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Y2023\Task_1_NCSP\Task_1_STS\CS FY23 All\2023 Community Solar Project Data\Final\"/>
    </mc:Choice>
  </mc:AlternateContent>
  <xr:revisionPtr revIDLastSave="0" documentId="13_ncr:1_{59B5D5D8-41D1-4198-A4BD-4F9E7521EBC6}" xr6:coauthVersionLast="47" xr6:coauthVersionMax="47" xr10:uidLastSave="{00000000-0000-0000-0000-000000000000}"/>
  <bookViews>
    <workbookView xWindow="28680" yWindow="-120" windowWidth="29040" windowHeight="15840" activeTab="1" xr2:uid="{F467DDEF-CD9C-46BF-8CC9-4FC4F04059D4}"/>
  </bookViews>
  <sheets>
    <sheet name="Information" sheetId="10" r:id="rId1"/>
    <sheet name="Project List" sheetId="1" r:id="rId2"/>
    <sheet name="LMI List" sheetId="5" r:id="rId3"/>
    <sheet name="FuzzyLookup_AddIn_Undo_Sheet" sheetId="8" state="hidden" r:id="rId4"/>
    <sheet name="State Summary" sheetId="2" r:id="rId5"/>
    <sheet name="Version History" sheetId="11" r:id="rId6"/>
  </sheets>
  <externalReferences>
    <externalReference r:id="rId7"/>
    <externalReference r:id="rId8"/>
  </externalReferences>
  <definedNames>
    <definedName name="_xlnm._FilterDatabase" localSheetId="2" hidden="1">'LMI List'!$A$1:$S$484</definedName>
    <definedName name="_xlnm._FilterDatabase" localSheetId="1" hidden="1">'Project List'!$A$1:$I$2543</definedName>
    <definedName name="_xlchart.v5.0" hidden="1">'State Summary'!$B$3</definedName>
    <definedName name="_xlchart.v5.1" hidden="1">'State Summary'!$B$4:$B$54</definedName>
    <definedName name="_xlchart.v5.2" hidden="1">'State Summary'!$U$4:$U$54</definedName>
    <definedName name="_xlchart.v5.3" hidden="1">'[1]State Summary'!$T$3</definedName>
    <definedName name="ac_dc_ratio">[2]Calculator!$B$2</definedName>
    <definedName name="contract_ID">[2]Calculator!$B$28</definedName>
    <definedName name="contract_incl_resi">[2]Results!$F$2:$F$777</definedName>
    <definedName name="contract_state">[2]Results!$D$2:$D$777</definedName>
    <definedName name="contract_unit_npv">[2]Results!$Y$2:$Y$777</definedName>
    <definedName name="contract_utility">[2]Results!$C$2:$C$777</definedName>
    <definedName name="contract_year">[2]Calculator!$B$29</definedName>
    <definedName name="contracts">[2]Contracts!$A:$BC</definedName>
    <definedName name="dollar_year">[2]Calculator!$B$7</definedName>
    <definedName name="graph_sub_size">'[2]Project Roll Up'!$HC$4</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4" hidden="1">44868.5883449074</definedName>
    <definedName name="IQ_NAMES_REVISION_DATE_" hidden="1">44868.5883449074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npvrollup_baseyear">'[2]Project Roll Up'!$X$4</definedName>
    <definedName name="npvrollup_conlength">'[2]Project Roll Up'!$X$2</definedName>
    <definedName name="npvrollup_discountrate">'[2]Project Roll Up'!$X$3</definedName>
    <definedName name="npvrollup_inflationrate">'[2]Project Roll Up'!$X$5</definedName>
    <definedName name="project_ac_dc">[2]Projects!$M$5:$M$2593</definedName>
    <definedName name="project_calculatedsize">[2]Projects!$Q$5:$Q$2593</definedName>
    <definedName name="project_city">[2]Projects!$Z$5:$Z$2593</definedName>
    <definedName name="project_completed">[2]Projects!$B$5:$B$2593</definedName>
    <definedName name="project_developer">[2]Projects!$K$5:$K$2593</definedName>
    <definedName name="project_ids">[2]Projects!$A$5:$A$2593</definedName>
    <definedName name="project_name">[2]Projects!$I$5:$I$2593</definedName>
    <definedName name="project_size">[2]Projects!$L$5:$L$2593</definedName>
    <definedName name="project_state">[2]Projects!$AB$5:$AB$2593</definedName>
    <definedName name="project_utility">[2]Projects!$F$5:$F$2593</definedName>
    <definedName name="project_utility_id">[2]Projects!$G$5:$G$2593</definedName>
    <definedName name="project_year">[2]Projects!$X$5:$X$2593</definedName>
    <definedName name="rate_year">[2]Calculator!$B$18</definedName>
    <definedName name="sens_incl_resi">[2]Results_sens!$G:$G</definedName>
    <definedName name="sens_scenario">[2]Results_sens!$A:$A</definedName>
    <definedName name="sens_state">[2]Results_sens!$E:$E</definedName>
    <definedName name="sens_unit_npv">[2]Results_sens!$Z:$Z</definedName>
    <definedName name="sens_utility">[2]Results_sens!$D:$D</definedName>
    <definedName name="utilities_id">'[2]Utility data'!$B$2:$B$4517</definedName>
    <definedName name="utilities_type">'[2]Utility data'!$D$2:$D$4517</definedName>
    <definedName name="utility_data">'[2]Utility data'!$B$1:$AH$4517</definedName>
    <definedName name="utility_ID">[2]Calculator!$B$15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7" i="2" l="1"/>
  <c r="G2545" i="1"/>
  <c r="G2544" i="1"/>
  <c r="O2" i="5"/>
  <c r="L2" i="5"/>
  <c r="P484" i="5" l="1"/>
  <c r="O484" i="5"/>
  <c r="P483" i="5"/>
  <c r="O483" i="5"/>
  <c r="N471" i="5"/>
  <c r="P471" i="5" s="1"/>
  <c r="N472" i="5"/>
  <c r="P472" i="5" s="1"/>
  <c r="N473" i="5"/>
  <c r="P473" i="5" s="1"/>
  <c r="N474" i="5"/>
  <c r="P474" i="5" s="1"/>
  <c r="N475" i="5"/>
  <c r="P475" i="5" s="1"/>
  <c r="N476" i="5"/>
  <c r="P476" i="5" s="1"/>
  <c r="N477" i="5"/>
  <c r="P477" i="5" s="1"/>
  <c r="N478" i="5"/>
  <c r="P478" i="5" s="1"/>
  <c r="N479" i="5"/>
  <c r="P479" i="5" s="1"/>
  <c r="N480" i="5"/>
  <c r="P480" i="5" s="1"/>
  <c r="N481" i="5"/>
  <c r="P481" i="5" s="1"/>
  <c r="N482" i="5"/>
  <c r="P482" i="5" s="1"/>
  <c r="N465" i="5"/>
  <c r="P465" i="5" s="1"/>
  <c r="N466" i="5"/>
  <c r="P466" i="5" s="1"/>
  <c r="N467" i="5"/>
  <c r="P467" i="5" s="1"/>
  <c r="N468" i="5"/>
  <c r="P468" i="5" s="1"/>
  <c r="N469" i="5"/>
  <c r="P469" i="5" s="1"/>
  <c r="N470" i="5"/>
  <c r="P470" i="5" s="1"/>
  <c r="N464" i="5"/>
  <c r="P464" i="5" s="1"/>
  <c r="P463" i="5"/>
  <c r="O463" i="5"/>
  <c r="N450" i="5"/>
  <c r="P450" i="5" s="1"/>
  <c r="N451" i="5"/>
  <c r="P451" i="5" s="1"/>
  <c r="N452" i="5"/>
  <c r="P452" i="5" s="1"/>
  <c r="N453" i="5"/>
  <c r="P453" i="5" s="1"/>
  <c r="N454" i="5"/>
  <c r="P454" i="5" s="1"/>
  <c r="N455" i="5"/>
  <c r="P455" i="5" s="1"/>
  <c r="N456" i="5"/>
  <c r="P456" i="5" s="1"/>
  <c r="N457" i="5"/>
  <c r="P457" i="5" s="1"/>
  <c r="N458" i="5"/>
  <c r="P458" i="5" s="1"/>
  <c r="N459" i="5"/>
  <c r="P459" i="5" s="1"/>
  <c r="N460" i="5"/>
  <c r="P460" i="5" s="1"/>
  <c r="N461" i="5"/>
  <c r="P461" i="5" s="1"/>
  <c r="N462" i="5"/>
  <c r="P462" i="5" s="1"/>
  <c r="N449" i="5"/>
  <c r="P449" i="5" s="1"/>
  <c r="P435" i="5"/>
  <c r="P436" i="5"/>
  <c r="P437" i="5"/>
  <c r="P438" i="5"/>
  <c r="P439" i="5"/>
  <c r="P440" i="5"/>
  <c r="P441" i="5"/>
  <c r="P442" i="5"/>
  <c r="P443" i="5"/>
  <c r="P444" i="5"/>
  <c r="P445" i="5"/>
  <c r="P446" i="5"/>
  <c r="P447" i="5"/>
  <c r="P448" i="5"/>
  <c r="O433" i="5"/>
  <c r="P433" i="5"/>
  <c r="O434" i="5"/>
  <c r="P434" i="5"/>
  <c r="O432" i="5"/>
  <c r="P432" i="5"/>
  <c r="O431" i="5"/>
  <c r="L431" i="5"/>
  <c r="P431" i="5" s="1"/>
  <c r="O430" i="5"/>
  <c r="L430" i="5"/>
  <c r="P430" i="5" s="1"/>
  <c r="O429" i="5"/>
  <c r="L429" i="5"/>
  <c r="P429" i="5" s="1"/>
  <c r="O427" i="5"/>
  <c r="O428" i="5"/>
  <c r="L428" i="5"/>
  <c r="P428" i="5" s="1"/>
  <c r="L427" i="5"/>
  <c r="P427" i="5" s="1"/>
  <c r="O426" i="5"/>
  <c r="L426" i="5"/>
  <c r="P426" i="5" s="1"/>
  <c r="O425" i="5"/>
  <c r="L425" i="5"/>
  <c r="P425" i="5" s="1"/>
  <c r="O424" i="5"/>
  <c r="L424" i="5"/>
  <c r="P424" i="5" s="1"/>
  <c r="L423" i="5"/>
  <c r="P423" i="5" s="1"/>
  <c r="O423" i="5"/>
  <c r="O401" i="5"/>
  <c r="O400" i="5"/>
  <c r="O422" i="5"/>
  <c r="L422" i="5"/>
  <c r="P422" i="5" s="1"/>
  <c r="L403" i="5"/>
  <c r="P403" i="5" s="1"/>
  <c r="L404" i="5"/>
  <c r="P404" i="5" s="1"/>
  <c r="L405" i="5"/>
  <c r="P405" i="5" s="1"/>
  <c r="L406" i="5"/>
  <c r="P406" i="5" s="1"/>
  <c r="L407" i="5"/>
  <c r="P407" i="5" s="1"/>
  <c r="L408" i="5"/>
  <c r="P408" i="5" s="1"/>
  <c r="L409" i="5"/>
  <c r="P409" i="5" s="1"/>
  <c r="L410" i="5"/>
  <c r="P410" i="5" s="1"/>
  <c r="L411" i="5"/>
  <c r="P411" i="5" s="1"/>
  <c r="L412" i="5"/>
  <c r="P412" i="5" s="1"/>
  <c r="L413" i="5"/>
  <c r="P413" i="5" s="1"/>
  <c r="L414" i="5"/>
  <c r="P414" i="5" s="1"/>
  <c r="L415" i="5"/>
  <c r="P415" i="5" s="1"/>
  <c r="L416" i="5"/>
  <c r="P416" i="5" s="1"/>
  <c r="L417" i="5"/>
  <c r="P417" i="5" s="1"/>
  <c r="L418" i="5"/>
  <c r="P418" i="5" s="1"/>
  <c r="L419" i="5"/>
  <c r="P419" i="5" s="1"/>
  <c r="L420" i="5"/>
  <c r="P420" i="5" s="1"/>
  <c r="L421" i="5"/>
  <c r="P421" i="5" s="1"/>
  <c r="L402" i="5"/>
  <c r="P402" i="5" s="1"/>
  <c r="P401" i="5"/>
  <c r="P400" i="5"/>
  <c r="P386" i="5"/>
  <c r="P378" i="5"/>
  <c r="P379" i="5"/>
  <c r="P380" i="5"/>
  <c r="P381" i="5"/>
  <c r="P382" i="5"/>
  <c r="P383" i="5"/>
  <c r="P384" i="5"/>
  <c r="P385" i="5"/>
  <c r="P387" i="5"/>
  <c r="P388" i="5"/>
  <c r="P389" i="5"/>
  <c r="P390" i="5"/>
  <c r="P391" i="5"/>
  <c r="P392" i="5"/>
  <c r="P393" i="5"/>
  <c r="P394" i="5"/>
  <c r="P395" i="5"/>
  <c r="P396" i="5"/>
  <c r="P397" i="5"/>
  <c r="P398" i="5"/>
  <c r="P399" i="5"/>
  <c r="C380" i="5"/>
  <c r="D380" i="5"/>
  <c r="E380" i="5"/>
  <c r="C381" i="5"/>
  <c r="D381" i="5"/>
  <c r="E381" i="5"/>
  <c r="C384" i="5"/>
  <c r="E384" i="5"/>
  <c r="C386" i="5"/>
  <c r="E386" i="5"/>
  <c r="C387" i="5"/>
  <c r="E387" i="5"/>
  <c r="C388" i="5"/>
  <c r="E388" i="5"/>
  <c r="C391" i="5"/>
  <c r="E391" i="5"/>
  <c r="C393" i="5"/>
  <c r="E393" i="5"/>
  <c r="C394" i="5"/>
  <c r="E394" i="5"/>
  <c r="C395" i="5"/>
  <c r="E395" i="5"/>
  <c r="C396" i="5"/>
  <c r="E396" i="5"/>
  <c r="C397" i="5"/>
  <c r="E397" i="5"/>
  <c r="C398" i="5"/>
  <c r="E398" i="5"/>
  <c r="C399" i="5"/>
  <c r="E399" i="5"/>
  <c r="E379" i="5"/>
  <c r="D379" i="5"/>
  <c r="C379" i="5"/>
  <c r="O341" i="5"/>
  <c r="P341" i="5"/>
  <c r="O342" i="5"/>
  <c r="P342" i="5"/>
  <c r="O343" i="5"/>
  <c r="P343" i="5"/>
  <c r="O344" i="5"/>
  <c r="P344" i="5"/>
  <c r="O345" i="5"/>
  <c r="P345" i="5"/>
  <c r="O346" i="5"/>
  <c r="P346" i="5"/>
  <c r="O347" i="5"/>
  <c r="P347" i="5"/>
  <c r="O348" i="5"/>
  <c r="P348" i="5"/>
  <c r="O349" i="5"/>
  <c r="P349" i="5"/>
  <c r="O350" i="5"/>
  <c r="P350" i="5"/>
  <c r="O351" i="5"/>
  <c r="P351" i="5"/>
  <c r="O352" i="5"/>
  <c r="P352" i="5"/>
  <c r="O353" i="5"/>
  <c r="P353" i="5"/>
  <c r="O354" i="5"/>
  <c r="P354" i="5"/>
  <c r="O355" i="5"/>
  <c r="P355" i="5"/>
  <c r="O356" i="5"/>
  <c r="P356" i="5"/>
  <c r="O357" i="5"/>
  <c r="P357" i="5"/>
  <c r="O358" i="5"/>
  <c r="P358" i="5"/>
  <c r="O359" i="5"/>
  <c r="P359" i="5"/>
  <c r="O360" i="5"/>
  <c r="P360" i="5"/>
  <c r="O361" i="5"/>
  <c r="P361" i="5"/>
  <c r="O362" i="5"/>
  <c r="P362" i="5"/>
  <c r="O363" i="5"/>
  <c r="P363" i="5"/>
  <c r="O364" i="5"/>
  <c r="P364" i="5"/>
  <c r="O365" i="5"/>
  <c r="P365" i="5"/>
  <c r="O366" i="5"/>
  <c r="P366" i="5"/>
  <c r="O367" i="5"/>
  <c r="P367" i="5"/>
  <c r="O368" i="5"/>
  <c r="P368" i="5"/>
  <c r="O369" i="5"/>
  <c r="P369" i="5"/>
  <c r="O370" i="5"/>
  <c r="P370" i="5"/>
  <c r="O371" i="5"/>
  <c r="P371" i="5"/>
  <c r="O372" i="5"/>
  <c r="P372" i="5"/>
  <c r="O373" i="5"/>
  <c r="P373" i="5"/>
  <c r="O374" i="5"/>
  <c r="P374" i="5"/>
  <c r="O375" i="5"/>
  <c r="P375" i="5"/>
  <c r="O376" i="5"/>
  <c r="P376" i="5"/>
  <c r="O377" i="5"/>
  <c r="P377" i="5"/>
  <c r="O378" i="5"/>
  <c r="P340" i="5"/>
  <c r="O340" i="5"/>
  <c r="P336" i="5"/>
  <c r="P337" i="5"/>
  <c r="P338" i="5"/>
  <c r="P339" i="5"/>
  <c r="O328" i="5"/>
  <c r="P328" i="5"/>
  <c r="O329" i="5"/>
  <c r="P329" i="5"/>
  <c r="O330" i="5"/>
  <c r="P330" i="5"/>
  <c r="O331" i="5"/>
  <c r="P331" i="5"/>
  <c r="O332" i="5"/>
  <c r="P332" i="5"/>
  <c r="O333" i="5"/>
  <c r="P333" i="5"/>
  <c r="O334" i="5"/>
  <c r="P334" i="5"/>
  <c r="O335" i="5"/>
  <c r="P335" i="5"/>
  <c r="O327" i="5"/>
  <c r="P327" i="5"/>
  <c r="O326" i="5"/>
  <c r="P326" i="5"/>
  <c r="O325" i="5"/>
  <c r="P325" i="5"/>
  <c r="O324" i="5"/>
  <c r="P324" i="5"/>
  <c r="O323" i="5"/>
  <c r="P323" i="5"/>
  <c r="O322" i="5"/>
  <c r="P322" i="5"/>
  <c r="O321" i="5"/>
  <c r="P321" i="5"/>
  <c r="O320" i="5"/>
  <c r="P320" i="5"/>
  <c r="O319" i="5"/>
  <c r="P319" i="5"/>
  <c r="O318" i="5"/>
  <c r="P318" i="5"/>
  <c r="O255" i="5"/>
  <c r="P255" i="5"/>
  <c r="O256" i="5"/>
  <c r="P256" i="5"/>
  <c r="O257" i="5"/>
  <c r="P257" i="5"/>
  <c r="O258" i="5"/>
  <c r="P258" i="5"/>
  <c r="O259" i="5"/>
  <c r="P259" i="5"/>
  <c r="O260" i="5"/>
  <c r="P260" i="5"/>
  <c r="O261" i="5"/>
  <c r="P261" i="5"/>
  <c r="O262" i="5"/>
  <c r="P262" i="5"/>
  <c r="O263" i="5"/>
  <c r="P263" i="5"/>
  <c r="O264" i="5"/>
  <c r="P264" i="5"/>
  <c r="O265" i="5"/>
  <c r="P265" i="5"/>
  <c r="O266" i="5"/>
  <c r="P266" i="5"/>
  <c r="O267" i="5"/>
  <c r="P267" i="5"/>
  <c r="O268" i="5"/>
  <c r="P268" i="5"/>
  <c r="O269" i="5"/>
  <c r="P269" i="5"/>
  <c r="O270" i="5"/>
  <c r="P270" i="5"/>
  <c r="O271" i="5"/>
  <c r="P271" i="5"/>
  <c r="O272" i="5"/>
  <c r="P272" i="5"/>
  <c r="O273" i="5"/>
  <c r="P273" i="5"/>
  <c r="O274" i="5"/>
  <c r="P274" i="5"/>
  <c r="O275" i="5"/>
  <c r="P275" i="5"/>
  <c r="O276" i="5"/>
  <c r="P276" i="5"/>
  <c r="O277" i="5"/>
  <c r="P277" i="5"/>
  <c r="O278" i="5"/>
  <c r="P278" i="5"/>
  <c r="O279" i="5"/>
  <c r="P279" i="5"/>
  <c r="O280" i="5"/>
  <c r="P280" i="5"/>
  <c r="O281" i="5"/>
  <c r="P281" i="5"/>
  <c r="O282" i="5"/>
  <c r="P282" i="5"/>
  <c r="O283" i="5"/>
  <c r="P283" i="5"/>
  <c r="O284" i="5"/>
  <c r="P284" i="5"/>
  <c r="O285" i="5"/>
  <c r="P285" i="5"/>
  <c r="O286" i="5"/>
  <c r="P286" i="5"/>
  <c r="O287" i="5"/>
  <c r="P287" i="5"/>
  <c r="O288" i="5"/>
  <c r="P288" i="5"/>
  <c r="O289" i="5"/>
  <c r="P289" i="5"/>
  <c r="O290" i="5"/>
  <c r="P290" i="5"/>
  <c r="O291" i="5"/>
  <c r="P291" i="5"/>
  <c r="O292" i="5"/>
  <c r="P292" i="5"/>
  <c r="O293" i="5"/>
  <c r="P293" i="5"/>
  <c r="O294" i="5"/>
  <c r="P294" i="5"/>
  <c r="O295" i="5"/>
  <c r="P295" i="5"/>
  <c r="O296" i="5"/>
  <c r="P296" i="5"/>
  <c r="O297" i="5"/>
  <c r="P297" i="5"/>
  <c r="O298" i="5"/>
  <c r="P298" i="5"/>
  <c r="O299" i="5"/>
  <c r="P299" i="5"/>
  <c r="O300" i="5"/>
  <c r="P300" i="5"/>
  <c r="O301" i="5"/>
  <c r="P301" i="5"/>
  <c r="O302" i="5"/>
  <c r="P302" i="5"/>
  <c r="O303" i="5"/>
  <c r="P303" i="5"/>
  <c r="O304" i="5"/>
  <c r="P304" i="5"/>
  <c r="O305" i="5"/>
  <c r="P305" i="5"/>
  <c r="O306" i="5"/>
  <c r="P306" i="5"/>
  <c r="O307" i="5"/>
  <c r="P307" i="5"/>
  <c r="O308" i="5"/>
  <c r="P308" i="5"/>
  <c r="O309" i="5"/>
  <c r="P309" i="5"/>
  <c r="O310" i="5"/>
  <c r="P310" i="5"/>
  <c r="O311" i="5"/>
  <c r="P311" i="5"/>
  <c r="O312" i="5"/>
  <c r="P312" i="5"/>
  <c r="O313" i="5"/>
  <c r="P313" i="5"/>
  <c r="O314" i="5"/>
  <c r="P314" i="5"/>
  <c r="O315" i="5"/>
  <c r="P315" i="5"/>
  <c r="O316" i="5"/>
  <c r="P316" i="5"/>
  <c r="O317" i="5"/>
  <c r="P317" i="5"/>
  <c r="P254" i="5"/>
  <c r="O254" i="5"/>
  <c r="P241" i="5"/>
  <c r="P242" i="5"/>
  <c r="P243" i="5"/>
  <c r="P244" i="5"/>
  <c r="P245" i="5"/>
  <c r="P246" i="5"/>
  <c r="P247" i="5"/>
  <c r="P248" i="5"/>
  <c r="P249" i="5"/>
  <c r="P250" i="5"/>
  <c r="P251" i="5"/>
  <c r="P252" i="5"/>
  <c r="P253" i="5"/>
  <c r="C242" i="5"/>
  <c r="D242" i="5"/>
  <c r="E242" i="5"/>
  <c r="C243" i="5"/>
  <c r="D243" i="5"/>
  <c r="E243" i="5"/>
  <c r="C244" i="5"/>
  <c r="D244" i="5"/>
  <c r="E244" i="5"/>
  <c r="C245" i="5"/>
  <c r="D245" i="5"/>
  <c r="E245" i="5"/>
  <c r="C246" i="5"/>
  <c r="D246" i="5"/>
  <c r="E246" i="5"/>
  <c r="C247" i="5"/>
  <c r="D247" i="5"/>
  <c r="E247" i="5"/>
  <c r="C248" i="5"/>
  <c r="D248" i="5"/>
  <c r="E248" i="5"/>
  <c r="C249" i="5"/>
  <c r="D249" i="5"/>
  <c r="E249" i="5"/>
  <c r="C250" i="5"/>
  <c r="D250" i="5"/>
  <c r="E250" i="5"/>
  <c r="C251" i="5"/>
  <c r="D251" i="5"/>
  <c r="E251" i="5"/>
  <c r="E241" i="5"/>
  <c r="D241" i="5"/>
  <c r="C241" i="5"/>
  <c r="N120" i="5"/>
  <c r="P120" i="5" s="1"/>
  <c r="N121" i="5"/>
  <c r="P121" i="5" s="1"/>
  <c r="N122" i="5"/>
  <c r="P122" i="5" s="1"/>
  <c r="N123" i="5"/>
  <c r="P123" i="5" s="1"/>
  <c r="N124" i="5"/>
  <c r="P124" i="5" s="1"/>
  <c r="N125" i="5"/>
  <c r="P125" i="5" s="1"/>
  <c r="N126" i="5"/>
  <c r="P126" i="5" s="1"/>
  <c r="N127" i="5"/>
  <c r="P127" i="5" s="1"/>
  <c r="N128" i="5"/>
  <c r="P128" i="5" s="1"/>
  <c r="N129" i="5"/>
  <c r="P129" i="5" s="1"/>
  <c r="N130" i="5"/>
  <c r="P130" i="5" s="1"/>
  <c r="N131" i="5"/>
  <c r="P131" i="5" s="1"/>
  <c r="N132" i="5"/>
  <c r="P132" i="5" s="1"/>
  <c r="N133" i="5"/>
  <c r="P133" i="5" s="1"/>
  <c r="N134" i="5"/>
  <c r="P134" i="5" s="1"/>
  <c r="N135" i="5"/>
  <c r="P135" i="5" s="1"/>
  <c r="N136" i="5"/>
  <c r="P136" i="5" s="1"/>
  <c r="N137" i="5"/>
  <c r="P137" i="5" s="1"/>
  <c r="N138" i="5"/>
  <c r="P138" i="5" s="1"/>
  <c r="N139" i="5"/>
  <c r="P139" i="5" s="1"/>
  <c r="N140" i="5"/>
  <c r="P140" i="5" s="1"/>
  <c r="N141" i="5"/>
  <c r="P141" i="5" s="1"/>
  <c r="N142" i="5"/>
  <c r="P142" i="5" s="1"/>
  <c r="N143" i="5"/>
  <c r="P143" i="5" s="1"/>
  <c r="N144" i="5"/>
  <c r="P144" i="5" s="1"/>
  <c r="N145" i="5"/>
  <c r="P145" i="5" s="1"/>
  <c r="N146" i="5"/>
  <c r="P146" i="5" s="1"/>
  <c r="N147" i="5"/>
  <c r="P147" i="5" s="1"/>
  <c r="N148" i="5"/>
  <c r="P148" i="5" s="1"/>
  <c r="N149" i="5"/>
  <c r="P149" i="5" s="1"/>
  <c r="N150" i="5"/>
  <c r="P150" i="5" s="1"/>
  <c r="N151" i="5"/>
  <c r="P151" i="5" s="1"/>
  <c r="N152" i="5"/>
  <c r="P152" i="5" s="1"/>
  <c r="N153" i="5"/>
  <c r="P153" i="5" s="1"/>
  <c r="N154" i="5"/>
  <c r="P154" i="5" s="1"/>
  <c r="N155" i="5"/>
  <c r="P155" i="5" s="1"/>
  <c r="N156" i="5"/>
  <c r="P156" i="5" s="1"/>
  <c r="N157" i="5"/>
  <c r="P157" i="5" s="1"/>
  <c r="N158" i="5"/>
  <c r="P158" i="5" s="1"/>
  <c r="N159" i="5"/>
  <c r="P159" i="5" s="1"/>
  <c r="N160" i="5"/>
  <c r="P160" i="5" s="1"/>
  <c r="N161" i="5"/>
  <c r="P161" i="5" s="1"/>
  <c r="N162" i="5"/>
  <c r="P162" i="5" s="1"/>
  <c r="N163" i="5"/>
  <c r="P163" i="5" s="1"/>
  <c r="N164" i="5"/>
  <c r="P164" i="5" s="1"/>
  <c r="N165" i="5"/>
  <c r="P165" i="5" s="1"/>
  <c r="N166" i="5"/>
  <c r="P166" i="5" s="1"/>
  <c r="N167" i="5"/>
  <c r="P167" i="5" s="1"/>
  <c r="N168" i="5"/>
  <c r="P168" i="5" s="1"/>
  <c r="N169" i="5"/>
  <c r="P169" i="5" s="1"/>
  <c r="N170" i="5"/>
  <c r="P170" i="5" s="1"/>
  <c r="N171" i="5"/>
  <c r="P171" i="5" s="1"/>
  <c r="N172" i="5"/>
  <c r="P172" i="5" s="1"/>
  <c r="N173" i="5"/>
  <c r="P173" i="5" s="1"/>
  <c r="N174" i="5"/>
  <c r="P174" i="5" s="1"/>
  <c r="N175" i="5"/>
  <c r="P175" i="5" s="1"/>
  <c r="N176" i="5"/>
  <c r="P176" i="5" s="1"/>
  <c r="N177" i="5"/>
  <c r="P177" i="5" s="1"/>
  <c r="N178" i="5"/>
  <c r="P178" i="5" s="1"/>
  <c r="N179" i="5"/>
  <c r="P179" i="5" s="1"/>
  <c r="N180" i="5"/>
  <c r="P180" i="5" s="1"/>
  <c r="N181" i="5"/>
  <c r="P181" i="5" s="1"/>
  <c r="N182" i="5"/>
  <c r="P182" i="5" s="1"/>
  <c r="N183" i="5"/>
  <c r="P183" i="5" s="1"/>
  <c r="N184" i="5"/>
  <c r="P184" i="5" s="1"/>
  <c r="N185" i="5"/>
  <c r="P185" i="5" s="1"/>
  <c r="N186" i="5"/>
  <c r="P186" i="5" s="1"/>
  <c r="N187" i="5"/>
  <c r="P187" i="5" s="1"/>
  <c r="N188" i="5"/>
  <c r="P188" i="5" s="1"/>
  <c r="N189" i="5"/>
  <c r="P189" i="5" s="1"/>
  <c r="N190" i="5"/>
  <c r="P190" i="5" s="1"/>
  <c r="N191" i="5"/>
  <c r="P191" i="5" s="1"/>
  <c r="N192" i="5"/>
  <c r="P192" i="5" s="1"/>
  <c r="N193" i="5"/>
  <c r="P193" i="5" s="1"/>
  <c r="N194" i="5"/>
  <c r="P194" i="5" s="1"/>
  <c r="N195" i="5"/>
  <c r="P195" i="5" s="1"/>
  <c r="N196" i="5"/>
  <c r="P196" i="5" s="1"/>
  <c r="N197" i="5"/>
  <c r="P197" i="5" s="1"/>
  <c r="N198" i="5"/>
  <c r="P198" i="5" s="1"/>
  <c r="N199" i="5"/>
  <c r="P199" i="5" s="1"/>
  <c r="N200" i="5"/>
  <c r="P200" i="5" s="1"/>
  <c r="N201" i="5"/>
  <c r="P201" i="5" s="1"/>
  <c r="N202" i="5"/>
  <c r="P202" i="5" s="1"/>
  <c r="N203" i="5"/>
  <c r="P203" i="5" s="1"/>
  <c r="N204" i="5"/>
  <c r="P204" i="5" s="1"/>
  <c r="N205" i="5"/>
  <c r="P205" i="5" s="1"/>
  <c r="N206" i="5"/>
  <c r="P206" i="5" s="1"/>
  <c r="N207" i="5"/>
  <c r="P207" i="5" s="1"/>
  <c r="N208" i="5"/>
  <c r="P208" i="5" s="1"/>
  <c r="N209" i="5"/>
  <c r="P209" i="5" s="1"/>
  <c r="N210" i="5"/>
  <c r="P210" i="5" s="1"/>
  <c r="N211" i="5"/>
  <c r="P211" i="5" s="1"/>
  <c r="N212" i="5"/>
  <c r="P212" i="5" s="1"/>
  <c r="N213" i="5"/>
  <c r="P213" i="5" s="1"/>
  <c r="N214" i="5"/>
  <c r="P214" i="5" s="1"/>
  <c r="N215" i="5"/>
  <c r="P215" i="5" s="1"/>
  <c r="N216" i="5"/>
  <c r="P216" i="5" s="1"/>
  <c r="N217" i="5"/>
  <c r="P217" i="5" s="1"/>
  <c r="N218" i="5"/>
  <c r="P218" i="5" s="1"/>
  <c r="N219" i="5"/>
  <c r="P219" i="5" s="1"/>
  <c r="N220" i="5"/>
  <c r="P220" i="5" s="1"/>
  <c r="N221" i="5"/>
  <c r="P221" i="5" s="1"/>
  <c r="N222" i="5"/>
  <c r="P222" i="5" s="1"/>
  <c r="N223" i="5"/>
  <c r="P223" i="5" s="1"/>
  <c r="N224" i="5"/>
  <c r="P224" i="5" s="1"/>
  <c r="N225" i="5"/>
  <c r="P225" i="5" s="1"/>
  <c r="N226" i="5"/>
  <c r="P226" i="5" s="1"/>
  <c r="N227" i="5"/>
  <c r="P227" i="5" s="1"/>
  <c r="N228" i="5"/>
  <c r="P228" i="5" s="1"/>
  <c r="N229" i="5"/>
  <c r="P229" i="5" s="1"/>
  <c r="N230" i="5"/>
  <c r="P230" i="5" s="1"/>
  <c r="N231" i="5"/>
  <c r="P231" i="5" s="1"/>
  <c r="N232" i="5"/>
  <c r="P232" i="5" s="1"/>
  <c r="N233" i="5"/>
  <c r="P233" i="5" s="1"/>
  <c r="N234" i="5"/>
  <c r="P234" i="5" s="1"/>
  <c r="N235" i="5"/>
  <c r="P235" i="5" s="1"/>
  <c r="N236" i="5"/>
  <c r="P236" i="5" s="1"/>
  <c r="N237" i="5"/>
  <c r="P237" i="5" s="1"/>
  <c r="N238" i="5"/>
  <c r="P238" i="5" s="1"/>
  <c r="N239" i="5"/>
  <c r="P239" i="5" s="1"/>
  <c r="N240" i="5"/>
  <c r="P240" i="5" s="1"/>
  <c r="N119" i="5"/>
  <c r="P119" i="5" s="1"/>
  <c r="P94" i="5"/>
  <c r="P95" i="5"/>
  <c r="P96" i="5"/>
  <c r="P97" i="5"/>
  <c r="P98" i="5"/>
  <c r="P99" i="5"/>
  <c r="P100" i="5"/>
  <c r="P101" i="5"/>
  <c r="P102" i="5"/>
  <c r="P103" i="5"/>
  <c r="P104" i="5"/>
  <c r="P105" i="5"/>
  <c r="P106" i="5"/>
  <c r="P107" i="5"/>
  <c r="P108" i="5"/>
  <c r="P109" i="5"/>
  <c r="P110" i="5"/>
  <c r="P111" i="5"/>
  <c r="P112" i="5"/>
  <c r="P113" i="5"/>
  <c r="P114" i="5"/>
  <c r="P115" i="5"/>
  <c r="P116" i="5"/>
  <c r="P117" i="5"/>
  <c r="P118" i="5"/>
  <c r="L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N3" i="5"/>
  <c r="O3" i="5"/>
  <c r="Q3" i="5"/>
  <c r="N4" i="5"/>
  <c r="O4" i="5"/>
  <c r="Q4" i="5"/>
  <c r="N5" i="5"/>
  <c r="O5" i="5"/>
  <c r="Q5" i="5"/>
  <c r="N6" i="5"/>
  <c r="O6" i="5"/>
  <c r="Q6" i="5"/>
  <c r="N7" i="5"/>
  <c r="O7" i="5"/>
  <c r="Q7" i="5"/>
  <c r="N8" i="5"/>
  <c r="O8" i="5"/>
  <c r="Q8" i="5"/>
  <c r="N9" i="5"/>
  <c r="O9" i="5"/>
  <c r="Q9" i="5"/>
  <c r="N10" i="5"/>
  <c r="O10" i="5"/>
  <c r="Q10" i="5"/>
  <c r="N11" i="5"/>
  <c r="O11" i="5"/>
  <c r="Q11" i="5"/>
  <c r="N12" i="5"/>
  <c r="O12" i="5"/>
  <c r="Q12" i="5"/>
  <c r="N13" i="5"/>
  <c r="O13" i="5"/>
  <c r="Q13" i="5"/>
  <c r="N14" i="5"/>
  <c r="O14" i="5"/>
  <c r="Q14" i="5"/>
  <c r="N15" i="5"/>
  <c r="O15" i="5"/>
  <c r="Q15" i="5"/>
  <c r="N16" i="5"/>
  <c r="O16" i="5"/>
  <c r="Q16" i="5"/>
  <c r="N17" i="5"/>
  <c r="O17" i="5"/>
  <c r="Q17" i="5"/>
  <c r="N18" i="5"/>
  <c r="O18" i="5"/>
  <c r="Q18" i="5"/>
  <c r="N19" i="5"/>
  <c r="O19" i="5"/>
  <c r="Q19" i="5"/>
  <c r="N20" i="5"/>
  <c r="O20" i="5"/>
  <c r="Q20" i="5"/>
  <c r="N21" i="5"/>
  <c r="O21" i="5"/>
  <c r="Q21" i="5"/>
  <c r="N22" i="5"/>
  <c r="O22" i="5"/>
  <c r="Q22" i="5"/>
  <c r="N23" i="5"/>
  <c r="O23" i="5"/>
  <c r="Q23" i="5"/>
  <c r="N24" i="5"/>
  <c r="O24" i="5"/>
  <c r="Q24" i="5"/>
  <c r="N25" i="5"/>
  <c r="O25" i="5"/>
  <c r="Q25" i="5"/>
  <c r="N26" i="5"/>
  <c r="O26" i="5"/>
  <c r="Q26" i="5"/>
  <c r="N27" i="5"/>
  <c r="O27" i="5"/>
  <c r="Q27" i="5"/>
  <c r="N28" i="5"/>
  <c r="O28" i="5"/>
  <c r="Q28" i="5"/>
  <c r="N29" i="5"/>
  <c r="O29" i="5"/>
  <c r="Q29" i="5"/>
  <c r="N30" i="5"/>
  <c r="O30" i="5"/>
  <c r="Q30" i="5"/>
  <c r="N31" i="5"/>
  <c r="O31" i="5"/>
  <c r="Q31" i="5"/>
  <c r="N32" i="5"/>
  <c r="O32" i="5"/>
  <c r="Q32" i="5"/>
  <c r="N33" i="5"/>
  <c r="O33" i="5"/>
  <c r="Q33" i="5"/>
  <c r="N34" i="5"/>
  <c r="O34" i="5"/>
  <c r="Q34" i="5"/>
  <c r="N35" i="5"/>
  <c r="O35" i="5"/>
  <c r="Q35" i="5"/>
  <c r="N36" i="5"/>
  <c r="O36" i="5"/>
  <c r="Q36" i="5"/>
  <c r="N37" i="5"/>
  <c r="O37" i="5"/>
  <c r="Q37" i="5"/>
  <c r="N38" i="5"/>
  <c r="O38" i="5"/>
  <c r="Q38" i="5"/>
  <c r="N39" i="5"/>
  <c r="O39" i="5"/>
  <c r="Q39" i="5"/>
  <c r="N40" i="5"/>
  <c r="O40" i="5"/>
  <c r="Q40" i="5"/>
  <c r="N41" i="5"/>
  <c r="O41" i="5"/>
  <c r="Q41" i="5"/>
  <c r="N42" i="5"/>
  <c r="O42" i="5"/>
  <c r="Q42" i="5"/>
  <c r="N43" i="5"/>
  <c r="O43" i="5"/>
  <c r="Q43" i="5"/>
  <c r="N44" i="5"/>
  <c r="O44" i="5"/>
  <c r="Q44" i="5"/>
  <c r="N45" i="5"/>
  <c r="O45" i="5"/>
  <c r="Q45" i="5"/>
  <c r="N46" i="5"/>
  <c r="O46" i="5"/>
  <c r="Q46" i="5"/>
  <c r="N47" i="5"/>
  <c r="O47" i="5"/>
  <c r="Q47" i="5"/>
  <c r="N48" i="5"/>
  <c r="O48" i="5"/>
  <c r="Q48" i="5"/>
  <c r="N49" i="5"/>
  <c r="O49" i="5"/>
  <c r="Q49" i="5"/>
  <c r="N50" i="5"/>
  <c r="O50" i="5"/>
  <c r="Q50" i="5"/>
  <c r="N51" i="5"/>
  <c r="O51" i="5"/>
  <c r="Q51" i="5"/>
  <c r="N52" i="5"/>
  <c r="O52" i="5"/>
  <c r="Q52" i="5"/>
  <c r="N53" i="5"/>
  <c r="O53" i="5"/>
  <c r="Q53" i="5"/>
  <c r="N54" i="5"/>
  <c r="O54" i="5"/>
  <c r="Q54" i="5"/>
  <c r="N55" i="5"/>
  <c r="O55" i="5"/>
  <c r="Q55" i="5"/>
  <c r="N56" i="5"/>
  <c r="O56" i="5"/>
  <c r="Q56" i="5"/>
  <c r="N57" i="5"/>
  <c r="O57" i="5"/>
  <c r="Q57" i="5"/>
  <c r="N58" i="5"/>
  <c r="O58" i="5"/>
  <c r="Q58" i="5"/>
  <c r="N59" i="5"/>
  <c r="O59" i="5"/>
  <c r="Q59" i="5"/>
  <c r="N60" i="5"/>
  <c r="O60" i="5"/>
  <c r="Q60" i="5"/>
  <c r="N61" i="5"/>
  <c r="O61" i="5"/>
  <c r="Q61" i="5"/>
  <c r="N62" i="5"/>
  <c r="O62" i="5"/>
  <c r="Q62" i="5"/>
  <c r="N63" i="5"/>
  <c r="O63" i="5"/>
  <c r="Q63" i="5"/>
  <c r="N64" i="5"/>
  <c r="O64" i="5"/>
  <c r="Q64" i="5"/>
  <c r="N65" i="5"/>
  <c r="O65" i="5"/>
  <c r="Q65" i="5"/>
  <c r="N66" i="5"/>
  <c r="O66" i="5"/>
  <c r="Q66" i="5"/>
  <c r="N67" i="5"/>
  <c r="O67" i="5"/>
  <c r="Q67" i="5"/>
  <c r="N68" i="5"/>
  <c r="O68" i="5"/>
  <c r="Q68" i="5"/>
  <c r="N69" i="5"/>
  <c r="O69" i="5"/>
  <c r="Q69" i="5"/>
  <c r="N70" i="5"/>
  <c r="O70" i="5"/>
  <c r="Q70" i="5"/>
  <c r="N71" i="5"/>
  <c r="O71" i="5"/>
  <c r="Q71" i="5"/>
  <c r="N72" i="5"/>
  <c r="O72" i="5"/>
  <c r="Q72" i="5"/>
  <c r="N73" i="5"/>
  <c r="O73" i="5"/>
  <c r="Q73" i="5"/>
  <c r="N74" i="5"/>
  <c r="O74" i="5"/>
  <c r="Q74" i="5"/>
  <c r="N75" i="5"/>
  <c r="O75" i="5"/>
  <c r="Q75" i="5"/>
  <c r="N76" i="5"/>
  <c r="O76" i="5"/>
  <c r="Q76" i="5"/>
  <c r="N77" i="5"/>
  <c r="O77" i="5"/>
  <c r="Q77" i="5"/>
  <c r="N78" i="5"/>
  <c r="O78" i="5"/>
  <c r="Q78" i="5"/>
  <c r="N79" i="5"/>
  <c r="O79" i="5"/>
  <c r="Q79" i="5"/>
  <c r="N80" i="5"/>
  <c r="O80" i="5"/>
  <c r="Q80" i="5"/>
  <c r="N81" i="5"/>
  <c r="O81" i="5"/>
  <c r="Q81" i="5"/>
  <c r="N82" i="5"/>
  <c r="O82" i="5"/>
  <c r="Q82" i="5"/>
  <c r="N83" i="5"/>
  <c r="O83" i="5"/>
  <c r="Q83" i="5"/>
  <c r="N84" i="5"/>
  <c r="O84" i="5"/>
  <c r="Q84" i="5"/>
  <c r="N85" i="5"/>
  <c r="O85" i="5"/>
  <c r="Q85" i="5"/>
  <c r="N86" i="5"/>
  <c r="O86" i="5"/>
  <c r="Q86" i="5"/>
  <c r="N87" i="5"/>
  <c r="O87" i="5"/>
  <c r="Q87" i="5"/>
  <c r="N88" i="5"/>
  <c r="O88" i="5"/>
  <c r="Q88" i="5"/>
  <c r="N89" i="5"/>
  <c r="O89" i="5"/>
  <c r="Q89" i="5"/>
  <c r="N90" i="5"/>
  <c r="O90" i="5"/>
  <c r="Q90" i="5"/>
  <c r="N91" i="5"/>
  <c r="O91" i="5"/>
  <c r="Q91" i="5"/>
  <c r="N92" i="5"/>
  <c r="O92" i="5"/>
  <c r="Q92" i="5"/>
  <c r="N93" i="5"/>
  <c r="O93" i="5"/>
  <c r="Q93" i="5"/>
  <c r="Q2" i="5"/>
  <c r="N2" i="5"/>
  <c r="P2" i="5" s="1"/>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2" i="5"/>
  <c r="AA4" i="2"/>
  <c r="AA5" i="2"/>
  <c r="AA6" i="2"/>
  <c r="AA7" i="2"/>
  <c r="AA8" i="2"/>
  <c r="AA9" i="2"/>
  <c r="AA10" i="2"/>
  <c r="AA11" i="2"/>
  <c r="AA12" i="2"/>
  <c r="AA13" i="2"/>
  <c r="AA14" i="2"/>
  <c r="AA15" i="2"/>
  <c r="AA16" i="2"/>
  <c r="AA18" i="2"/>
  <c r="AA19" i="2"/>
  <c r="AA3" i="2"/>
  <c r="Z3" i="2"/>
  <c r="Z4" i="2" s="1"/>
  <c r="Z5" i="2" s="1"/>
  <c r="Z6" i="2" s="1"/>
  <c r="Z7" i="2" s="1"/>
  <c r="Z8" i="2" s="1"/>
  <c r="Z9" i="2" s="1"/>
  <c r="Z10" i="2" s="1"/>
  <c r="Z11" i="2" s="1"/>
  <c r="Z12" i="2" s="1"/>
  <c r="Z13" i="2" s="1"/>
  <c r="Z14" i="2" s="1"/>
  <c r="Z15" i="2" s="1"/>
  <c r="Z16" i="2" s="1"/>
  <c r="Z17" i="2" s="1"/>
  <c r="Z18" i="2" s="1"/>
  <c r="Z19" i="2" s="1"/>
  <c r="S27" i="2"/>
  <c r="D86" i="2"/>
  <c r="C86" i="2"/>
  <c r="P90" i="5" l="1"/>
  <c r="P78" i="5"/>
  <c r="P66" i="5"/>
  <c r="P54" i="5"/>
  <c r="P42" i="5"/>
  <c r="P30" i="5"/>
  <c r="P89" i="5"/>
  <c r="P77" i="5"/>
  <c r="P65" i="5"/>
  <c r="P53" i="5"/>
  <c r="P41" i="5"/>
  <c r="P29" i="5"/>
  <c r="P17" i="5"/>
  <c r="P5" i="5"/>
  <c r="P91" i="5"/>
  <c r="P79" i="5"/>
  <c r="P67" i="5"/>
  <c r="P55" i="5"/>
  <c r="P43" i="5"/>
  <c r="P31" i="5"/>
  <c r="P19" i="5"/>
  <c r="P7" i="5"/>
  <c r="P80" i="5"/>
  <c r="P68" i="5"/>
  <c r="P56" i="5"/>
  <c r="P44" i="5"/>
  <c r="P32" i="5"/>
  <c r="P83" i="5"/>
  <c r="P71" i="5"/>
  <c r="P93" i="5"/>
  <c r="P81" i="5"/>
  <c r="P69" i="5"/>
  <c r="P57" i="5"/>
  <c r="P45" i="5"/>
  <c r="P73" i="5"/>
  <c r="P85" i="5"/>
  <c r="P20" i="5"/>
  <c r="P8" i="5"/>
  <c r="P33" i="5"/>
  <c r="P21" i="5"/>
  <c r="P9" i="5"/>
  <c r="P87" i="5"/>
  <c r="P75" i="5"/>
  <c r="P63" i="5"/>
  <c r="P18" i="5"/>
  <c r="P6" i="5"/>
  <c r="P70" i="5"/>
  <c r="P82" i="5"/>
  <c r="P58" i="5"/>
  <c r="P46" i="5"/>
  <c r="P34" i="5"/>
  <c r="P22" i="5"/>
  <c r="P49" i="5"/>
  <c r="P37" i="5"/>
  <c r="P25" i="5"/>
  <c r="P13" i="5"/>
  <c r="P62" i="5"/>
  <c r="P10" i="5"/>
  <c r="P84" i="5"/>
  <c r="P72" i="5"/>
  <c r="P60" i="5"/>
  <c r="P48" i="5"/>
  <c r="P36" i="5"/>
  <c r="P24" i="5"/>
  <c r="P12" i="5"/>
  <c r="P61" i="5"/>
  <c r="P59" i="5"/>
  <c r="P47" i="5"/>
  <c r="P35" i="5"/>
  <c r="P23" i="5"/>
  <c r="P11" i="5"/>
  <c r="P92" i="5"/>
  <c r="P86" i="5"/>
  <c r="P74" i="5"/>
  <c r="P50" i="5"/>
  <c r="P38" i="5"/>
  <c r="P26" i="5"/>
  <c r="P14" i="5"/>
  <c r="P28" i="5"/>
  <c r="P88" i="5"/>
  <c r="P76" i="5"/>
  <c r="P64" i="5"/>
  <c r="P52" i="5"/>
  <c r="P40" i="5"/>
  <c r="P16" i="5"/>
  <c r="P4" i="5"/>
  <c r="P51" i="5"/>
  <c r="P39" i="5"/>
  <c r="P27" i="5"/>
  <c r="P15" i="5"/>
  <c r="P3" i="5"/>
  <c r="Q54" i="2"/>
  <c r="E53" i="2"/>
  <c r="I52" i="2"/>
  <c r="M51" i="2"/>
  <c r="Q50" i="2"/>
  <c r="E49" i="2"/>
  <c r="I48" i="2"/>
  <c r="M47" i="2"/>
  <c r="Q46" i="2"/>
  <c r="E45" i="2"/>
  <c r="I44" i="2"/>
  <c r="M43" i="2"/>
  <c r="Q42" i="2"/>
  <c r="E41" i="2"/>
  <c r="I40" i="2"/>
  <c r="M39" i="2"/>
  <c r="Q38" i="2"/>
  <c r="E37" i="2"/>
  <c r="I36" i="2"/>
  <c r="M35" i="2"/>
  <c r="Q34" i="2"/>
  <c r="E33" i="2"/>
  <c r="I32" i="2"/>
  <c r="M31" i="2"/>
  <c r="Q30" i="2"/>
  <c r="E29" i="2"/>
  <c r="I28" i="2"/>
  <c r="M27" i="2"/>
  <c r="Q26" i="2"/>
  <c r="E25" i="2"/>
  <c r="I24" i="2"/>
  <c r="M23" i="2"/>
  <c r="Q22" i="2"/>
  <c r="E21" i="2"/>
  <c r="I20" i="2"/>
  <c r="M19" i="2"/>
  <c r="Q18" i="2"/>
  <c r="E17" i="2"/>
  <c r="I16" i="2"/>
  <c r="M15" i="2"/>
  <c r="Q14" i="2"/>
  <c r="E13" i="2"/>
  <c r="I12" i="2"/>
  <c r="M11" i="2"/>
  <c r="Q10" i="2"/>
  <c r="E9" i="2"/>
  <c r="I8" i="2"/>
  <c r="M7" i="2"/>
  <c r="Q6" i="2"/>
  <c r="E5" i="2"/>
  <c r="I4" i="2"/>
  <c r="P54" i="2"/>
  <c r="D53" i="2"/>
  <c r="H52" i="2"/>
  <c r="L51" i="2"/>
  <c r="P50" i="2"/>
  <c r="D49" i="2"/>
  <c r="H48" i="2"/>
  <c r="L47" i="2"/>
  <c r="P46" i="2"/>
  <c r="D45" i="2"/>
  <c r="H44" i="2"/>
  <c r="L43" i="2"/>
  <c r="P42" i="2"/>
  <c r="D41" i="2"/>
  <c r="H40" i="2"/>
  <c r="L39" i="2"/>
  <c r="P38" i="2"/>
  <c r="D37" i="2"/>
  <c r="H36" i="2"/>
  <c r="L35" i="2"/>
  <c r="P34" i="2"/>
  <c r="D33" i="2"/>
  <c r="H32" i="2"/>
  <c r="L31" i="2"/>
  <c r="P30" i="2"/>
  <c r="D29" i="2"/>
  <c r="H28" i="2"/>
  <c r="L27" i="2"/>
  <c r="P26" i="2"/>
  <c r="D25" i="2"/>
  <c r="H24" i="2"/>
  <c r="L23" i="2"/>
  <c r="P22" i="2"/>
  <c r="D21" i="2"/>
  <c r="H20" i="2"/>
  <c r="L19" i="2"/>
  <c r="P18" i="2"/>
  <c r="D17" i="2"/>
  <c r="H16" i="2"/>
  <c r="L15" i="2"/>
  <c r="P14" i="2"/>
  <c r="O54" i="2"/>
  <c r="S53" i="2"/>
  <c r="C53" i="2"/>
  <c r="G52" i="2"/>
  <c r="K51" i="2"/>
  <c r="O50" i="2"/>
  <c r="S49" i="2"/>
  <c r="C49" i="2"/>
  <c r="G48" i="2"/>
  <c r="K47" i="2"/>
  <c r="O46" i="2"/>
  <c r="S45" i="2"/>
  <c r="C45" i="2"/>
  <c r="G44" i="2"/>
  <c r="K43" i="2"/>
  <c r="O42" i="2"/>
  <c r="S41" i="2"/>
  <c r="C41" i="2"/>
  <c r="G40" i="2"/>
  <c r="K39" i="2"/>
  <c r="O38" i="2"/>
  <c r="S37" i="2"/>
  <c r="C37" i="2"/>
  <c r="G36" i="2"/>
  <c r="K35" i="2"/>
  <c r="O34" i="2"/>
  <c r="S33" i="2"/>
  <c r="C33" i="2"/>
  <c r="G32" i="2"/>
  <c r="K31" i="2"/>
  <c r="O30" i="2"/>
  <c r="S29" i="2"/>
  <c r="C29" i="2"/>
  <c r="G28" i="2"/>
  <c r="K27" i="2"/>
  <c r="O26" i="2"/>
  <c r="S25" i="2"/>
  <c r="C25" i="2"/>
  <c r="G24" i="2"/>
  <c r="K23" i="2"/>
  <c r="O22" i="2"/>
  <c r="S21" i="2"/>
  <c r="C21" i="2"/>
  <c r="G20" i="2"/>
  <c r="K19" i="2"/>
  <c r="O18" i="2"/>
  <c r="S17" i="2"/>
  <c r="C17" i="2"/>
  <c r="G16" i="2"/>
  <c r="K15" i="2"/>
  <c r="N54" i="2"/>
  <c r="R53" i="2"/>
  <c r="F52" i="2"/>
  <c r="J51" i="2"/>
  <c r="N50" i="2"/>
  <c r="R49" i="2"/>
  <c r="F48" i="2"/>
  <c r="J47" i="2"/>
  <c r="N46" i="2"/>
  <c r="R45" i="2"/>
  <c r="F44" i="2"/>
  <c r="J43" i="2"/>
  <c r="N42" i="2"/>
  <c r="R41" i="2"/>
  <c r="F40" i="2"/>
  <c r="J39" i="2"/>
  <c r="N38" i="2"/>
  <c r="R37" i="2"/>
  <c r="F36" i="2"/>
  <c r="J35" i="2"/>
  <c r="N34" i="2"/>
  <c r="R33" i="2"/>
  <c r="F32" i="2"/>
  <c r="J31" i="2"/>
  <c r="N30" i="2"/>
  <c r="R29" i="2"/>
  <c r="F28" i="2"/>
  <c r="J27" i="2"/>
  <c r="N26" i="2"/>
  <c r="R25" i="2"/>
  <c r="F24" i="2"/>
  <c r="J23" i="2"/>
  <c r="N22" i="2"/>
  <c r="R21" i="2"/>
  <c r="F20" i="2"/>
  <c r="J19" i="2"/>
  <c r="M54" i="2"/>
  <c r="Q53" i="2"/>
  <c r="E52" i="2"/>
  <c r="I51" i="2"/>
  <c r="M50" i="2"/>
  <c r="Q49" i="2"/>
  <c r="E48" i="2"/>
  <c r="I47" i="2"/>
  <c r="M46" i="2"/>
  <c r="Q45" i="2"/>
  <c r="E44" i="2"/>
  <c r="I43" i="2"/>
  <c r="M42" i="2"/>
  <c r="Q41" i="2"/>
  <c r="E40" i="2"/>
  <c r="I39" i="2"/>
  <c r="M38" i="2"/>
  <c r="Q37" i="2"/>
  <c r="E36" i="2"/>
  <c r="I35" i="2"/>
  <c r="M34" i="2"/>
  <c r="Q33" i="2"/>
  <c r="E32" i="2"/>
  <c r="I31" i="2"/>
  <c r="M30" i="2"/>
  <c r="Q29" i="2"/>
  <c r="E28" i="2"/>
  <c r="I27" i="2"/>
  <c r="M26" i="2"/>
  <c r="Q25" i="2"/>
  <c r="E24" i="2"/>
  <c r="I23" i="2"/>
  <c r="M22" i="2"/>
  <c r="Q21" i="2"/>
  <c r="E20" i="2"/>
  <c r="I19" i="2"/>
  <c r="M18" i="2"/>
  <c r="Q17" i="2"/>
  <c r="E16" i="2"/>
  <c r="I15" i="2"/>
  <c r="M14" i="2"/>
  <c r="Q13" i="2"/>
  <c r="E12" i="2"/>
  <c r="I11" i="2"/>
  <c r="M10" i="2"/>
  <c r="Q9" i="2"/>
  <c r="E8" i="2"/>
  <c r="I7" i="2"/>
  <c r="M6" i="2"/>
  <c r="Q5" i="2"/>
  <c r="E4" i="2"/>
  <c r="L54" i="2"/>
  <c r="P53" i="2"/>
  <c r="D52" i="2"/>
  <c r="H51" i="2"/>
  <c r="L50" i="2"/>
  <c r="P49" i="2"/>
  <c r="D48" i="2"/>
  <c r="H47" i="2"/>
  <c r="L46" i="2"/>
  <c r="P45" i="2"/>
  <c r="D44" i="2"/>
  <c r="H43" i="2"/>
  <c r="L42" i="2"/>
  <c r="P41" i="2"/>
  <c r="D40" i="2"/>
  <c r="H39" i="2"/>
  <c r="L38" i="2"/>
  <c r="P37" i="2"/>
  <c r="D36" i="2"/>
  <c r="H35" i="2"/>
  <c r="L34" i="2"/>
  <c r="P33" i="2"/>
  <c r="D32" i="2"/>
  <c r="H31" i="2"/>
  <c r="L30" i="2"/>
  <c r="P29" i="2"/>
  <c r="D28" i="2"/>
  <c r="H27" i="2"/>
  <c r="L26" i="2"/>
  <c r="P25" i="2"/>
  <c r="D24" i="2"/>
  <c r="H23" i="2"/>
  <c r="L22" i="2"/>
  <c r="P21" i="2"/>
  <c r="D20" i="2"/>
  <c r="H19" i="2"/>
  <c r="L18" i="2"/>
  <c r="P17" i="2"/>
  <c r="D16" i="2"/>
  <c r="H15" i="2"/>
  <c r="L14" i="2"/>
  <c r="P13" i="2"/>
  <c r="D12" i="2"/>
  <c r="H11" i="2"/>
  <c r="L10" i="2"/>
  <c r="P9" i="2"/>
  <c r="D8" i="2"/>
  <c r="K54" i="2"/>
  <c r="O53" i="2"/>
  <c r="S52" i="2"/>
  <c r="C52" i="2"/>
  <c r="G51" i="2"/>
  <c r="K50" i="2"/>
  <c r="O49" i="2"/>
  <c r="S48" i="2"/>
  <c r="C48" i="2"/>
  <c r="G47" i="2"/>
  <c r="K46" i="2"/>
  <c r="O45" i="2"/>
  <c r="S44" i="2"/>
  <c r="C44" i="2"/>
  <c r="G43" i="2"/>
  <c r="K42" i="2"/>
  <c r="O41" i="2"/>
  <c r="S40" i="2"/>
  <c r="C40" i="2"/>
  <c r="G39" i="2"/>
  <c r="K38" i="2"/>
  <c r="O37" i="2"/>
  <c r="S36" i="2"/>
  <c r="C36" i="2"/>
  <c r="G35" i="2"/>
  <c r="K34" i="2"/>
  <c r="O33" i="2"/>
  <c r="S32" i="2"/>
  <c r="C32" i="2"/>
  <c r="G31" i="2"/>
  <c r="K30" i="2"/>
  <c r="O29" i="2"/>
  <c r="S28" i="2"/>
  <c r="C28" i="2"/>
  <c r="G27" i="2"/>
  <c r="K26" i="2"/>
  <c r="O25" i="2"/>
  <c r="S24" i="2"/>
  <c r="C24" i="2"/>
  <c r="G23" i="2"/>
  <c r="K22" i="2"/>
  <c r="O21" i="2"/>
  <c r="S20" i="2"/>
  <c r="C20" i="2"/>
  <c r="G19" i="2"/>
  <c r="K18" i="2"/>
  <c r="O17" i="2"/>
  <c r="S16" i="2"/>
  <c r="C16" i="2"/>
  <c r="G15" i="2"/>
  <c r="K14" i="2"/>
  <c r="O13" i="2"/>
  <c r="S12" i="2"/>
  <c r="J54" i="2"/>
  <c r="N53" i="2"/>
  <c r="R52" i="2"/>
  <c r="F51" i="2"/>
  <c r="J50" i="2"/>
  <c r="N49" i="2"/>
  <c r="R48" i="2"/>
  <c r="F47" i="2"/>
  <c r="J46" i="2"/>
  <c r="N45" i="2"/>
  <c r="R44" i="2"/>
  <c r="F43" i="2"/>
  <c r="J42" i="2"/>
  <c r="N41" i="2"/>
  <c r="R40" i="2"/>
  <c r="F39" i="2"/>
  <c r="J38" i="2"/>
  <c r="N37" i="2"/>
  <c r="R36" i="2"/>
  <c r="F35" i="2"/>
  <c r="J34" i="2"/>
  <c r="N33" i="2"/>
  <c r="R32" i="2"/>
  <c r="F31" i="2"/>
  <c r="J30" i="2"/>
  <c r="N29" i="2"/>
  <c r="R28" i="2"/>
  <c r="F27" i="2"/>
  <c r="J26" i="2"/>
  <c r="N25" i="2"/>
  <c r="R24" i="2"/>
  <c r="F23" i="2"/>
  <c r="J22" i="2"/>
  <c r="N21" i="2"/>
  <c r="R20" i="2"/>
  <c r="F19" i="2"/>
  <c r="J18" i="2"/>
  <c r="N17" i="2"/>
  <c r="R16" i="2"/>
  <c r="F15" i="2"/>
  <c r="J14" i="2"/>
  <c r="N13" i="2"/>
  <c r="R12" i="2"/>
  <c r="F11" i="2"/>
  <c r="J10" i="2"/>
  <c r="N9" i="2"/>
  <c r="R8" i="2"/>
  <c r="F7" i="2"/>
  <c r="J6" i="2"/>
  <c r="N5" i="2"/>
  <c r="I54" i="2"/>
  <c r="M53" i="2"/>
  <c r="Q52" i="2"/>
  <c r="E51" i="2"/>
  <c r="I50" i="2"/>
  <c r="M49" i="2"/>
  <c r="Q48" i="2"/>
  <c r="E47" i="2"/>
  <c r="I46" i="2"/>
  <c r="M45" i="2"/>
  <c r="Q44" i="2"/>
  <c r="E43" i="2"/>
  <c r="I42" i="2"/>
  <c r="M41" i="2"/>
  <c r="Q40" i="2"/>
  <c r="E39" i="2"/>
  <c r="I38" i="2"/>
  <c r="M37" i="2"/>
  <c r="Q36" i="2"/>
  <c r="E35" i="2"/>
  <c r="I34" i="2"/>
  <c r="M33" i="2"/>
  <c r="Q32" i="2"/>
  <c r="E31" i="2"/>
  <c r="I30" i="2"/>
  <c r="M29" i="2"/>
  <c r="Q28" i="2"/>
  <c r="E27" i="2"/>
  <c r="I26" i="2"/>
  <c r="M25" i="2"/>
  <c r="Q24" i="2"/>
  <c r="E23" i="2"/>
  <c r="I22" i="2"/>
  <c r="M21" i="2"/>
  <c r="Q20" i="2"/>
  <c r="E19" i="2"/>
  <c r="I18" i="2"/>
  <c r="M17" i="2"/>
  <c r="Q16" i="2"/>
  <c r="E15" i="2"/>
  <c r="I14" i="2"/>
  <c r="M13" i="2"/>
  <c r="Q12" i="2"/>
  <c r="E11" i="2"/>
  <c r="I10" i="2"/>
  <c r="M9" i="2"/>
  <c r="Q8" i="2"/>
  <c r="E7" i="2"/>
  <c r="I6" i="2"/>
  <c r="M5" i="2"/>
  <c r="Q4" i="2"/>
  <c r="H54" i="2"/>
  <c r="L53" i="2"/>
  <c r="P52" i="2"/>
  <c r="D51" i="2"/>
  <c r="H50" i="2"/>
  <c r="L49" i="2"/>
  <c r="P48" i="2"/>
  <c r="D47" i="2"/>
  <c r="H46" i="2"/>
  <c r="L45" i="2"/>
  <c r="P44" i="2"/>
  <c r="D43" i="2"/>
  <c r="H42" i="2"/>
  <c r="L41" i="2"/>
  <c r="P40" i="2"/>
  <c r="D39" i="2"/>
  <c r="H38" i="2"/>
  <c r="L37" i="2"/>
  <c r="P36" i="2"/>
  <c r="D35" i="2"/>
  <c r="H34" i="2"/>
  <c r="L33" i="2"/>
  <c r="P32" i="2"/>
  <c r="D31" i="2"/>
  <c r="H30" i="2"/>
  <c r="L29" i="2"/>
  <c r="P28" i="2"/>
  <c r="D27" i="2"/>
  <c r="H26" i="2"/>
  <c r="L25" i="2"/>
  <c r="P24" i="2"/>
  <c r="D23" i="2"/>
  <c r="H22" i="2"/>
  <c r="L21" i="2"/>
  <c r="P20" i="2"/>
  <c r="D19" i="2"/>
  <c r="H18" i="2"/>
  <c r="L17" i="2"/>
  <c r="P16" i="2"/>
  <c r="D15" i="2"/>
  <c r="H14" i="2"/>
  <c r="L13" i="2"/>
  <c r="P12" i="2"/>
  <c r="D11" i="2"/>
  <c r="H10" i="2"/>
  <c r="L9" i="2"/>
  <c r="G54" i="2"/>
  <c r="K53" i="2"/>
  <c r="O52" i="2"/>
  <c r="S51" i="2"/>
  <c r="C51" i="2"/>
  <c r="G50" i="2"/>
  <c r="K49" i="2"/>
  <c r="O48" i="2"/>
  <c r="S47" i="2"/>
  <c r="C47" i="2"/>
  <c r="G46" i="2"/>
  <c r="K45" i="2"/>
  <c r="O44" i="2"/>
  <c r="S43" i="2"/>
  <c r="C43" i="2"/>
  <c r="G42" i="2"/>
  <c r="K41" i="2"/>
  <c r="O40" i="2"/>
  <c r="S39" i="2"/>
  <c r="C39" i="2"/>
  <c r="G38" i="2"/>
  <c r="K37" i="2"/>
  <c r="O36" i="2"/>
  <c r="S35" i="2"/>
  <c r="C35" i="2"/>
  <c r="G34" i="2"/>
  <c r="K33" i="2"/>
  <c r="O32" i="2"/>
  <c r="S31" i="2"/>
  <c r="C31" i="2"/>
  <c r="G30" i="2"/>
  <c r="K29" i="2"/>
  <c r="O28" i="2"/>
  <c r="C27" i="2"/>
  <c r="G26" i="2"/>
  <c r="K25" i="2"/>
  <c r="O24" i="2"/>
  <c r="S23" i="2"/>
  <c r="C23" i="2"/>
  <c r="G22" i="2"/>
  <c r="K21" i="2"/>
  <c r="O20" i="2"/>
  <c r="S19" i="2"/>
  <c r="C19" i="2"/>
  <c r="G18" i="2"/>
  <c r="K17" i="2"/>
  <c r="F54" i="2"/>
  <c r="J53" i="2"/>
  <c r="N52" i="2"/>
  <c r="R51" i="2"/>
  <c r="F50" i="2"/>
  <c r="J49" i="2"/>
  <c r="N48" i="2"/>
  <c r="R47" i="2"/>
  <c r="F46" i="2"/>
  <c r="J45" i="2"/>
  <c r="N44" i="2"/>
  <c r="R43" i="2"/>
  <c r="F42" i="2"/>
  <c r="J41" i="2"/>
  <c r="N40" i="2"/>
  <c r="R39" i="2"/>
  <c r="F38" i="2"/>
  <c r="J37" i="2"/>
  <c r="N36" i="2"/>
  <c r="R35" i="2"/>
  <c r="F34" i="2"/>
  <c r="J33" i="2"/>
  <c r="N32" i="2"/>
  <c r="R31" i="2"/>
  <c r="F30" i="2"/>
  <c r="J29" i="2"/>
  <c r="N28" i="2"/>
  <c r="R27" i="2"/>
  <c r="F26" i="2"/>
  <c r="J25" i="2"/>
  <c r="N24" i="2"/>
  <c r="R23" i="2"/>
  <c r="F22" i="2"/>
  <c r="J21" i="2"/>
  <c r="N20" i="2"/>
  <c r="R19" i="2"/>
  <c r="F18" i="2"/>
  <c r="J17" i="2"/>
  <c r="N16" i="2"/>
  <c r="R15" i="2"/>
  <c r="F14" i="2"/>
  <c r="J13" i="2"/>
  <c r="N12" i="2"/>
  <c r="R11" i="2"/>
  <c r="F10" i="2"/>
  <c r="J9" i="2"/>
  <c r="E54" i="2"/>
  <c r="I53" i="2"/>
  <c r="M52" i="2"/>
  <c r="Q51" i="2"/>
  <c r="E50" i="2"/>
  <c r="I49" i="2"/>
  <c r="M48" i="2"/>
  <c r="Q47" i="2"/>
  <c r="E46" i="2"/>
  <c r="I45" i="2"/>
  <c r="M44" i="2"/>
  <c r="Q43" i="2"/>
  <c r="E42" i="2"/>
  <c r="I41" i="2"/>
  <c r="M40" i="2"/>
  <c r="Q39" i="2"/>
  <c r="E38" i="2"/>
  <c r="I37" i="2"/>
  <c r="M36" i="2"/>
  <c r="Q35" i="2"/>
  <c r="E34" i="2"/>
  <c r="I33" i="2"/>
  <c r="M32" i="2"/>
  <c r="Q31" i="2"/>
  <c r="E30" i="2"/>
  <c r="I29" i="2"/>
  <c r="M28" i="2"/>
  <c r="Q27" i="2"/>
  <c r="E26" i="2"/>
  <c r="I25" i="2"/>
  <c r="M24" i="2"/>
  <c r="Q23" i="2"/>
  <c r="E22" i="2"/>
  <c r="I21" i="2"/>
  <c r="M20" i="2"/>
  <c r="Q19" i="2"/>
  <c r="E18" i="2"/>
  <c r="I17" i="2"/>
  <c r="M16" i="2"/>
  <c r="Q15" i="2"/>
  <c r="E14" i="2"/>
  <c r="I13" i="2"/>
  <c r="M12" i="2"/>
  <c r="Q11" i="2"/>
  <c r="E10" i="2"/>
  <c r="I9" i="2"/>
  <c r="M8" i="2"/>
  <c r="D54" i="2"/>
  <c r="H53" i="2"/>
  <c r="L52" i="2"/>
  <c r="P51" i="2"/>
  <c r="D50" i="2"/>
  <c r="H49" i="2"/>
  <c r="L48" i="2"/>
  <c r="P47" i="2"/>
  <c r="D46" i="2"/>
  <c r="H45" i="2"/>
  <c r="L44" i="2"/>
  <c r="P43" i="2"/>
  <c r="D42" i="2"/>
  <c r="H41" i="2"/>
  <c r="L40" i="2"/>
  <c r="P39" i="2"/>
  <c r="D38" i="2"/>
  <c r="H37" i="2"/>
  <c r="L36" i="2"/>
  <c r="P35" i="2"/>
  <c r="D34" i="2"/>
  <c r="H33" i="2"/>
  <c r="L32" i="2"/>
  <c r="P31" i="2"/>
  <c r="D30" i="2"/>
  <c r="H29" i="2"/>
  <c r="L28" i="2"/>
  <c r="P27" i="2"/>
  <c r="D26" i="2"/>
  <c r="H25" i="2"/>
  <c r="L24" i="2"/>
  <c r="P23" i="2"/>
  <c r="D22" i="2"/>
  <c r="H21" i="2"/>
  <c r="L20" i="2"/>
  <c r="P19" i="2"/>
  <c r="D18" i="2"/>
  <c r="H17" i="2"/>
  <c r="L16" i="2"/>
  <c r="P15" i="2"/>
  <c r="D14" i="2"/>
  <c r="H13" i="2"/>
  <c r="L12" i="2"/>
  <c r="P11" i="2"/>
  <c r="D10" i="2"/>
  <c r="S54" i="2"/>
  <c r="C54" i="2"/>
  <c r="G53" i="2"/>
  <c r="K52" i="2"/>
  <c r="O51" i="2"/>
  <c r="S50" i="2"/>
  <c r="C50" i="2"/>
  <c r="G49" i="2"/>
  <c r="K48" i="2"/>
  <c r="O47" i="2"/>
  <c r="S46" i="2"/>
  <c r="C46" i="2"/>
  <c r="G45" i="2"/>
  <c r="K44" i="2"/>
  <c r="O43" i="2"/>
  <c r="S42" i="2"/>
  <c r="C42" i="2"/>
  <c r="G41" i="2"/>
  <c r="K40" i="2"/>
  <c r="O39" i="2"/>
  <c r="S38" i="2"/>
  <c r="C38" i="2"/>
  <c r="G37" i="2"/>
  <c r="K36" i="2"/>
  <c r="O35" i="2"/>
  <c r="S34" i="2"/>
  <c r="C34" i="2"/>
  <c r="G33" i="2"/>
  <c r="K32" i="2"/>
  <c r="O31" i="2"/>
  <c r="S30" i="2"/>
  <c r="C30" i="2"/>
  <c r="G29" i="2"/>
  <c r="K28" i="2"/>
  <c r="O27" i="2"/>
  <c r="S26" i="2"/>
  <c r="C26" i="2"/>
  <c r="G25" i="2"/>
  <c r="K24" i="2"/>
  <c r="O23" i="2"/>
  <c r="S22" i="2"/>
  <c r="C22" i="2"/>
  <c r="G21" i="2"/>
  <c r="K20" i="2"/>
  <c r="O19" i="2"/>
  <c r="S18" i="2"/>
  <c r="C18" i="2"/>
  <c r="G17" i="2"/>
  <c r="K16" i="2"/>
  <c r="O15" i="2"/>
  <c r="S14" i="2"/>
  <c r="C14" i="2"/>
  <c r="G13" i="2"/>
  <c r="K12" i="2"/>
  <c r="O11" i="2"/>
  <c r="S10" i="2"/>
  <c r="C10" i="2"/>
  <c r="G9" i="2"/>
  <c r="R42" i="2"/>
  <c r="L11" i="2"/>
  <c r="K9" i="2"/>
  <c r="C8" i="2"/>
  <c r="S4" i="2"/>
  <c r="R54" i="2"/>
  <c r="F29" i="2"/>
  <c r="R17" i="2"/>
  <c r="S13" i="2"/>
  <c r="K11" i="2"/>
  <c r="H9" i="2"/>
  <c r="S5" i="2"/>
  <c r="R4" i="2"/>
  <c r="F41" i="2"/>
  <c r="J28" i="2"/>
  <c r="F17" i="2"/>
  <c r="R13" i="2"/>
  <c r="J11" i="2"/>
  <c r="F9" i="2"/>
  <c r="S7" i="2"/>
  <c r="S6" i="2"/>
  <c r="R5" i="2"/>
  <c r="P4" i="2"/>
  <c r="F53" i="2"/>
  <c r="J40" i="2"/>
  <c r="N27" i="2"/>
  <c r="K13" i="2"/>
  <c r="G11" i="2"/>
  <c r="D9" i="2"/>
  <c r="R7" i="2"/>
  <c r="R6" i="2"/>
  <c r="P5" i="2"/>
  <c r="O4" i="2"/>
  <c r="J52" i="2"/>
  <c r="N39" i="2"/>
  <c r="R26" i="2"/>
  <c r="O16" i="2"/>
  <c r="F13" i="2"/>
  <c r="C11" i="2"/>
  <c r="C9" i="2"/>
  <c r="N51" i="2"/>
  <c r="R38" i="2"/>
  <c r="J16" i="2"/>
  <c r="D13" i="2"/>
  <c r="R10" i="2"/>
  <c r="P7" i="2"/>
  <c r="O6" i="2"/>
  <c r="L5" i="2"/>
  <c r="M4" i="2"/>
  <c r="R50" i="2"/>
  <c r="F25" i="2"/>
  <c r="F16" i="2"/>
  <c r="C13" i="2"/>
  <c r="P10" i="2"/>
  <c r="S8" i="2"/>
  <c r="O7" i="2"/>
  <c r="N6" i="2"/>
  <c r="K5" i="2"/>
  <c r="L4" i="2"/>
  <c r="F37" i="2"/>
  <c r="J24" i="2"/>
  <c r="S15" i="2"/>
  <c r="O10" i="2"/>
  <c r="P8" i="2"/>
  <c r="N7" i="2"/>
  <c r="L6" i="2"/>
  <c r="J5" i="2"/>
  <c r="K4" i="2"/>
  <c r="F49" i="2"/>
  <c r="J36" i="2"/>
  <c r="N23" i="2"/>
  <c r="N15" i="2"/>
  <c r="O12" i="2"/>
  <c r="N10" i="2"/>
  <c r="O8" i="2"/>
  <c r="L7" i="2"/>
  <c r="K6" i="2"/>
  <c r="I5" i="2"/>
  <c r="J4" i="2"/>
  <c r="J48" i="2"/>
  <c r="N35" i="2"/>
  <c r="R22" i="2"/>
  <c r="J15" i="2"/>
  <c r="J12" i="2"/>
  <c r="K10" i="2"/>
  <c r="N8" i="2"/>
  <c r="K7" i="2"/>
  <c r="H6" i="2"/>
  <c r="H5" i="2"/>
  <c r="H4" i="2"/>
  <c r="N47" i="2"/>
  <c r="R34" i="2"/>
  <c r="C15" i="2"/>
  <c r="H12" i="2"/>
  <c r="G10" i="2"/>
  <c r="L8" i="2"/>
  <c r="J7" i="2"/>
  <c r="G6" i="2"/>
  <c r="G5" i="2"/>
  <c r="G4" i="2"/>
  <c r="R46" i="2"/>
  <c r="F21" i="2"/>
  <c r="R14" i="2"/>
  <c r="G12" i="2"/>
  <c r="K8" i="2"/>
  <c r="H7" i="2"/>
  <c r="F6" i="2"/>
  <c r="F5" i="2"/>
  <c r="F4" i="2"/>
  <c r="F33" i="2"/>
  <c r="J20" i="2"/>
  <c r="O14" i="2"/>
  <c r="F12" i="2"/>
  <c r="J8" i="2"/>
  <c r="G7" i="2"/>
  <c r="E6" i="2"/>
  <c r="D5" i="2"/>
  <c r="D4" i="2"/>
  <c r="J44" i="2"/>
  <c r="N31" i="2"/>
  <c r="R18" i="2"/>
  <c r="G14" i="2"/>
  <c r="S11" i="2"/>
  <c r="R9" i="2"/>
  <c r="G8" i="2"/>
  <c r="C7" i="2"/>
  <c r="C6" i="2"/>
  <c r="H8" i="2"/>
  <c r="F8" i="2"/>
  <c r="Q7" i="2"/>
  <c r="D7" i="2"/>
  <c r="F45" i="2"/>
  <c r="N43" i="2"/>
  <c r="P6" i="2"/>
  <c r="J32" i="2"/>
  <c r="D6" i="2"/>
  <c r="R30" i="2"/>
  <c r="N19" i="2"/>
  <c r="O5" i="2"/>
  <c r="N18" i="2"/>
  <c r="C5" i="2"/>
  <c r="N14" i="2"/>
  <c r="N4" i="2"/>
  <c r="C12" i="2"/>
  <c r="C4" i="2"/>
  <c r="S9" i="2"/>
  <c r="N11" i="2"/>
  <c r="O9" i="2"/>
  <c r="T36" i="2" l="1"/>
  <c r="U36" i="2" s="1"/>
  <c r="T43" i="2"/>
  <c r="U43" i="2" s="1"/>
  <c r="T39" i="2"/>
  <c r="U39" i="2" s="1"/>
  <c r="T12" i="2"/>
  <c r="U12" i="2" s="1"/>
  <c r="T17" i="2"/>
  <c r="U17" i="2" s="1"/>
  <c r="T19" i="2"/>
  <c r="U19" i="2" s="1"/>
  <c r="T4" i="2"/>
  <c r="U4" i="2" s="1"/>
  <c r="T6" i="2"/>
  <c r="U6" i="2" s="1"/>
  <c r="T28" i="2"/>
  <c r="U28" i="2" s="1"/>
  <c r="T42" i="2"/>
  <c r="U42" i="2" s="1"/>
  <c r="T50" i="2"/>
  <c r="U50" i="2" s="1"/>
  <c r="T48" i="2"/>
  <c r="U48" i="2" s="1"/>
  <c r="T37" i="2"/>
  <c r="U37" i="2" s="1"/>
  <c r="T38" i="2"/>
  <c r="U38" i="2" s="1"/>
  <c r="T9" i="2"/>
  <c r="U9" i="2" s="1"/>
  <c r="T26" i="2"/>
  <c r="U26" i="2" s="1"/>
  <c r="T24" i="2"/>
  <c r="U24" i="2" s="1"/>
  <c r="T14" i="2"/>
  <c r="U14" i="2" s="1"/>
  <c r="T22" i="2"/>
  <c r="U22" i="2" s="1"/>
  <c r="T54" i="2"/>
  <c r="U54" i="2" s="1"/>
  <c r="T45" i="2"/>
  <c r="U45" i="2" s="1"/>
  <c r="T11" i="2"/>
  <c r="U11" i="2" s="1"/>
  <c r="T33" i="2"/>
  <c r="U33" i="2" s="1"/>
  <c r="T30" i="2"/>
  <c r="U30" i="2" s="1"/>
  <c r="T10" i="2"/>
  <c r="U10" i="2" s="1"/>
  <c r="T47" i="2"/>
  <c r="U47" i="2" s="1"/>
  <c r="T31" i="2"/>
  <c r="U31" i="2" s="1"/>
  <c r="T21" i="2"/>
  <c r="U21" i="2" s="1"/>
  <c r="T13" i="2"/>
  <c r="U13" i="2" s="1"/>
  <c r="T18" i="2"/>
  <c r="U18" i="2" s="1"/>
  <c r="T35" i="2"/>
  <c r="U35" i="2" s="1"/>
  <c r="T16" i="2"/>
  <c r="U16" i="2" s="1"/>
  <c r="T8" i="2"/>
  <c r="U8" i="2" s="1"/>
  <c r="T23" i="2"/>
  <c r="U23" i="2" s="1"/>
  <c r="T52" i="2"/>
  <c r="U52" i="2" s="1"/>
  <c r="T44" i="2"/>
  <c r="U44" i="2" s="1"/>
  <c r="T51" i="2"/>
  <c r="U51" i="2" s="1"/>
  <c r="T32" i="2"/>
  <c r="U32" i="2" s="1"/>
  <c r="T20" i="2"/>
  <c r="U20" i="2" s="1"/>
  <c r="J55" i="2"/>
  <c r="E55" i="2"/>
  <c r="F55" i="2"/>
  <c r="R55" i="2"/>
  <c r="L55" i="2"/>
  <c r="H55" i="2"/>
  <c r="T7" i="2"/>
  <c r="U7" i="2" s="1"/>
  <c r="T49" i="2"/>
  <c r="U49" i="2" s="1"/>
  <c r="T25" i="2"/>
  <c r="U25" i="2" s="1"/>
  <c r="D55" i="2"/>
  <c r="P55" i="2"/>
  <c r="T27" i="2"/>
  <c r="U27" i="2" s="1"/>
  <c r="T15" i="2"/>
  <c r="U15" i="2" s="1"/>
  <c r="T53" i="2"/>
  <c r="U53" i="2" s="1"/>
  <c r="G55" i="2"/>
  <c r="K55" i="2"/>
  <c r="T46" i="2"/>
  <c r="U46" i="2" s="1"/>
  <c r="Q55" i="2"/>
  <c r="T41" i="2"/>
  <c r="U41" i="2" s="1"/>
  <c r="C55" i="2"/>
  <c r="S55" i="2"/>
  <c r="T34" i="2"/>
  <c r="U34" i="2" s="1"/>
  <c r="T29" i="2"/>
  <c r="U29" i="2" s="1"/>
  <c r="I55" i="2"/>
  <c r="T5" i="2"/>
  <c r="U5" i="2" s="1"/>
  <c r="N55" i="2"/>
  <c r="M55" i="2"/>
  <c r="O55" i="2"/>
  <c r="T40" i="2"/>
  <c r="U40" i="2" s="1"/>
  <c r="V27" i="2" l="1"/>
  <c r="V7" i="2"/>
  <c r="V41" i="2"/>
  <c r="V46" i="2"/>
  <c r="V5" i="2"/>
  <c r="V53" i="2"/>
  <c r="V25" i="2"/>
  <c r="V15" i="2"/>
  <c r="V29" i="2"/>
  <c r="V40" i="2"/>
  <c r="V34" i="2"/>
  <c r="V49" i="2"/>
  <c r="V45" i="2"/>
  <c r="V13" i="2"/>
  <c r="V44" i="2"/>
  <c r="V43" i="2"/>
  <c r="V24" i="2"/>
  <c r="V48" i="2"/>
  <c r="V17" i="2"/>
  <c r="V38" i="2"/>
  <c r="V22" i="2"/>
  <c r="V39" i="2"/>
  <c r="V20" i="2"/>
  <c r="V9" i="2"/>
  <c r="T55" i="2"/>
  <c r="V18" i="2"/>
  <c r="V42" i="2"/>
  <c r="V37" i="2"/>
  <c r="V8" i="2"/>
  <c r="V35" i="2"/>
  <c r="V50" i="2"/>
  <c r="V14" i="2"/>
  <c r="U55" i="2"/>
  <c r="V4" i="2"/>
  <c r="V19" i="2"/>
  <c r="V32" i="2"/>
  <c r="V33" i="2"/>
  <c r="V47" i="2"/>
  <c r="V36" i="2"/>
  <c r="V26" i="2"/>
  <c r="V51" i="2"/>
  <c r="V54" i="2"/>
  <c r="V16" i="2"/>
  <c r="V52" i="2"/>
  <c r="V30" i="2"/>
  <c r="V11" i="2"/>
  <c r="V31" i="2"/>
  <c r="V10" i="2"/>
  <c r="V12" i="2"/>
  <c r="V6" i="2"/>
  <c r="V21" i="2"/>
  <c r="V23" i="2"/>
  <c r="V28" i="2"/>
  <c r="B61" i="2" l="1"/>
  <c r="B64" i="2"/>
  <c r="B67" i="2"/>
  <c r="B60" i="2"/>
  <c r="B63" i="2"/>
  <c r="B66" i="2"/>
  <c r="B69" i="2"/>
  <c r="B62" i="2"/>
  <c r="B65" i="2"/>
  <c r="B68" i="2"/>
  <c r="Q68" i="2" l="1"/>
  <c r="P68" i="2"/>
  <c r="O68" i="2"/>
  <c r="N68" i="2"/>
  <c r="M68" i="2"/>
  <c r="L68" i="2"/>
  <c r="K68" i="2"/>
  <c r="J68" i="2"/>
  <c r="I68" i="2"/>
  <c r="H68" i="2"/>
  <c r="G68" i="2"/>
  <c r="F68" i="2"/>
  <c r="E68" i="2"/>
  <c r="T68" i="2"/>
  <c r="D68" i="2"/>
  <c r="S68" i="2"/>
  <c r="C68" i="2"/>
  <c r="R68" i="2"/>
  <c r="P65" i="2"/>
  <c r="O65" i="2"/>
  <c r="N65" i="2"/>
  <c r="M65" i="2"/>
  <c r="L65" i="2"/>
  <c r="K65" i="2"/>
  <c r="J65" i="2"/>
  <c r="I65" i="2"/>
  <c r="H65" i="2"/>
  <c r="G65" i="2"/>
  <c r="F65" i="2"/>
  <c r="E65" i="2"/>
  <c r="T65" i="2"/>
  <c r="D65" i="2"/>
  <c r="S65" i="2"/>
  <c r="C65" i="2"/>
  <c r="R65" i="2"/>
  <c r="Q65" i="2"/>
  <c r="O62" i="2"/>
  <c r="N62" i="2"/>
  <c r="M62" i="2"/>
  <c r="L62" i="2"/>
  <c r="K62" i="2"/>
  <c r="J62" i="2"/>
  <c r="I62" i="2"/>
  <c r="H62" i="2"/>
  <c r="G62" i="2"/>
  <c r="F62" i="2"/>
  <c r="E62" i="2"/>
  <c r="T62" i="2"/>
  <c r="D62" i="2"/>
  <c r="S62" i="2"/>
  <c r="C62" i="2"/>
  <c r="R62" i="2"/>
  <c r="Q62" i="2"/>
  <c r="P62" i="2"/>
  <c r="L69" i="2"/>
  <c r="K69" i="2"/>
  <c r="J69" i="2"/>
  <c r="I69" i="2"/>
  <c r="H69" i="2"/>
  <c r="G69" i="2"/>
  <c r="F69" i="2"/>
  <c r="E69" i="2"/>
  <c r="T69" i="2"/>
  <c r="D69" i="2"/>
  <c r="S69" i="2"/>
  <c r="C69" i="2"/>
  <c r="R69" i="2"/>
  <c r="Q69" i="2"/>
  <c r="P69" i="2"/>
  <c r="O69" i="2"/>
  <c r="N69" i="2"/>
  <c r="M69" i="2"/>
  <c r="K66" i="2"/>
  <c r="J66" i="2"/>
  <c r="I66" i="2"/>
  <c r="H66" i="2"/>
  <c r="G66" i="2"/>
  <c r="F66" i="2"/>
  <c r="E66" i="2"/>
  <c r="T66" i="2"/>
  <c r="D66" i="2"/>
  <c r="S66" i="2"/>
  <c r="C66" i="2"/>
  <c r="R66" i="2"/>
  <c r="Q66" i="2"/>
  <c r="P66" i="2"/>
  <c r="O66" i="2"/>
  <c r="N66" i="2"/>
  <c r="M66" i="2"/>
  <c r="L66" i="2"/>
  <c r="J63" i="2"/>
  <c r="I63" i="2"/>
  <c r="H63" i="2"/>
  <c r="G63" i="2"/>
  <c r="F63" i="2"/>
  <c r="E63" i="2"/>
  <c r="T63" i="2"/>
  <c r="D63" i="2"/>
  <c r="S63" i="2"/>
  <c r="C63" i="2"/>
  <c r="R63" i="2"/>
  <c r="Q63" i="2"/>
  <c r="P63" i="2"/>
  <c r="O63" i="2"/>
  <c r="N63" i="2"/>
  <c r="M63" i="2"/>
  <c r="L63" i="2"/>
  <c r="K63" i="2"/>
  <c r="I60" i="2"/>
  <c r="H60" i="2"/>
  <c r="G60" i="2"/>
  <c r="F60" i="2"/>
  <c r="E60" i="2"/>
  <c r="T60" i="2"/>
  <c r="D60" i="2"/>
  <c r="S60" i="2"/>
  <c r="C60" i="2"/>
  <c r="R60" i="2"/>
  <c r="Q60" i="2"/>
  <c r="P60" i="2"/>
  <c r="O60" i="2"/>
  <c r="N60" i="2"/>
  <c r="M60" i="2"/>
  <c r="L60" i="2"/>
  <c r="K60" i="2"/>
  <c r="J60" i="2"/>
  <c r="F67" i="2"/>
  <c r="E67" i="2"/>
  <c r="T67" i="2"/>
  <c r="D67" i="2"/>
  <c r="S67" i="2"/>
  <c r="C67" i="2"/>
  <c r="R67" i="2"/>
  <c r="Q67" i="2"/>
  <c r="P67" i="2"/>
  <c r="O67" i="2"/>
  <c r="N67" i="2"/>
  <c r="M67" i="2"/>
  <c r="L67" i="2"/>
  <c r="K67" i="2"/>
  <c r="J67" i="2"/>
  <c r="I67" i="2"/>
  <c r="H67" i="2"/>
  <c r="G67" i="2"/>
  <c r="E64" i="2"/>
  <c r="T64" i="2"/>
  <c r="D64" i="2"/>
  <c r="S64" i="2"/>
  <c r="C64" i="2"/>
  <c r="R64" i="2"/>
  <c r="Q64" i="2"/>
  <c r="P64" i="2"/>
  <c r="O64" i="2"/>
  <c r="N64" i="2"/>
  <c r="M64" i="2"/>
  <c r="L64" i="2"/>
  <c r="K64" i="2"/>
  <c r="J64" i="2"/>
  <c r="I64" i="2"/>
  <c r="H64" i="2"/>
  <c r="G64" i="2"/>
  <c r="F64" i="2"/>
  <c r="T61" i="2"/>
  <c r="D61" i="2"/>
  <c r="S61" i="2"/>
  <c r="C61" i="2"/>
  <c r="R61" i="2"/>
  <c r="Q61" i="2"/>
  <c r="P61" i="2"/>
  <c r="O61" i="2"/>
  <c r="N61" i="2"/>
  <c r="M61" i="2"/>
  <c r="L61" i="2"/>
  <c r="K61" i="2"/>
  <c r="J61" i="2"/>
  <c r="I61" i="2"/>
  <c r="H61" i="2"/>
  <c r="G61" i="2"/>
  <c r="F61" i="2"/>
  <c r="E61" i="2"/>
  <c r="J70" i="2" l="1"/>
  <c r="H70" i="2"/>
  <c r="F70" i="2"/>
  <c r="G70" i="2"/>
  <c r="K70" i="2"/>
  <c r="I70" i="2"/>
  <c r="L70" i="2"/>
  <c r="M70" i="2"/>
  <c r="N70" i="2"/>
  <c r="O70" i="2"/>
  <c r="P70" i="2"/>
  <c r="Q70" i="2"/>
  <c r="U61" i="2"/>
  <c r="V61" i="2" s="1"/>
  <c r="R70" i="2"/>
  <c r="U64" i="2"/>
  <c r="V64" i="2" s="1"/>
  <c r="U60" i="2"/>
  <c r="V60" i="2" s="1"/>
  <c r="C70" i="2"/>
  <c r="U67" i="2"/>
  <c r="V67" i="2" s="1"/>
  <c r="S70" i="2"/>
  <c r="U63" i="2"/>
  <c r="V63" i="2" s="1"/>
  <c r="D70" i="2"/>
  <c r="U66" i="2"/>
  <c r="V66" i="2" s="1"/>
  <c r="U62" i="2"/>
  <c r="V62" i="2" s="1"/>
  <c r="T70" i="2"/>
  <c r="U69" i="2"/>
  <c r="V69" i="2" s="1"/>
  <c r="U65" i="2"/>
  <c r="V65" i="2" s="1"/>
  <c r="E70" i="2"/>
  <c r="U68" i="2"/>
  <c r="V68" i="2" s="1"/>
  <c r="U70" i="2" l="1"/>
  <c r="V70" i="2" s="1"/>
</calcChain>
</file>

<file path=xl/sharedStrings.xml><?xml version="1.0" encoding="utf-8"?>
<sst xmlns="http://schemas.openxmlformats.org/spreadsheetml/2006/main" count="19999" uniqueCount="4434">
  <si>
    <t>Project Name</t>
  </si>
  <si>
    <t>City</t>
  </si>
  <si>
    <t>State</t>
  </si>
  <si>
    <t>Utility</t>
  </si>
  <si>
    <t>Developer</t>
  </si>
  <si>
    <t>Utility Type</t>
  </si>
  <si>
    <t>System Size (MW-AC)</t>
  </si>
  <si>
    <t>System Size (kW-AC)</t>
  </si>
  <si>
    <t>Year of Interconnection</t>
  </si>
  <si>
    <t>MN</t>
  </si>
  <si>
    <t>Northern States Power Co - Minnesota</t>
  </si>
  <si>
    <t>CO</t>
  </si>
  <si>
    <t>Public Service Co of Colorado</t>
  </si>
  <si>
    <t>Community Solar Capacity (MW-AC)</t>
  </si>
  <si>
    <t>Unknown</t>
  </si>
  <si>
    <t>Total</t>
  </si>
  <si>
    <t>Rank</t>
  </si>
  <si>
    <t>AL</t>
  </si>
  <si>
    <t>AK</t>
  </si>
  <si>
    <t>AZ</t>
  </si>
  <si>
    <t>AR</t>
  </si>
  <si>
    <t>CA</t>
  </si>
  <si>
    <t>CT</t>
  </si>
  <si>
    <t>DC</t>
  </si>
  <si>
    <t>DE</t>
  </si>
  <si>
    <t>FL</t>
  </si>
  <si>
    <t>GA</t>
  </si>
  <si>
    <t>HI</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</si>
  <si>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</si>
  <si>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</si>
  <si>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</si>
  <si>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</si>
  <si>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</si>
  <si>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</si>
  <si>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</si>
  <si>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</si>
  <si>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</si>
  <si>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</si>
  <si>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</si>
  <si>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</si>
  <si>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</si>
  <si>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</si>
  <si>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</si>
  <si>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</si>
  <si>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</si>
  <si>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</si>
  <si>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</si>
  <si>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</si>
  <si>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</si>
  <si>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</si>
  <si>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</si>
  <si>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</si>
  <si>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</si>
  <si>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</si>
  <si>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</si>
  <si>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</si>
  <si>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</si>
  <si>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</si>
  <si>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</si>
  <si>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</si>
  <si>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</si>
  <si>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</si>
  <si>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</si>
  <si>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</si>
  <si>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</si>
  <si>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</si>
  <si>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Community Solar Capacity State Rankings (MW-AC)</t>
  </si>
  <si>
    <t>Percent of Total</t>
  </si>
  <si>
    <t>Other States + DC</t>
  </si>
  <si>
    <t>Identified LMI-Serving Capacity (MW-AC)</t>
  </si>
  <si>
    <t>Installed LMI-Serving Capacity (MW-AC)</t>
  </si>
  <si>
    <t>Planned LMI-Serving Capacity (MW-AC)</t>
  </si>
  <si>
    <t>SunWatts Sun Farm</t>
  </si>
  <si>
    <t>Marana</t>
  </si>
  <si>
    <t>Trico Electric Cooperative Inc</t>
  </si>
  <si>
    <t>Cooperative</t>
  </si>
  <si>
    <t>TEP GoSolar Shares</t>
  </si>
  <si>
    <t>Tucson</t>
  </si>
  <si>
    <t>Tucson Electric Power Co</t>
  </si>
  <si>
    <t>Investor Owned</t>
  </si>
  <si>
    <t>La Senita Elementary School</t>
  </si>
  <si>
    <t>Kingman</t>
  </si>
  <si>
    <t>UNS Electric, Inc</t>
  </si>
  <si>
    <t>Stephen H. Jacobson Solar Facility</t>
  </si>
  <si>
    <t>Western Wind Energy's Integrated Wind and Solar System</t>
  </si>
  <si>
    <t>Renewable Rays - Cresco</t>
  </si>
  <si>
    <t>Cresco</t>
  </si>
  <si>
    <t>MiEnergy Cooperative</t>
  </si>
  <si>
    <t>Kootenai Community Solar Project</t>
  </si>
  <si>
    <t>Worley</t>
  </si>
  <si>
    <t>Kootenai Electric Cooperative</t>
  </si>
  <si>
    <t>Northern Lights Community Solar</t>
  </si>
  <si>
    <t>Sagle</t>
  </si>
  <si>
    <t>Northern Lights, Inc</t>
  </si>
  <si>
    <t>BPU Community Solar Farm</t>
  </si>
  <si>
    <t>Kansas City</t>
  </si>
  <si>
    <t>City of Kansas City - (KS)</t>
  </si>
  <si>
    <t>Municipal</t>
  </si>
  <si>
    <t>Midwest Community Solar Array 1</t>
  </si>
  <si>
    <t>Colby</t>
  </si>
  <si>
    <t>Midwest Energy Inc.</t>
  </si>
  <si>
    <t>Clean Energy Collective</t>
  </si>
  <si>
    <t>Westar Community Solar</t>
  </si>
  <si>
    <t>South Hutchinson</t>
  </si>
  <si>
    <t>Westar Energy Inc</t>
  </si>
  <si>
    <t>SoCore Energy</t>
  </si>
  <si>
    <t>Campanelli Drive Solar 1, LLC</t>
  </si>
  <si>
    <t>Braintree</t>
  </si>
  <si>
    <t>Braintree Electric Light Department</t>
  </si>
  <si>
    <t>SunRaise Investments</t>
  </si>
  <si>
    <t>Fitchburg Solar</t>
  </si>
  <si>
    <t>Fitchburg</t>
  </si>
  <si>
    <t>Fitchberg Electric or Unitil</t>
  </si>
  <si>
    <t>Nexamp Aggregation SRECs</t>
  </si>
  <si>
    <t>Ashby I Solar</t>
  </si>
  <si>
    <t>Ashby II Solar</t>
  </si>
  <si>
    <t>Mt. Tom Solar</t>
  </si>
  <si>
    <t>Holyoke</t>
  </si>
  <si>
    <t>Holyoke Gas and Electric</t>
  </si>
  <si>
    <t>ENGIE North America</t>
  </si>
  <si>
    <t>C2 MA Kelly Way Solar LLC - C2 MA Kelly Way Solar</t>
  </si>
  <si>
    <t>SRECTrade</t>
  </si>
  <si>
    <t>Littleton Solar</t>
  </si>
  <si>
    <t>Littleton</t>
  </si>
  <si>
    <t>Littleton Electric Light &amp; Water Departments</t>
  </si>
  <si>
    <t>Energy New England</t>
  </si>
  <si>
    <t>Boxborough Community Solar</t>
  </si>
  <si>
    <t>Boxborough</t>
  </si>
  <si>
    <t>Green Street Power Partners</t>
  </si>
  <si>
    <t>MGED Solar Community Project 1</t>
  </si>
  <si>
    <t>Middleborough</t>
  </si>
  <si>
    <t>Middleborough Gas and Electric Department</t>
  </si>
  <si>
    <t>Knollwood Energy, LLC</t>
  </si>
  <si>
    <t>Middleton Electric Light Dept Solar at 230 Main</t>
  </si>
  <si>
    <t>Middleton</t>
  </si>
  <si>
    <t>Middleton Electric LD</t>
  </si>
  <si>
    <t>Falck Renewables North America Inc.</t>
  </si>
  <si>
    <t>Charlton 48</t>
  </si>
  <si>
    <t>Charlton</t>
  </si>
  <si>
    <t>National Grid</t>
  </si>
  <si>
    <t>38 Degrees North</t>
  </si>
  <si>
    <t>Millbury 19</t>
  </si>
  <si>
    <t>Millbury</t>
  </si>
  <si>
    <t>Sturbridge 73</t>
  </si>
  <si>
    <t>Southbridge</t>
  </si>
  <si>
    <t>ZP-101</t>
  </si>
  <si>
    <t>Leicester</t>
  </si>
  <si>
    <t>ZP-137A</t>
  </si>
  <si>
    <t>ZP-137B</t>
  </si>
  <si>
    <t>ZP-137c</t>
  </si>
  <si>
    <t>zp-140A</t>
  </si>
  <si>
    <t>Uxbridge</t>
  </si>
  <si>
    <t>ZP-140B</t>
  </si>
  <si>
    <t>zp-60A</t>
  </si>
  <si>
    <t>Spencer</t>
  </si>
  <si>
    <t>ZP-60B</t>
  </si>
  <si>
    <t>zp-61</t>
  </si>
  <si>
    <t>zp-67</t>
  </si>
  <si>
    <t>Phillipston</t>
  </si>
  <si>
    <t>ZP-70A</t>
  </si>
  <si>
    <t>North Brookfield</t>
  </si>
  <si>
    <t>ZP-70B</t>
  </si>
  <si>
    <t>zp-82</t>
  </si>
  <si>
    <t>zp-85</t>
  </si>
  <si>
    <t>70 Ware Road Solar</t>
  </si>
  <si>
    <t>Warren</t>
  </si>
  <si>
    <t>Altus Power America Management, LLC</t>
  </si>
  <si>
    <t>87 Spring Street Solar</t>
  </si>
  <si>
    <t>Belchertown Solar</t>
  </si>
  <si>
    <t>Belchertown</t>
  </si>
  <si>
    <t>BWC George Vinton</t>
  </si>
  <si>
    <t>Sturbridge</t>
  </si>
  <si>
    <t>AMERESCO</t>
  </si>
  <si>
    <t>BWC Hobbs Brook</t>
  </si>
  <si>
    <t>BWC Mystic River</t>
  </si>
  <si>
    <t>Mendon</t>
  </si>
  <si>
    <t>BWC Origination 19</t>
  </si>
  <si>
    <t>Hopedale</t>
  </si>
  <si>
    <t>BWC Wading River One</t>
  </si>
  <si>
    <t>BWC Wading River Three</t>
  </si>
  <si>
    <t>BWC Wading River Two</t>
  </si>
  <si>
    <t>Wendell MA 1 LLC</t>
  </si>
  <si>
    <t>Wendell</t>
  </si>
  <si>
    <t>Dudley Solar Farm 3.1</t>
  </si>
  <si>
    <t>Dudley</t>
  </si>
  <si>
    <t>AMP Solar Group</t>
  </si>
  <si>
    <t>BWC Clara Barton</t>
  </si>
  <si>
    <t>Oxford</t>
  </si>
  <si>
    <t>BlueWave Finance Group, LLC</t>
  </si>
  <si>
    <t>BWC French River Five</t>
  </si>
  <si>
    <t>BWC French River Four</t>
  </si>
  <si>
    <t>BWC French River One</t>
  </si>
  <si>
    <t>BWC French River Three</t>
  </si>
  <si>
    <t>BWC French River Two</t>
  </si>
  <si>
    <t>BWC Stillwater Four</t>
  </si>
  <si>
    <t>BWC Stillwater One</t>
  </si>
  <si>
    <t>BWC Stillwater Three</t>
  </si>
  <si>
    <t>BWC Stillwater Two</t>
  </si>
  <si>
    <t>BWC Hamilton Brook, LLC - Primary</t>
  </si>
  <si>
    <t>Westport</t>
  </si>
  <si>
    <t>BWC Hamilton Brook, LLC</t>
  </si>
  <si>
    <t>CEC Solar #1059, LLC</t>
  </si>
  <si>
    <t>CEC Solar #1033, LLC</t>
  </si>
  <si>
    <t>CEC Solar #1063, LLC</t>
  </si>
  <si>
    <t>West Bridgewater</t>
  </si>
  <si>
    <t>CEC Solar #1081, LLC</t>
  </si>
  <si>
    <t>Clarksburg</t>
  </si>
  <si>
    <t>CEC Solar #1084, LLC</t>
  </si>
  <si>
    <t>CEC Solar #1098, LLC</t>
  </si>
  <si>
    <t>Swansea</t>
  </si>
  <si>
    <t>NGrid Apis North Adams A, CEC Solar #1079, LLC</t>
  </si>
  <si>
    <t>North Adams</t>
  </si>
  <si>
    <t>NGrid Apis North Adams B, CEC Solar #1080, LLC</t>
  </si>
  <si>
    <t>NGrid EOS Adams 1 - CEC Solar #1049, LLC</t>
  </si>
  <si>
    <t>Adams</t>
  </si>
  <si>
    <t>NGrid Kleiman Sutton A, CEC Solar #1054, LLC</t>
  </si>
  <si>
    <t>Sutton</t>
  </si>
  <si>
    <t>NGrid OSWP Uxbridge 1 - CEC Solar #1045, LLC</t>
  </si>
  <si>
    <t>NGrid Rayo Goshen A - CEC Solar #1052, LLC</t>
  </si>
  <si>
    <t>Goshen</t>
  </si>
  <si>
    <t>NGrid Rayo WilliamsburgA</t>
  </si>
  <si>
    <t>Williamsburg</t>
  </si>
  <si>
    <t>NGrid SS Orange A, CEC Solar #1062, LLC</t>
  </si>
  <si>
    <t>Orange</t>
  </si>
  <si>
    <t>NGrid Uxbridge 2, CEC Solar #1050, LLC</t>
  </si>
  <si>
    <t>NGrid Uxbridge 3, CEC Solar #1051, LLC</t>
  </si>
  <si>
    <t>Harvard Solar Garden Project I</t>
  </si>
  <si>
    <t>Harvard</t>
  </si>
  <si>
    <t>Clean Asset Partners Corp.</t>
  </si>
  <si>
    <t>Harvard Solar Garden Project II - Primary</t>
  </si>
  <si>
    <t>CEC Ngrid Southeast Solar Array 1 Rehoboth</t>
  </si>
  <si>
    <t>Rehoboth</t>
  </si>
  <si>
    <t>Barre Solar I LLC</t>
  </si>
  <si>
    <t>Barre</t>
  </si>
  <si>
    <t>Community Energy Solar</t>
  </si>
  <si>
    <t>Barre Solar II LLC</t>
  </si>
  <si>
    <t>Barre Solar III LLC</t>
  </si>
  <si>
    <t>Rutland Solar</t>
  </si>
  <si>
    <t>Rutland</t>
  </si>
  <si>
    <t>VH II Grafton, LLC</t>
  </si>
  <si>
    <t>Grafton</t>
  </si>
  <si>
    <t>Nautilus Solar Energy, LLC</t>
  </si>
  <si>
    <t>VH II Haverhill, LLC</t>
  </si>
  <si>
    <t>Haverhill</t>
  </si>
  <si>
    <t>Belchertown Renewables I</t>
  </si>
  <si>
    <t>Belchertown Renewables II</t>
  </si>
  <si>
    <t>Brodie Mtn Road Solar</t>
  </si>
  <si>
    <t>Hancock</t>
  </si>
  <si>
    <t>Dudley Solar I</t>
  </si>
  <si>
    <t>Dudley Solar II</t>
  </si>
  <si>
    <t>Dudley Solar III</t>
  </si>
  <si>
    <t>Dudley Solar IV</t>
  </si>
  <si>
    <t>Farley Road Solar</t>
  </si>
  <si>
    <t>Griffin Road Solar I</t>
  </si>
  <si>
    <t>Monson Solar</t>
  </si>
  <si>
    <t>Monson</t>
  </si>
  <si>
    <t>New Braintree Solar</t>
  </si>
  <si>
    <t>New Braintree</t>
  </si>
  <si>
    <t>Pleasant St Solar</t>
  </si>
  <si>
    <t>Leominster</t>
  </si>
  <si>
    <t>Pleasantdale Road Solar</t>
  </si>
  <si>
    <t>Sampson Road Solar</t>
  </si>
  <si>
    <t>Sutton Solar</t>
  </si>
  <si>
    <t>Theodore Drive I</t>
  </si>
  <si>
    <t>Westminster</t>
  </si>
  <si>
    <t>Theodore Drive II</t>
  </si>
  <si>
    <t>Theodore Drive III</t>
  </si>
  <si>
    <t>Upton Solar I</t>
  </si>
  <si>
    <t>Upton</t>
  </si>
  <si>
    <t>Upton Solar II</t>
  </si>
  <si>
    <t>Webster Solar</t>
  </si>
  <si>
    <t>Webster</t>
  </si>
  <si>
    <t>Westminster Solar 2A</t>
  </si>
  <si>
    <t>Westminster Solar 2B</t>
  </si>
  <si>
    <t>Foxboro A</t>
  </si>
  <si>
    <t>Foxborough</t>
  </si>
  <si>
    <t>NRG Solar LLC</t>
  </si>
  <si>
    <t>Gardner Road Solar I</t>
  </si>
  <si>
    <t>Hubbardston</t>
  </si>
  <si>
    <t>Gardner Road Solar II</t>
  </si>
  <si>
    <t>Hardwick Solar I</t>
  </si>
  <si>
    <t>Hardwick</t>
  </si>
  <si>
    <t>Hardwick Solar II</t>
  </si>
  <si>
    <t>Newbury Solar</t>
  </si>
  <si>
    <t>Newbury</t>
  </si>
  <si>
    <t>SJA-1</t>
  </si>
  <si>
    <t>SJA-10</t>
  </si>
  <si>
    <t>SJA-2</t>
  </si>
  <si>
    <t>SJA-3</t>
  </si>
  <si>
    <t>SJA-4</t>
  </si>
  <si>
    <t>SJA-6</t>
  </si>
  <si>
    <t>SJA-7</t>
  </si>
  <si>
    <t>SJA-8</t>
  </si>
  <si>
    <t>SJA-9</t>
  </si>
  <si>
    <t>Southbridge Solar V</t>
  </si>
  <si>
    <t>Southbridge Solar VI</t>
  </si>
  <si>
    <t>Stafford St Solar A</t>
  </si>
  <si>
    <t>Stafford St Solar B</t>
  </si>
  <si>
    <t>Stafford St Solar C</t>
  </si>
  <si>
    <t>Tully Farms</t>
  </si>
  <si>
    <t>Pepperell</t>
  </si>
  <si>
    <t>W shaft Rd - North Adams</t>
  </si>
  <si>
    <t>Warren Landfill</t>
  </si>
  <si>
    <t>Wauwinet Solar</t>
  </si>
  <si>
    <t>Bartkus</t>
  </si>
  <si>
    <t>Shirley</t>
  </si>
  <si>
    <t>Renewable Generation (MA) LLC</t>
  </si>
  <si>
    <t>BVD Clarksburg Solar</t>
  </si>
  <si>
    <t>RIN Logistics</t>
  </si>
  <si>
    <t>Loiacano-18 Sargent</t>
  </si>
  <si>
    <t>Gloucester</t>
  </si>
  <si>
    <t>Solect Energy Development, LLC</t>
  </si>
  <si>
    <t>Loiacano-31 Willow</t>
  </si>
  <si>
    <t>MILLBURY SOLAR FARM (NEW GENERATION DEVELOPMENT)</t>
  </si>
  <si>
    <t>Norton Development</t>
  </si>
  <si>
    <t>Norton</t>
  </si>
  <si>
    <t>Bolton II</t>
  </si>
  <si>
    <t>Bolton</t>
  </si>
  <si>
    <t>Syncarpha Capital, LLC</t>
  </si>
  <si>
    <t>Fitz Plumpton</t>
  </si>
  <si>
    <t>Plympton</t>
  </si>
  <si>
    <t>NSTAR (DBA EverSource)</t>
  </si>
  <si>
    <t>Nextsun Wareham 2</t>
  </si>
  <si>
    <t>Wareham</t>
  </si>
  <si>
    <t>Wareham Community Solar Array</t>
  </si>
  <si>
    <t>Beaton-Big George</t>
  </si>
  <si>
    <t>Plymouth</t>
  </si>
  <si>
    <t>Cedarville-Callahan</t>
  </si>
  <si>
    <t>Lot 59-2</t>
  </si>
  <si>
    <t>Millis MA 1 LLC</t>
  </si>
  <si>
    <t>Millis</t>
  </si>
  <si>
    <t>BWC Buckmaster Pond LLC</t>
  </si>
  <si>
    <t>Dover</t>
  </si>
  <si>
    <t>BWC Bluefish River</t>
  </si>
  <si>
    <t>BWC Tinkham</t>
  </si>
  <si>
    <t>Fairhaven</t>
  </si>
  <si>
    <t>CEC Solar #1040, LLC</t>
  </si>
  <si>
    <t>Kingston</t>
  </si>
  <si>
    <t>CEC Solar #1041, LLC</t>
  </si>
  <si>
    <t>CEC Solar #1043, LLC</t>
  </si>
  <si>
    <t>Carver</t>
  </si>
  <si>
    <t>CEC Solar #1082, LLC</t>
  </si>
  <si>
    <t>CEC Solar #1114, LLC</t>
  </si>
  <si>
    <t>CEC Solar #1134, LLC</t>
  </si>
  <si>
    <t>Holliston</t>
  </si>
  <si>
    <t>NStar Stellar Marion A</t>
  </si>
  <si>
    <t>Marion</t>
  </si>
  <si>
    <t>NStar Sustain Westport A - CEC Solar #1108, LLC</t>
  </si>
  <si>
    <t>NStar Sustain Westport B - CEC Solar #1109, LLC</t>
  </si>
  <si>
    <t>Tihonet East Solar</t>
  </si>
  <si>
    <t>Bourne Community Solar 1</t>
  </si>
  <si>
    <t>Bourne</t>
  </si>
  <si>
    <t>IGS Solar, LLC</t>
  </si>
  <si>
    <t>Rochester</t>
  </si>
  <si>
    <t>Meadowatt LLC</t>
  </si>
  <si>
    <t>Brownell Boat Works</t>
  </si>
  <si>
    <t>Mattapoisett</t>
  </si>
  <si>
    <t>Mattapoisett Solarpower, Inc.</t>
  </si>
  <si>
    <t>Squirrel Island Solar, LLC</t>
  </si>
  <si>
    <t>VH II Westport, LLC</t>
  </si>
  <si>
    <t>Beaton-Burgess</t>
  </si>
  <si>
    <t>BEC Campanelli</t>
  </si>
  <si>
    <t>Canton</t>
  </si>
  <si>
    <t>Canton Solar II</t>
  </si>
  <si>
    <t>27 Locust Street Solar</t>
  </si>
  <si>
    <t>Freetown</t>
  </si>
  <si>
    <t>Black Cat Road Solar</t>
  </si>
  <si>
    <t>Brook Street Solar 1</t>
  </si>
  <si>
    <t>Brook Street Solar 2</t>
  </si>
  <si>
    <t>Brook Street Solar 3</t>
  </si>
  <si>
    <t>Bullock Road Solar 1</t>
  </si>
  <si>
    <t>Bullock Road Solar 2</t>
  </si>
  <si>
    <t>NRG Freeman Solar 1</t>
  </si>
  <si>
    <t>Sandwich</t>
  </si>
  <si>
    <t>NRG Freeman Solar2</t>
  </si>
  <si>
    <t>Redbrook Solar Site A</t>
  </si>
  <si>
    <t>Redbrook Solar Site C</t>
  </si>
  <si>
    <t>Redbrook Solar Site D</t>
  </si>
  <si>
    <t>Spring Street Solar</t>
  </si>
  <si>
    <t>Long Pond Road</t>
  </si>
  <si>
    <t>Brewster</t>
  </si>
  <si>
    <t>Sol Systems, LLC</t>
  </si>
  <si>
    <t>Holliston Field 2</t>
  </si>
  <si>
    <t>SED - 201 Hayden Rowe St</t>
  </si>
  <si>
    <t>Hopkinton</t>
  </si>
  <si>
    <t>418 County Rd Solar System 1</t>
  </si>
  <si>
    <t>418 County Rd Solar System 2</t>
  </si>
  <si>
    <t>418 County Rd Solar System 4</t>
  </si>
  <si>
    <t>418 County Rd System 3</t>
  </si>
  <si>
    <t>Alternate Power and Energy (DUPLICATE W/ PROD)</t>
  </si>
  <si>
    <t>Brier Solar 1</t>
  </si>
  <si>
    <t>Cambridge Community Housing, Inc. - Magazine St</t>
  </si>
  <si>
    <t>Cambridge</t>
  </si>
  <si>
    <t>Cornerstone Village Cohousing</t>
  </si>
  <si>
    <t>Lazy A Solar</t>
  </si>
  <si>
    <t>Mashpee Commons II LLC</t>
  </si>
  <si>
    <t>Mashpee</t>
  </si>
  <si>
    <t>Pemberton Place Condominium Association - Pemberto</t>
  </si>
  <si>
    <t>Sippican Community Solar Garden, LLC</t>
  </si>
  <si>
    <t>The Lofts at Westinghouse</t>
  </si>
  <si>
    <t>Boston</t>
  </si>
  <si>
    <t>Brewster Community Solar Garden LLC</t>
  </si>
  <si>
    <t>SRECTrade, Inc.</t>
  </si>
  <si>
    <t>Solar Choice 1</t>
  </si>
  <si>
    <t>Wilmington</t>
  </si>
  <si>
    <t>Reading Municipal Light Department</t>
  </si>
  <si>
    <t>Solar Choice 2</t>
  </si>
  <si>
    <t>Kearsarge Energy</t>
  </si>
  <si>
    <t>Shrewsbury Community Solar</t>
  </si>
  <si>
    <t>Shrewsbury</t>
  </si>
  <si>
    <t>Shrewsbury Electric Cable Operations</t>
  </si>
  <si>
    <t>MMWEC Solar Aggregation</t>
  </si>
  <si>
    <t>Sterling Community Solar</t>
  </si>
  <si>
    <t>Sterling</t>
  </si>
  <si>
    <t>Sterling Municipal</t>
  </si>
  <si>
    <t>Origis Energy</t>
  </si>
  <si>
    <t>WBMLP Solar</t>
  </si>
  <si>
    <t>West Boylston</t>
  </si>
  <si>
    <t>West Boylston Municipal Light Plant</t>
  </si>
  <si>
    <t>CEC WMECO Solar Array 1 Huntington</t>
  </si>
  <si>
    <t>Hadley</t>
  </si>
  <si>
    <t>WMECO (DBA EverSource)</t>
  </si>
  <si>
    <t>Hadley 2 Solar</t>
  </si>
  <si>
    <t>Hatfield Renewables</t>
  </si>
  <si>
    <t>Hatfield</t>
  </si>
  <si>
    <t>Ludlow - Center St. Site 1</t>
  </si>
  <si>
    <t>Ludlow</t>
  </si>
  <si>
    <t>Ludlow - Center St. Site 2</t>
  </si>
  <si>
    <t>Ludlow - Center St. Site 3</t>
  </si>
  <si>
    <t>BVD Churchill Solar</t>
  </si>
  <si>
    <t>Pittsfield</t>
  </si>
  <si>
    <t>BVD Manzollini Solar</t>
  </si>
  <si>
    <t>BVD Nichols Solar</t>
  </si>
  <si>
    <t>Hinsdale</t>
  </si>
  <si>
    <t>Syncarpha Hancock I</t>
  </si>
  <si>
    <t>Syncarpha Hancock II</t>
  </si>
  <si>
    <t>Syncarpha Hancock III</t>
  </si>
  <si>
    <t>BGE Community Solar Pilot Program</t>
  </si>
  <si>
    <t>Baltimore</t>
  </si>
  <si>
    <t>Baltimore Gas &amp; Electric Co</t>
  </si>
  <si>
    <t>Cambridge Flats LLC</t>
  </si>
  <si>
    <t>University Park Community Solar LLC</t>
  </si>
  <si>
    <t>University Park</t>
  </si>
  <si>
    <t>Potomac Electric Power Co</t>
  </si>
  <si>
    <t>1st Street Northeast Solar Project</t>
  </si>
  <si>
    <t>Sartell</t>
  </si>
  <si>
    <t>NextEra</t>
  </si>
  <si>
    <t>2015 Community Solar Garden</t>
  </si>
  <si>
    <t>Moorhead</t>
  </si>
  <si>
    <t>Moorhead Public Service</t>
  </si>
  <si>
    <t>2016 Community Solar Garden</t>
  </si>
  <si>
    <t>2017 Clay County's Community Solar Garden</t>
  </si>
  <si>
    <t>2017 Community Solar Garden</t>
  </si>
  <si>
    <t>2017 Concordia's Community Solar Garden</t>
  </si>
  <si>
    <t>2017 MSUM's Community Solar Garden</t>
  </si>
  <si>
    <t>2018 Community Solar Garden</t>
  </si>
  <si>
    <t>330th Street West Solar Project</t>
  </si>
  <si>
    <t>Northfield</t>
  </si>
  <si>
    <t>58th Ave Solar Project</t>
  </si>
  <si>
    <t>Clear Lake</t>
  </si>
  <si>
    <t>Anderson Garden</t>
  </si>
  <si>
    <t>Cokato</t>
  </si>
  <si>
    <t>WGL Energy Systems</t>
  </si>
  <si>
    <t>Andromeda CSG1, LLC*</t>
  </si>
  <si>
    <t>Lester Prairie</t>
  </si>
  <si>
    <t>BHE Renewables</t>
  </si>
  <si>
    <t>Antares</t>
  </si>
  <si>
    <t>Tracy</t>
  </si>
  <si>
    <t>Antlia CSG1, LLC*</t>
  </si>
  <si>
    <t>Edgerton</t>
  </si>
  <si>
    <t>Arcturus Community Solar Gardens, LLC</t>
  </si>
  <si>
    <t>Kasota</t>
  </si>
  <si>
    <t>Geronimo Energy</t>
  </si>
  <si>
    <t>Argo Navis CSG1, LLC</t>
  </si>
  <si>
    <t>Scandia</t>
  </si>
  <si>
    <t>Aries CSG1, LLC*</t>
  </si>
  <si>
    <t>Claremont</t>
  </si>
  <si>
    <t>Armstrong</t>
  </si>
  <si>
    <t>Glenwood</t>
  </si>
  <si>
    <t>Clearway Energy</t>
  </si>
  <si>
    <t>Aspen</t>
  </si>
  <si>
    <t>Montrose</t>
  </si>
  <si>
    <t>Generate Capital/SunShare LLC</t>
  </si>
  <si>
    <t>Auriga Community Solar Garden, LLC</t>
  </si>
  <si>
    <t>Slayton</t>
  </si>
  <si>
    <t>Barnesville Community Solar Garden</t>
  </si>
  <si>
    <t>Barnesville</t>
  </si>
  <si>
    <t>City of Barnesville - (MN)</t>
  </si>
  <si>
    <t>Barone</t>
  </si>
  <si>
    <t>Winsted</t>
  </si>
  <si>
    <t>Bartlett</t>
  </si>
  <si>
    <t>Starbuck</t>
  </si>
  <si>
    <t>Cypress Creek</t>
  </si>
  <si>
    <t>Benton Blyleven</t>
  </si>
  <si>
    <t>Sauk Rapids</t>
  </si>
  <si>
    <t>Potentia Solar/Minnesota Solar</t>
  </si>
  <si>
    <t>Betcher</t>
  </si>
  <si>
    <t>Goodhue</t>
  </si>
  <si>
    <t>New Energy Equity</t>
  </si>
  <si>
    <t>Bethel ELCA</t>
  </si>
  <si>
    <t>Minneapolis</t>
  </si>
  <si>
    <t>Minnesota Community Solar</t>
  </si>
  <si>
    <t>Big Lake</t>
  </si>
  <si>
    <t>NRG Community Solar</t>
  </si>
  <si>
    <t>Big Lake Solar Project</t>
  </si>
  <si>
    <t>Bolduan</t>
  </si>
  <si>
    <t>New Richland</t>
  </si>
  <si>
    <t>Brase</t>
  </si>
  <si>
    <t>Waseca</t>
  </si>
  <si>
    <t>Buhl Family CSG</t>
  </si>
  <si>
    <t>Tyler</t>
  </si>
  <si>
    <t>Don &amp; Susan Buhl Family Limited Partners</t>
  </si>
  <si>
    <t>Caelum CSG1, LLC*</t>
  </si>
  <si>
    <t>Foley</t>
  </si>
  <si>
    <t>Capella , LLC*</t>
  </si>
  <si>
    <t>Pipestone</t>
  </si>
  <si>
    <t>Carina</t>
  </si>
  <si>
    <t>Zumbro Falls</t>
  </si>
  <si>
    <t>Carver Gladden</t>
  </si>
  <si>
    <t>Norwood Young America</t>
  </si>
  <si>
    <t>Potentia Renewables</t>
  </si>
  <si>
    <t>CEF Edina Community Solar</t>
  </si>
  <si>
    <t>Edina</t>
  </si>
  <si>
    <t>Cooperative Energy Futures</t>
  </si>
  <si>
    <t>CEF Shiloh Community Solar</t>
  </si>
  <si>
    <t>Centaurus CSG1, LLC*</t>
  </si>
  <si>
    <t>Maynard</t>
  </si>
  <si>
    <t>Chiscago Community Solar</t>
  </si>
  <si>
    <t>Taylors Falls</t>
  </si>
  <si>
    <t>Community Solar for Community Action</t>
  </si>
  <si>
    <t>Backus</t>
  </si>
  <si>
    <t>Beltrami Electric Coop, Inc</t>
  </si>
  <si>
    <t>Rural Renewable Energy Alliance</t>
  </si>
  <si>
    <t>Community Solar Phase 1</t>
  </si>
  <si>
    <t>Brainerd</t>
  </si>
  <si>
    <t>Crow Wing Cooperative Power &amp; Light Comp</t>
  </si>
  <si>
    <t>Viking Electric</t>
  </si>
  <si>
    <t>Community Solar Phase 2</t>
  </si>
  <si>
    <t>Cornille</t>
  </si>
  <si>
    <t>North Branch</t>
  </si>
  <si>
    <t>Corvus</t>
  </si>
  <si>
    <t>Mankato</t>
  </si>
  <si>
    <t>Cottage Grove 1</t>
  </si>
  <si>
    <t>Cottage Grove</t>
  </si>
  <si>
    <t>Cottage Grove PV</t>
  </si>
  <si>
    <t>Ecoplexus</t>
  </si>
  <si>
    <t>County Trail West Solar</t>
  </si>
  <si>
    <t>Jordan</t>
  </si>
  <si>
    <t>Crater CSG1, LLC*</t>
  </si>
  <si>
    <t>Granite Falls</t>
  </si>
  <si>
    <t>Delphinus</t>
  </si>
  <si>
    <t>Detroit Lakes Community Solar Garden</t>
  </si>
  <si>
    <t>Detroit Lakes</t>
  </si>
  <si>
    <t>Detroit Lakes Public Utilities</t>
  </si>
  <si>
    <t>Dodge Unit</t>
  </si>
  <si>
    <t>Kasson</t>
  </si>
  <si>
    <t>DodgeSun</t>
  </si>
  <si>
    <t>Dundas Solar Farm</t>
  </si>
  <si>
    <t>Nautilus Solar</t>
  </si>
  <si>
    <t>Eichtens CSG</t>
  </si>
  <si>
    <t>Center City</t>
  </si>
  <si>
    <t>Eichtens II CSG</t>
  </si>
  <si>
    <t>Equuleus CSG1, LLC*</t>
  </si>
  <si>
    <t>Rosemount</t>
  </si>
  <si>
    <t>MIC Renewable Energy Holdings LLC</t>
  </si>
  <si>
    <t>Farmington</t>
  </si>
  <si>
    <t>Foreman's Hill</t>
  </si>
  <si>
    <t>Red Wing</t>
  </si>
  <si>
    <t>Nicollet Projects*</t>
  </si>
  <si>
    <t>Forest Lake</t>
  </si>
  <si>
    <t>Fox PV</t>
  </si>
  <si>
    <t>Foxtrot</t>
  </si>
  <si>
    <t>Cold Spring</t>
  </si>
  <si>
    <t>Real Capital Solutions</t>
  </si>
  <si>
    <t>Gemini CSG1, LLC*</t>
  </si>
  <si>
    <t>Kenyon</t>
  </si>
  <si>
    <t>Gopher</t>
  </si>
  <si>
    <t>SoCore</t>
  </si>
  <si>
    <t>Greenway-Impact</t>
  </si>
  <si>
    <t>Greenway Solar, LLC</t>
  </si>
  <si>
    <t>Gregor</t>
  </si>
  <si>
    <t>Waterville</t>
  </si>
  <si>
    <t>Grimm</t>
  </si>
  <si>
    <t>Buffalo Lake</t>
  </si>
  <si>
    <t>Guse</t>
  </si>
  <si>
    <t>Janesville</t>
  </si>
  <si>
    <t>Hennepin Kaat</t>
  </si>
  <si>
    <t>Corcoran</t>
  </si>
  <si>
    <t>Heyer</t>
  </si>
  <si>
    <t>Morristown</t>
  </si>
  <si>
    <t>Hickory</t>
  </si>
  <si>
    <t>Waverly</t>
  </si>
  <si>
    <t>Generate Capital</t>
  </si>
  <si>
    <t>Highlander</t>
  </si>
  <si>
    <t>Highway 7 Solar</t>
  </si>
  <si>
    <t>Watertown</t>
  </si>
  <si>
    <t>Huneke I</t>
  </si>
  <si>
    <t>Zumbrota</t>
  </si>
  <si>
    <t>Huneke II</t>
  </si>
  <si>
    <t>Hwy 14 Holdco*</t>
  </si>
  <si>
    <t>Byron</t>
  </si>
  <si>
    <t>IMS Garden</t>
  </si>
  <si>
    <t>St. Joseph</t>
  </si>
  <si>
    <t>Johnson CSG</t>
  </si>
  <si>
    <t>Johnson I</t>
  </si>
  <si>
    <t>Lindstrom</t>
  </si>
  <si>
    <t>Johnson II</t>
  </si>
  <si>
    <t>Kilo</t>
  </si>
  <si>
    <t>SunShare</t>
  </si>
  <si>
    <t>Koppelman</t>
  </si>
  <si>
    <t>Eagle Lake</t>
  </si>
  <si>
    <t>Kramer CSG</t>
  </si>
  <si>
    <t>Hector</t>
  </si>
  <si>
    <t>Krause</t>
  </si>
  <si>
    <t>Renville</t>
  </si>
  <si>
    <t>Lahr</t>
  </si>
  <si>
    <t>Lake Waconia Solar</t>
  </si>
  <si>
    <t>Waconia</t>
  </si>
  <si>
    <t>AMP Solar</t>
  </si>
  <si>
    <t>Ledeboer I</t>
  </si>
  <si>
    <t>Prinsburg</t>
  </si>
  <si>
    <t>Lemond Solar</t>
  </si>
  <si>
    <t>Owatonna</t>
  </si>
  <si>
    <t>Central Municipal Power Agency/Services</t>
  </si>
  <si>
    <t>Coronal Development Services</t>
  </si>
  <si>
    <t>Political Subdivision</t>
  </si>
  <si>
    <t>Southern Minnesota Municipal Power Agency</t>
  </si>
  <si>
    <t>Leo Community Solar, LLC</t>
  </si>
  <si>
    <t>Libra Community Solar Garden, LLC</t>
  </si>
  <si>
    <t>Lind Garden</t>
  </si>
  <si>
    <t>Young America</t>
  </si>
  <si>
    <t>Lindstrom CSG 1</t>
  </si>
  <si>
    <t>Lyra</t>
  </si>
  <si>
    <t>Mapleton CSG1, LLC*</t>
  </si>
  <si>
    <t>Mapleton</t>
  </si>
  <si>
    <t>Marmas</t>
  </si>
  <si>
    <t>St. Cloud</t>
  </si>
  <si>
    <t>McHattie</t>
  </si>
  <si>
    <t>Met Council Blue Lake</t>
  </si>
  <si>
    <t>Shakopee</t>
  </si>
  <si>
    <t>Oak Leaf Partners LLC</t>
  </si>
  <si>
    <t>Met Council Empire</t>
  </si>
  <si>
    <t>Oak Leaf Solar XV LLC</t>
  </si>
  <si>
    <t>Michael</t>
  </si>
  <si>
    <t>Freeport</t>
  </si>
  <si>
    <t>MInnesota Power Community Solar Duluth</t>
  </si>
  <si>
    <t>Duluth</t>
  </si>
  <si>
    <t>Minnesota Power</t>
  </si>
  <si>
    <t>Hunt Electric</t>
  </si>
  <si>
    <t>Minnesota Power Community Solar Wrenshall</t>
  </si>
  <si>
    <t>Wrenshall</t>
  </si>
  <si>
    <t>US Solar</t>
  </si>
  <si>
    <t>MN - Feely</t>
  </si>
  <si>
    <t>MN - Stolee</t>
  </si>
  <si>
    <t>MN CSG 4</t>
  </si>
  <si>
    <t>Monticello Solar Project</t>
  </si>
  <si>
    <t>Monticello</t>
  </si>
  <si>
    <t>Morgan CSG1, LLC*</t>
  </si>
  <si>
    <t>Morgan</t>
  </si>
  <si>
    <t>MSC -Wash CSG</t>
  </si>
  <si>
    <t>Hastings</t>
  </si>
  <si>
    <t>MN Solar Connection</t>
  </si>
  <si>
    <t>MSC Carve-Kreye</t>
  </si>
  <si>
    <t>Mayer</t>
  </si>
  <si>
    <t>NES - CF of Tyler CSG A</t>
  </si>
  <si>
    <t>Novel Energy Solutions</t>
  </si>
  <si>
    <t>NES - CF of Vetter Estates</t>
  </si>
  <si>
    <t>NES-CF of MN Lake</t>
  </si>
  <si>
    <t>Minnesota Lake</t>
  </si>
  <si>
    <t>Nesvold</t>
  </si>
  <si>
    <t>New Germany Solar</t>
  </si>
  <si>
    <t>New Germany</t>
  </si>
  <si>
    <t>Northern Solar</t>
  </si>
  <si>
    <t>Bemidji</t>
  </si>
  <si>
    <t>Northfield CSG</t>
  </si>
  <si>
    <t>Northfield Holdco LLC</t>
  </si>
  <si>
    <t>Novel - Oya of Mapleton</t>
  </si>
  <si>
    <t>Novel - Oya of Montevideo</t>
  </si>
  <si>
    <t>Montevideo</t>
  </si>
  <si>
    <t>Novel CSG Faircon</t>
  </si>
  <si>
    <t>St. Paul</t>
  </si>
  <si>
    <t>Faircon Service Company</t>
  </si>
  <si>
    <t>Novel CSG of Osakis/Villard A</t>
  </si>
  <si>
    <t>Osakis</t>
  </si>
  <si>
    <t>Novel CSG of Schlomann</t>
  </si>
  <si>
    <t>Butterfield</t>
  </si>
  <si>
    <t>Novel CSG of Twin Pine Farm</t>
  </si>
  <si>
    <t>Novel CSG of Vetter Farms B</t>
  </si>
  <si>
    <t>Brian Vetters</t>
  </si>
  <si>
    <t>Novel CSG of Werner</t>
  </si>
  <si>
    <t>Novel CSG of Winona A</t>
  </si>
  <si>
    <t>Minnesota City</t>
  </si>
  <si>
    <t>Nystuen</t>
  </si>
  <si>
    <t>Orion CSG1, LLC*</t>
  </si>
  <si>
    <t>Paynesville Community Solar</t>
  </si>
  <si>
    <t>Paynesville</t>
  </si>
  <si>
    <t>Pegasus CSG1, LLC*</t>
  </si>
  <si>
    <t>Brooten</t>
  </si>
  <si>
    <t>People's Community Solar</t>
  </si>
  <si>
    <t>Elgin</t>
  </si>
  <si>
    <t>People's Cooperative Services</t>
  </si>
  <si>
    <t>Able Energy</t>
  </si>
  <si>
    <t>Pine Island</t>
  </si>
  <si>
    <t>Pollux CSG1, LLC*</t>
  </si>
  <si>
    <t>New Prague</t>
  </si>
  <si>
    <t>Porter Way</t>
  </si>
  <si>
    <t>AEP Onsite Partners</t>
  </si>
  <si>
    <t>Pueblo Avenue Solar</t>
  </si>
  <si>
    <t>Red Maple</t>
  </si>
  <si>
    <t>Cleveland</t>
  </si>
  <si>
    <t>Red Wing SD</t>
  </si>
  <si>
    <t>Renewable Rays - Rushford</t>
  </si>
  <si>
    <t>Rushford</t>
  </si>
  <si>
    <t>Rengstorf</t>
  </si>
  <si>
    <t>Courtland</t>
  </si>
  <si>
    <t>Richmond</t>
  </si>
  <si>
    <t>River Road Solar Project</t>
  </si>
  <si>
    <t>RJC I</t>
  </si>
  <si>
    <t>RJC II</t>
  </si>
  <si>
    <t>Rosemount CSG</t>
  </si>
  <si>
    <t>Sagitta Community Solar Garden, LLC</t>
  </si>
  <si>
    <t>Clara City</t>
  </si>
  <si>
    <t>Scandia Trail North Solar Project</t>
  </si>
  <si>
    <t>School Sisters of Notre Dame</t>
  </si>
  <si>
    <t>Seneca</t>
  </si>
  <si>
    <t>Eagan</t>
  </si>
  <si>
    <t>Sherburne</t>
  </si>
  <si>
    <t>Sherburne North Solar Project</t>
  </si>
  <si>
    <t>SolarWise</t>
  </si>
  <si>
    <t>Ramsey</t>
  </si>
  <si>
    <t>Connexus Energy</t>
  </si>
  <si>
    <t>Two Harbors</t>
  </si>
  <si>
    <t>Cooperative Light and Power</t>
  </si>
  <si>
    <t>TenK Solar</t>
  </si>
  <si>
    <t>Park Rapids</t>
  </si>
  <si>
    <t>Itasca-Mantrap Co-op Electrical Assn</t>
  </si>
  <si>
    <t>Spicer</t>
  </si>
  <si>
    <t>Kandiyohi Power Coop</t>
  </si>
  <si>
    <t>TenKsolar</t>
  </si>
  <si>
    <t>Solarwise</t>
  </si>
  <si>
    <t>Alexandria</t>
  </si>
  <si>
    <t>Runestone Electric Assn</t>
  </si>
  <si>
    <t>tenKsolar</t>
  </si>
  <si>
    <t>Stearns Cooperative Elec Assn</t>
  </si>
  <si>
    <t>Steele-Waseca Cooperative Electric</t>
  </si>
  <si>
    <t>South Street West Solar Project</t>
  </si>
  <si>
    <t>Belle Plaine</t>
  </si>
  <si>
    <t>Spica CSG1, LLC*</t>
  </si>
  <si>
    <t>Lake Lillian</t>
  </si>
  <si>
    <t>St. Cloud CSG</t>
  </si>
  <si>
    <t>Stamer</t>
  </si>
  <si>
    <t>Stearns Bremer</t>
  </si>
  <si>
    <t>SunRise Community Solar</t>
  </si>
  <si>
    <t>Taurus CSG, LLC</t>
  </si>
  <si>
    <t>Texas Avenue Solar</t>
  </si>
  <si>
    <t>Theis</t>
  </si>
  <si>
    <t>St. Michael</t>
  </si>
  <si>
    <t>TJ Farms</t>
  </si>
  <si>
    <t>Ursa CSG1, LLC*</t>
  </si>
  <si>
    <t>USS Big Lake 1 LLC</t>
  </si>
  <si>
    <t>USS Brockway Solar LLC</t>
  </si>
  <si>
    <t>USS Dubhe Solar LLC</t>
  </si>
  <si>
    <t>USS Good Solar LLC</t>
  </si>
  <si>
    <t>Stacy</t>
  </si>
  <si>
    <t>USS JJ Solar LLC</t>
  </si>
  <si>
    <t>USS Kasch Solar LLC</t>
  </si>
  <si>
    <t>USS Nillie Corn Solar LLC</t>
  </si>
  <si>
    <t>USS Norelius Solar LLC</t>
  </si>
  <si>
    <t>USS Rockpoint Solar LLC</t>
  </si>
  <si>
    <t>USS Solar Dawn LLC</t>
  </si>
  <si>
    <t>USS Solar Rapids LLC</t>
  </si>
  <si>
    <t>USS Walrus Solar LLC</t>
  </si>
  <si>
    <t>Vega CSG1, LLC*</t>
  </si>
  <si>
    <t>Veseli Solar I</t>
  </si>
  <si>
    <t>Wabasha</t>
  </si>
  <si>
    <t>Walz Garden</t>
  </si>
  <si>
    <t>WasecaSun CSG</t>
  </si>
  <si>
    <t>Waterford Holdco LLC Unit 3</t>
  </si>
  <si>
    <t>Waterville Community Solar Farm</t>
  </si>
  <si>
    <t>Webster CSG</t>
  </si>
  <si>
    <t>Winegar CSG LLC</t>
  </si>
  <si>
    <t>Wright Cuddyer</t>
  </si>
  <si>
    <t>Wyoming 2 PV</t>
  </si>
  <si>
    <t>Wyoming</t>
  </si>
  <si>
    <t>Zumbro Solar</t>
  </si>
  <si>
    <t>AECI headquarters</t>
  </si>
  <si>
    <t>Lutsen</t>
  </si>
  <si>
    <t>Arrowhead Electric Coop</t>
  </si>
  <si>
    <t>HQ Prairie solar project</t>
  </si>
  <si>
    <t>Pelican Rapids</t>
  </si>
  <si>
    <t>Lake Region Electric Cooperative - (MN)</t>
  </si>
  <si>
    <t>LREC Community Solar Phase 2</t>
  </si>
  <si>
    <t>McLeod Co-op Community Solar</t>
  </si>
  <si>
    <t>Glencoe</t>
  </si>
  <si>
    <t>McLeod Cooperative Power Assn</t>
  </si>
  <si>
    <t>Meeker Cooperative’s Solar</t>
  </si>
  <si>
    <t>Litchfield</t>
  </si>
  <si>
    <t>Meeker Coop Light &amp; Power Assn</t>
  </si>
  <si>
    <t>North Itasca Community Solar</t>
  </si>
  <si>
    <t>Bigfork</t>
  </si>
  <si>
    <t>North Itasca Electric Coop Inc</t>
  </si>
  <si>
    <t>Redwood Electric Community Solar</t>
  </si>
  <si>
    <t>Lamberton</t>
  </si>
  <si>
    <t>Redwood Electric Coop</t>
  </si>
  <si>
    <t>South Central Electric Community solar array</t>
  </si>
  <si>
    <t>Lake Crystal</t>
  </si>
  <si>
    <t>South Central Electric Assn</t>
  </si>
  <si>
    <t>WH Project 1</t>
  </si>
  <si>
    <t>Rockford</t>
  </si>
  <si>
    <t>Wright-Hennepin Coop Elec Assn</t>
  </si>
  <si>
    <t>WH Project 2</t>
  </si>
  <si>
    <t>WH Project 3</t>
  </si>
  <si>
    <t>WH Project 4</t>
  </si>
  <si>
    <t>Medina</t>
  </si>
  <si>
    <t>Independence Community Solar (Phase 1)</t>
  </si>
  <si>
    <t>Independence</t>
  </si>
  <si>
    <t>City of Independence (MO)</t>
  </si>
  <si>
    <t>MC Power (and Gardner Capital)</t>
  </si>
  <si>
    <t>Independence Community Solar (Phase 2, Bundschu site expansion)</t>
  </si>
  <si>
    <t>Independence Community Solar (Phase 2, former Rockwood golf course location)</t>
  </si>
  <si>
    <t>Solartech</t>
  </si>
  <si>
    <t>Kearney</t>
  </si>
  <si>
    <t>Platte-Clay Electric Coop, Inc</t>
  </si>
  <si>
    <t>PCEC employees</t>
  </si>
  <si>
    <t>SHARES DU SOLEIL</t>
  </si>
  <si>
    <t>Red Lodge</t>
  </si>
  <si>
    <t>Beartooth Electric Coop, Inc</t>
  </si>
  <si>
    <t>Cooperative Solar</t>
  </si>
  <si>
    <t>Lewistown</t>
  </si>
  <si>
    <t>Fergus Electric Coop, Inc</t>
  </si>
  <si>
    <t>Solar Utility Network (SUN)</t>
  </si>
  <si>
    <t>Kalispell</t>
  </si>
  <si>
    <t>Flathead Electric Coop Inc</t>
  </si>
  <si>
    <t>Community Solar Phase II</t>
  </si>
  <si>
    <t>Phase I</t>
  </si>
  <si>
    <t>Lolo</t>
  </si>
  <si>
    <t>Missoula Electric Coop, Inc</t>
  </si>
  <si>
    <t>Phase II</t>
  </si>
  <si>
    <t>Frenchtown</t>
  </si>
  <si>
    <t>MEC Solarshare K3 Garden</t>
  </si>
  <si>
    <t>Bonner</t>
  </si>
  <si>
    <t>Valley Solar</t>
  </si>
  <si>
    <t>Victor</t>
  </si>
  <si>
    <t>Ravalli County Elec Coop, Inc</t>
  </si>
  <si>
    <t>Prairie Sun Community Solar</t>
  </si>
  <si>
    <t>Fargo</t>
  </si>
  <si>
    <t>Cass County Electric Cooperative</t>
  </si>
  <si>
    <t>Alternative Energy Services</t>
  </si>
  <si>
    <t>KCEC Community Solar Program</t>
  </si>
  <si>
    <t>Taos</t>
  </si>
  <si>
    <t>Kit Carson Electric Coop, Inc</t>
  </si>
  <si>
    <t>4354-99737</t>
  </si>
  <si>
    <t>Central Hudson Gas &amp; Elec Corp</t>
  </si>
  <si>
    <t>Sunrise Solar Solutions, LLC</t>
  </si>
  <si>
    <t>Cortlandt</t>
  </si>
  <si>
    <t>Consolidated Edison Co-NY Inc</t>
  </si>
  <si>
    <t>SunLight General Capital, LLC</t>
  </si>
  <si>
    <t>Brooklyn</t>
  </si>
  <si>
    <t>Entersolar, LLC</t>
  </si>
  <si>
    <t>Bronx</t>
  </si>
  <si>
    <t>OnForce Solar, Inc.</t>
  </si>
  <si>
    <t>Best Energy Power</t>
  </si>
  <si>
    <t>Peekskill</t>
  </si>
  <si>
    <t>Brooklyn SolarWorks, LLC</t>
  </si>
  <si>
    <t>Buchanan</t>
  </si>
  <si>
    <t>4884-100712</t>
  </si>
  <si>
    <t>IPPsolar LLC (formerly Blueland LLC)</t>
  </si>
  <si>
    <t>Brentwood</t>
  </si>
  <si>
    <t>Long Island Power Authority</t>
  </si>
  <si>
    <t>EmPower CES, LLC</t>
  </si>
  <si>
    <t>East Hampton</t>
  </si>
  <si>
    <t>New York Solar Solutions LLC</t>
  </si>
  <si>
    <t>4629-100319</t>
  </si>
  <si>
    <t>Center Moriches</t>
  </si>
  <si>
    <t>Harvest Power</t>
  </si>
  <si>
    <t>Rome</t>
  </si>
  <si>
    <t>Niagara Mohawk Power Corp.</t>
  </si>
  <si>
    <t>Dynamic Energy Solutions, LLC</t>
  </si>
  <si>
    <t>Gouverneur</t>
  </si>
  <si>
    <t>United Renewable Energy LLC</t>
  </si>
  <si>
    <t>Oppenheim</t>
  </si>
  <si>
    <t>Borrego Solar Systems, Inc.</t>
  </si>
  <si>
    <t>Rotterdam</t>
  </si>
  <si>
    <t>Monolith Solar Associates, LLC</t>
  </si>
  <si>
    <t>Homer</t>
  </si>
  <si>
    <t>Renovus Energy, Inc</t>
  </si>
  <si>
    <t>4548-101786</t>
  </si>
  <si>
    <t>Johnsonville</t>
  </si>
  <si>
    <t>4575-47773</t>
  </si>
  <si>
    <t>Tonawanda</t>
  </si>
  <si>
    <t>TM Montante Solar Developments LLC</t>
  </si>
  <si>
    <t>4758-98942</t>
  </si>
  <si>
    <t>Germantown</t>
  </si>
  <si>
    <t>Hudson Solar</t>
  </si>
  <si>
    <t>5247-100878</t>
  </si>
  <si>
    <t>Millport</t>
  </si>
  <si>
    <t>New York State Elec &amp; Gas Corp</t>
  </si>
  <si>
    <t>5247-97697</t>
  </si>
  <si>
    <t>Trumansburg</t>
  </si>
  <si>
    <t>5408-98139</t>
  </si>
  <si>
    <t>Callicoon</t>
  </si>
  <si>
    <t>Xzerta Energy Group, LLC</t>
  </si>
  <si>
    <t>Ithaca</t>
  </si>
  <si>
    <t>Beaver Dams</t>
  </si>
  <si>
    <t>Johnson City</t>
  </si>
  <si>
    <t>ETM Solar Works, Inc.</t>
  </si>
  <si>
    <t>Averill Park</t>
  </si>
  <si>
    <t>North Salem</t>
  </si>
  <si>
    <t>Green Hybrid Energy Solutions</t>
  </si>
  <si>
    <t>5063-94972</t>
  </si>
  <si>
    <t>Mechanicville</t>
  </si>
  <si>
    <t>Ontario</t>
  </si>
  <si>
    <t>Rochester Gas &amp; Electric Corp</t>
  </si>
  <si>
    <t>GreenSpark Solar (dba for Sustainable Energy Developments)</t>
  </si>
  <si>
    <t>Parma</t>
  </si>
  <si>
    <t>Hilton</t>
  </si>
  <si>
    <t>Palmer Array</t>
  </si>
  <si>
    <t>Austin</t>
  </si>
  <si>
    <t>Austin Energy</t>
  </si>
  <si>
    <t>La Loma</t>
  </si>
  <si>
    <t>BEC Community Solar</t>
  </si>
  <si>
    <t>Leakey</t>
  </si>
  <si>
    <t>Bandera Electric Coop, Inc</t>
  </si>
  <si>
    <t>CoServ Solar Station</t>
  </si>
  <si>
    <t>Krugerville</t>
  </si>
  <si>
    <t>Co-Serv Electric</t>
  </si>
  <si>
    <t>Roofless Solar</t>
  </si>
  <si>
    <t>Adkins</t>
  </si>
  <si>
    <t>CPS Energy</t>
  </si>
  <si>
    <t>El Paso Electric Community Solar</t>
  </si>
  <si>
    <t>El Paso</t>
  </si>
  <si>
    <t>El Paso Electric Co.</t>
  </si>
  <si>
    <t>El Paso Electric Community Solar - Eastside Campus</t>
  </si>
  <si>
    <t>Go Local Solar Texas Dakota Solar Park</t>
  </si>
  <si>
    <t>Meridian</t>
  </si>
  <si>
    <t>Green Mountain Energy</t>
  </si>
  <si>
    <t>Retail Power Marketer</t>
  </si>
  <si>
    <t>Go Local Solar Texas Gable Solar Park</t>
  </si>
  <si>
    <t>Wallis</t>
  </si>
  <si>
    <t>SunHub</t>
  </si>
  <si>
    <t>Gonzales</t>
  </si>
  <si>
    <t>Guadalupe Valley Elec Coop Inc</t>
  </si>
  <si>
    <t>Synergy Solar</t>
  </si>
  <si>
    <t>Bedias</t>
  </si>
  <si>
    <t>Mid-South Electric Coop Assn</t>
  </si>
  <si>
    <t>Turning Point Energy</t>
  </si>
  <si>
    <t>United Community Solar plant</t>
  </si>
  <si>
    <t>Clifton</t>
  </si>
  <si>
    <t>United Electric Coop Service Inc - (TX)</t>
  </si>
  <si>
    <t>SunSmart Community Solar Facility</t>
  </si>
  <si>
    <t>St. George</t>
  </si>
  <si>
    <t>Dixie Escalante R E A, Inc</t>
  </si>
  <si>
    <t>SunShares Lakeside Ave Solar</t>
  </si>
  <si>
    <t>Burlington</t>
  </si>
  <si>
    <t>City of Burlington Electric - (VT)</t>
  </si>
  <si>
    <t>Sun Shares LLC (VEIC)</t>
  </si>
  <si>
    <t>Acorn Energy Solar One (AESO)</t>
  </si>
  <si>
    <t>Middlebury</t>
  </si>
  <si>
    <t>Green Mountain Power Corp</t>
  </si>
  <si>
    <t>Acorn Energy Cooperative, Alteris Renewables</t>
  </si>
  <si>
    <t>Mad River Community Solar Farm</t>
  </si>
  <si>
    <t>Waitsfield</t>
  </si>
  <si>
    <t>Aegis Renewable Energy</t>
  </si>
  <si>
    <t>Boardman Hill Solar Farm</t>
  </si>
  <si>
    <t>West Rutland</t>
  </si>
  <si>
    <t>Charlotte Community Shared Solar Farm</t>
  </si>
  <si>
    <t>Charlotte</t>
  </si>
  <si>
    <t>AllEarth Renewables</t>
  </si>
  <si>
    <t>Ten Stones Community Solar Collective</t>
  </si>
  <si>
    <t>Alteris Renewables (now Real Goods Solar)</t>
  </si>
  <si>
    <t>Putney Community Solar Array</t>
  </si>
  <si>
    <t>Putney</t>
  </si>
  <si>
    <t>Coyote Ridge Community Solar</t>
  </si>
  <si>
    <t>Westford</t>
  </si>
  <si>
    <t>Community group</t>
  </si>
  <si>
    <t>Saxtons River Solar Collective</t>
  </si>
  <si>
    <t>Saxtons River</t>
  </si>
  <si>
    <t>Margery Evans Community Solar Array</t>
  </si>
  <si>
    <t>Guilford</t>
  </si>
  <si>
    <t>Green Lantern</t>
  </si>
  <si>
    <t>199 E. Village Road - Waterford Project</t>
  </si>
  <si>
    <t>Waterford</t>
  </si>
  <si>
    <t>Green Mountain Community Solar</t>
  </si>
  <si>
    <t>Tannery Brook</t>
  </si>
  <si>
    <t>Groton</t>
  </si>
  <si>
    <t>Timberworks</t>
  </si>
  <si>
    <t>Chester CPG</t>
  </si>
  <si>
    <t>Chester</t>
  </si>
  <si>
    <t>Londonderry Garden</t>
  </si>
  <si>
    <t>Londonderry</t>
  </si>
  <si>
    <t>Richmond Solar Farm</t>
  </si>
  <si>
    <t>Jeff Forward (individual)</t>
  </si>
  <si>
    <t>Thetford- Strafford Community Solar</t>
  </si>
  <si>
    <t>Thetford</t>
  </si>
  <si>
    <t>Norwich Technologies</t>
  </si>
  <si>
    <t>Rutland Community Solar Array</t>
  </si>
  <si>
    <t>NRG</t>
  </si>
  <si>
    <t>Stickney Brook Community Solar</t>
  </si>
  <si>
    <t>Dummerston</t>
  </si>
  <si>
    <t>Soveren Solar</t>
  </si>
  <si>
    <t>Guilford Center Road</t>
  </si>
  <si>
    <t>East Hill Rd Community Solar</t>
  </si>
  <si>
    <t>Townshend</t>
  </si>
  <si>
    <t>Scholl Solar Farm</t>
  </si>
  <si>
    <t>River Rd Comminity Solar</t>
  </si>
  <si>
    <t>Townshed Community Solar</t>
  </si>
  <si>
    <t>Soveren Community Solar I</t>
  </si>
  <si>
    <t>Brattleboro</t>
  </si>
  <si>
    <t>Precision Drive Solar</t>
  </si>
  <si>
    <t>Springfield</t>
  </si>
  <si>
    <t>Middlebury Service Center</t>
  </si>
  <si>
    <t>SunCommon</t>
  </si>
  <si>
    <t>Grand Isle Project</t>
  </si>
  <si>
    <t>Grand Isle</t>
  </si>
  <si>
    <t>Vermont Electric Cooperative, Inc</t>
  </si>
  <si>
    <t>Bullrock Corporation</t>
  </si>
  <si>
    <t>Alburgh Solar Farm</t>
  </si>
  <si>
    <t>Alburgh</t>
  </si>
  <si>
    <t>Encore Renewable Energy</t>
  </si>
  <si>
    <t>Hinesburg Project</t>
  </si>
  <si>
    <t>Hinesburg</t>
  </si>
  <si>
    <t>Community Solar Program</t>
  </si>
  <si>
    <t>Spokane</t>
  </si>
  <si>
    <t>Avista Corp</t>
  </si>
  <si>
    <t>Benton REA Co-op Solar</t>
  </si>
  <si>
    <t>West Richland</t>
  </si>
  <si>
    <t>Benton Rural Electric Assn</t>
  </si>
  <si>
    <t>Renewable Energy Park</t>
  </si>
  <si>
    <t>Ellensburg</t>
  </si>
  <si>
    <t>City of Ellensburg - (WA)</t>
  </si>
  <si>
    <t>City of Ellensburg</t>
  </si>
  <si>
    <t>Jefferson Park Shelters</t>
  </si>
  <si>
    <t>Seattle</t>
  </si>
  <si>
    <t>City of Seattle - (WA)</t>
  </si>
  <si>
    <t>Seattle Aquarium</t>
  </si>
  <si>
    <t>Capitol Hill EcoDistrict Projet</t>
  </si>
  <si>
    <t>Phinney Ridge Project</t>
  </si>
  <si>
    <t>Community Solar Project 1</t>
  </si>
  <si>
    <t>Tacoma</t>
  </si>
  <si>
    <t>City of Tacoma - (WA)</t>
  </si>
  <si>
    <t>Community Solar Project 2</t>
  </si>
  <si>
    <t>Community Solar Project 3</t>
  </si>
  <si>
    <t>Community Solar Project 4</t>
  </si>
  <si>
    <t>Inland Community Solar</t>
  </si>
  <si>
    <t>Inland Power &amp; Light Company</t>
  </si>
  <si>
    <t>Brimma Solar</t>
  </si>
  <si>
    <t>Inland Community Solar addition</t>
  </si>
  <si>
    <t>OCEC Community Solar</t>
  </si>
  <si>
    <t>Winthrop</t>
  </si>
  <si>
    <t>Okanogan County Elec Coop, Inc</t>
  </si>
  <si>
    <t>Energy Solutions</t>
  </si>
  <si>
    <t>Winthrop Community Solar</t>
  </si>
  <si>
    <t>Community Solar</t>
  </si>
  <si>
    <t>Anacortes</t>
  </si>
  <si>
    <t>Orcas Power &amp; Light Coop</t>
  </si>
  <si>
    <t>Puget Sound Solar</t>
  </si>
  <si>
    <t>Frances Anderson Center Solar Project</t>
  </si>
  <si>
    <t>Edmonds</t>
  </si>
  <si>
    <t>PUD 1 of Snohomish County</t>
  </si>
  <si>
    <t>Edmonds Community Solar Cooperative</t>
  </si>
  <si>
    <t>Ely Community Solar Project</t>
  </si>
  <si>
    <t>Kennewick</t>
  </si>
  <si>
    <t>PUD No 1 of Benton County</t>
  </si>
  <si>
    <t>A&amp;R Solar Corporation</t>
  </si>
  <si>
    <t>Old Inland Empire Community Solar Project</t>
  </si>
  <si>
    <t>Prosser</t>
  </si>
  <si>
    <t>Absolute Power</t>
  </si>
  <si>
    <t>Clark Community Solar Project 1</t>
  </si>
  <si>
    <t>Vancouver</t>
  </si>
  <si>
    <t>PUD No 1 of Clark County - (WA)</t>
  </si>
  <si>
    <t>Clark Community Solar Project 2</t>
  </si>
  <si>
    <t>Clark Community Solar Project 3</t>
  </si>
  <si>
    <t>Clark Community Solar Project 4</t>
  </si>
  <si>
    <t>Clark Community Solar Project 5</t>
  </si>
  <si>
    <t>Cowlitz Community Solar</t>
  </si>
  <si>
    <t>Longview</t>
  </si>
  <si>
    <t>PUD No 1 of Cowlitz County</t>
  </si>
  <si>
    <t>Franklin PUD Community Solar Project</t>
  </si>
  <si>
    <t>Pasco</t>
  </si>
  <si>
    <t>PUD No 1 of Franklin County</t>
  </si>
  <si>
    <t>Twispworks</t>
  </si>
  <si>
    <t>Twisp</t>
  </si>
  <si>
    <t>PUD No 1 of Okanogan County</t>
  </si>
  <si>
    <t>PUD 3's Shared Solar</t>
  </si>
  <si>
    <t>Shelton</t>
  </si>
  <si>
    <t>PUD No 3 of Mason County</t>
  </si>
  <si>
    <t>Tanner Electric Community Solar</t>
  </si>
  <si>
    <t>North Bend</t>
  </si>
  <si>
    <t>Tanner Electric Coop</t>
  </si>
  <si>
    <t>Forecast Solar LLC</t>
  </si>
  <si>
    <t>Community Rays Array</t>
  </si>
  <si>
    <t>Barron</t>
  </si>
  <si>
    <t>Barron Electric Cooperative</t>
  </si>
  <si>
    <t>Carr Creek Electric</t>
  </si>
  <si>
    <t>Bayfield Electric Solar Garden</t>
  </si>
  <si>
    <t>Iron River</t>
  </si>
  <si>
    <t>Bayfield Electric Cooperative</t>
  </si>
  <si>
    <t>Ten-K Solar, other contractors</t>
  </si>
  <si>
    <t>Clark Electric Community Solar</t>
  </si>
  <si>
    <t>Greenwood</t>
  </si>
  <si>
    <t>Clark Electric Cooperative</t>
  </si>
  <si>
    <t>SunDEC Community Solar</t>
  </si>
  <si>
    <t>Menomonie</t>
  </si>
  <si>
    <t>Dunn Energy Cooperative</t>
  </si>
  <si>
    <t>MemberSolar</t>
  </si>
  <si>
    <t>Eau Claire</t>
  </si>
  <si>
    <t>Eau Claire Energy Cooperative</t>
  </si>
  <si>
    <t>MGE Shared Solar</t>
  </si>
  <si>
    <t>Madison Gas and Electric</t>
  </si>
  <si>
    <t>New Richmond Community Solar Garden</t>
  </si>
  <si>
    <t>New Richmond</t>
  </si>
  <si>
    <t>New Richmond Utilities (City of New Richmond)</t>
  </si>
  <si>
    <t>Solar*Connect Community Eau Claire</t>
  </si>
  <si>
    <t>Northern States Power Co - Wisconsin</t>
  </si>
  <si>
    <t>Solar*Connect Community Cashton/La Crosse</t>
  </si>
  <si>
    <t>Sparta</t>
  </si>
  <si>
    <t>SunnyOak Community Solar Garden</t>
  </si>
  <si>
    <t>Necedah</t>
  </si>
  <si>
    <t>Oakdale Electric Cooperative</t>
  </si>
  <si>
    <t>Richland Electric Transitions Community Solar Array</t>
  </si>
  <si>
    <t>Hillsboro</t>
  </si>
  <si>
    <t>Richland Electric Coop</t>
  </si>
  <si>
    <t>River Falls Community Solar</t>
  </si>
  <si>
    <t>River Falls</t>
  </si>
  <si>
    <t>River Falls Municipal Utilities</t>
  </si>
  <si>
    <t>WPPI Energy</t>
  </si>
  <si>
    <t>Sunflower 1</t>
  </si>
  <si>
    <t>Hammond</t>
  </si>
  <si>
    <t>St. Croix Electric Cooperative</t>
  </si>
  <si>
    <t>MH Construction, SCEC Construction Services, Viking Electric, tenKsolar</t>
  </si>
  <si>
    <t>Bright Horizons Community Solar Project</t>
  </si>
  <si>
    <t>Medford</t>
  </si>
  <si>
    <t>Taylor Electric Cooperative</t>
  </si>
  <si>
    <t>Community Solar Farm</t>
  </si>
  <si>
    <t>Westby</t>
  </si>
  <si>
    <t>Vernon Electric Cooperative</t>
  </si>
  <si>
    <t>Clean Energy Collective (CEC)</t>
  </si>
  <si>
    <t>Delavan Community Solar</t>
  </si>
  <si>
    <t>Delavan</t>
  </si>
  <si>
    <t>Wisconsin Electric Power Co</t>
  </si>
  <si>
    <t>Convergence Energy</t>
  </si>
  <si>
    <t>MGED Solar Community Project 2</t>
  </si>
  <si>
    <t>Lakeville</t>
  </si>
  <si>
    <t>C2 Energy Capital</t>
  </si>
  <si>
    <t>Farm To Market Solar</t>
  </si>
  <si>
    <t>Sealy</t>
  </si>
  <si>
    <t>MP2 Energy LLC</t>
  </si>
  <si>
    <t>Orange Grove</t>
  </si>
  <si>
    <t>Nueces Electric Cooperative</t>
  </si>
  <si>
    <t>Cooperative Solar Program</t>
  </si>
  <si>
    <t>Pedernales Electric Coop, Inc</t>
  </si>
  <si>
    <t>Renewable Energy Systems</t>
  </si>
  <si>
    <t>Harbor Community Solar</t>
  </si>
  <si>
    <t>Gig Harbor</t>
  </si>
  <si>
    <t>Peninsula Light Company</t>
  </si>
  <si>
    <t>Kingston Community Solar</t>
  </si>
  <si>
    <t>Puget Sound Energy Inc</t>
  </si>
  <si>
    <t>Kingston Community Solar LLC</t>
  </si>
  <si>
    <t>Walnut Springs</t>
  </si>
  <si>
    <t>TriEagle Energy</t>
  </si>
  <si>
    <t>Cypress Creek Renewables LLC</t>
  </si>
  <si>
    <t>Project #1</t>
  </si>
  <si>
    <t>Spokane Valley</t>
  </si>
  <si>
    <t>Vera Irrigation District #15</t>
  </si>
  <si>
    <t>PCI Renewables</t>
  </si>
  <si>
    <t>Project #2</t>
  </si>
  <si>
    <t>CU Solar Initiative/Farm (Owned by Strata Solar)</t>
  </si>
  <si>
    <t>City Utilities of Springfield - (MO)</t>
  </si>
  <si>
    <t>Solexus Development</t>
  </si>
  <si>
    <t>Boone Electric Community Solar Farm</t>
  </si>
  <si>
    <t>Columbia</t>
  </si>
  <si>
    <t>Boone Electric Coop</t>
  </si>
  <si>
    <t>Dogwood Solar</t>
  </si>
  <si>
    <t>Lambert Community Solar Project</t>
  </si>
  <si>
    <t>Bridgeton</t>
  </si>
  <si>
    <t>Ameren Illinois Company</t>
  </si>
  <si>
    <t>GC Solar 2, LLC (SRC010496)</t>
  </si>
  <si>
    <t>Denver</t>
  </si>
  <si>
    <t>Breck Solar 1, LLC (SRC010497)</t>
  </si>
  <si>
    <t>CEC Solar #1026, LLC (SRC010498)</t>
  </si>
  <si>
    <t>Golden</t>
  </si>
  <si>
    <t>Mesa Solar 1, LLC (SRC010499)</t>
  </si>
  <si>
    <t>Boulder</t>
  </si>
  <si>
    <t>Summit Solar 1, LLC (SRC010500)</t>
  </si>
  <si>
    <t>Breckenridge</t>
  </si>
  <si>
    <t>CEC Solar #1020, LLC (SRC010502)</t>
  </si>
  <si>
    <t>Can Solar 1, LLC (SRC010506)</t>
  </si>
  <si>
    <t>Aurora</t>
  </si>
  <si>
    <t>Community Energy Solar Garden 1 (SRC010507)</t>
  </si>
  <si>
    <t>Lafayette</t>
  </si>
  <si>
    <t>CEC Solar #1037, LLC (SRC010509)</t>
  </si>
  <si>
    <t>Community Energy Solar Garden 2 (SRC010512)</t>
  </si>
  <si>
    <t>Sterling CSG (SRC011229)</t>
  </si>
  <si>
    <t>Fresh Air Energy</t>
  </si>
  <si>
    <t>CEC Solar #1023, LLC (SRC011647)</t>
  </si>
  <si>
    <t>Mesa CSG (SRC011744)</t>
  </si>
  <si>
    <t>Grand Junction</t>
  </si>
  <si>
    <t>Arapahoe I (SRC018661)</t>
  </si>
  <si>
    <t>Watkins</t>
  </si>
  <si>
    <t>Denver I (SRC018663)</t>
  </si>
  <si>
    <t>Denver II (SRC018664)</t>
  </si>
  <si>
    <t>Adams I (SRC018665)</t>
  </si>
  <si>
    <t>Waktins</t>
  </si>
  <si>
    <t>CEC Solar #1021, LLC (SRC018667)</t>
  </si>
  <si>
    <t>CEC Solar #1025, LLC (SRC018668)</t>
  </si>
  <si>
    <t>CEC Solar #1022, LLC (SRC018669)</t>
  </si>
  <si>
    <t>Leadville</t>
  </si>
  <si>
    <t>Adams II (SRC018672)</t>
  </si>
  <si>
    <t>AntE (SRC018677)</t>
  </si>
  <si>
    <t>Antonito</t>
  </si>
  <si>
    <t>Alkire (SRC023375)</t>
  </si>
  <si>
    <t>Arvada</t>
  </si>
  <si>
    <t>Adams III (SRC023376)</t>
  </si>
  <si>
    <t>Adams (SRC023377)</t>
  </si>
  <si>
    <t>CEC Solar #1119 (SRC042360)</t>
  </si>
  <si>
    <t>La Jara</t>
  </si>
  <si>
    <t>Clean Focus Renewables</t>
  </si>
  <si>
    <t>CEC Solar #1121, LLC (SRC042361)</t>
  </si>
  <si>
    <t>CEC Solar #1122, LLC (SRC042362)</t>
  </si>
  <si>
    <t>CEC Solar #1128, LLC (SRC042364)</t>
  </si>
  <si>
    <t>CEC Solar #1130, LLC (SRC042365)</t>
  </si>
  <si>
    <t>CEC Solar #1133, LLC (SRC042438)</t>
  </si>
  <si>
    <t>Platteville</t>
  </si>
  <si>
    <t>Imboden IV (SRC042452)</t>
  </si>
  <si>
    <t>Quincy Solar Garden (SRC042454)</t>
  </si>
  <si>
    <t>Quincy II Solar Garden (SRC042456)</t>
  </si>
  <si>
    <t>AEP</t>
  </si>
  <si>
    <t>Imboden III (SRC042457)</t>
  </si>
  <si>
    <t>Imboden II Solar Garden (SRC042458)</t>
  </si>
  <si>
    <t>Gilcrest Solar Garden (SRC042459)</t>
  </si>
  <si>
    <t>Gilcrest</t>
  </si>
  <si>
    <t>Hudson Solar Garden (SRC042462)</t>
  </si>
  <si>
    <t>Imboden V (SRC042463)</t>
  </si>
  <si>
    <t>San Luis Solar Garden (SRC042532)</t>
  </si>
  <si>
    <t>Spark 1 (SRC050353)</t>
  </si>
  <si>
    <t>Microgrid Energy</t>
  </si>
  <si>
    <t>Spark 2 (SRC050356)</t>
  </si>
  <si>
    <t>Stanley Marketplace (SRC050354)</t>
  </si>
  <si>
    <t>Centennial I (SRC050355)</t>
  </si>
  <si>
    <t>SET Ventures Group</t>
  </si>
  <si>
    <t>GHA Solar Garden (SRC050357)</t>
  </si>
  <si>
    <t>Parachute</t>
  </si>
  <si>
    <t>Lafayette Horizon Solar CSG LLC (SRC053370)</t>
  </si>
  <si>
    <t>100% Low-Income Community-Based Solar Ga (SRC053962)</t>
  </si>
  <si>
    <t>DHA</t>
  </si>
  <si>
    <t>Alamosa01 (Wisecamp) (SRC053963)</t>
  </si>
  <si>
    <t>Alamosa</t>
  </si>
  <si>
    <t>Oak Leaf Energy Partners</t>
  </si>
  <si>
    <t>Lowry State Land Board (SRC053964)</t>
  </si>
  <si>
    <t>Greeley-Weld Airport (SRC053971)</t>
  </si>
  <si>
    <t>Greeley</t>
  </si>
  <si>
    <t>Cameo01 (SRC053977)</t>
  </si>
  <si>
    <t>Palisade</t>
  </si>
  <si>
    <t>Paradox Valley Solar Array</t>
  </si>
  <si>
    <t>Bedrock</t>
  </si>
  <si>
    <t>San Miguel Power Association</t>
  </si>
  <si>
    <t>San Miguel Power Association Solar Garden</t>
  </si>
  <si>
    <t>Norwood</t>
  </si>
  <si>
    <t>Grid Alternatives</t>
  </si>
  <si>
    <t>Sharing Sun community solar</t>
  </si>
  <si>
    <t>Eugene</t>
  </si>
  <si>
    <t>Emerald People's Utility Dist</t>
  </si>
  <si>
    <t>Advanced Energy Systems and Energy Design</t>
  </si>
  <si>
    <t>Lane Electric’s Community Solar Garden</t>
  </si>
  <si>
    <t>Lane Electric Coop Inc</t>
  </si>
  <si>
    <t>Local contractor</t>
  </si>
  <si>
    <t>Shared Solar</t>
  </si>
  <si>
    <t>Bend</t>
  </si>
  <si>
    <t>Central Electric Coop Inc - (OR)</t>
  </si>
  <si>
    <t>Sunlight Solar Energy (of Bend)</t>
  </si>
  <si>
    <t>Solar Pioneer II</t>
  </si>
  <si>
    <t>Ashland</t>
  </si>
  <si>
    <t>City of Ashland - (OR)</t>
  </si>
  <si>
    <t>City of Ashland</t>
  </si>
  <si>
    <t>Sol Partners Cooperative Solar Farm</t>
  </si>
  <si>
    <t>Brighton</t>
  </si>
  <si>
    <t>United Power, Inc</t>
  </si>
  <si>
    <t>Mid-Valley Community Solar Array</t>
  </si>
  <si>
    <t>Basalt</t>
  </si>
  <si>
    <t>Holy Cross Electric Assn, Inc</t>
  </si>
  <si>
    <t>Spartan Solar</t>
  </si>
  <si>
    <t>Cadillac</t>
  </si>
  <si>
    <t>Wolverine Power Supply Coop</t>
  </si>
  <si>
    <t>Spartan Renewable Energy, Inc.</t>
  </si>
  <si>
    <t>Delta Montrose Community Solar Array</t>
  </si>
  <si>
    <t>Delta Montrose Electric Assn</t>
  </si>
  <si>
    <t>Solar Up North Alliance</t>
  </si>
  <si>
    <t>Grawn</t>
  </si>
  <si>
    <t>Cherryland Electric Cooperative</t>
  </si>
  <si>
    <t>Solar Assist Cooperative Garden</t>
  </si>
  <si>
    <t>Cortez</t>
  </si>
  <si>
    <t>Empire Electric Assn, Inc</t>
  </si>
  <si>
    <t>EEA/GRID CO Solar Garden</t>
  </si>
  <si>
    <t>GRID alternatives</t>
  </si>
  <si>
    <t>SpartanSolar-MEC</t>
  </si>
  <si>
    <t>Cassopolis</t>
  </si>
  <si>
    <t>Midwest Energy and Communications</t>
  </si>
  <si>
    <t>Garfield County Airport Solar Array</t>
  </si>
  <si>
    <t>Rifle</t>
  </si>
  <si>
    <t>Grand Valley Power Solar Farm</t>
  </si>
  <si>
    <t>Grand Valley Power Cooperative</t>
  </si>
  <si>
    <t>Venetucci Farm Solar Garden</t>
  </si>
  <si>
    <t>Colorado Springs</t>
  </si>
  <si>
    <t>Colorado Springs Utilities</t>
  </si>
  <si>
    <t>Good Shepherd Solar Garden</t>
  </si>
  <si>
    <t>Colorado Spring Utilities Pilot Community Solar Project 2</t>
  </si>
  <si>
    <t>Colorado Springs Community Solar Array</t>
  </si>
  <si>
    <t>PVREA Headquarters Solar Array</t>
  </si>
  <si>
    <t>Fort Collins</t>
  </si>
  <si>
    <t>Poudre Valley Rural Electric Association</t>
  </si>
  <si>
    <t>Durango Solar Garden 1</t>
  </si>
  <si>
    <t>Ignacio</t>
  </si>
  <si>
    <t>La Plata Electric Association</t>
  </si>
  <si>
    <t>Shaw Solar</t>
  </si>
  <si>
    <t>Durango Solar Garden 2</t>
  </si>
  <si>
    <t>Durango</t>
  </si>
  <si>
    <t>Pikes Peak Solar Garden</t>
  </si>
  <si>
    <t>Manitou Springs</t>
  </si>
  <si>
    <t>YVEA Community Solar Array</t>
  </si>
  <si>
    <t>Craig</t>
  </si>
  <si>
    <t>Yampa Valley Electric Association</t>
  </si>
  <si>
    <t>PVREA Solar Array 2</t>
  </si>
  <si>
    <t>Sunnyside Ranch Community Solar Array</t>
  </si>
  <si>
    <t>Carbondale</t>
  </si>
  <si>
    <t>Yampa Valley Solar Garden</t>
  </si>
  <si>
    <t>Steamboat</t>
  </si>
  <si>
    <t>Riverside Community Solar Array</t>
  </si>
  <si>
    <t>Fort Collins Utilities</t>
  </si>
  <si>
    <t>Fort Collins Utilities Rooftop Solar Garden</t>
  </si>
  <si>
    <t>SunShare-NRG Community Solar 5</t>
  </si>
  <si>
    <t>NRG Energy</t>
  </si>
  <si>
    <t>HCE Community Solar Array 4</t>
  </si>
  <si>
    <t>Black Hills Energy</t>
  </si>
  <si>
    <t>Pueblo</t>
  </si>
  <si>
    <t>Black Hills Energy Community Solar Project 2</t>
  </si>
  <si>
    <t>Rocky Ford</t>
  </si>
  <si>
    <t>DMEA GRID Alternatives Array (Low Income)</t>
  </si>
  <si>
    <t>Delta-Montrose Electric Assn.</t>
  </si>
  <si>
    <t>GRID Alternatives</t>
  </si>
  <si>
    <t>Coyote Ridge Community Solar Farm (GRID Alternatives, Low Income)</t>
  </si>
  <si>
    <t>Town of Crested Butte Array</t>
  </si>
  <si>
    <t>Crested Butte</t>
  </si>
  <si>
    <t>Gunnison County Elec Assn.</t>
  </si>
  <si>
    <t>Meeker Solar Garden</t>
  </si>
  <si>
    <t>Meeker</t>
  </si>
  <si>
    <t>White River Electric Assn, Inc</t>
  </si>
  <si>
    <t>Piceance Creek Solar Farm</t>
  </si>
  <si>
    <t>Cypress Creek Renewables</t>
  </si>
  <si>
    <t>Black Hills Energy Community Solar Project 3</t>
  </si>
  <si>
    <t>Ordway</t>
  </si>
  <si>
    <t>NRG Community Solar 1</t>
  </si>
  <si>
    <t>Brawley</t>
  </si>
  <si>
    <t>Imperial Irrigation District</t>
  </si>
  <si>
    <t>NRG, Sol Orchard</t>
  </si>
  <si>
    <t>Homeworks Community Solar Garden</t>
  </si>
  <si>
    <t>Portland</t>
  </si>
  <si>
    <t>Tri-County Electric Coop</t>
  </si>
  <si>
    <t>Cascade Renewable Energy</t>
  </si>
  <si>
    <t>Escanaba Solar Project</t>
  </si>
  <si>
    <t>Escanaba</t>
  </si>
  <si>
    <t>City of Escanaba</t>
  </si>
  <si>
    <t>Burcham Solar Park</t>
  </si>
  <si>
    <t>East Lansing</t>
  </si>
  <si>
    <t>City of Lansing - (MI)</t>
  </si>
  <si>
    <t>Pivot Energy</t>
  </si>
  <si>
    <t>Marquette Board of Light and Power Solar</t>
  </si>
  <si>
    <t>Marquette</t>
  </si>
  <si>
    <t>City of Marquette - (MI)</t>
  </si>
  <si>
    <t>Grand Valley State University Community Solar</t>
  </si>
  <si>
    <t>Allendale</t>
  </si>
  <si>
    <t>Consumers Energy Co</t>
  </si>
  <si>
    <t>Western Michigan University Community Solar</t>
  </si>
  <si>
    <t>Kalamazoo</t>
  </si>
  <si>
    <t>ACEC SunSource</t>
  </si>
  <si>
    <t>Postville</t>
  </si>
  <si>
    <t>Allamakee-Clayton El Coop, Inc</t>
  </si>
  <si>
    <t>FEC Community Solar Garden</t>
  </si>
  <si>
    <t>Kalona</t>
  </si>
  <si>
    <t>Farmers Electric Coop - (IA)</t>
  </si>
  <si>
    <t>Franklin Community Solar Garden</t>
  </si>
  <si>
    <t>Hampton</t>
  </si>
  <si>
    <t>Franklin Rural Electric Coop - (IA)</t>
  </si>
  <si>
    <t>One Source Solar</t>
  </si>
  <si>
    <t>Big Sun Community Solar</t>
  </si>
  <si>
    <t>San Antonio</t>
  </si>
  <si>
    <t>Go Smart Solar</t>
  </si>
  <si>
    <t>Harrison County REC</t>
  </si>
  <si>
    <t>Woodbine</t>
  </si>
  <si>
    <t>Ten K Solar</t>
  </si>
  <si>
    <t>Heartland Community Solar</t>
  </si>
  <si>
    <t>St. Ansgar</t>
  </si>
  <si>
    <t>Heartland Power Coop</t>
  </si>
  <si>
    <t>Midland Power Community Solar</t>
  </si>
  <si>
    <t>Iowa Falls</t>
  </si>
  <si>
    <t>Midland Power Coop</t>
  </si>
  <si>
    <t>Western Iowa Power Coop</t>
  </si>
  <si>
    <t>Sterler Community Solar Park</t>
  </si>
  <si>
    <t>Sibley</t>
  </si>
  <si>
    <t>Osceola Electric Coop, Inc</t>
  </si>
  <si>
    <t>Prairie Energy Community Solar Program</t>
  </si>
  <si>
    <t>Galt</t>
  </si>
  <si>
    <t>Prairie Energy Coop</t>
  </si>
  <si>
    <t>Coon Rapids Array</t>
  </si>
  <si>
    <t>Coon Rapids</t>
  </si>
  <si>
    <t>Raccoon Valley Electric Cooperative</t>
  </si>
  <si>
    <t>Denison Cooperative Solar</t>
  </si>
  <si>
    <t>Denison</t>
  </si>
  <si>
    <t>Onawa Cooperative Solar</t>
  </si>
  <si>
    <t>Onawa</t>
  </si>
  <si>
    <t>Simple Solar</t>
  </si>
  <si>
    <t>Cedar Falls</t>
  </si>
  <si>
    <t>Cedar Falls Utilities</t>
  </si>
  <si>
    <t>RER Energy Group</t>
  </si>
  <si>
    <t>SWRE Community Solar Vernon</t>
  </si>
  <si>
    <t>Vernon</t>
  </si>
  <si>
    <t>Southwest Rural Electric Association, Inc.</t>
  </si>
  <si>
    <t>SWRE Community Solar Frederick</t>
  </si>
  <si>
    <t>Frederick</t>
  </si>
  <si>
    <t>Osage Municipal Utilities Voluntary Community Solar Program</t>
  </si>
  <si>
    <t>Osage</t>
  </si>
  <si>
    <t>City of Osage - (IA)</t>
  </si>
  <si>
    <t>OurSolar</t>
  </si>
  <si>
    <t>New Concord</t>
  </si>
  <si>
    <t>Guernsey-Muskingum El Coop Inc</t>
  </si>
  <si>
    <t>Butler Rural Electric Coop Inc - (OH)</t>
  </si>
  <si>
    <t>Delaware</t>
  </si>
  <si>
    <t>Consolidated Electric Coop Inc</t>
  </si>
  <si>
    <t>Rossburg</t>
  </si>
  <si>
    <t>Darke Rural Electric Coop, Inc</t>
  </si>
  <si>
    <t>New London</t>
  </si>
  <si>
    <t>Firelands Electric Coop, Inc</t>
  </si>
  <si>
    <t>Findlay</t>
  </si>
  <si>
    <t>Hancock-Wood Electric Coop Inc</t>
  </si>
  <si>
    <t>Utica</t>
  </si>
  <si>
    <t>Licking Rural Electric Inc</t>
  </si>
  <si>
    <t>Bellefontaine</t>
  </si>
  <si>
    <t>Logan County Coop Power &amp; Light</t>
  </si>
  <si>
    <t>Wellington</t>
  </si>
  <si>
    <t>Lorain-Medina R E C, Inc</t>
  </si>
  <si>
    <t>Kenton</t>
  </si>
  <si>
    <t>Mid-Ohio Energy Coop, Inc</t>
  </si>
  <si>
    <t>Attica</t>
  </si>
  <si>
    <t>North Central Elec Coop, Inc</t>
  </si>
  <si>
    <t>Paulding</t>
  </si>
  <si>
    <t>Paulding-Putman Elec Coop, Inc</t>
  </si>
  <si>
    <t>Urbana</t>
  </si>
  <si>
    <t>Pioneer Rural Elec Coop, Inc - (OH)</t>
  </si>
  <si>
    <t>Lancaster</t>
  </si>
  <si>
    <t>South Central Power Company</t>
  </si>
  <si>
    <t>Malinta</t>
  </si>
  <si>
    <t>Tricounty Rural Elec Coop, Inc</t>
  </si>
  <si>
    <t>Salt River Project Community Solar</t>
  </si>
  <si>
    <t>Phoenix</t>
  </si>
  <si>
    <t>Salt River Project</t>
  </si>
  <si>
    <t>TMU Solar</t>
  </si>
  <si>
    <t>Traer</t>
  </si>
  <si>
    <t>City of Traer - (IA)</t>
  </si>
  <si>
    <t>Anza Solar Farm</t>
  </si>
  <si>
    <t>Anza</t>
  </si>
  <si>
    <t>Anza Electric Coop Inc</t>
  </si>
  <si>
    <t>Pluman-Sierra Community Solar</t>
  </si>
  <si>
    <t>Herlong</t>
  </si>
  <si>
    <t>Plumas-Sierra Rural Elec Coop</t>
  </si>
  <si>
    <t>Roseville Solective</t>
  </si>
  <si>
    <t>Roseville</t>
  </si>
  <si>
    <t>City of Roseville - (CA)</t>
  </si>
  <si>
    <t>Clean Focus Inc</t>
  </si>
  <si>
    <t>Altamaha Cooperative Solar</t>
  </si>
  <si>
    <t>Lyons</t>
  </si>
  <si>
    <t>Altamaha Electric Member Corp</t>
  </si>
  <si>
    <t>Green Power EMC</t>
  </si>
  <si>
    <t>WFEC-CVEC Shawnee Array</t>
  </si>
  <si>
    <t>Shawnee</t>
  </si>
  <si>
    <t>Canadian Valley Elec Coop, Inc</t>
  </si>
  <si>
    <t>WFEC-CVEC Seminole Array</t>
  </si>
  <si>
    <t>Seminole</t>
  </si>
  <si>
    <t>WFEC-Cimarron Electric Array</t>
  </si>
  <si>
    <t>Kingfisher</t>
  </si>
  <si>
    <t>Cimarron Electric Coop</t>
  </si>
  <si>
    <t>WFEC-Cotton Electric Array</t>
  </si>
  <si>
    <t>Walters</t>
  </si>
  <si>
    <t>Cotton Electric Coop, Inc</t>
  </si>
  <si>
    <t>ECE Community Solar</t>
  </si>
  <si>
    <t>Okmulgee</t>
  </si>
  <si>
    <t>East Central Oklahoma Elec Coop Inc</t>
  </si>
  <si>
    <t>WFEC-Harmon Electric Array</t>
  </si>
  <si>
    <t>Hollis</t>
  </si>
  <si>
    <t>Harmon Electric Assn Inc</t>
  </si>
  <si>
    <t>WFEC-Kiamichi Electric Array</t>
  </si>
  <si>
    <t>Wilburton</t>
  </si>
  <si>
    <t>Kiamichi Electric Coop, Inc</t>
  </si>
  <si>
    <t>WFEC-Northwestern Electric Array</t>
  </si>
  <si>
    <t>Woodward</t>
  </si>
  <si>
    <t>Northwestern Electric Coop Inc - (OK)</t>
  </si>
  <si>
    <t>WFEC-Oklahoma Electric Array</t>
  </si>
  <si>
    <t>Norman</t>
  </si>
  <si>
    <t>Oklahoma Electric Coop Inc</t>
  </si>
  <si>
    <t>WFEC-Red River Valley Array</t>
  </si>
  <si>
    <t>Marietta</t>
  </si>
  <si>
    <t>Red River Valley Rrl Elec Assn</t>
  </si>
  <si>
    <t>WFEC-Southeastern Electric Array</t>
  </si>
  <si>
    <t>Durant</t>
  </si>
  <si>
    <t>Southeastern Electric Coop Inc - (OK)</t>
  </si>
  <si>
    <t>WFEC-Southwest REC Frederick Array</t>
  </si>
  <si>
    <t>Tipton</t>
  </si>
  <si>
    <t>Southwest Rural Elec Assn Inc</t>
  </si>
  <si>
    <t>WFEC-Southwest REC Vernon Array</t>
  </si>
  <si>
    <t>Coastal - Liberty County</t>
  </si>
  <si>
    <t>Midway</t>
  </si>
  <si>
    <t>Coastal Electric Member Corp</t>
  </si>
  <si>
    <t>Coastal - McIntosh County</t>
  </si>
  <si>
    <t>Darien</t>
  </si>
  <si>
    <t>GreyStone Solar Farm</t>
  </si>
  <si>
    <t>Hiram</t>
  </si>
  <si>
    <t>GreyStone Power Corporation</t>
  </si>
  <si>
    <t>Irwin EMC Cooperative Solar Field</t>
  </si>
  <si>
    <t>Fitzgerald</t>
  </si>
  <si>
    <t>Irwin Electric Membership Corp</t>
  </si>
  <si>
    <t>Comer Community Solar</t>
  </si>
  <si>
    <t>Comer</t>
  </si>
  <si>
    <t>Georgia Power Co</t>
  </si>
  <si>
    <t>United Renewable Energy</t>
  </si>
  <si>
    <t>Guyton Community Solar</t>
  </si>
  <si>
    <t>Guyton</t>
  </si>
  <si>
    <t>Waynesboro Community Solar</t>
  </si>
  <si>
    <t>Waynesboro</t>
  </si>
  <si>
    <t>Kingsland Community Solar</t>
  </si>
  <si>
    <t>Kingsland</t>
  </si>
  <si>
    <t>Okefenoke Rural El Member Corp</t>
  </si>
  <si>
    <t>Hilliard Community Solar</t>
  </si>
  <si>
    <t>Hilliard</t>
  </si>
  <si>
    <t>Glynn County Community Solar</t>
  </si>
  <si>
    <t>Brunswick</t>
  </si>
  <si>
    <t>Rocky Mountain Power Subscriber Solar</t>
  </si>
  <si>
    <t>Holden</t>
  </si>
  <si>
    <t>Rocky Mountain Power</t>
  </si>
  <si>
    <t>Juwi</t>
  </si>
  <si>
    <t>Logan City Community Solar</t>
  </si>
  <si>
    <t>Logan</t>
  </si>
  <si>
    <t>Logan City Light and Power</t>
  </si>
  <si>
    <t>Middle Georgia Community Solar</t>
  </si>
  <si>
    <t>Vienna</t>
  </si>
  <si>
    <t>Middle Georgia El Member Corp</t>
  </si>
  <si>
    <t>Satilla REMC Cooperative Solar</t>
  </si>
  <si>
    <t>Alma</t>
  </si>
  <si>
    <t>Satilla Rural Elec Member Corporation</t>
  </si>
  <si>
    <t>Snapping Shoals EMC Cooperative Solar</t>
  </si>
  <si>
    <t>Covington</t>
  </si>
  <si>
    <t>Snapping Shoals El Member Corp</t>
  </si>
  <si>
    <t>Tri-County EMC ourSolar</t>
  </si>
  <si>
    <t>Eatonton</t>
  </si>
  <si>
    <t>Tri-County Elec Member Corp</t>
  </si>
  <si>
    <t>Walton I Cooperative Solar</t>
  </si>
  <si>
    <t>Monroe</t>
  </si>
  <si>
    <t>Walton Electric Member Corp</t>
  </si>
  <si>
    <t>Radiance Solar LLC</t>
  </si>
  <si>
    <t>Walton II Cooperative Solar</t>
  </si>
  <si>
    <t>Walton III Cooperative Solar</t>
  </si>
  <si>
    <t>Westdale</t>
  </si>
  <si>
    <t>CNY Solar, Inc.</t>
  </si>
  <si>
    <t>New York</t>
  </si>
  <si>
    <t>Grid City Electric Corp</t>
  </si>
  <si>
    <t>Schaghticoke</t>
  </si>
  <si>
    <t>ForeFront Power, LLC</t>
  </si>
  <si>
    <t>5408-98503</t>
  </si>
  <si>
    <t>Lowman</t>
  </si>
  <si>
    <t>5167-99714</t>
  </si>
  <si>
    <t>Westtown</t>
  </si>
  <si>
    <t>Orange &amp; Rockland Utils Inc</t>
  </si>
  <si>
    <t>NRG Renew LLC</t>
  </si>
  <si>
    <t>5167-99715</t>
  </si>
  <si>
    <t>Schenectady</t>
  </si>
  <si>
    <t>SunCommon (dba for Hudson Valley Clean Energy)</t>
  </si>
  <si>
    <t>Canandaigua</t>
  </si>
  <si>
    <t>Batavia</t>
  </si>
  <si>
    <t>Newfield</t>
  </si>
  <si>
    <t>Nexamp Inc</t>
  </si>
  <si>
    <t>Eldor Contracting Corporation</t>
  </si>
  <si>
    <t>5408-100410</t>
  </si>
  <si>
    <t>Johnstown</t>
  </si>
  <si>
    <t>Red Creek</t>
  </si>
  <si>
    <t>Candor</t>
  </si>
  <si>
    <t>Yaphank</t>
  </si>
  <si>
    <t>SuNation Solar Systems, Inc.</t>
  </si>
  <si>
    <t>Do-It-With Inc.</t>
  </si>
  <si>
    <t>Amityville</t>
  </si>
  <si>
    <t>Thompson</t>
  </si>
  <si>
    <t>Barton</t>
  </si>
  <si>
    <t>West St Solar - Carver</t>
  </si>
  <si>
    <t>NSTAR Electric Company</t>
  </si>
  <si>
    <t>Borrego Solar Systems</t>
  </si>
  <si>
    <t>Mississippi Ave</t>
  </si>
  <si>
    <t>Washington</t>
  </si>
  <si>
    <t>CleanChoice Energy</t>
  </si>
  <si>
    <t>Carroll St</t>
  </si>
  <si>
    <t>19th St</t>
  </si>
  <si>
    <t>Tallahassee Airport I</t>
  </si>
  <si>
    <t>Tallahassee</t>
  </si>
  <si>
    <t>City of Tallahassee - (FL)</t>
  </si>
  <si>
    <t>Orgis Energy</t>
  </si>
  <si>
    <t>OGE 10 MW Facility</t>
  </si>
  <si>
    <t>Oklahoma Gas &amp; Electric Co</t>
  </si>
  <si>
    <t>SunPower</t>
  </si>
  <si>
    <t>Mustang OGE Solar Farm North</t>
  </si>
  <si>
    <t>Mustang</t>
  </si>
  <si>
    <t>EDF Renewables</t>
  </si>
  <si>
    <t>Mustang OGE Solar Farm South</t>
  </si>
  <si>
    <t>Kenneth P. Ksionek Community Solar Farm</t>
  </si>
  <si>
    <t>Orlando</t>
  </si>
  <si>
    <t>Orlando Utilities Comm</t>
  </si>
  <si>
    <t>American Capital Energy, Inc</t>
  </si>
  <si>
    <t>Nebraska Public Power District</t>
  </si>
  <si>
    <t>SolSystems</t>
  </si>
  <si>
    <t>Scottsbluff</t>
  </si>
  <si>
    <t>Venango</t>
  </si>
  <si>
    <t>Hardee County</t>
  </si>
  <si>
    <t>Bowling Green</t>
  </si>
  <si>
    <t>Seminole Electric Cooperative Inc</t>
  </si>
  <si>
    <t>Radiance Solar</t>
  </si>
  <si>
    <t>TCEC Community Solar</t>
  </si>
  <si>
    <t>Hooker</t>
  </si>
  <si>
    <t>Tri-County Electric Coop, Inc</t>
  </si>
  <si>
    <t>Today’s Power, Inc.</t>
  </si>
  <si>
    <t>Co-op Community Solar</t>
  </si>
  <si>
    <t>New Market</t>
  </si>
  <si>
    <t>Appalachian Electric Coop</t>
  </si>
  <si>
    <t>ARiES Energy</t>
  </si>
  <si>
    <t>Ozarks Natural Energy</t>
  </si>
  <si>
    <t>Springdale</t>
  </si>
  <si>
    <t>Ozarks Electric Coop Corp - (AR)</t>
  </si>
  <si>
    <t>SMAES_02189</t>
  </si>
  <si>
    <t>Plainfield</t>
  </si>
  <si>
    <t>Nexamp, Inc.</t>
  </si>
  <si>
    <t>Cooperative Solar Farm One</t>
  </si>
  <si>
    <t>Winchester</t>
  </si>
  <si>
    <t>East Kentucky Power Coop, Inc</t>
  </si>
  <si>
    <t>Lendlease</t>
  </si>
  <si>
    <t>LES Community Solar Facility</t>
  </si>
  <si>
    <t>Lincoln</t>
  </si>
  <si>
    <t>Lincoln Electric System</t>
  </si>
  <si>
    <t>Enerparc</t>
  </si>
  <si>
    <t>College Grove</t>
  </si>
  <si>
    <t>Middle Tennessee E M C</t>
  </si>
  <si>
    <t>Atlantic Terrace Apartments</t>
  </si>
  <si>
    <t>WinnCompanies</t>
  </si>
  <si>
    <t>Solar Farm One</t>
  </si>
  <si>
    <t>Fremont</t>
  </si>
  <si>
    <t>City of Fremont - (NE)</t>
  </si>
  <si>
    <t>GenPro</t>
  </si>
  <si>
    <t>Solar Share</t>
  </si>
  <si>
    <t>Chattanooga</t>
  </si>
  <si>
    <t>City of Chattanooga - (TN)</t>
  </si>
  <si>
    <t>TVAEnergy LLC</t>
  </si>
  <si>
    <t>Holly Springs Community Solar</t>
  </si>
  <si>
    <t>Bearden</t>
  </si>
  <si>
    <t>Ouachita Electric Coop Corp</t>
  </si>
  <si>
    <t>Colleton Solar Farm</t>
  </si>
  <si>
    <t>Moncks Corner</t>
  </si>
  <si>
    <t>Santee Electric Coop, Inc</t>
  </si>
  <si>
    <t>TIG Sun Energy</t>
  </si>
  <si>
    <t>Scottsville</t>
  </si>
  <si>
    <t>Central Virginia Electric Cooperative</t>
  </si>
  <si>
    <t>Coronal Energy</t>
  </si>
  <si>
    <t>Bar Harbor Community Solar Farm</t>
  </si>
  <si>
    <t>Bar Harbor</t>
  </si>
  <si>
    <t>Emera Maine</t>
  </si>
  <si>
    <t>ReVision Energy</t>
  </si>
  <si>
    <t>Resource Conservation SolarFarm</t>
  </si>
  <si>
    <t>Central Maine Power Co</t>
  </si>
  <si>
    <t>Midcoast Friends Community Solar Farm</t>
  </si>
  <si>
    <t>Damariscotta</t>
  </si>
  <si>
    <t>Edgecomb Community Solar Farm</t>
  </si>
  <si>
    <t>Edgecomb</t>
  </si>
  <si>
    <t>Maine Idyll Motor Court Community Solar Farm</t>
  </si>
  <si>
    <t>Higgins Corner Community Solar Farm</t>
  </si>
  <si>
    <t>Lisbon</t>
  </si>
  <si>
    <t>3 Level Farm Community Solar</t>
  </si>
  <si>
    <t>South China</t>
  </si>
  <si>
    <t>Sunnycroft Farm Community Solar Farm</t>
  </si>
  <si>
    <t>South Paris</t>
  </si>
  <si>
    <t>Sky Ranch Community Solar Farm</t>
  </si>
  <si>
    <t>Wayne</t>
  </si>
  <si>
    <t>Morris Farm Community Solar</t>
  </si>
  <si>
    <t>Wiscasset</t>
  </si>
  <si>
    <t>Tipmont REMC Community Solar</t>
  </si>
  <si>
    <t>Linden</t>
  </si>
  <si>
    <t>Tipmont Rural Elec Member Corp</t>
  </si>
  <si>
    <t>Northeastern REMC Community Solar</t>
  </si>
  <si>
    <t>Columbia City</t>
  </si>
  <si>
    <t>Northeastern Rural E M C</t>
  </si>
  <si>
    <t>NRCO</t>
  </si>
  <si>
    <t>NineStar Community Solar Farm</t>
  </si>
  <si>
    <t>Greenfield</t>
  </si>
  <si>
    <t>NineStar Connect</t>
  </si>
  <si>
    <t>MySolar</t>
  </si>
  <si>
    <t>New Castle</t>
  </si>
  <si>
    <t>Hoosier Energy R E C, Inc</t>
  </si>
  <si>
    <t>New Haven</t>
  </si>
  <si>
    <t>Lanesville</t>
  </si>
  <si>
    <t>Henryville</t>
  </si>
  <si>
    <t>Mitchell</t>
  </si>
  <si>
    <t>Scotland</t>
  </si>
  <si>
    <t>Columbus</t>
  </si>
  <si>
    <t>Kokomo</t>
  </si>
  <si>
    <t>Ellettsville</t>
  </si>
  <si>
    <t>Trafalgar</t>
  </si>
  <si>
    <t>Community Solar Project</t>
  </si>
  <si>
    <t>Sequim</t>
  </si>
  <si>
    <t>PUD No 1 of Clallam County</t>
  </si>
  <si>
    <t>BARC Electric Cooperative Community Solar</t>
  </si>
  <si>
    <t>Lexington</t>
  </si>
  <si>
    <t>BARC Electric Cooperative Inc</t>
  </si>
  <si>
    <t>Greenbelt Community Solar</t>
  </si>
  <si>
    <t>Greenbelt</t>
  </si>
  <si>
    <t>Astrum Solar</t>
  </si>
  <si>
    <t>Solar Share 1</t>
  </si>
  <si>
    <t>Simpsonville</t>
  </si>
  <si>
    <t>Kentucky Utilities Co</t>
  </si>
  <si>
    <t>Co-op Solar</t>
  </si>
  <si>
    <t>Paris</t>
  </si>
  <si>
    <t>Wabash Valley Power Assn, Inc</t>
  </si>
  <si>
    <t xml:space="preserve">Ste. Genevieve
</t>
  </si>
  <si>
    <t>Solential Energy</t>
  </si>
  <si>
    <t>Peru</t>
  </si>
  <si>
    <t>Prestwick</t>
  </si>
  <si>
    <t>Wanatah</t>
  </si>
  <si>
    <t>LaOtto</t>
  </si>
  <si>
    <t>Solential Energy/ Bee Solar</t>
  </si>
  <si>
    <t>Geneva</t>
  </si>
  <si>
    <t>Cooperative Sunshare (ODEC)</t>
  </si>
  <si>
    <t>White Post</t>
  </si>
  <si>
    <t>Northern Neck Electric Cooperative</t>
  </si>
  <si>
    <t>Old Dominion Electric Cooperative</t>
  </si>
  <si>
    <t>Eastville</t>
  </si>
  <si>
    <t>PWC Community Solar</t>
  </si>
  <si>
    <t>Fayetteville</t>
  </si>
  <si>
    <t>Fayetteville Public Works Commission</t>
  </si>
  <si>
    <t>Brunswick Electric Member Corp Community Solar 1</t>
  </si>
  <si>
    <t>Chadbourn</t>
  </si>
  <si>
    <t>Brunswick Electric Member Corp</t>
  </si>
  <si>
    <t>Brunswick Electric Member Corp Community Solar 2</t>
  </si>
  <si>
    <t>Bolivia</t>
  </si>
  <si>
    <t>Cape Hatteras Electric Cooperative Community Solar</t>
  </si>
  <si>
    <t>Hatteras</t>
  </si>
  <si>
    <t>Cape Hatteras Elec Member Corp</t>
  </si>
  <si>
    <t>Central Electric Community Solar</t>
  </si>
  <si>
    <t>Sanford</t>
  </si>
  <si>
    <t>Central Electric Membership Corp. - (NC)</t>
  </si>
  <si>
    <t>Hastings Community Solar Farm</t>
  </si>
  <si>
    <t>City of Hastings - (NE)</t>
  </si>
  <si>
    <t>GenPro Energy Solutions</t>
  </si>
  <si>
    <t>OPPD Community Solar</t>
  </si>
  <si>
    <t>Fort Calhoun</t>
  </si>
  <si>
    <t>Omaha Public Power District</t>
  </si>
  <si>
    <t>NextEra Energy</t>
  </si>
  <si>
    <t>Pee Dee Solar</t>
  </si>
  <si>
    <t>Wadesboro</t>
  </si>
  <si>
    <t>Pee Dee Electric Member Corp</t>
  </si>
  <si>
    <t>Piedmont Community Solar</t>
  </si>
  <si>
    <t>Roxboro</t>
  </si>
  <si>
    <t>Piedmont Electric Member Corp</t>
  </si>
  <si>
    <t>Ridgewood Solar Farm</t>
  </si>
  <si>
    <t>Queens</t>
  </si>
  <si>
    <t>OnForce Solar</t>
  </si>
  <si>
    <t>WB Mason Bronx Distribution Facility / Zerega Solar Farm</t>
  </si>
  <si>
    <t>South Bronx Solar Garden 3</t>
  </si>
  <si>
    <t>The Bronx's First Community Solar Farm / South Bronx Solar Garden 1</t>
  </si>
  <si>
    <t>Staten Island Community Solar Farm</t>
  </si>
  <si>
    <t>Staten Island</t>
  </si>
  <si>
    <t>North Bronx Solar Garden</t>
  </si>
  <si>
    <t>East Brooklyn Community Solar Project</t>
  </si>
  <si>
    <t>Peekskill Community Solar Project 1</t>
  </si>
  <si>
    <t>Peekskill Community Solar Project 2</t>
  </si>
  <si>
    <t>Elmsford Community Solar Project</t>
  </si>
  <si>
    <t>Elmsford</t>
  </si>
  <si>
    <t>SunPath</t>
  </si>
  <si>
    <t>Asheboro</t>
  </si>
  <si>
    <t>Randolph Electric Member Corp</t>
  </si>
  <si>
    <t>Roanoke SolarShare</t>
  </si>
  <si>
    <t>Aulander</t>
  </si>
  <si>
    <t>Roanoke Electric Member Corp</t>
  </si>
  <si>
    <t>35 Eastman Street - Site 1</t>
  </si>
  <si>
    <t>Easton</t>
  </si>
  <si>
    <t>Massachusetts Electric Co</t>
  </si>
  <si>
    <t>453 Rounseville Road - Rochester</t>
  </si>
  <si>
    <t>15 Wilmarth Lane - Plainville</t>
  </si>
  <si>
    <t>Plainville</t>
  </si>
  <si>
    <t>328 Partridgeville Road - Athol</t>
  </si>
  <si>
    <t>Athol</t>
  </si>
  <si>
    <t>38 Happy Hollow Road - Winchendon</t>
  </si>
  <si>
    <t>Winchendon</t>
  </si>
  <si>
    <t>68 Woodland Avenue- Site A</t>
  </si>
  <si>
    <t>Seekonk</t>
  </si>
  <si>
    <t>68 Woodland Avenue - Site B</t>
  </si>
  <si>
    <t>68 Woodland Avenue - Site C</t>
  </si>
  <si>
    <t>0 Tanglewood Circle - Becket</t>
  </si>
  <si>
    <t>Becket</t>
  </si>
  <si>
    <t>Western Massachusetts Electric Company</t>
  </si>
  <si>
    <t>726 Guelphwood Road</t>
  </si>
  <si>
    <t>85 Wauwinet Road</t>
  </si>
  <si>
    <t>725 Guelphwood Road</t>
  </si>
  <si>
    <t>586 Main Road - Gill</t>
  </si>
  <si>
    <t>Gill</t>
  </si>
  <si>
    <t>57 Black Cat Road - Plymouth - Site 1</t>
  </si>
  <si>
    <t>249 Bullock Road</t>
  </si>
  <si>
    <t>247 Bullock Road</t>
  </si>
  <si>
    <t>4 Middle Road</t>
  </si>
  <si>
    <t>134 Brook Street (Site A)</t>
  </si>
  <si>
    <t>134 Brook Street (Site B)</t>
  </si>
  <si>
    <t>134 Brook Street (Site C)</t>
  </si>
  <si>
    <t>0 Spring Street</t>
  </si>
  <si>
    <t>0 Cleveland Road</t>
  </si>
  <si>
    <t>232 Gardner Rd</t>
  </si>
  <si>
    <t>2553 Barre Road</t>
  </si>
  <si>
    <t>240 Gardner Road</t>
  </si>
  <si>
    <t>0 Solar Circle</t>
  </si>
  <si>
    <t>ADM - Red Brook Plymouth - Site 1</t>
  </si>
  <si>
    <t>North Adams - W Shaft Rd</t>
  </si>
  <si>
    <t>1077 Center St - Ludlow Site A</t>
  </si>
  <si>
    <t>1077 Center St - Ludlow Site B</t>
  </si>
  <si>
    <t>1077 Center St - Ludlow Site C</t>
  </si>
  <si>
    <t>581 R South Street</t>
  </si>
  <si>
    <t>West Brookfield</t>
  </si>
  <si>
    <t>466 Stafford St- B</t>
  </si>
  <si>
    <t>466 Stafford St- C</t>
  </si>
  <si>
    <t>466 Stafford St- A</t>
  </si>
  <si>
    <t>Tideland EMC Community Solar Phase I</t>
  </si>
  <si>
    <t>Pinetown</t>
  </si>
  <si>
    <t>Tideland Electric Member Corp</t>
  </si>
  <si>
    <t>Tideland EMC Community Solar Phase II</t>
  </si>
  <si>
    <t>Alleghany Community Solar</t>
  </si>
  <si>
    <t>Blue Ridge Elec Member Corp - (NC)</t>
  </si>
  <si>
    <t>Ashe Community Solar</t>
  </si>
  <si>
    <t>Jefferson</t>
  </si>
  <si>
    <t>Patterson Community Solar</t>
  </si>
  <si>
    <t>Lenoir</t>
  </si>
  <si>
    <t>Watagua Community Solar</t>
  </si>
  <si>
    <t>Boone</t>
  </si>
  <si>
    <t>Kings Creek Community Solar</t>
  </si>
  <si>
    <t>Cedar Rock</t>
  </si>
  <si>
    <t>Bruce A. Henry Solar Farm</t>
  </si>
  <si>
    <t>Georgetown</t>
  </si>
  <si>
    <t>Delaware Electric Cooperative</t>
  </si>
  <si>
    <t>McKees Solar Park</t>
  </si>
  <si>
    <t>Newark</t>
  </si>
  <si>
    <t>City of Newark - (DE)</t>
  </si>
  <si>
    <t>Music City Solar</t>
  </si>
  <si>
    <t>Nashville</t>
  </si>
  <si>
    <t>Nashville Electric Service</t>
  </si>
  <si>
    <t>LightWave Solar</t>
  </si>
  <si>
    <t>Brightridge Solar</t>
  </si>
  <si>
    <t>Telford</t>
  </si>
  <si>
    <t>Johnson City - (TN)</t>
  </si>
  <si>
    <t>Silicon Ranch Corporation / McCarthy Building Companies, Inc.</t>
  </si>
  <si>
    <t>DREMC Solar Farm</t>
  </si>
  <si>
    <t>Shelbyville</t>
  </si>
  <si>
    <t>Duck River Elec Member Corp</t>
  </si>
  <si>
    <t>CHELCO Colar Farm</t>
  </si>
  <si>
    <t>Defuniak Springs</t>
  </si>
  <si>
    <t>Choctawhatche Elec Coop, Inc</t>
  </si>
  <si>
    <t>Hamilton Solar Power Plant</t>
  </si>
  <si>
    <t>Jasper</t>
  </si>
  <si>
    <t>Duke Energy Florida, LLC</t>
  </si>
  <si>
    <t>Tradewind Energy Inc</t>
  </si>
  <si>
    <t>Perry Solar Facility</t>
  </si>
  <si>
    <t>Perry</t>
  </si>
  <si>
    <t>Suwanee Solar Facility</t>
  </si>
  <si>
    <t>Live Oak</t>
  </si>
  <si>
    <t>Osceola Solar Facility</t>
  </si>
  <si>
    <t>Kenansville</t>
  </si>
  <si>
    <t>Advanced Green Technologies</t>
  </si>
  <si>
    <t>Marathon array</t>
  </si>
  <si>
    <t>Marathon</t>
  </si>
  <si>
    <t>Florida Keys El Coop Assn, Inc</t>
  </si>
  <si>
    <t>Crawl Key array</t>
  </si>
  <si>
    <t>Gardenia Community Solar Farm</t>
  </si>
  <si>
    <t>Harrodsburg</t>
  </si>
  <si>
    <t>Kentucky Utilities Company</t>
  </si>
  <si>
    <t>Louisville Gas and Electric Company and Kentucky Utilities Company</t>
  </si>
  <si>
    <t>Town of Bloomfield Community Solar Program</t>
  </si>
  <si>
    <t>Bloomfield</t>
  </si>
  <si>
    <t>Connecticut Light &amp; Power Co (DBA EverSource)</t>
  </si>
  <si>
    <t>Shelby Solar Farm</t>
  </si>
  <si>
    <t>Prairie Power, Inc</t>
  </si>
  <si>
    <t>Spoon River Solar Farm</t>
  </si>
  <si>
    <t>Astoria</t>
  </si>
  <si>
    <t>Solar Farm One (Phase II)</t>
  </si>
  <si>
    <t>South View Solar Farm</t>
  </si>
  <si>
    <t>Elizabeth</t>
  </si>
  <si>
    <t>Jo-Carroll Energy, Inc</t>
  </si>
  <si>
    <t>Rainy Community Solar project</t>
  </si>
  <si>
    <t>Commonwealth Edison Co</t>
  </si>
  <si>
    <t>WCP Solar</t>
  </si>
  <si>
    <t>mySolar</t>
  </si>
  <si>
    <t>City of Springfield - (IL)</t>
  </si>
  <si>
    <t>Lake Hancock Solar plant</t>
  </si>
  <si>
    <t>Bartow</t>
  </si>
  <si>
    <t>Tampa Electric Co</t>
  </si>
  <si>
    <t>Aiken Electric Cooperative, Inc. Solar Program</t>
  </si>
  <si>
    <t>Aiken</t>
  </si>
  <si>
    <t>Aiken Electric Cooperative</t>
  </si>
  <si>
    <t>Tri-County Community Solar</t>
  </si>
  <si>
    <t>St. Matthews</t>
  </si>
  <si>
    <t>Lesslie Community Solar Farm</t>
  </si>
  <si>
    <t>Rock Hill</t>
  </si>
  <si>
    <t>York Electric Coop Inc</t>
  </si>
  <si>
    <t>YEC’s East York Community Solar Farm</t>
  </si>
  <si>
    <t>York</t>
  </si>
  <si>
    <t>Springfield Solar Farm</t>
  </si>
  <si>
    <t>South Carolina Electric&amp;Gas Company (DBA Dominion Energy or Dominion South Carolina)</t>
  </si>
  <si>
    <t>Nimitz Solar Farm</t>
  </si>
  <si>
    <t>Ridgeland</t>
  </si>
  <si>
    <t>South Carolina Electric&amp;Gas Company (DBA Dominion Energy)</t>
  </si>
  <si>
    <t>Curie Solar Farm</t>
  </si>
  <si>
    <t>Burrillville Solar Project Phase 1</t>
  </si>
  <si>
    <t>Burrillville</t>
  </si>
  <si>
    <t>The Narragansett Electric Co</t>
  </si>
  <si>
    <t>Hopkins Hill Solar Project</t>
  </si>
  <si>
    <t>West Greenwich</t>
  </si>
  <si>
    <t>Horry Electric Community Solar</t>
  </si>
  <si>
    <t>Conway</t>
  </si>
  <si>
    <t>Horry Electric Coop Inc</t>
  </si>
  <si>
    <t>Blue Ridge Electric Community Solar</t>
  </si>
  <si>
    <t>Pickens</t>
  </si>
  <si>
    <t>Blue Ridge Electric Coop Inc - (SC)</t>
  </si>
  <si>
    <t>Broad River Electric Coop Community Solar</t>
  </si>
  <si>
    <t>Gaffney</t>
  </si>
  <si>
    <t>Broad River Electric Coop, Inc</t>
  </si>
  <si>
    <t>Coastal Electric Coop Community Solar</t>
  </si>
  <si>
    <t>Fairfield Electric Community Solar</t>
  </si>
  <si>
    <t>Winnsboro</t>
  </si>
  <si>
    <t>Fairfield Electric Coop, Inc</t>
  </si>
  <si>
    <t>Mauldin Community Solar Farm</t>
  </si>
  <si>
    <t>Mauldin</t>
  </si>
  <si>
    <t>Laurens Electric Coop, Inc</t>
  </si>
  <si>
    <t>Laurens Headquarters Farm</t>
  </si>
  <si>
    <t>Laurens</t>
  </si>
  <si>
    <t>Little River Community Solar</t>
  </si>
  <si>
    <t>Abbeville</t>
  </si>
  <si>
    <t>Little River Electric Coop Inc</t>
  </si>
  <si>
    <t>Newberry Electric Cooperative Community Solar</t>
  </si>
  <si>
    <t>Newberry</t>
  </si>
  <si>
    <t>Newberry Electric Coop, Inc</t>
  </si>
  <si>
    <t>New River Community Solar</t>
  </si>
  <si>
    <t>Hardeeville</t>
  </si>
  <si>
    <t>Palmetto Electric Coop Inc</t>
  </si>
  <si>
    <t>Ridgeland Community Solar</t>
  </si>
  <si>
    <t>Whitney M. Slater Shared Solar Facility</t>
  </si>
  <si>
    <t>Lake View</t>
  </si>
  <si>
    <t>Duke Energy Progress - (NC)</t>
  </si>
  <si>
    <t>Pine Gate Renewables</t>
  </si>
  <si>
    <t>Piedmont Facility</t>
  </si>
  <si>
    <t>Piedmont</t>
  </si>
  <si>
    <t>Duke Energy Carolinas, LLC</t>
  </si>
  <si>
    <t>Soltage</t>
  </si>
  <si>
    <t>Pelzer Facility</t>
  </si>
  <si>
    <t>Pelzer</t>
  </si>
  <si>
    <t>Lincoln County Community Solar Project</t>
  </si>
  <si>
    <t>Panaca</t>
  </si>
  <si>
    <t>Lincoln County Power District No 1</t>
  </si>
  <si>
    <t>Lincoln County Power District</t>
  </si>
  <si>
    <t>Bearskin Solar Center</t>
  </si>
  <si>
    <t>North Little Rock</t>
  </si>
  <si>
    <t>Entergy Arkansas Inc</t>
  </si>
  <si>
    <t>Stuttgart Solar</t>
  </si>
  <si>
    <t>Almyra</t>
  </si>
  <si>
    <t>Simba</t>
  </si>
  <si>
    <t>Cheltenham</t>
  </si>
  <si>
    <t>WI - DAIRYLAND 1</t>
  </si>
  <si>
    <t>Dairyland Power Coop</t>
  </si>
  <si>
    <t>WI - DAIRYLAND 2</t>
  </si>
  <si>
    <t>Berea Solar Farm Phase 1 &amp; 2</t>
  </si>
  <si>
    <t>Berea</t>
  </si>
  <si>
    <t>City of Berea Municipal Utility</t>
  </si>
  <si>
    <t>Berea Solar Farm Phase 3 &amp; 4</t>
  </si>
  <si>
    <t>Holmes St Community Solar Farm</t>
  </si>
  <si>
    <t>Rockland</t>
  </si>
  <si>
    <t>Central City Community Solar garden</t>
  </si>
  <si>
    <t>Central City</t>
  </si>
  <si>
    <t>City of Central City</t>
  </si>
  <si>
    <t>New Rochelle</t>
  </si>
  <si>
    <t>UGE USA Inc.</t>
  </si>
  <si>
    <t>Fort Edward</t>
  </si>
  <si>
    <t>East Bloomfield</t>
  </si>
  <si>
    <t>Abundant Solar Power Inc.</t>
  </si>
  <si>
    <t>Williamson</t>
  </si>
  <si>
    <t>5318-101268</t>
  </si>
  <si>
    <t>Grand Island</t>
  </si>
  <si>
    <t>Ogden</t>
  </si>
  <si>
    <t>Islip Terrace</t>
  </si>
  <si>
    <t>5063-94785</t>
  </si>
  <si>
    <t>Watkins Glen</t>
  </si>
  <si>
    <t>5318-101667</t>
  </si>
  <si>
    <t>Dover Plains</t>
  </si>
  <si>
    <t>5318-101036</t>
  </si>
  <si>
    <t>Maspeth</t>
  </si>
  <si>
    <t>Accord Power, Inc.</t>
  </si>
  <si>
    <t>Altamont</t>
  </si>
  <si>
    <t>Wappinger</t>
  </si>
  <si>
    <t>Mooers Forks</t>
  </si>
  <si>
    <t>Distributed Asset Solutions LLC</t>
  </si>
  <si>
    <t>Baldwin</t>
  </si>
  <si>
    <t>Port Jervis</t>
  </si>
  <si>
    <t>New Windsor</t>
  </si>
  <si>
    <t>Solar Landscape, LLC</t>
  </si>
  <si>
    <t>Ellenville</t>
  </si>
  <si>
    <t>5318-93924</t>
  </si>
  <si>
    <t>Clearway Renew LLC</t>
  </si>
  <si>
    <t>5408-98510</t>
  </si>
  <si>
    <t>Liberty</t>
  </si>
  <si>
    <t>5408-98157</t>
  </si>
  <si>
    <t>5318-93923</t>
  </si>
  <si>
    <t>Poughkeepsie</t>
  </si>
  <si>
    <t>5408-98140</t>
  </si>
  <si>
    <t>5408-98141</t>
  </si>
  <si>
    <t>5408-98522</t>
  </si>
  <si>
    <t>5408-98521</t>
  </si>
  <si>
    <t>Middletown</t>
  </si>
  <si>
    <t>Crawford</t>
  </si>
  <si>
    <t>Macedon</t>
  </si>
  <si>
    <t>Owego</t>
  </si>
  <si>
    <t>Manteca Land 1 (Solar Choice)</t>
  </si>
  <si>
    <t>Manteca</t>
  </si>
  <si>
    <t>Pacific Gas &amp; Electric Co.</t>
  </si>
  <si>
    <t>AES Distributed Energy Inc.</t>
  </si>
  <si>
    <t>Merced 1</t>
  </si>
  <si>
    <t>Los Banos</t>
  </si>
  <si>
    <t>Green Light Energy Corporation</t>
  </si>
  <si>
    <t>RE Tranquility 8 Amarillo</t>
  </si>
  <si>
    <t>Cantua Creek</t>
  </si>
  <si>
    <t>Sempra Energy</t>
  </si>
  <si>
    <t>Delano Land 1</t>
  </si>
  <si>
    <t>McFarland</t>
  </si>
  <si>
    <t>Bakersfield PV 1</t>
  </si>
  <si>
    <t>Bakersfield</t>
  </si>
  <si>
    <t>Bakersfield Industrial 1</t>
  </si>
  <si>
    <t>Redwood 4 Solar Farm</t>
  </si>
  <si>
    <t>8minutenergy Renewables, LLC</t>
  </si>
  <si>
    <t>AIRE Demonstration Project: First Congregational United Church of Christ</t>
  </si>
  <si>
    <t>Asheville</t>
  </si>
  <si>
    <t>Sundance Power Systems</t>
  </si>
  <si>
    <t>Midway III (97WI 8ME) Project GTSR</t>
  </si>
  <si>
    <t>Calipatria</t>
  </si>
  <si>
    <t>San Diego Gas &amp; Electric Co</t>
  </si>
  <si>
    <t>Greenbacker Renewable Energy Company</t>
  </si>
  <si>
    <t>Hazlehurst I</t>
  </si>
  <si>
    <t>Hazlehurst</t>
  </si>
  <si>
    <t>Green Power EMC (Oglethorpe Power Corporation)</t>
  </si>
  <si>
    <t>Silicon Ranch</t>
  </si>
  <si>
    <t>SR South Loving</t>
  </si>
  <si>
    <t>DU CSG 1 LLC (SRC053578)</t>
  </si>
  <si>
    <t>Pivot Energy (Microgrid)</t>
  </si>
  <si>
    <t>Denver SLB (SRC053579)</t>
  </si>
  <si>
    <t>Mesa CSG 2 LLC (SRC053581)</t>
  </si>
  <si>
    <t>Rifle (SRC053975)</t>
  </si>
  <si>
    <t>Tebo01 (SRC053967)</t>
  </si>
  <si>
    <t>Tebo02 (SRC053968)</t>
  </si>
  <si>
    <t>Lantz (SRC053976)</t>
  </si>
  <si>
    <t>Salida</t>
  </si>
  <si>
    <t>Anderson (SRC053973)</t>
  </si>
  <si>
    <t>McCormick (SRC053974)</t>
  </si>
  <si>
    <t>DIA 1 (SRC053965)</t>
  </si>
  <si>
    <t>Alamosa South CSG (SRC055045)</t>
  </si>
  <si>
    <t>DIA 2 (SRC053970)</t>
  </si>
  <si>
    <t>Mesa CSG 1 LLC (SRC054194)</t>
  </si>
  <si>
    <t>Platteville Solar CSG LLC (SRC054664)</t>
  </si>
  <si>
    <t>CO LI CSG 2 LLC (SRC064203)</t>
  </si>
  <si>
    <t>GRID CSG Standard 2 (SRC064251)</t>
  </si>
  <si>
    <t>Mtn Solar 2 (SRC067948)</t>
  </si>
  <si>
    <t>Mtn Solar 1 (SRC067947)</t>
  </si>
  <si>
    <t>Rochester MA 2 LLC</t>
  </si>
  <si>
    <t>BWC Connecticut River, LLC - Primary</t>
  </si>
  <si>
    <t>Crooked Lane</t>
  </si>
  <si>
    <t>Town of Middleborough - (MA)</t>
  </si>
  <si>
    <t>BWC Connecticut River, LLC (Site B)</t>
  </si>
  <si>
    <t>Marathon Solar</t>
  </si>
  <si>
    <t>Bullock Road Solar 1 LLC</t>
  </si>
  <si>
    <t>Rockett Solar</t>
  </si>
  <si>
    <t>Acushnet</t>
  </si>
  <si>
    <t>GSPP Terawatt Westfield LLC</t>
  </si>
  <si>
    <t>Westfield</t>
  </si>
  <si>
    <t>City of Westfield - (MA)</t>
  </si>
  <si>
    <t>Green Street Solar Power</t>
  </si>
  <si>
    <t>GSPP Raynham TMLP LLC</t>
  </si>
  <si>
    <t>Raynham</t>
  </si>
  <si>
    <t>City of Taunton</t>
  </si>
  <si>
    <t>Hopkinton MA 1, LLC</t>
  </si>
  <si>
    <t>Carver MA 2 LLC</t>
  </si>
  <si>
    <t>Carver MA 2, LLC</t>
  </si>
  <si>
    <t>GSPP Boxborough Littleton LLC</t>
  </si>
  <si>
    <t>Town of Littleton - (MA)</t>
  </si>
  <si>
    <t>Bay4 Energy</t>
  </si>
  <si>
    <t>Millbury MA #1092 LLC</t>
  </si>
  <si>
    <t>Scottsbluff 2</t>
  </si>
  <si>
    <t>N-Solar</t>
  </si>
  <si>
    <t>L'Anse Community Solar Array</t>
  </si>
  <si>
    <t>L'Anse</t>
  </si>
  <si>
    <t>Village of L'Anse - (MI)</t>
  </si>
  <si>
    <t>5408-98143</t>
  </si>
  <si>
    <t>Campbell</t>
  </si>
  <si>
    <t>Woodside</t>
  </si>
  <si>
    <t>Sol Alliance Solar Development</t>
  </si>
  <si>
    <t>CES Danbury Solar, LLC</t>
  </si>
  <si>
    <t>Woodbury</t>
  </si>
  <si>
    <t>5408-98819</t>
  </si>
  <si>
    <t>Narrowsburg</t>
  </si>
  <si>
    <t>Delaware River Solar, LLC</t>
  </si>
  <si>
    <t>Shelter Island</t>
  </si>
  <si>
    <t>Red Hook</t>
  </si>
  <si>
    <t>Dryden</t>
  </si>
  <si>
    <t>Walden</t>
  </si>
  <si>
    <t>Sodus</t>
  </si>
  <si>
    <t>Clifton Park</t>
  </si>
  <si>
    <t>U.S. Light Energy (dba for Solitude Solar, LLC)</t>
  </si>
  <si>
    <t>Saugerties</t>
  </si>
  <si>
    <t>Solar Generation (dba for Eiger 3970 Consultants Inc.)</t>
  </si>
  <si>
    <t>Palenville</t>
  </si>
  <si>
    <t>5318-100018</t>
  </si>
  <si>
    <t>Otisville</t>
  </si>
  <si>
    <t>Castle Creek</t>
  </si>
  <si>
    <t>Citizens Enterprises Corporation</t>
  </si>
  <si>
    <t>Huron</t>
  </si>
  <si>
    <t>Lady Slipper Unit 1 - Lady Slipper Unit 5</t>
  </si>
  <si>
    <t>Altair Community Solar Garden, LLC</t>
  </si>
  <si>
    <t>Aquarius Community Solar Gardens, LLC</t>
  </si>
  <si>
    <t>Aquila Community Solar Gardens, LLC</t>
  </si>
  <si>
    <t>Cannon Garden LLC</t>
  </si>
  <si>
    <t>Faribault</t>
  </si>
  <si>
    <t>Nokomis Energy</t>
  </si>
  <si>
    <t>Canopus Community Solar Garden, LLC</t>
  </si>
  <si>
    <t>Belgrade</t>
  </si>
  <si>
    <t>Capricornus Community Solar Garden, LLC</t>
  </si>
  <si>
    <t>Cassiopeia Community Solar Gardens, LLC</t>
  </si>
  <si>
    <t>CEF Clarks Grove Community Solar</t>
  </si>
  <si>
    <t>Clarks Grove</t>
  </si>
  <si>
    <t>Apadana/CEF</t>
  </si>
  <si>
    <t>CEF Haven Community Solar</t>
  </si>
  <si>
    <t>CEF Minneapolis Ramp Community Solar</t>
  </si>
  <si>
    <t>CEF Pax Christi Community Solar</t>
  </si>
  <si>
    <t>Eden Prairie</t>
  </si>
  <si>
    <t>CEF Waseca Community Solar</t>
  </si>
  <si>
    <t>Chisago Holdco LLC Unit 1</t>
  </si>
  <si>
    <t>Clara City Solar</t>
  </si>
  <si>
    <t>Clear Garden LLC</t>
  </si>
  <si>
    <t>Crux Community Solar Gardens, LLC</t>
  </si>
  <si>
    <t>Sacred Heart</t>
  </si>
  <si>
    <t>Dakota Community Solar One</t>
  </si>
  <si>
    <t>Deneb Community Solar Garden, LLC</t>
  </si>
  <si>
    <t>Bel Clare Drive Solar Project 1</t>
  </si>
  <si>
    <t>Waite Park</t>
  </si>
  <si>
    <t>Haven Solar 1 - Haven Solar 3</t>
  </si>
  <si>
    <t>Douglas/Todd Community Solar One</t>
  </si>
  <si>
    <t>E. Goenner Community Solar LLC</t>
  </si>
  <si>
    <t>Fast Sun 13</t>
  </si>
  <si>
    <t>Altus Power</t>
  </si>
  <si>
    <t>Fast Sun 3</t>
  </si>
  <si>
    <t>Albany</t>
  </si>
  <si>
    <t>Atlus Power</t>
  </si>
  <si>
    <t>FastSun 1</t>
  </si>
  <si>
    <t>Dassel</t>
  </si>
  <si>
    <t>FastSun 14</t>
  </si>
  <si>
    <t>FastSun 7</t>
  </si>
  <si>
    <t>Stewart</t>
  </si>
  <si>
    <t>FastSun 8</t>
  </si>
  <si>
    <t>Felton PV 1 - Felton PV 5</t>
  </si>
  <si>
    <t>Randolph</t>
  </si>
  <si>
    <t>Frontenac Unit 1</t>
  </si>
  <si>
    <t>Frontenac</t>
  </si>
  <si>
    <t>Hartman Community Solar LLC</t>
  </si>
  <si>
    <t>Kaus Community Solar Garden, LLC</t>
  </si>
  <si>
    <t>Golf01-Golf05</t>
  </si>
  <si>
    <t>SunShare LLC</t>
  </si>
  <si>
    <t>Vision01</t>
  </si>
  <si>
    <t>Lindstrom Solar 1 - Lindstrom Solar 2</t>
  </si>
  <si>
    <t>Malmedal Garden LLC</t>
  </si>
  <si>
    <t>McLeod Community Solar One</t>
  </si>
  <si>
    <t>Fredrichs</t>
  </si>
  <si>
    <t>Meeker Community Solar One</t>
  </si>
  <si>
    <t>Wright Kirby 1</t>
  </si>
  <si>
    <t>MSC-Chisago01 CSG</t>
  </si>
  <si>
    <t>MSC-Chisago02 CSG</t>
  </si>
  <si>
    <t>MSC-Empire CSG</t>
  </si>
  <si>
    <t>MSC-GreyCloud CSG</t>
  </si>
  <si>
    <t>St. Paul Park</t>
  </si>
  <si>
    <t>Exeter Group (with MSC)</t>
  </si>
  <si>
    <t>MSC-Rice01 CSG</t>
  </si>
  <si>
    <t>MSC-Scandia01 CSG</t>
  </si>
  <si>
    <t>MSC-Scott01 CSG</t>
  </si>
  <si>
    <t>Meyer</t>
  </si>
  <si>
    <t>Meire Grove</t>
  </si>
  <si>
    <t>New Munich Solar Garden</t>
  </si>
  <si>
    <t>Melrose</t>
  </si>
  <si>
    <t>Novel Brooten Solar</t>
  </si>
  <si>
    <t>Novel Historical Society Solar</t>
  </si>
  <si>
    <t>Novel Martin Solar One</t>
  </si>
  <si>
    <t>Novel Reber Solar</t>
  </si>
  <si>
    <t>Novel CSG of Imholte</t>
  </si>
  <si>
    <t>MNCS Solar Garden of Held, CSG A</t>
  </si>
  <si>
    <t>NES CSG of Gibbon CSG A</t>
  </si>
  <si>
    <t>Gibbon</t>
  </si>
  <si>
    <t>NES CSG of Schneider - CSG A</t>
  </si>
  <si>
    <t>Carpenter's Union CSG</t>
  </si>
  <si>
    <t>Olinda Trail Solar</t>
  </si>
  <si>
    <t>Pisces Community Solar Garden, LLC</t>
  </si>
  <si>
    <t>Randolph PV 1 - Randolph PV 5</t>
  </si>
  <si>
    <t>Roberds Garden</t>
  </si>
  <si>
    <t>RollingStone Unit 1 - Unit 4</t>
  </si>
  <si>
    <t>Sagittarius Community Solar Gardens, LLC</t>
  </si>
  <si>
    <t>Saint Cloud Solar 1</t>
  </si>
  <si>
    <t>MNCS Solar Garden of Helgeson, CSG A</t>
  </si>
  <si>
    <t>SRC2.01 - SRC2.05</t>
  </si>
  <si>
    <t>Sherburne Community Solar One</t>
  </si>
  <si>
    <t>Dodge l</t>
  </si>
  <si>
    <t>Dodge Center</t>
  </si>
  <si>
    <t>Syncarpha Capital LLC</t>
  </si>
  <si>
    <t>Dodge 2</t>
  </si>
  <si>
    <t>Stearns Community Solar One</t>
  </si>
  <si>
    <t>Stearns Solar</t>
  </si>
  <si>
    <t>USS Brude Solar LLC</t>
  </si>
  <si>
    <t>Good Thunder</t>
  </si>
  <si>
    <t>USS Centerfield Solar LLC</t>
  </si>
  <si>
    <t>USS Cheyenne Solar LLC</t>
  </si>
  <si>
    <t>Chisago City</t>
  </si>
  <si>
    <t>USS DVL Solar LLC</t>
  </si>
  <si>
    <t>USS East Hauer Watt Solar LLC</t>
  </si>
  <si>
    <t>USS Eggo Solar LLC</t>
  </si>
  <si>
    <t>Cologne</t>
  </si>
  <si>
    <t>USS Greenhouse Solar LLC</t>
  </si>
  <si>
    <t>USS Haven Solar LLC</t>
  </si>
  <si>
    <t>USS Hockey Pad Solar LLC</t>
  </si>
  <si>
    <t>USS King 2 LLC</t>
  </si>
  <si>
    <t>USS Kost Trail Solar LLC</t>
  </si>
  <si>
    <t>Standard Solar</t>
  </si>
  <si>
    <t>USS Lake Patterson Solar LLC</t>
  </si>
  <si>
    <t>USS Midtown Solar LLC</t>
  </si>
  <si>
    <t>USS Monarch Solar LLC</t>
  </si>
  <si>
    <t>USS Rapidan Solar LLC</t>
  </si>
  <si>
    <t>USS Webster Solar LLC</t>
  </si>
  <si>
    <t>USS White Cloud Solar LLC</t>
  </si>
  <si>
    <t>Wabasha Solar II</t>
  </si>
  <si>
    <t>Wabasha Solar III</t>
  </si>
  <si>
    <t>Kellogg</t>
  </si>
  <si>
    <t>Wabasha Solar</t>
  </si>
  <si>
    <t>Enter</t>
  </si>
  <si>
    <t>Nicollet</t>
  </si>
  <si>
    <t>Lange</t>
  </si>
  <si>
    <t>Winona Solar I</t>
  </si>
  <si>
    <t>Altura</t>
  </si>
  <si>
    <t>Winona Solar II</t>
  </si>
  <si>
    <t>Rollingstone</t>
  </si>
  <si>
    <t>Winsted Solar 1 - Winstead Solar 3</t>
  </si>
  <si>
    <t>Wollan Garden LLC</t>
  </si>
  <si>
    <t>SMANG_00456</t>
  </si>
  <si>
    <t>Lowell</t>
  </si>
  <si>
    <t>National Grid (Massachusetts Electric)</t>
  </si>
  <si>
    <t>MassAmerican Energy LLC</t>
  </si>
  <si>
    <t>SMANG_00480</t>
  </si>
  <si>
    <t>SMAES_01977</t>
  </si>
  <si>
    <t>Somerville</t>
  </si>
  <si>
    <t>Eversource MA East</t>
  </si>
  <si>
    <t>Sunwealth Project Pool 9 LLC</t>
  </si>
  <si>
    <t>SMAES_01260</t>
  </si>
  <si>
    <t>SMANG_01210</t>
  </si>
  <si>
    <t>BlueWave MA, LLC</t>
  </si>
  <si>
    <t>SMANG_01209</t>
  </si>
  <si>
    <t>SMANG_00531</t>
  </si>
  <si>
    <t>East Bridgewater</t>
  </si>
  <si>
    <t>Independence Solar, LLC</t>
  </si>
  <si>
    <t>SMAES_01976</t>
  </si>
  <si>
    <t>SMAES_01047</t>
  </si>
  <si>
    <t>Southwick</t>
  </si>
  <si>
    <t>Eversource MA West</t>
  </si>
  <si>
    <t>Lodestar Energy LLC</t>
  </si>
  <si>
    <t>SMAES_01046</t>
  </si>
  <si>
    <t>SMANG_02686</t>
  </si>
  <si>
    <t>Marlborough</t>
  </si>
  <si>
    <t>Aquantum Solutions INC</t>
  </si>
  <si>
    <t>SMANG_01121</t>
  </si>
  <si>
    <t>Everett</t>
  </si>
  <si>
    <t>SMAES_00289</t>
  </si>
  <si>
    <t>Chatham</t>
  </si>
  <si>
    <t>My Generation Energy</t>
  </si>
  <si>
    <t>SMANG_00039</t>
  </si>
  <si>
    <t>Chelmsford</t>
  </si>
  <si>
    <t>SunRaise Investments, LLC</t>
  </si>
  <si>
    <t>SMANG_00048</t>
  </si>
  <si>
    <t>SMAES_00311</t>
  </si>
  <si>
    <t>Framingham</t>
  </si>
  <si>
    <t>KEY SOLAR LLC</t>
  </si>
  <si>
    <t>SMAES_04307</t>
  </si>
  <si>
    <t>Milton</t>
  </si>
  <si>
    <t>Resonant Energy</t>
  </si>
  <si>
    <t>SMAES_01044</t>
  </si>
  <si>
    <t>Amherst</t>
  </si>
  <si>
    <t>SMANG_00098</t>
  </si>
  <si>
    <t>Happy Hollow Road Solar 1, LLC</t>
  </si>
  <si>
    <t>SMANG_08541</t>
  </si>
  <si>
    <t>SMANG_00185</t>
  </si>
  <si>
    <t>Halifax</t>
  </si>
  <si>
    <t>Halifax Solar, LLC</t>
  </si>
  <si>
    <t>SMANG_03088</t>
  </si>
  <si>
    <t>Northampton</t>
  </si>
  <si>
    <t>Consolidated Edison Development, Inc.</t>
  </si>
  <si>
    <t>SMAES_02170</t>
  </si>
  <si>
    <t>Montague Road Solar, LLC</t>
  </si>
  <si>
    <t>SMAES_00386</t>
  </si>
  <si>
    <t>SMAES_02251</t>
  </si>
  <si>
    <t>Hadley 3 Solar, LLC</t>
  </si>
  <si>
    <t>Babcock Preserve Solar Energy Center</t>
  </si>
  <si>
    <t>Fort Myers</t>
  </si>
  <si>
    <t>Florida Power &amp; Light Co</t>
  </si>
  <si>
    <t>Blue Heron Solar Energy Center</t>
  </si>
  <si>
    <t>Clewiston</t>
  </si>
  <si>
    <t>Cattle Ranch Solar Energy Center</t>
  </si>
  <si>
    <t>Arcadia</t>
  </si>
  <si>
    <t>Northern Preserve Solar Energy Center</t>
  </si>
  <si>
    <t>Glen St Mary</t>
  </si>
  <si>
    <t>Sweetbay Solar Energy Center</t>
  </si>
  <si>
    <t>Indiantown</t>
  </si>
  <si>
    <t>Twin Lakes Solar Energy Center</t>
  </si>
  <si>
    <t>Interlachen</t>
  </si>
  <si>
    <t>Green Street Power Partners, LLC</t>
  </si>
  <si>
    <t>Caledonia</t>
  </si>
  <si>
    <t>C2 Omega LLC</t>
  </si>
  <si>
    <t>Middle Grove</t>
  </si>
  <si>
    <t>Active Solar Development, LLC</t>
  </si>
  <si>
    <t>Middlesex</t>
  </si>
  <si>
    <t>Westerlo</t>
  </si>
  <si>
    <t>Ameresco, Inc.</t>
  </si>
  <si>
    <t>Montgomery</t>
  </si>
  <si>
    <t>AES Distributed Energy, Inc.</t>
  </si>
  <si>
    <t>SMANG_00533</t>
  </si>
  <si>
    <t>Shutesbury</t>
  </si>
  <si>
    <t>LSDP 12 LLC</t>
  </si>
  <si>
    <t>SMAES_00059</t>
  </si>
  <si>
    <t>Clearway Energy Group</t>
  </si>
  <si>
    <t>SMAES_01081</t>
  </si>
  <si>
    <t>Green Earth Energy Photovoltaic Corporation</t>
  </si>
  <si>
    <t>SMAES_03350</t>
  </si>
  <si>
    <t>Team Solar</t>
  </si>
  <si>
    <t>SMANG_00334</t>
  </si>
  <si>
    <t>SMAES_03659</t>
  </si>
  <si>
    <t>SMANG_03600</t>
  </si>
  <si>
    <t>SMAES_02744</t>
  </si>
  <si>
    <t>New Bedford</t>
  </si>
  <si>
    <t>SMAES_08241</t>
  </si>
  <si>
    <t>Natick</t>
  </si>
  <si>
    <t>SMAES_00942</t>
  </si>
  <si>
    <t>Blandford</t>
  </si>
  <si>
    <t>Syncarpha Blandford, LLC</t>
  </si>
  <si>
    <t>SMANG_02414</t>
  </si>
  <si>
    <t>West Street 1 Solar, LLC</t>
  </si>
  <si>
    <t>SMANG_00127</t>
  </si>
  <si>
    <t>Clearway Energy Group LLC</t>
  </si>
  <si>
    <t>SMAES_00483</t>
  </si>
  <si>
    <t>SMAES_00487</t>
  </si>
  <si>
    <t>SMANG_00106</t>
  </si>
  <si>
    <t>SMAES_02258</t>
  </si>
  <si>
    <t>SMANG_06309</t>
  </si>
  <si>
    <t>Methuen</t>
  </si>
  <si>
    <t>NextGrid Inc</t>
  </si>
  <si>
    <t>SMANG_00089</t>
  </si>
  <si>
    <t>SMANG_00129</t>
  </si>
  <si>
    <t>SMAUN_02026</t>
  </si>
  <si>
    <t>Unitil</t>
  </si>
  <si>
    <t>Fitchburg Renewables, LLC</t>
  </si>
  <si>
    <t>SMANG_00327</t>
  </si>
  <si>
    <t>SMANG_01312</t>
  </si>
  <si>
    <t>ZPD-PT Solar Project 2017-014 LLC</t>
  </si>
  <si>
    <t>SMANG_00660</t>
  </si>
  <si>
    <t>Hanover</t>
  </si>
  <si>
    <t>SMANG_00135</t>
  </si>
  <si>
    <t>Bridgewater</t>
  </si>
  <si>
    <t>SMAES_00453</t>
  </si>
  <si>
    <t>bvd solar, llc</t>
  </si>
  <si>
    <t>Carthage</t>
  </si>
  <si>
    <t>North Rose</t>
  </si>
  <si>
    <t>Hogansburg</t>
  </si>
  <si>
    <t>Consolidated Edison Solutions, Inc.</t>
  </si>
  <si>
    <t>Bright Power, Inc.</t>
  </si>
  <si>
    <t>Wawayanda</t>
  </si>
  <si>
    <t>Distributed Solar Operations, LLC</t>
  </si>
  <si>
    <t>Warrensburg</t>
  </si>
  <si>
    <t>Melville</t>
  </si>
  <si>
    <t>SunPower Corporation, Systems</t>
  </si>
  <si>
    <t>Panorama Solar Farm</t>
  </si>
  <si>
    <t>Fort Washington</t>
  </si>
  <si>
    <t>Oxon Hill</t>
  </si>
  <si>
    <t>Suntrail</t>
  </si>
  <si>
    <t>Arlington Microgrid Community Solar Project</t>
  </si>
  <si>
    <t>Arlington</t>
  </si>
  <si>
    <t>Glassywing (18A2213730004105)</t>
  </si>
  <si>
    <t>East New Market</t>
  </si>
  <si>
    <t>Delmarva Power</t>
  </si>
  <si>
    <t>CleanChoice</t>
  </si>
  <si>
    <t>Goat Island Solar</t>
  </si>
  <si>
    <t>Nautilus Solar Energy</t>
  </si>
  <si>
    <t>Hazlehurst III</t>
  </si>
  <si>
    <t>Terrell Solar</t>
  </si>
  <si>
    <t>Dawson</t>
  </si>
  <si>
    <t>Yorktown Heights</t>
  </si>
  <si>
    <t>Ballston Lake</t>
  </si>
  <si>
    <t>Norwich</t>
  </si>
  <si>
    <t>SMANG_02052</t>
  </si>
  <si>
    <t>Griffin Road Solar 2, LLC</t>
  </si>
  <si>
    <t>SMANG_00160</t>
  </si>
  <si>
    <t>Cronin Road Solar 1, LLC c/o AES DE DEVCO NC, LLC</t>
  </si>
  <si>
    <t>SMANG_00143</t>
  </si>
  <si>
    <t>Ayer</t>
  </si>
  <si>
    <t>SMANG_00180</t>
  </si>
  <si>
    <t>SMANG_01456</t>
  </si>
  <si>
    <t>ZPD-PT Solar Project 2017-011 LLC</t>
  </si>
  <si>
    <t>SMANG_01031</t>
  </si>
  <si>
    <t>ZPD-PT Solar Project 2017-003 LLC</t>
  </si>
  <si>
    <t>SMANG_00070</t>
  </si>
  <si>
    <t>West Brookfield Boston Post Road Solar LLC</t>
  </si>
  <si>
    <t>SMAES_06651</t>
  </si>
  <si>
    <t>Dennis</t>
  </si>
  <si>
    <t>Madison Energy Investments II LLC</t>
  </si>
  <si>
    <t>High Street Solar</t>
  </si>
  <si>
    <t>Ashaway</t>
  </si>
  <si>
    <t>The Narragansett Electric Co (National Grid)</t>
  </si>
  <si>
    <t>Palmer Circle Solar</t>
  </si>
  <si>
    <t>Hope Valley</t>
  </si>
  <si>
    <t>Palmer Circle 2 Solar</t>
  </si>
  <si>
    <t>Navisun LLC</t>
  </si>
  <si>
    <t>CO LI CSG 1 LLC (SRC064202)</t>
  </si>
  <si>
    <t>Mtn Solar 3 (SRC067949)</t>
  </si>
  <si>
    <t>Brush</t>
  </si>
  <si>
    <t>SMANG_09229</t>
  </si>
  <si>
    <t>Stoughton</t>
  </si>
  <si>
    <t>Helio Energy</t>
  </si>
  <si>
    <t>SMANG_01418</t>
  </si>
  <si>
    <t>SMANG_00560</t>
  </si>
  <si>
    <t>Patriot Renewables LLC</t>
  </si>
  <si>
    <t>SMANG_02970</t>
  </si>
  <si>
    <t>Brockelman Road Solar 2, LLC</t>
  </si>
  <si>
    <t>SMANG_01645</t>
  </si>
  <si>
    <t>Wales</t>
  </si>
  <si>
    <t>Wales Solar, LLC</t>
  </si>
  <si>
    <t>SMANG_02087</t>
  </si>
  <si>
    <t>Palmer</t>
  </si>
  <si>
    <t>Palmer Breckenridge Solar, LLC</t>
  </si>
  <si>
    <t>SMANG_01335</t>
  </si>
  <si>
    <t>ZPD-PT Solar Project 2017-001 LLC</t>
  </si>
  <si>
    <t>SMAES_18781</t>
  </si>
  <si>
    <t>SMANG_01620</t>
  </si>
  <si>
    <t>Ecogy MA I LLC</t>
  </si>
  <si>
    <t>SMANG_00235</t>
  </si>
  <si>
    <t>SunBug Solar LLC</t>
  </si>
  <si>
    <t>SMAES_00033</t>
  </si>
  <si>
    <t>Erving</t>
  </si>
  <si>
    <t>SMAES_00217</t>
  </si>
  <si>
    <t>Easthampton</t>
  </si>
  <si>
    <t>Soltage LLC</t>
  </si>
  <si>
    <t>SMAES_20775</t>
  </si>
  <si>
    <t>Acton</t>
  </si>
  <si>
    <t>621 Energy LLC</t>
  </si>
  <si>
    <t>SMAES_02176</t>
  </si>
  <si>
    <t>Deerfield</t>
  </si>
  <si>
    <t>Whately Renewables, LLC</t>
  </si>
  <si>
    <t>SMAES_01520</t>
  </si>
  <si>
    <t>CVE North America, Inc.</t>
  </si>
  <si>
    <t>SMAES_27195</t>
  </si>
  <si>
    <t>SMANG_00068</t>
  </si>
  <si>
    <t>100 Wotton Solar SOCAP, LLC</t>
  </si>
  <si>
    <t>SMAES_01490</t>
  </si>
  <si>
    <t>Russell</t>
  </si>
  <si>
    <t>SMANG_00500</t>
  </si>
  <si>
    <t>SMAES_01516</t>
  </si>
  <si>
    <t>SMANG_01262</t>
  </si>
  <si>
    <t>SMANG_08180</t>
  </si>
  <si>
    <t>Sutton Solar 2, LLC</t>
  </si>
  <si>
    <t>SMANG_00122</t>
  </si>
  <si>
    <t>East Brookfield</t>
  </si>
  <si>
    <t>East Brookfield Main Street Solar LLC</t>
  </si>
  <si>
    <t>SMAES_20495</t>
  </si>
  <si>
    <t>SMANG_00671</t>
  </si>
  <si>
    <t>Beverly</t>
  </si>
  <si>
    <t>SMANG_01095</t>
  </si>
  <si>
    <t>East Longmeadow</t>
  </si>
  <si>
    <t>SMANG_03737</t>
  </si>
  <si>
    <t>Wilbraham</t>
  </si>
  <si>
    <t>ZPD-PT Solar Project 2017-021 LLC</t>
  </si>
  <si>
    <t>SMAES_01502</t>
  </si>
  <si>
    <t>Tolland</t>
  </si>
  <si>
    <t>SMANG_01298</t>
  </si>
  <si>
    <t>ZPD-PT Solar Project 2017-024 LLC</t>
  </si>
  <si>
    <t>SMANG_01288</t>
  </si>
  <si>
    <t>ZPD-PT Solar Project 2017-023 LLC</t>
  </si>
  <si>
    <t>SMANG_00856</t>
  </si>
  <si>
    <t>SMANG_00198</t>
  </si>
  <si>
    <t>Gardner</t>
  </si>
  <si>
    <t>Clark Road Solar 1, LLC</t>
  </si>
  <si>
    <t>SMANG_01254</t>
  </si>
  <si>
    <t>ZPD-PT Solar Project 2017-007 LLC</t>
  </si>
  <si>
    <t>SMANG_02362</t>
  </si>
  <si>
    <t>ZPD-PT Solar Project 2017-008 LLC</t>
  </si>
  <si>
    <t>ASA Holdings NY I LLC</t>
  </si>
  <si>
    <t>Medusa</t>
  </si>
  <si>
    <t>Kamtech Restoration Corp</t>
  </si>
  <si>
    <t>Tarrytown</t>
  </si>
  <si>
    <t>Minisink</t>
  </si>
  <si>
    <t>Greenville</t>
  </si>
  <si>
    <t>Troy</t>
  </si>
  <si>
    <t>Hauppauge</t>
  </si>
  <si>
    <t>Conductive Power Operations, LLC</t>
  </si>
  <si>
    <t>Little Falls</t>
  </si>
  <si>
    <t>Solar Liberty Energy Systems, Inc.</t>
  </si>
  <si>
    <t>174 Power Global NorthEast, LLC</t>
  </si>
  <si>
    <t>Hudson</t>
  </si>
  <si>
    <t>Solar Energy Systems, LLC</t>
  </si>
  <si>
    <t>Hopewell Junction</t>
  </si>
  <si>
    <t>SunCommon (dba for SolarCommunities Inc.)</t>
  </si>
  <si>
    <t>Lewiston</t>
  </si>
  <si>
    <t>Oswego</t>
  </si>
  <si>
    <t>Croton On Hudson</t>
  </si>
  <si>
    <t>Ecogy Solar LLC</t>
  </si>
  <si>
    <t>Flushing</t>
  </si>
  <si>
    <t>Mt Kisco</t>
  </si>
  <si>
    <t>BQ Energy, Inc.</t>
  </si>
  <si>
    <t>Jamaica</t>
  </si>
  <si>
    <t>Rhinebeck</t>
  </si>
  <si>
    <t>Lockport</t>
  </si>
  <si>
    <t>Mohegan Lake</t>
  </si>
  <si>
    <t>Sandy Creek</t>
  </si>
  <si>
    <t>Canastota</t>
  </si>
  <si>
    <t>High Peaks Solar</t>
  </si>
  <si>
    <t>Horseheads</t>
  </si>
  <si>
    <t>Glenville</t>
  </si>
  <si>
    <t>Bright Power</t>
  </si>
  <si>
    <t>Pine Bush</t>
  </si>
  <si>
    <t>Sanborn</t>
  </si>
  <si>
    <t>Niskayuna</t>
  </si>
  <si>
    <t>Hannacroix</t>
  </si>
  <si>
    <t>Woodridge</t>
  </si>
  <si>
    <t>White Plains</t>
  </si>
  <si>
    <t>A-Best Energy Power</t>
  </si>
  <si>
    <t>Valatie</t>
  </si>
  <si>
    <t>Saratoga Springs</t>
  </si>
  <si>
    <t>Burrillville Solar Project Phase 2</t>
  </si>
  <si>
    <t>Echo Valley Solar</t>
  </si>
  <si>
    <t>West Warwick</t>
  </si>
  <si>
    <t>Fairstead</t>
  </si>
  <si>
    <t>Beacon Solar</t>
  </si>
  <si>
    <t>Cranston</t>
  </si>
  <si>
    <t>ISM Solar Development</t>
  </si>
  <si>
    <t>Seth Way Solar</t>
  </si>
  <si>
    <t>Go Local Solar Texas Green Mountain Azure Solar Park</t>
  </si>
  <si>
    <t>McAllen</t>
  </si>
  <si>
    <t>Azure Solar LLC</t>
  </si>
  <si>
    <t>Oberon Solar Farm</t>
  </si>
  <si>
    <t>Odessa</t>
  </si>
  <si>
    <t>Chariot Energy</t>
  </si>
  <si>
    <t>174 Power Global Retail Texas, LLC</t>
  </si>
  <si>
    <t>Tri-County Solar Farm</t>
  </si>
  <si>
    <t>Delanco</t>
  </si>
  <si>
    <t>Public Service Elec &amp; Gas Co</t>
  </si>
  <si>
    <t>17A2148980003856</t>
  </si>
  <si>
    <t>Snow Hill</t>
  </si>
  <si>
    <t>Forefront Power</t>
  </si>
  <si>
    <t>17A2150160003870</t>
  </si>
  <si>
    <t>Nexamp</t>
  </si>
  <si>
    <t>18A2226650004164</t>
  </si>
  <si>
    <t>Upper Marlboro</t>
  </si>
  <si>
    <t>FFP MD PGC18 Project, LLC</t>
  </si>
  <si>
    <t>17A2150140003869</t>
  </si>
  <si>
    <t>TPE Maryland Land Holdings</t>
  </si>
  <si>
    <t>17A2150290003879</t>
  </si>
  <si>
    <t>Synergen Solar</t>
  </si>
  <si>
    <t>Kingsville</t>
  </si>
  <si>
    <t>FFP MD BTC2 Project, LLC</t>
  </si>
  <si>
    <t>Windsor Mill</t>
  </si>
  <si>
    <t>Dogwood Rd Solar, LLC</t>
  </si>
  <si>
    <t>Old Court Rd Solar, LLC</t>
  </si>
  <si>
    <t>White Marsh</t>
  </si>
  <si>
    <t>P52ES Raphel Rd Community Solar LLC</t>
  </si>
  <si>
    <t>Bowie</t>
  </si>
  <si>
    <t>Bulldog Solar One, LLC</t>
  </si>
  <si>
    <t>Reisterstown</t>
  </si>
  <si>
    <t>Burns Solar One, LLC</t>
  </si>
  <si>
    <t>FFP MD Owings Mills Project1, LLC</t>
  </si>
  <si>
    <t>Hartz Solar, LLC</t>
  </si>
  <si>
    <t>Ambassador Rd Solar, LLC</t>
  </si>
  <si>
    <t>Elkridge</t>
  </si>
  <si>
    <t>San Tomas Solar, LLC</t>
  </si>
  <si>
    <t>Business Parkway Solar, LLC</t>
  </si>
  <si>
    <t>Days Cove Rd Solar, LLC</t>
  </si>
  <si>
    <t>Santa Barbara Ct Solar, LLC</t>
  </si>
  <si>
    <t>17A2150210003874</t>
  </si>
  <si>
    <t>Williamsport</t>
  </si>
  <si>
    <t>The Potomac Edison Co</t>
  </si>
  <si>
    <t>Rockdale Solar LLC</t>
  </si>
  <si>
    <t>17A2149740003860</t>
  </si>
  <si>
    <t>Smithsburg</t>
  </si>
  <si>
    <t>Antietam Community Solar LLC</t>
  </si>
  <si>
    <t>Allium Community Solar Garden, LLC</t>
  </si>
  <si>
    <t>Aster Community Solar Garden, LLC</t>
  </si>
  <si>
    <t>Raymond</t>
  </si>
  <si>
    <t>Bellflower Solar, LLC</t>
  </si>
  <si>
    <t>Betcher CSG 1</t>
  </si>
  <si>
    <t>Gordian Energy</t>
  </si>
  <si>
    <t>Brenda Luhman Community Solar LLC</t>
  </si>
  <si>
    <t>Buffalo Garden LLC</t>
  </si>
  <si>
    <t>Excelsior Renewable Energy Investment Fund I LP</t>
  </si>
  <si>
    <t>Camellia Solar, LLC</t>
  </si>
  <si>
    <t>Carlson Community Solar LLC</t>
  </si>
  <si>
    <t>CEF Faribault Community Solar</t>
  </si>
  <si>
    <t>CEF Faribault Community Solar, LLC</t>
  </si>
  <si>
    <t>Chub Garden LLC</t>
  </si>
  <si>
    <t>Coral Bells Solar LLC</t>
  </si>
  <si>
    <t>Cornillie 2 Community Solar LLC</t>
  </si>
  <si>
    <t>Erin Garden LLC</t>
  </si>
  <si>
    <t>Green Isle</t>
  </si>
  <si>
    <t>Excelsior Energy Capital (Previously
Nokomis)</t>
  </si>
  <si>
    <t>Falls Creek Garden LLC</t>
  </si>
  <si>
    <t>Excelsior Renewable Energy Investment
Fund I LP</t>
  </si>
  <si>
    <t>FastSun 10</t>
  </si>
  <si>
    <t>FastSun 11</t>
  </si>
  <si>
    <t>FastSun 18</t>
  </si>
  <si>
    <t>La Crescent</t>
  </si>
  <si>
    <t>FastSun 19</t>
  </si>
  <si>
    <t>FastSun 2</t>
  </si>
  <si>
    <t>FastSun 5</t>
  </si>
  <si>
    <t>FastSun 9</t>
  </si>
  <si>
    <t>Geranium Solar, LLC</t>
  </si>
  <si>
    <t>Gohman Community Solar LLC</t>
  </si>
  <si>
    <t>Goodhue Community Solar One</t>
  </si>
  <si>
    <t>Goodhue Community Solar Three</t>
  </si>
  <si>
    <t>Goodhue Community Solar Two</t>
  </si>
  <si>
    <t>Hammer/Hinterland Community Solar LLC</t>
  </si>
  <si>
    <t>Helen Solar 1-4</t>
  </si>
  <si>
    <t>Plato</t>
  </si>
  <si>
    <t>Altus Power America</t>
  </si>
  <si>
    <t>Hertzberg Community Solar LLC</t>
  </si>
  <si>
    <t>Hinterland CSG 1</t>
  </si>
  <si>
    <t>Honeysuckle Solar, LLC</t>
  </si>
  <si>
    <t>Houston/Winona Community Solar One</t>
  </si>
  <si>
    <t>Huneke CSG 1</t>
  </si>
  <si>
    <t>Huneke CSG 2</t>
  </si>
  <si>
    <t>Hyacinth Solar, LLC</t>
  </si>
  <si>
    <t>Hydra Community Solar, LLC</t>
  </si>
  <si>
    <t>Dundas</t>
  </si>
  <si>
    <t>Iris Solar, LLC</t>
  </si>
  <si>
    <t>Kerria Solar, LLC</t>
  </si>
  <si>
    <t>Lantana Solar, LLC</t>
  </si>
  <si>
    <t>Laurel Village Community Solar LLC</t>
  </si>
  <si>
    <t>Leven Garden LLC</t>
  </si>
  <si>
    <t>Villard</t>
  </si>
  <si>
    <t>Linden01-03</t>
  </si>
  <si>
    <t>Loon Garden LLC</t>
  </si>
  <si>
    <t>Lowry CSG 2 LLC</t>
  </si>
  <si>
    <t>Lyman Garden LLC</t>
  </si>
  <si>
    <t>Marion Garden LLC</t>
  </si>
  <si>
    <t>Maston Garden LLC</t>
  </si>
  <si>
    <t>MN CSG 2A-2C</t>
  </si>
  <si>
    <t>Mud Garden LLC</t>
  </si>
  <si>
    <t>Gaylord</t>
  </si>
  <si>
    <t>Nicollet Community Solar One</t>
  </si>
  <si>
    <t>Nicollet Garden LLC</t>
  </si>
  <si>
    <t>Northfield Solar 1-5</t>
  </si>
  <si>
    <t>Novel Bartel Solar</t>
  </si>
  <si>
    <t>Novel Benedix Solar</t>
  </si>
  <si>
    <t>Mantorville</t>
  </si>
  <si>
    <t>Novel Byron Solar</t>
  </si>
  <si>
    <t>Novel Debra Solar</t>
  </si>
  <si>
    <t>Novel DeCook Solar</t>
  </si>
  <si>
    <t>Novel Haley Solar</t>
  </si>
  <si>
    <t>Novel Herber Solar</t>
  </si>
  <si>
    <t>Novel Herickhoff Solar</t>
  </si>
  <si>
    <t>Novel Jewison Solar</t>
  </si>
  <si>
    <t>Novel Kanewischer Solar</t>
  </si>
  <si>
    <t>Novel MNDot Solar LLC</t>
  </si>
  <si>
    <t>Afton</t>
  </si>
  <si>
    <t>Novel Pederson Solar</t>
  </si>
  <si>
    <t>Novel Schmoll Farms Solar</t>
  </si>
  <si>
    <t>Novel Wayne Solar</t>
  </si>
  <si>
    <t>Paulson Community Solar LLC</t>
  </si>
  <si>
    <t>Saint Peter</t>
  </si>
  <si>
    <t>Paynesville CSG 1 LLC</t>
  </si>
  <si>
    <t>Plato CSG LLC</t>
  </si>
  <si>
    <t>Polaris Community Solar Garden, LLC</t>
  </si>
  <si>
    <t>Prawer Community Solar LLC</t>
  </si>
  <si>
    <t>Schueler Community Solar LLC</t>
  </si>
  <si>
    <t>Annandale</t>
  </si>
  <si>
    <t>Nextera Energy Resources, LLC</t>
  </si>
  <si>
    <t>Schwinghamer Community Solar LLC</t>
  </si>
  <si>
    <t>Severson Garden LLC</t>
  </si>
  <si>
    <t>Siems Community Solar LLC</t>
  </si>
  <si>
    <t>Mazeppa</t>
  </si>
  <si>
    <t>Sobania Community Solar LLC</t>
  </si>
  <si>
    <t>STAG Mendota Community Solar LLC</t>
  </si>
  <si>
    <t>Mendota Heights</t>
  </si>
  <si>
    <t>STAG St. Paul Community Solar LLC</t>
  </si>
  <si>
    <t>South Saint Paul</t>
  </si>
  <si>
    <t>Star Garden LLC</t>
  </si>
  <si>
    <t>Stevens Community Solar LLC</t>
  </si>
  <si>
    <t>Straight Garden LLC</t>
  </si>
  <si>
    <t>Excelsior Energy Capital</t>
  </si>
  <si>
    <t>Strandness Garden</t>
  </si>
  <si>
    <t>Tweite Community Solar LLC</t>
  </si>
  <si>
    <t>USS All In Solar LLC</t>
  </si>
  <si>
    <t>Hartland</t>
  </si>
  <si>
    <t>USS B&amp;B Solar LLC</t>
  </si>
  <si>
    <t>USS Bluff Country Solar LLC</t>
  </si>
  <si>
    <t>USS Buckaroo Solar LLC</t>
  </si>
  <si>
    <t>Glyndon</t>
  </si>
  <si>
    <t>USS Bush Solar LLC</t>
  </si>
  <si>
    <t>USS Chariot Solar LLC</t>
  </si>
  <si>
    <t>Danube</t>
  </si>
  <si>
    <t>USS Christoffer Solar LLC</t>
  </si>
  <si>
    <t>USS Cougar Solar LLC</t>
  </si>
  <si>
    <t>Franklin</t>
  </si>
  <si>
    <t>USS Flower Solar LLC</t>
  </si>
  <si>
    <t>USS Horne North Solar LLC</t>
  </si>
  <si>
    <t>Felton</t>
  </si>
  <si>
    <t>USS Horne South Solar LLC</t>
  </si>
  <si>
    <t>USS Hubers Solar LLC</t>
  </si>
  <si>
    <t>USS JJ Clay Solar LLC</t>
  </si>
  <si>
    <t>USS Kass Solar LLC</t>
  </si>
  <si>
    <t>Garvin</t>
  </si>
  <si>
    <t>USS KVPV Solar LLC</t>
  </si>
  <si>
    <t>USS Mayhew Solar LLC</t>
  </si>
  <si>
    <t>USS Milkweed Solar LLC</t>
  </si>
  <si>
    <t>USS Pheasant Solar LLC</t>
  </si>
  <si>
    <t>USS Reindeer Solar LLC</t>
  </si>
  <si>
    <t>USS Solar Sources LLC</t>
  </si>
  <si>
    <t>USS Solar Way LLC</t>
  </si>
  <si>
    <t>USS Sunrise Solar LLC</t>
  </si>
  <si>
    <t>USS Turkey Solar LLC</t>
  </si>
  <si>
    <t>Atwater</t>
  </si>
  <si>
    <t>USS Verde Solar LLC</t>
  </si>
  <si>
    <t>USS Viceroy Solar LLC</t>
  </si>
  <si>
    <t>USS Westeros Solar LLC</t>
  </si>
  <si>
    <t>Walcott Solar 1-4</t>
  </si>
  <si>
    <t>Nautilus</t>
  </si>
  <si>
    <t>Warsaw Solar 1-2</t>
  </si>
  <si>
    <t>Winona Community Solar One</t>
  </si>
  <si>
    <t>Zumbro Garden LLC</t>
  </si>
  <si>
    <t>Dunn Rd</t>
  </si>
  <si>
    <t>Sandy</t>
  </si>
  <si>
    <t>Portland General Electric Co</t>
  </si>
  <si>
    <t>Neighborhood Power</t>
  </si>
  <si>
    <t>Mt Hope Solar</t>
  </si>
  <si>
    <t>Molalla</t>
  </si>
  <si>
    <t>Williams Acres</t>
  </si>
  <si>
    <t>Woodburn</t>
  </si>
  <si>
    <t>Chicot Solar project</t>
  </si>
  <si>
    <t>Lake Village</t>
  </si>
  <si>
    <t>Jim and Salle's Place Apartments</t>
  </si>
  <si>
    <t>Oregon Shakespeare Festival Community Solar Project</t>
  </si>
  <si>
    <t>Talent</t>
  </si>
  <si>
    <t>PacifiCorp</t>
  </si>
  <si>
    <t>Consolidated Edison</t>
  </si>
  <si>
    <t>Standard Solar Inc</t>
  </si>
  <si>
    <t>Hyde Park</t>
  </si>
  <si>
    <t>Nexamp Inc.</t>
  </si>
  <si>
    <t>Millbrook</t>
  </si>
  <si>
    <t>KSI II Consolidated, LLC</t>
  </si>
  <si>
    <t>Amergy Solar Inc.</t>
  </si>
  <si>
    <t>Sleepy Hollow</t>
  </si>
  <si>
    <t>SunBlue Energy (dba for Florenton River LLC)</t>
  </si>
  <si>
    <t>Broklyn</t>
  </si>
  <si>
    <t>Nichols</t>
  </si>
  <si>
    <t>Lodestar Energy</t>
  </si>
  <si>
    <t>Rochester Gas and Electric</t>
  </si>
  <si>
    <t>Slingerlands</t>
  </si>
  <si>
    <t>Tioga Center</t>
  </si>
  <si>
    <t>Rexford</t>
  </si>
  <si>
    <t>Mooers</t>
  </si>
  <si>
    <t>You Save Green, Inc</t>
  </si>
  <si>
    <t>Harrietstown</t>
  </si>
  <si>
    <t>RER Energy Group LLC</t>
  </si>
  <si>
    <t>Hamlin</t>
  </si>
  <si>
    <t>Allen Power Inc</t>
  </si>
  <si>
    <t>BROOKLYN</t>
  </si>
  <si>
    <t>Harrison</t>
  </si>
  <si>
    <t>Long Island City</t>
  </si>
  <si>
    <t>Forest Hills</t>
  </si>
  <si>
    <t>Orange and Rockland Utilities</t>
  </si>
  <si>
    <t>BRONX</t>
  </si>
  <si>
    <t>Bath</t>
  </si>
  <si>
    <t>Kew Gardens</t>
  </si>
  <si>
    <t>Bethel</t>
  </si>
  <si>
    <t>Geneseo</t>
  </si>
  <si>
    <t>Scotia</t>
  </si>
  <si>
    <t>Erin</t>
  </si>
  <si>
    <t>Sunkeeper Solar LLC</t>
  </si>
  <si>
    <t>Quens</t>
  </si>
  <si>
    <t>Ossining</t>
  </si>
  <si>
    <t>Tuckahoe</t>
  </si>
  <si>
    <t>JBI Solar (dba for JBI Construction Group)</t>
  </si>
  <si>
    <t>Gloversville</t>
  </si>
  <si>
    <t>Spencerport</t>
  </si>
  <si>
    <t>Binghamton</t>
  </si>
  <si>
    <t>Briarcliff Manor</t>
  </si>
  <si>
    <t>Fayette</t>
  </si>
  <si>
    <t>SMANG_00140</t>
  </si>
  <si>
    <t>SMAES_03143</t>
  </si>
  <si>
    <t>Copper Technologies</t>
  </si>
  <si>
    <t>SMANG_04593</t>
  </si>
  <si>
    <t>Green Earth Energy Photovoltaic</t>
  </si>
  <si>
    <t>SMANG_00913</t>
  </si>
  <si>
    <t>SMAES_10219</t>
  </si>
  <si>
    <t>Orleans</t>
  </si>
  <si>
    <t>NextGrid Chittimwood LLC</t>
  </si>
  <si>
    <t>SMAES_20555</t>
  </si>
  <si>
    <t>Invaleon Technologies Corp</t>
  </si>
  <si>
    <t>SMAES_00057</t>
  </si>
  <si>
    <t>Agawam</t>
  </si>
  <si>
    <t>ENGIE North America Inc.</t>
  </si>
  <si>
    <t>SMAES_03313</t>
  </si>
  <si>
    <t>SMAES_20496</t>
  </si>
  <si>
    <t>SMANG_01213</t>
  </si>
  <si>
    <t>MAE-GameTime Solar LLC</t>
  </si>
  <si>
    <t>SMAES_01508</t>
  </si>
  <si>
    <t>Westhampton</t>
  </si>
  <si>
    <t>SMAUN_02020</t>
  </si>
  <si>
    <t>Lunenburg</t>
  </si>
  <si>
    <t>Settlers Solar, LLC</t>
  </si>
  <si>
    <t>SMANG_01176</t>
  </si>
  <si>
    <t>32 McCormick Solar SOCAP, LLC</t>
  </si>
  <si>
    <t>SMANG_04366</t>
  </si>
  <si>
    <t>Attleboro</t>
  </si>
  <si>
    <t>353 Smith Solar SOCAP, LLC</t>
  </si>
  <si>
    <t>SMANG_00934</t>
  </si>
  <si>
    <t>SMANG_02040</t>
  </si>
  <si>
    <t>SMANG_01484</t>
  </si>
  <si>
    <t>Syncarpha Halifax, LLC</t>
  </si>
  <si>
    <t>SMANG_00313</t>
  </si>
  <si>
    <t>Syncarpha Northampton, LLC</t>
  </si>
  <si>
    <t>SMANG_05822</t>
  </si>
  <si>
    <t>Dunstable</t>
  </si>
  <si>
    <t>Dunstable Solar 1, LLC</t>
  </si>
  <si>
    <t>SMANG_01282</t>
  </si>
  <si>
    <t>SMANG_00146</t>
  </si>
  <si>
    <t>Nexamp Solar</t>
  </si>
  <si>
    <t>SMANG_00479</t>
  </si>
  <si>
    <t>GSPP Ajax 2, LLC</t>
  </si>
  <si>
    <t>SMANG_00999</t>
  </si>
  <si>
    <t>Westborough</t>
  </si>
  <si>
    <t>SMAES_04800</t>
  </si>
  <si>
    <t>Woburn</t>
  </si>
  <si>
    <t>SMANG_00340</t>
  </si>
  <si>
    <t>TES Rowtier Solar 23 LLC</t>
  </si>
  <si>
    <t>SMANG_03284</t>
  </si>
  <si>
    <t>Worcester</t>
  </si>
  <si>
    <t>Ecogy MA IV LLC</t>
  </si>
  <si>
    <t>SMAES_03828</t>
  </si>
  <si>
    <t>SMANG_00965</t>
  </si>
  <si>
    <t>SMANG_00046</t>
  </si>
  <si>
    <t>Northbridge</t>
  </si>
  <si>
    <t>Syncarpha Puddon I, LLC</t>
  </si>
  <si>
    <t>SMANG_00066</t>
  </si>
  <si>
    <t>Syncarpha Puddon II, LLC</t>
  </si>
  <si>
    <t>SMANG_01285</t>
  </si>
  <si>
    <t>Sheffield</t>
  </si>
  <si>
    <t>SMANG_03712</t>
  </si>
  <si>
    <t>ZPD-PT Solar Project 2017-038 LLC</t>
  </si>
  <si>
    <t>SMANG_00933</t>
  </si>
  <si>
    <t>Syncarpha Northbridge II, LLC</t>
  </si>
  <si>
    <t>SMANG_01274</t>
  </si>
  <si>
    <t>BVD Solar, LLC</t>
  </si>
  <si>
    <t>SMANG_02271</t>
  </si>
  <si>
    <t>Bigelow Road Solar, LLC</t>
  </si>
  <si>
    <t>SMANG_01042</t>
  </si>
  <si>
    <t>SMANG_00203</t>
  </si>
  <si>
    <t>Syncarpha Leicester, LLC</t>
  </si>
  <si>
    <t>SMANG_01482</t>
  </si>
  <si>
    <t>New Marlborough</t>
  </si>
  <si>
    <t>SMAES_35310</t>
  </si>
  <si>
    <t>West Tisbury</t>
  </si>
  <si>
    <t>South Mountain Company</t>
  </si>
  <si>
    <t>17A2150570003894</t>
  </si>
  <si>
    <t>Elkton</t>
  </si>
  <si>
    <t>SGC Power LLC</t>
  </si>
  <si>
    <t>Marriottsville</t>
  </si>
  <si>
    <t>P52ES 1755 Henryton Rd Phase 1 LLC</t>
  </si>
  <si>
    <t>Snowden River Parkway, LLC</t>
  </si>
  <si>
    <t>Lothian</t>
  </si>
  <si>
    <t>Suntrail Energy LLC</t>
  </si>
  <si>
    <t>GEN-CS-6087</t>
  </si>
  <si>
    <t>Accident</t>
  </si>
  <si>
    <t>TPE Maryland Solar Holdings2, LLC</t>
  </si>
  <si>
    <t>GEN-CS-6090</t>
  </si>
  <si>
    <t>GEN-CS-6092</t>
  </si>
  <si>
    <t>Hagerstown</t>
  </si>
  <si>
    <t>Hartford Pike Solar</t>
  </si>
  <si>
    <t>Foster</t>
  </si>
  <si>
    <t>SunLight General Capital</t>
  </si>
  <si>
    <t>King Solar</t>
  </si>
  <si>
    <t>North Smithfield</t>
  </si>
  <si>
    <t>NautilusSolar</t>
  </si>
  <si>
    <t>GVP Phase 1</t>
  </si>
  <si>
    <t>GVP Phase 2</t>
  </si>
  <si>
    <t>GVP Phase 3</t>
  </si>
  <si>
    <t>HCE Community Solar</t>
  </si>
  <si>
    <t>Gypsum</t>
  </si>
  <si>
    <t>Ute Mountain Ute's Community Solar</t>
  </si>
  <si>
    <t>Towaoc</t>
  </si>
  <si>
    <t>GRID Alternatives Colorado (SRC071109)</t>
  </si>
  <si>
    <t>HACP Phase 1</t>
  </si>
  <si>
    <t>Boulder FTC Community Solar (SRC077501)</t>
  </si>
  <si>
    <t>CSD Anza Community Solar</t>
  </si>
  <si>
    <t>Mountain Center</t>
  </si>
  <si>
    <t>Oxon Run</t>
  </si>
  <si>
    <t>NEM Lineage</t>
  </si>
  <si>
    <t>University Parl</t>
  </si>
  <si>
    <t>Nextera</t>
  </si>
  <si>
    <t>Held Solar</t>
  </si>
  <si>
    <t>Gateway - MD - 6500 Sheriff Rd - DC feeder</t>
  </si>
  <si>
    <t>Prince Georges</t>
  </si>
  <si>
    <t>Summit Ridge Energy, LLC</t>
  </si>
  <si>
    <t>Lakeside</t>
  </si>
  <si>
    <t>Okeechobee</t>
  </si>
  <si>
    <t>Trailside</t>
  </si>
  <si>
    <t>St. Johns</t>
  </si>
  <si>
    <t>Union Springs</t>
  </si>
  <si>
    <t>Union</t>
  </si>
  <si>
    <t>Egret</t>
  </si>
  <si>
    <t>Baker</t>
  </si>
  <si>
    <t>Nassau</t>
  </si>
  <si>
    <t>Pelican</t>
  </si>
  <si>
    <t>St. Lucie</t>
  </si>
  <si>
    <t>Magnolia Springs</t>
  </si>
  <si>
    <t>Clay</t>
  </si>
  <si>
    <t>Rodeo</t>
  </si>
  <si>
    <t>DeSoto</t>
  </si>
  <si>
    <t>Palm Bay</t>
  </si>
  <si>
    <t>Brevard</t>
  </si>
  <si>
    <t>Sabal Palm</t>
  </si>
  <si>
    <t>Palm Beach</t>
  </si>
  <si>
    <t>Willow</t>
  </si>
  <si>
    <t>Manatee</t>
  </si>
  <si>
    <t>Discovery</t>
  </si>
  <si>
    <t>Orange Blossom</t>
  </si>
  <si>
    <t>Indian River</t>
  </si>
  <si>
    <t>Fort Drum</t>
  </si>
  <si>
    <t>Castle</t>
  </si>
  <si>
    <t>Secaucus</t>
  </si>
  <si>
    <t>Hartz</t>
  </si>
  <si>
    <t>West Side</t>
  </si>
  <si>
    <t>North Bergen</t>
  </si>
  <si>
    <t>Doremus</t>
  </si>
  <si>
    <t>Caven Point</t>
  </si>
  <si>
    <t>Jersey City</t>
  </si>
  <si>
    <t>Belfast</t>
  </si>
  <si>
    <t>SunRaise</t>
  </si>
  <si>
    <t>Enterprise</t>
  </si>
  <si>
    <t>Gardiner</t>
  </si>
  <si>
    <t>Ridge Farm 1</t>
  </si>
  <si>
    <t>Ridge Farm</t>
  </si>
  <si>
    <t>SPG IL Hurricane Creek Solar LLC</t>
  </si>
  <si>
    <t>Carterville</t>
  </si>
  <si>
    <t>Signal Energy DG, LLC</t>
  </si>
  <si>
    <t>Poplar Grove</t>
  </si>
  <si>
    <t>Marlow Solar, LLC</t>
  </si>
  <si>
    <t>Bluford</t>
  </si>
  <si>
    <t>Rockford CS LLC (1)</t>
  </si>
  <si>
    <t>BAP Power Corporation</t>
  </si>
  <si>
    <t>Lily Lake CSG 2</t>
  </si>
  <si>
    <t>Maple Park</t>
  </si>
  <si>
    <t>SunVest Solar Inc.</t>
  </si>
  <si>
    <t>Sandoval #2</t>
  </si>
  <si>
    <t>Centralia</t>
  </si>
  <si>
    <t>EDF RENEWABLES DISTRIBUTED SOLUTIONS, INC.</t>
  </si>
  <si>
    <t>Olney Solar II ‐ 06778</t>
  </si>
  <si>
    <t>Olney</t>
  </si>
  <si>
    <t>John Finch Electric</t>
  </si>
  <si>
    <t>Kent</t>
  </si>
  <si>
    <t>2662 IL Route 26N ‐ Stephenson</t>
  </si>
  <si>
    <t>Griggs PV I</t>
  </si>
  <si>
    <t>Grant Park</t>
  </si>
  <si>
    <t>Continental Energy Solutions LLC</t>
  </si>
  <si>
    <t>Blue Goose Road ‐ Whiteside</t>
  </si>
  <si>
    <t>Morrison</t>
  </si>
  <si>
    <t>705 E Goodenow Road ‐ Will East</t>
  </si>
  <si>
    <t>Beecher</t>
  </si>
  <si>
    <t>IL_Kankakee_Yonke Farms</t>
  </si>
  <si>
    <t>Kankakee</t>
  </si>
  <si>
    <t>SolAmerica IL, LLC</t>
  </si>
  <si>
    <t>IL_McHenry_Franks (Marengo)</t>
  </si>
  <si>
    <t>Marengo</t>
  </si>
  <si>
    <t>IL_McHenry_Franks II</t>
  </si>
  <si>
    <t>Huntley</t>
  </si>
  <si>
    <t>Brewster CS</t>
  </si>
  <si>
    <t>Stockton</t>
  </si>
  <si>
    <t>Recon Corporation, Inc</t>
  </si>
  <si>
    <t>Alden Road ‐ McHenry</t>
  </si>
  <si>
    <t>Marengo 2</t>
  </si>
  <si>
    <t>Melink Solar &amp; Geo, Inc.</t>
  </si>
  <si>
    <t>Mt. Morris 2</t>
  </si>
  <si>
    <t>Polo</t>
  </si>
  <si>
    <t>Edwardsville Solar II 06777</t>
  </si>
  <si>
    <t>Edwardsville</t>
  </si>
  <si>
    <t>Fosler Construction, Inc.</t>
  </si>
  <si>
    <t>Cortland 2</t>
  </si>
  <si>
    <t>Cortland</t>
  </si>
  <si>
    <t>Rockford CS Site 2</t>
  </si>
  <si>
    <t>Somonauk Road Solar I ‐ 06344</t>
  </si>
  <si>
    <t>Somonauk</t>
  </si>
  <si>
    <t>Payne Lena</t>
  </si>
  <si>
    <t>Lena</t>
  </si>
  <si>
    <t>Pontiac 1B (Midwest Power Partners)</t>
  </si>
  <si>
    <t>Pontiac</t>
  </si>
  <si>
    <t>Clay County</t>
  </si>
  <si>
    <t>Louisville</t>
  </si>
  <si>
    <t>GEM Energy, LLC</t>
  </si>
  <si>
    <t>Lena 1</t>
  </si>
  <si>
    <t>Mendota US Solar 1, LLC</t>
  </si>
  <si>
    <t>Mendota</t>
  </si>
  <si>
    <t>Recon Solar Corporation</t>
  </si>
  <si>
    <t>Fulton 1(b)</t>
  </si>
  <si>
    <t>Borrego Solar Systems, Inc</t>
  </si>
  <si>
    <t>Mennie South</t>
  </si>
  <si>
    <t>Granville</t>
  </si>
  <si>
    <t>Apple Canyon Lake Solar Farm</t>
  </si>
  <si>
    <t>Apple River</t>
  </si>
  <si>
    <t>Boyd Jones Construction Company</t>
  </si>
  <si>
    <t>IL‐17‐0068 ‐ IL FEJA ‐Wolf/Wertz site 2</t>
  </si>
  <si>
    <t>Sidney</t>
  </si>
  <si>
    <t>Dynamic Electric, Inc.</t>
  </si>
  <si>
    <t>IL‐18‐0003 ‐ IL FEJA ‐ Faust Trust Route 40 ‐ Site 1 of 2</t>
  </si>
  <si>
    <t>Edelstein</t>
  </si>
  <si>
    <t>Peterman Solar II, LLC</t>
  </si>
  <si>
    <t>St. Anne</t>
  </si>
  <si>
    <t>Olmstead Solar II, LLC</t>
  </si>
  <si>
    <t>Kish Solar, LLC</t>
  </si>
  <si>
    <t>Cherry Valley</t>
  </si>
  <si>
    <t>Kankakee Solar 4 LLC</t>
  </si>
  <si>
    <t>Long John Solar, LLC</t>
  </si>
  <si>
    <t>Signal Energy DC, LLC</t>
  </si>
  <si>
    <t>Whiteside Solar 1 LLC</t>
  </si>
  <si>
    <t>Fulton</t>
  </si>
  <si>
    <t>Clinton Solar 4 LLC</t>
  </si>
  <si>
    <t>Carlyle</t>
  </si>
  <si>
    <t>Armstrong 2</t>
  </si>
  <si>
    <t>Woodstock</t>
  </si>
  <si>
    <t>Kelso Burnett</t>
  </si>
  <si>
    <t>Blazingstar 2</t>
  </si>
  <si>
    <t>Speedway East Central CS</t>
  </si>
  <si>
    <t>Joliet</t>
  </si>
  <si>
    <t>Continental Electrical Construction Company, LLC</t>
  </si>
  <si>
    <t>Nostrand Solar, LLC</t>
  </si>
  <si>
    <t>Manteno Township</t>
  </si>
  <si>
    <t>Iroquois Solar 1b LLC</t>
  </si>
  <si>
    <t>Watseka</t>
  </si>
  <si>
    <t>Viking Solar, LLC</t>
  </si>
  <si>
    <t>Palmyra</t>
  </si>
  <si>
    <t>McDonough Solar 1 LLC</t>
  </si>
  <si>
    <t>Blandinsville</t>
  </si>
  <si>
    <t>McDonough Solar 1b LLC</t>
  </si>
  <si>
    <t>Morgan Solar 2 LLC</t>
  </si>
  <si>
    <t>Murrayville</t>
  </si>
  <si>
    <t>Morgan Solar 4 LLC</t>
  </si>
  <si>
    <t>Vulcan Solar, LLC</t>
  </si>
  <si>
    <t>Vermilion Solar 1 LLC</t>
  </si>
  <si>
    <t>Danville</t>
  </si>
  <si>
    <t>Woodlawn Solar, LLC</t>
  </si>
  <si>
    <t>Crete</t>
  </si>
  <si>
    <t>Wolfcastle Solar, LLC</t>
  </si>
  <si>
    <t>DeKalb</t>
  </si>
  <si>
    <t>Keller</t>
  </si>
  <si>
    <t>Alternative Power Generation, Inc.</t>
  </si>
  <si>
    <t>Sullivan B</t>
  </si>
  <si>
    <t>Macomb</t>
  </si>
  <si>
    <t>Inovateus Solar LLC</t>
  </si>
  <si>
    <t>Schulte CSG 2</t>
  </si>
  <si>
    <t>Lacon</t>
  </si>
  <si>
    <t>Ameresco</t>
  </si>
  <si>
    <t>Greenwich</t>
  </si>
  <si>
    <t>SOLANTA CORP</t>
  </si>
  <si>
    <t>G&amp;S Solar (dba for G&amp;S Operations LLC)</t>
  </si>
  <si>
    <t>Thornwood</t>
  </si>
  <si>
    <t>DG New York CS, LLC</t>
  </si>
  <si>
    <t>Central Hudson Gas and Electric</t>
  </si>
  <si>
    <t>Seneca Falls</t>
  </si>
  <si>
    <t>Turin</t>
  </si>
  <si>
    <t>Larchmont</t>
  </si>
  <si>
    <t>Algonquin Power Fund (America) Inc.</t>
  </si>
  <si>
    <t>Hannibal</t>
  </si>
  <si>
    <t>Lapeer</t>
  </si>
  <si>
    <t>Stanfordville</t>
  </si>
  <si>
    <t>Troupsburg</t>
  </si>
  <si>
    <t>Plattsburgh</t>
  </si>
  <si>
    <t>Washingtonville</t>
  </si>
  <si>
    <t>Portage</t>
  </si>
  <si>
    <t>Clayton</t>
  </si>
  <si>
    <t>Ghent</t>
  </si>
  <si>
    <t>Tioga</t>
  </si>
  <si>
    <t>Ulster</t>
  </si>
  <si>
    <t>Ransomville</t>
  </si>
  <si>
    <t>SMAES_08195</t>
  </si>
  <si>
    <t>The Boston Solar Company, LLC</t>
  </si>
  <si>
    <t>SMAES_05288</t>
  </si>
  <si>
    <t>Bullock Freetown Solar 1, LLC</t>
  </si>
  <si>
    <t>SMANG_02156</t>
  </si>
  <si>
    <t>SMANG_02095</t>
  </si>
  <si>
    <t>Oakham</t>
  </si>
  <si>
    <t>Oakham Renewables, LLC</t>
  </si>
  <si>
    <t>SMANG_00858</t>
  </si>
  <si>
    <t>BWC Stony Brook, LLC</t>
  </si>
  <si>
    <t>SMANG_03009</t>
  </si>
  <si>
    <t>AES DE</t>
  </si>
  <si>
    <t>SMANG_00154</t>
  </si>
  <si>
    <t>East Brookfield Adams Road Solar LLC</t>
  </si>
  <si>
    <t>SMANG_01437</t>
  </si>
  <si>
    <t>Berlin</t>
  </si>
  <si>
    <t>ZPD-PT Solar Project 2017-017 LLC</t>
  </si>
  <si>
    <t>SMANG_00351</t>
  </si>
  <si>
    <t>Nextera Energy Resources LLC</t>
  </si>
  <si>
    <t>Clearway (Previously SolarStone Partners)</t>
  </si>
  <si>
    <t>Cokato Unit 3</t>
  </si>
  <si>
    <t>Cokato Unit 2</t>
  </si>
  <si>
    <t>Cokato Unit 4</t>
  </si>
  <si>
    <t>Cornillie CSG 1</t>
  </si>
  <si>
    <t>Rice Community Solar Two</t>
  </si>
  <si>
    <t>FastSun 12</t>
  </si>
  <si>
    <t>FastSun 21</t>
  </si>
  <si>
    <t>FastSun 4</t>
  </si>
  <si>
    <t>Hugo</t>
  </si>
  <si>
    <t>Flodquist Community Solar LLC</t>
  </si>
  <si>
    <t>Hayfield Solar I LLC</t>
  </si>
  <si>
    <t>Hayfield</t>
  </si>
  <si>
    <t>Novel Energy Solutions LLC</t>
  </si>
  <si>
    <t>Hayfield Solar III LLC</t>
  </si>
  <si>
    <t>Helen CSG 1 LLC</t>
  </si>
  <si>
    <t>Johnson CSG 1</t>
  </si>
  <si>
    <t>Marigold Community Solar Garden, LLC</t>
  </si>
  <si>
    <t>Medin 2 Community Solar LLC</t>
  </si>
  <si>
    <t>Medin CSG 1</t>
  </si>
  <si>
    <t>Brooten CSG 1 LLC</t>
  </si>
  <si>
    <t>Sacred Heart CSG 1 LLC</t>
  </si>
  <si>
    <t>Buffalo Lake CSG 1 LLC</t>
  </si>
  <si>
    <t>Stewart CSG 1 LLC</t>
  </si>
  <si>
    <t>Novel Huneke Solar</t>
  </si>
  <si>
    <t>Novel Novak Solar</t>
  </si>
  <si>
    <t>Novel Peter Solar</t>
  </si>
  <si>
    <t>Novel Stavem Solar</t>
  </si>
  <si>
    <t>Novel Winegar Partnership Solar</t>
  </si>
  <si>
    <t>Palmer Community Solar LLC</t>
  </si>
  <si>
    <t>Taylor Falls</t>
  </si>
  <si>
    <t>Pipestone City Solar LLC</t>
  </si>
  <si>
    <t>Primrose Solar, LLC</t>
  </si>
  <si>
    <t>RJC CSG 1</t>
  </si>
  <si>
    <t>Schull CSG</t>
  </si>
  <si>
    <t>SunVest Solar</t>
  </si>
  <si>
    <t>Silver Lake Garden LLC</t>
  </si>
  <si>
    <t>Studenski Community Solar LLC</t>
  </si>
  <si>
    <t>Hayfield Community Solar</t>
  </si>
  <si>
    <t>Svihel Community Solar LLC</t>
  </si>
  <si>
    <t>Swan Garden LLC</t>
  </si>
  <si>
    <t>T. Luhman CSG 2</t>
  </si>
  <si>
    <t>Madison Energy</t>
  </si>
  <si>
    <t>Union Garden LLC</t>
  </si>
  <si>
    <t>USS Danube Solar LLC</t>
  </si>
  <si>
    <t>USS Dot Com Solar LLC</t>
  </si>
  <si>
    <t>USS Quail Solar LLC</t>
  </si>
  <si>
    <t>USS Steamboat Solar LLC</t>
  </si>
  <si>
    <t>USS Water City Solar LLC</t>
  </si>
  <si>
    <t>USS Water Town Solar LLC</t>
  </si>
  <si>
    <t>USS Wildcat Solar LLC</t>
  </si>
  <si>
    <t>Westport Community Solar, LLC</t>
  </si>
  <si>
    <t>SMAES_00080</t>
  </si>
  <si>
    <t>Associated Energy Developers</t>
  </si>
  <si>
    <t>SMANG_01639</t>
  </si>
  <si>
    <t>Ecogy MA LLC</t>
  </si>
  <si>
    <t>SMAES_16730</t>
  </si>
  <si>
    <t>SMAES_02239</t>
  </si>
  <si>
    <t>Ecogy MA III LLC</t>
  </si>
  <si>
    <t>SMAES_21646</t>
  </si>
  <si>
    <t>Medway</t>
  </si>
  <si>
    <t>Madison Energy Investments I, LLC</t>
  </si>
  <si>
    <t>SMANG_01487</t>
  </si>
  <si>
    <t>Tyngsborough</t>
  </si>
  <si>
    <t>SMANG_02150</t>
  </si>
  <si>
    <t>Ware</t>
  </si>
  <si>
    <t>SMANG_00200</t>
  </si>
  <si>
    <t>Dighton</t>
  </si>
  <si>
    <t>SMAES_05355</t>
  </si>
  <si>
    <t>SMANG_01915</t>
  </si>
  <si>
    <t>20 McCormick Solar SOCAP, LLC</t>
  </si>
  <si>
    <t>SMANG_02136</t>
  </si>
  <si>
    <t>SMANG_02131</t>
  </si>
  <si>
    <t>SMANG_02142</t>
  </si>
  <si>
    <t>SMAES_22256</t>
  </si>
  <si>
    <t>Hurricane Hill Development Company PLLC</t>
  </si>
  <si>
    <t>SMAES_13404</t>
  </si>
  <si>
    <t>Madison Energy Investments</t>
  </si>
  <si>
    <t>SMANG_18466</t>
  </si>
  <si>
    <t>Helio Energy Inc</t>
  </si>
  <si>
    <t>SMANG_18467</t>
  </si>
  <si>
    <t>SMANG_18468</t>
  </si>
  <si>
    <t>SMANG_18469</t>
  </si>
  <si>
    <t>SMANG_18470</t>
  </si>
  <si>
    <t>SMANG_18471</t>
  </si>
  <si>
    <t>SMANG_18472</t>
  </si>
  <si>
    <t>SMANG_18474</t>
  </si>
  <si>
    <t>SMANG_18475</t>
  </si>
  <si>
    <t>SMANG_18476</t>
  </si>
  <si>
    <t>SMAES_02545</t>
  </si>
  <si>
    <t>Dalton</t>
  </si>
  <si>
    <t>Dalton Solar, LLC</t>
  </si>
  <si>
    <t>SMANG_00214</t>
  </si>
  <si>
    <t>Ware Palmer Road Solar LLC</t>
  </si>
  <si>
    <t>SMANG_02043</t>
  </si>
  <si>
    <t>Granby</t>
  </si>
  <si>
    <t>Granby Solar, LLC</t>
  </si>
  <si>
    <t>SMAES_00043</t>
  </si>
  <si>
    <t>Fairhaven MA 1, LLC</t>
  </si>
  <si>
    <t>SMANG_04315</t>
  </si>
  <si>
    <t>SMANG_01414</t>
  </si>
  <si>
    <t>ZPD-PT Solar Project 2017-006 LLC</t>
  </si>
  <si>
    <t>SMANG_06547</t>
  </si>
  <si>
    <t>SMAES_17845</t>
  </si>
  <si>
    <t>SMAES_06926</t>
  </si>
  <si>
    <t>Falmouth</t>
  </si>
  <si>
    <t>SMAES_00042</t>
  </si>
  <si>
    <t>Fairhaven MA 2, LLC</t>
  </si>
  <si>
    <t>SMANG_04388</t>
  </si>
  <si>
    <t>Charlemont</t>
  </si>
  <si>
    <t>Charlemont MA 1, LLC</t>
  </si>
  <si>
    <t>SMANG_07791</t>
  </si>
  <si>
    <t>SMAES_16676</t>
  </si>
  <si>
    <t>Waltham</t>
  </si>
  <si>
    <t>Sunwealth Power Inc.</t>
  </si>
  <si>
    <t>SMAES_10090</t>
  </si>
  <si>
    <t>Sunrise on Wing Lane, LLC.</t>
  </si>
  <si>
    <t>SMANG_00155</t>
  </si>
  <si>
    <t>SMANG_01058</t>
  </si>
  <si>
    <t>Sargent Road Solar, LLC</t>
  </si>
  <si>
    <t>SMANG_00181</t>
  </si>
  <si>
    <t>Lane Ave Solar LLC</t>
  </si>
  <si>
    <t>SMANG_00141</t>
  </si>
  <si>
    <t>Wilbur Woods Solar LLC</t>
  </si>
  <si>
    <t>SMANG_00144</t>
  </si>
  <si>
    <t>W. Orange RD Solar LLC</t>
  </si>
  <si>
    <t>SMANG_05753</t>
  </si>
  <si>
    <t>BWC Muddy Brook, LLC</t>
  </si>
  <si>
    <t>SMANG_02038</t>
  </si>
  <si>
    <t>Batten Street Solar, LLC</t>
  </si>
  <si>
    <t>SMANG_02647</t>
  </si>
  <si>
    <t>ZPD-PT Solar Project 2017-044 LLC</t>
  </si>
  <si>
    <t>SMAES_03369</t>
  </si>
  <si>
    <t>SMAES_02924</t>
  </si>
  <si>
    <t>SMANG_00072</t>
  </si>
  <si>
    <t>West River Road Solar, LLC</t>
  </si>
  <si>
    <t>SMANG_03285</t>
  </si>
  <si>
    <t>Cheshire</t>
  </si>
  <si>
    <t>SMAES_01652</t>
  </si>
  <si>
    <t>Ecogy MA II LLC</t>
  </si>
  <si>
    <t>SMAES_14971</t>
  </si>
  <si>
    <t>Barnstable</t>
  </si>
  <si>
    <t>SMAES_24941</t>
  </si>
  <si>
    <t>CES Agawam Tuckahoe Solar, LLC</t>
  </si>
  <si>
    <t>SMANG_08030</t>
  </si>
  <si>
    <t>Great Barrington</t>
  </si>
  <si>
    <t>SMANG_00121</t>
  </si>
  <si>
    <t>Brookfield</t>
  </si>
  <si>
    <t>SWEB Development USA LLC</t>
  </si>
  <si>
    <t>SMANG_00161</t>
  </si>
  <si>
    <t>Brimfield</t>
  </si>
  <si>
    <t>SMANG_00199</t>
  </si>
  <si>
    <t>Ryan Road Solar LLC</t>
  </si>
  <si>
    <t>SMANG_01392</t>
  </si>
  <si>
    <t>Brockton</t>
  </si>
  <si>
    <t>SMANG_01135</t>
  </si>
  <si>
    <t>Green Earth Roofing Solutions LLC</t>
  </si>
  <si>
    <t>SMAES_22789</t>
  </si>
  <si>
    <t>Newton</t>
  </si>
  <si>
    <t>SMANG_00318</t>
  </si>
  <si>
    <t>Syncarpha Northbridge I, LLC</t>
  </si>
  <si>
    <t>SMANG_06530</t>
  </si>
  <si>
    <t>Douglas</t>
  </si>
  <si>
    <t>AMP Solar Development, Inc.</t>
  </si>
  <si>
    <t>SMAES_32886</t>
  </si>
  <si>
    <t>CVE North America</t>
  </si>
  <si>
    <t>SMANG_00309</t>
  </si>
  <si>
    <t>Tewksbury</t>
  </si>
  <si>
    <t>Syncarpha Tewksbury, LLC</t>
  </si>
  <si>
    <t>SMAES_27443</t>
  </si>
  <si>
    <t>SMANG_04345</t>
  </si>
  <si>
    <t>SMANG_01541</t>
  </si>
  <si>
    <t>SMAES_02066</t>
  </si>
  <si>
    <t>True Green Capital Managememt, LLC</t>
  </si>
  <si>
    <t>SMAES_02111</t>
  </si>
  <si>
    <t>TGC III Portfolio Operating, LLC</t>
  </si>
  <si>
    <t>SMANG_01303</t>
  </si>
  <si>
    <t>Auburn</t>
  </si>
  <si>
    <t>Leicester Street Solar, LLC</t>
  </si>
  <si>
    <t>Application ID: 928</t>
  </si>
  <si>
    <t>Orangeville</t>
  </si>
  <si>
    <t>ComEd</t>
  </si>
  <si>
    <t>Application ID: 1036</t>
  </si>
  <si>
    <t>SunVest Solar, Inc</t>
  </si>
  <si>
    <t>Application ID: 1040</t>
  </si>
  <si>
    <t>Interconnection Systems Inc</t>
  </si>
  <si>
    <t>Application ID: 1051</t>
  </si>
  <si>
    <t>Lyndon</t>
  </si>
  <si>
    <t>Application ID: 1066</t>
  </si>
  <si>
    <t>WCP Solar Services, LLC</t>
  </si>
  <si>
    <t>Application ID: 1075</t>
  </si>
  <si>
    <t>New Energy Structures Company</t>
  </si>
  <si>
    <t>Application ID: 1079</t>
  </si>
  <si>
    <t>Application ID: 1092</t>
  </si>
  <si>
    <t>EDF Renewables Distributed Solutions, Inc.</t>
  </si>
  <si>
    <t>Application ID: 1134</t>
  </si>
  <si>
    <t>Mt Morris</t>
  </si>
  <si>
    <t>SunVest Solar, Inc.</t>
  </si>
  <si>
    <t>Application ID: 1235</t>
  </si>
  <si>
    <t>Braidwood</t>
  </si>
  <si>
    <t>Application ID: 1288</t>
  </si>
  <si>
    <t>Belvidere</t>
  </si>
  <si>
    <t>Fosler Construction Company, Inc</t>
  </si>
  <si>
    <t>Application ID: 1385</t>
  </si>
  <si>
    <t>Standard City</t>
  </si>
  <si>
    <t>Ameren</t>
  </si>
  <si>
    <t>Faith Technologies, Inc.</t>
  </si>
  <si>
    <t>Application ID: 1508</t>
  </si>
  <si>
    <t>Arch Electric</t>
  </si>
  <si>
    <t>Application ID: 1617</t>
  </si>
  <si>
    <t>Inovateus Solar, LLC</t>
  </si>
  <si>
    <t>Application ID: 1835</t>
  </si>
  <si>
    <t>Morris</t>
  </si>
  <si>
    <t>Application ID: 1980</t>
  </si>
  <si>
    <t>Kelso Burnett Utility</t>
  </si>
  <si>
    <t>Application ID: 2487</t>
  </si>
  <si>
    <t>Paw Paw</t>
  </si>
  <si>
    <t>Forefront Power, LLC</t>
  </si>
  <si>
    <t>Application ID: 2741</t>
  </si>
  <si>
    <t>Streator</t>
  </si>
  <si>
    <t>Application ID: 2778</t>
  </si>
  <si>
    <t>Rock Falls</t>
  </si>
  <si>
    <t>Application ID: 2945</t>
  </si>
  <si>
    <t>Application ID: 3116</t>
  </si>
  <si>
    <t>Application ID: 3141</t>
  </si>
  <si>
    <t>Application ID: 3190</t>
  </si>
  <si>
    <t>Downs</t>
  </si>
  <si>
    <t>Application ID: 3266</t>
  </si>
  <si>
    <t>Oregon</t>
  </si>
  <si>
    <t>Application ID: 3404</t>
  </si>
  <si>
    <t>Meredosia</t>
  </si>
  <si>
    <t>Midwest Wind and Solar, LLC</t>
  </si>
  <si>
    <t>Application ID: 3407</t>
  </si>
  <si>
    <t>Application ID: 3459</t>
  </si>
  <si>
    <t>Borrego Solar Systems,Inc</t>
  </si>
  <si>
    <t>Application ID: 3478</t>
  </si>
  <si>
    <t>Lee</t>
  </si>
  <si>
    <t>Application ID: 3497</t>
  </si>
  <si>
    <t>RECON Corporation</t>
  </si>
  <si>
    <t>Application ID: 3599</t>
  </si>
  <si>
    <t>Midwest Wind and Solar</t>
  </si>
  <si>
    <t>Application ID: 3662</t>
  </si>
  <si>
    <t>Application ID: 4470</t>
  </si>
  <si>
    <t>Herrin</t>
  </si>
  <si>
    <t>Inovateus Solat LLC</t>
  </si>
  <si>
    <t>Application ID: 4561</t>
  </si>
  <si>
    <t>West Frankfort</t>
  </si>
  <si>
    <t>Application ID: 4794</t>
  </si>
  <si>
    <t>New Hampton</t>
  </si>
  <si>
    <t>NYS Electric and Gas</t>
  </si>
  <si>
    <t>Freehold</t>
  </si>
  <si>
    <t>Cortlandt Manor</t>
  </si>
  <si>
    <t>Direct Energy Solar (dba for Astrum Solar Inc.)</t>
  </si>
  <si>
    <t>Mount Kisco</t>
  </si>
  <si>
    <t>Yonkers</t>
  </si>
  <si>
    <t>EDPR NA Distributed Generation LLC</t>
  </si>
  <si>
    <t>Howard Beach</t>
  </si>
  <si>
    <t>Jackson Heights</t>
  </si>
  <si>
    <t>Stone Ridge</t>
  </si>
  <si>
    <t>Holbrook</t>
  </si>
  <si>
    <t>EmPower Solar</t>
  </si>
  <si>
    <t>A-Best Energy Power (dba for 770 Electric Corp.)</t>
  </si>
  <si>
    <t>Silver Creek</t>
  </si>
  <si>
    <t>West Henrietta</t>
  </si>
  <si>
    <t>Rock Tavern</t>
  </si>
  <si>
    <t>Valhalla</t>
  </si>
  <si>
    <t>Lagrangeville</t>
  </si>
  <si>
    <t>Olean</t>
  </si>
  <si>
    <t>Urban Energy Inc.</t>
  </si>
  <si>
    <t>Marcellus</t>
  </si>
  <si>
    <t>Akron</t>
  </si>
  <si>
    <t>Bliss</t>
  </si>
  <si>
    <t>Arkport</t>
  </si>
  <si>
    <t>Amsterdam</t>
  </si>
  <si>
    <t>Newburgh</t>
  </si>
  <si>
    <t>West Harrison</t>
  </si>
  <si>
    <t>Ridgewood</t>
  </si>
  <si>
    <t>EF Columbus Renewables LLC (Novis Renewables LLC)</t>
  </si>
  <si>
    <t>Brier Hill</t>
  </si>
  <si>
    <t>Penn Yan</t>
  </si>
  <si>
    <t>Walton</t>
  </si>
  <si>
    <t>Sterling Power Opportunities, LLC</t>
  </si>
  <si>
    <t>Oriskany</t>
  </si>
  <si>
    <t>Manlius</t>
  </si>
  <si>
    <t>Saint Johnsville</t>
  </si>
  <si>
    <t>Fort Johnson</t>
  </si>
  <si>
    <t>Mount Morris</t>
  </si>
  <si>
    <t>Glenfield</t>
  </si>
  <si>
    <t>American Solar Partners</t>
  </si>
  <si>
    <t>Central Square</t>
  </si>
  <si>
    <t>Fillmore</t>
  </si>
  <si>
    <t>Constable</t>
  </si>
  <si>
    <t>OYA SOLAR NY L.P.</t>
  </si>
  <si>
    <t>Emes Solar</t>
  </si>
  <si>
    <t>Mendon Road Solar</t>
  </si>
  <si>
    <t>Woonsocket</t>
  </si>
  <si>
    <t>Navisun</t>
  </si>
  <si>
    <t>Robinson Place A &amp; B</t>
  </si>
  <si>
    <t>Ipsun Solar</t>
  </si>
  <si>
    <t>Erath</t>
  </si>
  <si>
    <t>Stephenville</t>
  </si>
  <si>
    <t>Linden Hawk Rise</t>
  </si>
  <si>
    <t>Rumford park</t>
  </si>
  <si>
    <t>Rumford</t>
  </si>
  <si>
    <t>China</t>
  </si>
  <si>
    <t>Borrego</t>
  </si>
  <si>
    <t>Market Street</t>
  </si>
  <si>
    <t>Rumford Solar</t>
  </si>
  <si>
    <t>Berwick</t>
  </si>
  <si>
    <t>Energy Management Inc.</t>
  </si>
  <si>
    <t>FFP MD PR24, LLC</t>
  </si>
  <si>
    <t>FFP MD PR97, LLC</t>
  </si>
  <si>
    <t>Sykesville</t>
  </si>
  <si>
    <t>Metalmark Solar, LLC</t>
  </si>
  <si>
    <t>Hampstead</t>
  </si>
  <si>
    <t>Hanover Pike Solar, LLC</t>
  </si>
  <si>
    <t>Spencerville</t>
  </si>
  <si>
    <t>TPE MD MO32, LLC</t>
  </si>
  <si>
    <t>Harwood Solarr, LLC</t>
  </si>
  <si>
    <t>Tracys Landing</t>
  </si>
  <si>
    <t>Checkerspot Solar, LLC</t>
  </si>
  <si>
    <t>Bathian Solar, LLC</t>
  </si>
  <si>
    <t>Halethorpe</t>
  </si>
  <si>
    <t>Hollins Ferry Road Solar, LLC</t>
  </si>
  <si>
    <t>Hampstead Solar, LLC</t>
  </si>
  <si>
    <t>Holabird Ave 3 Solar LLC</t>
  </si>
  <si>
    <t>Hunt Valley</t>
  </si>
  <si>
    <t>Obsidian I Sunstone Fort Meade Holding</t>
  </si>
  <si>
    <t>Jessup</t>
  </si>
  <si>
    <t>Edgewood</t>
  </si>
  <si>
    <t>Obsidian I Sunstone Fort Meade Holding, LLC</t>
  </si>
  <si>
    <t>Skyview Anacostia, LLC</t>
  </si>
  <si>
    <t>Ainsworth</t>
  </si>
  <si>
    <t>Norfolk</t>
  </si>
  <si>
    <t>Monte Vista Solar 2 CSG LLC (SRC053577)</t>
  </si>
  <si>
    <t>Monte Vista</t>
  </si>
  <si>
    <t>Rock Creek Solar 2 CSG LLC (SRC053585)</t>
  </si>
  <si>
    <t>Linnebur (SRC053966)</t>
  </si>
  <si>
    <t>Greenbacker Group</t>
  </si>
  <si>
    <t>Morrison (SRC054279)</t>
  </si>
  <si>
    <t>Native Suns</t>
  </si>
  <si>
    <t>Alden Solar CSG, LLC (SRC054663)</t>
  </si>
  <si>
    <t>CO LI CSG 3 LLC (SRC064204)</t>
  </si>
  <si>
    <t>Mtn Solar 4 (SRC067952)</t>
  </si>
  <si>
    <t>Lakewood</t>
  </si>
  <si>
    <t>Mtn Solar 5 (SRC067953)</t>
  </si>
  <si>
    <t>Mtn Solar 6 (SRC068682)</t>
  </si>
  <si>
    <t>Tebo 3 (SRC068857)</t>
  </si>
  <si>
    <t>Methven 1 (SRC068858)</t>
  </si>
  <si>
    <t>Carlson (SRC068869)</t>
  </si>
  <si>
    <t>Rhonda (SRC068871)</t>
  </si>
  <si>
    <t>Jack's Solar Garden (SRC071114)</t>
  </si>
  <si>
    <t>Longmont</t>
  </si>
  <si>
    <t>Jack's Solar Garden LLC</t>
  </si>
  <si>
    <t>Methven North (SRC071116)</t>
  </si>
  <si>
    <t>Gilcrest V (SRC080106)</t>
  </si>
  <si>
    <t>GilcrestSun (SRC080107)</t>
  </si>
  <si>
    <t>Vasquez V (SRC080108)</t>
  </si>
  <si>
    <t>NSE Camber Solar PS6 LLC (SRC074897)</t>
  </si>
  <si>
    <t>NSE Camber Solar PS11 LLC (SRC075014)</t>
  </si>
  <si>
    <t>NSE Camber Solar PS12, LLC (SRC075015)</t>
  </si>
  <si>
    <t>NSE Camber Solar PS13 LLC (SRC075016)</t>
  </si>
  <si>
    <t>Venture 1 - 1A (SRC075020)</t>
  </si>
  <si>
    <t>Namaste Solar</t>
  </si>
  <si>
    <t>Venture 3 - 1C (SRC075021)</t>
  </si>
  <si>
    <t>Venture 4 - 1D (SRC075023)</t>
  </si>
  <si>
    <t>Venture 2 - 1B (SRC075024)</t>
  </si>
  <si>
    <t>Valmont CSG9 (SRC075070)</t>
  </si>
  <si>
    <t>Xcel Energy</t>
  </si>
  <si>
    <t>Valmont CSG10 (SRC075071)</t>
  </si>
  <si>
    <t>Arapahoe CSG5 (SRC075114)</t>
  </si>
  <si>
    <t>SMAES_09397</t>
  </si>
  <si>
    <t>SMAES_09395</t>
  </si>
  <si>
    <t>SMAES_09393</t>
  </si>
  <si>
    <t>SMAES_17557</t>
  </si>
  <si>
    <t>Bellingham</t>
  </si>
  <si>
    <t>SMAES_20460</t>
  </si>
  <si>
    <t>Brookwood Drive Solar 1, LLC</t>
  </si>
  <si>
    <t>SMAES_09391</t>
  </si>
  <si>
    <t>SMAES_09392</t>
  </si>
  <si>
    <t>SMAES_33280</t>
  </si>
  <si>
    <t>Renewable Energy Development Partners, LLC</t>
  </si>
  <si>
    <t>SMAES_09396</t>
  </si>
  <si>
    <t>Clearway Energy Group.</t>
  </si>
  <si>
    <t>SMAUN_07321</t>
  </si>
  <si>
    <t>Borrego Solar</t>
  </si>
  <si>
    <t>SMAES_27428</t>
  </si>
  <si>
    <t>SMAES_02032</t>
  </si>
  <si>
    <t>Granville 1 Solar LLC</t>
  </si>
  <si>
    <t>SMAES_38494</t>
  </si>
  <si>
    <t>Phytoplankton Maynard Solar, LLC</t>
  </si>
  <si>
    <t>SMAES_28967</t>
  </si>
  <si>
    <t>Castleton on Hudson</t>
  </si>
  <si>
    <t>Taberg</t>
  </si>
  <si>
    <t>Brockport</t>
  </si>
  <si>
    <t>Wildcat Renewables, LLC</t>
  </si>
  <si>
    <t>Hawthorne</t>
  </si>
  <si>
    <t>Endicott</t>
  </si>
  <si>
    <t>Newark Valley</t>
  </si>
  <si>
    <t>Cicero</t>
  </si>
  <si>
    <t>Convergent Energy &amp; Power</t>
  </si>
  <si>
    <t>Syracuse</t>
  </si>
  <si>
    <t>Gainesville</t>
  </si>
  <si>
    <t>Camden</t>
  </si>
  <si>
    <t>La Fayette</t>
  </si>
  <si>
    <t>Evans Mills</t>
  </si>
  <si>
    <t>Application ID: 2271</t>
  </si>
  <si>
    <t>SRC Partnership 7, LLC</t>
  </si>
  <si>
    <t>Application ID: 2323</t>
  </si>
  <si>
    <t>Application ID: 2332</t>
  </si>
  <si>
    <t>Application ID: 1500</t>
  </si>
  <si>
    <t>SMAES_10022</t>
  </si>
  <si>
    <t>SMAES_35390</t>
  </si>
  <si>
    <t>SMANG_02157</t>
  </si>
  <si>
    <t>SMAES_24097</t>
  </si>
  <si>
    <t>Ecogy MA VIII LLC</t>
  </si>
  <si>
    <t>SMANG_10098</t>
  </si>
  <si>
    <t>Blackstone</t>
  </si>
  <si>
    <t>GHTJA01 LLC</t>
  </si>
  <si>
    <t>SMANG_01500</t>
  </si>
  <si>
    <t>Syncarpha Westminster, LLC</t>
  </si>
  <si>
    <t>Lowville</t>
  </si>
  <si>
    <t>Pulaski</t>
  </si>
  <si>
    <t>Oneida</t>
  </si>
  <si>
    <t>Marilla</t>
  </si>
  <si>
    <t>West Valley</t>
  </si>
  <si>
    <t>EVERGREEN ENERGY</t>
  </si>
  <si>
    <t>Warwick</t>
  </si>
  <si>
    <t>Heuvelton</t>
  </si>
  <si>
    <t>Andresen</t>
  </si>
  <si>
    <t>Distributed Solar Projects LLC</t>
  </si>
  <si>
    <t>Dodge Center - Stuart Sybesma I</t>
  </si>
  <si>
    <t>Edison CSG</t>
  </si>
  <si>
    <t>Innovative Power Systems</t>
  </si>
  <si>
    <t>Everson Garden LLC</t>
  </si>
  <si>
    <t>Greenway-Hayfield</t>
  </si>
  <si>
    <t>Greenway Solar</t>
  </si>
  <si>
    <t>Hayfield - Stuart Sybesma II</t>
  </si>
  <si>
    <t>Hormel Solar</t>
  </si>
  <si>
    <t>Novel David Solar</t>
  </si>
  <si>
    <t>Novel Denzer Solar</t>
  </si>
  <si>
    <t>Novel Handeland Solar LLC</t>
  </si>
  <si>
    <t>Clarkfield</t>
  </si>
  <si>
    <t>Novel Energy</t>
  </si>
  <si>
    <t>Novel Martens Solar</t>
  </si>
  <si>
    <t>Novel Marthaler Solar</t>
  </si>
  <si>
    <t>Novel Shelly Solar LLC</t>
  </si>
  <si>
    <t>Cottonwood</t>
  </si>
  <si>
    <t>Novel Stein Solar</t>
  </si>
  <si>
    <t>Novel Sunnyfield Farms Solar</t>
  </si>
  <si>
    <t>Pape</t>
  </si>
  <si>
    <t>Platt CSG</t>
  </si>
  <si>
    <t>Regenscheid CSG</t>
  </si>
  <si>
    <t>Second Chance Community Solar Garden</t>
  </si>
  <si>
    <t>Renewable Energy Partners</t>
  </si>
  <si>
    <t>Skalbeck</t>
  </si>
  <si>
    <t>SolarClub 15 LLC</t>
  </si>
  <si>
    <t>Nautilus US Power Holdco LLC</t>
  </si>
  <si>
    <t>SolarClub 20 LLC</t>
  </si>
  <si>
    <t>SolarClub 23 LLC</t>
  </si>
  <si>
    <t>SolarClub 35 LLC</t>
  </si>
  <si>
    <t>Timmerman</t>
  </si>
  <si>
    <t>Balaton</t>
  </si>
  <si>
    <t>Titlow Garden LLC</t>
  </si>
  <si>
    <t>USS Catfish Solar LLC</t>
  </si>
  <si>
    <t>USS Foley Solar LLC</t>
  </si>
  <si>
    <t>USS Franklin Solar LLC</t>
  </si>
  <si>
    <t>USS Mesa Solar LLC</t>
  </si>
  <si>
    <t>USS Peach Solar LLC</t>
  </si>
  <si>
    <t>USS Prokosch Solar LLC</t>
  </si>
  <si>
    <t>Bird Island</t>
  </si>
  <si>
    <t>USS Rosebud Solar LLC</t>
  </si>
  <si>
    <t>USS Verbena Solar LLC</t>
  </si>
  <si>
    <t>USS Water Fowl Solar LLC</t>
  </si>
  <si>
    <t>Silver Lake</t>
  </si>
  <si>
    <t>USS Wells Creek Solar LLC</t>
  </si>
  <si>
    <t>Wolfe CSG</t>
  </si>
  <si>
    <t>Viceroy Solar, LLC</t>
  </si>
  <si>
    <t>Patuxent Solar, LLC</t>
  </si>
  <si>
    <t>18A2216230004116</t>
  </si>
  <si>
    <t>Friendsville</t>
  </si>
  <si>
    <t>17A215069003901</t>
  </si>
  <si>
    <t>Clinton</t>
  </si>
  <si>
    <t>Alder Energy Systems,LLC</t>
  </si>
  <si>
    <t>17C2149980003866</t>
  </si>
  <si>
    <t>Silver Spring</t>
  </si>
  <si>
    <t>Groundswell, Inc.</t>
  </si>
  <si>
    <t>21A2374870004834</t>
  </si>
  <si>
    <t>Hillcrest Heights</t>
  </si>
  <si>
    <t>NCS Stonegate Condos, LLC</t>
  </si>
  <si>
    <t>20A2327950004578</t>
  </si>
  <si>
    <t>Gaithersburg</t>
  </si>
  <si>
    <t>TPE MD MO33, LLC</t>
  </si>
  <si>
    <t>20A2285530004393</t>
  </si>
  <si>
    <t>Brandywine</t>
  </si>
  <si>
    <t>Cross Road Trail Solar, LLC</t>
  </si>
  <si>
    <t>PEPCO-0095727</t>
  </si>
  <si>
    <t>NCS Stonegate Condos LLC</t>
  </si>
  <si>
    <t>PEPCO-0095724</t>
  </si>
  <si>
    <t>Skyward Solar</t>
  </si>
  <si>
    <t>Boring</t>
  </si>
  <si>
    <t>NJSTRE1545017717</t>
  </si>
  <si>
    <t>Perth Amboy</t>
  </si>
  <si>
    <t>Duke Realty ePort Urban Renewal LLC</t>
  </si>
  <si>
    <t>NJSTRE1545017708</t>
  </si>
  <si>
    <t>NJSTRE1545017744</t>
  </si>
  <si>
    <t>Pennsauken</t>
  </si>
  <si>
    <t>Crystal LLC</t>
  </si>
  <si>
    <t>NJSTRE1545017664</t>
  </si>
  <si>
    <t>Teterboro</t>
  </si>
  <si>
    <t>Duke Realty Teterboro Urban Renewal, LLC</t>
  </si>
  <si>
    <t>NJSTRE1545017648</t>
  </si>
  <si>
    <t>Wood-Ridge</t>
  </si>
  <si>
    <t>Duke Realty Limited Partnership</t>
  </si>
  <si>
    <t>NJSTRE1545017700</t>
  </si>
  <si>
    <t>Edison</t>
  </si>
  <si>
    <t>CSRPM 2900 Woodbridge Avenue LLC</t>
  </si>
  <si>
    <t>NJSTRE1545017665</t>
  </si>
  <si>
    <t>Jersey Central Power &amp; Lt Co</t>
  </si>
  <si>
    <t>World Apostolate of Fatima (Blue Army)</t>
  </si>
  <si>
    <t>NJSTRE1545017736</t>
  </si>
  <si>
    <t>Pelvil Realty LLP</t>
  </si>
  <si>
    <t>NJSTRE1545017747</t>
  </si>
  <si>
    <t>Life in Christ Ministries Inc.</t>
  </si>
  <si>
    <t>NJSTRE1545017647</t>
  </si>
  <si>
    <t>Deptford</t>
  </si>
  <si>
    <t>AC Power 7, LLC</t>
  </si>
  <si>
    <t>NJSTRE1545017660</t>
  </si>
  <si>
    <t>AC Power 8, LLC</t>
  </si>
  <si>
    <t>NJSTRE1545017704</t>
  </si>
  <si>
    <t>South Brunswick</t>
  </si>
  <si>
    <t>Nexamp Solar, LLC</t>
  </si>
  <si>
    <t>NJSTRE1545017641</t>
  </si>
  <si>
    <t>Manchester Twp.</t>
  </si>
  <si>
    <t>Ocean County Landfill Corp.</t>
  </si>
  <si>
    <t>NJSTRE1545017646</t>
  </si>
  <si>
    <t>West Belmar</t>
  </si>
  <si>
    <t>Wall Township-Brownfield</t>
  </si>
  <si>
    <t>NJSTRE1548093089</t>
  </si>
  <si>
    <t>Delran</t>
  </si>
  <si>
    <t>601 Delran Parkway</t>
  </si>
  <si>
    <t>Vestal PS1 Solar LLC (SRC074898)</t>
  </si>
  <si>
    <t>Vestal PS2 Solar LLC (SRC074899)</t>
  </si>
  <si>
    <t>Vestal PS3 Solar LLC (SRC074906)</t>
  </si>
  <si>
    <t>Vestal PS4 Solar LLC (SRC074909)</t>
  </si>
  <si>
    <t>NSE Camber Solar PS5 LLC (SRC074910)</t>
  </si>
  <si>
    <t>Vestal PS7 Solar LLC (SRC074911)</t>
  </si>
  <si>
    <t>Vestal PS8 Solar LLC (SRC074912)</t>
  </si>
  <si>
    <t>UXI County Road 8319 LLC (SRC075022)</t>
  </si>
  <si>
    <t>UXI County Road 8320 LLC (SRC075025)</t>
  </si>
  <si>
    <t>Vestal PS14 Solar LLC (SRC075335)</t>
  </si>
  <si>
    <t>Vestal PS15 Solar LLC (SRC080205)</t>
  </si>
  <si>
    <t>Application ID: 1562</t>
  </si>
  <si>
    <t>Bonfield</t>
  </si>
  <si>
    <t>AUI Partners LLC</t>
  </si>
  <si>
    <t>Application ID: 1949</t>
  </si>
  <si>
    <t>Prophetstown</t>
  </si>
  <si>
    <t>Kelso-Burnett Co.</t>
  </si>
  <si>
    <t>Application ID: 2480</t>
  </si>
  <si>
    <t>Kirkland</t>
  </si>
  <si>
    <t>Application ID: 2629</t>
  </si>
  <si>
    <t>Cattail Solar, LLC</t>
  </si>
  <si>
    <t>Application ID: 2698</t>
  </si>
  <si>
    <t>Bourbonnais</t>
  </si>
  <si>
    <t>RECON Corportation</t>
  </si>
  <si>
    <t>Application ID: 4994</t>
  </si>
  <si>
    <t>Sycamore</t>
  </si>
  <si>
    <t>AUI Partners, LLC</t>
  </si>
  <si>
    <t>Year</t>
  </si>
  <si>
    <t>Annual</t>
  </si>
  <si>
    <t>Cumulative Capacity (MWac)</t>
  </si>
  <si>
    <t>Customers (all Rex/4 kW each)</t>
  </si>
  <si>
    <t>Cameo</t>
  </si>
  <si>
    <t>CEC SOLAR #1026, LLC (SRC010498)</t>
  </si>
  <si>
    <t>Community Energy Solar, LLC (SRC010507)</t>
  </si>
  <si>
    <t>Lafayette Solar LLC (SRC010512)</t>
  </si>
  <si>
    <t>Fresh Air Energy VII, LLC (SRC011229)</t>
  </si>
  <si>
    <t>CEC SOLAR #1023, LLC (SRC011647)</t>
  </si>
  <si>
    <t>Fresh Air Energy VIII, LLC (SRC011744)</t>
  </si>
  <si>
    <t>Arapahoe Community Solar Garden I LLC (SRC018661)</t>
  </si>
  <si>
    <t>Denver Community Solar Garden I LLC (SRC018663)</t>
  </si>
  <si>
    <t>Denver Community Solar Garden II LLC (SRC018664)</t>
  </si>
  <si>
    <t>Adams Community Solar Garden I LLC (SRC018665)</t>
  </si>
  <si>
    <t>CEC SOLAR #1021, LLC (SRC018667)</t>
  </si>
  <si>
    <t>CEC SOLAR #1022, LLC (SRC018669)</t>
  </si>
  <si>
    <t>Adams Community Solar Garden II LLC (SRC018672)</t>
  </si>
  <si>
    <t>Antonito Solar LLC (SRC018677)</t>
  </si>
  <si>
    <t>Jeffco Community Solar Gardens LLC (SRC023375)</t>
  </si>
  <si>
    <t>Adams Community Solar Garden III LLC (SRC023376)</t>
  </si>
  <si>
    <t>Adams Community Solar Gardens LLC (SRC023377)</t>
  </si>
  <si>
    <t>CEC Solar #1119, LLC (SRC042360)</t>
  </si>
  <si>
    <t>Terraform Power (SRC042452)</t>
  </si>
  <si>
    <t>Terraform Power (SRC042454)</t>
  </si>
  <si>
    <t>Quincy II Solar Garden LLC (SRC042456)</t>
  </si>
  <si>
    <t>Imboden III Solar LLC (SRC042457)</t>
  </si>
  <si>
    <t>Imboden II Solar LLC (SRC042458)</t>
  </si>
  <si>
    <t>Terraform Power (SRC042459)</t>
  </si>
  <si>
    <t>Terraform Power (SRC042462)</t>
  </si>
  <si>
    <t>Terraform Power (SRC042463)</t>
  </si>
  <si>
    <t>San Luis Solar Garden LLC (SRC042532)</t>
  </si>
  <si>
    <t>Spark CSG 1 LLC (SRC050353)</t>
  </si>
  <si>
    <t>Stanley CSG 1 LLC (SRC050354)</t>
  </si>
  <si>
    <t>DRV Shared Solar 2018-1, LLC (SRC050355)</t>
  </si>
  <si>
    <t>SRC 050356 LLC (SRC050356)</t>
  </si>
  <si>
    <t>SRC 050357 LLC (SRC050357)</t>
  </si>
  <si>
    <t>Native Suns, LLC Tiny Town (SRC053579)</t>
  </si>
  <si>
    <t>Housing Authority of the City and County of Denver (SRC053962)</t>
  </si>
  <si>
    <t>Oak Leaf Solar XXX LLC (SRC053963)</t>
  </si>
  <si>
    <t>Oak Leaf Solar XXI LLC (SRC053964)</t>
  </si>
  <si>
    <t>Oak Leaf Solar XXII LLC (SRC053965)</t>
  </si>
  <si>
    <t>Oak Leaf Solar XXIII LLC (SRC053966)</t>
  </si>
  <si>
    <t>Oak Leaf Solar XXIV LLC (SRC053967)</t>
  </si>
  <si>
    <t>Oak Leaf Solar XXV LLC (SRC053968)</t>
  </si>
  <si>
    <t>Oak Leaf Solar XXVI LLC (SRC053970)</t>
  </si>
  <si>
    <t>Oak Leaf Solar XXVII LLC (SRC053971)</t>
  </si>
  <si>
    <t>Oak Leaf Solar XXVIII LLC (SRC053973)</t>
  </si>
  <si>
    <t>Oak Leaf Solar XXIX LLC (SRC053974)</t>
  </si>
  <si>
    <t>Oak Leaf Solar XXXII LLC (SRC053975)</t>
  </si>
  <si>
    <t>Oak Leaf Solar XXXIII LLC (SRC053976)</t>
  </si>
  <si>
    <t>Oak Leaf Solar XXXI LLC (SRC053977)</t>
  </si>
  <si>
    <t>Native Suns, LLC Morrison (SRC054279)</t>
  </si>
  <si>
    <t>Alden Solar CSG LLC (SRC054663)</t>
  </si>
  <si>
    <t>Alamosa Solar South CSG LLC (SRC055045)</t>
  </si>
  <si>
    <t>GRID Alternatives Colorado (SRC064251)</t>
  </si>
  <si>
    <t>Mtn Solar 1 LLC (SRC067947)</t>
  </si>
  <si>
    <t>Mtn Solar 2 LLC (SRC067948)</t>
  </si>
  <si>
    <t>Mtn Solar 3 LLC (SRC067949)</t>
  </si>
  <si>
    <t>Mtn Solar 4 LLC (SRC067952)</t>
  </si>
  <si>
    <t>Mtn Solar 5 LLC (SRC067953)</t>
  </si>
  <si>
    <t>Mtn Solar 6 LLC (SRC068682)</t>
  </si>
  <si>
    <t>Oak Leaf Solar 36 LLC (SRC068857)</t>
  </si>
  <si>
    <t>Oak Leaf Solar 37 LLC (SRC068858)</t>
  </si>
  <si>
    <t>Oak Leaf Solar 38 LLC (SRC068869)</t>
  </si>
  <si>
    <t>Oak Leaf Solar 39 LLC (SRC068871)</t>
  </si>
  <si>
    <t>Jack's Solar Garden LLC (SRC071114)</t>
  </si>
  <si>
    <t>Oak Leaf Solar 44 LLC (SRC071116)</t>
  </si>
  <si>
    <t>Xcel Energy (SRC075070)</t>
  </si>
  <si>
    <t>Xcel Energy (SRC075071)</t>
  </si>
  <si>
    <t>Xcel Energy (SRC075114)</t>
  </si>
  <si>
    <t>GRID Alternatives Colorado (SRC077501)</t>
  </si>
  <si>
    <t>Reported Project Name</t>
  </si>
  <si>
    <t>Similarity</t>
  </si>
  <si>
    <t>Total Subscribers (Count)</t>
  </si>
  <si>
    <t>NA</t>
  </si>
  <si>
    <t>Total Subscribed (kWh)</t>
  </si>
  <si>
    <t>LI/LMI Subscribers (Count)</t>
  </si>
  <si>
    <t>LI/LMI Subscriber (kWh)</t>
  </si>
  <si>
    <t>LI/LMI System Size (MW-AC)</t>
  </si>
  <si>
    <t>SMAES_27001</t>
  </si>
  <si>
    <t>SMAES_36100</t>
  </si>
  <si>
    <t>SMAES_45385</t>
  </si>
  <si>
    <t>SMANG_07199</t>
  </si>
  <si>
    <t>SMANG_15242</t>
  </si>
  <si>
    <t>SunRaise Development, LLC</t>
  </si>
  <si>
    <t>Smart Roof Capital</t>
  </si>
  <si>
    <t>Third-Party Owned</t>
  </si>
  <si>
    <t>Direct Ownership</t>
  </si>
  <si>
    <t>Phytoplankton 350 Waltham Solar LLC</t>
  </si>
  <si>
    <t>Hampden</t>
  </si>
  <si>
    <t>Pembroke</t>
  </si>
  <si>
    <t>Somers Road Solar 1, LLC</t>
  </si>
  <si>
    <t>Astrum Solar Inc., dba Direct Energy Solar</t>
  </si>
  <si>
    <t>SMAES_24262</t>
  </si>
  <si>
    <t>SMAES_24961</t>
  </si>
  <si>
    <t>SMAES_25566</t>
  </si>
  <si>
    <t>SMAES_25706</t>
  </si>
  <si>
    <t>SMAES_25858</t>
  </si>
  <si>
    <t>SMAES_27479</t>
  </si>
  <si>
    <t>SMAES_27498</t>
  </si>
  <si>
    <t>SMAES_30604</t>
  </si>
  <si>
    <t>SMAES_30664</t>
  </si>
  <si>
    <t>SMAES_31450</t>
  </si>
  <si>
    <t>SMAES_31457</t>
  </si>
  <si>
    <t>SMAES_34758</t>
  </si>
  <si>
    <t>SMAES_35524</t>
  </si>
  <si>
    <t>SMAES_36202</t>
  </si>
  <si>
    <t>SMAES_36208</t>
  </si>
  <si>
    <t>SMAES_37197</t>
  </si>
  <si>
    <t>SMAES_40168</t>
  </si>
  <si>
    <t>SMAES_42542</t>
  </si>
  <si>
    <t>SMAES_48402</t>
  </si>
  <si>
    <t>SMAES_48434</t>
  </si>
  <si>
    <t>SMAES_48880</t>
  </si>
  <si>
    <t>SMAES_49088</t>
  </si>
  <si>
    <t>SMAES_49419</t>
  </si>
  <si>
    <t>SMAES_46356</t>
  </si>
  <si>
    <t>SMAES_46370</t>
  </si>
  <si>
    <t>SMAES_49674</t>
  </si>
  <si>
    <t>SMAES_50117</t>
  </si>
  <si>
    <t>SMAES_50119</t>
  </si>
  <si>
    <t>SMAES_50124</t>
  </si>
  <si>
    <t>SMAES_50129</t>
  </si>
  <si>
    <t>SMAES_50395</t>
  </si>
  <si>
    <t>SMAES_51000</t>
  </si>
  <si>
    <t>SMAES_51800</t>
  </si>
  <si>
    <t>SMAES_51942</t>
  </si>
  <si>
    <t>SMAES_53305</t>
  </si>
  <si>
    <t>SMAES_54836</t>
  </si>
  <si>
    <t>SMAES_54899</t>
  </si>
  <si>
    <t>SMAES_56734</t>
  </si>
  <si>
    <t>SMAES_56719</t>
  </si>
  <si>
    <t>SMAES_57035</t>
  </si>
  <si>
    <t>SMAES_57402</t>
  </si>
  <si>
    <t>SMAES_58843</t>
  </si>
  <si>
    <t>SMAES_58901</t>
  </si>
  <si>
    <t>SMAES_59056</t>
  </si>
  <si>
    <t>SMAES_60159</t>
  </si>
  <si>
    <t>SMAES_60554</t>
  </si>
  <si>
    <t>SMAES_60555</t>
  </si>
  <si>
    <t>SMAES_60606</t>
  </si>
  <si>
    <t>SMAES_60607</t>
  </si>
  <si>
    <t>SMAES_61262</t>
  </si>
  <si>
    <t>SMAES_61366</t>
  </si>
  <si>
    <t>SMAES_61679</t>
  </si>
  <si>
    <t>SMAES_61734</t>
  </si>
  <si>
    <t>SMAES_62504</t>
  </si>
  <si>
    <t>SMAES_64039</t>
  </si>
  <si>
    <t>SMAES_64725</t>
  </si>
  <si>
    <t>SMAES_64860</t>
  </si>
  <si>
    <t>SMAES_65428</t>
  </si>
  <si>
    <t>SMAES_65945</t>
  </si>
  <si>
    <t>SMAES_66048</t>
  </si>
  <si>
    <t>SMAES_66265</t>
  </si>
  <si>
    <t>SMAES_66266</t>
  </si>
  <si>
    <t>SMAES_66267</t>
  </si>
  <si>
    <t>SMAES_66268</t>
  </si>
  <si>
    <t>SMAES_66269</t>
  </si>
  <si>
    <t>SMAES_66270</t>
  </si>
  <si>
    <t>SMAES_66314</t>
  </si>
  <si>
    <t>SMAES_66781</t>
  </si>
  <si>
    <t>SMAES_66783</t>
  </si>
  <si>
    <t>SMAES_66787</t>
  </si>
  <si>
    <t>SMAES_66789</t>
  </si>
  <si>
    <t>SMAES_66791</t>
  </si>
  <si>
    <t>SMAES_66878</t>
  </si>
  <si>
    <t>SMAES_67213</t>
  </si>
  <si>
    <t>SMAES_67263</t>
  </si>
  <si>
    <t>SMAES_67376</t>
  </si>
  <si>
    <t>SMAES_13946</t>
  </si>
  <si>
    <t>SMAES_23460</t>
  </si>
  <si>
    <t>SMAES_31852</t>
  </si>
  <si>
    <t>SMAES_36247</t>
  </si>
  <si>
    <t>SMAES_43275</t>
  </si>
  <si>
    <t>SMAES_60988</t>
  </si>
  <si>
    <t>SMAES_62224</t>
  </si>
  <si>
    <t>SMAES_64896</t>
  </si>
  <si>
    <t>SMAES_67594</t>
  </si>
  <si>
    <t>SMANG_39789</t>
  </si>
  <si>
    <t>SMANG_49462</t>
  </si>
  <si>
    <t>SMANG_56266</t>
  </si>
  <si>
    <t>SMANG_56368</t>
  </si>
  <si>
    <t>SMANG_56481</t>
  </si>
  <si>
    <t>SMANG_56484</t>
  </si>
  <si>
    <t>SMANG_56486</t>
  </si>
  <si>
    <t>SMANG_58490</t>
  </si>
  <si>
    <t>SMANG_62229</t>
  </si>
  <si>
    <t>SMANG_63505</t>
  </si>
  <si>
    <t>SMANG_63581</t>
  </si>
  <si>
    <t>SMANG_63678</t>
  </si>
  <si>
    <t>SMANG_66163</t>
  </si>
  <si>
    <t>SMANG_00700</t>
  </si>
  <si>
    <t>SMANG_64727</t>
  </si>
  <si>
    <t>SMANG_16469</t>
  </si>
  <si>
    <t>SMANG_24366</t>
  </si>
  <si>
    <t>SMANG_24373</t>
  </si>
  <si>
    <t>SMANG_24500</t>
  </si>
  <si>
    <t>SMANG_28212</t>
  </si>
  <si>
    <t>SMANG_28338</t>
  </si>
  <si>
    <t>SMANG_28710</t>
  </si>
  <si>
    <t>SMANG_28721</t>
  </si>
  <si>
    <t>SMANG_30833</t>
  </si>
  <si>
    <t>SMANG_35374</t>
  </si>
  <si>
    <t>SMANG_38716</t>
  </si>
  <si>
    <t>SMANG_38754</t>
  </si>
  <si>
    <t>SMANG_38763</t>
  </si>
  <si>
    <t>SMANG_40297</t>
  </si>
  <si>
    <t>SMANG_42257</t>
  </si>
  <si>
    <t>SMANG_45786</t>
  </si>
  <si>
    <t>SMANG_46695</t>
  </si>
  <si>
    <t>SMANG_49118</t>
  </si>
  <si>
    <t>SMANG_52157</t>
  </si>
  <si>
    <t>SMANG_53328</t>
  </si>
  <si>
    <t>SMANG_53372</t>
  </si>
  <si>
    <t>SMANG_53686</t>
  </si>
  <si>
    <t>Plympton Lake Street Solar, LLC</t>
  </si>
  <si>
    <t>NextGrid inc</t>
  </si>
  <si>
    <t>NextGrid. Inc</t>
  </si>
  <si>
    <t>Parallel Products Solar Energy, LLC</t>
  </si>
  <si>
    <t>Phytoplankton 358 Waltham Solar LLC</t>
  </si>
  <si>
    <t>CSG Developers LLC dba Commercial Solar Guy</t>
  </si>
  <si>
    <t>Acushnet Solar, LLC</t>
  </si>
  <si>
    <t>Robinson Road Solar, LLC</t>
  </si>
  <si>
    <t>Westport Route 88 Solar 1, LLC</t>
  </si>
  <si>
    <t>Westport Stone and Sand Solar, LLC</t>
  </si>
  <si>
    <t>Syncarpha Carver, LLC</t>
  </si>
  <si>
    <t>Black Mangrove Solar LLC</t>
  </si>
  <si>
    <t>NextGrid Pistache LLC</t>
  </si>
  <si>
    <t>Phytoplankton Hopkinton Solar LLC</t>
  </si>
  <si>
    <t>LSE Hydra LLC</t>
  </si>
  <si>
    <t>Next Grid Hawthorn LLC</t>
  </si>
  <si>
    <t>NextGrid Jamaica Caper LLC</t>
  </si>
  <si>
    <t>Sunwealth Power</t>
  </si>
  <si>
    <t>Sumac Solar LLC</t>
  </si>
  <si>
    <t>BAPS Sharon Solar, LLC</t>
  </si>
  <si>
    <t>Isaksen Solar</t>
  </si>
  <si>
    <t>Photinia Solar LLC</t>
  </si>
  <si>
    <t>NextGrid Tree Of Heaven LLC</t>
  </si>
  <si>
    <t>Copicut Solar 1, LLC</t>
  </si>
  <si>
    <t>NextGrid Sequoia 2 LLC</t>
  </si>
  <si>
    <t>Pine Solar LLC</t>
  </si>
  <si>
    <t>Division Road Solar 1, LLC</t>
  </si>
  <si>
    <t>Parallel Products</t>
  </si>
  <si>
    <t>Phytoplankton Framingham Solar LLC</t>
  </si>
  <si>
    <t>Lemonade Berry Solar LLC</t>
  </si>
  <si>
    <t>Sunwealth</t>
  </si>
  <si>
    <t>NextGrid Hakea LLC</t>
  </si>
  <si>
    <t>ReWild Renewables LLC</t>
  </si>
  <si>
    <t>ReWild Renewables, LLC</t>
  </si>
  <si>
    <t>Fairhaven MA 4, LLC</t>
  </si>
  <si>
    <t>Mendall Road Acushnet Solar 1, LLC</t>
  </si>
  <si>
    <t>Maynard Solar, LLC</t>
  </si>
  <si>
    <t>Phytoplankton 111 Wells Solar LLC</t>
  </si>
  <si>
    <t>Sunwealth LLC</t>
  </si>
  <si>
    <t>Phytoplankton Newton Canopy Solar LLC</t>
  </si>
  <si>
    <t>DG Massachusetts Solar, LLC</t>
  </si>
  <si>
    <t>Pacifico Energy North America LLC</t>
  </si>
  <si>
    <t>Ludlow Renewables, LLC</t>
  </si>
  <si>
    <t>SunWealth, LLC</t>
  </si>
  <si>
    <t>Hyperion Systems LLC</t>
  </si>
  <si>
    <t>NG OS 5 Solar LLC</t>
  </si>
  <si>
    <t>BWC Swift River, LLC</t>
  </si>
  <si>
    <t>BlueWave Project Development, LLC</t>
  </si>
  <si>
    <t>Summit Farm Solar, LLC</t>
  </si>
  <si>
    <t>CSG Developers LLC</t>
  </si>
  <si>
    <t>NextGrid Inc.</t>
  </si>
  <si>
    <t>NG OS 9 Solar LLC</t>
  </si>
  <si>
    <t>Parallel Products Solar Energy</t>
  </si>
  <si>
    <t>No Fossil Fuel llc</t>
  </si>
  <si>
    <t>Pawpaw Solar LLC</t>
  </si>
  <si>
    <t>Solect Energy Development LLC</t>
  </si>
  <si>
    <t>Phytoplankton East Longmeadow Solar LLC</t>
  </si>
  <si>
    <t>ZPD-PT Solar Project 2017-020 LLC</t>
  </si>
  <si>
    <t>ZPD-PT Solar Project 2017-013 LLC</t>
  </si>
  <si>
    <t>ZPD-PT Solar Project 2017-040 LLC</t>
  </si>
  <si>
    <t>Phytoplankton Westborough Solar LLC</t>
  </si>
  <si>
    <t>Rehoboth Renewables, LLC</t>
  </si>
  <si>
    <t>Phytoplankton Franklin Solar LLC</t>
  </si>
  <si>
    <t>Northbridge McQuade, LLC</t>
  </si>
  <si>
    <t>Power Factor LLC</t>
  </si>
  <si>
    <t>NextGrid Deer Brush LLC</t>
  </si>
  <si>
    <t>Yaupon Solar LLC</t>
  </si>
  <si>
    <t>Dartmouth</t>
  </si>
  <si>
    <t>Wellfleet</t>
  </si>
  <si>
    <t>Yarmouth</t>
  </si>
  <si>
    <t>Marshfield</t>
  </si>
  <si>
    <t>Sharon</t>
  </si>
  <si>
    <t>Chelsea</t>
  </si>
  <si>
    <t>Weston</t>
  </si>
  <si>
    <t>Needham</t>
  </si>
  <si>
    <t>Saugus</t>
  </si>
  <si>
    <t>Lynn</t>
  </si>
  <si>
    <t>Avon</t>
  </si>
  <si>
    <t>Northborough</t>
  </si>
  <si>
    <t>Newburyport</t>
  </si>
  <si>
    <t>Wrentham</t>
  </si>
  <si>
    <t>P</t>
  </si>
  <si>
    <t>Calculated</t>
  </si>
  <si>
    <t>LI/LMI Portion</t>
  </si>
  <si>
    <t>Re: LI Adder</t>
  </si>
  <si>
    <t>Riverside Thompson SCEF</t>
  </si>
  <si>
    <t>USS Shelton SCEF</t>
  </si>
  <si>
    <t>United Illuminating</t>
  </si>
  <si>
    <t>Open Market ESCO</t>
  </si>
  <si>
    <t>Capitol Heights</t>
  </si>
  <si>
    <t>NCS Meadows LLC</t>
  </si>
  <si>
    <t>District Heights</t>
  </si>
  <si>
    <t>Elkton Blue Solar, LLC</t>
  </si>
  <si>
    <t>Chesapeake Energy One, LLC</t>
  </si>
  <si>
    <t>Meade Communities LLC</t>
  </si>
  <si>
    <t>SGC Power, LLC</t>
  </si>
  <si>
    <t>Portland General Electric</t>
  </si>
  <si>
    <t>Pacific Power</t>
  </si>
  <si>
    <t>Obsidian I Sunstone Fort Meade Holding,</t>
  </si>
  <si>
    <t>SRE MD Solar, LLC</t>
  </si>
  <si>
    <t>18A2216410004120</t>
  </si>
  <si>
    <t>P52ES Raphel Rd Community Solar LLC (18A2242960004216)</t>
  </si>
  <si>
    <t>P52ES 1755 Henryton Rd Phase 1 LLC (18A2242950004215)</t>
  </si>
  <si>
    <t>Bulldog Solar One, LLC (19A2263060004269)</t>
  </si>
  <si>
    <t>Burns Solar One, LLC (19A2263070004265)</t>
  </si>
  <si>
    <t>TPE MD MO32, LLC (20A2327940004577)</t>
  </si>
  <si>
    <t>Obsidian I Sunstone Fort Meade Holding, (21A2359240004762)</t>
  </si>
  <si>
    <t>Obsidian I Sunstone Fort Meade Holding, LLC (21A2359240004762)</t>
  </si>
  <si>
    <t>SRE MD Solar, LLC (18A2216410004120)</t>
  </si>
  <si>
    <t>Klees Mill Solar, LLC</t>
  </si>
  <si>
    <t>Carroll County MD Solar, LLC</t>
  </si>
  <si>
    <t>D40 MD Solar, LLC</t>
  </si>
  <si>
    <t>GSPP Dorsey Run MD, LLC</t>
  </si>
  <si>
    <t>SLDMD PS Portfolio LLC</t>
  </si>
  <si>
    <t>Glenn Burnie Landfill Solar LLC</t>
  </si>
  <si>
    <t>Carroll County MD Solar LLC</t>
  </si>
  <si>
    <t>Solar for Us LLC</t>
  </si>
  <si>
    <t>4809076 (19A2263080004266)</t>
  </si>
  <si>
    <t>4838181 (21A2364610004786)</t>
  </si>
  <si>
    <t>4907931 (18A2228350004170)</t>
  </si>
  <si>
    <t>2498 (21A2359240004762)</t>
  </si>
  <si>
    <t>8109 (17A2150570003894)</t>
  </si>
  <si>
    <t>8796 (20A2330770004594)</t>
  </si>
  <si>
    <t>10187 (21A2331960004602)</t>
  </si>
  <si>
    <t>10222 (21A2331960004602)</t>
  </si>
  <si>
    <t>10223 (21A2331960004602)</t>
  </si>
  <si>
    <t>10288 (20A2330770004594)</t>
  </si>
  <si>
    <t>11056 (21A2331960004602)</t>
  </si>
  <si>
    <t>12003 (21A2331960004602)</t>
  </si>
  <si>
    <t>11509 (21A2331960004602)</t>
  </si>
  <si>
    <t>12005 (21A2331960004602)</t>
  </si>
  <si>
    <t>11678 (17A2150570003894)</t>
  </si>
  <si>
    <t>12063 (21A2378390004845)</t>
  </si>
  <si>
    <t>80859 (22A2398440005165)</t>
  </si>
  <si>
    <t>80896 (22A2398440005165)</t>
  </si>
  <si>
    <t>80921 (22A2398440005165)</t>
  </si>
  <si>
    <t>81001 (22A2398440005165)</t>
  </si>
  <si>
    <t>81184 (22A2398440005165)</t>
  </si>
  <si>
    <t>80955 (22A2398440005165)</t>
  </si>
  <si>
    <t>80901 (22A2398440005165)</t>
  </si>
  <si>
    <t>81053 (22A2398440005165)</t>
  </si>
  <si>
    <t>80918 (22A2398440005165)</t>
  </si>
  <si>
    <t>80755 (22A2398440005165)</t>
  </si>
  <si>
    <t>81125 (22A2398440005165)</t>
  </si>
  <si>
    <t>80949 (22A2398440005165)</t>
  </si>
  <si>
    <t>9594 (22A2409910005393)</t>
  </si>
  <si>
    <t>81090 (22A2398440005165)</t>
  </si>
  <si>
    <t>81562 (22A2398440005165)</t>
  </si>
  <si>
    <t>12000 (21A2331960004602)</t>
  </si>
  <si>
    <t>81089 (22A2398440005165)</t>
  </si>
  <si>
    <t>81567 (22A2398440005165)</t>
  </si>
  <si>
    <t>81522 (22A2398440005165)</t>
  </si>
  <si>
    <t>81526 (22A2398440005165)</t>
  </si>
  <si>
    <t>81523 (22A2398440005165)</t>
  </si>
  <si>
    <t>77678 (17A2150570003894)</t>
  </si>
  <si>
    <t>77674 (17A2150570003894)</t>
  </si>
  <si>
    <t>77675 (17A2150570003894)</t>
  </si>
  <si>
    <t>77670 (17A2150570003894)</t>
  </si>
  <si>
    <t>77677 (17A2150570003894)</t>
  </si>
  <si>
    <t>77676 (17A2150570003894)</t>
  </si>
  <si>
    <t>81369 (22A2398440005165)</t>
  </si>
  <si>
    <t>80897 (22A2398440005165)</t>
  </si>
  <si>
    <t>81193 (22A2398440005165)</t>
  </si>
  <si>
    <t>81023 (22A2398440005165)</t>
  </si>
  <si>
    <t>81194 (22A2398440005165)</t>
  </si>
  <si>
    <t>81565 (22A2398440005165)</t>
  </si>
  <si>
    <t>83116 (22A2398440005165)</t>
  </si>
  <si>
    <t>83147 (22A2398440005165)</t>
  </si>
  <si>
    <t>83148 (22A2398440005165)</t>
  </si>
  <si>
    <t>83179 (22A2398440005165)</t>
  </si>
  <si>
    <t>83182 (22A2398440005165)</t>
  </si>
  <si>
    <t>83181 (22A2398440005165)</t>
  </si>
  <si>
    <t>83371 (22A2398440005165)</t>
  </si>
  <si>
    <t>83374 (22A2398440005165)</t>
  </si>
  <si>
    <t>83145 (22A2398440005165)</t>
  </si>
  <si>
    <t>83379 (22A2398440005165)</t>
  </si>
  <si>
    <t>83376 (22A2398440005165)</t>
  </si>
  <si>
    <t>83176 (22A2398440005165)</t>
  </si>
  <si>
    <t>100537 (20A2330770004594)</t>
  </si>
  <si>
    <t>11567 (23C3018960005988)</t>
  </si>
  <si>
    <t>4809076 (4809076 (19A2263080004266))</t>
  </si>
  <si>
    <t>4838181 (4838181 (21A2364610004786))</t>
  </si>
  <si>
    <t>4907931 (4907931 (18A2228350004170))</t>
  </si>
  <si>
    <t>2498 (2498 (21A2359240004762))</t>
  </si>
  <si>
    <t>8109 (8109 (17A2150570003894))</t>
  </si>
  <si>
    <t>8796 (8796 (20A2330770004594))</t>
  </si>
  <si>
    <t>10187 (10187 (21A2331960004602))</t>
  </si>
  <si>
    <t>10222 (10222 (21A2331960004602))</t>
  </si>
  <si>
    <t>10223 (10223 (21A2331960004602))</t>
  </si>
  <si>
    <t>10288 (10288 (20A2330770004594))</t>
  </si>
  <si>
    <t>11056 (11056 (21A2331960004602))</t>
  </si>
  <si>
    <t>12003 (12003 (21A2331960004602))</t>
  </si>
  <si>
    <t>11509 (11509 (21A2331960004602))</t>
  </si>
  <si>
    <t>12005 (12005 (21A2331960004602))</t>
  </si>
  <si>
    <t>11678 (11678 (17A2150570003894))</t>
  </si>
  <si>
    <t>12063 (12063 (21A2378390004845))</t>
  </si>
  <si>
    <t>80859 (80859 (22A2398440005165))</t>
  </si>
  <si>
    <t>80896 (80896 (22A2398440005165))</t>
  </si>
  <si>
    <t>80921 (80921 (22A2398440005165))</t>
  </si>
  <si>
    <t>81001 (81001 (22A2398440005165))</t>
  </si>
  <si>
    <t>81184 (81184 (22A2398440005165))</t>
  </si>
  <si>
    <t>80955 (80955 (22A2398440005165))</t>
  </si>
  <si>
    <t>80901 (80901 (22A2398440005165))</t>
  </si>
  <si>
    <t>81053 (81053 (22A2398440005165))</t>
  </si>
  <si>
    <t>80918 (80918 (22A2398440005165))</t>
  </si>
  <si>
    <t>80755 (80755 (22A2398440005165))</t>
  </si>
  <si>
    <t>81125 (81125 (22A2398440005165))</t>
  </si>
  <si>
    <t>80949 (80949 (22A2398440005165))</t>
  </si>
  <si>
    <t>9594 (9594 (22A2409910005393))</t>
  </si>
  <si>
    <t>81090 (81090 (22A2398440005165))</t>
  </si>
  <si>
    <t>81562 (81562 (22A2398440005165))</t>
  </si>
  <si>
    <t>12000 (12000 (21A2331960004602))</t>
  </si>
  <si>
    <t>81089 (81089 (22A2398440005165))</t>
  </si>
  <si>
    <t>81567 (81567 (22A2398440005165))</t>
  </si>
  <si>
    <t>81522 (81522 (22A2398440005165))</t>
  </si>
  <si>
    <t>81526 (81526 (22A2398440005165))</t>
  </si>
  <si>
    <t>81523 (81523 (22A2398440005165))</t>
  </si>
  <si>
    <t>77678 (77678 (17A2150570003894))</t>
  </si>
  <si>
    <t>77674 (77674 (17A2150570003894))</t>
  </si>
  <si>
    <t>77675 (77675 (17A2150570003894))</t>
  </si>
  <si>
    <t>77670 (77670 (17A2150570003894))</t>
  </si>
  <si>
    <t>77677 (77677 (17A2150570003894))</t>
  </si>
  <si>
    <t>77676 (77676 (17A2150570003894))</t>
  </si>
  <si>
    <t>81369 (81369 (22A2398440005165))</t>
  </si>
  <si>
    <t>80897 (80897 (22A2398440005165))</t>
  </si>
  <si>
    <t>81193 (81193 (22A2398440005165))</t>
  </si>
  <si>
    <t>81023 (81023 (22A2398440005165))</t>
  </si>
  <si>
    <t>81194 (81194 (22A2398440005165))</t>
  </si>
  <si>
    <t>81565 (81565 (22A2398440005165))</t>
  </si>
  <si>
    <t>83116 (83116 (22A2398440005165))</t>
  </si>
  <si>
    <t>83147 (83147 (22A2398440005165))</t>
  </si>
  <si>
    <t>83148 (83148 (22A2398440005165))</t>
  </si>
  <si>
    <t>83179 (83179 (22A2398440005165))</t>
  </si>
  <si>
    <t>83182 (83182 (22A2398440005165))</t>
  </si>
  <si>
    <t>83181 (83181 (22A2398440005165))</t>
  </si>
  <si>
    <t>83371 (83371 (22A2398440005165))</t>
  </si>
  <si>
    <t>83374 (83374 (22A2398440005165))</t>
  </si>
  <si>
    <t>83145 (83145 (22A2398440005165))</t>
  </si>
  <si>
    <t>83379 (83379 (22A2398440005165))</t>
  </si>
  <si>
    <t>83376 (83376 (22A2398440005165))</t>
  </si>
  <si>
    <t>83176 (83176 (22A2398440005165))</t>
  </si>
  <si>
    <t>100537 (100537 (20A2330770004594))</t>
  </si>
  <si>
    <t>11567 (11567 (23C3018960005988))</t>
  </si>
  <si>
    <t>DPL-0003982</t>
  </si>
  <si>
    <t>DPL-0003985</t>
  </si>
  <si>
    <t>18A2214960004107</t>
  </si>
  <si>
    <t>21A2374290004833</t>
  </si>
  <si>
    <t>21A2356530004742</t>
  </si>
  <si>
    <t>19A2271230004336</t>
  </si>
  <si>
    <t>DPL-0010663</t>
  </si>
  <si>
    <t>DPL-0091082</t>
  </si>
  <si>
    <t>DPL -0016536</t>
  </si>
  <si>
    <t>DPL-0019835</t>
  </si>
  <si>
    <t>DPL-0106941</t>
  </si>
  <si>
    <t>Parker Place Solar, LLC</t>
  </si>
  <si>
    <t>GEN-CS-5399</t>
  </si>
  <si>
    <t>GEN-CS-5397</t>
  </si>
  <si>
    <t>Legore Solar Energy Center, LLC esa</t>
  </si>
  <si>
    <t>Union Bridge</t>
  </si>
  <si>
    <t>Woodsboro</t>
  </si>
  <si>
    <t>21A2364620004787</t>
  </si>
  <si>
    <t>17A2150280003876</t>
  </si>
  <si>
    <t>GEN-CS-6571</t>
  </si>
  <si>
    <t>GEN-CS-6918</t>
  </si>
  <si>
    <t>GEN-CS-7446</t>
  </si>
  <si>
    <t>GEN-CS-7528</t>
  </si>
  <si>
    <t>GEN-CS-7410</t>
  </si>
  <si>
    <t>GEN-CS-7507</t>
  </si>
  <si>
    <t>GEN-CS-7823</t>
  </si>
  <si>
    <t>GEN-CS-7919</t>
  </si>
  <si>
    <t>GEN-CS-6571 (21A2349850004702)</t>
  </si>
  <si>
    <t>GEN-CS-6918 (20A2289450004419)</t>
  </si>
  <si>
    <t>GEN-CS-7446 (17A2150570003894)</t>
  </si>
  <si>
    <t>GEN-CS-7528 (17A2150570003894)</t>
  </si>
  <si>
    <t>GEN-CS-7410 (21A234280004668)</t>
  </si>
  <si>
    <t>GEN-CS-7507 (21A234280004668)</t>
  </si>
  <si>
    <t>GEN-CS-7823 (21A2361580004773)</t>
  </si>
  <si>
    <t>GEN-CS-7919 (21A2361580004773)</t>
  </si>
  <si>
    <t>SGC Power - Bear One</t>
  </si>
  <si>
    <t>Taneytown Solar, LLC</t>
  </si>
  <si>
    <t>SGC Power</t>
  </si>
  <si>
    <t>Emmitsburg Kiln Solar, LLC</t>
  </si>
  <si>
    <t>Thurmont Solar, LLC</t>
  </si>
  <si>
    <t>UGE USA, Inc</t>
  </si>
  <si>
    <t>14150 Hollow Road</t>
  </si>
  <si>
    <t>3084 Roop Rd</t>
  </si>
  <si>
    <t>4000 Brown Road</t>
  </si>
  <si>
    <t>17291 Bittinger Road</t>
  </si>
  <si>
    <t>9023 Old Kiln Road</t>
  </si>
  <si>
    <t>8408 Links Bridge Road</t>
  </si>
  <si>
    <t>846 Jasper Riley Road</t>
  </si>
  <si>
    <t>Jasper Riley Road</t>
  </si>
  <si>
    <t>PEPCO-0002702 (17C2149980003866)</t>
  </si>
  <si>
    <t>PEPCO-0095708 (21A2374870004834)</t>
  </si>
  <si>
    <t>PEPCO-0095727 (21A2374870004834)</t>
  </si>
  <si>
    <t>PEPCO-0095724 (21A2374870004834)</t>
  </si>
  <si>
    <t>PEPCO-0011998 (20A2315430004521)</t>
  </si>
  <si>
    <t>PEPCO-0097442 (20A2315430004521)</t>
  </si>
  <si>
    <t>PEPCO-0003918 (19A2271830004335)</t>
  </si>
  <si>
    <t>PEPCO-0089078 (21A2336190004624)</t>
  </si>
  <si>
    <t>PEPCO-0019797 (21A2336190004624)</t>
  </si>
  <si>
    <t>PEPCO-0019798 (21A2336190004624)</t>
  </si>
  <si>
    <t>PEPCO-0098114 (22A2386600004981)</t>
  </si>
  <si>
    <t>PEPCO-0100261 (22A2386600004981)</t>
  </si>
  <si>
    <t>PEPCO-0093934 (21A2357110004747)</t>
  </si>
  <si>
    <t>PEPCO-0102350 (21A2377650004851)</t>
  </si>
  <si>
    <t>PEPCO-0108295 (22A2397700005150)</t>
  </si>
  <si>
    <t>PEPCO-0103315 (22A2397700005150)</t>
  </si>
  <si>
    <t>PEPCO-0106313 (22A2406060005316)</t>
  </si>
  <si>
    <t>PEPCO-0106314 (22A2406060005316)</t>
  </si>
  <si>
    <t>PEPCO-0109359 (22A2398440005165)</t>
  </si>
  <si>
    <t>PEPCO-0116909 (22A2398440005165)</t>
  </si>
  <si>
    <t>PEPCO-0110184 (22A2398440005165)</t>
  </si>
  <si>
    <t>PEPCO-0114796 (22A2398440005165)</t>
  </si>
  <si>
    <t>PEPCO-0114857 (22A2398440005165)</t>
  </si>
  <si>
    <t>PEPCO-0114817 (22A2398440005165)</t>
  </si>
  <si>
    <t>PEPCO-0114881 (22A2398440005165)</t>
  </si>
  <si>
    <t>PEPCO-0110132 (22A2398440005165)</t>
  </si>
  <si>
    <t>PEPCO-0110181 (22A2398440005165)</t>
  </si>
  <si>
    <t>PEPCO-0114842 (22A2398440005165)</t>
  </si>
  <si>
    <t>PEPCO-0110130 (22A2398440005165)</t>
  </si>
  <si>
    <t>PEPCO-0110175 (22A2398440005165)</t>
  </si>
  <si>
    <t>PEPCO-0114851 (22A2398440005165)</t>
  </si>
  <si>
    <t>PEPCO-0110138 (22A2398440005165)</t>
  </si>
  <si>
    <t>PEPCO-0110109 (22A2398440005165)</t>
  </si>
  <si>
    <t>PEPCO-0110180 (22A2398440005165)</t>
  </si>
  <si>
    <t>PEPCO-0114843 (22A2398440005165)</t>
  </si>
  <si>
    <t>PEPCO-0114860 (22A2398440005165)</t>
  </si>
  <si>
    <t>PEPCO-0116200 (22A2398440005165)</t>
  </si>
  <si>
    <t>PEPCO-0114738 (22A2398440005165)</t>
  </si>
  <si>
    <t>PEPCO-0111785 (22A2398440005165)</t>
  </si>
  <si>
    <t>PEPCO-0113034 (22A2398440005165)</t>
  </si>
  <si>
    <t>PEPCO-0114820 (22A2398440005165)</t>
  </si>
  <si>
    <t>PEPCO-0114950 (22A2423060005586)</t>
  </si>
  <si>
    <t>PEPCO-0115220 (22A2423060005586)</t>
  </si>
  <si>
    <t>Rockville</t>
  </si>
  <si>
    <t>Hyattsville</t>
  </si>
  <si>
    <t>Bethesda</t>
  </si>
  <si>
    <t>Free Rein Solar Farm LLC</t>
  </si>
  <si>
    <t>NCS New Covenant LLC</t>
  </si>
  <si>
    <t>NCS Coral Hills LLC</t>
  </si>
  <si>
    <t>New Columbia Solar LLC</t>
  </si>
  <si>
    <t>SLDMD PS Portfolio, LLC</t>
  </si>
  <si>
    <t>NCS 5944 MLK LLC</t>
  </si>
  <si>
    <t>Re: LMI At Least</t>
  </si>
  <si>
    <t>NJSTRE1545017709</t>
  </si>
  <si>
    <t>NJSTRE1545017713</t>
  </si>
  <si>
    <t>NJSTRE1545017651</t>
  </si>
  <si>
    <t>NJSTRE1545017703</t>
  </si>
  <si>
    <t>NJSTRE1545017751</t>
  </si>
  <si>
    <t>NJSTRE1545017661</t>
  </si>
  <si>
    <t>Jersey CIty</t>
  </si>
  <si>
    <t>Hartz Solar, LLC.</t>
  </si>
  <si>
    <t>Delanco Coopertown Road Solar 2, LLC</t>
  </si>
  <si>
    <t>Linden Hawk Rise Solar, LLC</t>
  </si>
  <si>
    <t>NJ Phase 1 Pending Project(s): 25 Projects in Total</t>
  </si>
  <si>
    <t>TBD</t>
  </si>
  <si>
    <t>NJ Phase 2 Pending Project(s): 104 Projects in Total</t>
  </si>
  <si>
    <t>Y</t>
  </si>
  <si>
    <t>Re: LMI Carve-Out</t>
  </si>
  <si>
    <t>FP&amp;L Phase 2 Program: 24 Projects in Total</t>
  </si>
  <si>
    <t>Underhill Farm</t>
  </si>
  <si>
    <t>Nexamp Rochester</t>
  </si>
  <si>
    <t xml:space="preserve">Crans Mill </t>
  </si>
  <si>
    <t>Sackett Lake</t>
  </si>
  <si>
    <t>Johnstown A</t>
  </si>
  <si>
    <t>Johnstown B</t>
  </si>
  <si>
    <t xml:space="preserve">Nexamp Seneca </t>
  </si>
  <si>
    <t>Boas</t>
  </si>
  <si>
    <t>Naitonal Grid</t>
  </si>
  <si>
    <t>United States Solar Corporation</t>
  </si>
  <si>
    <t>CHIP Fund 5, LLC</t>
  </si>
  <si>
    <t>Carnes Creek Solar</t>
  </si>
  <si>
    <t>Cherry Creek Solar</t>
  </si>
  <si>
    <t>Cosper Creek Solar</t>
  </si>
  <si>
    <t>Fruitland Creek</t>
  </si>
  <si>
    <t>Kaiser Creek Solar</t>
  </si>
  <si>
    <t>Red Prairie Solar</t>
  </si>
  <si>
    <t>Sandy River Solar</t>
  </si>
  <si>
    <t>Sesqui-C Solar</t>
  </si>
  <si>
    <t>Wallowa County Community Solar</t>
  </si>
  <si>
    <t>Salem</t>
  </si>
  <si>
    <t>Sprague River</t>
  </si>
  <si>
    <t>Willamina</t>
  </si>
  <si>
    <t>Sheridan</t>
  </si>
  <si>
    <t>Yamhill</t>
  </si>
  <si>
    <t>Oregon Shines</t>
  </si>
  <si>
    <t>ROSE Community Development</t>
  </si>
  <si>
    <t>Oregon Clean Power Cooperative</t>
  </si>
  <si>
    <t>Fleet Development</t>
  </si>
  <si>
    <t>7 Mile Solar</t>
  </si>
  <si>
    <t>Antelope Creek Solar</t>
  </si>
  <si>
    <t>Belvedere Solar</t>
  </si>
  <si>
    <t>Chapman Creek Solar</t>
  </si>
  <si>
    <t>Clayfield Solar LLC</t>
  </si>
  <si>
    <t>Dover Solar</t>
  </si>
  <si>
    <t>Gun Club Solar, LLC</t>
  </si>
  <si>
    <t>Hay Creek Solar</t>
  </si>
  <si>
    <t>Linkville Solar</t>
  </si>
  <si>
    <t>Manchester Solar LLC</t>
  </si>
  <si>
    <t>Mompano Solar</t>
  </si>
  <si>
    <t>Orchard Knob Solar</t>
  </si>
  <si>
    <t>Pine Grove Solar</t>
  </si>
  <si>
    <t>Round Lake Solar</t>
  </si>
  <si>
    <t>Bownsville</t>
  </si>
  <si>
    <t>Eagle Point</t>
  </si>
  <si>
    <t>Mt Angel</t>
  </si>
  <si>
    <t>Cave Junction</t>
  </si>
  <si>
    <t>Estacada</t>
  </si>
  <si>
    <t>Candy</t>
  </si>
  <si>
    <t>Dundee</t>
  </si>
  <si>
    <t>Klamath Falls</t>
  </si>
  <si>
    <t>Dayton</t>
  </si>
  <si>
    <t>Beavercreek</t>
  </si>
  <si>
    <t>Dallas</t>
  </si>
  <si>
    <t>Solar Town</t>
  </si>
  <si>
    <t>P-0704</t>
  </si>
  <si>
    <t>P-0705</t>
  </si>
  <si>
    <t>P-0820</t>
  </si>
  <si>
    <t>P-0825</t>
  </si>
  <si>
    <t>P-1324</t>
  </si>
  <si>
    <t xml:space="preserve">P-2838 </t>
  </si>
  <si>
    <t xml:space="preserve">P-2724 </t>
  </si>
  <si>
    <t>Champaign</t>
  </si>
  <si>
    <t>General Project</t>
  </si>
  <si>
    <t>Trajectory Solar IL, LLC</t>
  </si>
  <si>
    <t>P-0793</t>
  </si>
  <si>
    <t>P-1024</t>
  </si>
  <si>
    <t>P-1025</t>
  </si>
  <si>
    <t>P-0699</t>
  </si>
  <si>
    <t>P-2841</t>
  </si>
  <si>
    <t>P-3452</t>
  </si>
  <si>
    <t>P-3456</t>
  </si>
  <si>
    <t>P-3463</t>
  </si>
  <si>
    <t>P-3477</t>
  </si>
  <si>
    <t>P-3479</t>
  </si>
  <si>
    <t>P-2806</t>
  </si>
  <si>
    <t>Galesburg</t>
  </si>
  <si>
    <t>Cahokia</t>
  </si>
  <si>
    <t>Chicago Heights</t>
  </si>
  <si>
    <t>Granite City</t>
  </si>
  <si>
    <t>Sandoval</t>
  </si>
  <si>
    <t>Promethean Solar</t>
  </si>
  <si>
    <t>Community Power Group, LLC</t>
  </si>
  <si>
    <t>Central Road Energy LLC</t>
  </si>
  <si>
    <t>GRNE Solutions LLC</t>
  </si>
  <si>
    <t>ILSFA Low-Income Community Solar Project Aggregation 2022-2023: Multiple Projects</t>
  </si>
  <si>
    <t>Sharing the Sun Community Solar Project Data - Version History</t>
  </si>
  <si>
    <t>Title and Link</t>
  </si>
  <si>
    <t>Publication Date</t>
  </si>
  <si>
    <t>Author(s)</t>
  </si>
  <si>
    <t>Description</t>
  </si>
  <si>
    <t>Sharing the Sun Community Solar Project Data (December 2021)</t>
  </si>
  <si>
    <t>This database represents a list of community solar projects identified through various sources as of Dec 2021.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Kaifeng Xu at kaifeng.xu@nrel.gov and Jenny Heeter at jenny.heeter@nrel.gov. The June 2019 list can be found here: https://data.nrel.gov/submissions/114. The May 2020 list can be found here: https://data.nrel.gov/submissions/131. The June 2020 list can be found here: https://data.nrel.gov/submissions/149. The Dec 2020 list can be found here: https://data.nrel.gov/submissions/167</t>
  </si>
  <si>
    <t>Sharing the Sun Community Solar Project Data (Dec 2020, Revision)</t>
  </si>
  <si>
    <t>This database represents a list of community solar projects identified through various sources as of Dec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Kaifeng Xu at kaifeng.xu@nrel.gov and Jenny Heeter at jenny.heeter@nrel.gov. The June 2019 list can be found here: https://data.nrel.gov/submissions/114. The May 2020 list can be found here: https://data.nrel.gov/submissions/131. The June 2020 list can be found here: https://data.nrel.gov/submissions/149. The revision dataset included projects with a total installed capacity in 2020 under the state-level program but missing the project level details.
NOTE: Data have been updated in July 2021.</t>
  </si>
  <si>
    <t>Sharing the Sun Community Solar Project Data (June 2020)</t>
  </si>
  <si>
    <t>Jenny Heeter, National Renewable Energy Laboratory
Gabriel Chan, University of Minnesota</t>
  </si>
  <si>
    <t>This database represents a list of community solar projects identified through various sources as of June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The June 2019 list can be found here: https://data.nrel.gov/submissions/114. The May 2020 list can be found here: https://data.nrel.gov/submissions/131.</t>
  </si>
  <si>
    <t>Sharing the Sun Community Solar Project Data</t>
  </si>
  <si>
    <t>Jenny Heeter, National Renewable Energy Laboratory</t>
  </si>
  <si>
    <t>This database represents a list of community solar projects identified through various sources as of May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The June 2019 list can be found here: https://data.nrel.gov/submissions/114.</t>
  </si>
  <si>
    <t>This database represents a list of community solar projects identified through various sources as of June 2019. The list has been reviewed but errors may exist and the list may not be comprehensive. Errors in the souces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This list is an update to the Spring 2018 list found here https//data.nrel.gov/submissions/95.</t>
  </si>
  <si>
    <t>Community Solar Project Database</t>
  </si>
  <si>
    <t>Eric O'Shaughnessy, National Renewable Energy Laboratory
Mason Rolph, Coalition for Community Solar Access CCSA
Jenny Sauer, National Renewable Energy Laboratory
Jeff Cramer, Coalition for Community Solar Access CCSA</t>
  </si>
  <si>
    <t>This database represents a list of community solar projects identified through various sources as of Spring 2018. The list has been reviewed but errors may exist and the list may not be comprehensive. Errors in the souces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Eric O'Shaughnessy at eric.oshaughnessy@nrel.gov.</t>
  </si>
  <si>
    <t>Sharing the Sun Community Solar Project Data (June 2022)</t>
  </si>
  <si>
    <t>This database represents a list of community solar projects identified through various sources as of June 2022.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Kaifeng Xu at kaifeng.xu@nrel.gov and Jenny Heeter at jenny.heeter@nrel.gov. The June 2019 list can be found here: https://data.nrel.gov/submissions/114. The May 2020 list can be found here: https://data.nrel.gov/submissions/131. The June 2020 list can be found here: https://data.nrel.gov/submissions/149. The Dec 2020 list can be found here: https://data.nrel.gov/submissions/167. The Dec 2021 list can be found here: https://data.nrel.gov/submissions/185</t>
  </si>
  <si>
    <t>Variable Name</t>
  </si>
  <si>
    <t>Variable Description</t>
  </si>
  <si>
    <t>City where system is sited</t>
  </si>
  <si>
    <t>State where system is sited</t>
  </si>
  <si>
    <t>Utility service territory</t>
  </si>
  <si>
    <t>Utility types align with ownership codes reported on EIA Form 861. Ownership codes included in this dataset are:
•	Cooperative (C): Member-owned organizations. 
•	Investor-Owned Utilities (I): Entities that are privately owned and provide a public service.
•	Municipal (M): Entities that are organized under authority of state statute to provide a public service to residents of that area.
•	Political Subdivision (P) (also called "public utility district"): Independent of city or county government and voted into existence by a majority of the residents of any given area for the specific purpose of providing utility service to the voters. State laws provide for the formation of such districts.
•	Retail Power Marketer (R) or Energy Service Provider: Entities that market power to customers in restructured markets.
•	State (S): Entities that own or operate facilities or provide a public service.</t>
  </si>
  <si>
    <t>System Size (MW-AC) and (kW-AC)</t>
  </si>
  <si>
    <t xml:space="preserve">System capacity in megawatts. Projects are repored in MW-AC. Where project sizes were reported in MW-DC, we have converted them to MW-AC using a 1.3 conversion factor. Where it was unclear whether capacity was in AC or DC, we have assumed AC. </t>
  </si>
  <si>
    <t>Estimated year that project began serving customers.</t>
  </si>
  <si>
    <t>Authors</t>
  </si>
  <si>
    <t>Gabriel Chan, University of Minnesota</t>
  </si>
  <si>
    <t>Kaifeng Xu, National Renewable Energy Laboratory</t>
  </si>
  <si>
    <t>Acknowledgments</t>
  </si>
  <si>
    <t>This work was authored in part by the National Renewable Energy Laboratory, operated by Alliance for Sustainable Energy, LLC, for the U.S. Department of Energy (DOE) under Contract No. DE-AC36-08GO28308. Funding provided by the U.S. Department of Energy Office of Energy Efficiency and Renewable Energy Solar Energy Technologies Office. The authors also acknowledge the University of Minnesota for support of the project. The views expressed do not necessarily represent the views of the DOE or the U.S. Government. The U.S. Government retains and the publisher, by accepting the article for publication, acknowledges that the U.S. Government retains a nonexclusive, paid-up, irrevocable, worldwide license to publish or reproduce the published form of this work, or allow others to do so, for U.S. Government purposes.</t>
  </si>
  <si>
    <t>Released July 2023</t>
  </si>
  <si>
    <t>Community Solar Project List Updated through Dec 2022</t>
  </si>
  <si>
    <t>Alternative Project Name</t>
  </si>
  <si>
    <t>Project name listed in public resources, such as compliance report, program docket, website, and etc.</t>
  </si>
  <si>
    <t>Same as the Community Solar Project Data Table</t>
  </si>
  <si>
    <t>Low-income or LMI Subscribers by project</t>
  </si>
  <si>
    <t>All subscribers,regardless of customer class, by project</t>
  </si>
  <si>
    <t>Energy production received by LI/LMI Subscribers by project</t>
  </si>
  <si>
    <t>Energy production received by all Subscribers by project</t>
  </si>
  <si>
    <t>Is the LI/LMI Portion Calculated or Regulated?</t>
  </si>
  <si>
    <t>1) If the production numbers are available, LI/LMI Subscriber (kWh) / Total Subscribed (kWh); 2) if not, Regulated numbers</t>
  </si>
  <si>
    <t>There are four LI/LMI Portion Categories
•	Calculated: Based on the production numbers
•	Re: LI Adder: Programs have a incentive adder dedicated to LI/LMI projects. 
•	Re: LI At least: Programs indicate that at least a certain percentage of projects are dedicated to LI/LMI Customers.
•	Re: LI Carve-out:  Programs indicate that a certain percentage of projects are dedicated to LI/LMI Customers.</t>
  </si>
  <si>
    <t>Estimated year that project began serving customers.
If the project is pending, marked as "P"</t>
  </si>
  <si>
    <t>Aggregated Projects?</t>
  </si>
  <si>
    <t>Assumed Year of Interconnection</t>
  </si>
  <si>
    <t>Some projects do not have online year. In this case, we assume the online years are one year after the project awarded year, and marked as "Y"</t>
  </si>
  <si>
    <t>If represents an aggregation of projects under the same program, marked as "Y"</t>
  </si>
  <si>
    <t>Low- and Moderate-Income (LMI) Community Solar Project List (Complete and Pending) Updated as of July 2023</t>
  </si>
  <si>
    <t>Sudha Kannan, National Renewable Energy Laboratory</t>
  </si>
  <si>
    <r>
      <t xml:space="preserve">Alternative Project Name </t>
    </r>
    <r>
      <rPr>
        <sz val="10"/>
        <color rgb="FF000000"/>
        <rFont val="Arial"/>
        <family val="2"/>
      </rPr>
      <t>(name in public source like docket, website, or report)</t>
    </r>
  </si>
  <si>
    <r>
      <t xml:space="preserve">City </t>
    </r>
    <r>
      <rPr>
        <sz val="11"/>
        <color rgb="FF000000"/>
        <rFont val="Calibri"/>
        <family val="2"/>
        <scheme val="minor"/>
      </rPr>
      <t>(zip code if no city info)</t>
    </r>
  </si>
  <si>
    <t>Year of Interconnection (P if Planning)</t>
  </si>
  <si>
    <t>LMI Community Solar Project Data Collection Methodology</t>
  </si>
  <si>
    <r>
      <t>This dataset contains project data on community solar installations across the United States interconnected through December 2022. The National Renewable Energy Laboratory (NREL) first released a dataset of community solar projects in 2018, and updates it annually at least.
The dataset updated through December 2021 included for the first time a tab of projects with provisions for low-income (LI) and low- and moderate-income (LMI) subscribers. In this dataset update the LMI provisions are updated for both complete and pending projects, based on the most recent program data we collected as of July 2023.
This list has been reviewed but errors may exist and the list may not be comprehensive. Errors in the sources (e.g., press releases) may be duplicated in the dataset.
NREL invites input to improve the database, including to: 
- Correct erroneous information
- Add missing projects
- Fill in missing information
- Remove inactive projects.</t>
    </r>
    <r>
      <rPr>
        <sz val="11"/>
        <color theme="1"/>
        <rFont val="Calibri"/>
        <family val="2"/>
        <scheme val="minor"/>
      </rPr>
      <t xml:space="preserve">
Suggested updates or corrections to the data may be submitted to Kaifeng Xu at kaifeng.xu@nrel.gov or Sudha Kannan at sudha.kannan@nrel.gov.</t>
    </r>
  </si>
  <si>
    <t>Project name, if applicable; some project names might be different from the most recent reported names due to reporting inconsistencies</t>
  </si>
  <si>
    <t>Organization build the project</t>
  </si>
  <si>
    <t>Community Solar Definition</t>
  </si>
  <si>
    <t>Jenny Sumner, National Renewable Energy Laboratory</t>
  </si>
  <si>
    <r>
      <t xml:space="preserve">See the </t>
    </r>
    <r>
      <rPr>
        <i/>
        <sz val="12"/>
        <color theme="1"/>
        <rFont val="Calibri"/>
        <family val="2"/>
        <scheme val="minor"/>
      </rPr>
      <t>Sharing the Sun: Data Collection Methodology for 2023 Project Data Release</t>
    </r>
    <r>
      <rPr>
        <sz val="12"/>
        <color theme="1"/>
        <rFont val="Calibri"/>
        <family val="2"/>
        <scheme val="minor"/>
      </rPr>
      <t xml:space="preserve"> file in the NREL Data Catalog entry for details.</t>
    </r>
  </si>
  <si>
    <t>The U.S. Department of Energy defines community solar as any solar project or purchasing program, within a geographic area, in which the benefits of a solar project flow to multiple customers such as individuals, businesses, nonprofits, and other groups. In most cases, customers are benefitting from energy generated by solar panels at an off-site array (https://www.energy.gov/eere/solar/community-solar-basics).
This dataset, therefore, includes community solar projects that meet this definition.</t>
  </si>
  <si>
    <t>Gabriel Chan, University of Minnesota
Jenny Heeter, National Renewable Energy Laboratory
Kaifeng Xu, National Renewable Energy Laboratory</t>
  </si>
  <si>
    <t>Jenny Heeter, National Renewable Energy Laboratory
Kaifeng Xu, National Renewable Energy Laboratory
Gabriel Chan, University of Minnesota</t>
  </si>
  <si>
    <t>Sharing the Sun Data Collection Methodology</t>
  </si>
  <si>
    <t>ROIZ CBRE</t>
  </si>
  <si>
    <t>Maui</t>
  </si>
  <si>
    <t>Hawaiian Electric</t>
  </si>
  <si>
    <t>Mililani Tech Solar 1</t>
  </si>
  <si>
    <t>Oahu</t>
  </si>
  <si>
    <t>Mililani Tech</t>
  </si>
  <si>
    <t>Avery Hill</t>
  </si>
  <si>
    <t>Laconia</t>
  </si>
  <si>
    <t>Eversource, New Hampshire Electric Cooperative (NHEC)</t>
  </si>
  <si>
    <t>Lakes Region Community Developers</t>
  </si>
  <si>
    <t>Mascoma Meadows</t>
  </si>
  <si>
    <t>Lebanon</t>
  </si>
  <si>
    <t>Liberty Utilities</t>
  </si>
  <si>
    <t>Revision Energy</t>
  </si>
  <si>
    <t>NH SolarShares - Appleknockers General Store</t>
  </si>
  <si>
    <t>New Hampshire Electric Cooperative (NHEC)</t>
  </si>
  <si>
    <t>Plymouth Area Renewable Energy Initiative</t>
  </si>
  <si>
    <t>NH SolarShares - Frosty Scoops/Common Man</t>
  </si>
  <si>
    <t>plymouth-area-renewable-energy-initiative-revision-energy</t>
  </si>
  <si>
    <t>White Rock Cooperative Estates</t>
  </si>
  <si>
    <t>Tilton</t>
  </si>
  <si>
    <t>Shungnak-Kobuk Community Solar Independent Power Producer</t>
  </si>
  <si>
    <t>Shungnak</t>
  </si>
  <si>
    <t>Native Villages of Shungnak and Kobuk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</si>
</sst>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m/d/yyyy;@"/>
  </numFmts>
  <fonts count="23" x14ac:knownFonts="1">
    <font>
      <sz val="11"/>
      <color theme="1"/>
      <name val="Calibri"/>
      <family val="2"/>
      <scheme val="minor"/>
    </font>
    <font>
      <b/>
      <sz val="10"/>
      <color rgb="FF000000"/>
      <name val="Arial"/>
      <family val="2"/>
    </font>
    <font>
      <sz val="10"/>
      <color rgb="FF000000"/>
      <name val="Arial"/>
      <family val="2"/>
    </font>
    <font>
      <sz val="11"/>
      <color theme="1"/>
      <name val="Calibri"/>
      <family val="2"/>
      <scheme val="minor"/>
    </font>
    <font>
      <b/>
      <sz val="11"/>
      <color theme="3"/>
      <name val="Calibri"/>
      <family val="2"/>
      <scheme val="minor"/>
    </font>
    <font>
      <sz val="11"/>
      <color rgb="FFFF0000"/>
      <name val="Calibri"/>
      <family val="2"/>
      <scheme val="minor"/>
    </font>
    <font>
      <sz val="11"/>
      <name val="Calibri"/>
      <family val="2"/>
    </font>
    <font>
      <sz val="11"/>
      <name val="Calibri Bold"/>
      <family val="2"/>
    </font>
    <font>
      <sz val="12"/>
      <color theme="1"/>
      <name val="Calibri"/>
      <family val="2"/>
      <scheme val="minor"/>
    </font>
    <font>
      <sz val="10"/>
      <color theme="1"/>
      <name val="Calibri"/>
      <family val="2"/>
      <scheme val="minor"/>
    </font>
    <font>
      <u/>
      <sz val="11"/>
      <color theme="10"/>
      <name val="Calibri"/>
      <family val="2"/>
      <scheme val="minor"/>
    </font>
    <font>
      <b/>
      <sz val="11"/>
      <color rgb="FF000000"/>
      <name val="Calibri"/>
      <family val="2"/>
      <scheme val="minor"/>
    </font>
    <font>
      <sz val="11"/>
      <name val="Calibri"/>
      <family val="2"/>
      <scheme val="minor"/>
    </font>
    <font>
      <sz val="10"/>
      <name val="Arial"/>
      <family val="2"/>
    </font>
    <font>
      <sz val="11"/>
      <color rgb="FF1C245E"/>
      <name val="Calibri"/>
      <family val="2"/>
      <scheme val="minor"/>
    </font>
    <font>
      <b/>
      <sz val="11"/>
      <color theme="1"/>
      <name val="Calibri"/>
      <family val="2"/>
      <scheme val="minor"/>
    </font>
    <font>
      <b/>
      <sz val="14"/>
      <color theme="1"/>
      <name val="Calibri"/>
      <family val="2"/>
      <scheme val="minor"/>
    </font>
    <font>
      <sz val="11"/>
      <color rgb="FF000000"/>
      <name val="Calibri"/>
      <family val="2"/>
      <scheme val="minor"/>
    </font>
    <font>
      <b/>
      <sz val="12"/>
      <color theme="1"/>
      <name val="Calibri"/>
      <family val="2"/>
      <scheme val="minor"/>
    </font>
    <font>
      <u/>
      <sz val="12"/>
      <color theme="10"/>
      <name val="Calibri"/>
      <family val="2"/>
      <scheme val="minor"/>
    </font>
    <font>
      <b/>
      <sz val="10"/>
      <color rgb="FF000000"/>
      <name val="Arial"/>
      <family val="2"/>
    </font>
    <font>
      <sz val="10"/>
      <color rgb="FF000000"/>
      <name val="Arial"/>
      <family val="2"/>
    </font>
    <font>
      <i/>
      <sz val="12"/>
      <color theme="1"/>
      <name val="Calibri"/>
      <family val="2"/>
      <scheme val="minor"/>
    </font>
  </fonts>
  <fills count="5">
    <fill>
      <patternFill patternType="none"/>
    </fill>
    <fill>
      <patternFill patternType="gray125"/>
    </fill>
    <fill>
      <patternFill patternType="solid">
        <fgColor theme="7" tint="0.59999389629810485"/>
        <bgColor indexed="64"/>
      </patternFill>
    </fill>
    <fill>
      <patternFill patternType="solid">
        <fgColor rgb="FF92D050"/>
        <bgColor indexed="64"/>
      </patternFill>
    </fill>
    <fill>
      <patternFill patternType="solid">
        <fgColor theme="0"/>
        <bgColor indexed="64"/>
      </patternFill>
    </fill>
  </fills>
  <borders count="12">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8">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8" fillId="0" borderId="0"/>
    <xf numFmtId="0" fontId="3" fillId="0" borderId="0"/>
    <xf numFmtId="0" fontId="10" fillId="0" borderId="0" applyNumberFormat="0" applyFill="0" applyBorder="0" applyAlignment="0" applyProtection="0"/>
  </cellStyleXfs>
  <cellXfs count="122">
    <xf numFmtId="0" fontId="0" fillId="0" borderId="0" xfId="0"/>
    <xf numFmtId="0" fontId="0" fillId="0" borderId="0" xfId="0" applyAlignment="1">
      <alignment horizontal="left"/>
    </xf>
    <xf numFmtId="2" fontId="0" fillId="0" borderId="0" xfId="0" applyNumberFormat="1"/>
    <xf numFmtId="0" fontId="1" fillId="0" borderId="0" xfId="1" applyFont="1"/>
    <xf numFmtId="0" fontId="2" fillId="0" borderId="0" xfId="1"/>
    <xf numFmtId="0" fontId="1" fillId="0" borderId="1" xfId="1" applyFont="1" applyBorder="1"/>
    <xf numFmtId="0" fontId="1" fillId="0" borderId="1" xfId="1" applyFont="1" applyBorder="1" applyAlignment="1">
      <alignment horizontal="center" vertical="center"/>
    </xf>
    <xf numFmtId="0" fontId="1" fillId="0" borderId="2" xfId="1" applyFont="1" applyBorder="1" applyAlignment="1">
      <alignment horizontal="center" vertical="center"/>
    </xf>
    <xf numFmtId="0" fontId="1" fillId="0" borderId="0" xfId="1" applyFont="1" applyAlignment="1">
      <alignment horizontal="left"/>
    </xf>
    <xf numFmtId="4" fontId="0" fillId="0" borderId="0" xfId="2" applyNumberFormat="1" applyFont="1"/>
    <xf numFmtId="4" fontId="0" fillId="0" borderId="3" xfId="2" applyNumberFormat="1" applyFont="1" applyBorder="1"/>
    <xf numFmtId="37" fontId="0" fillId="0" borderId="0" xfId="2" applyNumberFormat="1" applyFont="1"/>
    <xf numFmtId="164" fontId="0" fillId="0" borderId="0" xfId="3" applyNumberFormat="1" applyFont="1"/>
    <xf numFmtId="0" fontId="1" fillId="0" borderId="1" xfId="1" applyFont="1" applyBorder="1" applyAlignment="1">
      <alignment horizontal="left"/>
    </xf>
    <xf numFmtId="4" fontId="0" fillId="0" borderId="1" xfId="2" applyNumberFormat="1" applyFont="1" applyBorder="1"/>
    <xf numFmtId="4" fontId="0" fillId="0" borderId="2" xfId="2" applyNumberFormat="1" applyFont="1" applyBorder="1"/>
    <xf numFmtId="37" fontId="0" fillId="0" borderId="1" xfId="2" applyNumberFormat="1" applyFont="1" applyBorder="1"/>
    <xf numFmtId="4" fontId="0" fillId="0" borderId="0" xfId="2" applyNumberFormat="1" applyFont="1" applyBorder="1"/>
    <xf numFmtId="39" fontId="0" fillId="0" borderId="0" xfId="2" applyNumberFormat="1" applyFont="1"/>
    <xf numFmtId="4" fontId="2" fillId="0" borderId="0" xfId="1" applyNumberFormat="1"/>
    <xf numFmtId="4" fontId="1" fillId="0" borderId="2" xfId="1" applyNumberFormat="1" applyFont="1" applyBorder="1" applyAlignment="1">
      <alignment horizontal="center" vertical="center"/>
    </xf>
    <xf numFmtId="4" fontId="1" fillId="0" borderId="1" xfId="1" applyNumberFormat="1" applyFont="1" applyBorder="1" applyAlignment="1">
      <alignment horizontal="center" vertical="center"/>
    </xf>
    <xf numFmtId="0" fontId="2" fillId="0" borderId="1" xfId="1" applyBorder="1"/>
    <xf numFmtId="164" fontId="0" fillId="0" borderId="1" xfId="3" applyNumberFormat="1" applyFont="1" applyBorder="1"/>
    <xf numFmtId="0" fontId="2" fillId="0" borderId="1" xfId="1" applyBorder="1" applyAlignment="1">
      <alignment wrapText="1"/>
    </xf>
    <xf numFmtId="0" fontId="1" fillId="0" borderId="1" xfId="1" applyFont="1" applyBorder="1" applyAlignment="1">
      <alignment wrapText="1"/>
    </xf>
    <xf numFmtId="165" fontId="2" fillId="0" borderId="0" xfId="1" applyNumberFormat="1"/>
    <xf numFmtId="165" fontId="2" fillId="0" borderId="1" xfId="1" applyNumberFormat="1" applyBorder="1"/>
    <xf numFmtId="1" fontId="2" fillId="0" borderId="0" xfId="1" applyNumberFormat="1"/>
    <xf numFmtId="1" fontId="0" fillId="0" borderId="0" xfId="3" applyNumberFormat="1" applyFont="1"/>
    <xf numFmtId="1" fontId="2" fillId="0" borderId="0" xfId="1" applyNumberFormat="1" applyAlignment="1">
      <alignment horizontal="left" vertical="center"/>
    </xf>
    <xf numFmtId="1" fontId="3" fillId="0" borderId="0" xfId="3" applyNumberFormat="1" applyFont="1" applyAlignment="1">
      <alignment horizontal="left"/>
    </xf>
    <xf numFmtId="0" fontId="4" fillId="0" borderId="0" xfId="4"/>
    <xf numFmtId="0" fontId="7" fillId="0" borderId="0" xfId="0" applyFont="1" applyAlignment="1">
      <alignment wrapText="1"/>
    </xf>
    <xf numFmtId="1" fontId="6" fillId="0" borderId="0" xfId="0" applyNumberFormat="1" applyFont="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vertical="top"/>
    </xf>
    <xf numFmtId="0" fontId="9" fillId="0" borderId="0" xfId="6" applyFont="1"/>
    <xf numFmtId="0" fontId="12" fillId="0" borderId="0" xfId="0" applyFont="1"/>
    <xf numFmtId="0" fontId="13" fillId="0" borderId="0" xfId="0" applyFont="1"/>
    <xf numFmtId="0" fontId="0" fillId="0" borderId="0" xfId="0" applyAlignment="1">
      <alignment vertical="center"/>
    </xf>
    <xf numFmtId="0" fontId="12" fillId="0" borderId="0" xfId="0" applyFont="1" applyAlignment="1">
      <alignment horizontal="left"/>
    </xf>
    <xf numFmtId="2" fontId="0" fillId="0" borderId="0" xfId="0" applyNumberFormat="1" applyAlignment="1">
      <alignment horizontal="right"/>
    </xf>
    <xf numFmtId="2" fontId="13" fillId="0" borderId="0" xfId="0" applyNumberFormat="1" applyFont="1" applyAlignment="1">
      <alignment horizontal="right"/>
    </xf>
    <xf numFmtId="2" fontId="9" fillId="0" borderId="0" xfId="6" applyNumberFormat="1" applyFont="1" applyAlignment="1">
      <alignment horizontal="right"/>
    </xf>
    <xf numFmtId="2" fontId="12" fillId="0" borderId="0" xfId="0" applyNumberFormat="1" applyFont="1" applyAlignment="1">
      <alignment horizontal="right"/>
    </xf>
    <xf numFmtId="1" fontId="0" fillId="0" borderId="0" xfId="0" applyNumberFormat="1" applyAlignment="1">
      <alignment horizontal="right"/>
    </xf>
    <xf numFmtId="1" fontId="12" fillId="0" borderId="0" xfId="0" applyNumberFormat="1" applyFont="1" applyAlignment="1">
      <alignment horizontal="right"/>
    </xf>
    <xf numFmtId="0" fontId="12" fillId="0" borderId="0" xfId="0" applyFont="1" applyAlignment="1">
      <alignment horizontal="left" vertical="center"/>
    </xf>
    <xf numFmtId="0" fontId="6" fillId="0" borderId="0" xfId="0" applyFont="1"/>
    <xf numFmtId="3" fontId="6" fillId="0" borderId="0" xfId="0" applyNumberFormat="1" applyFont="1"/>
    <xf numFmtId="1" fontId="6" fillId="0" borderId="0" xfId="0" applyNumberFormat="1" applyFont="1"/>
    <xf numFmtId="49" fontId="14" fillId="0" borderId="0" xfId="0" applyNumberFormat="1" applyFont="1" applyAlignment="1">
      <alignment horizontal="left" vertical="center"/>
    </xf>
    <xf numFmtId="0" fontId="3" fillId="0" borderId="0" xfId="0" applyFont="1"/>
    <xf numFmtId="166" fontId="8" fillId="0" borderId="0" xfId="0" applyNumberFormat="1" applyFont="1" applyAlignment="1">
      <alignment wrapText="1"/>
    </xf>
    <xf numFmtId="0" fontId="8" fillId="0" borderId="0" xfId="0" applyFont="1" applyAlignment="1">
      <alignment wrapText="1"/>
    </xf>
    <xf numFmtId="0" fontId="18" fillId="0" borderId="0" xfId="0" applyFont="1" applyAlignment="1">
      <alignment wrapText="1"/>
    </xf>
    <xf numFmtId="166" fontId="18" fillId="0" borderId="0" xfId="0" applyNumberFormat="1" applyFont="1" applyAlignment="1">
      <alignment wrapText="1"/>
    </xf>
    <xf numFmtId="0" fontId="10" fillId="0" borderId="7" xfId="7" applyBorder="1" applyAlignment="1">
      <alignment vertical="top" wrapText="1"/>
    </xf>
    <xf numFmtId="0" fontId="8" fillId="0" borderId="0" xfId="0" applyFont="1"/>
    <xf numFmtId="0" fontId="19" fillId="0" borderId="7" xfId="7" applyFont="1" applyBorder="1" applyAlignment="1">
      <alignment vertical="top" wrapText="1"/>
    </xf>
    <xf numFmtId="166" fontId="8" fillId="0" borderId="7" xfId="0" applyNumberFormat="1" applyFont="1" applyBorder="1" applyAlignment="1">
      <alignment vertical="top" wrapText="1"/>
    </xf>
    <xf numFmtId="0" fontId="8" fillId="0" borderId="7" xfId="0" applyFont="1" applyBorder="1" applyAlignment="1">
      <alignment vertical="top" wrapText="1"/>
    </xf>
    <xf numFmtId="0" fontId="16" fillId="4" borderId="0" xfId="1" applyFont="1" applyFill="1" applyAlignment="1">
      <alignment vertical="center"/>
    </xf>
    <xf numFmtId="0" fontId="2" fillId="4" borderId="0" xfId="1" applyFill="1" applyAlignment="1">
      <alignment vertical="center"/>
    </xf>
    <xf numFmtId="0" fontId="17" fillId="4" borderId="0" xfId="1" applyFont="1" applyFill="1" applyAlignment="1">
      <alignment vertical="center"/>
    </xf>
    <xf numFmtId="0" fontId="17" fillId="4" borderId="0" xfId="1" applyFont="1" applyFill="1" applyAlignment="1">
      <alignment horizontal="left" vertical="center" wrapText="1"/>
    </xf>
    <xf numFmtId="0" fontId="17" fillId="4" borderId="0" xfId="1" applyFont="1" applyFill="1" applyAlignment="1">
      <alignment horizontal="left" vertical="center"/>
    </xf>
    <xf numFmtId="0" fontId="15" fillId="4" borderId="0" xfId="1" applyFont="1" applyFill="1" applyAlignment="1">
      <alignment vertical="center"/>
    </xf>
    <xf numFmtId="0" fontId="16" fillId="0" borderId="0" xfId="0" applyFont="1"/>
    <xf numFmtId="0" fontId="1" fillId="0" borderId="0" xfId="0" applyFont="1" applyAlignment="1">
      <alignment horizontal="left" wrapText="1"/>
    </xf>
    <xf numFmtId="0" fontId="1" fillId="0" borderId="0" xfId="0" applyFont="1" applyAlignment="1">
      <alignment wrapText="1"/>
    </xf>
    <xf numFmtId="0" fontId="11" fillId="0" borderId="0" xfId="0" applyFont="1" applyAlignment="1">
      <alignment wrapText="1"/>
    </xf>
    <xf numFmtId="2" fontId="1" fillId="3" borderId="0" xfId="0" applyNumberFormat="1" applyFont="1" applyFill="1" applyAlignment="1">
      <alignment wrapText="1"/>
    </xf>
    <xf numFmtId="1" fontId="1" fillId="0" borderId="0" xfId="0" applyNumberFormat="1" applyFont="1" applyAlignment="1">
      <alignment wrapText="1"/>
    </xf>
    <xf numFmtId="2" fontId="7" fillId="2" borderId="0" xfId="0" applyNumberFormat="1" applyFont="1" applyFill="1" applyAlignment="1">
      <alignment wrapText="1"/>
    </xf>
    <xf numFmtId="9" fontId="7" fillId="2" borderId="0" xfId="0" applyNumberFormat="1" applyFont="1" applyFill="1" applyAlignment="1">
      <alignment horizontal="left" wrapText="1"/>
    </xf>
    <xf numFmtId="9" fontId="6" fillId="0" borderId="0" xfId="0" applyNumberFormat="1" applyFont="1" applyAlignment="1">
      <alignment horizontal="left"/>
    </xf>
    <xf numFmtId="9" fontId="0" fillId="0" borderId="0" xfId="0" applyNumberFormat="1" applyAlignment="1">
      <alignment horizontal="left"/>
    </xf>
    <xf numFmtId="9" fontId="6" fillId="0" borderId="0" xfId="0" applyNumberFormat="1" applyFont="1" applyAlignment="1">
      <alignment horizontal="right"/>
    </xf>
    <xf numFmtId="9" fontId="0" fillId="0" borderId="0" xfId="0" applyNumberFormat="1" applyAlignment="1">
      <alignment horizontal="right"/>
    </xf>
    <xf numFmtId="9" fontId="0" fillId="0" borderId="0" xfId="0" applyNumberFormat="1" applyAlignment="1">
      <alignment horizontal="right" wrapText="1"/>
    </xf>
    <xf numFmtId="9" fontId="12" fillId="0" borderId="0" xfId="0" applyNumberFormat="1" applyFont="1" applyAlignment="1">
      <alignment horizontal="right" wrapText="1"/>
    </xf>
    <xf numFmtId="0" fontId="8" fillId="4" borderId="0" xfId="1" applyFont="1" applyFill="1" applyAlignment="1">
      <alignment vertical="center"/>
    </xf>
    <xf numFmtId="0" fontId="17" fillId="4" borderId="7" xfId="1" applyFont="1" applyFill="1" applyBorder="1" applyAlignment="1">
      <alignment vertical="top"/>
    </xf>
    <xf numFmtId="0" fontId="0" fillId="0" borderId="7" xfId="0" applyBorder="1" applyAlignment="1">
      <alignment vertical="top"/>
    </xf>
    <xf numFmtId="0" fontId="17" fillId="4" borderId="7" xfId="1" applyFont="1" applyFill="1" applyBorder="1" applyAlignment="1">
      <alignment vertical="top" wrapText="1"/>
    </xf>
    <xf numFmtId="0" fontId="15" fillId="4" borderId="4" xfId="1" applyFont="1" applyFill="1" applyBorder="1" applyAlignment="1">
      <alignment horizontal="left"/>
    </xf>
    <xf numFmtId="0" fontId="15" fillId="4" borderId="5" xfId="1" applyFont="1" applyFill="1" applyBorder="1" applyAlignment="1">
      <alignment horizontal="left"/>
    </xf>
    <xf numFmtId="0" fontId="15" fillId="4" borderId="5" xfId="1" applyFont="1" applyFill="1" applyBorder="1" applyAlignment="1">
      <alignment horizontal="center"/>
    </xf>
    <xf numFmtId="0" fontId="15" fillId="4" borderId="6" xfId="1" applyFont="1" applyFill="1" applyBorder="1" applyAlignment="1">
      <alignment horizontal="center"/>
    </xf>
    <xf numFmtId="0" fontId="20" fillId="0" borderId="0" xfId="0" applyFont="1" applyAlignment="1">
      <alignment wrapText="1"/>
    </xf>
    <xf numFmtId="0" fontId="16" fillId="4" borderId="8" xfId="1" applyFont="1" applyFill="1" applyBorder="1" applyAlignment="1">
      <alignment vertical="center"/>
    </xf>
    <xf numFmtId="0" fontId="21" fillId="4" borderId="9" xfId="1" applyFont="1" applyFill="1" applyBorder="1" applyAlignment="1">
      <alignment vertical="center"/>
    </xf>
    <xf numFmtId="0" fontId="21" fillId="4" borderId="10" xfId="1" applyFont="1" applyFill="1" applyBorder="1" applyAlignment="1">
      <alignment vertical="center"/>
    </xf>
    <xf numFmtId="0" fontId="16" fillId="4" borderId="9" xfId="1" applyFont="1" applyFill="1" applyBorder="1" applyAlignment="1">
      <alignment vertical="center"/>
    </xf>
    <xf numFmtId="0" fontId="2" fillId="4" borderId="9" xfId="1" applyFill="1" applyBorder="1" applyAlignment="1">
      <alignment vertical="center"/>
    </xf>
    <xf numFmtId="0" fontId="5" fillId="0" borderId="0" xfId="0" applyFont="1" applyAlignment="1">
      <alignment horizontal="center"/>
    </xf>
    <xf numFmtId="0" fontId="12" fillId="0" borderId="0" xfId="0" applyFont="1" applyAlignment="1">
      <alignment horizontal="center"/>
    </xf>
    <xf numFmtId="0" fontId="11" fillId="4" borderId="7" xfId="1" applyFont="1" applyFill="1" applyBorder="1" applyAlignment="1">
      <alignment horizontal="left" wrapText="1"/>
    </xf>
    <xf numFmtId="0" fontId="15" fillId="0" borderId="0" xfId="0" applyFont="1" applyAlignment="1">
      <alignment horizontal="left" wrapText="1"/>
    </xf>
    <xf numFmtId="0" fontId="0" fillId="0" borderId="7" xfId="0" applyBorder="1" applyAlignment="1">
      <alignment horizontal="left" vertical="top" wrapText="1"/>
    </xf>
    <xf numFmtId="0" fontId="17" fillId="4" borderId="4" xfId="1" applyFont="1" applyFill="1" applyBorder="1" applyAlignment="1">
      <alignment horizontal="left" vertical="top" wrapText="1"/>
    </xf>
    <xf numFmtId="0" fontId="17" fillId="4" borderId="5" xfId="1" applyFont="1" applyFill="1" applyBorder="1" applyAlignment="1">
      <alignment horizontal="left" vertical="top" wrapText="1"/>
    </xf>
    <xf numFmtId="0" fontId="17" fillId="4" borderId="6" xfId="1" applyFont="1" applyFill="1" applyBorder="1" applyAlignment="1">
      <alignment horizontal="left" vertical="top" wrapText="1"/>
    </xf>
    <xf numFmtId="0" fontId="17" fillId="4" borderId="7" xfId="1" applyFont="1" applyFill="1" applyBorder="1" applyAlignment="1">
      <alignment horizontal="left" vertical="top" wrapText="1"/>
    </xf>
    <xf numFmtId="0" fontId="17" fillId="4" borderId="7" xfId="1" applyFont="1" applyFill="1" applyBorder="1" applyAlignment="1">
      <alignment horizontal="left" vertical="top"/>
    </xf>
    <xf numFmtId="0" fontId="17" fillId="4" borderId="0" xfId="1" applyFont="1" applyFill="1" applyAlignment="1">
      <alignment horizontal="left" vertical="top" wrapText="1"/>
    </xf>
    <xf numFmtId="0" fontId="0" fillId="0" borderId="7" xfId="0" applyBorder="1" applyAlignment="1">
      <alignment horizontal="left" vertical="top"/>
    </xf>
    <xf numFmtId="0" fontId="17" fillId="4" borderId="5" xfId="1" applyFont="1" applyFill="1" applyBorder="1" applyAlignment="1">
      <alignment horizontal="left" vertical="top"/>
    </xf>
    <xf numFmtId="0" fontId="17" fillId="4" borderId="6" xfId="1" applyFont="1" applyFill="1" applyBorder="1" applyAlignment="1">
      <alignment horizontal="left" vertical="top"/>
    </xf>
    <xf numFmtId="0" fontId="0" fillId="0" borderId="11"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4" fontId="1" fillId="0" borderId="0" xfId="0" applyNumberFormat="1" applyFont="1" applyAlignment="1">
      <alignment wrapText="1"/>
    </xf>
    <xf numFmtId="0" fontId="0" fillId="0" borderId="0" xfId="0" applyAlignment="1"/>
    <xf numFmtId="2" fontId="0" fillId="0" borderId="0" xfId="0" applyNumberFormat="1" applyAlignment="1"/>
    <xf numFmtId="0" fontId="0" fillId="0" borderId="0" xfId="0" applyAlignment="1">
      <alignment wrapText="1"/>
    </xf>
    <xf numFmtId="165" fontId="0" fillId="0" borderId="0" xfId="0" applyNumberFormat="1" applyAlignment="1"/>
    <xf numFmtId="0" fontId="0" fillId="0" borderId="0" xfId="0" applyAlignment="1">
      <alignment vertical="center" wrapText="1"/>
    </xf>
    <xf numFmtId="165" fontId="0" fillId="0" borderId="0" xfId="0" applyNumberFormat="1" applyAlignment="1">
      <alignment vertical="center"/>
    </xf>
  </cellXfs>
  <cellStyles count="8">
    <cellStyle name="Comma 2" xfId="2" xr:uid="{5C0DACD2-A1F1-4417-981F-D6D94732563A}"/>
    <cellStyle name="Heading 4" xfId="4" builtinId="19"/>
    <cellStyle name="Hyperlink" xfId="7" builtinId="8"/>
    <cellStyle name="Normal" xfId="0" builtinId="0"/>
    <cellStyle name="Normal 2" xfId="1" xr:uid="{4126580D-EDB9-438A-9D07-169EB665E902}"/>
    <cellStyle name="Normal 2 2" xfId="5" xr:uid="{F921CC09-7EFC-4F3B-9603-098DF2FF4265}"/>
    <cellStyle name="Normal 3" xfId="6" xr:uid="{496DA1F7-C855-4F07-B309-DAF83F648653}"/>
    <cellStyle name="Percent 2" xfId="3" xr:uid="{EA302D06-F468-400C-872E-2A2D7EC1D42E}"/>
  </cellStyles>
  <dxfs count="2">
    <dxf>
      <font>
        <color theme="0" tint="-0.24994659260841701"/>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(MW-AC)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18-4696-A2A3-78856131BB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18-4696-A2A3-78856131BB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18-4696-A2A3-78856131BB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18-4696-A2A3-78856131BB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318-4696-A2A3-78856131BB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318-4696-A2A3-78856131BB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318-4696-A2A3-78856131BBF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318-4696-A2A3-78856131BBF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318-4696-A2A3-78856131BBF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318-4696-A2A3-78856131BBF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318-4696-A2A3-78856131BBF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'State Summary'!$B$60:$B$70</c:f>
              <c:strCache>
                <c:ptCount val="11"/>
                <c:pt idx="0">
                  <c:v>FL</c:v>
                </c:pt>
                <c:pt idx="1">
                  <c:v>NY</c:v>
                </c:pt>
                <c:pt idx="2">
                  <c:v>MN</c:v>
                </c:pt>
                <c:pt idx="3">
                  <c:v>MA</c:v>
                </c:pt>
                <c:pt idx="4">
                  <c:v>TX</c:v>
                </c:pt>
                <c:pt idx="5">
                  <c:v>IL</c:v>
                </c:pt>
                <c:pt idx="6">
                  <c:v>AR</c:v>
                </c:pt>
                <c:pt idx="7">
                  <c:v>CO</c:v>
                </c:pt>
                <c:pt idx="8">
                  <c:v>GA</c:v>
                </c:pt>
                <c:pt idx="9">
                  <c:v>MD</c:v>
                </c:pt>
                <c:pt idx="10">
                  <c:v>Other States + DC</c:v>
                </c:pt>
              </c:strCache>
            </c:strRef>
          </c:cat>
          <c:val>
            <c:numRef>
              <c:f>'State Summary'!$U$60:$U$70</c:f>
              <c:numCache>
                <c:formatCode>#,##0.00</c:formatCode>
                <c:ptCount val="11"/>
                <c:pt idx="0">
                  <c:v>1635.9873846153846</c:v>
                </c:pt>
                <c:pt idx="1">
                  <c:v>1166.056716923074</c:v>
                </c:pt>
                <c:pt idx="2">
                  <c:v>875.1424061538462</c:v>
                </c:pt>
                <c:pt idx="3">
                  <c:v>857.93506769230748</c:v>
                </c:pt>
                <c:pt idx="4">
                  <c:v>333.44961538461541</c:v>
                </c:pt>
                <c:pt idx="5">
                  <c:v>205.029</c:v>
                </c:pt>
                <c:pt idx="6">
                  <c:v>183.15</c:v>
                </c:pt>
                <c:pt idx="7">
                  <c:v>158.68410576923077</c:v>
                </c:pt>
                <c:pt idx="8">
                  <c:v>135.72263076923076</c:v>
                </c:pt>
                <c:pt idx="9">
                  <c:v>94.628768461538471</c:v>
                </c:pt>
                <c:pt idx="10">
                  <c:v>435.57288807692294</c:v>
                </c:pt>
              </c:numCache>
            </c:numRef>
          </c:val>
          <c:extLst>
            <c:ext xmlns:c16="http://schemas.microsoft.com/office/drawing/2014/chart" uri="{C3380CC4-5D6E-409C-BE32-E72D297353CC}">
              <c16:uniqueId val="{00000016-B318-4696-A2A3-78856131BBF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by</a:t>
            </a:r>
            <a:r>
              <a:rPr lang="en-US" baseline="0"/>
              <a:t> Year of Interconnection (MW-AC)</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1"/>
          <c:order val="0"/>
          <c:tx>
            <c:strRef>
              <c:f>'State Summary'!$B$60</c:f>
              <c:strCache>
                <c:ptCount val="1"/>
                <c:pt idx="0">
                  <c:v>FL</c:v>
                </c:pt>
              </c:strCache>
            </c:strRef>
          </c:tx>
          <c:spPr>
            <a:solidFill>
              <a:schemeClr val="accent2"/>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Summary'!$C$60:$S$60</c:f>
              <c:numCache>
                <c:formatCode>#,##0.00</c:formatCode>
                <c:ptCount val="17"/>
                <c:pt idx="0">
                  <c:v>0</c:v>
                </c:pt>
                <c:pt idx="1">
                  <c:v>0</c:v>
                </c:pt>
                <c:pt idx="2">
                  <c:v>7.4307692307692311E-2</c:v>
                </c:pt>
                <c:pt idx="3">
                  <c:v>1.6153846153846154E-2</c:v>
                </c:pt>
                <c:pt idx="4">
                  <c:v>0</c:v>
                </c:pt>
                <c:pt idx="5">
                  <c:v>0</c:v>
                </c:pt>
                <c:pt idx="6">
                  <c:v>0</c:v>
                </c:pt>
                <c:pt idx="7">
                  <c:v>0.4</c:v>
                </c:pt>
                <c:pt idx="8">
                  <c:v>0</c:v>
                </c:pt>
                <c:pt idx="9">
                  <c:v>0</c:v>
                </c:pt>
                <c:pt idx="10">
                  <c:v>9.1</c:v>
                </c:pt>
                <c:pt idx="11">
                  <c:v>23.876923076923077</c:v>
                </c:pt>
                <c:pt idx="12">
                  <c:v>95.02000000000001</c:v>
                </c:pt>
                <c:pt idx="13">
                  <c:v>17.5</c:v>
                </c:pt>
                <c:pt idx="14">
                  <c:v>447</c:v>
                </c:pt>
                <c:pt idx="15">
                  <c:v>1043</c:v>
                </c:pt>
                <c:pt idx="16">
                  <c:v>0</c:v>
                </c:pt>
              </c:numCache>
            </c:numRef>
          </c:val>
          <c:extLst>
            <c:ext xmlns:c16="http://schemas.microsoft.com/office/drawing/2014/chart" uri="{C3380CC4-5D6E-409C-BE32-E72D297353CC}">
              <c16:uniqueId val="{00000000-DE4F-4972-9177-68919E4F2B75}"/>
            </c:ext>
          </c:extLst>
        </c:ser>
        <c:ser>
          <c:idx val="0"/>
          <c:order val="1"/>
          <c:tx>
            <c:strRef>
              <c:f>'State Summary'!$B$61</c:f>
              <c:strCache>
                <c:ptCount val="1"/>
                <c:pt idx="0">
                  <c:v>NY</c:v>
                </c:pt>
              </c:strCache>
            </c:strRef>
          </c:tx>
          <c:spPr>
            <a:solidFill>
              <a:schemeClr val="accent1"/>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Summary'!$C$61:$S$61</c:f>
              <c:numCache>
                <c:formatCode>#,##0.00</c:formatCode>
                <c:ptCount val="17"/>
                <c:pt idx="0">
                  <c:v>0</c:v>
                </c:pt>
                <c:pt idx="1">
                  <c:v>0</c:v>
                </c:pt>
                <c:pt idx="2">
                  <c:v>0</c:v>
                </c:pt>
                <c:pt idx="3">
                  <c:v>0</c:v>
                </c:pt>
                <c:pt idx="4">
                  <c:v>0</c:v>
                </c:pt>
                <c:pt idx="5">
                  <c:v>0</c:v>
                </c:pt>
                <c:pt idx="6">
                  <c:v>0</c:v>
                </c:pt>
                <c:pt idx="7">
                  <c:v>0</c:v>
                </c:pt>
                <c:pt idx="8">
                  <c:v>0</c:v>
                </c:pt>
                <c:pt idx="9">
                  <c:v>0</c:v>
                </c:pt>
                <c:pt idx="10">
                  <c:v>0.46176923076923071</c:v>
                </c:pt>
                <c:pt idx="11">
                  <c:v>3.3821999999999997</c:v>
                </c:pt>
                <c:pt idx="12">
                  <c:v>9.8386692307692307</c:v>
                </c:pt>
                <c:pt idx="13">
                  <c:v>174.86880153846144</c:v>
                </c:pt>
                <c:pt idx="14">
                  <c:v>225.53447692307705</c:v>
                </c:pt>
                <c:pt idx="15">
                  <c:v>316.96887692307627</c:v>
                </c:pt>
                <c:pt idx="16">
                  <c:v>435.00192307692316</c:v>
                </c:pt>
              </c:numCache>
            </c:numRef>
          </c:val>
          <c:extLst>
            <c:ext xmlns:c16="http://schemas.microsoft.com/office/drawing/2014/chart" uri="{C3380CC4-5D6E-409C-BE32-E72D297353CC}">
              <c16:uniqueId val="{00000001-DE4F-4972-9177-68919E4F2B75}"/>
            </c:ext>
          </c:extLst>
        </c:ser>
        <c:ser>
          <c:idx val="2"/>
          <c:order val="2"/>
          <c:tx>
            <c:strRef>
              <c:f>'State Summary'!$B$62</c:f>
              <c:strCache>
                <c:ptCount val="1"/>
                <c:pt idx="0">
                  <c:v>MN</c:v>
                </c:pt>
              </c:strCache>
            </c:strRef>
          </c:tx>
          <c:spPr>
            <a:solidFill>
              <a:schemeClr val="accent3"/>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Summary'!$C$62:$S$62</c:f>
              <c:numCache>
                <c:formatCode>#,##0.00</c:formatCode>
                <c:ptCount val="17"/>
                <c:pt idx="0">
                  <c:v>0</c:v>
                </c:pt>
                <c:pt idx="1">
                  <c:v>0</c:v>
                </c:pt>
                <c:pt idx="2">
                  <c:v>0</c:v>
                </c:pt>
                <c:pt idx="3">
                  <c:v>0</c:v>
                </c:pt>
                <c:pt idx="4">
                  <c:v>0</c:v>
                </c:pt>
                <c:pt idx="5">
                  <c:v>0</c:v>
                </c:pt>
                <c:pt idx="6">
                  <c:v>0</c:v>
                </c:pt>
                <c:pt idx="7">
                  <c:v>2.4615384615384612E-2</c:v>
                </c:pt>
                <c:pt idx="8">
                  <c:v>0.31907692307692304</c:v>
                </c:pt>
                <c:pt idx="9">
                  <c:v>0.27298461538461538</c:v>
                </c:pt>
                <c:pt idx="10">
                  <c:v>32.556784615384615</c:v>
                </c:pt>
                <c:pt idx="11">
                  <c:v>233.11855384615382</c:v>
                </c:pt>
                <c:pt idx="12">
                  <c:v>246.59503076923076</c:v>
                </c:pt>
                <c:pt idx="13">
                  <c:v>155.38000000000002</c:v>
                </c:pt>
                <c:pt idx="14">
                  <c:v>126.81000000000002</c:v>
                </c:pt>
                <c:pt idx="15">
                  <c:v>46.33</c:v>
                </c:pt>
                <c:pt idx="16">
                  <c:v>33.73536</c:v>
                </c:pt>
              </c:numCache>
            </c:numRef>
          </c:val>
          <c:extLst>
            <c:ext xmlns:c16="http://schemas.microsoft.com/office/drawing/2014/chart" uri="{C3380CC4-5D6E-409C-BE32-E72D297353CC}">
              <c16:uniqueId val="{00000002-DE4F-4972-9177-68919E4F2B75}"/>
            </c:ext>
          </c:extLst>
        </c:ser>
        <c:ser>
          <c:idx val="3"/>
          <c:order val="3"/>
          <c:tx>
            <c:strRef>
              <c:f>'State Summary'!$B$63</c:f>
              <c:strCache>
                <c:ptCount val="1"/>
                <c:pt idx="0">
                  <c:v>MA</c:v>
                </c:pt>
              </c:strCache>
            </c:strRef>
          </c:tx>
          <c:spPr>
            <a:solidFill>
              <a:schemeClr val="accent4"/>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Summary'!$C$63:$S$63</c:f>
              <c:numCache>
                <c:formatCode>#,##0.00</c:formatCode>
                <c:ptCount val="17"/>
                <c:pt idx="0">
                  <c:v>0</c:v>
                </c:pt>
                <c:pt idx="1">
                  <c:v>0</c:v>
                </c:pt>
                <c:pt idx="2">
                  <c:v>0</c:v>
                </c:pt>
                <c:pt idx="3">
                  <c:v>0</c:v>
                </c:pt>
                <c:pt idx="4">
                  <c:v>0</c:v>
                </c:pt>
                <c:pt idx="5">
                  <c:v>0</c:v>
                </c:pt>
                <c:pt idx="6">
                  <c:v>0.26584615384615384</c:v>
                </c:pt>
                <c:pt idx="7">
                  <c:v>0</c:v>
                </c:pt>
                <c:pt idx="8">
                  <c:v>1.8006923076923074</c:v>
                </c:pt>
                <c:pt idx="9">
                  <c:v>7.7313715384615378</c:v>
                </c:pt>
                <c:pt idx="10">
                  <c:v>53.26595846153846</c:v>
                </c:pt>
                <c:pt idx="11">
                  <c:v>186.23891692307683</c:v>
                </c:pt>
                <c:pt idx="12">
                  <c:v>88.545379999999938</c:v>
                </c:pt>
                <c:pt idx="13">
                  <c:v>116.93340230769233</c:v>
                </c:pt>
                <c:pt idx="14">
                  <c:v>167.87660000000002</c:v>
                </c:pt>
                <c:pt idx="15">
                  <c:v>202.23825769230774</c:v>
                </c:pt>
                <c:pt idx="16">
                  <c:v>33.038642307692307</c:v>
                </c:pt>
              </c:numCache>
            </c:numRef>
          </c:val>
          <c:extLst>
            <c:ext xmlns:c16="http://schemas.microsoft.com/office/drawing/2014/chart" uri="{C3380CC4-5D6E-409C-BE32-E72D297353CC}">
              <c16:uniqueId val="{00000003-DE4F-4972-9177-68919E4F2B75}"/>
            </c:ext>
          </c:extLst>
        </c:ser>
        <c:ser>
          <c:idx val="4"/>
          <c:order val="4"/>
          <c:tx>
            <c:strRef>
              <c:f>'State Summary'!$B$64</c:f>
              <c:strCache>
                <c:ptCount val="1"/>
                <c:pt idx="0">
                  <c:v>TX</c:v>
                </c:pt>
              </c:strCache>
            </c:strRef>
          </c:tx>
          <c:spPr>
            <a:solidFill>
              <a:schemeClr val="accent5"/>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Summary'!$C$64:$S$64</c:f>
              <c:numCache>
                <c:formatCode>#,##0.00</c:formatCode>
                <c:ptCount val="17"/>
                <c:pt idx="0">
                  <c:v>0</c:v>
                </c:pt>
                <c:pt idx="1">
                  <c:v>0</c:v>
                </c:pt>
                <c:pt idx="2">
                  <c:v>0</c:v>
                </c:pt>
                <c:pt idx="3">
                  <c:v>0</c:v>
                </c:pt>
                <c:pt idx="4">
                  <c:v>0</c:v>
                </c:pt>
                <c:pt idx="5">
                  <c:v>0</c:v>
                </c:pt>
                <c:pt idx="6">
                  <c:v>0</c:v>
                </c:pt>
                <c:pt idx="7">
                  <c:v>0</c:v>
                </c:pt>
                <c:pt idx="8">
                  <c:v>0</c:v>
                </c:pt>
                <c:pt idx="9">
                  <c:v>0</c:v>
                </c:pt>
                <c:pt idx="10">
                  <c:v>10.38</c:v>
                </c:pt>
                <c:pt idx="11">
                  <c:v>5.2850000000000001</c:v>
                </c:pt>
                <c:pt idx="12">
                  <c:v>34.484615384615388</c:v>
                </c:pt>
                <c:pt idx="13">
                  <c:v>14.9</c:v>
                </c:pt>
                <c:pt idx="14">
                  <c:v>30</c:v>
                </c:pt>
                <c:pt idx="15">
                  <c:v>238.4</c:v>
                </c:pt>
                <c:pt idx="16">
                  <c:v>0</c:v>
                </c:pt>
              </c:numCache>
            </c:numRef>
          </c:val>
          <c:extLst>
            <c:ext xmlns:c16="http://schemas.microsoft.com/office/drawing/2014/chart" uri="{C3380CC4-5D6E-409C-BE32-E72D297353CC}">
              <c16:uniqueId val="{00000004-DE4F-4972-9177-68919E4F2B75}"/>
            </c:ext>
          </c:extLst>
        </c:ser>
        <c:ser>
          <c:idx val="5"/>
          <c:order val="5"/>
          <c:tx>
            <c:strRef>
              <c:f>'State Summary'!$B$65</c:f>
              <c:strCache>
                <c:ptCount val="1"/>
                <c:pt idx="0">
                  <c:v>IL</c:v>
                </c:pt>
              </c:strCache>
            </c:strRef>
          </c:tx>
          <c:spPr>
            <a:solidFill>
              <a:schemeClr val="accent6"/>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Summary'!$C$65:$S$65</c:f>
              <c:numCache>
                <c:formatCode>#,##0.00</c:formatCode>
                <c:ptCount val="17"/>
                <c:pt idx="0">
                  <c:v>0</c:v>
                </c:pt>
                <c:pt idx="1">
                  <c:v>0</c:v>
                </c:pt>
                <c:pt idx="2">
                  <c:v>0</c:v>
                </c:pt>
                <c:pt idx="3">
                  <c:v>0</c:v>
                </c:pt>
                <c:pt idx="4">
                  <c:v>0</c:v>
                </c:pt>
                <c:pt idx="5">
                  <c:v>0</c:v>
                </c:pt>
                <c:pt idx="6">
                  <c:v>0</c:v>
                </c:pt>
                <c:pt idx="7">
                  <c:v>0</c:v>
                </c:pt>
                <c:pt idx="8">
                  <c:v>0.1</c:v>
                </c:pt>
                <c:pt idx="9">
                  <c:v>1</c:v>
                </c:pt>
                <c:pt idx="10">
                  <c:v>0</c:v>
                </c:pt>
                <c:pt idx="11">
                  <c:v>0.54</c:v>
                </c:pt>
                <c:pt idx="12">
                  <c:v>0</c:v>
                </c:pt>
                <c:pt idx="13">
                  <c:v>3.9550000000000001</c:v>
                </c:pt>
                <c:pt idx="14">
                  <c:v>61.591999999999992</c:v>
                </c:pt>
                <c:pt idx="15">
                  <c:v>108.54200000000002</c:v>
                </c:pt>
                <c:pt idx="16">
                  <c:v>29.299999999999997</c:v>
                </c:pt>
              </c:numCache>
            </c:numRef>
          </c:val>
          <c:extLst>
            <c:ext xmlns:c16="http://schemas.microsoft.com/office/drawing/2014/chart" uri="{C3380CC4-5D6E-409C-BE32-E72D297353CC}">
              <c16:uniqueId val="{00000005-DE4F-4972-9177-68919E4F2B75}"/>
            </c:ext>
          </c:extLst>
        </c:ser>
        <c:ser>
          <c:idx val="6"/>
          <c:order val="6"/>
          <c:tx>
            <c:strRef>
              <c:f>'State Summary'!$B$66</c:f>
              <c:strCache>
                <c:ptCount val="1"/>
                <c:pt idx="0">
                  <c:v>AR</c:v>
                </c:pt>
              </c:strCache>
            </c:strRef>
          </c:tx>
          <c:spPr>
            <a:solidFill>
              <a:schemeClr val="accent1">
                <a:lumMod val="60000"/>
              </a:schemeClr>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Summary'!$C$66:$S$66</c:f>
              <c:numCache>
                <c:formatCode>#,##0.00</c:formatCode>
                <c:ptCount val="17"/>
                <c:pt idx="0">
                  <c:v>0</c:v>
                </c:pt>
                <c:pt idx="1">
                  <c:v>0</c:v>
                </c:pt>
                <c:pt idx="2">
                  <c:v>0</c:v>
                </c:pt>
                <c:pt idx="3">
                  <c:v>0</c:v>
                </c:pt>
                <c:pt idx="4">
                  <c:v>0</c:v>
                </c:pt>
                <c:pt idx="5">
                  <c:v>0</c:v>
                </c:pt>
                <c:pt idx="6">
                  <c:v>0</c:v>
                </c:pt>
                <c:pt idx="7">
                  <c:v>0</c:v>
                </c:pt>
                <c:pt idx="8">
                  <c:v>0</c:v>
                </c:pt>
                <c:pt idx="9">
                  <c:v>0.15</c:v>
                </c:pt>
                <c:pt idx="10">
                  <c:v>1</c:v>
                </c:pt>
                <c:pt idx="11">
                  <c:v>1</c:v>
                </c:pt>
                <c:pt idx="12">
                  <c:v>81</c:v>
                </c:pt>
                <c:pt idx="13">
                  <c:v>0</c:v>
                </c:pt>
                <c:pt idx="14">
                  <c:v>100</c:v>
                </c:pt>
                <c:pt idx="15">
                  <c:v>0</c:v>
                </c:pt>
                <c:pt idx="16">
                  <c:v>0</c:v>
                </c:pt>
              </c:numCache>
            </c:numRef>
          </c:val>
          <c:extLst>
            <c:ext xmlns:c16="http://schemas.microsoft.com/office/drawing/2014/chart" uri="{C3380CC4-5D6E-409C-BE32-E72D297353CC}">
              <c16:uniqueId val="{00000006-DE4F-4972-9177-68919E4F2B75}"/>
            </c:ext>
          </c:extLst>
        </c:ser>
        <c:ser>
          <c:idx val="7"/>
          <c:order val="7"/>
          <c:tx>
            <c:strRef>
              <c:f>'State Summary'!$B$67</c:f>
              <c:strCache>
                <c:ptCount val="1"/>
                <c:pt idx="0">
                  <c:v>CO</c:v>
                </c:pt>
              </c:strCache>
            </c:strRef>
          </c:tx>
          <c:spPr>
            <a:solidFill>
              <a:schemeClr val="accent2">
                <a:lumMod val="60000"/>
              </a:schemeClr>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Summary'!$C$67:$S$67</c:f>
              <c:numCache>
                <c:formatCode>#,##0.00</c:formatCode>
                <c:ptCount val="17"/>
                <c:pt idx="0">
                  <c:v>0</c:v>
                </c:pt>
                <c:pt idx="1">
                  <c:v>0</c:v>
                </c:pt>
                <c:pt idx="2">
                  <c:v>0</c:v>
                </c:pt>
                <c:pt idx="3">
                  <c:v>3.0769230769230767E-2</c:v>
                </c:pt>
                <c:pt idx="4">
                  <c:v>6.1538461538461535E-2</c:v>
                </c:pt>
                <c:pt idx="5">
                  <c:v>1.1487692307692308</c:v>
                </c:pt>
                <c:pt idx="6">
                  <c:v>1.8417230769230768</c:v>
                </c:pt>
                <c:pt idx="7">
                  <c:v>2.6065961538461537</c:v>
                </c:pt>
                <c:pt idx="8">
                  <c:v>6.5271076923076929</c:v>
                </c:pt>
                <c:pt idx="9">
                  <c:v>11.47149230769231</c:v>
                </c:pt>
                <c:pt idx="10">
                  <c:v>1.8596692307692309</c:v>
                </c:pt>
                <c:pt idx="11">
                  <c:v>9.0028769230769221</c:v>
                </c:pt>
                <c:pt idx="12">
                  <c:v>22.162453846153845</c:v>
                </c:pt>
                <c:pt idx="13">
                  <c:v>37.24508461538462</c:v>
                </c:pt>
                <c:pt idx="14">
                  <c:v>12.307649999999999</c:v>
                </c:pt>
                <c:pt idx="15">
                  <c:v>35.1965</c:v>
                </c:pt>
                <c:pt idx="16">
                  <c:v>17.221874999999997</c:v>
                </c:pt>
              </c:numCache>
            </c:numRef>
          </c:val>
          <c:extLst>
            <c:ext xmlns:c16="http://schemas.microsoft.com/office/drawing/2014/chart" uri="{C3380CC4-5D6E-409C-BE32-E72D297353CC}">
              <c16:uniqueId val="{00000007-DE4F-4972-9177-68919E4F2B75}"/>
            </c:ext>
          </c:extLst>
        </c:ser>
        <c:ser>
          <c:idx val="8"/>
          <c:order val="8"/>
          <c:tx>
            <c:strRef>
              <c:f>'State Summary'!$B$68</c:f>
              <c:strCache>
                <c:ptCount val="1"/>
                <c:pt idx="0">
                  <c:v>GA</c:v>
                </c:pt>
              </c:strCache>
            </c:strRef>
          </c:tx>
          <c:spPr>
            <a:solidFill>
              <a:schemeClr val="accent3">
                <a:lumMod val="60000"/>
              </a:schemeClr>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Summary'!$C$68:$S$68</c:f>
              <c:numCache>
                <c:formatCode>#,##0.00</c:formatCode>
                <c:ptCount val="17"/>
                <c:pt idx="0">
                  <c:v>0</c:v>
                </c:pt>
                <c:pt idx="1">
                  <c:v>0</c:v>
                </c:pt>
                <c:pt idx="2">
                  <c:v>0</c:v>
                </c:pt>
                <c:pt idx="3">
                  <c:v>0</c:v>
                </c:pt>
                <c:pt idx="4">
                  <c:v>0</c:v>
                </c:pt>
                <c:pt idx="5">
                  <c:v>0</c:v>
                </c:pt>
                <c:pt idx="6">
                  <c:v>0</c:v>
                </c:pt>
                <c:pt idx="7">
                  <c:v>0</c:v>
                </c:pt>
                <c:pt idx="8">
                  <c:v>0</c:v>
                </c:pt>
                <c:pt idx="9">
                  <c:v>11.42</c:v>
                </c:pt>
                <c:pt idx="10">
                  <c:v>9.1829999999999998</c:v>
                </c:pt>
                <c:pt idx="11">
                  <c:v>57.119630769230767</c:v>
                </c:pt>
                <c:pt idx="12">
                  <c:v>2</c:v>
                </c:pt>
                <c:pt idx="13">
                  <c:v>24.5</c:v>
                </c:pt>
                <c:pt idx="14">
                  <c:v>31.5</c:v>
                </c:pt>
                <c:pt idx="15">
                  <c:v>0</c:v>
                </c:pt>
                <c:pt idx="16">
                  <c:v>0</c:v>
                </c:pt>
              </c:numCache>
            </c:numRef>
          </c:val>
          <c:extLst>
            <c:ext xmlns:c16="http://schemas.microsoft.com/office/drawing/2014/chart" uri="{C3380CC4-5D6E-409C-BE32-E72D297353CC}">
              <c16:uniqueId val="{00000008-DE4F-4972-9177-68919E4F2B75}"/>
            </c:ext>
          </c:extLst>
        </c:ser>
        <c:ser>
          <c:idx val="9"/>
          <c:order val="9"/>
          <c:tx>
            <c:strRef>
              <c:f>'State Summary'!$B$69</c:f>
              <c:strCache>
                <c:ptCount val="1"/>
                <c:pt idx="0">
                  <c:v>MD</c:v>
                </c:pt>
              </c:strCache>
            </c:strRef>
          </c:tx>
          <c:spPr>
            <a:solidFill>
              <a:schemeClr val="accent4">
                <a:lumMod val="60000"/>
              </a:schemeClr>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Summary'!$C$69:$S$69</c:f>
              <c:numCache>
                <c:formatCode>#,##0.00</c:formatCode>
                <c:ptCount val="17"/>
                <c:pt idx="0">
                  <c:v>0</c:v>
                </c:pt>
                <c:pt idx="1">
                  <c:v>0</c:v>
                </c:pt>
                <c:pt idx="2">
                  <c:v>0</c:v>
                </c:pt>
                <c:pt idx="3">
                  <c:v>0</c:v>
                </c:pt>
                <c:pt idx="4">
                  <c:v>1.7515384615384617E-2</c:v>
                </c:pt>
                <c:pt idx="5">
                  <c:v>1.6961538461538458E-2</c:v>
                </c:pt>
                <c:pt idx="6">
                  <c:v>0</c:v>
                </c:pt>
                <c:pt idx="7">
                  <c:v>0</c:v>
                </c:pt>
                <c:pt idx="8">
                  <c:v>0</c:v>
                </c:pt>
                <c:pt idx="9">
                  <c:v>0</c:v>
                </c:pt>
                <c:pt idx="10">
                  <c:v>0</c:v>
                </c:pt>
                <c:pt idx="11">
                  <c:v>0</c:v>
                </c:pt>
                <c:pt idx="12">
                  <c:v>11.89493</c:v>
                </c:pt>
                <c:pt idx="13">
                  <c:v>17.026153846153846</c:v>
                </c:pt>
                <c:pt idx="14">
                  <c:v>24.057707692307694</c:v>
                </c:pt>
                <c:pt idx="15">
                  <c:v>17.913600000000002</c:v>
                </c:pt>
                <c:pt idx="16">
                  <c:v>23.701900000000002</c:v>
                </c:pt>
              </c:numCache>
            </c:numRef>
          </c:val>
          <c:extLst>
            <c:ext xmlns:c16="http://schemas.microsoft.com/office/drawing/2014/chart" uri="{C3380CC4-5D6E-409C-BE32-E72D297353CC}">
              <c16:uniqueId val="{00000009-DE4F-4972-9177-68919E4F2B75}"/>
            </c:ext>
          </c:extLst>
        </c:ser>
        <c:ser>
          <c:idx val="10"/>
          <c:order val="10"/>
          <c:tx>
            <c:strRef>
              <c:f>'State Summary'!$B$70</c:f>
              <c:strCache>
                <c:ptCount val="1"/>
                <c:pt idx="0">
                  <c:v>Other States + DC</c:v>
                </c:pt>
              </c:strCache>
            </c:strRef>
          </c:tx>
          <c:spPr>
            <a:solidFill>
              <a:schemeClr val="accent5">
                <a:lumMod val="60000"/>
              </a:schemeClr>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Summary'!$C$70:$S$70</c:f>
              <c:numCache>
                <c:formatCode>#,##0.00</c:formatCode>
                <c:ptCount val="17"/>
                <c:pt idx="0">
                  <c:v>0.30399999999999999</c:v>
                </c:pt>
                <c:pt idx="1">
                  <c:v>0</c:v>
                </c:pt>
                <c:pt idx="2">
                  <c:v>4.8846153846153845E-2</c:v>
                </c:pt>
                <c:pt idx="3">
                  <c:v>7.69230769230769E-2</c:v>
                </c:pt>
                <c:pt idx="4">
                  <c:v>0.52329230769230772</c:v>
                </c:pt>
                <c:pt idx="5">
                  <c:v>40.088138461538463</c:v>
                </c:pt>
                <c:pt idx="6">
                  <c:v>0.20124153846153847</c:v>
                </c:pt>
                <c:pt idx="7">
                  <c:v>4.539624615384616</c:v>
                </c:pt>
                <c:pt idx="8">
                  <c:v>16.28457538461538</c:v>
                </c:pt>
                <c:pt idx="9">
                  <c:v>11.345046153846155</c:v>
                </c:pt>
                <c:pt idx="10">
                  <c:v>24.639463846153859</c:v>
                </c:pt>
                <c:pt idx="11">
                  <c:v>61.758807692307641</c:v>
                </c:pt>
                <c:pt idx="12">
                  <c:v>120.30423846153826</c:v>
                </c:pt>
                <c:pt idx="13">
                  <c:v>26.073523076923038</c:v>
                </c:pt>
                <c:pt idx="14">
                  <c:v>25.51524307692307</c:v>
                </c:pt>
                <c:pt idx="15">
                  <c:v>71.936131923077028</c:v>
                </c:pt>
                <c:pt idx="16">
                  <c:v>31.933792307692329</c:v>
                </c:pt>
              </c:numCache>
            </c:numRef>
          </c:val>
          <c:extLst>
            <c:ext xmlns:c16="http://schemas.microsoft.com/office/drawing/2014/chart" uri="{C3380CC4-5D6E-409C-BE32-E72D297353CC}">
              <c16:uniqueId val="{0000000A-DE4F-4972-9177-68919E4F2B75}"/>
            </c:ext>
          </c:extLst>
        </c:ser>
        <c:dLbls>
          <c:showLegendKey val="0"/>
          <c:showVal val="0"/>
          <c:showCatName val="0"/>
          <c:showSerName val="0"/>
          <c:showPercent val="0"/>
          <c:showBubbleSize val="0"/>
        </c:dLbls>
        <c:gapWidth val="100"/>
        <c:overlap val="100"/>
        <c:axId val="466925744"/>
        <c:axId val="466926072"/>
      </c:barChart>
      <c:catAx>
        <c:axId val="4669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6072"/>
        <c:crosses val="autoZero"/>
        <c:auto val="1"/>
        <c:lblAlgn val="ctr"/>
        <c:lblOffset val="100"/>
        <c:noMultiLvlLbl val="0"/>
      </c:catAx>
      <c:valAx>
        <c:axId val="46692607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by</a:t>
            </a:r>
            <a:r>
              <a:rPr lang="en-US" baseline="0"/>
              <a:t> Year of Interconnection (MW-AC)</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'State Summary'!$C$3:$S$3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Summary'!$C$55:$S$55</c:f>
              <c:numCache>
                <c:formatCode>#,##0.00</c:formatCode>
                <c:ptCount val="17"/>
                <c:pt idx="0">
                  <c:v>0.30399999999999999</c:v>
                </c:pt>
                <c:pt idx="1">
                  <c:v>0</c:v>
                </c:pt>
                <c:pt idx="2">
                  <c:v>0.12315384615384616</c:v>
                </c:pt>
                <c:pt idx="3">
                  <c:v>0.12384615384615383</c:v>
                </c:pt>
                <c:pt idx="4">
                  <c:v>0.60234615384615386</c:v>
                </c:pt>
                <c:pt idx="5">
                  <c:v>41.253869230769233</c:v>
                </c:pt>
                <c:pt idx="6">
                  <c:v>2.3088107692307691</c:v>
                </c:pt>
                <c:pt idx="7">
                  <c:v>7.5708361538461544</c:v>
                </c:pt>
                <c:pt idx="8">
                  <c:v>25.031452307692305</c:v>
                </c:pt>
                <c:pt idx="9">
                  <c:v>43.390894615384617</c:v>
                </c:pt>
                <c:pt idx="10">
                  <c:v>142.44664538461538</c:v>
                </c:pt>
                <c:pt idx="11">
                  <c:v>581.32290923076914</c:v>
                </c:pt>
                <c:pt idx="12">
                  <c:v>711.8453176923075</c:v>
                </c:pt>
                <c:pt idx="13">
                  <c:v>588.38196538461534</c:v>
                </c:pt>
                <c:pt idx="14">
                  <c:v>1252.193677692308</c:v>
                </c:pt>
                <c:pt idx="15">
                  <c:v>2080.5253665384612</c:v>
                </c:pt>
                <c:pt idx="16">
                  <c:v>603.93349269230782</c:v>
                </c:pt>
              </c:numCache>
            </c:numRef>
          </c:val>
          <c:extLst>
            <c:ext xmlns:c16="http://schemas.microsoft.com/office/drawing/2014/chart" uri="{C3380CC4-5D6E-409C-BE32-E72D297353CC}">
              <c16:uniqueId val="{00000000-8ADD-4424-97FD-B3C340ADCED0}"/>
            </c:ext>
          </c:extLst>
        </c:ser>
        <c:dLbls>
          <c:showLegendKey val="0"/>
          <c:showVal val="0"/>
          <c:showCatName val="0"/>
          <c:showSerName val="0"/>
          <c:showPercent val="0"/>
          <c:showBubbleSize val="0"/>
        </c:dLbls>
        <c:gapWidth val="100"/>
        <c:axId val="466925744"/>
        <c:axId val="466926072"/>
      </c:barChart>
      <c:catAx>
        <c:axId val="4669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6072"/>
        <c:crosses val="autoZero"/>
        <c:auto val="1"/>
        <c:lblAlgn val="ctr"/>
        <c:lblOffset val="100"/>
        <c:noMultiLvlLbl val="0"/>
      </c:catAx>
      <c:valAx>
        <c:axId val="46692607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5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3"/>
          <c:order val="1"/>
          <c:tx>
            <c:strRef>
              <c:f>'State Summary'!$AA$2</c:f>
              <c:strCache>
                <c:ptCount val="1"/>
                <c:pt idx="0">
                  <c:v>Customers (all Rex/4 kW each)</c:v>
                </c:pt>
              </c:strCache>
            </c:strRef>
          </c:tx>
          <c:spPr>
            <a:ln w="28575" cap="rnd">
              <a:solidFill>
                <a:schemeClr val="accent4"/>
              </a:solidFill>
              <a:round/>
            </a:ln>
            <a:effectLst/>
          </c:spPr>
          <c:marker>
            <c:symbol val="none"/>
          </c:marker>
          <c:cat>
            <c:numRef>
              <c:f>'State Summary'!$X$3:$X$19</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Summary'!$AA$3:$AA$19</c:f>
              <c:numCache>
                <c:formatCode>0</c:formatCode>
                <c:ptCount val="17"/>
                <c:pt idx="0">
                  <c:v>76</c:v>
                </c:pt>
                <c:pt idx="1">
                  <c:v>76</c:v>
                </c:pt>
                <c:pt idx="2">
                  <c:v>106.78846153846155</c:v>
                </c:pt>
                <c:pt idx="3">
                  <c:v>137.74999999999997</c:v>
                </c:pt>
                <c:pt idx="4">
                  <c:v>288.33653846153845</c:v>
                </c:pt>
                <c:pt idx="5">
                  <c:v>10601.803846153844</c:v>
                </c:pt>
                <c:pt idx="6">
                  <c:v>11179.006538461535</c:v>
                </c:pt>
                <c:pt idx="7">
                  <c:v>13071.715576923074</c:v>
                </c:pt>
                <c:pt idx="8">
                  <c:v>19329.578653846147</c:v>
                </c:pt>
                <c:pt idx="9">
                  <c:v>30177.302307692302</c:v>
                </c:pt>
                <c:pt idx="10">
                  <c:v>65788.963653846135</c:v>
                </c:pt>
                <c:pt idx="11">
                  <c:v>211119.69096153844</c:v>
                </c:pt>
                <c:pt idx="12">
                  <c:v>389061.77038461535</c:v>
                </c:pt>
                <c:pt idx="13">
                  <c:v>536127.0117307693</c:v>
                </c:pt>
                <c:pt idx="14">
                  <c:v>849078.60115384625</c:v>
                </c:pt>
                <c:pt idx="15">
                  <c:v>1369154.1927884615</c:v>
                </c:pt>
                <c:pt idx="16">
                  <c:v>1520137.5659615383</c:v>
                </c:pt>
              </c:numCache>
            </c:numRef>
          </c:val>
          <c:smooth val="0"/>
          <c:extLst>
            <c:ext xmlns:c16="http://schemas.microsoft.com/office/drawing/2014/chart" uri="{C3380CC4-5D6E-409C-BE32-E72D297353CC}">
              <c16:uniqueId val="{00000003-DFBC-4F2F-8043-6A9A66A50539}"/>
            </c:ext>
          </c:extLst>
        </c:ser>
        <c:dLbls>
          <c:showLegendKey val="0"/>
          <c:showVal val="0"/>
          <c:showCatName val="0"/>
          <c:showSerName val="0"/>
          <c:showPercent val="0"/>
          <c:showBubbleSize val="0"/>
        </c:dLbls>
        <c:marker val="1"/>
        <c:smooth val="0"/>
        <c:axId val="465737688"/>
        <c:axId val="465738408"/>
      </c:lineChart>
      <c:lineChart>
        <c:grouping val="stacked"/>
        <c:varyColors val="0"/>
        <c:ser>
          <c:idx val="2"/>
          <c:order val="0"/>
          <c:tx>
            <c:strRef>
              <c:f>'State Summary'!$Z$2</c:f>
              <c:strCache>
                <c:ptCount val="1"/>
                <c:pt idx="0">
                  <c:v>Cumulative Capacity (MWac)</c:v>
                </c:pt>
              </c:strCache>
            </c:strRef>
          </c:tx>
          <c:spPr>
            <a:ln w="28575" cap="rnd">
              <a:solidFill>
                <a:srgbClr val="002060"/>
              </a:solidFill>
              <a:round/>
            </a:ln>
            <a:effectLst/>
          </c:spPr>
          <c:marker>
            <c:symbol val="none"/>
          </c:marker>
          <c:cat>
            <c:numRef>
              <c:f>'State Summary'!$X$3:$X$19</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Summary'!$Z$3:$Z$19</c:f>
              <c:numCache>
                <c:formatCode>0</c:formatCode>
                <c:ptCount val="17"/>
                <c:pt idx="0">
                  <c:v>0.30399999999999999</c:v>
                </c:pt>
                <c:pt idx="1">
                  <c:v>0.30399999999999999</c:v>
                </c:pt>
                <c:pt idx="2">
                  <c:v>0.42715384615384616</c:v>
                </c:pt>
                <c:pt idx="3">
                  <c:v>0.55099999999999993</c:v>
                </c:pt>
                <c:pt idx="4">
                  <c:v>1.1533461538461538</c:v>
                </c:pt>
                <c:pt idx="5">
                  <c:v>42.407215384615377</c:v>
                </c:pt>
                <c:pt idx="6">
                  <c:v>44.716026153846144</c:v>
                </c:pt>
                <c:pt idx="7">
                  <c:v>52.286862307692296</c:v>
                </c:pt>
                <c:pt idx="8">
                  <c:v>77.318314615384594</c:v>
                </c:pt>
                <c:pt idx="9">
                  <c:v>120.7092092307692</c:v>
                </c:pt>
                <c:pt idx="10">
                  <c:v>263.15585461538456</c:v>
                </c:pt>
                <c:pt idx="11">
                  <c:v>844.4787638461537</c:v>
                </c:pt>
                <c:pt idx="12">
                  <c:v>1556.2470815384613</c:v>
                </c:pt>
                <c:pt idx="13">
                  <c:v>2144.508046923077</c:v>
                </c:pt>
                <c:pt idx="14">
                  <c:v>3396.3144046153848</c:v>
                </c:pt>
                <c:pt idx="15">
                  <c:v>5476.6167711538455</c:v>
                </c:pt>
                <c:pt idx="16">
                  <c:v>6080.550263846153</c:v>
                </c:pt>
              </c:numCache>
            </c:numRef>
          </c:val>
          <c:smooth val="0"/>
          <c:extLst>
            <c:ext xmlns:c16="http://schemas.microsoft.com/office/drawing/2014/chart" uri="{C3380CC4-5D6E-409C-BE32-E72D297353CC}">
              <c16:uniqueId val="{00000002-DFBC-4F2F-8043-6A9A66A50539}"/>
            </c:ext>
          </c:extLst>
        </c:ser>
        <c:dLbls>
          <c:showLegendKey val="0"/>
          <c:showVal val="0"/>
          <c:showCatName val="0"/>
          <c:showSerName val="0"/>
          <c:showPercent val="0"/>
          <c:showBubbleSize val="0"/>
        </c:dLbls>
        <c:marker val="1"/>
        <c:smooth val="0"/>
        <c:axId val="807411960"/>
        <c:axId val="807409440"/>
      </c:lineChart>
      <c:catAx>
        <c:axId val="465737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738408"/>
        <c:crosses val="autoZero"/>
        <c:auto val="1"/>
        <c:lblAlgn val="ctr"/>
        <c:lblOffset val="100"/>
        <c:noMultiLvlLbl val="0"/>
      </c:catAx>
      <c:valAx>
        <c:axId val="465738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737688"/>
        <c:crosses val="autoZero"/>
        <c:crossBetween val="between"/>
      </c:valAx>
      <c:valAx>
        <c:axId val="80740944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7411960"/>
        <c:crosses val="max"/>
        <c:crossBetween val="between"/>
      </c:valAx>
      <c:catAx>
        <c:axId val="807411960"/>
        <c:scaling>
          <c:orientation val="minMax"/>
        </c:scaling>
        <c:delete val="1"/>
        <c:axPos val="b"/>
        <c:numFmt formatCode="0" sourceLinked="1"/>
        <c:majorTickMark val="out"/>
        <c:minorTickMark val="none"/>
        <c:tickLblPos val="nextTo"/>
        <c:crossAx val="8074094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_xlchart.v5.2</cx:f>
        <cx:nf>_xlchart.v5.3</cx:nf>
      </cx:numDim>
    </cx:data>
  </cx:chartData>
  <cx:chart>
    <cx:plotArea>
      <cx:plotAreaRegion>
        <cx:series layoutId="regionMap" uniqueId="{03585488-3F0B-4C51-817A-D3D02A445A84}">
          <cx:tx>
            <cx:txData>
              <cx:f/>
              <cx:v/>
            </cx:txData>
          </cx:tx>
          <cx:dataId val="0"/>
          <cx:layoutPr>
            <cx:regionLabelLayout val="none"/>
            <cx:geography cultureLanguage="en-US" cultureRegion="US" attribution="Powered by Bing">
              <cx:geoCache provider="{E9337A44-BEBE-4D9F-B70C-5C5E7DAFC167}">
                <cx:binary>1H1pb9u6tvZfKfr5VTZFUhwOzj7AluR5SJoOaftFcBNX8zzr198luU4cNc09yQ3wwmihyJKWRfLh
mhfpf982/7oN9rvsXRMGUf6v2+bv905RJP/666/81tmHu/widG+zOI9/Fhe3cfhX/POne7v/6y7b
1W5k/4WRSv+6dXZZsW/e/+ff8G32Pl7Ht7vCjaMP5T5rr/d5GRT5M/eevPVudxe6kenmRebeFurf
7/9Zv3+3jwq3aD+1yf7v94/uv3/31/hbfnvjuwAaVZR3QEvwBWeMYoYEHDUu1Pfvgjiyf91WBLsQ
FBGCEVGxdnzvdhcC7T/B7scu3B0vPtWYoSm7u7tsn+fQj+HvCeGjlh86dhuXUdGPlQ3D9vf7z5Fb
7O/efSx2xT5//87NY+PwgBH3zf/8cejvX49H+z//Hl2AERhdOQFkPFz/263f8DA+PTcEL8ODqhca
11SNEA0JghAXj/HggBcRWPwGhhFH0f62cG/L4rnWPA3II+IRKH3vzhGUy+eG4WWgEHEhpdA0RFUN
EYkYfgyKirQLjXJBGEGEq0jS47sPjGLEQZzt7uLj1f+eUx4ox6hA984QlX9Wz43By1Bh9EKlFHhF
ShXDoJMRq6gavsBcAhdJgpnKVXl89734yv3XSa+BboRI37VzROT7cVSempUvQ4TQCwxjDdKJSqrS
3/lEVS9A2WiSaRp/CpHM7eLoNZAcCceYQOfOEZPrN8VEgPAC9c1U1rMJyKZTBS/xBSVS1QARwVQC
2B3f/YtLMn8X5TvQvX82OZ5WKv/cU45Rge6dISobsDX+PAYv5BRQ4xgJDkqDEc6kRh6jIuQF0xhG
FGNQKr26P777gMrGzfP+f5K4xxtPse/TwDwiHmHTd/IMsTH+eW4YXogNv8AaZUyqQlLtYPaecoyq
AjgqB9WCNMwJ7fXOYV780va7wP0ZZ5H7CkFmnNCOkOm7eIbImMZxdJ6aoC9EBuwwRDnnGmZgjlEG
Gv0UGc4vEAg5IbjGCaZ4rPGPPtS7+Oc7sKzK8MdrMHr6W0Zo9d0+R7Qmb4iWvEAg4jShUSqxCmcj
tLQLysDrJKoQlPfi7vjuAx+Z+2BX77L98epT8+dpAfdAOUYFuneGqEzf0OHH4kKTmqZi8GNUwgar
+JSHBNgDAqQaFoRSjgGW4/gfUJmCK+PevUK03ROOMOk7d4aYbJfHcXlqXr5MrlF0oQIcYAUgRiSj
YmSjcXrBuNAwgn/sF2anGme7r98t91m+b59r09O8cko7Qqbv4hkiM3tLWwBfABy9RgGNg8B3UR/L
MEEuKKWEUySe5JbZPs7s1yiZe8IRJn3nzhCT68VzM/OF3AJOJBZYakIKGPqxVoEAGigUBG4mxNGA
pQCxU165diBw+G6RB7vo7njnKQ5+mlseU4+w6Tt5htjM3xCbwTQGpQ/hZNJzBR75NeBnXoDRTCWD
2+IQSTtFZw4a33VfjsuRboRI37UzRGRhPjcCL+QWekFgoDmmqsAqFnIkwVQVlIsmCb/3NY/vPuj7
xd3OeUXg8hfZCI++Y2eIx3ZzHJOnJMXL8IAYGTgmoMRBQA3KHKzeU/tLRexCBe6RSCABgWXKj+8+
4NHr682+cW9fAcop7QiZvotniMziDS3j3goDLqEQ54c0WJ/sOsUFIjIqhWCNdsyTjbyVRRC4Uezm
R7SemilP65QHyhEmfefOEZPtc2PwQm6RF1KVEkItUqODwh+hwi4gOAbaHiI1os+WjbT9Irpzd6+J
KN8TjjGBzp0jJmA2HvTsU/PyZZhQfIE4ZRqnFKl9GAYk1CmnSHKhIYSYiggkZ9g4a7yI691zjfkD
kwxUYzCgV2cIxse3Ve+UMBBaXGDKEUdjgwuhC0wQlSojwChEk8exP6iTj3FZOO/MnR8Xr0DlMfUI
nb6bZ4jO6uNxhP7vrAKJY3DmOZZQYyEAozE6UoBxBkwEnCKEOARjTs3h1StTL0e6ESJ9184RkW9v
iAjv/Q/IqABHPJU0FhooFA7GMGUQZ/49uL8CeMpbv32uRU9LsAfKMSrQvTNEZQOx1DdTKdoFgYwL
ZFs0DWPKEEipU5XC5AWG/CUFvTPIuN/SYTs32j/XnKch2RzIRnj0HTtDPNZvqOIJupDgfCCIOUoG
RS0CgsCneEj1AhxJcZLpPw7+Qaus49LNX2d4nZCOcOk7eIa4bN5Q2/eFSL340mSfWenjJ49x4eyC
IxVqMO4Tl6faZLPL2teFvR4oR5j0nTtHTD4d5+v/XcdTSDpCtZ4qwR6GxAnkJx9jAiUXEEOGhAuD
pEqvUujx3Qde2cRR8SoX5Z5wjAl07hwxeUP5BS4KJOhBmTCIBT+VKIYQMgInBXBjEg7jgr3NLs93
t06Z74viFR79iHyMz5nKscVx3r4Bz9CLvvZFgtOigqkl8SgIBlYYcBK4/eD806fwcW8d195Fz7Xo
Dyr/nnKMCnTvDLnm6i25BoFWh7oXGHaBIDX/W2qFXwgiQOsgrrHelRxJsqt9FOVtUO1eVfrymHqE
Tt/NM0Rn84ahMMrARpYqFOsJ9SizHtlkUA7bF7tC/WWftR+HXTYu1Ifnr/LyT0hHsPT9O0dYoHj6
rVwXMMkgmA/BR6reB1gewQL1FKD1TwLHx3f/Uv9QxheXmXu8+pRw/ZMoO1KOUTnP2vDtt+fG4MUx
SjCCMZQWcaxBBdK46pVrkENGiIKDg2VfnSSP7z6g0mdKvsWZf7z636PyQDlCpe/eGfLK9i3dfMjN
Y64SKOADY7gv+XpsKkt5AV4nhMse9M+p/7Ld/8h2ryrZf6Acg3Kevv72y3MT82WsQuQFWMFghKkA
jYQ6lxEoqsogQawRKBo75sUeg1LtXlMOtt0f6MaAQM/OkEu+vKVDSSG/omH4R34VuTzmElgCxhhm
EkwwcSiiOE6Gg+z6ss9C8CmPF/970XVPOMKk79wZYrKdPzcEL2MSSi6g4piB4aVRTEHZj5x83i/b
4wxD1h4eOVQmP+aS+t18Fya5476moLVXKifkI3z6jp4jPsbb4UOgrIhAEQtUUGoqVH+Pl7FyyN5D
HfIA3cGxeYROnEESzNhlMeTwd8+16mlLbDuiH+MDHT1HfMznRuKF/MOhTrIPJKvgNkIVBR6v1YM0
JZTz974LOub5f0fotWnKAz5H6jE60M0zROfyLaUbDD5U5oF7yUm/pLKvmTz1YaAmnMMiSg2iNbAw
uV8KfpwZB41z6bivqEY6UI3Q6Lt1jmi84brWXpb1xfdMg2rvp+orIIX5a234b6vAL/0AyvVesyb/
gXKMyHmua715Y29SSrC5YK0xY1yO1x2Bz3IBSyqAcyA01i88GtWG3bQx7OBgH5nmv7fI7glHmPSd
O0cuuX5uCF6oUcgFrPiG9UNQuQrJ/N9SxipGgMlQQfm7wr/M9nb8iujxkW4ExyX06wzh+PiWBhjA
AVsjwNYUkgyFLmMV0seWYZWEqqoaHwKUx6lwUCEfhzqk15tgY/oRQn1XzxChT28YPwa1IiiEVvol
eZhCnesYoT6+TGDl6x9cmE8Q3YddXPavqLM4IR3h0nfwHHH5epy9T8nylwkyooLlS7iEyhaBhxUr
j40vCIoRMLo4FJKpYED/lnX5tG9eszr/F9kYD+jYGeDxfBMPjsMBmUdPvnRvJAmGFnjzUAQDq+/6
UtbfkIHaPYKwVAEdyJiNgsijvYv+3KynvcoR+aOenMfGSJ8hcHTa60eT7eVgEAzhLoTAgRyclMdg
gGLpF0k+nfz6XOyc55ryBwAGqkeNhnE/z2DYl3+e6/8LJRZYu1BkdNQTv+eJxQUkkRnYwYhBzGUw
l0+d+S8urIl8VY74gXKESt+9M2SQmzdEBeqQqAq5FQJ5yEOh0YhBBoO4rwLH9ymxU1RudhCcjOzi
NXbxKe0Imb6L54jMW2ZYgB8Oe+v9tqgIwU4iANmvpfgDJz3CZJ8X7x4m/Z9l6dMC7OYx+RiZ80y1
3CzeTpJRWPtIJCwSPux89Bs8EsqQIAcDyyOHDcSEOL764LTcuPltHOXuKzzJE9IxLNC//x8M8+cN
Eu/3jzR3xW4ybDx5skfi83eHiQkbYY5InzMLDrN8cff3e6hAJidmQv8dvwgP4z/agPKBZL/Li7/f
KwLKzGCNOKwOg8Uxv3YgqYEn+luwMoPDJhgcqpj7nch6aKM+jA9bYmqwbwnkEPpNs6AoHarU3r/L
e/cUbsFiGgwVOFJjDMJzsG/W/U6fV3HQQkzhfjR+fX4XleFV7EZFDt1R379LDo/1TdUofA0E+qAZ
sE4aoqp9G5Lb3TVI4f7p/+epCaY5ocq8CAs5xaLxDNLJleLW8Tyxp2qYRPM8tZFu52GoNwF3ja6y
fAho3+8B+t82g0PypM8ogg/Sx+ZPm9GpedZWXaXM0yRO9DbAYlVY5Q+eozsZFaadelh380SZlL7g
RoEUz3RwQ+b/SzO030dDggKDKlkC1gNEoR83A9wfL5cVseYoo4lpBTSYtKqCF4plkIov6jr+6jPr
irnya9Bmiu7EhZGoIda7KFJmOamqLWzUmkLG/9nRgcDrbw0DCQ2xP9jgFfIXUGD9uGGNn2upyjNr
zqs20kNUxjPqpZdq7Ih1yDWpNw1tzNhxlGXWYaTztlHNxsM00dO89PWqYvEEUvBsZpX2skpiuVab
IFtzPvMbS6xzHHVzTYZXdYzpur0/BAnPTEerfTNpRTuJ6lgzSuk0l13qtktXaW+sNExWjZU1OnGV
eGO3iq+zGO2VVLAl/aDZ16lml4Zs6lnLikhXulpZ2Gr0U1qiMSjJkZFa3iQv8jlPg42lBvmEIeIY
VeYXGxTmd1Ujda2rEwO6HW2Q130UcWZNlfbWsguD5F48bYoJt5dWVRczwYPY9NtqZfsLVUxit6qM
goVkmirplnt3svWvqFc7q8AP5EymRaeTNGhXEa4/WXblTUVZskkuV0gJDQ/jaB2A2zVVpVfqGp9D
OLBex67vLTInMlmVB7rfCjrF3IytYCEcdR540Cw//NmmKFwoCUt14sh90QMSOc2mdm9CjbWzpihD
s7OrXGeebfpdGhh1TpdQX1eYbiFmdaVas7R191Go2HrD2SSU6U8edVextK9SQgyPWlhvqvSD9zEK
0h81DzMjr6LM8GJpZiBOLv281bvEreEpaea21hoaSQqDZ9XaDuksVxxFZ2XX6gqlU5Lhq87K5jzy
bR22tfgIS8jZDKveoiodb2ZXWa0nTmtqYf0Z0jSdrrRpOVEaO1gmTfoDFmNOLX6ldvy7zTtlmkBt
ga441o1s3MBM1CY2FII+FE2x5X6wV2lL9SIknp6FHTdy0tQ6qivHjPg3NfnoqmGjy6h1Lz30w64S
YviayUWnIyf0gQEaNCN+vW9i39CSItDzXKqzKOS+7iVBMOWiNEIrajZlq+ZTYZfkioZRZwaZA7Oi
dWZNliW6F7Lb1lY1o/XUwojb+mcALoXhq62lB6UidJUxy8zLNJypgV1MiWtz06OJtomsbK35tWW6
aa6BCMDZXAZkGZdEMx1Gy6WiwYEqXAv04RR5dbl8OISFo5mp5yb6cE3R0h+tG3STEDcFjKZzyexc
m2Z2UiyHS5Wd4UAfPg+Hoow+qxIHJ48M1/2efqB4oB2uPXwczjKt6Waeos1LMC2WEa7czqgbemNb
DpsM18q2i5bDGcUdn9A2uMFOpHaTQkmjZe3SOF89PKjWXqDHGWfmcHs4xFJ1OmM4hSkj/X5IMyNS
1MgYCA8XD8fhKVf6Qu9qQg9EWf+ih6/rWClIrQ+kJy1pEXLmVqtOihzZOk1V79DCh7YJWxG+fnjP
cLUdGj98PR8aNpymQ3NBhESGZ7k6ZQHSNU/uS0JheikwPRVb/VH7LdExBeaxtaI1MjtdFY4tppVn
XeUWmtU1siatnZlZk9VLp6k+uTS/C8vLymq9L1BUs45CtozqqPrA0+4LJeXPoqmXSRCHhtSUQLcS
p5gEbRnOSZd3OvAFWigg2HXVtsU2yLK5hexrqjA80VzH0yvuXXvE0j1GLi0fyXmbFh+wLeSsisrv
QSAnvHSIzvKMmo4MIl2zEzZTBd06UWuto+g7bAWxaRLhm4XXxjrI71q3ZLIvKh7oEcvmEXFrw8JZ
Y7iaFxgOUj/KCLmzuEq2SmM5y84JFrRqu0+YxDNLyW9z3k46l+JJFtWNEWqxD+I5/RB1hdAbK2/M
xKGl7pJE6qH0NBPxVtHdNrHNtgtMjtWFVbgeiAOUT3JHokkchKXuN7mRua2YcDfEIH67S0VT9ynw
77e0vGROGZuuQrppcedzm62ZyxIzY5FnYqcpJ2XRKy0ZGyWj3SQT9lTkZTlN9bhBxTSULddl4ram
HzefW6aCOotwNq3AwNNBweWNo13xzp7XuLVMDBs4TN3yLqvDPe26HxXKPmtKFl0rFU/nWJFz6YOq
s2s3uYwCFOrEzrmBSi9e0Z/9to+6VbR6XKSRXjltYKR+tcsb5uk8K1WDcDeeMAZ6FGV45fglCGO0
bHLgsEzzjaqwY73qVNCkoaqHzEv1tMKVbpVmHlwJFEc6VnmsJ4nz042rZZiqKy1L71SR1NPWFpMk
vUwb56sLtasm5p6z4Gm5DHk54bVLbli5iyoXr6CWJdTdIG3mSqx8VEuSzSoazojqMj1S2Q8cpnvW
NNhI3DSdtB2NDEUGhRknK5U1m0DQzqBxt+0U4uidlusaViK9brLEQJ6lwyaLpY5TMs05WaieNm81
vPaDdgYmxhx1iJowsS8ZdtopssHepMxO5jieQmRhlZZVM7Fbh5t54StXMVgzi6rZdxyml2/Z3dSz
uqld1N/dGHUmtYNWt50PgRveAosvKo19cH0eTniirbssNH0efbaKyANrLvvEtG1cXcNC6oloiuvQ
Kj1dyfAuq5I5caJwoiTC0V3hfCVuYsAWRL6Boq6ZyOTS64IGkIhXBIOCaizDl6kwKgUHawhGXSGH
A+911xUj121Yfa0tIgwummblWN5UqWxuYHYFlt/C1+zc6Jp4rrhOoDO7uc5UGk5ZWoLK7chPKXyY
W3jVxKQCbRnKSZUkMxGi702ah7ojk1sa+YVe87TQw1LYeuqCFvPdj7XEti6ripjlLOIbRpLLxssp
aKjU0ctGTlS7VPRmgcJiiUNxJXh6lTPV1RuF6mA4fWusegOFaV8yH0STDGEeKstUVAlI7faqcW0Y
6FZ8sLJ8oqnVp1hUNkwPh4KYDBpDKPKaWwKki+MQw7HLScM1UMJZm5tajOcJr248VGmGsD3dI1kG
zBE4up9Oi4jGekrcNWPhktumzSp37jTtmhWNrWsKWkcBMZuuKldZd407B08Erm3dtpLvCfFTvaTq
F6+wQ72m5BPvVsJVAUXL2SAUfGo9thcN2rWN4SvWZ8VhS59mWw1MWseLP9oyzHTLa9dUiruoDm/i
hAQ6cudy1ZZxZbKQOyaxZbDlQUCRHrVNuA1SRiZu1II31d8Zrh1uqwEDW4q1Ez9OPqWgZOZBhb8O
T1lJmE2SsimMFtT/VgEjZoYRTJsCiwI6oypTzw+jbRfJdo0bqndO2G5xok0KrISTIA1S3Wcy7MyO
BbqbJcCNuLNNnkqio9TKdepnhiXQTz6v4rRdEzvlE4jIXWfUWkDlIN+QAvNNrYKlF3dqM+VlprtJ
gA3WgUqzUNJsVOWTyzn0sG8JRUU3YbkVglTlMHwV8ieS+HqddZWZlJoG4/TTLrrosiExHJrM02lV
7WonqwzsywCAbxPTF421KXlLNhXg3cHfOObQ6yLcyATvsawdQ1Ga70pCzABbOrhI1torGrEIUXyV
uy6bRRHdRJpvprgrtyL03QkiyU9FYZc+J82yK+zLGhMCSq8gW9WudG4FweYH8lwdSOIFitkCx1W5
rLVsQ2s139oN+qAFGC14mIfrpA1NRyg50PJcd3oQkzD0pnbgWDrCcWy0udpORFpZRqJVizbjEzt0
Y11p2KqkqVwUaVJu/byOto2j15Hlb3PPSedqm/5wY3tJqFWspFf7S9l011ZZt1vaCLpUebq0Q/+n
w6CN0p+RvILXhDCz/E6Lt7Xmb9Sq7U1w7SaNQO5rOZqrODXjgn8TGqASZE0Cvl9bbXGGFpWP5qCX
2qUjosvAV61FBLawQbXIMrsu1UD3K5NUbVszzON0JVtnERWi3gb9QeJ6X4ucTkMEE511XwLZhro2
92obnKECLBfK/dZAllVsBXF/SLup564l/DXPYjMMULKwcHcn4uZKkz+Ya8K0qJfDoerPlJi3qjGc
5qXaqcZwi9ilACUFHp2TLhOawID0Z57D4kB/+DxcpEmWBPpw6gz3wZH/9fyTF3MqTZ90sR6VcW0U
Dow2y9t0OZy52Mv+/HF4JOsphrMH2oHs4eNw9vBVgrYgq4I0BpsMXjR8AchvTSnEwlJQtlSQzJbD
2cPhj9dEREswGp+gS0Hwuyz2TYt2yeGJ4TGOvRQZD18dpmF+eN3hux5e5WJ5fJI6q9Cq6CIleoG4
d3j+5L5NS6lOhi/1Bat+teihWWVZfs9EiydgKhXIiPt3+qkGgno4Dap8Edj4c9AhsAos79JRogAM
TxLcMC2cFbGtXtZKLvXCb3MDg4u38Oy8MCK/qvSIC8tM4WdvJr4dXjme/cFtuK1nHczqMih1h4Wx
mdE43LQlz3RahPk0FVawEWGeTRUnz/XhY2WrwcZVnBC8Vq2Z1klN12pOvniwQ9qsI+BKB5qFJzSo
tcRkrJy7UaYuYFMVsuZBpnco+8hbvXaoNy+rLFh7jhusEydzDERAh6kOM7o6rxYiQ5cel0UBZlGb
rVtonm4j7ExbOedFF6/bavkZHPFuXUVKtx7ORIbBSIglaNr+htofIiKWORgPizx1fz1md2q3JqzN
pr6q2npEZmkCLem0b27Ioo3nxr7eteAT5D5K9YRYpig6dYIK28gIw8sqsOx10R9UiF3knq0tvDRV
daemzAy2VFE2GDyVpR2lZIXtqwAUG4wRfCG486BeurhZgzRt1podfkrht35ALsMTma3Ua1+pa731
bTzJAwZxIJ6E4KYHEGFo3C8cZ8mmEyIA283ydUmjWwe2IZhaZaLnMk/nwqGrsEPaSqmKuZWCZ9gF
zNdj6YUz1rg7K23iaeG5XzPJ3JktYrRGgUDr4Ww4kLpFa6mhzsBBBP6S5k4h9qMQgKDqfBybw1NJ
K6MpRGYCHbZm11ZpGLEVFKvOo0xws1X5rQR3fs21LFtCImui9J/KfqaAfwFxSsoq0FTHaw6H0EqT
63lVXycRWL1eF9L1MLGGM1HV9tTTcKyXKm7BcCzWZV2yuRZ2ZC3rgsx8z7vpJMWJaRuNr6lr3t8a
7rM6IWtRzDMnAKMPQ1fcup7YKO4WWgIeZRsXKwU1mc41hYOpJaw1RqGyHs4CWwhwwNxoIsNk44Zr
Xrj53C01JTWJpkSTIEhvuhIvM1Z3E5zWra75lb9mOPDXhBffMjKTtFGnw1VbaTOTkRAiPLHw1vz+
yeHx4cDFymPlJ4hH+9Oy9YslqUJp0hY0sduD5YS0MEQ/hkU/6YeDWrqx0alqAro1AUdQ81adU/86
KK5dxWABwefDqaJ4be+1R3qpdF+GG2VPEntl+ejB4dbwbcP94SNHrqMTn6iH1zzceHjrcO3hoyxS
YtISTN6Haw8vTUgeLtvyhniiiPXMcf2Tpic2AxeAyulJ+x7e+NC8dGh5UEHkzIJcgDHcqWFySeqh
2cNzD699aMqotcMjo2YMDw/PVfCbTkGZbjLPCmc2DRDoXRu8gsT/6Jd8LWqnNMOsKEwKNaZXMQSc
5yQhX+OAKlsvw5FhQ+RnAla6a/jC0TbS8ac1z7utFcsVQc0typTE6HwJ3JBppRlpgbqMA4zXEHy8
srWOzcGqd9qiu7S9m5yjWQAxiwnO/FsMdu5EMClBSIGnS2Nh6QS4k9oQj00QQb1v6XwX0cyNA66L
LheTum66JXUxmoVFAjMYqzNaim9W1KINK4OvDvg1M4hugDtKGteAj3gBjSh0noM5qElPTBX1yu5a
e9NZ0fcQteKmcnZJ4UyTrFEvuauHWZXNlaz6EFUgZ4vCLY0WnCejE1U28SP/m6OAWu7qrl7TFAJJ
dUluS5rf+mVAF32kY1J5hasXjbctaPUtt8RVqCE2VahhO36+8tQb8NO0VdAGkw4wmoA8tyZWrEJI
VdTxKhW1oZSO/GhBBbcRey1IolBAAqBJTau1V2D3W7rNkmln5eA6SfpDS2RhpKheRMCC1zj2NYig
O6FR2Jk/kyjWzKTOL5sMLkVxUUM0uDFUmruzrmS+gXP0o07z7wXS1CltwbHoKJm6ydfO0+yPYe7P
hMRsCpNkU9eg/mPqXVUpdqc8ay6VytpWLQR0gJXpMph3DfXBBVP0smDZBySLSea7yaSslGhuBVa9
0rpOr91LpWD5zEPWMpaUrRvRdmYcYwcC0GWyLb57FhPrumqTT4V0lwWELxdx5VG9jKzcgOCXNnUU
1TPUJGaXtAR3KQ5ppNO8m1ZVol2rnj2NsoLpVcw2tVKrGwtZMy8JyTKIosYMLEesUrfe48huZ3Ag
E7Cz23lT1OUEYme+zmXXzawQK3pulbleabayAIMknliOMvHBJZ6gEBWGxxV16tAq1SFGpnxIWmdb
irpcsCiEKEfJIkMrEzyPW+8ndYR/iWgsdQEzCiJtBIJ89QzSfuVUKlU9dQJFm5RB/QO8Pt1rWDfx
YX3xIg3FwldZcUjL/UqzPkoX3sZJm7m28+u3Ae8//udTHML/4bfrHi72Py348Glz/E3CZ5+C7cT7
lGk+fqhvzf13PfxKXp9pvf/JvFHq9vArhn/I6z57879L+kJeo9///j5H91vW9yR1/pAq/kV1TPzC
rxbCr09BzR7Wjvsk/Ur8wu8dCQE/EiJhY5HDz07cJ377nXwElO+DB3tfQfMr8QsbytB+j2TI2EJV
U59UflHit09lPiR+KfwgE2xODoWDsHUj5KVhS//HGUXYFAUii5rDVtKOIedjQXiUFteaGmVzLW3a
qYgrZ6tBVCxRO7KI7KQxItROXNg0ZVbSGvbyvR++pxLA6InmwMJf+G0oSHLCr0DB8J8mgH0YlAQn
obYiGhZmmzjJ1MO3VcuTSxTtZGIlhibCQleq5LKWdQC/G/Dc+6FM8rfR4LDfHpISCsgF7pt3kgaX
HutyCQWwq6yxvkHcqvyoNdacFXm0goB+MKlZEZpVUqxzrXJnz79bfZzcHaDoN/aHkiiNwfaZ/e5M
py/PnBqCYb5KV35Ya7vYav0ZgyxD2JbC9DIXf1I8e9WFuh/zbql43h0Lg6Ufe+EKgncFRATcDAKc
yDHCOu9elhI/NE5l/b63sEuk5EPjT0amhth0i5SMrgIrzyZenn7TgjSZpqmlTsO8F+K5A5E2apuK
FglTcUNQ3nZg+hX+GMRKu4jAvaobMX1+0GhfETCav8ANkOOCJbGQdO359XTQmjjIQ964dOVUFiRj
UquBaHCCzMiSP5Hv258p8mYEB4rpdbSG0HilLYM01JZQgeHO/HnuUTyHYMqUBWm7atuCTxVklUbN
be8SqUspK5M2ZfaRxCnWW9hoHkKxrrqqWXPHnIx9KONvLM05hPrp3O3a1ITtguLv/8PZme3IrWNd
+okESCI18FZjTDl7zBvBdtrURJEUJYrS0/8r3A30X6eAKqBv8tiJ48yIELW591rfouKFffbgu796
g3rGTTY8sGAq0LsEL7HfVxhy1WVl+8vKmz9movNLIz0JtCEl57ZPvsPW+eqHE8OxzP9pef8D87hf
xRjHtcUQpIMkTvBklX/9tPqgbdaRN/TaSelXvDG0wLlVC9yOEePJCL/rcLrPOxnzLJ3mX7Jpdf7/
+0ICxGMJTlVC2p/+40bjPfHHdt/pNUqX7bL67YPwG/J6rK5W4fK2H0Mdqd1caUPPyyLOS+q5T//5
w/j3lRPfMQp4NImPQ1MiINX/e+V0i5q9WK70apv2jxeeKDz13K37mTL2TDtoeqH6b+Xt36stfica
zft1QPwk/Mdq9dGXJEs4UnTD0cnN6LY8E75Jnj7LRkDWZf5xFVH/GC4BgIIjgcoOt0cH5Ms8R//l
1gn/vd4AoMBJC/fj4HAh/sn8pA0J7OEF5CqH5SaHjdwIWx7S8YAzM7JXP91/RYnXFWIC7TN2m60O
Oz3AwD/O5pi6grQqeACslGZmj6LLlqJJZfH4SvwpOqONWTM9D80Zk89NzGavoHTn8AMEWA27Zv/5
Yob/Xrljn2If8+/FE7G3f6zsBg8caJp4oNeN7vI6Hap5mmdOssi1ona9n+mGpTflGS/XEZrv0URr
2ezxO5FKv5p7p6l8gA3rMFXpkZCcbPMAF6u153UjVwvb6nE0vGz8lkHrD0TprwPa7Z0n1ZhgTFri
AcOxQqfcMzOf/vPbA+f1jyqHNwXaCw+zxHJN/H/cLkBUYicGhXUzRPrkPCVy38fL3SBXXrX9tnIn
/xttdF///1pZY+xGJEWKHW0IDoH41/sDVvAMJx8CTxcx9yo4359VNz8HSkOYiWZWMZG2dTuS9Pr3
SxrmNP4Y9CT+y6Yc/APHwgm51MdzIxhFhwLs/p+vBE64HLVW3mVpBq/qAv+Njmysk5gPees6V4db
71cKxxpngnvkITQGO6GZySkNzVqzEVYRn/nbFNj5v2za0T/AObw2PGwXpynDrb0vwPs5Mv+7iqjh
wBOtg4RdNBN57I1JGUQLRHkrImwUbEdn34scr+0Bp82Ya7CshRJN+nTfV/g2hhBVElB1lnjXLeqa
DCLWKbKcgDTS16GJWD1LLONpAnTktrRk6MqyjhtWuhD/sN8jmsGLvrpgjW5Oj/yB9Tp4TLtYn/Yl
ZYWjzYvP00yBBSgnE12WGUCf6VO/di3k+/Te9w2t6GoxuErPEo6ozwZY8F1Y9L0sA8+yE+XKf4aG
H0iJkO5/2pNwCf91peHUdpCNODABByDiGERkW/+xuifQhtQJQi8c0mtuovizf7RHJbvYqzAdPRH4
jdi0V7/ovcVkB157LuO4z9GhQaZt5mG79D32Ee27qezSqM18+FoXQfbh3HtxNi57eOmWra/Qdr0L
Ks5HP2xYO/ATW+XIBd4fuQAFfHEbiIZxGAB+eDD1AphwwxAmlyk1fb3F26PmPc8Ft/DCvMRcWspB
f7Cmz4+DDlALYWxfejHtcL1Zpy5//+562JKGwcHzZ4JNRiVpWjXQpcmh2rM3WltCxJPXriUdJr6Z
XTZ3+mv9TNtRNXh64BU25pQvYbxUaA+whLbhumhH8mNPT6gb3Uu8EK/WpGdZN30d1WDPRzu9yjR6
RV0DGYO2aB7t+965ch9b89aGWsFY9cOSac/lCoTT04BH5Wa+oM8LaiiE9kUWVh8tODy1ndH/17pv
zU2YVGQq4kk5EFjqyW7YDeqBggi7dbh6obvQaW1yfYw0T5xC2yO86UJMkPc6/Jb48Mc7vo5AKREn
wyb8No7v/dR/I9FpPIKuDNYF9Ift3M3QDcrf5n+VlvPzGkQ/1mUdS2WAgR4eKBUZNLI2kHAKl/he
tghLLpWEKp1R1dFzZB+7lcQPhvU1nHR7nWaTjwtL3jZ+sEzGDRyAZanZ0cSX/dg/91O33VxPTmHk
t/C/49+TS20F+ESXYwIJhciuq2iw9kXSLvzZ2sBk/tqdyAj1aZj2J5pOJ9F09jUBVmE2gkZ+WV/j
uxTajFOc8aiZSt1Doxpk+4kOOnlpIePD7EbjIcRcby5ezl2qx6Kbxj8mNhw4SfOn8cOmhMsnSrjh
DNTggmY2Go+HiX8ZFJwiiVrTrVP7uDRiz0KI6N82NfOsnx50vyXXpqWqRqO65kOTbGUwwv7n+z5/
Wu1aslnV651uTc3+moq2jiAhPXpRnBPRReWhfFgdWNbngME6XqBklKl6DPUxlf4YHSesNVLIeUU/
E+Da4ODAAVr0lOJWGrdC81X9nxU+T365iAYrFehQGejmD+tmc5WH/GAcezBjh3zeUvmIShYCDzpY
zUkPts/4+4WtcVAY89PDrfG5Id/7aXtlQxfejg2dBcEkXQMo6q+Aqh4gu1Wb3vWbIRxS5tY8L5BF
+t14KB8iKFj8u5vSpYzEPFfgH4OcDVaeBT+uZky2jPZ9W8UHTKS91z8oceY0G6ZOho8/GtNnKBjs
0VKqn/EGodv3cwJLs/lBWbNfFyH/eNRuD3wN/KKRIDx8XNWMzmv3iUdYYVN3MUG3f6HN2xyCpOHr
mnwst+iw7auEyJYBL9E5Tcj8ZKYBPr4Ql9GfSB7rP2wLvIcxwoOSx0U/0cQC7jh+cn/aLtO6A7kY
gF8N3fyt8/G8F518NXJ+7wKgHzICUCihmvKG02JP2fDQ8C3ftoRcoJ7q3MkESqBGCTw0BAColI8r
nffa93C1fHCn4HVaP58Sr79J7X2ZMQ7XEQCTfB4N1Hkmfwm0FNlggL5A5XtWAzdnC99XyK55CFtY
NeExvfmubSqcwXK23vHeRjspew3wKvCS8awtLRpt3+c261dhajaBmcJsNPMl67ccH2l869LgtJvm
oWfOvBBWTU0aVvFiV/jXc4/bTppyNgvGUBkGn6bkxJeEf1oDYrNoFJ9n2rubFwzNF03pb+67HYLx
PmCMxiuBYkheRqVSMFUb+7KyQT6SBhWpT0ZwNq0fZdisp1OXUKjY45EFjf7q0KFlAeXzaV5XdxOW
fWp33eF+szVxAX0CTVI6CmlWO3NnyqL9E78536K7pr7JEu4/drD13y3X+XaXJAOKmVq46GyM9s52
CZ51o/HP6XprjEkfvONhtulW/R3OJkzGVbgs+MjmuVXwrDpZz+uU5Ft4jOgX3w4DdwlwuD4zVKeX
ocmQvnJlINLoug/H87QA1oGEbyshurn0e/MJ4lhy5SKVpR7YeyNi+SoOBipy6bcy3uDiTUDvv1oa
2Er1rnQeihM5BuwQofl97IYX00bseWqaNvMwDWVbBFB4kvWGmaFoW7qXMh4cFkn4wj2z53GEWYKF
TYtbd4jKJF5oqabxU+K58UYMDNHZOzGp1yIziu/X9VCYFpV7NnADYPDzvDVNdFOh95mBlYLZbV22
cB7VblUY44cZe/6ceOW4oqbEc5o7yOUX5yfkKdwA2A2JqWBysW/a7N/s2M0nJyjgG6a/exptNt9B
szWBiEufD6KYtN+chqOBOHYfLlK6mY+9DzkKZOdfB3mAOHJQjTSd/ghD2iL1InLTbfKyxFo8pSbw
MrYoV4HOulm7zC/oww/8OsZL1kTVqGbw6YbqggezBEtcqcRNF6/F/EL2Eh4mqWLZeuAzSQu8mfjl
1g7xedsdpkvw4xRicd0dILLdoHLP0T4LF+dudu6Bx/b9jOu4RuiDJKZ/Cv0m0Ol806l3iZxT186G
Yw6EZ7ugDvsTRmKW7AnmcbsVsVyKMWDx0yy1zq2EY9LTdjmDmfSvoR0f2Tp/6JDs7x2/N2BhPbe7
9+AMLenQr4+mAfbRBAMrZ8see00g9B1K1m4iS5YukLwQ+7w75TC8FzfNYPlRFrkd0lMjhSutkFuZ
mnAuPPii4MREUwnS9Q/7CMEh0xoC+d/f2Ot2rVXcddkQfR95sN36hvk5lDxaHGEf3drDwsgRc3ij
44WIBdjxtEfntp3SsoHp8eCwg9ckBnbg5tTP5tGrsDMG5Xaw32AN/7TSbmeT0nc7xR9K9Rh3qV9O
Tb8UIDZ/AibrMJKIttg8+2zFElVsdlj/IYOPRObybuL7xD5O8YpBhS7fQY6eF3f1dqxvEajfONL9
HUeM4u7CcbtZ4/o6gFcOaQR6+taW1Ipvqxzakx06lGnJMxPEr044VzU4Sa7QU/sex9e7GOZa0taJ
dDumlD9uAu9iQ/EzTdavkRnOCZynuHOsUFJwNHFRdWzdnaAwbw63bGmSqcs39W5SNdTCAQIHwZhx
7ZbzyHhTzXQqZiDLedMGD1TPTW578+AhTXTyp2pag6VKP9kNzN3syJcU/90DXLZt2d8jN8RV17pz
GmkOwAJcLHzdH77Yf6wBQIo9+BWVNgAp2/rjm903Xqi0pzlV9CTmL97ahbkYGAObbEg+Rx/hGE25
Geax7AN9ZOs4ZA4XQ8LKyuBR6UyqcMpASz3utpX5pheFxniIcqKMyqbew2XRgOF3ScEoTi/W13mX
7GsZkKVsiBcUqcoHf+/w8QAZnbuhBAJ00y51xdCD4TUbUDnkMdD9xoU0oJIRIDHF1slH2dOlXGwF
wjnFR7G8reoAFq9Dey4YA6R5f4hSbgIDkH0bn/lix8oe7hTEO/peqzB78KhsI4VhB3mZPRywyTZg
KWw0lMprsZz51iDxAaYz6Jc5164pgi7wSgx9cuk29LJjm/esW7L4eNLDo0eG7+vgv4tWpBWNXZwv
q5eTaHrykrleG9hXlqGgY1Ir0COmFTPdWiAnla26+42J90QnUF/gB6fCzvQLNoZn9KIf9EDeaGux
c/MEQapk2wqEIV5Sr+vqEPwYmSNdTYd+HadgKsmEzBSc4wodeuaW4SwkESihqHKJf1Ke/r1HGDGI
hFO5qK9zswFHhZQUEYG2kntBJnn45reoFkKsLDsSgNa9MLkgA9Dl5QLuRoL3nZYcL7SGlbejjsUn
tqqu6A2ZMmxaDPmERNTN8AEL+/fmIuwZxE8qs/f17pJPXaMBbWpEGpq+KYVoSRFzfoNHpytgk35m
U6tzzPgvQg2PXQrkA00w6sdCMVOyX9ZDqbQzZPoEslHFXBan3i+n44LY6I1sFNmWrfm8zeSDKAGM
GJaiFslYzLqzhQ4rx4aywSNq8kNKdI4S249ZYpEF608yPR9j67INdAp45pJ7cb4dCM4NEQF3ZyPw
nPLn6O1jtiD5dxrCj8FupmTSRtl4jHni6TLYJ3OToMa2Jfhuw2jO42W8cTSC+TDa05QwmdFIJai0
rv161Is2j2kT2bzZGM9Hal7CED/TQ4Lh/kLOUYN3YXywPtY2oKgBkdpqAKD3KOIR03oC87w14EYA
mvvBeIni79EcIHRBpXva7anpwyAjfYQYlkVOaUvwGWPppvj8h8fQclHOAcZxCrGqpIJeUkwTKBU/
u3fpGGAk536MXYutnqFTTkPsLitBkixHUBJ9fiT6HCm/NUt1gomLv9IYsKsayJo1O7g0gwhBP2N3
FUFUD2PylQRz7sAN8Dk4hZPIktj+mKNvY7h8eGxAe7Jc7ltY6Pa14IZeDenGHFMOqYHSAgFfDxi6
YCi8dbjQrT0lgn+ZfPUHuY7PbnUAoTeGcThK8yUdHzl2uSYULSjy+NlbdlWRccgPyNOnBDBuHvrs
FRhnMZrJ3iCBbm+cyaDEbAFch0ElIoeeyyidJHafoS8DfzyRIBh0TnaWN4y+Q/H0L3NDbAW7oCla
u46ngCNdOVjnV6s3ecW4N0OudbJXiAaEtZP69/1kjIc4ljeLMnwJEPkLC5ZUvp3jLPRlXKYUTAN+
Tv/490+jm/rHFlwe2dvj/P++bxaKQM2xgyaIZYeJykfaKsR98fevf79gKFFIMsbYcRVSfvlKkYBw
xi61HXX7qAgZfHSzdr/oZjsv9+/Nf7+3L+0HWP32JN3MH7fQO3Hf+JdEt/zx7xfg7v/3TzFpALvw
fc4cTz+TLf5GR2JPa+wgOo1mY+eWezd4PvhrsunboCIsoSFXLIBPoLuwVN2o3sdKqjup5o3iNHUW
nFu/pwATbZqv3tDkIeB8TMWuSIJjq5ia8iHGJQx42Qn1YaZeZOnQL7lp7Eu6ndiE+SeRdKiU50Fe
AYE/AAa47gb7tx8nF7wlO5lqjQDbQtp+mCOgAXbpAS2AS1jRvBZJ7H1E0Xw7aGuygUMfi7DNDNH6
1vf8aR1bv6ayrfBjnyDK8Lw7MM3hWRhjlsGlHaquD1k22/2T0eTH3pm4wHjyZz0QQ4upxg101xgB
6ThPt4WIoFIDSMY1VXMynw092tc0sMiVkvYZGYoh6NqHjU6166CIEhPb271SbvtOsHNztLVTT64e
3+70v/HPwMooGBMjcoge6dWpdbmlRoP2Wacnc3THo+KjrLFJubojuHmavvNeozU40XALCwzR4dn4
DgCNOD52Its3uBcPSbi0tzTV3mlWiNe4vWFP8ZpNkQGGMiTsNKO1yBCrSd6CCJtJwwNbeO0griYS
TyaKsFnzcTv1YhenYdgZKvbi6mRi6GgUbtFW84vfITHpZA8OENkhsxxtZnHsRT2HVj77kMoyl8gc
sQ1za/qjTMLtq2g9XsDeiG5mmt5irZ+irh9uOBw+MzoBnYIQRZWGeMkTD9Ma++ZWx/p58g3w/SYN
XqL2dRhTXW5Nx79aIx5TFbQ/paoWBExAAXdJoXRECi9cbIm75bv0xvEkRgCQo9NenuzjfJLJ5z5Z
UN6BTz3gdwEOl9XssA/wtZvfxv48hlReo1b+mvVsnugou9NhUwUpELtrGLl3ZpMvRxgiBzMH4oq3
3tZKhLZ0jl/kRi5oVId6TgGTwvCIr26aqgTD7UAZf0CCJDxIgrtx40BEG4Y8VrzmnQlA1O8o2Saa
91eF9n7hq75KLr+GUvh558bolCSDd0v19IaUCkgZqas0xv6/LKO4SQH9BMnecnGMf51V88NLw+4S
y/R13+gMJjT+HIxRcA0cKMoYGt1FHd5nf2/la0DIGeM2yCod0Pzv8BlKzc+LjR+gFPHn1fA2E1OD
Qo00RS2gHz4o3/oPI+2DB+OPwLzxLPLKGB8s6N9v/v1/timyD+nbdKB7o7F5aanfvm3bYKoOHjAE
K7QA+daiM5nE8mIZXc7YCgFWuVHqYpU0usnGkVLEZEcSh042sw5OAFk3qCMTr5P0U6C8+UJ7yBiH
3HM5yb3UGH9O2xZ/Yg1hJz2LvUjknMWQRWu1aXBHITxwvHT4WuHmn1WP8XlswryNhuS+jl/bI/jm
u2/9hrwZGTuDCPdwM75vcQ1axAeV83IPMdKCTGg9UbB8zKElwjykw92IV4siF4qC9w06u7Q7bT3w
MiHbj45IbKp7EdLpAXY+RWopmipgksU6PzEMZAiP7UBd9dD+InEblIfn7Ze+i/O1jdkpNV54oeGK
mAT/ouy6X/5+wX30etD+F/VSVNLUaZRdSC1HCo1+3aDZ//2TBJGGKEEfmnKCbpAhKySvPob+gpHG
4YaNEUswET6VMYWk2R7IKtjRy9GNXXB2QXe19m7KYe7flixapVfYNMiizQb3/JafSTshCaSgnwAW
jyfcGz5Ks889V7E2OAvSIu7CxvFsZgwh4R6/7Vv8y/Akyvv4b30NPm3aRbUN1MuGoxJyh3Jdusg9
dT2HJmWztjH4mIntMzwYb8I4ifplCFLz3tpfWmLQ45HFlO36W2jqzgk1V0Tx4VWhVS9iEZ2HAWq0
5vJPNA/eFdX/BBVOZWSl+2lI605h5NtjstXTOo+XVLHP6ki6ly5BHifiv1eq44vc8Ypd5PWlXVAd
MZJl/jjzhyCeQGsKpvLe69FlTb3MhGzICVMsx5kSmUblzFTXIJaiQeq18wiOcBsAfeLUCR9SROYP
7AtBmu66jd6bm/27ApIlHo9LlkDcT/nC4ZOxJ3+AQMXG+d1iljz3HYT1YESJsljc/d5YZMHK1UU6
O4wPFHkU+Lx7P9835Mwg9VRiD/cLxs6M7v3xTIKztzlTQ+VHaIu+KlhaeXSsuvRWgCUAi6OlY+Xa
+xQySNzWwoOPESla9OhJ/N0b8yA5IGx65HuHQzhqb5wfFjqL84jzAGDeNnWrxhqWQpq3QsVl6H5B
mvMwrUHSQ8YXbD1EQsw76aE/fIhEYkwg4eq75OPEUrbqRzKE7WPrXo52p6dj8J8DrpYa5IyBTZw+
doKSM7DJpli9NfPktuZSzrCxkZRW4cxLiCEIUXTINx2+vNoYmf41bdHVTdhvVPxbU7FWCRteCOZs
DD59Pnrya4yNoeIbpp6Anpqo+S6YvyE4xLYc4gDPBOJJwEAnmx/KdeDPC7djrsYPg5kyIJ8UKfli
h6apAvXTQAw/xWw7yZY10F9fObVjsYTNxxx7vyNOxtI26Zih8XvvwPNkHkNzTUdYaTrBHNS1ycXX
ilYoEJ/bQLz5YcpLHjffNxEfRW/TqXIzVILNgGsYUPbreYJPs4jkNPqkZBP50nD+nc1kyxXZVT7F
KdLIexcUknWoCphWcQI19sQGZipyE8ilW5AyDnjuPVxpSPiYIOC9tASOxzC/9vP663ALluKfrUO3
oGE7hd2mrs2kElSKKu0hinRrefjfjrmDhI8YLX48RxlK9+pgtis9GRcJsl9XDPCx234xdZc44EgX
Gx3yftai9iRHm97lMYBwOMLY8UYHOCvYEeDYuwoY2efITWOxmfFLFM+q6NBZZSJC08yU7jLEQnQx
jPHL4dH33bcx6kEaXnCaTLnHVJbICCMxaMxW7A1FsSD35e39ifrdL+ZZj2W806iGOA3JI7hq2pAa
5itq/K4/gIjh9kjNh9+YsHCIuWdL36oiXIN7POUegltylqABPyyEDD+t9HZ89oR8YUdaM89fTmbZ
/ItWVpeK7u7Z+gCj0UhC/JqxPXTwSKFqw4hzMxCwoH9zGOGvmywI2LliR+t9IYjUZSpmQw6ypi9Q
VqPcizW9RN2MFaSP7wlfls9910aIkNun1TL+EprmxHDoyacxT2Gszs0c37YRNaHxVF+HHvzkzUcT
LyjOGdnQ24UJl9UqzgAt1c3oGoz15ylNf8SjVKd0T056WJInJdeMQaevjm7uK3/EYCFCjE8I0Dx1
h72Klbg3AcswG6fl08G95trSKb3RtUV/RYuNsAY4NmW1StAoKWF6SE4Ec3CI6UioEGtRl9LEsPP3
qcvgG2D9rcFnMNWuNHQopkFdPEv5W3R0v1ePQMqRx/QgpHuMwCTXe0h06Svxa7qfxQMRz5yIl/4A
shVmXBH/S8iPJl86HIEwDeakui7HgTwahrt7ntBwXdoJygtlX+Xd7GhC/k6c/Cq2OchgrvETutJf
ocS7QdLS5qkQsIyOw9RLn0ylXBYCazZ49rnykU8WrkAHuJw65VWBLcd26KoJySCQCzQXk2I5g9SU
N530YQXDJbL4RZ8iPn3IZP1FtT/USxM8RBKYOOnsaQBNcp5TpXJJxnxsJanDYNxKEmGHhoeUFqZV
CboJxU8T/nk2DemYTysn+eanBprVGtTgYn7Cj0ZEt9cvKWpxTdKxR2BXI9duZvCH04L0crw/itFj
+dA1uDxQL7tIweFy9IUHCCwRzJ9CD4AX5iLqUN1WxNOyvRHotqgOS840Dhbag3rt2Os6R/6l4YjR
c5fGJcDU3GiBtOvG630fLmB1ECfwEpHJaYUtCT88aHEmEePYdJt2T3BuSfi9sbhyLeCIMXQKnMFw
9lE587SDKQpBd4iW8XxYrPYma6nDQTIBemgogoXpDQJXXnshOIYB2zn8zN7p9otaNbKAaEUknJsc
JzJh0z8G6AWJ3bHVxOQcTTyoQn9ec3sAj2JHrK6s7a9DspwnO3+bEzHV9u4NUn9L86jp/+zdjlza
Rn66CDnVNUWOY9wxoWvOi8XsteZ6vM0DBaXoaJIlXcvPnjd4b42uU5wQM3dIwEKOFk94tjYOG/md
eEinOEVvcnFxAUSFZpMH/jOOEDiX1YSr9ORNaFXJjM0b9ExOWyQ71qSDe7ZBbN1YucNZW4zReRsr
rNB2QVto7udTeIiiuQCsmcZ4beLmRGS6nvsBA5WHsYiHsMQ9cEo5tHEMCEnbVZ3A8MkTeg+3sEsK
wfgZENUnH1RaJrvwcdyoV6ULOrg+1E0d6KCMv4VOBCX0GXGj8Nc913/HlJ1id2U4cmeO/uh0Cso+
BTIYdCfRCQ4HpLtvGwYkNdsu2EAf7bjUFGPpU2Qs/NHA3MIZud8x5kBoV3Wz8fxgdYNDbuR+pVaO
j/oIMH8eQQLlwINvCJY8m3eHxLt1Gk2JabF57UHRWP052XGrpN74WfmrqtoGEYnAN9fDtCEyGxN2
exsdjys+OfA0y4Um+NXKWKQmWXrcEysw1br1DC7mxMPlRJgOMeF6QQ5BYob1gNm1x3lQWUI7gYUN
7OpOzSOfDwdln3neB0KWe5/sz1vko+lsEANKV30DtbCUEz2evXgyJcEUlof3wDzOiphyZqh4nFWw
13aPVTaHicMZKAtGUJI2l8F+6fPY+OFTInHcmGt8UyUOBElrk2xdcXRFSCG77w5OjrLwTFJhXzlQ
wTfBwusw43PDYTTNpfFZrnAAifHs1w4fX+4ja5SpYy56zq6bY5+jo/8ZrP/D3plsRY4s3fpd/rn+
pb4Z3Ek0BNECQUKSTLSyK/V9r6e/nzwoBFG1Tt4zvxNPN3OXIImQ3N1s723+LfvChqU3/NgIX/t5
QPikWC5YEbR+YcuRtNZzktFVne0CT812oWUgHSG6wimawrLDZVWZ3bIp03KTAdF0i6rchSosZ2lU
UFES9uy0JlpxwdoVs9OmK2ZWLt8zvybJnlgW5++Ot8XCjcqB7D13Q2Vp72Ysk5Gc8TuIn+yLX0d0
5SRNtnAPWEDSfDc3Bdya+IPTGtiHBmb4U4Ikvyv47+1GQz6X3VDc6EZmbCS12oixeQISBybH1txe
VhMrW/y2ijci0SW6ovGn/6zVtIe2CEK29eabXFIy/dk7Hv84iYZba3SzHWnVxyLSkhtjstAmuqMy
A6HQyRKuztaym8rTH/UkTHiDehHE8yiD3+WQCV57Y7LJtCG4bV3SrEXifTdH45e4HBZsBpPdLjdK
+qXSNaInPZtjyQHyIFB2/5/C82XIf/+f//mZNSAUhvNvL5hFYydlQ+TlxR8KctGb9OMn2cYrYeuZ
xCOue6PwmOb/OhYKiwBQKc9oT7VoLwwelgm4OBQPpuqm6lzUhd+UG6nCRX0ui2KbKiq3XPHG3lEo
mw6WFgD4W407679h71AS5zNIF8IDp0UUAcFxg5exr2HPsRKWqdJFxu9Cy45GKmtPM3JKaU31qWMf
sUrG0tmIUdkmcylwVWqZapfROI7eRv/t2nnyv12rON+hO/grpNmKvWhsMEesee+2w3lvb03NlS/0
xvzviVJFOKTubz19LA9zEwNs+2AGeiIBVr91EDL56uWsg5pJykmaTHa6HIU739qobOu/qhbyT2nd
3Xk9CB3fX2cWe+2JjPdq5AW5H8X52nr9DSzPuka5Yzqcx+7owgApXDgu9Mzccfep65nlYrYjVyF8
SXQlGmRvrVvusKhLDeE+uxuVfR8j0wF0x1b2wvbN5k7KXPlHHpGwGUI9PYSjnx3iqfHd3loihaGz
h/w0IEzRmEGZkWuIJMQBp25+63hddBBjcd9La8/vwzXI7Pam10b7FFZle+Plrn3yp97YE/UtHSNb
5comq7Tq2ZEL6b6OSaBGElG6Pm+zUzs1rgTMybWKCcKeckCrOzB7Cz0xEyLGnrPR6ppsTj2evFzS
H5WMs7Dauh5x4dJ49L0crFtePRVJQvIaiFR7jqKw2vUkOU2jOjdyXJ/5f5A9DDgrCJ9opmdl4RC7
2grTHFXv/J8uEjeKjfZWK7Ns2yELUiyMoBn2nR19bIQvZyH/MCB8rZ4/vX3mtnYawvZWV7r4rtQC
/9F1JWNT6WRWS0I4j33FSY/saM8WDEFJlj9tryhqs8utrr21lSI4GX1orlN7zM5qb2tLQ4r8r+QI
J30rp93n4INQ3unjZdhV4bPoxe+9qpOCi2/uIQGs3oYxWDElLgNCRqmxcaDs+EthA2w0Nl7ieLet
wsG2Hf1iIVWd/2j1UXo7lm1xS5TRPosdVSsl4S+/79Z14SevNdJ4K1+XgqNBOOXgaRHBqHpwbyDA
GCibkeJYaDLYNr702Q1SP9nJJ/B9khFsOQ1TU1hECXuAojdiABUPX+G5YUTya4P0af7Tavpj4cav
apig1JM7BapQmGnatv4S0pq00xqoUYQJPpjlxH6qyAlqY7IfjVqD3R3pyj5MiYKs6iir11o3otcx
OS/jYaX8MHMSe1ZiBGsAUMR+SavbG0P6KdVJf4wsVzslvcOx3YrH5zbuOLEUgWdPh0Z2MUTmwJeQ
Nbt3RqO/NKm+4orgo4dz1iIrSsi9OlN7tKt6XR02seUFD5mbqURoy+RnwIG2D5seCE15stJiE01v
D9Hw1nP3xvQeEWYiXiazzQd458KkQe9NCQ91qyRHv9StFcvN+OK58sGsVPOXH4yP+mggF2o73Vrm
eHTI0Cs7Bo7zNrVNx0NIQO3rh6Xw/kL1+CwKfEVXAo/vqJM0MEWNTBYs+YquZClJQFDdt39HZhBv
0WUk86pOsHYpN7NdHanYonttX0/9YP+je31tBflrKdXw/XVtlJ+aYpKOHfq7JAjCJ8R5XHSYlm42
uKBY+JhFo5ijzjssiVAAQzZRfPwEGDTCDUxB4CUh/1+6azFvvuz9itlvoJSlLcQVf/4ZgGSPBSKO
j4M95ejarHsIOE4dXNMPSeTV+XcvanceKgrPiSMFW912kxuP2MP3dl8HXvS9SrLqpg4y+9aMo+oZ
NOI2CdHNGuvH3htTjiu1cU78Bj1dq3mBZeXfjqaprxWrbl7StkgWMKv8u8SovOk4yTmJhBvBpcF/
bV0QlegzgfZL7eExiYp7a/JXdu+D5R3d7ZRYQdxDXgp/44TWzVCHKlT2yH9V6jtghNaLO6REgJpS
Xwu3h/hPHebBk+fY9b7WR3SFOi941dRw9Ydvn/2ZFkINEwAwvPEgR0+ax3wVP1NrxhCkERSl4Feo
RFoULFm6QjkaX3V5BNYyqOwZcjiDzYgsg5cNrzIsKXJOdXUYAfKeydh/HXhgb5QuI+IXu9Gh1GSg
yHn51hM+yU7uoxRJxyu/mNuDAKjQoebaeZhUzD24Pf7i/3I74ZMhi+R+82CBYVn3TdMdSGAYh4i8
8jrJRu+lNsM7a3q4Dde4L0xd/iqmqr7+NrUd1Q9TMyu2fmWSdo8sgfLVdMmzKsTQViUJAx1wrS6N
eXpvN92WR/KmC/XQW0w9OdbR8PUa/633efR6HiEKcKIZV3yelwFU3alloy/t1JEPwBI/Nk6ubEPN
LLdX/nlu5ObyQZimkR3qPnFvg2gYgNz8y+2Ez0AkTu3i/lZcKm4s/NeXkWuAYKt2K/R/IdTEwxcW
T6QebKV8MQeENRBQ7n6QBjmOkQe8NSR0EASABRcJkru14ZRnJUjKJZTlJyXswzsVQszTuzU6nvYU
BMWT2ibhnTJZ05iwVFaqeeb/03Xj9BPe7zL/PI+fIKz3sfnnTWOz9f6bGWlsbaM8aBYiEG7nhEJ7
A/GixNK9o/CJ3txEYsCDkoOo6du8f5vs9677J/LiFXuRsxNS6oizaKYCcJHC3p8f5N4PJNUvNelX
EMqP9VjaD7YVhscqctuleKLZEvxs0LF6YOsTHIt3v42/eve3IwK0sLCHaQvxs7cC58N84dc862fs
fodBdXbqeCTNZSfKwX3/ml16k08eq2JN0hgAoV8hNia+Y2JYNOLbJnpiIqujTtJD547Cebm5rbgp
LCdfhmbApriII4CjrZPui2lTDHZR3viyFgD5x5RTO36olfBigUgC6+d6+SLoQccFxutYEzhzB3Lj
RV2hUUjGtg6i5GdhANR0zf41YZu8nmeYxi/X2BHDM7cWaKdFrZhssmY71/6wGxBMxkxUEpgO0tQE
40PksEvJFspMwXm8+hTzZsiIgGn2L8mLFUNaGAoRanGKzBS4/qr0RRhRdIswmvQlR3TuMRi+twnc
IyTEQIuV7ArfzdyV+YXBD1xGncAqHxxvWMmsN8ZYqAf0lr3bKpfVgzH1ALK99YRvHs1y+ETzPNHr
gu6spGNw6CyHM4iu9jf1hFWJRu+tEQNZ4/QcCv/2iSkji+xSDORG3Buwr7mOkrVvtxGzxURnAv78
5zXP/OeTYnE4JLUGz9dWOdN/flI8VCXQ6vK1Xwb4gyWKlsqheW/MKuCbKuy61tkdIh+kode1m11F
ygcTB61GCsjQT1IQ6WhNEviCH3DUh0Y/qVMj/EFIWQNnAM9yNSBGexBgNenYdd04Ur3NxsCKTzLC
OqtATV6KPlC2hN+qu6pvqjtt6k3+TDeH28vcKNQj9Haifau36tOoZs69ZQX7Eqbjk4ZW/v00VlAE
Yh6rJkvXuy8Z38t1pkrFtupypLumXtgNb734vTePzj2vs0gtqNWfmL6o2vPH//wA2JZt6ohgwEaG
i31FU/Ut341JeJa/EHUe4TFYuXMjKAZAru5zqW8Ro4bicHFZijsuSghZK0+znWV8sd/Hw4i6CR0Q
uSG1paOW+Ea7GZzsw23EgLhXgBj9qs6AlLh5GaLqP0rfDBVyZ16CRCFAgmgF/3rafa+mxWvnQoSJ
61QGCY0kcZpJ7rHI5XCrUpJia5u+doxYNNdotZePWgIiZah873W6ox9ZiKeXB931orOt+eVGR2t1
UXdF8lOX5U3Rd8NL0CYuoBur2ykxRTDEjBh9uFMchuGiFl/X6evZ6418sMR3tiuGHJS2F9807yPz
xExt4pXmtekSvlD14PTk11GmftQLx39Uu0ZdBQ55N+F7n1H3RQQ91z0X0/nRgIB4gwBAsBJiGsIX
xFZyg9I3VE1x4gRg8mYLoJ+YKHySE4arkZIfD2JgvlciDq4p+Q6lkshWFP66qO30NLHtT6JnqUl2
yo3U2Csk3678YoYYnK4UU+eLjOnKcrry/bZihvCLaWoAbnG6rXBdXf75thDv/rBm2//4shsqKX7D
sE2KDarUaPj8JqrNQA6HKHV/RgNZMcUCZdOMBSd0mWM6UiwJ7CvMwnABOJUhklwjZ0LULxm+mhja
vkU+VUwXk/ppkpg5Txe3FKa4pZ0bd7FK0D0I6+EU6FquLmqY0CdYSZOH8gDDKRJuKw9dEChyD4K9
KqgP8z5O1LZZWFYcbUYA0afL8NtdQPq1i7JMjHXmrfPSJovUSk15UEKUSFeiKxqwvO6eTJow5Akn
+GHyPE0gCH3kmvYSmPY853bCdem6TcACZGnujVvF2RF05wCkFzlWi9jbUfhEYxBZ6Beia3fWISen
tTX9GkT/PEf0fKd+u4MwHeDIfxJd0K8O/4iiIL7O8YvzP28ozb563XkOmm5OXks/YHOuIe1yLJZK
u1gpWdOj78PKMq8lduv0J/tVOII0Z6pYU4ZEA1Yyjm/zhU9cCXK3P7U/eZNMd53v9fn+lx8ahNZf
Fh951CfVQzI1rXX2Zai3lz3DtHHgCD57PHSf7/MQvIS67PnEHkhcGY9Q4bxVpWcgRFyKmqSjGe7N
AiKQGO2V3nicLtBd3gPCRcSVCzqgsVWVbsTeBoB/s+KZyW6F6SVQEdVYQal+Cqb77t+jIvI+j4rI
uxiVp8lX1yqRnD5lSYcoQd7/5Q4q4rVwWC6N5LW/xjxStsIlBhs7brehWv6VKFV6HwMGW/Xgc/if
JCT+b0LNW7XTzjFsq2gJis24Kwa52VuVka+NyvVeK0talq6vvYyjizBGQbGGvvFXLC7+Y1to/qMS
oWTv1dKdcJG4ztjI5vDXjJA1runQDKDwCLJ6QYugS+bcFWii31lTD10AWITmGG/ngT5y9GMhTaAv
ps1+cZOmBho2DxArpBCPDBH4FCBYvG/LguhGxG4uzIFNS+bPerD6l6HNgAwrxrAx83x4cZsMADdU
m8j3//AitK6EZSxF0ZBekeHYWaRtUEn7/CJsOtcu5WLsf/QlkX7QID31C0y9N47s0x4yI3HzpVXr
f2mt7+xHhOsfCdtCraGkyFKYomnzL+bEcxKGGvC90S3LvRGmr6TG0QuNB2E1bto+toH7V4TiBUxK
KT8RW9Uvca5hkNZZ10l7EcO6xKpi2wG/30ILmedBI+XBchp3XThw8uOd2IQlDjvlKI/lldh3ZZ9N
Z3CSVW3lN6S9jKMWZ48iuC+aPEruKfyTn4Tl8hGsYw2tz0s2AITiPD9TwPK3bFCBHPfaSvQSs7e/
FCjsdlOcRvj1IaLIUe3aX2o7v/Zrncx2CNAmXGjKPmz+8y5bMeyrnZyiALY2NZlqbDraR9efqV2o
VT1UZvajGjobqTC33NZJcwr7AQ0fUZ3Jy8r+KHpZlFZbs6xOnOdQTxGTJzPpKAawcLRzLMfW0cmC
5DZ3HJ9KNV1ytMLRXFtp0j+ysoAcC4LkO0CmfdTkkPrK2AaICvnKGoZwkcoGiux2fiSInxLhor6W
zvF4VYwy4rxmPKT3KfWMHGvcNAmVnvxWjQLUKIN6lU7KneO0KM2N6QfVwZ6a2demFBhSem9hUUB4
7bC9q89Za0LNLm+pEqShT+tnYER0Y2vEkva1Birlqk5+buKhO4e1u+cVGD3n1p1ljdGBXwUl9/fG
HindsAjbep9VsQL+m9HSackQqZ4MyGk6NpN4+hLnlbuZD9ribD6b4mAtzt3vc4VLzDClfA3FrN4K
6P3cQIYc9glsmySpkXHTvLy4UMPFlItt+SSsTBc55LDT70azWzVpUhy1yRKumlVnL9f9UVi8Y978
bSYHN0Mod6Ca/vaJKeRwXhWkFjYdMd7yR4jg1RoCiAl7xeT4lQ/et0SDbEDscthnQ5J+VSh4IPyZ
62bbwQckRWTO/6Zl0FETU3HudBSmHxS9fjInP1KSZCud3t2kkpWSRII1RcGMoleGfdt35mOKEMlT
nd2IwJOOlsRkiPiR7tv+uxFP07z2wzQvuClCx/+DWBTyZP94pHg3WupU95idA9oAn1+TvdaBxEtH
7Ufi87wg+GYfRCPZYwgMMZ4wO3/74IkP7UIlEH6Zk8axfODJM95niLlXpphvyNS9i9HfgTBSP/ow
x3Zh6xAYnZrBkJegDvvT7DIDWONDoaa3hZrpl2m+ZkY3plzZS+HTukhZGYVT3MgOpejyvgKZ0hcO
VTkkeW1qORndycxHHUmMGki0MMMhJR+Y5TWaP4w26GjdtbKOPhpWBDUApY/LhcKTmBOTMbTuPSf4
GQJ/2YNI9m4bvUe6YDrCDNMB5MoHNpvNyOd5s08yyFxfcm1X1zWaPeyNjgI0o+RB7E2i56ptpbWi
+iwpg+cezVFuVzHgum/y6G1lpTF/fZ4aWaw+6HK7R6No21XQU7jPpkgBmRcEQYUqaCETzqXs1hKB
e/9kGkUiL8SosDu7R9NY1rcSJcvkhfA5rQE5T4oo1+cPKSVH3q8rJNXaxBTWQB7Bj++0sX4dLUd+
DpF52usJwTFhljmQbSvyU5BbjFZqHKw1uwMOKyaj1Yuqe1vuhelJxQuIo+bOhKv5jJzy0taM340L
vxM9PONxMIrgmJvKi1jFhIvcHKoHSQDWy7EOXqSfUUIizykOZArC84tcIZY0n9TmY5kYVQsCSlfn
NcmVs22vBPZukhnqVnUzhLsCdSK/pyRUqNqk3FE61KbGo/oKCUN6YwaCqMqd1ewSPTFNzBCmaOTa
qvauq1Qbsu7oMHiNvVFdC6AmakUvZpYNC5Qpx2PUee6zM9z5iCu9yID19+hap0thqpCHIAsi9y/M
rE73baq4ANjDb25lfo+UwaLgjtvvHD9Lnmo/3qMnNbwKfzD5VV3+V79FTJ0SkdoI0Y50aA8Iey1M
kRMV2VAxMKdNZ18z1rf5SOWzStbQZfazGxY/maQ35tw476YrQyI2Cj3YiFGP2AdFDafhslDD4xhs
3bzQYEaFxdrrdSjno0bVM47hVOnqim8EDsZl4JvuviUy+ZQ38Ob7oPimR5K+CdW4vqlGOf9WqPox
YGV/tHXfuVw+TtOuLk8aaSX8bJV0FJzDQ1DYgEInSIRoNAByVB+0tJ0w2QkosBoVPgdmDKlVwzFh
l2g3XnRnNU9B7wL35FTO4YBk46oPpBIBcRJYwmeYChkM68lpsk/TUuMl6jj5IHUmOQ/6cB4J7mVA
KqH2RqoW3Bha4z/KTuFOg8WEfXBb8+5Pm64pYvAxfIYMnk0BdhMmvGEanCo/rxAWImBFm7aUYnL1
dpmw/9qjf5NOjDCF9tI3XcPYtxB+lyr1E5eGGLpMEEOXpjTyTdgFSGOiWrRpkzS+BKLzybT5bq7F
kcvNzHyTSVW8Fgcys83eRkPUQx4cHlWBXxB4BtFrquaptJoATDS4BuGfoRDd34PCLzAR8zRIL0/h
WJ0zRCXGNAqeIhRxrDYZX8CW80yB9yXEVQ4vTjdS0JIY7ymCAyqmSaPVHpNeUpdiw8PuAjivAdl3
zkLMO6GrjMY8+Wo7dWXOd2adghIwpUTmm6p9e6i1EGTjVJVzyksmQfegUALwq45CwxrGdX1wpMg5
SNRbQ2M+TF4qrTwFFQH+RgSIqYLhnV3W0oWST7JUBnvfTpV3rNrDiwZv9rYaSvIFkymmqUCZDrnS
pguUjhHKIRFyP3+XvSF5avNeRvRr+jJrZt7faglnXDFFNPX0xae2z1PTZfJu9s9zxT0vD41kZJf7
hdmASN3oTzIEcXQmEk091spw1rljhGfRqEnwSoGOYS8st1Psezd6EYa4xrdcdavVaAvMvqv79Gkk
/2GLhV74Px4gKoATlQFkpE1huauTaET138T1s/y19tVkR1zOh10KY7avhmQZcfhYGZWRVivh/Ldh
MVDnxreq0vO9OGjWzl1jeu1ZGFFZVivVRdVTmFLfKEfZ7c+XQ24Uyb+LzPJQD7Kp06cYwdLte6Nb
hQ66NRoVm1ddOZi3lKv4GnD0oeauD4BnHJ07g0pagKVH7Su1hcKd8JlTuCAcJHJxgPaFNQ7oMIC1
A9vUtTlvwCxDwQQlZ/3B9se1+KUSlciDHJmAzqeztps1/gOJ7KWZed2jmFHqaJtkaZxthQlx2t51
U6BHmIoWQymNJjV9fUwPOeWSa3ZLJzMfiCqiAqMCF4TB5jVSTUmIJoUVOQ1Vkvzq5LZ+OyBUt/Q8
D1mBIUXDs++Vs29V7WokuHP2KDm86qdeOPkyhMmOkti2W5HisEYGpNJj/56SR6RNpqYqyC8JP4e+
e2GNyPiQx3b2thlZ96PUfhOvjiqjpmGbS1ShLTtv39ShufVT9wGuV3UUkLUaOs7Wd0pkRKdXumgk
+PURwlaU+cM1zxCQN3HV+z3EjMBDDk2bNBbm96J42alK5R9r99eVW5hWq/pHQlXCmF+Z4v0oxtzm
1/yyFL1CP7aVXZqn6flGRGKqJ8PxmXMjYJjQ6I6ykgGWseOeeJ9PiTDZCJ8b6icskrrIvhdJfe/E
uvuXWf9o08GcJMZy9MRG9VdVK6+p6aTfvMj0YPD52i5XOVCrkgarXQ2to+C3oxSUbVMlerCjVBtX
/sR5FwOp/Wiih8puntrtCLJ64TJtVW8zh+ag0t1kTnvkW/Bge77+870Te+HFE/7dmYZqxUIBro32
JsWIjpSaooRjVxJabCgXylEEp6OA4FwVtZvfpN3Epw2RVM7lPlj4TS2jiqobSKvDfr0RmwPePuVD
ONzFkr0pALEd5vefxV/jhv1eAiV+2i+01RnxJmltISu37YIo/sL8F8XVmx9NgG4MlUuis6E71c6S
c21dlOSQqHWHrh0zskYJVnVZRscEicKT6eqoHhUUSpHsjEV3qo2UT7WRyqkR5tyUBXVwtdjfzi7k
tLoNpZaC8VkpkeYl4L0m+OafVLKR9z2Z7HtbCk2OVKNFaRYdvgmVhNobvzBh/0zDKJ/o90Hvh5w8
PBKZRbixA8ixWqs5mzAux52SpBTrjmrlplFKvjy6DmPfcK2vhWX87Ecj/Y26C0U7gPEtRm+4lYqy
/xFJYCnUpnJXA0Hxhd1m5WMm+ajRqeZDXNnFI/WDgknzOboRg1oAk8+VnBsxKFxUM0eClIDkVpiS
HFPCxDM44HdRTd2bLn6KQy0+jgWaqLkBHvemqOQE7Q/SIT6i9HtZR1KFqoJ0hVM00TR86cmqQUHX
lOTLPEeYvG7NDUIr0i5yfRXxJL0Mdn4QvvRo4Ny5ReLctVOPUizSUo7yYS0GOqrc3rqU5VpwekHx
BdmIfWP3w4uqkjnrra95q7p7eFPVMiXEUyR6SEmlFNXgxlDDs2g86alxC/deIuh8ro203ytD+TqP
a6VuI/7ZqyvhU+Xqu531FDhcWADMqGkSkCnx8u+1gU6WY6rZIehk66QoQ4dGDfjKf5mRe7JCYTb9
ReN4dvaIf2ocMp6EFRreB2saY6dBynmamcGgna1pbDDN6HdCEHcfZ02IjMOwvDxvBYo6m55I6GW7
LoDHadXuXR3AHhU6T0OtSM/QWpcltPQvrlS1Z1lJUdzMpGek0/pDocXKAg0l6TnMO2uDDl1OOS1G
Y1R0V36Vgy7OgRCIW6tZHN8jDv3hcNB2LSKObvj2G4SeRgU8L0LtiSoZh35Uz01iodlEcXRo0Sap
XoWajGfRkC899XmGRoZb3RkiAleig8IpvCZ4P23+Ls54MLJNq5JKdT0kHkaqDa8DNUrvc61NgcJK
3R2FgYVnds9TfcVI7sVAnCj9NFW2JCpO53AjbuFjqmti5NUCdGn8uwJcpmTubwt2HRmCun4yYko6
d0ozHvpcUfYWJWcpn1SqEiobgHxQldg5aEU9yZ5V7lrP/uDXey08ovP0I/ES7czis5RjzfkiIi2U
hkJvqcvPwgpd60VpXfcSl1EJgi7bpsh2YrD1asTupDFGUI+oTYBI1yYMLHUl7kb9vGFnqZIFe9mt
blolCwlpOuSKIdsdZJ3MSkmhjEXn1v4Pnr2HVpnqTWgsYLmaaDdykBXHYcpwcZreVKUU/LJiBM14
BTePLrzeTUMJhFtQSO05Hu1mIaaEEdEWUCCvMXKBKwRhAa+pSfuHGLj+L5tJS7YsxdZ0Fgztup6H
Bq7TU5w8fg2CaGG2RXOvaFJ1jmo12uVVRDFp8h3onuDLLaSboyJuNsIUAyi0XF/VS4iyZk4tPRom
QgLj0u6dBE5nM3fAViQPmkztP6JRQAImKYq9aNwEIbjMkL+j5lHtU8/q0WOw1GovT42YIkw9rblO
dOeLP1wj7tMP5bc/nF4FuCP7gH5SLdYh2D/goEGm/uPvBaW38rtE676pbZrcJLDMF9q0n1CmRvRy
P2ZZD+T6DPs03ApfMG0qusJggDwAYk6ShkrB5GyiwD4mqmYdIniEoMk9DqOmcnfVQ4FTvfj6995/
P6+jhHltoO0i8pQGgGDIvQTWxLFYmJ4eRnuRmBRmhHrXB1OMzpPna5Hdotb258mziQQ/PyhGV1ru
FerHZVl2Zw/RbTKhO0RDvF5bJo6mbQjA+o/x6KQwdrWlrsrFjzKaysGDhEKDuYWmG3GI9G094lyg
aZCPW6oNuIuKT/uXGTWo5cZ9uMsVXsnmpOFo93GKYiuvfMnvlY0wUwT8KC6bPqQqyTjQeSfN0ZKX
IM6qW0q1QTUQZogUtdm5w7EL2+FZS3+HyZi+dNQD22u6PX2zuTVMg2CV2XKF3jujgy4tHaQHAYzK
PceJSTNlupmcBB7VRfkNLqbufEG2Pn1onJS6E61xSjzquhlGGGypl6Osyt4ySGnk7n0QThjZqAh+
8HB8ozyi9qjJobY1qVp9Uxlh+WpbP6Ta8n9cXeg2yh/Af6rQ4P/4/SdEZaoWWBBDheBrX9eJGjXe
mpJjJs8UKEjGZ12xdWTRIbhT+niFhLi7h+qNUEFbPPiep2+EJfxk1ii3OtuwaYi8AwNDgAgl/sFE
ayv1Ib4vLbVRKMg8VlutNfpzUZj5fYb2k1fGw1m40qxvb6gPV09iif1ZDOiq82iWDYDByWVBzjlU
/vgkLNH0roJAnktUpQXyuw5VeEvWWFmbrHHHdR8ClWST6S9LGZ1DAzDC1x5lAwIowxNIOm9bhFa4
9FuEZCY4FHVDKQmxEg/x5ZEXj3JQZxtdL/deI6sLg2WJMiBjhThW/tbkETK1emzEHwb8aYq4AhXA
ZCMmI7Xyg7rW5jJ3cvhx7SRyhRBbsRdyV6JXihFhk+i17aVtWz/73AHwPU2UevlUy+b9VRxAmLMv
GBZILugH4clYjo5zyKBWvWJfEadbUB3a38EAkZ5RanrVefcjj4HV1HexntlPieomD7Ll35F2kp7V
xu/3skz9x9JopGdISsHGJNRadaBTzxBw0jPv6vCh4gPxI9l4lEKawkdB3cnDYi98Se4ge5MMGzfM
273kSs1eyhDYcGIVMv1si948x55mC5Nj38knyKy2Sn97OcT5BC92vps/CRiFAE6Inu6jXtBnDkjz
gRodC49Q8jyPouTKopLCke0BGt5KYBioRrODEpLeoqFkrnGX6vnDhOjdDaURoOCEnM2xROvyalpY
oGp7YcfJIzWYoqr070RD6e3oZA/3wiAaSNiZyPJz1qjjNh27REdRnblWMCWfdIWw7WQ6fJn2dh0e
eeOE576yFnHWxffCys0oIX8RTG+j8CyaJCbFNcKvYnvxt0/PffbyMKWTqPWPaTn8QnpQe4rM3BZW
HoTaUyiNHyxybherSlT1CbWoD2MwnNUVoVd0vXJz3Bl+KO9Er0ZL7tITPniYkPO7GIB+Exc7y7Dz
nUYtB9JtVpPGVFmY+ooOTzEJqc9pkfPe2sUwbPukiQ/oVMLHkwb31HTJuJbIe56zBA3XSYT2KTUK
a+F25C36Nvgdcp78aSBKU+V9DQMAvQa9DTh0VGiRWZGXeNA7mkNSSPYP06/+cs3afkkdSi/quZI8
ZbDEVi4iE3+I5v2DuWtTj0Dm8MhLlZcpw1fwqsh0/ZRSmtaTX7vyQiy9Xd4Uy7hDeE6Erynzg5Cs
LMc7sfSK0SSo3kaRSn0bna8VowjwbRs1yx/+7XpxO3GBr4IwNsqSgsNpgfJJWqMyd8UIoCxr0HEY
btGvEEEsZHCoZKoi98Z5uXvKkcRZeo7ZPekc2hvArpKk3ul6kH9FT23coXA4ZWQxiRTKa9vTBl6S
mKZnAaUv6uI41kr21TCyJcUa4k1j1M7aq33zFu5PsTFa1XxqRuMsDoLUhfWRBg+qx7AzjNvKk4uN
h2TMk9RqZ+Ty6lvP8PVbrS92cpWl3wwJaD6SrmhRa6m696khh9Kt2T4nlfksotzvU5MqfZtqta5y
mWo7/desy6UVjEnrqKM2M66UGO5UmDX72vHZ0zWDZx9VUrBHre7sH2oynk0eyh+yVvy2/N78hoIv
2IfEHb/CWoMS+X9JO6/lxpGs3T4RIuDNLb1oJMqVpLpBlIX3JgE8/VlIqosa9fT8M3EuCoG0oFgE
kLn3Z2y7fx4cSBhoQ3RIKebjquoIUqgKgoxuFZp3ea70mObW4a1fI38zdGZ7tIXp7HRl8Pae62R7
QykQbhNCPbhVVexGGzKgFxXRFvVY57aMLWSiMEk968CCSQGK7gGdNfwLIrd9QmGLvbyeiy88uIxF
h4r3a+SgIN+UQvnqTNMrf0n9gwXAyZkq55clso3ZFeEe07h+Vwn+nN7M07uxGKv7vKy+Y5aivWmB
qa6aQKv2SQMREjWdhazPhtbZ1mDbNkPgqG9hYO3C1A2fRHeH9U5yM3ljjPqfmGBKNTjwNn3yw6yw
aq+S7tdYoUHc2V35HPlpsNEtxTi0VR6c3MDK1sheBC+JsL8Ib+p+IW276TrLRAwu1ncjexrEfZLu
YRaX2xid2h8c0Kw8EINy0+GQ8NhkMY/L0Mi+W9WE9FjdotePlpiTlO6BxL9zOcginssNaxArXMkG
zdEEslNzHzWLOZWdLqfePNxop/yQRB+mkZ1dDIiWjor4EPruzWoQan3rq5G+x/pV3wSgFp8APOa8
cMz8lxG+CTyQfuS8mJdDnav3s9nKTolNd2cqgX5WQpdbr3Kq702ASs88BqWp3x3iu89lhmRsx0/v
YBkwsxUtd4DwhgPh6FrltRhne56Gj5FcfcwHY16lyHrkiVEQ/qvqWk9W8lGWhK9DikDw8TLHP9bJ
SeQVhj59zQxgAjbOTCtoJjhx9GhGt5l71lHteJJVttXuG5LJdygIhU+uV2cQKCN1KxtjPD+Bk5EM
kEVPH4nH2VvTwadi2Qz9rA94a6RTe2e3SvvYhtEhSBPCWFqf7irNwtVjjmpBnY4Xve41d5VhdI96
F3zo1o0gLTPvxUiccVcSpss8AYpXnx0RBgvsmjzIItIg/P9ZVr4ifGScfa0IznG0h5pLvFJWIRn0
1cDR+L1usrnRgQFUqKkxgFVG+X+5aP3NAA/CiAvKk9QqN6emqZ8AOJWRZ1MR5/oz+U+SMRueteg7
oaBmE3e7R+XEeJ48bwtt8700t11Lc5vs2c6v9eFfev59nOyJ9hEKEn9d4c+4KFEQW6zzaeH3PukU
aWRle0e16cFMukhiyRp5GAFFId+COuqnhsZO2QXIQLHrZurKq/N9mFgwGeY0HTd4cWvV/k6W5AFd
f2vLg6JealYoEhCILnpTnjtuwxypdNtx4QB23p0zRv4+MuL7KI+9O1klz5SIdE0XTApvjL8aiG7V
SEMF4y2WfmiLT/o5mFetY1Zhh5QoFbCT3HoMtVg9sH5IFmOmf6+J8z5FmvtravXwGWlysRlzX9tr
fmLd4vEXghjGFKcsUJQiGgV7q7UenDIrH5My3ybYrLzYuYiPVkdsUBYH8Io8tax2Uw95+TJOerRU
tL1dlN2tkubZipgU8kpTYXObC6u4Deo1aqRARhsF+fVcbdd9Bgl2O07TN0svkKVO+nZNZNp97kr9
wSDZ+iPrSaGgC1U/Ag2yd6lBJv3f9CB+WayQU9O3EHm0zVS2JDX0LDuxBy7XWalmX3iX/YQo4v/S
9beu7ZpzCrMYbUgHfSbdxK9ad1LrLNJC28dEStaQLqxXFXG3cLCyH5qSvvfg06socBYORjCkr5oS
WcMww6FBQn4JqXfLtGavrCM/9zrrR+OIfrhA5PywC46ILOGwEyAo2pBFaZUGPmgTWyh3CP13oJm3
hJmT7zXc3kUPFPbFLat8yaI0eRp79B59/phzGnktYnNKf7LCbPb8BsoyRn148Aer2BVu4Z4IN6ab
uEYSgP8xRBkMEsroWNnNhjX4dDKq2a5cL4ybQFXG12TgHVAi9tQBOj0N8A8Wst70m2llhAPd5gfX
UA0fuqlJZS2QcB5flTFnttZ674b29Ox68ZtXe/Jizvp4xlS/IU2drlPbDY9tXNW3KUZHywCC3ncN
5ZFAtX9EqoqtWpugeh14+r5p64gPq1cvSZEhyp/YP7I0/ZUryOg5VVX+X0tf6xOzAMtVTzNMXSOc
plomdLd/RYK0Q6I5aVeMz6B1vIfa/OIaHQ9e5DL2Vu/NQpRJ9YYSU7mwlba760Vl3A+6hrQG9cmU
rPH/WIXwMNDSRcBObkRkMWqsj0XZilHNoYrKWUwyPfpahEJ6PZQPaY2R2UC0483IpvtI4nI996a0
nArTtfKbMabuiwLFEzdlLbsh+fO7bRv1oKgNyZuuHL+GTv7QoBj0WM/1IWB81Hbxu+mPVexjn4f4
2GX7XySTuhFTgT3R/GaVcQESXMMp0kvrxkY8sN1ahZovkOaOt7hMsbKEOE6u0kWf6xJMdwSeZa3f
H504D1ggqYM4yrKPQ8AxGKyOrMSAEcm/NsgudmkzRHZscZ5ZZ+7w3Jr2WSIJJfYQlnt6nKsUSAP3
YemkSEy4YgX5Uj25TlutHXXeDKlqiQRINPxsI5iremD9dtzqIfZd5RVBAWuZxLV2niCr8/zXiMX9
GR7h2XMZzjd3GW4j9/67xihvMkaE6E1f7JxoQNUdWgE+Hnb+WtcR2qiOjbxp3eSvoWO/db4pzlE1
RY8etFlZPXq5u0M8AYmfeVA+svsz9do/mtgsvETFzjT87NUrSvtAlrhGp5rioIyP8G/u4lkQKK/9
Wye2qqdAtOlB4BKGpC/1QR7cAaqrnox2XOXepKF6WG7MtmUJzkr+CHj84+FapzqtWJtFbSxkl2uD
LIIUFWs4Sw72WM24GvQsvfeq3Fuz3FBvbS/CsinOqmNQjcVNwrJwn4FcOGCcWe2MuOvQCMm0jRr0
cCniKcODJx4e0tRDHt3Nm2fkLf3FoGndqxrONmzxaHzT/TkHXBa/6rLZjIjthovJ2iLX7EULY/QX
XRLg86MWJGF8p/3RBdGj0U95/BsvF5arc/5saMgL+F1yr86lwo32Ps+3e9lGRufSZsyk+D9tMif3
93Fo8YWrXuTIW85aQp6J2ppfeOFOIjDhxhr7AtvdhaQatIGjbDDBKYG68ovsHj01uGEZH/yGqXgT
+kX0RiwEeW1lSG4xhTX2KtI2myzWnUe3JosdIc3yK8ZICpHOn7WGnOek5wqmBFOxbVkM7IcAuaQA
CfRVpafjG6ruh8hL2xOy0MbWIZKHxY0S/AZymuWm8Vsp2zf8krUXp0vKVeV2053hlONuMvTyxvA7
c5MoaXhAKSXapGGjHYxai05qi0YuoK/kxRDpF3QAOgzSuk2XmOG3MUG3o7TH8AwxgicNdk27oO6N
eydMQrbFuvXdEV9ZMkM3SHNDnCJJU7CHUhzm/KTIw+EkG0AEvZ+Z2ojzmVXgJTNa9rkX7VtdesNr
744o1+UmscYZiNVq5krtFO9pTEV1hNcULdXWjHCTioGr8fPYyaI31ScE7sVD7bftvSiSR33u5aGf
usvaEVGauUjwjsinEv5AkbS7JZ/AV1FCRrqCpKZoNvnLImL5f8BWY4e1ApJTd7LKwWp6V6fhllyB
cUiTAcJF4Hhbs2x4MiCVu2q0rntKcChCDrwXX9ugvI/5daAarqwTVPdCvJvKw2j0wfd20iD2B5GJ
neztZWGgJD94UH/xW9N4KVttQts8D9eyiCFvh1cDd9qllT9L5IF9+58TSfbf3n22YRAg1kHwY/71
N4a3JiYo0nalPAkv18A2GcYSPez+ThVZsm9E7W+gSxZPfsGyxNQz52cJLjBouYmvfUd4jTdjcsuy
gO5RmT+VFRqLZWHY1+6ZiiKVnBoB2nh/6TtPbc1sksZv9eWFqJ3jpbFI0/TQEvH9VbfafsBN7Gvb
9OYyauP8jG+evivYd+yCQovPAaxRzG+L4GsGIztgUS4H9cJJiIKC05jATejzk6C0sujJCTCdm7Pz
IYJXTwm+F5KmINv+lLAg/Nw2jwPl4vwfsjJA5v4VRodYrWEaaBiotsE/EOj/uvogfOObwAmdJ4PU
7irpxqR8SS3U60NM5wGKNQdXFXAz5WndkY7EC6s5XFpyE1FHWSnShkwk/rvLANuTjWpPJ4lzkXAY
efYJE/OpKIQ1oh7R2uYOshTaQF3fswDv3Ucc21l0un130JTKObaJ3aMqq5nPSJUEi3kX9Csrj4gx
WD/lILTmGeTE3UY12PPLQU0ScFuGrvHspCVL/fQOvdPwZyewHtAb7hIU/pf2CBgGdt83p7WnV09r
myVcFutBHXFfLJLIPrWxqezgH6o3iZqEJwu4wMachLL3QvNL6BNQSwHZHAnReQfwofFGySbxlMOJ
410pxl9ossetyQ8EPB54jz5+FolnrSOvfh9EIDy6DGLbWv0ZNEqkQI1UV53q0WVQPF9p3jZdruSj
v/2k+gi29gCAtr3pZdhbT2H0ZWqDb3DCtKMwkng/lbHHYpcoY+Ozlm3wINmZcwyyMlR0yavRu8Qg
kZdazPvN5zK1VkIFv6komv1a9r+bGefedu2wqYmn7FwrduZqzJaLc2Amr5mT+cijwdVtGv0FGUP/
VlbJgyx6Wboh8B4fP9Wbja4vu0zU63x8SDpjROgbAUQyIPVRnl0Psi4J+nKX5EeeUG7Pvk19zJMZ
cJz61lGbKaiYUeUL3c3to97b+rNsHTsMZWrvMaiH5kbPEuMlmbwNSTr7UR2c8L4OxSNi0CTBzMbb
aVlir5RJN1D/Rw+oKOt8J4i/r+Rdq7ljvvNGt7sUZWtmlze+Nm6tsv1tzWxMJHIRHALGRRVFBQOU
Cvzng1/8NEZHOTbe6JzkAjfUNpGjVqfLmld3bYxozF7vVwSnWc4kqLsJNUY9rQlBV7MkY5eJHH8T
hscyDjPky+OP9RO7viG3sse5v9Vl3pupH9MRhH/WwrFNOrwS5SfCbemGpb+7wp9U3SHHyn9AFk6L
DDnbU5uExbPSBmu5zxzzrrzJiA8vRaJ3j+MQ4jnqGvFGJgr9BOnyDN+aY8JX9pLH51LVxi+gz54u
63awXsZqMhR1w9rY2Wd+p5xc3FxXuENWr1abnIM51tnH5d7OcutNJLPDHuuyu8qP/BtPaZptFHgm
BnmpvnDBqvxs9Y2ZNL9zuA5vefFAMLiARPjXiaJ8rvnYlINeiBcf++RV67ypkPtkygHsy5wjcgi3
zj+nvCFlpEdasJGtPTTJqhi/u84Ch8zsh89/5xIqQXubRk5y7KwiQnutcd66rMaxotV+ZEWnLjwt
me5TFkkAAfGpTSPhPWdt/yR71FnEhjVKn9syrbadm0c3WtpVD90cfJM9HIQnSpwKTiXPtFU7643U
80GokGnUEN1ynCRH9vV2TKVjG0vU/+PnbIhuDT2tzvLlU1BiQHmWP+O57VpqjeBD6c843+eH+J/f
/p7q/P39P8NtyPxoJOr+roVkWEqjzI7DT5O3rxVNdDdRBibJ88x+hYuqfZDECHkWdD4bIBOO0ypu
fJzv2t7fdDmyP5BT4OETm8BqYcBgLFSfEgcrVZtH1XY023hj+zlR4RlaLEHG8axx0xboE1UQ1iJE
jQ42T9Yvjul9yd1Ev5MlNZitieOnJCJqg1eLv+e5Xa+C3LHeYFz/dADK3Zdeo9wmE866GQyz29FT
KmIQw33Y9g3kv+6nhVLtW01kDexCP77ERhctMVk4J2MgsL6EhY73V3FbY/mwizXR3NTsTjP2kOux
q/rHQVenYxp1X7VJ7x/HKtdxHO4D7KLJKpS86356drMw+O52iRYrO7TKv4/41z1kZlbyfQTGSmhe
/Q0l7XWul86LOZr+FjpwjpJ42d0j3n7CHk1/SzNjJfNKaosu0SiK8OzE1b1QQny7hsjGogMuijzw
+gShWFTIrc08oZlX1f8WOu9bMjRR5b2GhY/QpqHWB9cZ2ztSYrxKu2icTQWqTZ345l3N02kp8GLY
uAJEwQLWNqpNXeI8uL56ZwCD+6YBmFkUZZEvfKcs2fCMm0J1X0Ir77+7WDovKoFLM3Yz8dauVW3J
E0C8eLaNB6kZ9j8C6PB1UIlw0RlPfW56v61euWdTjKI4hsujA2NhTPRl22rtQmShu03M1jsUOFLv
8KDc+1ORr7URFnvaYLQDuvplyrth04OL2xR+xw48b+/Q1SaOBujwe5eIs0uy9RcpJ2I2jrfE7wlr
UKVtMStvgHLD9qPDX7TAfJx6aAvpcQjC+F4eqgo7OyUBwjdXJQrukBG+N+vSKrSTcEb4B6J8Hdzy
XNl5+QQq90mrvfQOESX1uVC0L0WgObd6XDan0arPEAGA9GdxzBbuV6x2+VGNggcPXvdN4GQRuvVR
YR4VAtDeegrt7E3YRI3LTq03sqiM9p1bsj209V7cdnY7LAJcAd5MPDtXtdqFB93rTsA0XfDPqIhJ
Bk3ocVah2ZSUYbDNRvFeLxsTgpiEa+Yusoza2FfFKXBJ9cdnMiP5XZXGz6xOmttxiLmTJqHthWj6
L6rLkxpoeLYlSPKT9664z9zeOA2Ds7NSM8TsxUYSmLN72aiOvrjvB8fBtSz5To6RHgKFhBsvQpfs
Uo5QxMXjFO8+f8j7dUlk+QvLmG4N9J7X2ly0Ddtbqp7W3eToM28irxyXom0wYO9sIz9cTh2zY5vE
istdirk2CXhBubqyDMUtpizePm/GczXG1p2bYdMo2rXpGT8LobHCi9vvwrT689Rm5VIv3HpTR29T
DdA3ZqczdnHzW5iPwnXEc5OE3rHyJ7jDFd7rQ9JBIol5pCPh5+9UgQdAye18zpSuPOfzmWNq54yH
/kFWyca+aLKtEEawlEXATdmtotXfE1LCReNYT3Wi9jeiseulLDpRMBF5S77FSm4/oS0sHrKuwOuI
UlnA2IyCvlsP6qAcp/kAmuz9LE2Mfvax+Hatuna79vVgFJPa4Op/Rjp2cwDF+7vyS3c/VE1843a+
ByV0yHaRqQUnEUXNNqyN5JZU4rgxSqO6m1wMT70MaQ8hgrPHm3lXZEV2QI+4xYDFxLgrKrA8QSl1
o4/qdDdUbbH2AX88dFOC9LQp1Kcyva9rC9SBO2X36FrHu96s6xssCdq7Meoi4l5p/ab7+UmtuNOT
FGyBljdf47ozliD1MPQk7boDSKXueqxEl1WhQ7cjinqj2cwmLGV+ZYhq6TqG9s1mY4ETiP3LLbNH
jTXEsiGoeBaGskZcpPxtQioLeRa+BT2fEDPz4mxhCLGrx/bW5VbaJjr2NIMFVkZ1cGYq7VB/Ua3m
u25n8e/cPoHSRGCBm/lsk3t+c/BhWla91jwg99JtqrQtju5QH7yYnKCP6fwZhlG3zBsyAVUxLMOi
Tn+pIdssL2dNYrtmvoFeWBymybBOOjiSVegJ7dUU44kYiEui0tN4ZG/wt62+YR40rYWrVnvClM5D
3ohfcCt4UJK1Z0fc2PdZ08UHIwpQ8st6vGG8eftiWd9jrQygZbTjTgsxG7cDlkhIFt13oHR/eMDk
FlqejQ9jZgoQ5rW6qfO+eyE8QYKEHtG8cHarIrvXcTgGB9DsVCdIb5zJs2+0CUdy/i+T7ai29p1n
Vt4qErNc1RB7mEdH4zEvgeMPkec/WabZnHHT3CcwU4UhFgZ2cxjOtOkpQoBvSwYZm2cLcFfAd7my
RVTdSOhXh7A5SBG3RdSK1qZzFx2apk84AuYPKlYJRtlaB6vu06Vh4pfedRqWY66Wv0HE+EXWZThX
HtSOwsACcH7mWom3KHulXEY6cdgRM/ibPurH7dAn+UOgC0w3i675YXs1Yp6d9gsny1+VGjnPlWpO
ayxu39wRo6siN7wzzo/eGYK9WOgxP1TfVnRlQSBIW021g4+fX3tn2dHzbHOL+aeHj95fdSi7wW+x
eLDMs8huqTXYZ8wg54rLZKmtbQNQDb2YXkYlCNduUeYnJSAACGeQ9XNvpEcv9r46ieGdIoP9ddg8
ToYRLfVJR7DWg+Ve+3tn9tUtIagsJ/S1gZ4giu+ljY5RTjrelfMh2uVjlm/YHEe7kp3CyrQ7/QW5
029GPQy/yc9NIJVZqLDbrnGixXvUw4Sb2DePyzSY9gqOhaGpWPcDz5Ed5nT4xVa29mxj0r3zE5xy
+Mlzv2rpK5iZdDW5DQsutRyPkw96JDMsZxPbxoAeUFJsXHV0jkXVdT1KSt2jVTjZTtZdD1rj/tWl
cXXiag7wL1YjKBI2zYvbiAaPXDP60iPqvuozyzgnXsgWFSwEeO5tbExQBCAkgO9BCFLo2M5OUXvC
IpstIBGqx4w80wJS9nAj67TMsBf91EIqVtxzbETOL3JRuCAsWz9wH7CRI8Suq9/U2TkS5CnuQgpM
k4WPdnI0zqGJShEsBJNXpYnSN6HiA90DB5qByy4B8HAPKr1H5sywl8ng1msbDL0VRiQkgyw6quWQ
30RTzv1Qqsqqciad1J7nP4yOeAjs4AQ3OggRB1IIsCTd1tfq4p54GpRkBYsoRWuhjdusmqDU1s92
McangbgGoZC2fk7Kwr31EvOJ34/9NI2weaCD/8UQd2a1mCsVrGIXt6p6EsCSIC4b4qrxb9vyhyzY
YaiuC0ckK8epp3OCNNbC0NoBZoIxnS91qH1s9RQPW1mUDewW0EhR0IBhUCniZKlaOQvgWUBt8Jzq
2HXp+1lqlAk2X+RdlUg0LXlY+lxOeRLxu0rVfoNkPrqJFpKTigq1O9M8/yQP/Ay8mw6mlYG2yMmq
bV4AWXzfVvjSqgWPRVawzr024Snn883cWLXl3Mu61i32etJMuyJ2dQSmYHZ1qU0WfkANTsXpqajG
W7JOxlkdR2tp+GFwH/KptyMmuDuFrWWFyRlstHEOIdyBYF31lmrymga56ZU6XJzYfOsh9Z3C/ifW
wiRaO+y5PZfAbRklzr7xG9Zi85mWIJ9zqZRleWidW7K846bvonZN2JQURQlbTyjpm5+EyVfMBGZF
FKX9wvNeW7axHzyCRYnWZlz7d7bKjyJKvrG5IgHf1YD3O4tXy1yUB+HpoGotj+gAvDaa9MGx97lY
KSLVz0bzEJkNxEbVRnrF5wtGEgHlZNWr0xvf1gX8DU2JluVEPMBMrHQVTYpxLw9VCCWQ1Va30QL1
va5uu46EjV7dDGltXvoJTbsloWcfk8LyNmU848Qdzdy3EZEWDw3rJy20mwfRiIWKCO6T6fRrL1GV
+3mh7neN9mKAWD0SIPAvRavM8IAfcd3L9BL70LzHAaNE/n+LBFNKLrb44fpxgXOAEHvutYgdsznc
WyhpLEcvnbaW57s4MilfwrhIHgQMSQwLm6dgHOunAjRSabTabRko9ZNn4EDdo1HNE5YiLix4cPWE
ZvzWv7UKQFVQt/zbPLZ/atMUvwRZXN9EKq6GlRckLzZsmbUpmmgnW2FEoN0ZmiXoFVqxmUDlFrMy
1TXVB94fwFioHpwe3mJY4L3IRvPgKBOAwd4ydpbRpCtURGwYU7jtZQCYVvDA7eeMUAL+Fa6K0TVF
a1S1bVnwelcSxyLEEqLfCUx0LcfqXh9sS63s1pexHaAz3vbE+ebOrPCaTTGBjJeteL9HG3OcqksR
mBYvrBE/eNk5F9jlmYOJnOF8XTVI8nWNX972MnYY/JVDQnsrOxt9q6/q0PUvranddOhbZNXuMjYS
JN56UkLyT0imUFmSYU22mPHsLMfr73qk7zdZNJVHNzmAPomelGbZa6p4UjSnf8rq4QssKu+Ex+iw
q3rIm4oxiLsOHzsr6j24Q0pkX+pa7Vs1oad2qeoRK7g1STb7aonObcyOGaB5uHeFK+7kHHkdpWie
5NEWh89l5uSCJR4e2sCn00MQQPyG9fYjJzj1rSyxRgTlYd1lvhXvosHdt+2UnbFmf+7UJHiBj6zv
sbBA8dobgpc6abFYU61xI1sBD+DZWaXeXrYWZv2YNUV/DiLX+NJ9a6os2Olhoa5KYdUohtiY+sJb
3TYxSU48LZBBwk2+t9ax5fx1ms6nppZV+vJDhw+nZqaVm2QkfBBYDz4kzC82fx4JWWC8WGR/Mfi1
3ftpsZclxRLmXRyMD7IUTzkSqLn4IUs1fzT07agi3Yol4FSjHeQO5OjkrHE7GRsfZMoqthXjbvTV
94Op3DiKCO6u1Sz4y33qB8+y07U+NTttHY5kij81FEGsLioftsC1s+xCPIK9Djpm4s/l/J4No1Vr
2jN8+E0k2vHNnWx/NbWAmkctV0+qTrgL7PTKResF/nsdLqPZBUUeqtkURZ6lhuVye2M6OTnohMg6
7c9ZWmTeeughlHxqkJ1lq+iU4EMrZB/sV2zREJUg9nqZtWncRdpMAPc6SMUEWMYp3yMX9n6IWSrs
0/kgz64N137Xhk/9/osu1+knAPHJQs5/HSeL1z7XK/0XXT5NdR37j5/yH692/QTXLp+mb4IZmPep
+dOVrtNcP8ynaa5d/rfv4x+n+c9XksPkp9R6nO66MHq4/gmy/lr8x0v8Y5drw6cv4n+f6vpnfJrq
+oX9T1f79An+p7H/+Xv5x6n+8ydF3qFmdWgU+LCOLO2i+TaUh/9Q/tBEKopReeq+j7qUOzPBonGe
6lK+DPgw7N9eQVbKqT6OkrX/tv/1qtc+KnnnaX1t+TjT/+/12cyw9RZmzOr8esXLrJfrXK/7sfb/
97qXK378S+TVWzgQViX6zfWq10/1qe5a/PxB/3GIbPjw0a9TyJZ0/i//VCcb/ou6/6LL/z4VmHrM
sHH4WZjx2Nx2Q+isaxDxS1kM+1kywMwbkDu0gtGylmrl+ivFbQp9mzaY+jW1x4pybpYdhzEAEwd4
5QhJvd7rWOuaK9kc9GvTTL0TmF8YdLKqn7z0UGFcDSS81Lf6aDgrbLO5rYh6k2YAejnbtV3M3KSv
m7R0g7OHpKc8tYYJR92r0ZvuvA+8Vl2t4HzfiFE5btJvftQoNyaSz8s8y5ItOSniUWpWPIDK3JlV
3t4itpQ/KERfjpbXnmWb7FVx5248ux5W0MLzB9lNT7ASCwm27GUXHTfYez9nacqsskNaFmC4zFhb
XCf6L6+uu/3ZsXSfIOq/ubI3oryk+9+D3CACl7viNIHEGhc22h8nWXZ0J1wOqffefG3AB/m9i20q
dCkGuhTivU6OlQfZz/szi1Ul4aYwIe9qJYwWo47JAshTeSBKiEjptfyhU+K6J9CX4/bDGJCnf3X/
UIu4YupitKsKZPrQ8Mflzb7ttci5lWcp3hV9n3enT/UsiKIV61N+Q58GDG147JMAtYa/5pA95KFk
e4sKlN1vr3XyLEydfgcN8tenejlJ2biHupzsvWyUVU4qNpk6ipsKvD2YSfKEGDlZfEXOMrdr71Iv
G2W9PLsegNfZB1mcpACePHVJpvh1/D5WDmvMyF9FRt3ieZYNGyAA/TKKJ91boK/XnBeVRpAEUyOF
Xy0QasJ2WL7HXtGeRaC251ornb3Tu0+y6lqP/NaTlbUuew26ykMGHHljm0G/HOeRsu5yDTnTtVJe
x3WC8XId2aCW02tW1PjwzjRdeYYO1P07X/cTdRcRPq9cXNou55KzK9m7yMKCdmhXHrqcITncvdoa
RoqueYWlvFIpNue+ggHxx/NWM2p1Kbv7bd0Ph1bT7UXQ9BmW5cY7dzpROs8lugE7+nowygaxTqL5
supDl8/Ma9kexFjGkxVliktXQ/GFHC6J2MgXLCJ0/jFOI2ZtGhClm9S1D+EMisAhUv2aFagDzU4a
1x6hrWmIBotsqd98Av0kGeDzjax0ZrdQ+K8WAZBV8QcbhKbRIbcDMkdzBJA75SEii4pwJbJ48oAg
e4avXNtfRPNKqSc992vJhl36AbXA+N5uG6TjyuZ+VijYRG0dr0Kk3sMlSMEcOEgWr4Tv1felGOt7
WafNdR2kbiyHiNFuZFk2f5pnUOO7pvODm95uxLFXrf7oCTLEC1mOUaE/uPpt0RVDvro0EHwCDzA4
3fcQcxsS9zpW2UpQrq4zdHn8PtenunCez9dvP1XbaqRgFD3cd39cQj+8V95dRGt/WhJD0D68YS6v
HVKAh0sfWf4w8vKSEX6k4i3vq0sYfujjKmRMszR6EfDCtvlsNicP6Z+zUZrKXcuyuRfJZcSnellk
B91vQf6/NqJzpwWBT1hTHiTmzIyU0/WQ+8170QzaRQdM5CgbZf1lbA8bZxlM9bS+DiOq7q/6stKW
F7VbnLxzaFACMUDTiCJAwFq1VpzmzRi7LNi3uSOOeZyzMY0ajHmmtLpJjNRVH4RF7EAd3Hwp+9Rz
x0QyEkYPZHRH1o045K2sckO9WLIYFciDNJqaLT3dRq94cKYdrzntDjKrfifPMnxA9SnqTtd6Heu2
Y6ZbaBfR1VMB1S60obS2Dh8bih+V1wNhPf4SUN+rSPHmzMDcHJkeUpV/ribrmvmSQ6GQkuFq1w8Q
1nlz7BvzcrUP9XlagY7BF09M+s2URhUaH/jueF2GUKXi2z917DzCLhPf3TYXyxpS/9n/0zcynOlT
X+G81lwmrdBTDjRSAF2DOFrqNYST8mBnoNckLs2VHRGRBOnwXldArCqGCoedecRlsJxHhHNQrwrd
RTO31OiYaSs5oz2EO9nl85B5bqi1EarvjJCthVWtUt1xBvsOzHq+dhuEhvmvs3/aITwRLam+hXaM
rofVpHdVneD9i5nhxoLn8iT7SrmWf+2r9pNFmgbog6LXyuL/0XZmy20jS7d+IkRgHm45iiIpmZJt
uX2DaLe7Mc8znv58SKpFWd17//+JOOcGgcrMKtAyCaAyV67laDySpGegQfWAZpiE4QIjVg141cQr
3QbidVyADuKVuUVHHVL1DNOr1z7rrE3q5Kt60ZMiX08GvgI/dRuKt1qUqMSbFajK1CaApkaD5dfr
Vqaf0qhDMfVRzm6Omy1cvCA4tL0d060gcXIYYGO+Oujd+DlT4ZuHgSLqbYJc4sNKcokJthMYoVlY
gm/XTpcPBfqqOVfAmgzHLLf2BBwvssf4N/qgkINRfwv4A1AsjKAaHjrtt8rSAFmV0/NUDPTnKUlK
JTzQfnNy1aH4qfrnIJ1VBBD5wi7TZdW8zevDSL73f7eqP+pwYygK+j68PB6swbX2mt/TmQ0+awV/
WH+K9Ch4Ccv5EFRk+1s3nj8XVbEeF2I0+ueKB71DNipYomha5N3ZRmNGvF6iV/xTWFK8siRdecNJ
vJGpvlsyn3IKxazhtsVPSgopFQavAEHvdE8qhOOHzg3tHWJX9ldljh7kOXyLSAF+HsrIsXZhY0G6
bMJONazq2ar28p48x5FxNJ18/eFdmaZK3sBnVTWOVvzqfbWJJ2rqd55p5PGzur6qU/C5M4rmOdGi
EO2MFBYds7lv1UEZHt6GFEWDsxzm3DnQHF2ebQU9OxYq7hrNjZ7k4AHwKBOweDKC20I/V2Z7NHoT
AZhsysZ91g09N1kmzPz+n5wsbdeL/ta+gIoOkZhWvS/bzjlLyKT7w4PtzvvbBN2ekzvuoHTVywRf
Lax1C336NeZ63Tl5LIsivC5iQO/4GE4UPuVTOMDwkW33rZXEygHUdLoB2zTszGX5WXHL9YgqwrOS
btQYbteia4bnKaj1dTQgfCu2EcTtCVTUT2/hexVTVZhQBWXq2VlMA+j0XVLbvEUuw5JN35NhfROf
hJsxfaReRstOq/rm/ZT5v8EdMhy9IBiOkz+CQpdTOXB7VxR0Ld4CPkZVbx6JkaFftEG1kjFUZ9FW
t+b+uuYtJiviyV/fZsu6Vj29fo7rEjIuM+ezOtTB/kOI3ag8UQPvS2jVKKl0nnnv9koEdnBWOZXD
bSx+iRS3A1XWa6SM7Vvk1SWhFCSmtRbAMyJBsoac3S6JNoFirP/1ahLJHjWEdRBkoqo346MDweAm
HrVkK8PeC7H1xvjYu7OzGuCg2H1w+EP6M6TecvhoL8b7sMy0Y53XqY2cCouM7rM+lcNDoAct4KTM
2XnsLC+Q2tcrv56HgwzlkHTuk2r28UlGVRxrl84aNzkCQo/FMvLMILjQmHmbUsHCce46686fmjla
e10Ly4CX/a7R/h2t4XiZ+YnokP3J9OXCoxkOuybKwClV9Rp4z3CpHTV8phEAXKX/LAcjtlsQRJZ/
ny42twGoOs8K4i7LkGp995gH+n1leq8T9B4Ig4XQoJhoRcu2ztxDG7vEg73NT33h/HWLpzUQeJeN
ut0SUPXVtA76cLqT4dyWHWA0O1rLUHFT4ykvv2ZJ+no1WJEq0pe2czDSNgF1UxgkbdxFtwwu0Zh/
WRxsoFgvzmKLCgsQ8W1sHgwa5eDqJ8BfJkmUDOVgRHYMjqYINh8ctyHaLeYutGwwgl8NzUUnZzIC
pFJcik0jPPYWwMdNOzTzjio81PVuFF7UyF3FU5n9wytzTSR5JDY13OBZ5tPc/3G+RISQ014jbld4
u744b2sACobLFxC6B9X/zgrh8EpqJPRWNs07Z1dpt3RmBBAJWMMfdRsH9/GCsV5JdGdHznoKjfGT
HFpYU8+l30Br306fcpsmjyz2s718JiimkWSw6tN15FJGaxRrXCXy53jzyqfL/sWbkhJ7N7db5g7L
ny5XE+uOWnVAh1NK601S1vfABeGWAgD7NIbrNFoK/oulUGPv3h7zv8R1Dar9bptWbrS9zQmGIl1N
ffC6jjggM/7/uM7t2uP//Hm6flbXhgVDWZVaxqlo9H0f69ah9Q3et9K+N05TxTK8eqXGKbWN+H6k
BRhZSOMkpkG81xgJr2jK2WqtRy/JMkUiZW0ZKiPqEZsqgPCpTappK0ZxX68o4SNNSFuar+pV5EbJ
6126nMD5rErTmO7QxNiifheZa5Ia5n1UZRbQbe75bcAjD4kJxp7c38VPLmdyt2XVtnev7zX+GB3I
8ikP/ECCR7dL3d1YtMiFvdnUxYH+HZ05tX615zDvIJa8hKBg/q3XrfIg88UkEzS+Phu+KdCiLPPF
MfSZe7L1SdnF2Ug/x1CewEpUp1mzytO/DcUhIROs1nY901r7P8fKSmkU/O7YMKLV9nOpGMpazkxA
K9ezfLGVqYL435v3v8ehB6uACiaZ6abbD9xYMtSB8Sp5BGB2eY8TkxzqsA/eyXCnQAtS34C2LQvO
mhPQfEZ92TQzMM6jaQBgjp+NxexnXXI/sZdey9CqaL2HI0kBwDwXL7pGEp4sEISjSzBv9Nc1Zt5p
PsVO+BzQrPTCIeFna/Ieg8KFnaH3ti9K56nxbdQkb0OaQw59AKHJXmm8qzeArOwS26Z1giJ8/DRD
k2JNRneEBG365JscmkiBBbuK9I3Tl9y8xthOTrP7OkFmycE10utUGcn80UrirQOUZlO6VUqus5v2
hRYZl5JGq21XkiczLQtJvcXmK2a7Lgu7uYaIY2KBFcxs+X2pT392gaXdkxo2LpCa3qtxqJ61rnWj
dfEy0St2aRfX1LXKWbPHu9ZwvAgh7Wy6TxT9r2ukSbMW6HSzWMs1bx8mDeD6joHFlGDYj2JPW69d
V0h87K9L3T6MuOUDxk56/SC35YoXzUucQx7rAYQJbOyMZWfpRkp/B9Sfvi2FLf3qZtSmGdyt7Bcl
HMw3kZDWX2NuS9wcN9ttGdR+4tXM7xSt+/ErKbQXGiqVz20xWfuiM8u7NqvTzzD5/dABPv7xa8AY
IXhRB6RlhApoUumTMSDyEjJANbSNjV1l74fmMpRg8UrwbSjeD3MLG3h6C8Z6PXSWcc4S8ECj734D
36r594EGXTpNPLB81aUykaaJzTO5XeMs0c3YbpLaGI5F+1daWOZ9CMXTkU5S/qsqBZ1KOkOLGhIx
rOiYj0dSQuKdlhA5k0Pd0CR19Xwc21Fr3Nv9H0ia2fRFL3GynIxJInW0Qlf38RRA1x4kfUYbNAdj
1kLlbqxI2M88R9a9VeXuX2lqZkfQwCWpzyjLjg2IqHXi+NpaJjVu6m2jrot4t8odxTyj1UzX+jDR
AbgopC9DWKOmRy/0O0TIvVevpfb1ZUYa4EwD3gu7zuJbl8XzSisi/6XrgCNpfTG9+FVkrby2yV98
B9nBogg8VBQaZaVY9Ox2Bh1NlA28ew112mufthnH/nWoCdUDbDXvhjev9NX9b+emaRCtnYEtebt0
fxod8BijjjTeFTznbC9sJ5TPQLFP1AyPQ1BtxTYCuZw3V/cyJesLbVsvK5g0dG09Ta+3bq2Ud9Cn
uNuEtt3f9CT+2tBicFH7Sn8csipdiT3PenOTqcDIvQXUS/szr2baN3+u2nv+AA1KJVnyG91tzaoJ
PP8BLOD8VCrtReyBnlW71DctEmNcJGraXWcCJ2rh2XyJvhthPP4c5gC5Am5rl75s5zvUT6o71cyC
J7aDYOjt3P4Zfddb+E8kEnqz6WLH0MK8vlnDN0nnE5qOGygsUnqg3uTnxUirQbqdJic9g8ZzHvNK
UdZKYPE0ezsLclKlYovezm7e61k8FucuhxwrCuxLyNvrge+i8SAHmtjNByv2UW1EOXD1wSHDKfYv
ZZm5B4m9RcDzTibMAnPap8ET5H75s1an8dZXgf0XDY1jsVKWa6t30j/aMV7P5jR+D1AX28518j6i
WUok/zVCeKLSOFpnUYiaaKDQ8JFDtbmH3SbjV6So4aMvOsuh52wsFU6wq4hyKJsT56a5HNDfoETW
0YMztNt4i0O8Xuryo0nr86SUNU0hy57m3bRlbWrA47Gpz+0itav3JHyNyiufJoCJh8FV9N04l8pX
MljXCIOmn1U2QTxkx7RE5dSHtYVbHRXw3yk9a0eYddsneBSnB7jP74ycj71Wi6nYWZM+bCRWDoaa
/g6FnXaUUdVFMz2V/R187s0nNpfrfq4pS/qIuYlQbtuQhysMsiNz005fHD3fSAs09Khsh5FT2UiX
s6s72sq1bfVMg+I6DbVeeY78adrCul/YdMpAiyuH0FbVe8VaDmDNM+4inIKtNXVaCrofGfdGKgWL
R8KXnvb/dJoHiEDWtMPS91pN4yVa7teQfVnUcFKLbT2NC/mfs9/muw+Cn7NToRU4OXfvVD4/hOSx
MR7TKTRXMywcG/HOYHahgQ3eH4Kk2cdvS30IS9xHxdOyJtpDuaLHmzazNm1r55+sMmWjaSbxvtbb
dNPoETtNNaVxvlPRGTXrH0OZeTu9V2ekCNCnFu1qsbVeP69HZWwu4viPNnWZS4cfram3GJmS1s2w
7qZR20jh8UYQfS1bvqtjhqgX7fxh+CJVy6v7yh39z/NredM0kKS7ck53RWfv+qL74kYbyC9Xlj6m
52Hq+3CbKLR6Ovk/hsnSZZwPZOjSvt3L6C20XXqR6+XwZpcVZSR2iXiLF7u5CCS9xcslJdT7blcQ
MJULa7UcitK3t01fz6ubTc4W/syzXnjQ2EqM5cJLSL/+67zWHWgKksghqZDSGhJnW1TJ+5jbii3E
a3uqUT/RS7Dvq8p6uP49ZAjrFW3R/AFu/yKqbNcwMbm5QxXgbep1KJ4PNjK+v/tBXa00fVC3Tcud
TdgFysb4CaC+fwyAFoNh1VbCQdAEVXYyTXhCJUomOUEP+8JCZf7PSW2TnF9LJVqkofRt5rS7lcmE
hhTyzKuktMezjAPkcXb9RClRbMoS8z6QrustdyvnOlvc5IQ1Kovk38BeGxAPxX+aVN4OSj4Zn+Qw
t72zcYYm2N5sNe11lBDVYJXlqsm2GKn2YREOkwPZavhWa3Le+ejD4LgIh4V2YiBG/V0C3pm7XttB
Z5utxXZbg5wcuKfGca5riMPONe+sB7xqLpfq3q4HCijdzbM5fHTwzvEHpdf+cFu88vgZlGbHl8/T
72BQghJmEW2F1LC+GHpBn7VjPjY5Aq+IQ9aXJUBMEiCH2HlvktBlImBl6zrx17Vuy/+61lS037wo
1u5dPVw5tvUqMRlrBYr3mt+96tq0BaRI+uyZh05N26e+z7xPfRYuOSq0ZIYAfVVfJfo6JnFFLT7X
XqMd2nE+FWxlPkbfricz1GV9sU3m6H0aWV9GXam9RFn4MiaRcxkHXveqxAgPMpTWHW92jnShNWfp
4cliL7jE2lEGEhTCTE8vo/k5Wvp+xE60v096UFO1RTPYukM6b6M1/HJkhsTQgfx6qdtSy6UckrjI
bvNhtLYIL35Nn9+yhkrn1WngMpm3VLZUP98FagjIApz+pzDrH+o5nY5ikkMJq9Me2WsdMkfCyDzC
JR8Tp1qABxLFqe6r0YwdlISR3b6TrUQijzg5lQMcjv6m1TRtJdsUscm2RM5uttuMDzZZwKTqt1Ld
otuGNIACGYIv7B1pGM2izqFW0+OVTox211fCsGKqt5alQ5HZIy64U+if3NVLgXROymxHm0Gyq5Zq
6s07BfofowaChpJetKZPydl+gMnLULwlJcer9waTFzg9VdrwOveD47rU4k1mvsloG5LdoosITaOv
cwlTl6/B6O/2mvXV7/TvCDLlj+LsWn0FSZ7+ucpq72nSw72YwwwhPmOgD3fUI/vrWKjNIVfLZCNe
K2iUbeDF1NGWC/hoH18vcF1ydD5cgGLiuwtEbuPuoDIF9UqbS3uywmTNkLSLDDMLQN+k6es06e8h
8HRPnT9Fm8aKoh8VjRyzDv8pQnDmbtALG1KLIvkyKvVFAgBQOpBdBMbjbSbygOGPSmMT7Pnmt3TO
rB3iLnytLFjr0zGDH2bBrPQL2OV2EFuO8Ar0tvn+ZveiethVACXJcyEO9mGqDBUBUy5z6dNFL+pt
4ekpjvgyWV1Ql6tuUaqQg110JKrktI6BYLXL4eYW2zQH4WYeSASJ4+MS13XKmkIxWeiNodf26XYY
ur6570ugS2/2ADTSyRgh2tv8fUrLYT8372KKNhr3Sev96IOxeIArWT/Xyk4GUEMj82zzOn61V9le
7GKRs3aZMySNfubd5mYOEJSE044i6y+LvlvvZv9l0QBBrD5vItdZ63ROLXsK2YBYvmvvxzH5Lqbb
4cP+g0bhb4h+gaddZoIv03dRPJItXoa3WGdZrQqj79cdkHiv+5m+GjYAmtxjbGQVKZ28fm5SGvhU
ZaYZJasceIQr5/Nk05kOYc1fSNi5XzTun+TwNP80x3V91A2AkOgXGc/8zYdVqLTqT6V9FJ2vZY5V
6a9zfE3xT00QIc2dFNNWG6b1lBXsislof2+5P696SFwe66aHzkMN2H2F2fy9ceB+gC9yWqcNXI7O
MBUbKirxI9Dj8WC7k7LXnaa4uJpXsfOhD8vwoFteyMOmaPg09o3+7cMkra0V2FbN4tLW8B64k+4c
zMGbMlQneIGkP6h2domVG1+TenxIJzf9IzESOil5e3uCX7Omx5SIUFGNr/XQP0j+7N8i3tb4jxE0
sbnrnC7gjdslX+ClyD4J0KHbqlS3vlpTU9MAFn4WQEURqvb9CMfWFeaQlQZQT9QwdsYIe1UH3+6+
NPJ+XRQmatsLEiLOo+uiMr/dyKITaElZVDAUNHY610U7beq2MaIlQIt5TVGd4VOgVvkJbQN2IIiT
XYciUi+8sRomcicwrCyvO2JfTHWs5idZ4m0dMSHouXZiRePPDH2/DeiRxitIPoLTbOvJY7MI6XVh
mP/RhSCmWs/7Ps2qv0nZaF0jrFbtVyEgHQ+k3c5uYhqo3vKp0AE0j0WZajiQkZskf3ozWvBgI3Op
sHWR2RRtqpUO58PyQA7sTTHOpNemLHvMSrhERde8q+IRQNU/HbWtsJdYHAEZteuMpPf4Fi+OIC7N
k27AQ3weSVVlRaM2z6/5ncFwst1IgVr07jZ+P6m/t8kLSqHZH2T61HXkTfODBr7pRAM7FGGvAXkf
betUAc+nxO5+arudpbbO0Z58y9mQLkl2OUSKoIzQmBd3pOjOMeLfA/0QepUprXeHVKeJXf5lwKy3
Buj/l26E6eNmhxtna6ZJ+PIv8fZi1yOvANnYwEVWQO+RJjW/0iUnKWPVDeoVZWMLQTtyF16pjSvT
zlokYyvjpaHyUrckIUkOPIR1V66EZROeFSitFPgOZWja5n+fVGkm4Lx8OpOkKqC/XQ4KPJXAC9HP
aOe/bYsjRqYMRZgB2JNqbyfYjUvNrU5xM02XcDnko7VtygJ292UkBwD/ZtTw0rlYvKxTH1G3XskI
Skf4OED2IYkcHG+meKyz49Crv4lJDnbnFQdX1dvrzCaqw0NeW38i0dMd4f5Exqgbkx5x0KJbQ4Ru
UWMaSvLti1E8Eiln13AZm0H2Z56qKniZZDyxZdK21dwPK8FaagPdN7yX45GxxMiZHGBJg7cgOd3M
0PcC4Cy77nVC3SCxXc3qY6I7SBkpredwT1Z0/nJd7W+nKnA3cWJMn5s+JI9qeRddBcsVjiXsobam
HMU5D6pKQyVC6+J1oX+6Q7TaX4vX5VFztifndzqLp88WXNDPyAEUdV1366JWHqsBbjGJLCy6s6sp
Vw+yjl7z02msYdqKV2+64V6j3xU2TD4ROI74U6yX97KsRICEhLBPqZ5kFOUQUbLlrE6yGjmrDhL7
aoJGy0Zv1EQPz9J6tmFzqH/xaWal4BFBE4US6d3AF/lgQKN7piubW3MdlJ8ryDFW6oAyW8EfzSfh
EyAX1GzUIB7vuiAHcLHkVNlOa+soCitY8RhmehEaK9AMyZmHEnwtpUmzjWI6m7iNtXXqZ78Ehg4i
AH6V7dS8QgV4KcEpSwnOX0pzKTkgrx/bBzGJ024gsFE9c9hJhDjsDiInmS+22yKa1YHRzboHsauN
MiBJg2YW/fraqe6q/K4M/Ys/KybUX0JpFWQ6RFYaHKmzH/+R8SyHXGXxhI3HKVowyc5GO3glRtSw
CJfTayjUlfm26yhLIU+98byXsGinx1sKYFJM2gL8SLmTxIE4osYcEcJu6g03WOOTOFK9oeZdaC8Q
ZKT3TlHk3Pg8fW9mnfdQtugaZFaEoII/z2u1duKXdnCLlTNn/u+VWz0MAwn51Th/L9nw8VctWjpI
+urPxMy+WkOSf+8U/mvpX56+sB/INmGeNpeuL0gImJZ2dsNxvpsCp7uvVG9AlVf/x5WL0Xx/ZWu5
shKWD+VUkGcp0u8U7d9fue+Sr3GZqes4N/vHOcp3kJjBxj2byt4sJuV3Y+B77nWJ/gwdiLuF4t87
0fPf31NHR1RwiNVPCYRma6epym9W070soG3m/wW1EZXOOfld0RT1JeidZKPzo/8UpL6yp387vo+S
uDmPbTxvLW8uPjuhD2F0aGo/ENJ4/RgaH0Pxg+BHZ5AE/PAxptn7x8eITLf45WPUvNicDd6T193I
77kakK+gCJF9hgq2uBgtt5VlZHoqB7B8uTPlD2LibavZeI3R7WUo08MZrJIMW2O8Tqev22nWy1Qa
A+gxhxTZmc1o0xuhhUC8ll3YagFMaK1n9ASs5z5YkjCIIB3FVgfBgvpduK4gOX4GYZRdbP91OpJg
1BMji2yC2amnrjVfD81ylgB/t5UedOkysqN+JreSGiROFw/kPKj2aOpBhaVyI7oOpkZ2gRLIfIIN
Fg4l9Q8xoy6KVMwSJTo1EpXP03QqK/XCe4u/jsoSPsxpMOtTvzCoyEFv+573Y8igI+gfDzcH0ghE
q2/R01hvi9a/Q66zWxvkzw5SvEsTuK9gmHAhQwVnLV44r72DFP4yfUaO14Ve1vb97RU4MA9huPL9
wd0XkVYbG9F71xYjmgruXoTdRSxezsSrw+K2ahdv1YKd6YYW1XVIwh7n0PisC0vtMpps9bNQ2Ipv
Gd18S6T6FvnrPASGr5GlURs0kgEL8wdr2iYtHEryCnh9GxTjGJXohCwvi1Iql8M12mwNunwpzd8O
3qRM26nk7XcI7bvYVAxACtH0HWDXpky95GWK6pJWP+zCTZtEHkwWVXq1u9PCMOb60/fFfovXdPNP
Xt8G7mHkXsaFsV0ObaLTLTJ0Eek2bDdvsMRlTjsDdpDdYp5m4UOg8eBq24FOi8kZv3meH2xGI9Pv
pbrjFJ/meWpePkQNTrzUFu9TdvAXhf+0zrApXLiRY27cPKTAuQizDkYzXqqJ/1Ipa/Q6ezYpr42G
4lxSUzWeYdnZKjxv0EyxupOSsl8TpRo91Xid00OaiBYdG2RfcqDpYXMUb5ta9xO0FU9BEJqyhph7
pEVPYcYasqRBHgw8UpKtsrBIULDqwudyqirodwAqVUYUPhcQ90PW4q7nEfbZdWX0aBr6vrOrTPvV
m7Ctlqli+rf5S4Q4HRrsthaaNPQO1E5bLv+U5kpg7hRmdeKf0lw5y1UrrE/inZfKuHipjhMcwm9+
88qvSYaho7+f+2/B8lvjrpachmMeOeM6tz3lsxJM/zibRv3VNrydfYhTYrTcx6Ye902eGMdwdCHd
Wb604CCepnKcnq2+NY5lN6WoGvLlrKH7Nti9vLPLl9n/O36I4QKd+2Kw1W1pOySIIDE5zk2oHye9
tTdIwhsrsd0c/zYkl6BXK5l3cxv5bG/aEIXsDw5tWT/libtpXQOJL0ULH+WQFeln+lcdEI9/m+QM
XjdvDad8ui1EL1OMZdxAm2K7UKD9Gh2FgN1T+8fNbExBdLtC5hSvV3AssFsLa5y31oMw3cqMW7Ct
ZM/BkB0UBZZNupfiVZWN8a5F5RMtOVc/tLNaPahLpVcJM++odkAMlkovT9rmqSHnhMxChW7rEiGO
rDEPGj1k10m0F3ebBnGzSZv9B+RI25WSeuVvbUk50tKz8Jj5ffmCHtnVXk+oFCFIZG6rpK5+K3lX
1bSieDJyH7aibAJpvNj7ZTodUMFteoXk6nNgd18RuSg2aO8lz4NKukXOxDYstmmxydn/mzilIL2Q
q3BNj2OorT1jhm5/uaNZ+7mf2m+mHk7HSQWzLNYkzbT1OHBHKUMD/YptN0OC7SHCo0CQt6ubWNuL
0MXsGA+WVqhPSTYmn6JG/ylmiXIjV93npjl9W6JUz9kbGXiYQjGfedfMj5rFTYB6vPUstiIMNyNN
jhfDMqznGKHmjQPqei8RMsGcSHcuArDPYlsm9Dbsrdc8gKsHESC+ZAtrd/gCXLo++H2tb8Ml9eVg
t1rrvb1gW/R9if83+zCnqM9W/iocw+4hyQd3l+h9sS3yMPsCZaFxhy6ltw79NvsyhDVNy07grBSP
YTz7JCVK6DElWDPg8+mz4UGcSRnPTwkkZAGvTgM6W5ssKPTPejdEl8Fph7s+sV2VNJzd3pc8LNPV
oAX+wTT2mtU0/U9xKAV0V8dMH9v7aziyfejNIEIFeqqChWUuxwczKrqXdmOP5vCiKk2L4NSYrmQY
lN3CMKkgA7t4USUtEVeglUWG2YiCWWANz1SmvYvb2Wcx89eFoSgA5F4mNUu6qKBlCMHcidfRpu++
ObW7JGV/d3vckh1Jp1VEhgQtgHePYXna3h6+/rhdmnrfBYgvFAUWnDMyL9dntUzUyUFHkCGdTNjd
2UNqw65fqmxZN7ZP0ezv2i4MHsXUqS56x2H9U3xiuk262X6d1I5zddS64afE/99OijrQYrA98NG6
xiVP6oyPXhwA9Sibwah+THVwVGLeNp9zvy0+54n/l7a8dVVOHa1cXibP0Aka16H961C8t2AyVs35
NhwSOs60NKg2nnLwzaWzeDTc+ROjQPqM+38dGU6er4bUrp6AhOhrKwv1i6tr0w5Z6foEEVx/PzSI
5XiO2zySXzY2CoCJL3OFkMZUVPUPtwoPjQbedlUA54afAKHQzPiB8k74zdYdfZ1Qbrsu2SsL7aOT
vy45zACWusF6XZKW8lPAdzdqm+GbUug91IycTfTgrdA5GL7lDdeUs2Gx/WtcYczQxHoQlq7HNgt3
ovbtk1Y52w4UFxXEyVsZ1l2NUDiKnKIUJpphZaY75ze7SIvZJDB4GCcx74JnN0c2eMWJ6fP8WSHV
cT157/ovMSqAn/t+joxd0BndJpwd/xB53vTNQc66G4rya6MV8TmFIXo1ouvxTcKiKFEOcASjs2k6
q1Lvvbs40f19SLPihsZkcxsNJf/XZTp3G6NI0f2Q8dSaHbQiprkdERVCF9Set4bq7MEy/fStKTgI
bz2gq/ZRzt7sN5PYZ0u7xgvFvZisBTAyYuepGhzELiZx/o/2D+vzHX/3eX5dXz6nJ4iOt7UH3dp5
dLXtNMU2+UL+feghsp307rHLE3jfq8GldJHHP2rD8ZMt2HbyP3UHycgy4RpjzDFCL7GDKkzMXfqf
S90sb8tdp8dQ+tpjhkL4ooZgFtbyLWrKtae56U5sop3QwXz6MKTqyuh1eLF5lBpmoB0ojapX3Njg
pubKatzu7MAy/yWqjNcHcFy+hl1hZEuY1xbdGdYQ+0vyd9jcjv9Y7dcwmV74Af/FNt9+Y2ZjjALT
Y1taaNIblXOJmsi8gPYc6B/mi16op7SF2UIiG9No72zbcOFK1NmULPH1HEF1GNZw3UrMpFj2qm5A
0+nUWK4xyxVgX7beXUHdXMPTwZ9P0EZ8kmhZdvS4bxnX4pDajPejA2rF9JXsLkUH86taUpLwHT84
yxCqv32dtdGzgiLdczYZm2npcU1SQ6frqSlWMpxnzbiDjFm9etMxBAgz5vmdeGXJEMGNswyXJacU
Tj5ZModeJ+2C9mwFPrQoikeyIlzrkjdZDk2dARNHDu4kuZQuKGc08aJgJ0MtCYejrqJZ1Fdh/jmg
bvRsptdUigTUFZTPt+lNU6lrz+m2WmugUhjE3mWsaFXTF7XQcuihnXBagMZdD/vDPyMGtz3WI4/6
DxEgp0iLLyWPf1nDYf++GSMDfXjeWTJ9CxKHlIptmBznhXa/j5WdEOlfbVc/pPqQ7Fc1LLBWrmh7
qzKpSuiwmlIHq06ODCmZXIeCsBFMTThYV9MNU/M2SdA6EvVmkpGEvk3UaUc4hQGt1LFePHZpckR+
0HkGGuw8O7r+lTau+gxJrINkeeVuyW+PW3G2juKdJ1JW7eIUU56nD4WT6rDSMjuJrHhLS329k+mu
2mjsROsf19nLJKQ09sD7o09iUt2elyqIn/fyCcbe7Y4hesAr8coaOjW4XNX7i5iGUqGDaHCSO/kI
qGtX95ZuqwBA/v5EkP6g+qU8iaVVM1Sf5h9+HPUHScA1EOTu56orrwm8ITLaBx60F3HKl4xqLKLv
cXiRL1iYtLR9/Dq9ycpyE9o69M154h4ingNgd91D61XZZ0uP888Z70nGmIyPQWXwHbd0c23pYXMn
ThDS850BUcJaJrxN536VQeI6OVvXLuIHw3gW0ITOQ2gDpHeGfQe++6SiqFwPY/QDGtzf7Q59H4hG
vEMWosbopKn2nYnil4lTqbgbKwY0k28UNdYP1gLB15RquqMsri3Qi+ZCXdha+WWd7lxYCwZkkL51
SWTAdppSwUgXJalFymWxg6zV39l/jadmeNa9OuwOtC6PQFgTkApL5u9DDrB0onJtRBQ0bo53ycJa
MoHOAKtmHnEP7/sCLo3Bv6Di5V9sjSoLr8fevkfG9gJHADl/m9avwfVOEqH7sfZp7H6fJ8uK16kX
2gt9+J++M9jx2lrYgetlSYmVNWRJq6rR7FuuUPU6ydsO9W6/p+lt2dlxX7KR8QvagwxrXd2EsMJ+
idh58NryzzB5VPQWCtpe1v5rWLWsJkDmt7BlH3NdTexyUaUzm9tFZbWuh1G5TwaAEwiT7ds5SY7o
gqXHTFPM/QQK4TEcCmDsheY+dz6p60q3it/0KPwtCofyzypG7y5xxnBljECg/w9r19Vkqc4kfxER
ePN6ON6275l+IcbirRAS/PpNFX2bvrPz7cZG7IsClUritDkgVWVldkn9iwft11FLqq9lW2WQxsm9
x9HEl7nRkuIGgYr3u7SG/HwX106zDfJgHeiP31pLf2eNgdK0OAGzRRwxn8zQhpxpZf5mo0mKgsOP
DUhsBP6mQOztESIx9dFBygbCPI79SLaYfemFPTwIA6+DwIHscDeBC2vxh/QVII1Mxy61M7r7uXkd
+gmipbV954zSPVpqs+oCu7E18jFDGntiNyTbJdCu/zbO4vFktJRntrGPkvn+zzrXzzpYTpYLzzVm
S/DPxb986iwYX9K+faM9Mu2WaaM8DhCbZ5F+ILsI/Fti+cA+FNNXHkN2YAnvUhhY2W0TYue2G2+p
8mAUL00MpQpIRRjrFHlGSM5l09WKmB6SgxO85H1rh0mFYvWOxUXIJj3eTqljXzUgbufGCMzkHDB7
M5QRwls0QC4CckthhS/ZlmwD6v/WupPGEKbj7DYI0IX0Ti63dcXw+2trDQFINh6xaRy/gD3Xg0Sl
ox256prmtg2k99qAvObk+FDvS5R2tFFOXsgZKPwnT6vAhNX8akZLe1MXft68Xxjgx80ZBEEcA9nF
yiiMl9bv+3XCmX0TBrQF8i4tj0gYgNEhmoJNY0IVITOiKiwakO/ESqiuUlfcB9obQB70dQNJv0zq
xuY/+5AjNVkGtpNEeS+L0VVSfquqPsBxyzrTkXOok+nO1KYzyZDlmTneqTE6YdJYZ+K/RR1OP8b+
p3ngQwHLvbTfOsgyrEB8lDwmVuRvRx8YGwEaw4uZBemGt8x4qTX+rawl1MxT8OBhV/cDdM/WSqpJ
mvnPJIBv5QUFPRmYNTX9ZZJyngRZ1XlSVyOgBbiJFg35KW0dLSwmkYWIOeWnOJIgaaeRPsrG90sa
mnIdARSnnI6WRAKtUmWVtYZC8NSA8Dq0wNJzEIFBQytZ96DZWRPWDUvexlLcPAe1XqtBfBuY3/9C
ydTvxHf8F6+wwMPsS/uWe3oO3SeWHPGbbS75aJkbZvveo5mx1zSKd5PKH1Ej6jEAtiZB3Tj1Cwvp
4tyRR4MyUJ98PoYTPxmP1Ot1KM73YzDtCBJUS+iUDx0iejNCSMGHQMnydxtzwUBBotTkTH7yYy6h
jmg98vuP6zkd9uh+3p/Bv4HyFN3T1kuEZbD1J7CkA3OjgjSVDVBg7bigKlPoaNXQpAjaTpvFNmXB
1dDeWhy7j6kfNDgl65rE7zBez10pSvc2ijJD5W4aIFwA4qRUNTQAJrtoZTlVsvvkjd3yuhuL4bI4
O54i9s6bx09uEHJPN9IpO3CBv4IgJriwunGsVY94wCGwotfGNKPryHBuWQN+v3UtMJDNLqi5mlZZ
Gml4uozlGngiiBoszydpFg3IrDf0YOrJbo/cvlZFX66FcqaRqEAGbqUzAAQzNjv/8fCj1UvTMkC2
iLJ0xXboKnrE2KxQl0mXOhEfLkNkFEZmA9UHbIaaQhp4n/ySwaiTNTk6qYHyIKvxrINpi9k2r2CN
zb6DTJudrMqmhNyEYdh3aT61eyfti0NlOeNtghAkNOKy9quE3KOnxdovX7R7tza9t94rZUiTSjdr
96IwwDwS8PFmYcl5Uqm7F3oi2FW/R4zInSdFwLXdBdm4MaHQtypVpYKrKhWoaWQbImgVXCxbGMDV
qKM9uDYS0F+h9ACEjO9+ODWBuYQ1LfDmCPmsPibrdSp20EeDvDHSOTdghuWtzEV7MV0o1DOzdCG+
AwoUPe3GYx3o99RzlYmuwFtS7LmryhPUVFqEBiotzrd6A/idF3XV+ypBUfRrkyOSmhp+lG4qGwdN
mZsgJFxuhdwSPg0QNHtaTY7ZPsoydmUgVdj4vkg39I2q1ddKT6tHKLmZZ+p1UdBfqpaD9w9j1ASt
LjYuEBebrA7ebahcvY9qzZ+/i6iqrS7NZN3In76KII9nmzgR7WZZSETszoJs8YXWQXAY9BujlyHI
BEqVRvFfGXn6m4nMu3MGiHezCKz1ZGeu44VGZ5inLq7ks5klu370ja+FMKBkXXXjjtxypNALAwf7
bhrM439adjK1ZuUK0HDRsmUkqqNFsMBO49YeVYPRpnSmfkssZNTNEFv/1E1UlyjL9K6NNstoJBCU
0KvfMV4LzwM0hY4sx09JXTtBtLx2fRQiqNHMURyRSQNcourqGbCHTNH0Uxcpg/SSN30+d+NR6Je4
0X7NKyHjcc3i6hv1YuY416HXX7xpmp77ivU3DTpiNJYYVnLXFcGVxiSQi3fdaIEzAHcEo0Z7jw3W
PgLBynOqTRowReOWxsrBNB5cEAbSPO7w7nHs05DGmilOn9zyd4P/vJ3IgHXnUTU8irLKQctVDCdX
kTsBNmztM9NuoKUDvqjZBdU0reU499TLqsIEBjA1ttQdDGC4qzy4Uo8mVdigrxAgGE7UpSU9n997
efY0KtqTYujyB01FbasmsXfYYAyQu0mag0Tt/pVckJRJrtCgOCwT+pLpOxQCAEGhFqGGlymbF4nL
djhYgC6vwDARIJXduKusDYBmbmxbW5mak0BkiwVrm0/RXVPU0R2qJYt9CnmjlU4+rYkyu6rhVxql
hpzHYxXE7t3slHd4uHT4H5jXzQMwJelOHu+XScu9KnUbIwOFbZBXzhoFV8CQBLFunhz8cj72AqVI
gdam/qe3v0zHYsM9BMGbXt9lvBj2LqqFHuPE+ZlkU/mj0gNkDrz6uQRd2t8c8s57Dsa6mR3w4h32
zYhDl1qhwGHpwQOPzCp1oWlfGXFz8QrNejXZdorK9LVpZXuVaQyctjLzSiS7HMDxLZJR1usy6b2L
3XqGSNY01af5zSjNAN+RNKlR3gd5pE8NjwB4S4YRKr8Y6NS7la4g8+5dceBJLRmsyRKYJvY5eV3v
oqKCGp5jB5B1LdjGYWb2zEpsBdM+7n/WiFVppm3/ZkhjNd6YfXV6BDUK4LNx0uY4HmL7fTSaDsV2
anoEsZt5+uTr3TNSHsMmK7Db7xQWwlX4CNbZeF16/Eo9TwebwtTnLDRGA/gONcp98T4axyiXb50a
iCk19WN+4MtqqwdgME1BYY1YAArhB1WjUligVcEX5BF5ex9cUTgLDJ6pv3HxROMRuN3WphVMJ5pY
qIk9FbdM8qkt0vHoqbKKtverq6OuqBu7Eb6n0XA2Jmhtg4UD/IxtLc7kRh6TFte7noMs9gDwEQ99
p2yR8Ry1uTYgKrJ6lRq6uDMGv7kC+6IBzYrUqSuaGv+fjRIn/WeGFefBPQgBwWFe2D885rMTvZx4
lwZXyKDt+gRv+rAz42ELJr1uvWz11ARXFP2JTAI0fVvdtwCSRniUZa58i4rmAOId7ZfhGGcIl05f
GZgFQg/1/jfwZml7h+vDHuWlQG2qSZ6DusVMbw+TTOrbFNnVKh+r5FKoqtQ8BTxaQBJo7n3YHeZU
bF2K8lhZ4FJcSGYAC4Wuj8Y9sKvq1ZEGCvx7berCRo7fjKDkyvXx0oIh7ZX/boTBX2NTxuDIBSta
0AbWKwP/1zYzhNySE1hb3+eYbmu/Gj/suNiLtkrveWslj2ZpARhf6KCv6rL0sWB1d8YT5ysNTknS
XEBRfamkW5ytMS/WUMaFwKLqBhxvwBVdUhNpGR5hamSUOUY8CHcqoR53Q8bB+Q5IXHFvj157LYAf
XfVDoH9JOqmt69asDtTNkbGAOqZ4zg11BAPOdpWAGeZLlLUS2ArdP3iJn51QdeqG2A6teM7Yy1TG
yUXXxgAEuoABQEi2X2u1Hx9r1VVuTLnpcZtcEK+EJlrcIRkGFNYaVDbJkbofboZaDWAxcKMRqGDq
vqOyAwxbTf0tcBFTVxHzTO8EkFbcv8qgqs+oiHPXHx5ISaAEIBMidJVH1INSnjygSVR/i9v3NchD
g+IcuIjAkYwHkv7QI5m2mVrUgMi6NR5QSm88FCzYdohS3sijTDMLiINArhCdAs+ul7nTCk+b8UDO
toWabDZ2wFxhKs3o1JoIR3YbuxZTGTautpWD89WEptYhBx3TqlfMMM4UNSfqQqTGenY4e+/Gcky3
KUqV17Jl7r6pIBhGZ3UXP/We1SJd00GeRqlLp/XF2e5FdEJQJ1tRVqu3e1AFZ9WwTTtfA0i55Edm
W/5JB2przo7lESi5JDKsNIHslDrrRpnuRmCA5pWWCX+uiUgRVAnXeYJtj1kA6JaUQ34X5Hijycm7
b6MKJmAITtL03xbTkLmQRLBLEcZ9wbPQS0q2zrQ+3879Jp4UZ3lqHea+EeHl29bVlZaoSze/GyXH
+VBNBt5uXr9AiS1I6uSxSE9lLPIzdjvvzeRnAPv82U/qBszr3YnsNKOPAgs0qjpRzVhXT4HNpyGC
YLCHWkor0swV2Rw1gD9/HVYARW0WGhC6QhgdaVQg7ZK0fJyc0XmSDDCZMb1xpjlPZLG06QD6CH7H
lGmw9HaVNdw7kUeFjMS6Y1BC67TOxY4KpZKsBYcUTU0gJXtEMVawoi5KYo3r/3Inz2r5XQqIS4cs
fMALB5XSU1ueetWk0kKfj0kJzNBUnuiKhmubS5ATWxK8jR9zYnKncfJspgZ8Pn9e0rjWDe0GUlrp
zi7ifE264YdSVYc1+D9Zm50uLhwA/ItTFPm60E3rJN36F4tyfjYEf2/izOZnsrk++PUcuzjR4KQ8
ONgaEEf7cKERiQo6UDqDV63U7pc01TR4yUkf26/so7LcRpqBTJSmokbrQVGpvKhHrjRxSvp54pzR
+metZfl/r0X2jzsua5n/3JFWNqvKOqEWG49PPIzaHJW3hOD1P7o47pjPWY/HyjKK7cTnLo0iIZ4U
ZnexHU1cpMmiA15tx97MgNgh23zpA6ByyAzjSDZqKrdBPbNqUGYAktLXpMcJArxdzBufNcDv/Ux7
bfq2/l5Z/quPf4TvoIKeL4AnnS/+NaRH0nuBVMZRDVdq5v+yxP+7DyTAUOUF/u6Nwx3n3ErXXhHR
Q5kUybaDTu3MDmF5UHZpGt259viRX0z/KZ1M6/VvkyLf7GZ2iP8+SWaN9RpbdnoWFYoveanJO2r6
1CuglRkulgmBuDs3VRvyPFGir7pis6waY2ekOKO6whg/TS14qEVtHc1LDga4OnSpghLqDiqmd9dG
ibHLIxDBks1GhnLV9V4FatCq2QyoqT9EHiteRm3aVa0JUKuy61YeLHYR1+92D4xthxb4uhenxhny
w774/9tet6hfo+zVnPhS2StQXkKTeZyTZS1oa8886J6W/FkxmO1ucHwZLvkzgRQmorCpv12SYtyO
vxaxLU9kmu1JWEeoKKOc26RF+Tmxmqfl1hwPnF3bJmO4LNNFw+elaWA0inlpWkgHlfMdd81wMlAh
yNwJgcECkJRr0bhuqHWsRB2AjK7zCJ5Q4wF1Lc+lspFfZ0ZQUASCZEcrzHNpgY9VBNh9UNCkFv1o
sD2dV1pMy5ptmu/wvvFONAgc2EPmFPw8oIx/LUsPO261kZl3HnjxNaON1Kwy+eCZ3tfFCKou1aXt
ilPFyLWJKD+RzfVBcABQ+I0GZze1rotU+HaxVebvZVlt9D8vS5MCDcGsTLAc5yhsg2jZAYzWNEhN
/7FsxHBUGBvsqmSvOYemx86O9jN+DBwEdWk/Q13XHwQKkZCaWLo0ilo2fF/ysx/j1DOggngXyelb
0ONIFHv6cAahOPZ41PeUka6oSaMKErF5t6OpEVjW8dpQU6i/rBDVIPi3hu7hD/u88qebjEWQrjy/
EluEOIaD9OJH0x70Nw9CrEHkpD9Kng1hJzP/CsHf/gwaD5QTjnXwzWgv5OBAlTisPXDKt7JpLhV0
RNY04O4saEx9h7Jzu3ZbkV6CJC6vyQTsAVJb6Q/XfBoaY/pmoSh9DR3bSm2box1SxIg9MAh34p07
vpW6zVZpbsV3VeXaVxrAEQC1FWpAQ4ndPNBo4F+OTNRRyPboGQmoFR0FgZJMPJBN9A5QduMwPrSI
DG6tWBO3qEjMm9Hp90xtajOkkqgnei3ZamDMhyIwRB5jzzOPiKocqKhlKXShLtSdnSPIz+dB8ic7
NSNSS0cndfd/2tWyYIfWjrXR7z/5KzvdIJ+05ISCnHnwj+mo3kX+WBfzx1vqbcgNkMjqNDXFblnW
BKb+kvkibDUmL66LhI4EJv82RHhdo9AsfWB5ANhvDcUG2QVVaNhG8+qxDmV8oivefB8oACGqH0EO
8qTK5b+5Xa3zvPSgH/qAZFCGU0rBwiawot9InQHGXeTfZfoTNXrts835uEnwaDy3elWfDGRXt5Nv
Y1MJ8oFVXPr9D8uMQ20qyt/g4H7hzmi/BppEcB+R96ur6fqhtlG67+FMdp9V/hCKXjfeRns4CNco
fuvedORj0L4BtAmBLrAfepytEjFMj7pZZbvIbvNj67H8ZvtJvDaCQbwBSb8bm7z4pY/JF15k48sg
5IjTp1GdA4PbZ3yz6403ePWrxxEOVK5WPx1Sz09ObZc6YRNnHBTYDjulvjE99sx4BE+H8waNZqg5
RXZ/hn5Y8wCatu9kxw+DqMzQiksF2rr7jiUAUqf+WgtQXAcCzPiqlVV6aY0Eh33LGr53zsbN0uoH
wDWQyVIOJnPHHWook01m5tUdil+quzpCgRcCDg3i9U55Z0B7zV81JT7xVNzIhBouDZlpEVjJSmr1
Ptb6bCsU6AN/au3e9It0hbCxOFrqvTcPRKgWmKL6jnqJG9WX0kwuy6Sixlt/TFKQeH4sVCFhvMaX
KdtqBBHBhvp9YfLxEoOtSr/7QWRvk+LjbHI+nvpyVTmK8m0mfptb8qHmU7+R8XRiwLpywz9Cwmbl
uGDxqAvrOmMWJkhjIDiQbQnjEFcmu6BA44UGyeQmxsW0hnd/BoQ70mSxc9I63wmJjsKuuy91ahsP
JoJm57/Yh7b6bM/M/otTsHf/FgCgkNgr8H/zJYgy80HGqKaaI1lVNLB3flckQc6eC25QwiRQqVoJ
/oW+68E9Edl3+MXUzwMkmfY9Sri3/WgZXyY8eGPuJd/xCgN9Csu188id6QaVah9EGShIVjOR062f
pZrJagSGYreZZ5KDE6EIjGZaQFTceAbRce+fmXRP3QNEkWY6ia9/YQAfkQN2eqi9iDdl3NkPQIhn
W/wxgrPIU/ANQ7x6bzGrQV4gsaAWznXoUVugV7XM/Aeki7Zj400xahKTDTi6jB+ZjcpCIGazF2fS
xTowhXmrRazthmnoj27bj2fk2SE+7tXtQ4vHPMrzhuorthFPUQ5w7yp5mHgHxrDGa5SqiP2VaXoV
/u2zTdz6b58tbvRPny3VNIjsqtovKt1KJCtDZiX9cS7OUl2g5vsjlX0xU3tAHQk7NCLPxQqRVVDI
UbjO77x2Y6VgDJiNLtK2G18m2gpp7Aqn1t7bSoiZhYmM8FsnI6tTvKNj5zwpFS+pmorr3pbFEDv3
GrmzpFcdNUBCLsLl8kJX1PCsBkNZ5LrrZaBto+8p06NV2Xlya2WxdfC9JnnwR1XSNoLqF8iTM0o8
m1fyGG3LRH7Tekb1jwihxx4fJR4l1pLW/xTjny/JaYITpQC8LHW2QiY49oONbkRw1/F81KBExaZV
sGJmsX5l9EAGDoAFPbkOINJ2Pn0ht0gHzanTNIjADThrpGnfX3vlNsSo5VPT/+Ym8c3fVYAiQsbK
489dWe5Qyo28Hr55W9NJpl2puqJowgy6Ia951erH3HQhO65N+lfdkb/GLPDvkGiWN7Bpo2Jd+VtG
4IaMe8hcqWVLXu3If8y892VrxI33U4nKdlBrg2F36wMzFiK7mB7oaEvdRs+yw3zwVaOo2Eg/dRHL
TA9ZqyMT3aK61Cfgapw6w8owBmcTVIF+dgjtipfE4G5RnnH3fkeo05ziHnGaYjL7M4pMQC9Rgqj6
DIHOyNzGDYrKa0+KLY1To3npt8xtzJ2sTI4aFjRpFQ+XmrU1SvkLBwwyvitXZExr9u5juZyHDWPI
/ipvGuBeLMF/CaWFvEHyFlrr/MJFBDAh9KXCvoZEo8iB5kfqHpfYefVbML71Kx+hSbkiY6dG6MoH
UuZQt95tsTeGCeqPeZRba6MB0FBiZ+DgNX5i9EXDVyi59LmN7xxdJv5jYxUZFM4QN6cGOapCIKT7
T78Hv1AFXn+yfJpJ/SlPDWiWh7TWMgdCQgjFq8YsPWtjy8ItrqAH67c6uMCvjRFZF50/GwruRQ2Z
6WpKhBW62VhtUuxUPJxBIv88xWVILjnZxqDqoN+T2JtlhS7Vn3E6SUDT5/NqpUGV7Biohq7i3Okr
MCm4MOI8F2zI2k+dDfiu8nI8G0rnbNyTD5lsp/5nNi259MmHunVdOna4jLiGV68NF4KSnUDCSFTp
e5MhGtmhXh79QvotCIfiX7OtoBFydzqv3g6l9psikJ+ClHmaQuUnAXl6DzT7GWfHz9HMP4KbNNl3
4mct1V6AgrYupgZ+QGElI5Tix+zSjkUF7iWu3aMIzQzbPjER4yniFRgjq58yzjcAKVbAfqQQrnGi
5BfP2u917PZfuhF5e81N9AdseHxwTzIdf8c6P+ClNYAFp0M1v5dvXLxc8X1wKvwuMjGe50vN4trR
6LCnqvIWlURqhBpXAJk1ghZP4jTYpyaK9kCH8RXAy3uIdXaP/tQEZxQLdiHZNQ7yxbpL2lseWdNd
4EjsX9SEBFwByBjVzslGffGTX0NOV+jVc1xP3UqCke9MzSi08qyrZrFRlwvOQqcwt/UEQLio2IW5
cf0cAAX7wPwo1M0uAa5l3blV8ezIvn5G5BXwxoY/kGNcF1egpPwb9bqs+ymrdpwXgV4daFWLBN9D
tWatDrR4EIkDdYvJmdbAAtk76vZ+g/QgAtxb6o5pxHAa6/y1pW4KrtD0gOyGFdIoMvHasa1Bb0Gj
vjukl77HDpVGdWl2N4QM7mkQW9d01Tijvi81zZrAtpx3KMjojj02BwgllXl0wf9WdKErTTRfwJct
9qZRO9PKbKMBAfgRTPBGiYNhCWVmdUVNDFWAY5SiWbp/81um0QxyoWlL9/++1HLLP5b64xMs9/jD
jwY8JvhhMB6jBCLLGlRC6hVdLg2IP5x1bTVyBaGE4rQMeCko6du6/GcK9ZdhX624dOnqzxsUPTKS
hgeWw/95maT9+GB0F/oks3G5KxndrrXrlWsb9xNPcXZTH2KZQt3ZhS5pStNkr1DebA+aldZ3PaQh
HaSCzpVi7KSmGR2gQLSoCUfTercJusryrQZRo8uovgHARnO27XiOWomPuTSjzoCWk555WeyTjtrt
qcCTiO66DIyg1xGuyK+Vn2BnzpPB3eRNGoTzHT8WRpQKhdvg8BZ074JXOCW3Rrael6LJCf9aeCK5
zUsV3Gg2Saq1s0ugBVcLJEQ7MEzwo8t1fpyvvGJ4v/qLjVykb3sFvtiYR031cbXYXLXMsioNLLYW
LKFhZuMbD3q34KEZPHBTJWBSp27k5MEDNyGhLXLzliiPFvJq+6R3hpAGW9sPHmrEW8pW6Jd5kuBQ
CkQRDyJfgIhWnFU337KuoElpfzaTc9Vcvflpc++aeLioYPGjjJ29tAA3U6BHB6+TzwRIJxh6rLDo
iATM9sVEHmQv2+mGKvOVPuJAUDjZHQj07PsszbwrHkgb6lGjTWBzLqz+5zDGOTJ9PRB5TdCy0Hcj
sBh4ZXzqClud51v3a/9xlWfGu42uhsJ2vybJWKz0uvS+zqPxTjeCx5zz/N5xnPwevNfumfXTiUwQ
h8jvewDxbxGeZVDNk3FIbsNwn4CM6Y68qOk7ts+tWlyoJ9Msv++q+rX2KjBpqJXJJBk4K1zNjA+L
baitLvQzPd+RCw0UvETRRY0iHrLRmkkLOdG4t/P1ctfY49Yul2CgXtaLrcI8eIYEXsvw8YGzevJP
ttvf0zT6kYCLaKFU2nxa3WhBw5vNH2H5EXKcKAXYv66LqYq6Oxl4yXn5ZNyL0pUBmkTUpOIXRr7M
7aKVprnep5+qNSPASE3QVZELNcEEDhBmMGP+qWhRbwgguleWPFxuq/eVv9da4NaXn3ToBu2o++LL
8otDgBS8/7w4LJ9OVk5wq+OvtNb8Nwxko6Ku423uTo19BMOGUMU04uCZEEnQ6lJ+y1j/ZBZl/pRB
svHo6ToQusoOPTtLq/vrhH04wJ8+2/agMjr4ZWM/cxDdkZPumkbYu3p3SS1HW2tOXa44BPgeB2m8
iH6sLkL13CaYtsCKgDm5DYzHzpXdnQ/Sq97PjUcyDQaoveIyTk9kk0Pc7Mu01sN5gmPGj9LYRpwb
YOIERA/76iE70OLgxM2PiIoYK+rShAD/LJpryHsyDRNCiYUcuh0tjmqT8pxZ1S8apI+rpcYJKdz4
Nt+9twTQZqm7ocV8LxdX3W6u5E9NkGXf6twzztST2B7uIs8cQCeCH2jSZHwPpMqaBslUQyJzZXeR
PFI3nxpr76UI1pELfQSByjh9eiSD5kHjJWgnfU8fALQe+jHmEkdJnKlE+qqn1nA/2R6/aybxMxJB
8AXS7uMGioDjPpboJlxbg3QLGM0sCM5NV0KBDxXUX8BTaIMSt+xPzZACumbez+YBCny8bcEXghhN
+H7iBoXafsbpLdj8HKmP01A1q09APStjEBM3rAcNH7uJo1fKX8d69Z0zXj81SLLtOYPED6K0wZNy
oNQ29oDfbfamIcj5PXMAgMyF/Tu3iltfjOZXnvUj9EDN6t610mHnt6Y8Rq2bI06R62ANtOVTPkIZ
t4JA5w81HRql9u8U070SwWD8i0bbyCrwr1HoKElQdeSpr4HZwshRfFYk8gUaFeByhn1xE6r6vAg8
pBERUJvdXNTekxuqI95XG5Xbslqa/YiI6ACSxyNovlHeoa3K8WfpJUCXBuYrZIdbgBKNcs9kn7+0
g332GiP5jnqeImwAj75yz9QvtTEitWaN6fePmaKAGAXNrN0YsG3L0tdaliFBFFfFC11VsZvPV+Iv
tr/5xbqh47nZFJ/ybJprjScwg+0/ZfXmHJszPmrO5B4ovTaPesiSbRytRZnJR46OnGmVomV7ssus
WFUTErvXZmianQv6gVezbGY+K7fwjU1u+d0BKCSI8xb1zGeFvTTsWQ8CbTPQXpS/jzgZqtQAU3DG
GjzKZiPMjcLOh4kbgAe7TfL/0BdhxldRyqNTkEN2BFCZvL6Wk4OEiyHWNIA8YX1NoSForbNJroGh
ik6LWzQ6yXaMCy+UNqo5BYAaJ14Ow1MizGoDljK5nbsTiNhst8NHMr3hiQtjAoFrcaZBaoQHwjAU
dd1Tj1aTufG+mm2I99ViS4u3A696RLx8M18RZxbkh87CN7or9ZhesH0WlF1IXWoQ5AUxZ8yudhsA
sKk8GAjEQltJiZDtL2vMHmrCv9f4212sFtqvzQDuyWS0m0ctN07EzRBBnXSfo9ZqI9WXAhp9qYpF
i1sL0e5HW0wnHeKvGzwcvVPC4iTs/ck+s7y2XnTQpc+0dbyqj2ChbNYxUHNfyC0qWvts6PHON+sB
RfXud/rGMAbhihYxi/te1/tTHw/+Wo/z9DsvL3VrBW9DDtrVqZ/So14W1aOaSONdXkNDxwRcyEpz
95AXWMdlpvszRsAnSXrxHdlSEQ52kNzlvmFAzHUCy6hVTxBRzt99HSiycMgxVmsDydMBDL3g/rD1
taQrC0dVUXEf4QJczaPqykq+Ob2EiruPMiHVgBSTxzsGQO/O6W0kZTmeRD22EeD396ZdgOfMfesh
ta740uY/RtKPa+Yi6Ep/yyIZsnsoyykNrjsn0J23Aly7EFMUb+Yk9ZDnmYCWXiz2vTtoex2ZzptA
SXiIvNz0tZXyTBzaQQX2zrQWb3pbQA4S9ReayMqnCqX3KN3GVdw1kA3FI/lJy/i7bRmlq0rX2UZU
HZiBbDwoUaJRHukjR25RnN22+zZ/YvWjuA3IvsijTPgeigXZc1A257rWgqcMhE9HPFHUt1CMb8pe
6HhbmEliH10PVCn/tk9IZKxqg7V7PP7kBRt+eZkcV0Af2q53udmkq1aX2biiES9Jp1XfOsmuFiN0
zTToIPiBCmqp7mLz8mLcA9vW3Q+qYSDWR/YCNurSwGKrmce2bWQOIaHcCO+GM/C9Z7vRgfBti13z
smmnAzu8KoimdVG2CqzuHrk1tqk4nh6xZpi3Kne0TaquYnd8vyLb30YBLAV9DrCSuwz/PUcfqYMt
m7zmueuqnxaijD/Tlm0RiBNvRhnla+Cnxiv3fUT2jJptq8JzQ7OatFXkl8bZJ0YEChRT30FEDvuc
+EgmajwVRaYrpCmg5dpMEKIFeHWbeRzVyqrgjkBcZAMBAPRvLPeCQE59DdTjt+LmVxPKcvvMdvBI
bjSZH2xdw1uizaGBPrDYhpiOkf2M8K3wTdf51gRJtjYcp7wGue6fkqlmG8krjlpv1ItDzfOnzcrf
Yz30T36S9rv/Yuy8luNGtjX9Kjv29SAGJuFOzJmL8sUyJIukKOoGQUkteO/x9PMhi71JSX26p6MD
UWlRAgtA5lq/8bw83fupiVPaPJnsMRk4roe1+UpoP1p59pStbNUZd0gISoy6PLhZVq4929TXsthD
3rtYbx2EYW6tNAUuPjYPU+ZB7Y/DdE9OA4IhDg/3OIO81ZX2SfGifRZY67/yrPAMXrVz4zSn4u0s
UFdAFnvlgegaV6EP/WIluf8xqasduV6dVxguTwgpVvcBwZhrnSzKBtDtzc5YKjYCCJ3o9Cdo4N2N
0ItZm9ohfFhhDfFetBBQ5Loap8jwQUg7lruMZ4VxrFo/WXXlP9hmkxy7MfaWUtHb+rO+zY3kmBuz
PRMR+DVavgmmhMWC21b7it5GC+ZfT+7s1hrReuEPkZhh96A6FYJD86N2DN76dgGKxobeBpdAQ7y6
9UhksTecvggVZ56hHZ+xi3mrl0AMNDKv9bL/lEXe2lcmOAZNE+9EHwYbkhzk9ZyJ5yK5ctRtIIXE
SbLT4rT5LHsETSi2EeZ8CxZb6fIqPd8o6rD9y7IUnidfBkvGdNydbiENF1g17mfykrbVx6JsJeLf
7+X1L8P+t9Zfxr537uapSkdpt5M/3fQjSVes0MvDQARgk1Wa8ZABCcPmOJu+595tMfTeH8ZU/jBM
x3lqE42dpT94R1Dg1XVMmxbKOhthKsn7TR1FtY2UICf2NK+B2nnB08+HxJ2Mpaq+vnOm33nVBWIS
+7TE3EfAvO6ttMageGzfmNjv/fBkYG3epU9CrVV+p32FNk1qbBITcHEYl8UJEny2BvZUfqps7Zuk
NirWNx5b8ff3MWo4BSvFM19aiz+mZK2BMC4370W3HsoN9sjBJrF9/2iOUK/M4Vmi3/O8w5ou8Maz
I5z+qLdsZMLS017r+NrBGB7UQVuQLShBiHBL5KwwCQuL4ihtaNK5aM5F2Wp0cDtlK3tF/Um2/tXY
2ArIXKQZAqpKdmaZwLoSA1q9HJxD2aosNef6vrIQDBibl7J1cuNHG9vOBT/aFQq3fnof+DOBoQ2P
KHWb4lsGh3iFrIa4VQpc/0bFjp/8JK/WOElNJyhfyY1VxNZ2KnLjzogKc9mZVvDS6dklTXLxA2I/
+Ea3/R6Ufw63gxb4RhfrCPnzrkAfwSUU46ZHs+k80APDJ3n7y3pdZNbWLqqr+5A76ukd3O5DlmGM
9G5IlBZBszXbADHcCUOi9watEBh+KHco2KBEVYDaJ7iyKM2wP8hiM+ZvRUk95O3wsXX8uShbIxV6
2P84Np/A6JRZukLa9mjWdrZ35wUWaEQc2ZwyDU6yLA9zFy+fsn0U2+FRY/Ep9Qyitv/DM/PgzuoH
cVGn+CzFEIysN7bARqON7DWm0x+w9Pw71rbXXrJaHw16DQm95pXrf+ZCv+LaK6sLa9M6tbEmQglA
eKjU59BAG4772rvPgho9bh7+Jzgy5KC8LiDo0hunCag45oi1cWnyulnmWjZ8jlzjtXPt+A+9bBg+
56HMpGSrpMbfLRej1cE3VQzZfO5pv0YbpR9Jk3RaePI05TVRPHFdUHaxlh7zKHiVyzS5QXBguS4c
o4tv5GLNFfwGIcMXa6nmJXW92sFLTkrFq2JW/pL1zdBC7ZjrRe8s37vKemw6E14MbrlAsHfaQppJ
n23sxTPNCb6mHjRoGy22c5QE/dmBQA3UoAm+RlgDmCraG7odetufR8ZaON1lqfGcsbI5IcGUnVj1
Zid2INHOHJRPjhGGByMKN76elg9JEnV3VmwDaOlxBh2IuSwrT1V3slXpzObo+86Xa6s6Wt9ryB8H
FkfsWiyhYHlJhEz2lQeE6zZmnym3shSWrrX697/+9//9P9+G//L/yO+Akfp59q+sTe/yMGvq//63
pf77X8W1ev/9v/8tXMdwTFOgYWG6qI9YlkP7t9cLSXB6a/8raNAbw41IfxB1Xj80+goDgvR7lHk+
3DS/JHTrip3hzqoKMOkvTTxCw21b+zupc9Ln2bdOWV33sX4fxAcYK9tYrrB60+x2QM3M5GxNQbp1
pK4cdqliEYxluL26DMZh81MZHvE5AAjzvsyIYjNakY1JMQhBmUge/Nj7WCc7l2myUvmN32BPDHp2
PphZOpyM+TBETbXJeeihyPRna1K1nxHTT3dmp7JiN1OrAo/kdNcucqzsLCfATUFd/P2lF/rvl96y
hMUvyzTJQVvi50uPPF6u9LVtPTR9OO5IAvugprRpnQqlfKlikibzcqKf4EGXjqjuZA8LzhNUbRWY
2F/3qjJPuUkD58M8vTrLbBhDi1mxcmOadfCShJW+ioy4P9lYYh7KAp2MkdzUpwnRZy6v9X3uiv40
GO+5q+rhNOIn41HeZlo13rZBZNwIofPMhdJg/8Pv0jV+vThCJerL1RFAQyzTMn++OL0Tlw7Q+ezh
uki3ChNefi4+kaHI73GU7e6h6j/Jx2FYZ8pGPvJkce4FXCu7Hwu8ivXAfSUG3K4tM81QTePBFGQ1
Zg2m2XzW2+pkz2tEXoqXLFLzZ1MpsAwqerqOuTjU9l2g5NUdQPsNCXvzIZ/V9Eu0bZE7iL2DrEMy
LN42BfqPslUOqMJhY866/ETNcK2tQgFvz0iXBKei/WRnqPZ7GZTHwUMzw+jjall7sAiD5gHvevPh
l75Cu6stfe/g3PHL0l46zOmt6d7MjdJ+bup82Ek9QQ+Wv+pRE+EfVe+mj818IFJYVGaEABiFNLS6
RQf18CZ1i+xRb7Vqo2hTvpatcnTfJ9fROeK9t9d4oyh0da2LJv4gLt819vxU1pqNbCh1NfiHX4Rw
f/pFmKrqaPxv4phtQ0O2jfl2+vCk4smij0jJ+A8mryjs49Th3GvIK0ueYVh+0txaf5WLMKF0w9E3
veGsBC5LNKXCCjKKT9JV9uoSK81jr/aw8mPlFkWxaGa3txAQIN47ZYS5TFwe5CDZIIv/Y911Ml+N
vW1dO6BsRsNJdnY/aQdVONpBfhJDbJSLLBxBW5EoUnfCifbvzb/1uVaIqt3+w7Pn58f+fDERgLKE
ajmujhCda/18MeOgUrUkVb2LPdQjqdjUXWjwF+70UHEBfafaukvc7CVXzbVc68oeVRXA0utFj8It
wrOkEQsH7nFX7GryDPNztpqfrh8OkIxOXYt5Gx1kNR4fBJ20gHCaP2XLKtaQd9XV9F5z43Ahgy2y
QU2VtwayMyFRAmTdFdFmy6go0LLx3OTeAufy91fFtX/7iRnCVk1b05HcVYXxy1VhRSX8rEmsi4pd
7smYDTOQNomBsM0ut1IT1beiaDUU96E1JasP0ss5hgZSLlnWoZ8HMdZBSl5KK3v2CA5usJpVXUUK
WtxpvZRQwNxEngMrZP9gzojByN/abWE/v/eqLdBptop1Yz+HhgovQhQjVPydLLZzXe/AUApG47c6
2a+YQ03XznM/WTfWDkttobxUs7z3wvYn8cBjGF8R3Y9Q6rLKvWwJSzy2vAobLtn6obcr6hqDXOEe
g1affwLjF35OxSbS62mXmQBV5no1HyyeEQQVUU1hx49gvwMY33QWXe0OD/pMICkgIpO6Zac0l+a2
fsRBKWkIy2ERFvgZ8s695u0x9y7ObRMiMz813sFJ7c9J1jYXWZXz6lol5DA2sigbtAQKlaq9/v1v
RDd/u3Vc/DZcDXMB1xTswuf2D8+h0VV53Y1GeQkCbY46Z89RXYVfsx7QoTdY6h2ZnxB4HgBg9PWC
rwWKGOT3vZeCtNIG31RUMmwrfPx5pFt1KhuY8eimSgjHFS0Wq48qYlLI1cqiE07roGinhy6wURXx
s004O+IVuZKfkIkFajoX2WE0O8eeVW7mYlohPlo65rCTRYhGb1PKIlbI6xCo2dox+JVLRlDo6fU6
nKzmA/Uatjgro6q6EocIVE37REB1u1KvzRQhCZzAtCv1Gre5/NYzzA/U68If6nXbp+31FPI8I8Qc
cN96bL/out3eW7rr38Yd/NcBEs+L0eo4hatqegShYD9qfrn3gkJ7QVWk2fBM9bayWxShf16Q6+ob
B7xTxw5C1luieX2f1vAnIsDzcDlt0eY+ofjiWLdiAjeKdeNYdsEjmusCfA7Rusqu92NNRgBagb1E
/SL8zvIpW6RT6T3F3aSvPGVIbjOwobs27/S9nMlsyAC+z9SrqX9xiwFyMj5ZnTcsdUzjCE7DTXbm
g6w3q2Zc16bRLjVrequTDbLfwChDVY3rHE64xcSqvnV8IiiZaNMvCMDfSGfIJmoO5jC5L4AYrWVk
jwH8CexT7abSdkNIwF7TDYNv4KRfnLC+qb3sCTJDfKvyOLwf2RjheYHBtZl3j+S5fOzs/PwxT6ca
m4Ci28qiVSbtvu4AjssiJszGXV2rm6g18nsi7NoqVxP7opd5cquW9lYbB/siq4bQa1ae7k0bY67T
RVnj3HHt7vVJdtaLbC+DtZgGoW6YWHsZMApkhmyuawYbbHSnQghnseQg3faiZNp9WJkE9fJ6b3hV
+aPT41cjmhw4r7W3ZJsu7krNqLciqRXwQBNyDbA4N0XY5pe/mieJ90NalFsCFt267LDEy8LiUsxs
FGCQuCTPRJRMyTFtrJOMW4o6eTAxDpB9rYmnlBOW5OSH8bOT56tpzMenKIag4ZSWRq6FHTurWwFB
I+dFOosbmkmxglg03PRVU5GB67s+PtVRXi5rTXXv0ScNtoZThDjO5OMx1onOA0m0HyydRIGVB85X
OFXrJPXFD791D11DRkYOBw7g3gs/CLcAmqbN3z8JjV/flqwahGqovBgsTdN4pvz8ICQMVTb6oHQY
xmuEWHuP9JKkDCA3decGrbZDKoyIiKzr8I4Kmu5xaqwSwxtU8i270O6jLmM90Jfpt5xfJeAy8fze
Awy/T6LaC3f2LLEidVZaRFbZ/3TuWoqqtLOBrfyEhSPGuEu/rtPrOsIAfbxsxRif26DR72SDSgbk
7u8vg/brunS+DKbKumH+z7LkDvvD+8AeBnDejtqe3zDttjszSbnlVZyPEfEiDGDoE3qZ7zd94hsr
MRjlrw8DOaJIAPnLuz8o0LMjUxYt//4rC+2XdY6tOZrj8JdzeHiI33aeME01jAbD6Hxd0E+eXaGE
7odfiAknc1AetZ14W7qeuv2zWr7jKw0o1e/VPrqN12rVaMMvWG28966jxl6ZYZmh0bSWYc7UdsMn
3UTLJU/WY1AjHEzKY5XFWnBR/PLtE0YIYtW30DwyXxOrcf703i/DIu8ftuNy//AeCTF5p7MNFmws
DMsVKuWff879OA1hNZnxbvSgeplLA1OWbsJq22ahSQDJvvRTj6HuTDjp2/gO0Fv16b2Hp4iJ/JA+
LHrfw7VRh8oQDgNWTgEC0wnvHFigefBgqml508+tsigPPong0Rr8YyBUvKr+Mz7rzRiesKZ9VfvD
3/8G9Dm68PM/l5vXsVEJEbptw8n6+Z8L1SIdyWT5uyuHyyiW14gMsX33pPsZiUs0VKr5EE9+jQ44
9d2YwWlDoHoRW6g4+m2HMJ9qE7b2dWM7ouUcsF+Auvuh/N4uOWFO9Q+/Zv5IxhwN+PCPMVWdf4nr
GjoRHuE4v0axVFx9czsM6m3SxuKmxS58CVIIBFtv+p/D1EUCD+C5Y1cwJcUQLmQ9CCB7gxYjCegw
Cz67ap5gdmRaZ42cw1NKXlR2y3IzO/gBYRdZzE1kqeuoVxF1DFktD01xQ8bsK2Cr6EdanFk08kbK
fIOMlOe8zFLDSyKD7UV4SbNJ1bI8Nkln35BE7rdNJaY7uNn+ike5/jzP0zVe+GOa3ubRFZQeLZKJ
RXHW/IAXCAqS3Rmg/cnx4/xG5+7W5vBQiwKV354m5alCd+Mse8lqWRzbctrBfn6V9bJKNsrD2JXe
SmPZv7yeQVbW85S1NnSLNsv8raz7cDLHbrbtGNWHD3Vpl6XHRi1XZl/iNymHyFOZkL+2elKlH+tk
H8Ws8tkDrSNg8fu3xoqaPaGjultWWuXeV1FBTGCO4eKowc90kmwF2083j1GhE66PNQ+ZvFbpDrKc
O7m/bHwtZHU7rhOvtnBVm+JxiYAybxSrSR/sNrBPk/BuLRFQmqvaxNMWdaOaeIWYKfkbXxwUkf54
79Gb6g9EsG0e7SJmvchIEnH2vrGxWZZzuPNECKcjWtCaJ9lDJGW8IzZOAHpulHVGLNaEroK765lS
d9yk4zitrnOErHijKbq1q21YxyjFzeP02snWmqvZ6+sMuVfeG/hbvk9qa1O4guhZbOWsYiq8c5j4
N46pmvkSOiCOFIU37hL1ep7G98QR65Zn2V3OM5DWXzQIad7Iohc4YmbtgOucv4I8lD56GomlH+Uo
3/GVXVXwN5HfStYZOnQEct1n2T8UIeIcnhas5LUZB++Lkdfh0UEbjmdMt9EDIS4IPYqLMSGFhZ+E
u24sM8iWgxIvcGxJ72UXMAYGFDbcSENdz9d6JJqt26EmXCevSZ8km2ES4V4oevEpmTwWIHbyCgKy
XllNrh9wHR0uStd91UovfgUXxVIia7Sz47vxLatTayEbMmv40ZW2ch96eXyc6iZZyRMQGT84M5wx
78YzUn3I2A/8KeRJEu8xL1wD9dUh2SZF725roRSfsd5ejmrlbfSkhlrqksZRmkMfleQeWoKBS54u
0V6LbRWONZeMyKO6KIZQLZceDzFP87N72apZYbey2PlvZTFQXPBMGK9ep6r4DZfEaM6O26oPGGKE
G08nkCeLZVapt1Aad9e+zQA/G6uAfOPVxjc5m13YyhaTXXPJLlx70JVBXFLjINuuNRlMiBTE2/Wr
OkqT3bBnwWpl/uZGwv4KERFoQzUvTeKxb995jolGJOu28nu0uSqOhsjevnNvObfAibPrd55/Dhu0
DfK1PGtigmCfbJtM+nyC+SC/N/Hm/vq9/u47y0FDrfz2nf24QrCfvNttkw2bXonNbVu5+4LcHBy0
tgDYoXQsLeTHMWkrYKvkRIrQNneubHGUHLZilmDrdu3ZQOqITMfHtW3Ghcxz9CCqN17oPMdGgJG0
rFORFw2O8uO1tuh0dQHUzsuUeBWEvACM+CGqS/gcFSpvLEGSB3iXyUOZ4kjZu/eyA6ABY61CpVrL
YqHG+oXBsqMcggOYs+qDPtvIutohWdyGS6xQx33eJcu3YcxbBw24nLZEd1vvkgfVN5vbUbO27z3S
cmz5Z7b5Ts7VTo174opk3bIsioPsJ4dW/oAdmzrUe1mXDWp/HEX0MpVTu3eMMlkR2Y22ohnMGzXO
0pM/VKzUh5WXFXsnzrG3UrN0kQTF+EcwbZLMrn+MyfSNHbT+yclJLkSVl4EJR/huqgUbS73x7wcP
HZms09MvuuaQK2YQgFl2Oo3+GpkGQvzNlF7kmYcxN2+iaLD2SANuC8dCXkif7EMTBX8YvV6SJlUQ
t7Qc8xTy1tiIwtdg02GZPcalu1Q9MA9KvS4FwhwJKItXx1fPSGjP6U+iNs7ARY4ACgShnn9XWv9b
ibPrZ2tQ46XoR++hRp9yhQ2DCu1jejs3LP7i5pfzhq3v3MOHgDYXBP0nUMIQnDUQBT+dD4tu+Hx5
XWzcsUDBHPXzTYUGyMpLsNDJOo0F99hprxDzFl6n1y9uDdU+QDVupxLL+OQK66ZM51krV1s6E0ZH
xtBpt1kYk8uRI4lFekE5PniuVtzYmEmv5YA020565HyBWpJgkNPXe2D6zuPkWneyfbIiYrpa2Z+D
gvA87Eb8zuczpa6P0JewH7ntmv2gBvGm1Cvvi1dtrgMNp1vr7ZTfaCoRLkz+Pl+/CKjZhZJx4WI2
BCed/M0ynycEuHSTh232aXKCcadDBd+kTdu+xMW4kB0UA34e3n3pAfGl8uI6mE/JU9Um5O2aVcOd
DwbiaKGAuZINillvXJ6az61jiK2DVOk2iAflORf85edzInFXrqbASUjhgvjBI7m8Xq4cY/UFeBf/
Yik41HizibAcUUUgfggkvTST5W+Hqah2uJCMn6Ycn5X5QscpugoIYKYna1JcIHiRvph4JT2RrHoq
Rxw8QvAEu9yPsQ27Jr7JfptoJxDPskhdzkIwskHz7QdlwJxzfptWSmReivngJKztSiNS1vL1Gbod
Dc63wBrq6wu1SMNpm6P7s5SDZK8O9O7IcvIkS9bQurhu9LyG81zfsszVbmBQLWxQMU+JUJT72C8O
mtf5z4Odc3Ege15jkVWlAXNS02EtW63UT1YKqbu9DD6CJP2RFI56lqV5Rh0UxVM2z4g8HcLqxC/N
kvP+SRZPAvwmIYUcwZ46x9bsWJ125aDveru91ecGuG6QyD40K0Ox46Fv7aciwsMOXJZz9Ez9z49j
YOGyMw3ffe1LL3zEvtsuJQjmGvEysINm6fCO3JaGKuIldoxbvXOMcw3f5DJVanAyUvX2rXOmkPAb
2nR1LevEC2Folg1ON/NkdYYPqRrdJ6GbXEiNE/AP3D9aK6FNb510rTc1PzN5olrk39qi0dYg0dU1
eGcDJS4rek58xVqniptjbEOx7JFk94K4OMriYOg7MGisonLPfMimYp2PWfzsBxWZjNnUi4V0/Ixb
grOtVO+tNUqGeIVi07iXrZ1qv4o8qG7lUMVfT4YKYyEpizuCL0/yPGkmyhv5pdJ5fijjf/2lZGtK
9FF+KQWFTxYLcbn1xkk9SpTnFe85FzMS4AuPncxVLEB2ucoIfECG+opHgH3uZEsxgfeJrp3knOHc
yUzTaVU2/pot/RJYUvQADmR6MkC7xw3sYFlS+5wlGmrssuRoxt6Y1PhaSorxaPh5fyfbvMa9Ra/L
uZUl3VcfSqQlryVQlc/tYGtn2Zb56VctMMOrariKwzy5EdGfrqdQq2TBveEdpTY4AqvVInNHACHz
l/PaHM0CLXEOsjXjPb/QUkGeRrbi/849lYC0bX31ybLdZJmqp8aq4j2psfxxsuxoGyuqtpJFP1Gb
k1N5n23VCvkV41Pqj6iNyUa14VS5Ubs3Wa3kj0Pc5ZssIkQvW3vPSI/1yBPtOrZBJ8VJHmXXNEOq
nEA9C/f5pEHbd2scHxKy70zkosBwA/o/qfr6nBhYCyRxqq3Ir9dns8TnF1AOH6MAjMWIY8PmWlkG
Lk1lrd1FaSf2hB5GLOHmOVSAIKmRfq76YD9MYNQRR8weNLdPz2UYnFVFU3LAohMbNs3ATmhuNcO6
OXgjiDMvLfMHWYfR1Rcz1QFizVWh22MaP2+ERjnBqMFa0POapy/jBw3olBdg7iiLcoRebIK4Uy+y
RgtY641mEm9kWzDG/R1hkGt32aMfMLxuCyJJsugQ9kS4v7tM9vAFqZzmKKsbBVgjP9DuRhb9uhQw
jaALyKI89JX+aDRJcpJncifoFSFvLyhLfFF5UM0V3hsrfijJXS8GdW2obbfmSVNusia3V3Jgl2vK
pf/j+q+tS3dajZDNgeUxyxQZ+m2cRFs9GLMH2d3MSMzq6qS/fX3HF+yBzGc3xm9qCV8UPr6/xNkJ
ZW/bMO5ie0ZmK87Ne5X8FA/2BiTfcJKlaxWGG6QNh2ELofZtODr/BtDxsVuidLAPisFeJwKewwgK
9q6LnPR68GpnNlzwbtw2R2YmrZG7G4bsrZ/htv2mtTH2c4MiXPWxr53IZzcnkIDpKh6S4Ju3l2Hm
93ZVdH/bLsfzak7Z/CX5hiyXvSpJER3aBm6+dEd/L0oRnfci1CHkZ+bO0BTpzPL76b1Vjq2BZa4q
Vx32Dhms29rQfsiUsOUESLRVlbWVKWFWbacRI4JLwypU9vIi+2ns0Sv2097dXD2UdO2pa8Pm3hVu
eZ8YySeJhCki39nYReFuWl6dpGQXowWtEpJxvn3X2UqUKj0GbFviOAwKUEB/dpEaW/EQlCukcIb1
2OfxuLDd7A7dw2gvAVLXOgmTsoamXl3N3fD8BiBSDCigW6rDRUNIOZgEkN0M4gy6f8aTbMViDINj
fB2SuPc3g0+crlB61DQ1PVdPQeyuNbJjd8Z8GFG/uPPT4uuoV/GNLMl6p9Xfhso6eVAtZViNbNpu
TQOt4xBx6sNo192jGbf1uimDetPPRaFo9t6K/HApW3MRubdlJW5ko6wqum7lGqp2L0v45SDPO6b5
AQ/2j7Op2ib0K+sep+zmosSnVs/6e222P+9TUuiu16gL2SbrLF/BxirsCQjN/WWdG5+aqtWPXZSe
3wda46AuZPGXgUZmkhZnEHywnjDF9HYmOSBKM2+X646TnDPWCYguaISwfHunKJl+yLze+u0TK/yN
ZnugvxqiR0TSiFLMLATgAX3ZmUdZagfFPGCM8SpL8gDkf1xGOJ1vjbRHqLtz/EtHPHUeLKfxwkaZ
7+5w1dUxqtvzjE1gmse+V4KLFQCSSjI8IKdPuvwnRchar0RgOUigcvnkIaqqQ2IYykmWxh4e7dBr
n2SpsvvuWOXOtE3InB1DP8BRcj7E//lkhm67beLyRfZItPKthyyOSbI0RRFhSygaJGghAU1Y1i5c
1LLPfZm4t+rckM4NuQDMiiAsNP28d28hG7+NgO36Yyp06Dpmsu9miIKhTeJeoH456fUlnWEKNo/2
XV0QRpEdZF0/iwEpYGGvg+pcEfe2u8nsk2UOSyvWQ8DSmTjLQ+8O2LDhobvpMFRiQ09D4MxA53Fu
EfAXB4OQmuwnWwEXPna4su2kslbmWliiWM5BCmu5Ghr7C9kgy3Or4vnfwHzCvw/wEsrcXn94/+Qr
Y7Aq5jrFp1XE7sfW935Dbh4xu/ka9H35QnCWdAh//jN5V/1Sko2U9RUe9ITN6mKnDmH5ErBNSofC
+tS1LHiQ4GTLPde/D89wqTlUQLPvGh3Fmgkfp2c2Egigz5+quU5+knWyVfbruyr4tdVx+7exeeVV
S7cP9K0yGZDkmgCRJJT4bwCgrGXVe738lFuNf2odUW9dM54eReKdFEw6vs8fgEz28gOm8Ncau8LJ
92pF7vGXaKM2uFEq7S7x2EOE8i8nP9buhFmPM/YESPibWvNBNhiTHty4f45w+Jeer1QgG+MWMB7G
tNLzodn2Tqk98qdUtn3iZytZTGqQxiZhm4Us1kPMNo2Vgl+Fers0FH3T91EEdoihLgjHRcmdd1Aa
Q3uUE1dRSWB1LgYWE7sZsXaPCC86waNzh8DYugj04ezO5KB4wCJUNf1VB+uJVLbXCOMZxTAkDeO0
WGpuIp4VKyNaq2QlPLfSeK6K+mU0jeTOJ/75+BeDFG1UV1muW6cMW21FiWLWSivfB3XJHbMK5Yd+
WvHGsnaWYZmbVNGz7QjGm/g4L19ZNGrBzmp++cpig5/qckqD8n4cE3GjJ66yRAZq/KwimrTsWjM9
EnLpnsGkZQLPBNkrKIQC3cwdPrsOor0IPqVHo1NkLzn4r3oZClyQTLMCoiFx9yyUk5yhaNq308ri
L6elV530+aZUem1F/jA9vx8iAz24Qj2916Qa7/EFmKxlVZnFUTbgLpKdIb+3RxVh389Zyr3Me+YJ
lzBrl46luYnJfH7uqnqVzJilyMbEwC8a5xihBHs7dFieX8FMjPSqKH5KyuZtpOal15GyQ/KfkaWe
GteREu2ExeT9mDe7EK+K1zrbDghW/ahwolyURWc9mah0rPOuD09VqcSHShn0jWta+QORFnJbdie+
tVO7kKPifHxpgyl8bgjGr0CVBedAkFrVTOJ3kGDjS1R7wdJPk/Jr2DuoPJA5iz3eqEpRf55Ct0Sz
pQ5ukYvs9k6Vv7DoT1flIIhFYbyE3tPofGHBCaa2DX/MRicxrLeXLNXspZeb4Z3WePrOcWJrlxsa
SSLw99j09sOLsHJsbHi3aor30vJCaDXTPXullj92UAiWBR4hO83N80eVVBV0T3daFiIoHvuxV28b
3BK57/JH2cMcnJ0/jcmdrLIqt15GjhPsZf/J78xtmWrJSrYSxG/OyKPdy1PJKicYVljttPey1ASG
C98IHxM5dxhWysbCUxlpWL6M5Rs5INjii+w75Gl1TkMTxneoGJjphOkjoatzl2T5FyMEIy2Q9Lmp
HAds7QSpo9byL6M3oubZCn4UeHl8LtSvsruigU0aHBb2sogug503/UtutOUOZ716I6vxMV01Ikrh
UqT6PteDci0n7RTzJudmfLSyBkqeIfZgyOJLnAt8ewTg7tru8KfKO49XYcm7mmjypWhAGQVjB8kr
6+Ol5VftDhUvhQTpXP7/HHydaj7bX06g+biARk2O+sqs2NDA7EfP4inSECNrtcJcyPpMG6ZV4ffG
tVuVDR+6NU7ysZvFYmmvsk4+jaG0BCeJ+D2MG3dR2xp+Cc0knlWcdzP0oD+pqhvcWlYZLKb5Icr6
oNu6cDPWsmiVJnl4AgVHWfSMp863mk+BUYnzkPoxaUwm6ywTMnGLxGHULSxy/t9gs69UPSM4AbDp
EGmu+0UYuMlhnaheEGvpNkPcKAfPLdsD5G5nY4SFch+NCL4FcLy/mF171uX4KUYGqg+r70WGRcVg
Nz0KrXgPF56bne1ibPfIWI+7yKub23RUUBXGiuTT/6PsvHYcN7p2fUUEmMMplaWWOvf0+ISYsccs
5lDMV78fVtuWYXz4gX1SYAVSaqlVYa03kCD6VaSD+DPWj45p8T4aw3z3c3/CjYbfnraSzNK0MQ4w
A/pzJxbcWofS2SVof77p60TB6X36qbkSLWtiYvhFDsfM0qPjrLXxtpOm9V4mnX+sG4IQqjoDKTtm
WpZ+VTE5tY5mILOv6hjzKy2wPtvqVWq/5/pEttwqS9ZXqp2TTlTd6muwR7r62GCk+NXrtnF39IgI
fd0rKo99Xi6wGlzvrV2yJ3I2sH9c3xX0ngLbOG346i0ciKS9r6NCufYGQZ0cY0Obv3rzINIO8WDo
X71LnkYHUuyQMdYntx6JECzBra9ex8Dp2TERHFePEoluHfQOHVVVZW0zDksvkS1Y7y2ncTmYToRp
yvq6xmBOB+zboGrN8iT9ujtGc/mO99A0hbAs5VUVfL1/XaXWoyeX6eG/I9QwAeU1JJGXH1RV1pgM
l8LBNGm1jyxs078GSwfOqI4eWXwtD3EUN9k3MeKnqlGNU0VcpT+9BGSpqqlOV0N/si/Gfbrefx+a
5sSi8pRc2L1NXXWm/maWWJreny1xZr34wjnLJGLFU8OiFM5tg1bOVj3YKJh8wgT2eAHL+nJ/sajC
fqTRqqeMA/m/Xh8Kh0TkqEx3auz9xTwzOzm+rB/u7X2sFWe0qz/UK9+fnZSmvyEwZnw9w3uNPAOq
6Gq3ogotwWlFBLhkzyur7O/mPBdOF6q6iVXGP5cOqTT0W5AcsLRiqwOwePi6VEO7OtdC0eHHp3r+
j8d1eXIwo5jUwvqS8/ocN+45Fam6PWs+EiOBuTNSn70ZOrjBaASnJua/XFVdJ/M4N4nqqjtB/NHi
4abajcm3Tk2rs40FfPVpSKhgrgTuDMrZfi+IBqj2rAim0yImyIHq4djykCMBV0gMhA2tQSpAFXWX
Bg/tWqhq1znNXo8giqu2sWlIUpPjr0Pd1G0iU6l3Tb3Ou2a53PaBtVxYhG1iY2uHG3nDjsAX60pW
ss9WA1WPkWDbuI4W6733dnUVRMZft6nq171t7JztCs3Vn00uD/Nsag9AGnLfLq6qmO0Ewaq1UFeq
LSFhtAUH3W7+04HUOATE9V41ONWGw6zX1fk/7WqEupU0ebRv2S5/veL/ejF1r9EGPwkgrpE5Qr/5
GM17fbVHnNcCXNdfRa0MFHNoJSc31netqt7HjFasb/RAGw+m9NLQMZwEQ+k2Pnl1kR9GEecfSZQ9
K0rJIqOUf4vu3yMCwOj/94hIa7rtvHTIwwYoiAZ9R/Cqi8sHU/d2toXX7r3Jy1PEEe71+x2tmfVH
q2qu0GOKB9X+NdibdW87FDjaOX3fPaE1D7PFxrFjInYSkO5rvSO2VFXYzE739NVYl/IAoG8VcqWt
WgvZ5smOM7a+VY/56jA8/GMy1LQXfbVxWr2dJm3WN3ke9Zt7W+oLz/uqV8q76d5lGMiphupO1fiv
flWXEi2M/zzufw6c1negelShnuga/l9t9yq/OhZ2NcYvGxxh9hkEtG1AxmUK63iurxNujGR2qka/
NHBTdEtQVT19JM1+G3ct3Eq+5b1qdFt3NQWZrXSbtWifWqN8aRKducRMvJMfZIRLxjZ7Nv1P1ada
QJymR4/I4+be5jr4eCQlbDojc9oXAVbgpXpRw1WRWwHbdt33vl5DtdlCTxENEfJoVv54NAodDExR
5FeCcflVEvs4ClQgmqgyRv53fUrVo8aA5ezAYw/oOK+jVQfcSWNfDRaSYUVunisnG+RbVGD46zRY
4QV+/Fo4yfTdKMCst07RkYduMKXLYwASpZzPcwOpno1j/ISQJgaNGgzMjKNzOBb2/AdE+w0klDEO
834Ea2QFYJZsBAXypH/TIpJ4g9Ui3eEhva3nWXrS1n0X3KVqZ03z9FZLwOSJi7K+4WenrydhdEpw
JULwsefnlxflLVoKRFS7+mI5Jnlcb85rskN/19WVKmQiq6MtLcSe4vjq/lMQWoP7PjGtFYlvHnRf
fled9/b/jF2mRqzYtv/5jPutIvOHM558O/Xse7u6urcttZ88JMhmr+/gP690b1NvJluQXvZxIfxn
qF/ayaFxS4S2YkdeEYbFqN6Lrf3kF3LXpgv4/eI58CByalXnv9Wl+VRjv/Sok0h9k72xhIvX5Zdh
LIK3JerllriLx2dAry1Hd2+x/d+ZazVYvXQXDQiOelI6tAa+MeKH6nSQCnqJ+Lmw535oM6fGhi3m
p473OmW0ytmSgQLLoOrqEpn08QyideV9TMF7EeHznU/jTdWgcr4WpT4+ftWETWDLn56+aq53LJZK
f1a1ICNC4qIbUFreN/Dn0IbHbnlUhQkQdldGlg5Egbaysf/qaEFUYrni+7tOd3oXhv/ag6hKGDND
He9PaNAJeExjcSjzBDP6f54MOT7YlRboywATTuhOhb1De8x96gDdPNmVlx5n24NZNtRAS9bCIipy
LbCeNyNOI+xKaeut+GC1y8T2lJoamya2GbZuAl0de5+nHtOkVJse9GQetwWRrZ+o8DSG+7NFaW+r
Z4X5YGm1d5sH0mqqo4Ftjm+n/n0YHTicS/cLQpZ/mGVXnQvMGhABvF+mwLPPpHXlskljszp3hot3
16RFJywdiDlDqHSdtn4TAzBwVvj2RHCvfivY4BxarLC3qreAXHhtx+KDYHTebfpxCf0+kS/1mlRF
ZWYJHQ8XxyEOMAWAIYWtSF/qZ2lEy1eRleO/qz+1xS0Q+tXiC1EheCnrVbRU4l9V1fGftnwdV/sl
FrTqFmPpdswtzrEFDjQJQcZjLsTOE3oLKzZJnw2nhQnTyOanHNy3YNKtt6yf7GPm2dE+r4fomwaN
YAJK87NZkBwth7m7pXphXSeynZumncrHKRG6PMQxTLQSlBd6GGN0MmSGV6Q0oydzLTg1NbdxJbKl
hPt3YGDZpMsR1xg61TCW6F+Er9OzeoYqhJsAAo/30FLBpQl7wdscKUPbmn+z6hqlTRLpuEL16SEZ
QIRHgyNuKToOt6oRaL7KyCUSQfXeIdZqYXdAnyxMmO4dmus0Vw3gpteUKOeW0vu04gitZdF6Fxdi
8bex/+muzREeUKd+DQ6SJWhCEMzx0YDrigLWqOGO6moPkIft3RgXJH7WDtWmeh2DYy5i7YwBDtts
0CAMtWLxHoMOhLjv2clPfc5fZNNobzXQrqNcbHOfN6X2WTraRg2Ycdje9k1mP6g7oxKojrJewWbk
pTB08rt/WUF0Ts5ql1mPqeuYj0Qkx31caDiI/NOmrtpUNJs1nLGfg3mAQ8jJaJgnn39M7lWF0+bm
LajeVMWqmCDCAtDfaaq8P7x27rMd++58Z8Pg297vatb7Y6seQjlH3kF1qLcSgX3AwidGZH51xfag
4mu9FB8znu+PQ23EIQl9As7tMh+8Rno7NcyPSBG4dsC6u/b+f9/lDEnz3mO+pFnm8IQ40fAEGwGp
DwufZDJJD/f2PilJFC+Lz3GQYaojy3X9gRDrSd2k2vl7EX3oxjXE5VmPZLuJsI+++0139E8lqpMG
B3QHvF9aLJHvN/z6w5Oaux0C8HVWLLqTxDHqCDLLenRq+dfdfKKfoIf/tOL+F4+Lr186f0oB0Ful
aYSDi1MSYeh5lwZUHd0wPZZ5pm/N3AAMLP3rbKCqphSp0sE8xHriX1VNta9NalSwiOjwlfg1ywrA
n+2K13o2o2eteAEkDOVlLRYsmbZpMyV7VQUuutooN/OhSReELf3+QRrd/OgsBUKWZN03UKqWk+pM
vGne48Jc7lQvfrfTpSjx4VG9bYGi1wyOS3WqJpgWQG3t+VHVnIgYQyQfIo43pbld/abz1U5jAFC6
zQGkb1T17lf9ZXSj6tM6RjZat1Ge1rrnT3CjjfnV95HtNDWMTNnyLq8arB4OE9P7vNZUk26aH8jE
5lc1XvIve8AmnlVnHeEDI3oehE0An4cFkCkQ2QApZmKjYyY37LHYAk7MPnX+POsuu0c7uZKX0re8
ofEZWTuTjW3IvPk8tUMNuNLMNnMx47enDbgE9J9x5wRP2dllsnn24Hbn80y2NS+8g010fe97gbu3
q/yzTmsNkL6rbQTpySPp2BNCwMlzEDG5G3AUf/MJdNsdCs2GaVtoXNjTTV1pDnCjpkbA0XT5WlNt
LLBvr1fR42BD/IlVmlAskTOW5FGPcDuWkb31K5MobrYiyY/e9DwH644oQNo35vWRwJirs2W2y+bd
TGB5I59x5vc/hcDYfq+Q2HupdSs+xX7xPRjiHyKNg0OUGMExizRiWxyHWSUT/ouWdyeZ84O7ohl8
OZ3StuZvRT/HT7Aptp1wRk7qqYaJuBfIHmQR6PPGeOst47fAMP1QBxG2tfuIaKfmha1FgkifAf6M
cb8ZRn49RAlKPKc6bLvQDNGfgkBH/pw8YWguAgIQiYgdoGcP4mk9yS2Zjt049qzLep5eJmCLoai6
a084PiZi/0fmlEjMNla3iyuj2dedVoSjDcDUzIcNupIAnZLvhtsvP7qmP+BfeJKL82jVrX4JJNhW
FqdhFyRtGRrJ/GfU/2hL1Jc5+/5CCpvPQn5HZfCQBuW3oQBMYtY9VNzqxQStFo4t5vKm9i0us43T
NiwrTYf9mLB/5OUnul97i0+mDDDNmzz5S2ebsHXsD9gAzRnIMacTzF5COx0IGWjauDGXMgdg5fxm
JuYC4Js9ZZBUYsOA75BJd3XJAjsXmE01dXZLXJDVS0zezsnwKJiq/gBa9Ic2luVbH/3ZIKF7gIT2
rhEdZZ+w3OqJAFKRrIJTU87isXhb3TBv4DH5S5YGVSbCC0Akx195Grc3Y7YwQ8vf+mEw3i3vPICg
3GiReDPghWwrlA22E3MAEU/7hL34zV6mcyV0nLiy4jZ2eD4ZUGR2S8aXQaJ3OCTgSc9JfAqabueZ
mCdGVYtFjj0+90bSsvnsmkPiIjo4DP0T0I+t3c4jKGT7bFS+FupJUoC061+9pSJhOVfLto/K9izS
8dT2YHORWiI1C3xd6/XjOMIxq+wS4Cu4LmTryfYnHhYqNWmirsctbsCVIYncm+8Bc8Y1R/SNe+j6
BO3MRN+4ICAF0gvHZYHHYGMBFBpRaZw5lvubsdfYukftiRh2aDfdDIpDP6eBgB/eNIm5a+ZGnvsM
4fRHddnAe8vDf/Utpk5DWbnDQer9qaoJdIGO5C71FEN1fz0gxiMojcywmJbxANmjhO1styFW7xM6
Gos8iyAx906vP+pm3ZwBki/8whIfuxTOx1s5AzLpzfkXa5ULTWYJnqVY1eTZGYSsfvHZNRFXKONN
VHt4UOX+Hy/4OX1PfQ5ws9ckYWn+NF3vVUR9aJLTO8VwVXdeOvxeS74eESxPte0i4Fuj3UwGvipX
kewheGzzLEE/GONVV7yVydLs8h4gctv/Kjw0SwDqesim1vVu0RL/cWijU7H42muEwG80JxfD6t9L
p6v2KJd878pc23mR5MtD2BH1n+Gqu2IghU+i2pDVq0yG3+LW7lAyTNxD5pJQqcd+Hw1tueH9Zpei
mA5BwgdS1Gi2mIUzXJuKD8vIxVsxktc3G44ukThkabFfCCgfXSEfiqJC2ier3sda34jVGwafSmyi
8Ewjo5ntuyp6aGtUJTJ+jLoxPNWR8ZmYHqEa2V50zhubfhmGHcxF56yZmiBmn9mnXCBy0XbNn8Ko
qhBPaktv/0SlJw0nO8WaXOYYpsbPXWkZRxR627h3tiggV5581XPx0dh6EgbWxNHXL26J58b71hrR
F47BprZBcTINNgmZn312bbCEfebPG08+1F0e+u7shiIoMXwvan9fke659UAW21h2t9LpieYiR4KY
GjysTuhoUsr+nZh+GorB+bSqGEYWIadHoQfHMUfzxJfnSpt/BR76V07w3RkL7D+t8VSSeQoTQbqY
xXnazA5wvsoM/A1h6OnIySsnu4aaTV40l3TsmIP9yd5jnmGG/er0aeXGB4TuCexq+2DPfrBN6wHv
jAxyqhjTiyoG4aQXsqOXvGhdqMNuAYx3ePUzCBZElsLC1cK+a/9MLefDGeffW7MjB5bYD4CxLzUs
RG8mjmi7frNFB+GbxGx055X5G7Lizm1iuQ+7Nm+PdSyLp2IGh6cl/bPol9Dui3xXsKnbmhCzEMVK
cfgyRrC0hbvpDZyVG1NYCAL52bEt/PgBW5oItR8ruSxB4ZwidmpnkWTGOR0tGJpJuVyqNBuPJSLI
D0DDrYMhxHwdkiJmMwutFXhMsx9GjBHJNRm7Os28p6KLk13cXpseWo8tXJKpGECincGWuGzwOUwQ
/92sKMhNl+nkzW0g8Y4QzptrBdgFLqJ5l/I4aC5+A2Xqv3ck7Tet5/So7SdoDPfAgKwZSyYk8vVv
S8PJyWiG6lNryIkGWTedasd2tlBeZdgxXX5ODkyfBF7LJ7TiDnAy2Adwqrj+9cL6ZAHDWRGq1ufk
9j0evkLHW9PBP4O4yGeMIErItD5+Ek/nwJY1w6cRRENYgJL6DBykkJzFbz/jiikCHcPmEwrZhKg2
Em+xZp0xHDRv6E8GBCS8aKuqqVjMW6nBIpqSz6XL6g28JBtMd9ztG3tikbXtc+JyJo5ie7h1iLje
JH/rZfLbPYAzzsosQNs6KKBa5p5zZa9NRCl40pZWe+syPrLR3gwu7xKJoQwp72lEIxlRmD621igo
aj5Ao4D9xjjouZNtbFwg43td1yTGKfKHP+SkmNEGgeNfvZLTmfcDeiJbkELuBjcsKxwMK39snNEL
Z5FZu4wQcGg5w8GssgBP8nTcL/VtyJr52Ms0ui38LVrqPoBZfM+TSDwRSO1DNKlYslpNf0QKHUW/
cnly7ZkFu2rnDYEE0HUod5OY4iSrD2m/gczQ7a3VBLUv0w2M+OzRHfvqFCw4rSLtiAdLvfxW9RU+
I9VyaHDl28118AE4eNu3Ywrxhd9/tID4nRtf8Ke4YEMwHO4W0Nqeu4uyJA6jnECrbNHBEVzu0xTK
kIjQ+DLG/MnVspu5Tt1xTuDKLfp226MdqqHDxsItID4QEECLNXI2fVB4oV5UJCJZHro0cl/GOiCo
7hR72Vt1OFYENaog9rcZBnChJLO8k0ntbme/Hc4IdbjXVBgp/3QLuAVJuMywmVBLttCPXpU+lFYD
SNd6mJGm2w3OnF7gdjQHNv4O7+wR3bTmaKCYITQZXTp+qohD1b/b3tJjxCac44AUTZKkhJBnz9h1
XVQdqljkGzt9l67RPMXzZIZE1H5j9ibDPIr5XDrhMA91mMhYe3Rr2d8md9LCknT9VYpRbNBs5g/X
g3OC9UZZEebJuvaJaDfghh7gT9WiQFk6GGh7hoEyPZqXIaK0vm5kN+iNe/4lplsnyTZioxic48jH
MbXwrwi5H4ZYy8PB1x9tAjo7y53n0Oi0cxdU70K43kPZab/aiS9qcgzratdNuZNz9oe0wO+0iIrj
nPNU9W36kA/jFGrp7IUTLgMd6z6qECwrulucMfKOdnOEe5AYYEr3UYTpGtIdwtN+2ZM9XuwI+NZU
J5ukn5yNFPyf9LVZnDUxQAG1CIzOU3Xy5wFnEL9qHtAcu+ktRyoLqIiFJaKJ5QZgWXZkonAv7RTg
6DKxeTLaQR4g2e6SSYOy1ojlWDi5BFpZv3WyetZ0AG8IbMuDJ+V3Q+TmxmoNm19Yzo8vsB+XfoIl
t8QnP8a1aI2J9kOS7ZCDZgcfG/NW5/RRB4k4w1HSyV4tv0lpgZVjW7DlRwGHAp/1zTJNuA/1wfc8
Ku2w8wZiHcg0TTna0NJ9JFU63SZAhmgWyX3uxx8eYjW7KTBxMxX5bplil8PwwAc0DGLvxpG+E17+
gSHQtG0Ime2QXNV3eQKasNJihFbM+qGc0MOSEUtU4dpW6CEJt9fSwdt0RdptRJQciMHl5wzpXVc3
3Qt7/AfMLjtkzNMnyzC0Q80PKYzmpxwAx1ik4llyno0dEs2WT95EwCvpGsmJVW9Ndvqc7Gorng5F
7RrbFIBNKHzkZNPHWEwO2xs5bAoQklvHy56TQFxcx293HRK55K0LfT9Axzsunh7A+EXkhDkcKs2Q
Ffse4feldyvkvFK8GNBT30ezvpOe34bQlfN9FDjMJJGId6g8fTfQ3dk1vRxfjYKwUAH7pjFNrL6C
AM9SC+GvJkqnLeaPr3xVPjEW/wfhz3wvNJwuZmvr5WBkYoJyoPW9FkeTFkE7MyqA+UziIyE+A891
o4ENBNTetZuBLcW+cVAwb1CCAB1edS9NDoXLIhEYkPNvJxD0+WTPoc5O2u6xBmP++YnMwngRaf6s
Rc2yGXQjugppfXdt8vDLUJ/TPhOncma6tjXgXBXZjNq7eJwyoZ5e8N7dGrjQbZrGQBGpiqDOReCU
MnnuzBKQ15Sj6Rg3YYTA6kHXOLMMjdN+Fc4CCsKuCqyRXOc5CrJlD0cTM4wMQmq/aJzUpyIFCBA0
Jywv+/M0iuGsru5F7Nr9uUiBTsGpYaX2CLeDbz/MZe4f+HLrs5Xr9dkl3rXvluo2I/Z7RhJpOacF
h7YAXtJGPc3vSAb0+XRoSDAiQ3MheuGHhPpvwgjac9aUH61fEEAp7bE9LknBETmA1eznM7LE/Xwe
rR4tc0/ihesaRRE6DuosZmmfBm01xKsP07yUZ1aRkkPQFO2cvvpwE1AB3RBXPJ9Qi8Rnt7CrjZZU
CWcpPzqrgu0r+9AkuzmE3feRprfnpW/RyxqdQ8t0eG71DOxiwrY0bNrqLc2632VX9l+flbpSH1Oy
OGifz9Hio/zSi0O0ulGqc4a68tfqas3H971t63LiTVO4UzSe3fgdUlPNRLczkPrndEFWNvDSD6uM
S2Mj9SY7dd1Cwn3ZGmP2bGhBips9fxjJNwcZSpQg2MFLGUUbJqn1DTSPQyVvmcZ0gYTuJsnmqAgT
PYoOS94cR9kgrFDiipgmp7GDl6ixWQMGO1ln9Q4Q8yAv7C3vpO1q/Cosf9moS2kkNcffyAqTDhAl
UiHQv9+qMuBoNdrEazCkOgN0MM8Cjvmm9uCxNT/9Jf9J3MXnk43QkBtMx+d0TB0PLGxQE3FS31Vt
TtW5XQtVVYWNmAf/5utX+b+6I4zo/zV69AK5n0dBcLE8GPW4wWz5O4eTfiNtVOF2rmYjMFJmx6Ep
ApI6DIhr/L8rP0UsfQ7boAWfKbwGyB3FAOJvP/8h8JQgAzgZWvcQ5X1yyrUCOffHHpvAfZ8Mz2VU
P2TMA2dUsnFIq4sfyMnFBMolNK0ej9nFfJRowxMO1/ydl7VaCDCadEKcLi9RU5TM3UuxN8b42SMr
FhWv+K6/t7pvHYY1TKA7TnGeYmQi29a8zAbWNgeICN5r3/IbDgYfvGRRvQWKBon9QBlDpBzGk1a5
GT8df76JGUE2x9MkuybijAHiDc2QnyNdoMvdaWyrIGNd+GhOaMFoTriQdQ61CZCWb5lhFsT2K4pH
ZV1n56Ba/uDLxp8G0OrJHku8Nc202yakyMyxC26jWKwDQeUa1tgm5QixdVpZPeoFpMaBY9RG5HUa
9nlcPTopGWeErBDtLw8Q7ZctWZiAUQg+WxPKtnjcmP6SfYL6by9RmdobLJHLrdSW5iFDOMMyKu2j
Zprde1Prn3J8iZ7xziQn7Szd71MmDt7S4T3f2a+eJ6oDP4HyGBFH/6jKCMWEVPvRR3a9QZ52ADEq
8pumc+6RwbCr80T8iOvknUjSBgdu+/sQi2cEUb1fhSCexrpglpr7mEdsX8o4bcJWx7bNlu5PIvM+
sQDmKE/v+iPBkhdSg3Bc+gaiFdGSbRXL7GSiOL/1Cns5omK6HBZSB1tQmtZ20Tq5Y/u4reoxPejN
Gu8IiEiVRFo70bs3gP7YFYrhpYRPYqVV8j3SahcmOMkE8zWr9WolryQ73XKXFznq3ztpfJZj16BO
DmGSbD95GLxaUj8N0AEayy2ay9mzSLMCcms2M0nturnIL01Rjxdnjd7NQH1Hq22OwdBq71hf70Rg
EVKFsbeN+nw3xWn8DlLwp8Bo6mq3pvZm6Y6GfYY+7vy+ANnoVMk+byf/e0v8ug18sPUymi8EPuNt
biOnNJBBPqLIv/VRcv8hg9HaeJlnPHICsE5tnciDhHv2mtgdrHcy4b9a5IOdIP2jxZCY/bRhPQdV
Xq/eI/YxsAbxbDURoQ1NlL/n9S9kBRJypEkdLq0bvII2jvZx4kEYbhY8tpZseSTE8MdsdqdlFt3r
KDv/uUfYIinBM2M03R5QAmc6UvnvnDd7VjnvjFxaHt7rX91qpGpUdVWo4fe7723/8xGq210iNc8j
VqadYiKfsD9WU+Ovy2rE7ljV1ZVab4ZEZ5Cq/+vy3n8frtpU8Z829RzVNhtdubX0ego52+Vov5Vl
zaK6XuoeWxjCqX+3WoPNhmDtzzUguzv82P6qf936VYqZNKDmaPs4E81ZFfW6zI52hfiYqtty/ruO
ejW7yCF9qGYzfnEMnZ+DX1gbQETxi2qrC5fZPbXHg2pThQ43XU/G6OGrqXCzp5hp7H5Th3PjyUbN
/6tNdZRyacnvrFrH68O/2lJNhoYx6Kd7GyfODWL21mNl58Yu8ev44NRIjVda49z02tZvUREkLH1T
96P1jY8CIPKrqWvTeYlEsXMxIHqu5oXjUzyHSLxV3xMQF4cUA8gjiRFYy7ATMdnbGmYwbIc2J5YS
lVe3GuSDneYHnzX2gpMnW6Qly08wxw4ZR/5LiWTrAXGX97LNvRv0Q32ncexiWond69hNKTt8/ZpN
3RkxlOKCe6/AUgcgNyiqZWcFhovpSYF+XLX8EB6yk3zQwSsB/WvZtfp39NbKrRjdcqcvxhPp5p4j
Zo9MY5VNG4m64cFuKzI9OoJMhglRjq33NhsG/b3xRgCjXbayKYgk5fhDYUEVW59p/Ycle8lJGUBj
Hzsfy2jX2wLu3EueIFJQT9VPYvnzRTW1sdnfgrw4qZoqIArHewn1e6vGq7auN98DZ2gfVG1IqoUM
03TtujkAp9aJbVVk40spohIabDLutHgcX1RbUrHZBRx1U7UAV85L0hS/kKH5a8AyIVVNVBIMyvoM
VRTmn8noiGf1mKBekpOOdWF4HzD02D3YWpufVFvD7/ah06JbIMnhz9UWvcT4yVgKHRPPbN57fryG
J5i2VVvsJM9FSQZVNTnVAOo2r35X87pqSsZl3ui1YR5UNZ1l9TITFf96QokFtglQSWFeFcgVOOhT
WqfeMZXMr0i2/A26/RoiF/bnRvTt3v7fcYT4S+CQlrlXz7sPHIzkdSIbx8mmGDcoOFVXJAPtkzWt
+jlNMoWqTRVDpVfXbi3iVAPOac7LqvkENeefjvtgI1u8Y23qT/cmdTXnUXW9t/lp8UsPWnY/bRKE
fivTa2WSMhaY9X5d3dtcrQNE0AZnNUIjw/Q1rIyb/KiZgGE6E9XxtLYxQ9GL7j0mELSL2DPsVdUQ
VYEbQg/v2nPku4iiFeSzxgrXwckoimMqBKDqtTqKvsYxGJwJUk2cvYT7bgU5+LbKJsK8Vm2S6kdT
gtzvxt59n8p2PAqNHZvqzSeZHbu2nrexDVd+6FzvHLVsStyM6JyuGQKRtNx984aSI1ggPlTNKYzs
dc0TqFriR+6bZTuoJHXFs2qq+pjdRFEvD6oKYsre4OH4vUHnYWtOTfDmJIOGJFii7Zwg8N8MtkZH
vWRTp6oVUi/or7HJUYMtposnGAwX1RmB6Hj7ZvJvPWzG2eJ3VddP+vrQrGO72wVB+aAGYkvMnm7u
cUbCuDBUbSMrz05IVKgCzvdBUg+QaFjyJrWwqbXJN72IcOeaxukG6CIbyzWXo5fLvfCGHOxnnBxK
1ELe4vG5rttiH2gYQ+fjqns5uq8ECRySv0a/q0BlvWvZQHQq17/1ccbqPpfFu2NMM/t8ZjlMY3L2
4pZ3WRLozuiI5u+DNpFsCaIP5KCx4JgQfw56+6BqTT22b551YnZMdi5elh6ooLNnmgH0rQwp6jIS
73IikpU3pKSg0ZhHo4y9jSAnsEb5vM0A0mWX5Ha/J4y1xsZ8tvPF69xb5cY2i/gYmFvER/0nd/WD
UYWZHy1be7TK9ltvaljx+M38yJtGhqOaiFfnnF00C1pkSvJ4E7s1VEMTDUFUs6ofXTk8RVGjv+Fk
qBA3YWsH0WtBXCtr2KvrWsPnMxugi9ZCXYl1j+FW9jUu4/yryZii5KxZw0sq899r9/8xdl5LkuLQ
un4iIvDmNn1medvTfUO0xXvP0++PlbOHijozJ/aNAglBZWGEtNZvXOPUYGNxH1row01McW+yKvuL
uXfz0zXD+37MtN/YbBwSr7FYLD0007xhQp6Tw25b4BJWsvEQV/4SLPjrMK83Ad4Yb2bcnCOAvD+1
DGE45THFxuRZt4sblHnzQ6ERp82VON+7Q1yS9I6+MOmrjr0LkSFsvRB9+qR9NPuiJhBgRz/r8Lsa
zPbRa7QFnZ+7u0klRpjHYYFxtkvQVgUZa8/60xwP+evQxQu7MA0vUk0r9EYBTdzCvLcf/W4iD9UN
FVwNY3yManPhl8XNAVRwfGoqNEIsJT9h94SJQ2rXJ4J+9d5caOWszI1npv78+ZkcJAmKHSCofayQ
6CeplW5ivY0I3tgbU3/CdfA5mBmBDIbaQ+DrBW7fOagvRSvfdKdFszbLnyxWa2/97GpPbaMfZB/S
p95Nh4f2ZrR/dQzOb2boeC9ZiTw/FhlvvWVMuGhjwrzsGxGCI9aMq+lSU9FbfK56IvdLrSdZ/Jzj
xCs19IDL58ZLDqFfWm9tUWG2m2dH2dd5lvrk+PXpWivN6qkd5rOpJiqyFvopqdL5PluKVh1u5rjV
CddQK7umP/SuYqNlpNv3o645rHmnbENEB80AaTSWPbHFN2aasptMr+17ddDY60/tvDejqEewdqnL
LilIYGLz1N9L5XqqrGoskqoFYdRsCE9DnxGWbEIM01yrDiEMoRwm1WL5AyQBbI5eYM9kLYATUR1b
nd6zq87nLpxer1XZo9Vlf4ms5D5L+7/MIi7OGRGv+76v/i5QwHT2+MpV2087BtUb73R+ytq3NRzN
2DSjVm0AkCMtspwlagkGjXqMYIDpBw9G4o6HsIdMqaVq8MCbBEnA7ufpdvEwkjbp52IN9CBVtzIf
YdwRZViOX9vnqkG+qLYVdBmDmqmcr+3CyQ9hnFLkcZsDMIZiOaQlSeSlLTIZPRECCoBz2O1rZuVv
pV+F91LzvMlfoJU4ki87hzZWjspgxyyk8+5VtXP9zsb3A8RIC+iFHhWwVBbHL1IJa3JM6NXPt1LV
WqAckPHSo1TLKY/P/uCBHF6ORMYze5iH6PqHpcm2pm1Up8Gz1KxsIMQ6oIki1Qjv971tLoHo5fDQ
tsoLXAx7I9VUd6zHGgqu1OT3tYF+Su2sfpTfni04r9GKFfw0l9+9AIsmXSv3Ui0xl+fRzHG7kd9m
Z8ggxQhBLTU5W+T3j2lJiJfEMqk1S8vVrVI19cUmWUAgeaoYq82iOak2maEA8883ZyymTRwEzncA
xDc1W3jS8T411vyHuMX7RCT0a9lBFyEpH77g882nnqnhBo/O8h4ER3oqC9u/tMYc3vi+Ep3IQ+an
AhHPBz2L31Pk2X61k/NsTvi1O275K88KG8vlZLxoJabGbgz6hthP9OtMIr4hgs/CQAvc+D4d8xgk
ThDckCI9xuP8as+5sUGOE/hGmdp37dwV8yarNB5v3tQ+zR6kUGw7fSAaikS2/91B4XHbJzDQ3aEi
nxZUPYAroOdw6FQ0NjtYLF473gCWn891U/3ANlM5W1o2vVpdxWM3Pmr4wb/ju/Yzn90tCXqUu0v/
ENrh76rLkocojtCtTR3lAE1ffS+tWGPS2h40V7ffQvtISiz9YszzcDCUKN67SnoTKN5Ppuvqxayj
32ZU/OjG0CS9UzknDcQoWTYX4yyExsY6TlFggvzghUbybSBJlE6WCxSpIlnp8GIn1ejt9JD0UgUQ
4LkojkTkY1J+mJ63eYz5C+rEZAm0L9UceCfLI/MJ8D3dVyHymKYDWGkAC980vX9rfXNhfd8PufZs
qM0FInq1IQsVHNSCiJiF3CWBl5F4r8rcvHaMh3H8puN4YjwVre2epqxD/nAEoFxviTMqJ00hrwan
qTrAndeRB/GNy0+gHup9SgRsh76SvcvtfPGRnc98HpHYtIOvVebWL7POR5sm/cEhcQ+42wmJmFIo
5hjejl78c8oxXRwHtHOxWvwzQ4MpW93DDTBotlYftk8kb7WjVVnhJbByovJR6e6CXDXeQX7+GKy4
/GOigkku6HfUdRXk75BgfVEiDjG03UZFpO6Mc9/wrBZa9FiBUpGaFJXVageI8wTHlh5S+KUO0mX0
bnzIKs/IqGjA/uIT2Ih9jBfDQ6+Z6stEanXv6eS6pWohpHifxWjBLzt70IUvgwEZe7T7W2kyYB8c
nciudo2baC9eb7SgPAEQLTVp0gwLwbc2TS5ywPL1ORt8mZm7RKdC8xe1z7J7mXwgrWZUPkkNT6pg
n7o+FjrLzpGVDfnq9iI1T9e6l0hJQQg4SNJLm45HyLn3chsWDQdIwaTkwKuBvehyQOAq0z6pEhU0
Aj2YVcePnU72YdmpLMU4EPhTIA2cpQeh7uHiF6hAracM3PSC+Gpy/c1ZNBTbyJtepphwx2Rp+kvj
Y42W1+ElzUK+dEUb/7FbG11p5k7PTmg/p8OvEk/cV2Ka28mwRqxJcuO1HMufYYLQhOwjRKtuEaf0
TiBGzVdbw89Q6b1hL31zQw8uFTY1W9k7qGR6sF+3jr75yPe+BAxTT9nFC5lBQEWLnqVAHKXYV4lf
7JN/2vQpyjZB5SHebevR8xSMoLx8D+1v85iGkfHiFp3xkswKgz6YlrNUY8XrztoMPES6aINtvPAB
m5wsuvbPG9LIIyqtJ3s5vArqA3B3H0F0uG2V0jnPUiRxw2jXDOPZCWLnuUUb/X6MFWjmOgC0wgxg
R+NIc5TORATDJ7TkWNP4bb4F9dvsuUDjHmDz3+eruz9Fpvh7mP0Ao7BNeYZLp2Nx13TXqrS1Zr2r
Nb5nUsPEtDjOFQC7a1X3OWrOjj7AjQdpGo2ZdF4Xq9h6VMGLtE2zf9FyXgyp1a3Sn1qrLujBH5Wi
t6eHEnDI3bUJFiSOVoO3MZw8enRcXvMW7Sx70s0NuV0yxcYQPEvhqeFRLYz5Xmqj7zb3Ue0eCz2N
ku3cLFHgunI2sreI+Mqnlk7orEniw9pmeMlvT1X56PVl86RFsMp+O3iLjo36LAXPEQoePdnqtc03
h7c6UsdbFH3U5z7w49tas/9aOySsU1DeaJrj2uZiV9aO15M2/YBgBTJCW2u0p1s9ih/b0cvu+QZm
96TQLz0kiIvUMMq01Y1semn4rLVme/7QJodZTfGjbv1gp5VVBsgnd56kcGuihA6EABjqtJWqAkiX
XEw97BI4qi917JcvflISXvPi6ChtWZQTq4yBmId5UW6nylc3PPv+WTqbBh6tBSrFhgn8p1Sxw0oZ
ZvdBF9Uv9Vw+twQK79B7rV+KBJFbM1T8rQodFK+H4cbpzJ4LwM4Q+NSORCpIKc2uX9Spjh+a2D3L
TmnCZ0wjeN94Z20ayvvJHG/sOuy5n4Px1phDefHGugMVNAXZXR2U+7zcK+pQ7prGqXeaFcwAj/zm
YCqGc9cnUDTi3k8W+7E9Pm5fGsMv4MP3t37Z31l9gGJ7SE4KXsIPv4sPVojgQWKx0imYAXilVp3G
yP41uzkItvqs9gHMCSUE0632+q5lDrJtmH3kHv5CeraZQQlvx0iBSOrzNZdsH/gY2PUmGHRVGS4g
Jt602omOAR8EAtwqkHRAyn2v36gzWnOtphgkF2AnucoxHfV31l0MNqAXdqWh3mddesaMWrmtuhJ6
bD+456yHAGcYb3EzxCz/XNbJoD2zPnRf5szSLhMZbeIdLcFEo9hk+dTCmdqoI066qBOTvp1wA/DK
Ptm0M99IFsN3av+khY33uIjwTZAY7Kky4T0Gxq3ZxOpBwRhlU0Tv8zy/khHaRa1WHgq7dW/6DDcY
AgFsrsU0oABvG9UNomVfQFiMuNC1/aF0Qnxcdd2/7/NfnCa8ILdibNB9HraOaZC5LRTtNmOumlmj
+mSknHmosvnGQnA2CAGJZAqWi4kOJ29KTo021Je68+s99pHDrnGc4DZ163mntvqXYMQ/AMRUtw9m
KBrqXD5ZwD+eKt18U+KoOmWoNd4ikwiuhG/KPm2c9rYsCqIk+gB/a/a3QTX1twAJTl2NIGNbJ9u8
Lo9eNnrn3JiqXcq8gaWVGW4M3LS2dd+drGpBBAadtjcHOzkAEP6BVNP3xUz0ZJIl33K1+i1wuG6L
OhsRPJ4bu1GA6yVte6NRopMAXAstCVbsncHX3rBh26g/qkSf4NWZ9c0A0OCsLAEPo3mSGbW2TKuZ
ovAYdeRB0hBhljxBMiIaWvVNz773tnKfpvB8EUfZpvET6OU/s2tUF/JvKl/CpEZzTb1MRaU9mzA8
TB570r12PSTgb5xqa+RhdNvlVXAJRmYYmcb7O4X48qRdidzesDy9ZUbIyunRpHCiN4x6mWAmxFDt
qq6PoT39cE3VvR3dpN0SCmxDQqFXsAPeauSWbOcc9CGOEAFkGi3HtKyol0jJF4gA+XaIo19NVuKS
HZknvuV9AmIFeav6wAX9U6dYxIyE4ck+YMrRVtYjgRF9E4Mu2/lx8+K5DRwzt8H9TTWKc1gzDsaK
uZ2HvtmWHTGBOn9E01S97aNIu22XwjExrHQgYab5JtQDf292IPVCTWeFojgdY6/V7IMkcbeAsg5R
EfxSyDygxBChKEQo42dvDeV7i6w5H+1Tl2Nj57hwmvSAHIg6Qk/1mB7fBQ1AnvmJFUm7Je9ZleY9
tubZBjeAtzRWQ/68Yy0Q6t0Eufhh9Aiw13o3kRUOnhFW4fPZViCUfLUDh2/GtyPIyw22WcwqWBR2
iQqHx2wJXs9pcLC9RX226n8Frp8hUGYAb3T1FBCDmQM89I/hjFWjDmF+02lQmdrfA6TBCNjvvvGA
89W2Q9TZ2Zh5q24Rmi72atGBUO4UDFg0VUE+Er2YIPBJLJTuy1RNz2NoN7eEGrPt3E2IomXtA+zl
ZyLNzcZCT/7sTTooUN23zo7tXhS/9y5K4rsXa8HpVHH3vXG92zJimDUbhWEsrarTjMISFqrfBoCo
x6rrvuF9YMAJtoO9UibT3YBX0a1D8LhYCMRBqr+kjnsD/mFilj36XMHh28iqnehGAHwpjve60fmb
poBEkcUVgYo2MMm6ldapcqtiYyV2ewS6XgCK8yxAN3wMDpCZL05OUkov0NxCOvaltDqXKE+h7ZI4
PpZTax77uvL+Sr1XuEyd2vo/Z7vewXnnW+otEBnlZ2T029zKgos+BvgjVmqzY6XunXqAZ0cLHCi4
E1JSis/irYNw71gFQQ/V3DFnvPNGa3hMBzSKHGqIyST71gxe80yxb9aiGgrnWrWZ+Z/tGooYNl/3
ls/c0RsscIxuBtCz8ryDH/jeNvRQX9MY+rYsmTe6GvAq+qZxM9cxaVNmH7/SXN/nQTJd1Bn5JoSi
nrQ4+G0tDlFQdW7RLZaHkdUZH+KlWMRzzHzUblWzbp+Gvp3u23gZual5ZdA+1RFT3apOj2XgqOE2
dbiNYMLOSsv6o+tTZh5W9J6kOjqHZvFoGaN9GPOI9fdS+O7d7HXw0Fot3jfdU+o0ySVkeXBJfSfa
GQUEANjY0Y1lm096YMDe8EaeKOweBxBXxPfi/aDUTzMGlQT2WJx1i8CZlp0EA2YvGWmowsASTWvx
ugKB+U+hdOSLerRNCw+7DCNEUssvQWqMmdcSZsGvwUH2fEkEKLO+131sXTHcgiOBGagHxzroQWNN
wTCx4vQ5ltDILYLSZx7U4qYxp0c1nEeoHb69G1Gl2U5LFZmCadub3CwzdQGaOWEKr6RDenLWQBd5
ZnEDIuM0TDBSgCvdd2b3pLT4P+VmnOx0TDTnrWDmwoXAb4E/2zvDlMMpmN37MdU0poJd9uCRmrvE
TfU+Azd6w2sDtGHxPRyi9E3NcYnx2l9u4fNwS5TAWUIF9ayz0kl5oBzP1e6kmPiEAbDylJ0vvdEA
x16tlFIB7OmDFJjq3LzIaXCtfI3qID9nccmQPXbODsNu4CGkFADBFfO2QDEtcgqb98Lemgx5d4MG
pbcGKID/2nBIGv4ekiP+XUyA9ZTM4XuIFBzio4cJa7md44wQ3Be8EQDtXaJxd9H/TZVt2td/WNe0
N+2QHeux5jMJKjBxsLRWE0hCLTzOuj474dciL40vSMijyDk+60lgndJBeZ4JAiz0VvVYmYvxQPxN
7YxT7I0h2fqdF8/eOYys+5hU2jbVkVVq1RzhPwPEuH3jmvp0q6Xx66iySg2rABnFEMrwYtJU+eja
JA1/DyjQ+1UBIsjq7mCT8AbLVdpX4Yh0+tMNjvYCbNdFGluZWAiYjNPagqvP077ZFantPcICcB7U
6XUGwfdoAEaw86A5VHHypWRigHxlBLSyJJkq1TnVM+Z8ZQZAU1GOSeeGzJ+MFPiLtcuDzthWZdGf
YEcUr51ZN6cRtshWqnriNOCNawu/UKW5Y7rM/9N29k4vg1+TrUzHIk7nG4Q/HvsZsLfp2slDgJTL
Q9BoNZlhpDCd3kn3Vm1XxxIauBHAzlASJOYyft7C1HAHpIKdkCRjEWycecz2rKIfDOIcjOK7LHvo
QsBi33P7FdOy9pwtmJlywdWFICzOpvMQLbjR2pjUM8CIcEGSSjHp0buiGP4+/qdJ2qV7trx29aUM
uK5eC51ukxUppQA9Gx3ktFZXwc4/TDhCnqzwNW5ACvgvYxOkhwA6r90acIuG8QWhctQN8by76moI
RkhwQ5nJgsGNHZS8F8EN2dH5KSTJ8cfkNsEFXJY175ms8ktkU95oq4JLdpLNZCaCBAuLf2+oC9C+
bqujIFQqx2mBFDKXzS5FD9w6aPB68DeJoi1xBFoDsFh7sipfHSXfJWqAQ+4vsx9AMS8XrlnOKFsr
PtHWEnXeC1RRGsc5m7KT9IycliuDLGLw9/HtchLppYXqtLGdLN3Jr0zQmiYBi/DZ4up3DBr1KAoj
jreF5D6cwXD+7Jb7N5qRc8pRo5YcsBSJXH/ZjFkik9LC+E6qWVYdw1LR8Z9ZflMO7jPAO+Mkf1J+
Bs7LYVQNiJP01d4ry19yXDoGcMyX23i9w9IoeKncJ+tiLaTRtW0s9e6I1AqeTIA+rthfeRqg3ZKh
Hqd03Kt6/V3wwFIMwKi7Gn4d8VQkR7JqsDEjqpyUMd5t9pL0vuK8QjX41sNc3HtNyB21kRA9tEnz
IvfeTtyHgbjPYa4NhnVriNDbY+pOequ4pA7LvzZEs229aWCHdSDUTbCT2yV3Q7ZKPD6TjWzKU2CF
uk9eudt4RZ9f8HX0QJ/J5lJARODZUI4VXu+MLUMyA0QA5ozVMEagHzblaAdHCpDIrpFfrptz2oOG
sqOT/L2xaYhRN7u4Tb7Mo36RK3e9SlBLN4WVTju51nJVkrZg/d9qiK8sGAC5J3KEbEnb9XGQuhRG
imNI04VANBF9HLpnufHXR1Muzfo0yJ6ayOemAsO+k0shP1Lva65PGxT6lgg6s1yr+tEutiHIXV6v
r5k7/QzwyjhkzAZ46l60Km9h2oaHfIbo3OrTs74MHfLZzmLbOc7BDBIYO76NCp0TJdwGPSEryYv/
5w9/+A2yie0VZHc91K89r3cPNRkcSntD38kQIN/3Drnxkw0ga3xO4fJeL+4VTvHhrfkAqvh8BQ3S
eEUEa3JuDkaYa/M+dsNvSpep+/UKMwhedMeF0r0OLmr/mGFieZDf0vvVQ2rP6gGNxn7eNll42w66
AsxjGYeW11qOlK3/bPO6ckY4IEx28iT0cXpgCsPSZXkQ9BFpJxOO9fr4LB3saqaDqW8HJNhO8gSP
nTWcptxiWVLtc2fA+MhdwJX/+XftIj37IVhhLzeAKyyAlPXZm+M7V18AjEZh14u8DcPbMizLkyTV
ta0g+rOMSJY+O3vfqQYwK+mjEyiMkdJfivVt/fCIXjdl/1x5w8lrzK08CddDsBU4Ku9tQ4JAxkIW
7M0Rhe7z+oavz7K0STVYnkK17w8NIL1j6EQH2WfKwy491uM/P4JSl7smW9djpH7d/LRfqp/aro9t
Wdn230MPtnIk+FPzHMCV26TAY4oUkFtvg3BePhy6B9E00FmoTvoBHwry9MwL5I4Pto4xqPOQz+2T
w9yA9eGtTsRiVgs8tpOnHFDKUHc31oJVncfyKR/c7mCaM1OJRld3alAQu+kRmNmQ4D0I72DKF7tI
cx7qXRCVDw7mxeuNl78q1evrtNalcX1MPh1SDGl76rEflIdRinoZrmVLT6AvmTGcJ7n6cpICPOME
ZoXHrveh1W/lLYHVTqtsfmgdXOOv3EJESdYtE67Be0h1X23hUoRcsC5W0jNxcKgh8YJvGBP9LeqB
uyNjspdrLIXc9niZniCUyxp5Sn/kk37xYiM7qPN4k5glAmVed5JBRmPUbuHslqjn7sIiuH4BjPYX
pPzsLCeUOy9bjPTtwoaxo+HXPHiPmMW5V8yyn9gvPp5nh1yeiHUwUDXVOXPc+vv0dtR2/QTxfr2K
ZeYwkibLZyZzM2vnW9CFhFQCL+AvcMkGM3EP+VHpQm4NyomBLsqoWfurjplMtsDrVsfJdc4TwBzy
uUfokWgUR/Y2wzHsOru6rqIiLSjIuenadRCGS31fG4lxkPPL7/LtaDy3+sNs5O1BNY0nuavrrZWt
vOt+xsYUbcaiQOkfCvnfC7R14FDk2y/168SO5WmJIw3LBzD+ey2zc9j5bT7cIchunoCmVRdh7QxR
V114Fv6UYZZd76/ciXWMWW8MH+jfKfRMc/LqnQVBGlkMx8DhpOAlcBnBdygE7ksumdwZeawDldij
BTzYL/AN+Wcwlw7riL7eyesDvYz360VY98qWdPn/n4q52gh76W4d6uXHSPU6F1/rsnVtnCNsP5jQ
IswgE12ls08qHovSRf7sdcolmzhs8qpdN8lr/w2rv34o5Xd+mGVcjy1zdwss4JaEIPYYfOhl/kpy
hNC1vCZzgRzMNpjMb2itEE8O++RUNGGo7qX7ddNfvqARYJAuSK/zOHlSZUa3FmvbNGekHDSUIjVg
YsskTP6dtbiiJKX+YS57/fXlPMLEuRsLdN16thvg6QebLNW8Ra+3IAn1w5UfYtYX3dXVs0zLZFIn
W1JcT71MC6VKIgjN6wACyNpZuqxV2VqL9Taubevf+HRslL91CHUwhjFmysDZAQTIT1KXN48rnrCM
X/Zff/xcasUmUgb1wzRSbuH1yZu/BxDtz/K4RijpAppe7kHYdUhuyJPy75ty9HWoApTTnNwy3X2m
ggQwRdYl3CdOiBA8ZO+6Y10Dyg4p1n5SHfyfg1bn5+uvX57kK9ljfWeu85nrwyytnp535E/+ee9k
69pLNj/X5aDrWT/0+vwHPh+laCQ2WvtVm5GalXFlnT3Isf/WtnaRvdd5tmyuhdyPtSpbctx/nvXD
ckZ6S8dPf+rf2j6d9dNfCpYBH6O5ugth9C2vOB7O5Cqq+bpWlRdeCkIpkDOhEbF4X8Jsa7G2zRme
oNDv6FO1BpvXTjLcysnXrh/2yKZvBiCESMFfn2h5WeQ9WV+W9aX6z7b1MHnvpN+/tf1fT+XP+ULu
L2LQfuPOxaGNae0yF5YP11pcV7Jr/UOs4t+6f2q7rieW017/gpznU5/rXxgS71ZThj9q54VbGRpk
DSpb6zdaxpC1KlvrhGzt/KntU1X6+T2CAf1PrUYSISlsiHy8nOTemd7KI3zdlFapz4SyWVZnVXbQ
veJlHd4BU0EbX+vKvNDIpS4jP3OhgIiSlVnuNXTkB1Y7b2V4IPqPJGuDMvDfdLXroGGrxBBkdCnK
GRIm4m+7fxtu10fBkUX/2md9DNa2T4+LVGXvGDQpIQsXptegzuauc/R03sr6NwFgQLgoGV+DdogO
1zdeLspaXIfVtS6X6z+rsmN9daUaEEj5e/iW+qczSNucJWAntITXaB3srxPr6365P+uRDV4lLN6y
s0VgxFgiJB9Wjms3OVYKmRisVdn61E8G0bXtwz8uez4dMniVsp+NO1CBjzVUClwDpAeRckMDybF8
uEoc8doXGbr8LMmyk1yZMunz7DSrzqbJHOskL/t6R6/v/odg5oepwtpVtuT2RkVPRO/a6Rrkyh1E
T4w4QiZFRyt7mL2SdAxqLtp0L6/oNU4pT8A463Hzl7zIf0e1ajXYY51N6qQhOZjn2TlBIhiWOKQ1
KeqGbOVmrftWoKB/FlqbctEddmYLAzIG5DXyYelacDR1/0Y42xYJgEhFu0auqtyXOoPKpFfFaxnD
MxE+ub7c4LlFdKe9xjM/XX65qB9u0XXper3qsmaRzetrHpGcnD1z2stVlj+7FvID1qpc2E9t11Wd
7PlM5lx7yu71X9LDUN/aWOttsDHEKi7I/feuiMejgRDgXocxSxXqGQKkxRmfSfZaOrkzw0GmZ9nr
ecA89STBu6kOXiItO2rLOdSkzu7KoG430mvusvGkzKW5U/sMkN4wFJsm4lWXwstcc2t7ADw1MEW3
aeIe1Ci08j2SQRgus7LfE5UENTw550YPmgc4WeSaEY2FeJ45uBfF6m3qj68Lov05QAb2Gf5NvUM1
bkSVg6q0ZQgeZQnpiXpEBSK2q/Q59hyUBc3uborRQnCALRx0cvtHz/Lnx7RqfsJ3PPWmVr6PuYmr
Vup/y0um5DU+8Bc/UEGKZ81r783Wd49oPZldPyDhoLWo4wzDJmjq+ks9g+llSV6+6Wpqb1HUAV4V
IdulFostgEkoec6tCv0mVd1VSASjDFWC48aIsboflz2EkjATGHAUCBPt2BR2eT9PSXUvW1JkReGg
e5bnCAsThLeKONiVFfJD/jR8NUmeHVt1kfLL1MrAjgQljt0SAN64Piu3uIhRvVYhfBo+RqIqCoa7
NivABHntwHq4KdwLSA3Sax7B9hbVr6mfosdhKSC6RI++mnxDVlM5S1OZYdKN7iKqXAXCZ4ZFtsYJ
HhvUsB9VMqGPqaJp22kcA1YQ7IhtD2hVanMtcyxF8ZDdTMPQ3WtJ5z3MS1FnwPZsni3Y1fRYd4R6
lm610sEVbSA7Y06YzY2jji6M/3tKovn+WgPNgfKvwzO3Hl9FlveAyky0rcJ2g+6psXc0y9xNU5Oj
8QaYvjA082I7QJ2BtWo73daTdoMVPDIYOICXXljeVlDtbpulWKs8n8ekIIY6IG1kw00r9Us+m6mx
1UxDu0hRTMH/NhZ9pWwnD5a7F6YEmxE1eO19AKOuPfZfkyH/yyCVDi4cuj/vlgmfGWQiaIWiQiWm
n3+T7vwS5on+dWoS0AoI4rwGYwbsGh2sh1kjl2xNiXVTuXl/0fu4PaVpXNxzCzQo/6363IwKD1eW
mneq0b/WqAbduVHyMNhVA/VVqZ/jnsSRg9jjXqqyg1ToG/Lr+b4eNz3GHZtp6R5rKaZ8MViu5Tgy
2DQ5CrRbxozdh4Ot/JuTzuaNnKpuTO3e8cIT5DCcOjNk0Q58cKrd+gvaIPkThnNyPW9tzO1D07X7
XEXWZutjsdwH2QtGhTNB+6JhrWybNxAtmme45/09oeOz1DDabZ8xrYMMlY2INS09pM0xys8HJe6r
6qLHhWsgQG1oP0Qslk0FBt0t+mn9bT0QVi5T1E5kh4OSxRkZzAQ0G5dCN5X2iNimtpWqXJ4sVZdP
lQMmbLk+9jgCdKmWiV58tMc/138nTXL/aBc1nLPl+qE6DSIvmzz86XlmxsFEOUU2paiCGYb7Wpen
bWyRkPzQKLtlTwe5Yzc8AJwBgRcMG3BdWCqUFYOSXv9V10F46u0hQOM9rL6V5UH2x0NYH1Id1aZq
VhwC1oqLWzjxwHMTRMFttxRDgu6Ja/jHDzv6PsVO5j3w7XgPhSG+KccMD8OlkC1pM1llY9lgo6gW
a1GD3+B/dJRDrr3Xo7sRc8D/yyGpO4CvULXj59O0XYHI7dN4X6pEA7effp30lj8yFaXe3KbtwqMg
7WhaLQxYFCnvoqXIEZi4k+rk+ygWRv4AeV2NCa4vu0sV5fLN2km2cNC74cPXkUfm4NglqhKWlYcn
xqQoF+fdAoqPspTs/XSoVOUPt6iOnhyEwK+Hyl/7cESmm/uuBKDxecfyq6Yyhuz4NBf2Xyn2pCCX
Zje9aacqvXHHCMCJhvJml5FnVMlW7JMi1F7UMhxuXb3+kYea+jLYhfqih/V9xwB7T24apguig3z9
egP9L6du9RsbaMm7m3EqkjnlXYqawXtUKV/gIwcPstMsgzu/iO1H2QdSeJ9CqHvOl55j/Z4Mmvmq
+VHxpiVn6cI3J3tRmwb65X1Yp9NtH2jp3bgUiPvpw8ZMajbtZt4wZoPGW6rSB6IpiRzf/a0mA+6l
LrFLmEvpe+bV6GhrRruVqtE3w8nANXVXmhaK+Bvb6vpnbKyQLrJGfR9BqHxvemwRVPh6x4Vf+Q4U
rNzZmW+eRiwzH0t7fAVC0321yu+z27hfLMVtL1kZIZ1k693XZgZIoTpW/oiIDlq6Yf8ncOz2K5At
fTfHuIjbjf+qAT5Dw7YdwHuyFYftfsYaFr7w/zZBi/x756c23XJAxWbzbTl49R6/thKFOad4zRTL
vjRpN6G53RevOozpZ6zfN7JTAcb2CgLjC0xe9U6abL8hv+AO5VGqI2oSZ82bkq1U69g1H2eydFKT
M3aDeqei9abDiL4JphlcQmGFxk2NVgy06NpHhc3O7wi6x90OLB6ynkjL7it/cC6yp299b29qg8Vz
h9vJ7DPyIBgTvfdq1W/h+EQXqTqRagNTiPobqdoYEeEDqfu3Up2V6bvLN/9ealOfPTJe549GDL7H
H4NTGA3KU5q16l3kQyMOfeyqhrx6BOizR3aifyq99i2JW/UGsMLwpOstr0qMqnyVuLfSQdrRRTyU
Sp3dS5MUJipHkQ2Boe50DFcL3GMzO3iS7jF0tMfcfGqa4uB2boVhYb1Hxry8sSenuIk6yHKLWHB5
o6gUTVe5yMyq0y72ekTH7ah5CDUHK/DJekUhLP2qWpW3RzezPEkVjg6Qer14L80RSUqjB0uwdNP6
yd+g6QeqJh9xV1ZbgOJV+hUUdXaEju8c9P9h7LyWG2eyZvtEiIApuFsSdKKR2PK6QailFrxHwT39
vwB9M+qZmBNxbhCEoRFEgFV7Z66k9/FqmcYxdxTzXoSZfS4TE4HFfFg7qn9G1JIHftq0M8M6jTQi
HjnzYtJSf00Fr0G/+69tP4csj0yl/VN1urb7X8/XWwQw0opv62FqLoNSIZcuHNB3qLoEv0R/ctV/
FENvPTX2AB8o14tTFhoWZOMqRRHXT89d5VyXQwcjPdWR4b7UTa56Th2b57R0CWCpa2gpcGEfsSN9
KMCvNnGxdpANndSSi8oZ4nepIRAzDae5dYUMbhTLTnZRGqr3UFXq1fLy9vSilm7zIekbISMSMRzG
0dhTsy2h7pbm1bVgjnO524AttXyVZHUBGRdG1anknnqyytDrfD2+qYGT/7Pj+5hld/mzFR8J4mcw
/p46BWrsLftDdI+n5dVi22GjVWEnrGxx+F5dduuulgxbLu3o+8hA06+mSMydavV4t39ewrTF0UJe
fmOHprJJtUInlqq39yZ63wNZN81JM4S9tZJsvBvJcfG6Vm0euRpVpD+O/cbY+QqbR/lq3AenTxiS
DoW5vd5bbSE+8CQCixTc5/n2cdFmiY1JJZg2dVXVl1hv670wqv4mclqTdF+/JJZA2vCxEKty48OZ
qZdgsfzOf42D4TGJhPJHQWn5/UZZroGKK8zPMe3fQ0WxXzSryaAda9N9aMEGZ4gS3GKhdnbZDBVX
FT89dmls7igHpLcOViA0zo1J/YwbmeVP4Ss34DfMh8qnHpCDjDqJETaD8CRwxJ8MMrIuu4eAaI6m
/dVJNMtwipsHt2VOKLtKu0W3IZHnkLCE78r2KK75/l7XDTKoBntGGqgpaXGazI7LI9uuaQGCQDjL
BKwL+TW/NLt3H/LUfdHGWDmLznU5B+B76zCtb5ZVaUCey+1YHvS4A0ylMS47yBKpW9E47mOAIX1V
9aF67qrSf4zq6VU3A/2yrE2zAtzWzdvlUFezj5Fm+nfLWtgFuzYt01+i0P1Hf6KXWJjNfWnY9qO/
G/zMfo35qdy1g9ru7LYP3gp9V/e19VaiyCIyp6r3fdAXL8TcrTszcn4xjzwR8lBcal8Bnh9g3pBd
qK2+t807ooKOM8m6s5Nl2AE7GrmIAK8ZkfFniTs0gamFdiAffw5ojNrwKkua255IwYucF3wxRq8h
G9lbVpcdNGyLSzORtkVk9RGxE+8cyAp1A4GjK2p3xcWYFxYo3qOjGOfcrqZfVAFeZBmNb2M0Cz1a
/BxwoEDupfpLPPXj21BH5nqYt0fz9v883gG59HO87/i8DvK0dRM4AN/+9fo/2/9fr/+fxy/vq1c9
zm1XbERuxuueCfu17Mf6qttC31nzNnAZ9XXZkTP5/d62HAIosrmW87b/ei6/nOCsFHcX6/wmLgtz
dlu6VaNu+WZk/2xTiY92c7H9OWzZOcSuu6pr/AZBeatkrYlhEs/XoNV9sLG51r0Ojo2XDVpxuywG
wf+r6J70ldZUGz1M1FNQYcTjJrWsQGhXT+28WFYtQ8F0/72eVV7HdA3W47/2Ltt/VpdnLNtg2x3z
CEHbz6bvV/pZT7npTYNzW3K63jviPyCSua8Jfia+VGV+cH28pPpg/xqtzn03ANBRLXT7W9NxCBxN
4K0UqRrRfcVNjPH40JTK1tDd6RkiQ7+TvOoCPH3ClnVY3iPMkPN1VWueScJ2L77UaHTNr014xa3O
WXtEN2KSOmAYW71phxu9DmF2z4E7S6LOd7iOGRaYc5l8LTuWRQere+MgssKJ3tkHkYoSuE7rXzM7
Ua4AoqWn711ixJJpguliwI4BQm6LFUMQfDHxUO+UKut2TP7A4htflWjfQIz0z1FMEnwi2+42ajpt
r8ZtdvCHVFzCQCcTQymnpzRMvxAdZl88OSQO/kYRAjoW0b9X8mR2xiCDS1U0zbWYF4bK8DAswCXO
Bxj6bEVqkGyYbXnRUnzxIJPVTe8W8rIcvxxGwNOG0MiRADTgNMmcyY5knizZLrkGwDrIVWvSO6BD
BESYBKMZUh225KDVFzOQya7CWnNOMkwVxiCmk+2gLMYdbx3trI8OBSjjoysi80DZo7hxx6m/yaph
OChqVB4zoyDYx++iU9L4IJ562zkl5UjWa02RJJKJv43bViWBQa23jlsMGF2BLgOA6u7oT5SbNLbl
1Yf2BDcY7SB3HNRAVdfdT5KoH8Kdh4fIBI8sxaqTIUWpoFAfG3rQ63BQjafBcWB5wz19JnumW1XR
OJx9cqhAUOepV41hBAkLfhy/TRg+/HT6nTTOxieP7IXudQPXJpq99lN0j5b0K7LU6beSGL8p/GIv
NwMK5YGjb7OWH2e/F7tufgUnJr8DHVhJxMPAhMoagXQiMfldoEvUpXh30RowBcz6I2zU4a4mSH2m
8U9A1+qza44SFDJXADOjcp81GiAZ4H3DJYbWwqB82OdCiR58xbUvtoabdgmCD0WH5c70+32X9uOL
sJg7aVrw4BRcKdqYF2AD1OElQgC4Ccq+2y/P0uPkUBu9dpPbWu9RSyxucATFTFVnZbDpEsjht6vv
TWIEiLgcsjz6a6M171k2/veen8OHbOET8gY/r7NsqyoHHxoNvHVGYuDFLFuiHFtFPkkCLG8GX83A
V3BKMnjb1C17nB7zKkQ7dzO2BTmX86ouRkxLwiwOy6qf1toKd2K8IuQBk5xlMymYF3oekvdUirE8
Dm5SkWDBo2Xxc8zyaNlG0jhHNzoSpT5HjfX/8bwJYFSJQf0/XntZ/eutbXIEDoyEVn9t+3nK8v5D
VE43WfrSjGH4wD3XXxWxbR50H29Flxv3qmv7O6MPlfWU82+23SK+s6piv6wtTxKGe9/KzD2bprIH
XTRdXNlgKWzz9rkb7Gpl9Hbw3gbKA4Yi91No2jZ3uB3AAV8HWq5HHACUV2bxF8WMW+gg8e8qqmN+
dpr2ZY67XyemLM/UuY8qEPczRoHqnGtVuAVnOq0SoVbnnx3LXgZY/xwniOQpWnutyickMiQ3z6+w
PGU58Ge1swZ7Zfc1Pct/v8l/vbQyJPiFdP8pRaMKMHN+k58XWFbTXt3T/IpvPKdX7JMcAgKIiA4l
8UXpQiwkun0nIDnepdZ899UKFAYidL634fQlUil19jalgrOtElwSq6D+v1fnbSR19+doXizbkGBq
G3LR6ILMe392LMct26pazbaiJxVgWW0tI99EYGE8GY+U96v6d4RxwS3U+lULRuxvXTk+2SWT9nps
/Pt8yjsPqVh31WUMDdMeslvHAKoSA3E7j2bX7wtUtRAcIzT7xFYdzNSFCTLfxXtbjS55qlbbjLnu
nQprl4oB1evUrBUK60X2yKcL19S8nefEgoBiTkK8kSn64jep9VGa/o1KITOAhIOvKakThtKPRdla
4PsoMtDQkF/D6J78PC8+jCZ+VwRVau6WCOhRDZlmRxqWALVggvTMpqx/9Ou+gWnOBGLZO9hheQwz
rIDL3pwIz5PfTc1q2RunYUbmJUy5Ze/YWumlVsRbMr8SHY/8Nq2r+2VfLBxqToCWGJNHt2WrKpeY
JCEeB+YU3S6PloWaBa+TrlaHn03LI9JQQy8mx+f7WT97VTuzdzGNqNWyzW5CcJNOg+8UOOj657if
91H77NyIwrrxJ51jp5hUKpxI90PilrSIfJonWqodXUdqRxUfFZ71SNulE6iYZceyGByoQWtlPqZW
lLHa/jxH85WPcioh2/37Zf46xLRjPGTLi/+8WkdMx7qzx9L7ft1lt5/GvMVfR06WoqyJwxKeYbkY
weaXV/oaiyAO1r+euOz4fsvlA4aZ6m9dIZ6+txnLJ/h589FN+Ar6tlQPTdh6//Nv+jn6n9fVPrMA
bsP3Z5jPwvLorw87f7jvz7Ts+X5TWWa3MWBXrOI7s3XUYzEfthzgi5oyz/Jw2bMsxuX0Lw+FI0E3
9L9dOkJnRfZbRhvEqQ3NuUmial0TYBFEWM2CJn83i2aEoYemsVMPVuhPO9uVf5Dljl4KWFGNPjo9
ITpSWORRuPDB3F4ewrT9rDPf3TJmOjogTKNKjzzNGmeUrfthKURkx3Kl1NzIAc0KcPiOS42xId3K
qZMn5pl7THiPouncVcdlB9djfKj9CnGxfNSCgRfD5gcRO7l0anOyY/yXFaonCjqblOpWIfT3sOhP
Cl3PsSAScQTBUM4Nv0Kh6ZDg993jI2aa6ibHSNGudZsod2rMlLckz+iu8o+CsQjxcvOmfuiwSaXJ
+XubRojLair67PDzrIBKnpfVIJfITVXulh140N7bCcdV1XZYOaf7prpvUtHf9QyEWruGhZ4zJe8n
JCPAy2I+SPColISskJBD7EElbcgO7bAasJoKF72hmV46bSABbF6MqX+te3z8WXG0g95E9c+ioFq8
xmM2bPUC1tiyLYfAsJtIWaNg+q9tcmIgAdJU31Wk6BWO6d9m8wIchVva1V1rgWtKW7g4A2OYu2le
RKlR7p3RHlfLKncQ4y6GRoFhqPne9LO9scRzZLbGzbLJUSodLtkwERfaFJtl27IwdF+nTQSzcTnk
rx0Q84yx+X7jZbOpF/R3xyI/LG+8bPPDfmW5reG1Y03Hev6Qy84oUfOjaQEgnDeZlNUvtq14fRDG
16LcFBiC71pNi670zL+GqPIPvWacAZGnp4Gwqrtl4Uyw/sFamdufbenY5YS4QeZPVCVWsDT6BpnX
8iYxE/OOYr/5/VwZWZup8Ek/CtuGFC2HSZufkjE0maWz+14nIana1kUq1uh82R+Wpn6cB89x49xO
LqODbqroFVVS3Lluotya0TGYV4wo/mcxmPWrpGp5M4p0nhbi9yH9D2HGz3FDAuUonbj1Li9kq4VF
dkV0R+CdvJTF6H1/o6YyCtAatyuoyM1tUWfBVVAku+pxcV/6wXBcDlsWDMn0FbFA5X5ZXY7VoKx7
ZoVyfHnWsg1HRYolITkzhxvWrhq4d2luuHdwuacbw5BvgV9DCZm363bWkSQVr/zYwfm/HAYB80Dn
PjwvRzDyu1MjzThGE9+/YozavRK41h1mUfuOBLFqo4UOWQbDZN8tO7QWuKda0pxZVpcdAFPEpUoZ
MJK8oUCODVtayYax7iLuv0lnnn6ODamdEmbW2LtUr+KtM6KYAGcZXkvcEB7xLMnGsCGjre228reG
a0AOh99yBfUcXUXb4A01EuoHA/VQx0gJFZqzTJYFY5eJtCzSPPVpYLRRBsThKYSF+DOpzwc8/M+j
eRW+3nPekuVHtoaL/m6OVvEJh75ZHhHXnNG/vmlnl5CcJYzLo2XRL0LJecGkFuHkshF0rdy5Oh3v
IQb4UowP4bfwatZ5qwy76xdVnyiztMxiZ+PDz4IxMlaHZT1bXA+dyJ7FbDySs5Omnj8C2UQ4j6zF
f2RWgN2gQVIUgLt7syz0qh0mAo7qmb/x74d66n5EiQ4Do8nBPi67u27CIbo8jMHOgPxPYtocgPNp
2kHZ+z5jzkgESQJnJHYsWojLWfzeDezlOFdldrBPiDvAYYZ9QWyU0VCw2Mk/oxSfPrSItKh2A/Ff
nqndB+Q63hSye7E5rceIOLBtq4m3cBTuZphVtQkvU7hH7jjZZvl7f8728mj5D9DDCjci4FwppKQd
Val7dRKIfUtQ241lFOXBYpKQVHG9UlS564X1mPJXm+aAQx9Th8p/mK+AVjMmdwDST4rpxTUm5tmU
ls+Ka3v+Zy2PMqANmwosCL+7nXbTQLYIKotGl1FC4kvS4fTXicGizHmz3AaEoq2tFSXzqfdTcKtC
80NkobIxzFPR18NNE1r998IQ0XDj6/OZy8a3TNOrGyy/1Y2bV0DHl4e543baZnm4RK8uj5ZFYvsV
aicXGsasnS/mOJbSqDDoMOj4n1+s0rXzQ5QBApg9ovOfuSyWP/hnVWYGZBmN3Ex/9jBNs0ZxOR3F
4jldHrYTBa88s0fv5z+zfE9/VpdHrtYTb4WBl5t3ASeQhTHL/n4WphThTgrzmMza++V7sCyiebWn
xbGdoua0bCp9k3CHwGE0ssQadEuigaV0/H+7oviVak1N+qiR4wGbXWPfD22p94cEyBcmec7pzIeo
BDEGy2JZjSMoxFqkfNUMKfsjwZDtamrsjlQUJR6OtlN4BjFdbTGMqyAjWjckn9pTnYpZjK76O2o/
n246PGjlDNZlPEJubEHgHFb6kdb5Rs86fKPJOSuqcAWjjEbpVIYnCy3MOfDlmn57s+rH7JJp/ETk
bmV6LpTVo1q1a24ZJS10KotlJQ/gBuap7aRecd/r+6knQchyyKS1n9u6zbeCJgwqdtmRxdIE26gl
iFLkK6XL6I8gE/T4weWmEd8KXbPWozYqG19piYXp9C3sf/B006Mh0kNeltTviCSKGvFa9RWZhWO6
Bb8UbUyMfkUrT2FQqyt+HHEmh0XhNRgyQnkC/IqeJKalq6i0XoOYogpeqjVQtmjbV3NGdGugwqVE
QXN6PZV6T76x03gliIrGodbYDV+NzYlxOpeoFJ4/de4pGJN4HRGw5eexCteUiNJIo1zdqYBvjRg6
PqGZVfcV+ziyVZRU62EynZ0P60Yp232rh5wEOHSRsDjTIsQr3vQCXUz/5Dpz6ZIgSMZjzafNT/d8
b9E02DG2dciTnaGMGIEV9P6yV3aMKKY1/cc3Bs/hxhnx75eKlcAmQqbjTIw9Bd4cBzwa8k3+8CB3
x33iXAcQSHs6nuoJMS3pGQ4JDGrOP7rEpYtnXgYAg53AUcnakgLmFK6nUPlqfbJl6uE8f4P02GrP
aTj9Mdm5zht+KCsm2YrtXwpdflQZdCSdS3St9R1hTWNPvzG0ScxRY+FRED0VSUMCroVPDAe3l1JO
MASm8ClR07XVzkgRWMurQW+ffX4vPCivK3KZyQfNaOE4vJdVuRFMiKlbo8oZIXqZZ1kp2yxo/OsI
cX2qnN9lSqpeoAbvY6dsW4eJYK913jwA7CwjPKKV25pu+KnAYV0VA9nE2jC9uBUFCwqQmvLHJiIR
rpERHQyNSp4bq1eIC87aGFPPD7uHUXO2BOEiHwmRYilCpdvKDElJPpJKk9upGqQ3hmm5VZynUMnz
lRln/qZOc+ozXb41LaU4TSEv2LdUBiNNuw2GuAVNOR6k+s7MP1y7o91tZH3fJES11uR1Uc/fWG75
qrUdeBYASY5B6HHbPaHINYAdxeGaFM9sxWhQW0/wV1cugamrdhyyVWyHe1Mo6qoD2WXF4gmQWCUQ
SYL5ShkfVaqXx6SvOBBDVU3uNSMw2Tc+B2737gdVDdSp+Iynl0lPgK+l4Qfi3Mxr9EciFB879JJ0
XaCl9kcXZOrc22gH6XjU2oZR2pTMEAFbvv5F+QaEifUa9+alGGjap+5J6ByWaf3ZUBn9c0+PNx2p
w23ZnPxJEiCbjzvieS3SZfNwP/4mOZt69UOSyzdNEiivtuOdiBn5y2nG9RYUAolGp9EnuEPnQCYl
mmHAhgHfiXVdSIBg8XvHSVrVJaHAiqEcyoFBVii0at3uOPeql9oU/IkUOBrlts5M/0q2YbuhtROv
h8p+tIbMM3LJjUABQ5umL2Tcp57m0vBu6jZaNU32jF4Uk2PLHHpIIvKSUG9aNUHCc04syuhh0yjp
EzD/K+g0Z9U8dxYEuipK8N33ByfSPwsl+cwi/aOpDMICa8j8KnMoKty7vJfj1sloFkQaWnYnRUcU
jsGLRhV0yID99WNxr8bVpZoLVfk4N2L/GI1N9ELPBw6RyjadWMG9qzeDYs125/K2C+NVVFhUS2ah
bhUMh0LjRyFDI2QB74P1wl3TCtaxdqiz6NZGiLEq0+KSJcVXZtiHqrLem4iJ1yDuQifNPKGme4Qq
1IP8lryW3sdX7/Q3LWlmAahqr0KBvpFGDJGn7xLPUkij15V2XClmPni+oXw4kI1Cv0OIHhkbQaiU
3trWbhzqB2LeaENnYkcVYGdOVDLD/DEf1K0g1XvrhBb6YTQrkcnXTCleXLWIb7p1EDozQ+xXZ4TQ
xtOncWpTD/7MQ1hPH8VgPevFeO2stZ5Z1dYKhvMEmjOxIM815E9qlnUuwFg7RQNnsNDpqInmkPg+
Mm1r10eK50Rk3b+OUfnmBumDVcrTYKFpVPunsE33DRqcZOA7EbfNFiQbaJruFAIORNAGGK1OTS8p
mYErtWfUXJ9Q5c10XzVFTxF3hBkHHxpoANkVgfk2tsMb2dTZyk6Vx8YBZNNG+muTJR89OD2jGl7x
l/1Btosu1thNXXSQInsYsZGvU7X4VUrg5REcpi5BUc35uBeEiO0K2gBo/gxqR820owEJTK05BFJe
yTQiQ9ChPt639p9GNKAp+IUlY5uo91yA/AWgvFJET+SlmoNtSk96m18T0DwrberNjXDd3WC5h9es
AdAHbehQDGYLbz9BLD8ijwjJ0SSN/UgoRnHBN4yEzwabrnNFlj6VHarCrfmhZu0pUfsXyYdi6vcc
IcKA9Jk+ubVy5M53j7isXElpc+qDi0YyfWHquzbu90Phb5t90+fbhtPCTYKZP73DYUVvL2L834MC
tstLRJVq35KnpjYEiw3uKSlgfUojoZ+Sb/uIq7d3/D9pSoRygj4tH+pnS7Yn3W3vpJOuyXO4lm3w
ZmbMG7GQEd3Qp682nnr4pEW3pjVDyoMg+nPiu0FHAGx8zrCh1npGNMPGMVQExnInmGccXGbLRXYh
erRmHBCp1Kq4XOSz1VJUnlJnWMHhuU3joVlVNkRAVSA4MrLgobDSP2U71KusTXuvciWJkZgO61A9
dKr7yzYYRI4h5Ow86I5Gwyi7lP6bbLnuJqlvLWDedtOdDap3kFMSD8SdpaR0QysflCjaKZC7zzAI
EToFlNAMaod1Z3CSbU4jkScTN3Qt86Ruuxj+HWfVxX3mZfdNBiOqSxR1qxswG5o6+kUAfOvDtucH
jpHk1f1UBylPGiAyZmPm3vHbB0WMYDdd+SZaSOOjEqF7kW91426DDqRoE5FR7Caul1IiqGlwpAjj
vVxVuHgYhFUiXlcBFQGpqhkV62SfTZ1zIGTy2Y6A9/ALLrvyU2sZG489l2cBXyeOTkIpSJjrYSjG
fF2q6JfG7cfDnYSqifyeKapOQVR8ETIaroQmaSsZj37jEFSS/9Yg1zlTjUtCIxHMjxzyOfOzDKqj
xWAxaPNL59I0JF8E1NUZA9ETY+0nh6bF2gzmrAh9+BhNZgCJ0w0Xx+Wnxhq9xJFzwiC/5hYBUnED
R7V6TvSKq6NfW/Wk3ppdNjAYT5OVcBiDWSm6jSD66qhnt0ezmAlZ5gDvbegfzaLfaLo5MLAiNCOy
YTtY8k7ph/IQKcmdETAgJ5M21818Z1CZqqqpZ0AbdjtM2kZjZR4FoUcrDH7Dt4KdmqDZC7WKK4Av
jfJF0e89KpKDbxkDycAt3cpLVoIxA3EvVilq2/1kBrXXQMR0+3gdT+a5li7aVPnHVG6IWj5FBLPm
FKEBPqK9S8oNVsa7uBNiq+bVK5CFG5lPEJ+LGdH8VgmCqwdXw6xfhI+lsBkJoYFyKBKsKjVg3FlE
YCaRoOfODtGSSTSk3a9jC3OPNeIKMd9jCQKy60cy2y19K4zxQVetUxVzBYac4UQQKkFX8o9p+52X
thCHs02oWbvIGt6m4QblzGOKInVFLki1yTTOE1HiF5wYyEYm5usWXqV2nEvw5rMCmW/Wtq2hh7zo
zVHRthaBRyvXVO5FIbYdgNv5JlWs4KBihRoRUO9muhzpHwk3NsU4gg587ULjt24p49bXO2DJWEgh
GjI9TVPwdowITZdvf6HgHWBgQmxiiH+FMX4bhTCSEuPLsNp8ZQ2U+02oSdw3KSGa4AV19Ro5qg5V
zvYSUk5Xisu3xDb1dwouf8hQLo9dQtdap3E/ElWU6NovgH2Zh1QGA6WheWpSmPMTNhE1Yk/Xaew7
yU6YcGm1YdjbWucwDojLNai5BnpK+xJrFTjq9qhEfNuKWqyatHyM0xw7knUDGNObCsbPfeuS6kuR
YmWl4a4ncRxq53SxkLCX4nPU3I8ym2IPIVvJ11Re7bx/tZv+A5LofhrHtaVrb8UQmdCSexC9mC/8
oTbhk/T5mj6IWor7LrGvsnGwZcTZuXMkDZRKpZHtvsZmS6J9Zjz47S8pVFDdMERJECNxR7V9bwjz
c2qKk9AsLt2gJc+JPkat2rcls46uyHsvjNQ7Akce9Y5UTFfm2yAcf4W+2aEFtK80VAhwiX2YzdOL
4/5yLAWRiD6z+LJ2WLdtzACbASb4usCL9cIbodgSc77qakm/IdwpZX7O00eweS7NTn/Pd3Jdl6Gx
GWKNmVincage5RtFt4y1c9MEADsp+qFdIBvclWhOcnvTV+qLkqa0WqS+8weYe4NPGF4KBq2y5Tro
2o+wQnpvGgfGF02eMsDo7ZXJqJLZV3+rJgdG0ibU4ZSUqshda0Vn8TbkIaSusvbR5uaVoa0dJ/4c
7fAlpE85jjJbKx1swNjVx4M9PhciSje+vksFDekcHyoe1GBjkQNTCPmS5MFcoWbm78f811yrXvOD
QK+k1qi0klen7GJMpKOVPA4Dv94mqd7bsmfI0VktbcKG9nBISLRruzCUP0ufjIwkLC9tEG4NgkS2
7jgcy0T/nSoYdsMY8vvMG6raDxRJjzTEi62CRmVVccVvXMVmbuhyKfV9c8nHrQsFeBwpt6Pnqjw/
CaCzFdgCK5wIKV2tuMH7l/rUQqLos/DTk2orQM3jkmQh36T1FDX7EMDGCtGSvaoL/bM3wE6lj5pl
57ug0N5sTdnb00D9xEXNY5SfRQHqFF73J7yZd0bU/bbSw8sEchiyb5KsSYOFQjDd1iERrncDv6Zc
ihgO83ckMUi/uy/yLS++S8RyxD1KI+g86+wnVxuOYw2MBM4cWfJGfdvV4j3nnwUS5Rolrr5T5sjl
sBxPqalCfY9yuY0i5mkqY/+y7J+4RpGBIKqfb4fWpg7GHc+jCy4DwLfhgVihx0TTFY8ErN0TRlJ/
1Vc+6qFPd3iuHOOZ2vaDnUlGmwhTzQnFGdHVWCeOaeIyTeUW5RsMeLk2EdlS661q5DWvqqW/VRpa
qgzNBAXbXwUnb5X3xlVJE0qGwnjp6FtqQd95pP/MPBU3OIWmeAgma6+lDNBFQCgfdydGAJD2mMM6
OuzWShoIjSEJU7C6c8PgWv7hxuvT+elxVg5hd00FMzWrxk8T98SiCPUlrAlqGPWCPKj+AQBpukXD
dRfb3Ym2AkY/Jb2INGg9JoGnfia3jsa99h7kzrstm6dG5YuZmE9kX9zrVu6JgJxCIoChgBMkO940
NVcLti4U4vvGUF9ka/5W7I66Mkq3xiC7LlYpxsT8/ttTZOCY6A6VvCQVHHBuAMjgZniz9urPk1dH
CU4TpEKQ2qdEtyYKd81HWQ3bylaeUiKJV3Zo9Ou+YOCtmqgZfL4tjGJkXrhYxYW6MkV6U/jt71xg
oQjlBJQS+VMt7+1UHI3Mata6IhlT5cjvVQDVQ6wonpjzeaWrbbCCE0UfFx9hFu4BV9zUUbhVE/Mz
dGrqVDVdQJJUiVKMdvpYXhKLQNG6Sg9lR2SqVMsNqvD3RGuQi+okdJvRJk5oPMct+jc/BxxsbvgI
Rxne2lGOSLg/5YoG38nSwhWmR783fvktFgrf/5py5UEnSmiwivBBSd5gJubmpK+VQEWN1euXEfaY
Z7Tahy3bg+5G90VPZx0H4Gfrzyc7TN9GrXtOcnzVpC1Avyr4m6P+Mib9uYiR5/nBO0OId4JVw5Vd
dFuzHN9kOfvyVH7IlcxFETgVsMd11HaMzedK5bCjixd6xkhpVo10AuB1qgnhm2uSSJE0+SlLiVMq
zF+Z0ws66MrrFPQntQIh7eZnnVu4sJ1dWxTOOuuB3OXtJuqjlyitxfqrMssP00h/+2WJ1lIvrhm0
xtbOuLlYNWlLZgse7zjl/cYnPx6VE15trTziM7rXlQ5xOs5fXBb7sQdLGJINGscqRT2Zd3wb0ZxP
wvBUeqowuAK8IHm/VtftNMQkJUbJdgrsIw7Kd0tUb+k03XZwvmirWWeukGcrgdamSM/NCzSYTrDT
63ht9xLBsUJaVDxdMC/dQK2ddpVpbEzwBvz+aORRpmtH5+rqJrXbk+kARR8Z+OBIIOv8UaXh/hps
ijc29ZSVwYiOb3F+NtInKRKPANW7Omxfwo4W+PwVnEYiphCWqNvA4ouCf+Iypf6OiviLb7cXKre3
PqB8Zgn40NJK25BCdExFdt+G+ms2WIKJXsiwFj+V40J5Ei0/jHl0v0gFApWiDMXjcs9s7J5Q7Zey
jT+Y/T7gAm0PYPPJVJ58D9/Li1me6tJ/ZXiAHiNkiOJTqD8pNHJqjbAVOZrJxsn0PSojynrxaDBk
qALyIZXT/9F1ZsutImubvpUd+7iJZh46+u8DzaMlj1peJ4S97MWckMxw9f2Aq8q16+8+IUSSINlC
Seb3TrlTKHesNW99Rm13bJwNedlilVt2x5q+9zbZiBXNaKbJTpRnkSsABFxg7SbKL9a9iwEthBn5
7q4fFXSTGZaVhGQFvRsc2qhj0YhzAti+sixii9jiwdoOVaYdlBQES6JEAIlwWKi5oYo8Q9sOgyf3
yOOiRTmQwdRrRvagDBWm8U5SbefdrzZs6GN+l1XqrxwkHBjxFzrPqpqwcSfLyTKY0p/6H64ZYcZN
gIXt9MNSesM+d5CkI3L6aVNH1kz4p47RKDv+ns2oMVFtTJ9KHyb2LG1exrSsti0z9LLjGdaWFCCj
+pF84bemTidlF0+fUen2ptZ6W8f/7ZDZuRxS7Q0eGc+aCrpbrJoBOcfpq9JgqJobTO3tTvv0hcuP
hhl25vvvRmw2S0pE7grbANMzMHFWBX+TzbDkykPUTVO2UDmGDhw+3/kVevqvtoK+PTAI+42/x4kZ
g3QqVrWn37wE029rUwzKWU5vF00IjGFDn+pwvvfcF/zzsD0UJEuMYtkO8WlU7YesuBSx2S7itHsU
Aehz6rr7sjApaTqXREdN7rgfZW9h4h/I62Cl9/EEHXhKRtmwL4+mGnTLqjT4RXikwKMqO5CPIVYy
kD0Yfr1ict3xszb2ojUJ1LFYve2MIDQxm4DZodo4EmhOgSdqYjg4NAblOraKSxm3P/psClrs43br
G9nvLhqrc43TRkB5W7VYKRuBxwN2MMAHDGPtheqPaHDOXvBbrwww2ZI8NJcFZxG5guExfsy6F9+I
cBdyWaOFgREskFgv+hovhz7vl64Xs3Z2rG4BprqNI1W7JR6jNd6xrG4psfQZ+VBadDQbqi92a96x
xn6y1exWZW66VkozgmgR/MBjBAm7q29RM6lLiB4MgxPp0CF2iMohRapmOZU9162OWF3nO9YntHVU
CIa0kmRLkCln6UcDLGyjuvbbiJI/6yhV+i3gChYqSNxB3Lu6Zw2nkLvkitRdJratoWhqn7QUQ0DV
wPKlzQtoVRSsrOIjiSXeL6LbpQN1Zi21vL1u7uusbhZDADBVjRSfHCd5ayjy8bTJlYWA9FClebgP
4naaQOuvFhKXBdXKALuTvryqWQawolvv+QQ9+T8lFZallijMXetTRc0Smmx5CJAGNkxG7n2bu1Lk
FDsbFd1Je9eir1vCUSnWnrBwSR+APewpsaaRVPyisenAy7hhcEZItmWISwXTu0VfJs29JDN9VRFv
NBnyH6nLnwNLLtOGuk2Po4bWUdZkLlXs41bi+METIZSmv5RNpJ7rTt1kzCkXg4NyOhpJLDfVi1eY
xtZUG7nBIXI/ythZ2IlYhzqBLWPAwyEIzOrYUW9PXAjucdK/2AKSqVo/g5rx/YsR6g8VWT+q4kOa
U1Zn3YpPbWwTvdJu8GLARUKK6FQ74KeypGhfGL2CKBY/yNTL1mNt8DDuqh9Y9KyFNc0/c6RxY7u3
EkbSNMpfhD0aO0fPYTOb+XAwqwkTKqHTEL8Bh89JSua1KXniaDfWZshtoXQmAuyKQiA/NJZZtvWS
pWW2dDThL7FcEXA5Ub0W8ZLINoEB1PSTvKQ9b5EM/ISNtLSWpmlOeQryZJnxrbb53/pabe/iKIHA
xM8emc9LafMXS4u3RE9EJSawGdaAZGy3vVmeBbE4yU5YffbHIL9XKaFwR4mFz7eyDpMKu++qZLnH
e2vFsCFopAV1ZpblgPWsbbfIl3HQ7kwW7sQLZ0SsNqbYAhYbeMRsvPach4S3oJV9U22zfsh0f93G
w83oUF22Tvtc+Wg9oQGVW0EQDUN0femjkU7Kb5OUIMo6wXth2M3KcZtDAIZK4dDTMUYJBsrmdvGB
fzP/oiG+tmqjED7tooBpXWI3BMIEWcCn1anQ6YSNNCRsCu5ky8dujR8Sqv/ibA41w00v9D1GJfnI
tMLinjML7aMPrDdV/9324wfWM4RbYBRuyetY2SrOOD51aP8N8y3ONnV7o6YoKIAMca+pEJlQ91C6
9q4DY7ZJ8YnDdl2FyqtXmu660UoC16IkP4P8Oet0dEnHM8F0gL2WqsZMh3UO4l5mrKxrtxj7mEs8
MZIVj+19bPjDwfZVsA2WPqaAkuMEeb9R8IKHh/xYK6m6Kd0rHhdMDNXhpe213VipVIX78rluQUTs
rl7qgaiWfedpTBTTkU8fnMOqfk1tIDLjt95GV5fVPotgnopt20M1YjnQ9ADQoacwZ9+V6MYvAXkk
Sk6YNeFOq65SPsq8fTUCcr1S/5w0cCvN5qNzKegXMSV42JVPNUUB8t48fH+FTfHDeG59locx7g1r
BDpvyqReC53h2DtEF2RxfK+YBe751sAtNxb5IoeKstJa1nzO5IlfFeJTNbr3ulWZsdjdTmPs2U6m
212evsPdIL0S91PwXlbGulM+8BfF3FVhTPnFSrchFriQDVeJEu8ylUDn0jeusvLiQ15xbxtyFfBP
XgyFBz0QEFyTnrUO6667K9y1AXt25fYmaRvN2zDkF56wMbNgY2EWyOfKXMADKTZDPAl2a9YdhLZB
kB+LjxiRFUuF+FFXPX8ZSkqvYW5FvKJwkgZ5cxE2ylzlF7X27qcS7EBfVaydzLu2AmYbe/HLcSZv
FpOlUVlBrGv5VjR13AbeWF2iaWNRfctg0h7mJjuVRBlReSgSm7+2miJo/H6XQX+Ek6szlhKs7ioe
Lv5lO6wKyTjsF9pT3EQx94F6q7CXWGm67iwDY+fatrUyR+8WRKGJyo2adl5l3br0WchkHTqIeFH2
udzLvnpqnWLc6rERrdsyveuhjIEdg84ZZSq3/HgINnabBB/hHqwWJI4pHGMsKn1sKqgOr42yau7a
wn1IBf9QMaaLrNDKu9qrCzK8Ny4PfbfAk6UG3sB17FL6A0V+yox12L93jYaLuAMsHzfai2HDLCyq
n4XEyQVFF1OhbO2VziUDEVsVo1ktmbSufaSDLRArnjlT0Eb3GZfDyrfbmvjCQ1I2/Qbjb5iL/p03
BufAZq3CsmyT6EW47JSEeozWHTTyB5jk9J8MuZhHOe5VM8p72SSUYezgJR3AP02eSwEO0qUy/O7J
D459Q7uLLKNd1SILNkpKMoLU3N+OBUczq1/6uvUXJjbIS2dQl041MD4b44fZu7vSICY7/u3Y3KBj
lv6SPdpa1amZ+ymEGIkhOHZG8VwmkClqbi69ekLHcfRKGD6BH679qMTFo9EXjmf+mhQnTMRxJ6k8
3Vj6unPSYV6n4C/rNrD3HpSfA0LFZ22KGQ8KBbQ95x/gmB9VitgSHVFO8XXT+y6mNnH65Nng1LpD
RhFeIAc7Hy6tAXpgmf5reIWBwqiy9Ltx3ehQ99vyPDRJuoWWsR9a/0JcCNIXahGJ1kPVcbhmMAy3
TFif5difTbO5MEvFtjg8Jj49uDsVCEHVJjEb7u5pdgaOcrHj0GQ6W2VUToydtOq91pODnvWPyjBq
5wYukA4PeJNHu6xkilt7xqeeGM1C2NVNyeuROlfCw4D/m44yU0J6Kt3wWIOlUXN70826PmmExcah
O2yUuvZW1ZgvPTPkbonuU5wZlgFjfV5usVXaw5nkUZ6oOvr+4mdqEyfm9waJ08pnYDVviZm812U4
cvfr207yvZgR4YXkrW/ssfoZGBQh43iS08cgaAYZT3ruBksTizIqDCC2Fv/mtmw3EJ8YYQ9xHT/z
/T8472VRequAegFlWor+laculI5llRV89lX/UOnOZ5HWN3eoHkEh/KUeK/jkOwRneThKSZ/lgKlN
7B1wVIXUYNuEkk3kgbtoslGy5FdBnR3fOGKU9q75nbuUAp7YhGaJGnk+K7V0RezOvu1tzB8OgzFs
HX5BIsi3GQO3bys/jCb6jbmZoPIs+22uQmtD/h6Wn8KpbuRMUY0W+UWaG83nycmYjruyt8vMFvdj
8a4nLtz0ft24EZQ61SzIZUB3WkzxM8oAwc7XPhz9E0DTXYejd+6hpK2EhjUC1OtIqnB6vfDQW6O2
iKPwXOQKqZVGdrJRqyVCZtt6sNQ1tDmL2UW3bIS91bo+wG2skESwyAedC+Owxs8/MQ8li9IARSfp
jiHCa0/WjPDboYg/w1xOplP13hAKfzepnKZNFYfpLYuwKQNt6F60MfSOVDaWfUX2uGtF2rp3xFNY
lFejIQgCm2o+RrTqMriuLtVy9N7W2U5YCkng8mU0qARXGckJT7176N+Y/vUFiFUPiNET7gRzaitr
pVh3xaUeVe0osnbTCSVYyYRJWVHtcqExb6UmHImIb68Xazccz1HGAOSHUqzVoj4ELsHtgUrsAowj
zVOqtZcqyJXbH2lfrsu2YgpQB1dFY9LfifwjANCTMWGUXqBEK2XQ3+xaXky13mVeOqxrjfluWic2
9SADsVCKI4vfXevAeC/MY2AwapIT6ACH/fbgOOSmhcy99T7JSHmj+GVK9wUEZdsTA4em5WiwKA0D
phF9oF8QrFzCTr1EXQPbQ9sXQZptNMoDdmZfe92bqDxMRwtJkOIA17Uo9VvVR08wLJmO4kNl1S1C
DWHfidF49I34wWRM2bhOs03KcesV2sHnSY5YdNnkAGREU67jmGokiZ1xVC502RsraJTsuQGTnQJe
TJVRNUfLHeXhdmi1jVPXzEooNnpkFiwKJT2Zffnhx+1HUoFVxONCkw+pbBp+NEj+/PyHHtofUW99
Nm2OX7++MtS02GJ+D142YKwgWbXb4TslWQD7QpQUz5SLkY9PoeW8xE6/U3VjL0Omqkqtn7DfQe5h
wtFpeCBaldssTr81U1lLteCBgTVE65kbS/KEVbv3UmAbmLybhkkOW7KnqHtvO1Ti0jq/jb63KofR
3Ia19uyRwyql9xo2EyM+Ck9KB5ECoh0pEFl/sjJyT3OdAnfmPqu4uDV+fsHwqIV51T7KllpMHSCG
zR37jHCMQDu/eMgQMiy8cTiJxltFo0WKEl1ATE4GPinArO7GcssHw8reyoqsMkV18NqHkKa2T55J
ednwkBVY7mNXa0zYrBVDLgg0HgnQcM3nhIBO5CbYi1lG+SbUZqXAUpWkhvaRfrE1h8xQfANjau5N
4e+mRx64wG0UibUwQ4E2HamPL617aVR3Vtm7S7BGlt2E1i0UaVzTxq7WAk5P58J87Ouj3oAGB8Ap
pfILJweiHqmtLroSB0l4qbrDV9uBl6epxrrU2VOCZ2yMtILn2rhttOYlUymB4Yo0KdK3CsLuyrOZ
lDBR7FCrTDAgflIRthNqMFAcYPbrVz+lq22a0jw1joMfSkEyZMKYjaGFk1PQbOpzV5j1Wcuj5kwB
YgTW65Qd9JFuUSlFv88qs3iITSV5YFk9vZ4b8gr9Iz5FPDZtHy9IPwy0ZWmp1faPw3RU+nZNrKG8
zE3QAcAhLPP1+yJxF8SM426/tsaqeKAOIx+giz0WKuYdc5NBvOud9NTdV4epV0qA6YZPG66+L0Qh
HZV+pyv7uR9k6/6+l8TXT1edN2hLdiGCSmBrPtncVtlVvYRhZ2Hj8mdbGrlLDVOfy9wD764BtktM
QdtKuovZt39sWNvdu6boDv9oN5kbYKXTAWj92V+TNi4W5gmcVL/7bk6JVrsLYBjNF53b03wgeiq0
rqxFNoUu/WtMpueT9CFO5UVXH+Zd28uTKQNuXEd93Dx5ZZAedUktUQRdw5Ojdu/JQFimyG/qpXD6
c6cy+M6nDqVXLQPIevt5N069eIuwwVx9XTjwuxNZhRTNprctU1znEu2r6/xWrlfcQF3M8/xOXURk
4+i7AQUJuneNzHYsp5XlvBuhPD13nv6cSYXPoaoXQ2rV43wdjTMpZZTyNF/IEpD6pPD8zXy0jq3l
AKcXVU2a388bK5XlJin5aWGVFYbLxs7xuuiyajkfhtGc3/OG0a4kg5lRfOqTRWMI6wpQ6/s6STX0
rAfEliKFvqlrI7pQYg83edenVyD4iTlQFPdY1DmrPIjahwRLzVWFq8LjUEp76aO+eWLuVS6Dzk5f
aqpv/O6s7haO+Nk5qeX8EL0lFqnS5D/NsvgkVBa5ZClubhtnv/pCIBuMjQ8xQmRP3fx33TOjyMBU
QDjyZasWDByjevV7ZjSL8kS1CkpuhguNacfQD4gmZrrT0nvMtyFYyCdAxNGoR/mRls69A8P/Peri
V1eE5ZvKmoDZW+W96mC3iyROh01UBESjeJq8J0weX83UYQiaApfntiApkFSOCpOfVsr7+YAWaA6D
hF+s5935QBlRHIqDVGG6w6W++hVBv7ahmK3m3Xq6QO7o7rrtXRz1/noPsp5z6NPgaFYn83A5lo66
UQwNF+Kpz3x9D0xw20ur/fqo8wFR+c1WVGBac5f5+r2iwvNvQ/D+XMJnQ5G+G9uEuEgg0AtpQdmu
kVZMJGgRnvmZKeta6eNHTAyiZalZ9c8sVe50q+gCMOL70fXD3zKz3iB4e7fO1l0ikGtks52TUlXx
5FERuXF09M7dsHht+f1nOri40f7o/PaHlWPlElpr1AN8QWMy3gunsF97W8+XQdCND54W5RvPzrDb
yar2ALvf3ZLa7F+INa1WhkzUFxiFMYZJ4VWqyYMYdf3OKDKMFgy7A5oAC2ySUN5x4wAUBXlyl7B0
2hp4LZyTxEy3jcQlJRUAXFnSDefEMuqtIWAVCBPwvzG17Kw1g77F2SY4a55ub/mhOKckQQiQM+Dy
KzsISCfbAmn/zrDi8J7ZCFM6zbF/BekBXwn7o2YdvqjqYHiYu0bWqFCV+bNr31b/6Gogc35Qyfje
trXF6Nskj7Cn4hPZZ9vOx9sUt2XKGXMbBc9tK4suXHfEha6KUgX187v7TK9IVo79ca1HY3c/b4iX
dZYGdhKbeVeb+mktStzAKKxtwdBGcHdMLRtXn2CvR7L/Oi+MKSq7ul8eAME/RtL8MKqi0g/X/1oX
HrY36JRYDbq7nBQVOJYdYmB0CfcGrsIrSDv9em7rcte/Z3YPRx/HTTAh+s1tTmesugF7pnmvC/3s
Douy3bw3Xwh9mreLSc+Dzsw15o1lWj7BzfyGvtvgc5ZAuba+b/7qB/6x0rG2u8xNhecKLN3KXV4S
od6nab1S9Q52BQWUeqPEJt8dcZDhGjUiekxlTKhl6dXF4bEAEWBqpDaZLL/2K1liwEcd96vnvItx
PqWmafN9iflAbgX1xQZSx3PaxQamqy6aP6i7uXAvlJQPwY35/2kMLFvdKRol/vnEueO8mQ+gQwUO
nk4exwL6eOLZ+2BagMqwNO5a6j+XIJPQWnAN/EnVsALksfKrXmBUYY3ocfIGwNFwxKfQc+8+ChDe
eJJ6+tyeOd4jdh/qozdNd6VEFqOEDf1FfswLXKGsgbRpfxByPbc3ISuiriluoDgO5kQ98aox0GVm
ETmrhZ1yrBzupsX8sh5ILhV9i5W5pRznpjJOODrvf72cW7+Ptx7CtTRTfv+jfd79R5ulu9o+k8m6
c6mhkns1HEN9+GOjqtV91PC3jiZ88Sx0rB9ajPhALZLiJ6Ddh2UW9pviiJda0+q9aRvm1tXicO1l
Bq4feMC/mLkGfIbCQ+gu42mg4ctUptGNxEtCjRkwYWUo68oYji4uW/4QGytY4Yx/or8bpMw+hwJT
z6bSfwRWpcIgzV1W7J1y6G47XWuxFVWB7hdqZwQ7PxMsrWukXa6evRWe9ko+ufKAYXZ+FDo2g5Ez
Qkjom43MivTWqoBog5JqGwUJ10/bX3KBbN3c2jIoDpos042KQGyfN0H24g7DnmKkeNM6I0f15PvH
LGzjB98Mfs9vN+ou36Ds84uTZ+2dH4Ay9NMJ0+eAQQmmFcMNFHZgbrGTfI+xJD3PG0P0zVmaDfRa
y8XiQGGVLiFIng09MvvF3Act5/QSmjYaOPP4x+5fl5i7Z0Vxy7I0331fOjWgBZtKW68biTSg78c9
vi3e3bwnEgRoTovt/bwbl7BYoKfuO7e6cwAE631FBQR2mBotc6mUt6EFV42FKV+dEdw66tPqLU+z
GzSP7hcRzeeG+ehn1dpIskRAgn0+LnIXmcBCYSE/laO9AH1L1sOQcQNzkttn6MRrdMqTuVzuSBzm
dK1YRERLb+fd7wNJqmTkIMOzbCl3X6IXpSVG3MCQ+uTaofQ2VQHFt+vtah8azWHemzdzF2vqN+/K
SV1kdgH1stq5j3pV2QsXXVeGSp1VeouJgo74ahVNh+c+peKryzSlJlpaFn14rP5iSa8cvk7RtXRZ
6oF1+erM93SnkSxhlZZzj2CIi/z1Hl/nd35WcmfxHhWUgmNf1N1mWcPDfgiSTDz405IjUku4On+1
uVVTrxJKYFB3sIRDuaJfS9V1T1KPyxNalhtrYutJRVaF35h9LSoHS9kYPrnDjXiaD1q42q/ggRQ7
tYAnWLdGsRUOfNe0NoLnyM+dddFijqDHPToq5J2E57RI3frMfhpTWDZeHiifG/A1/1O0TEmNsrae
Mq61hiCbnHrLCFdFnCIgginwSDVz3XOtq2EZ1uNY+hROHZ0VJiI71uaYuhtmHS/mo44B0jnUjn8C
nsdgNIrSu6KyyzsHxhoQehm9Syc7lCK2XkqjcNBUBNiBjFl0KxQKCFMH5z/PBEutKKq74Tt8ka8z
bUasZTFU+hVsiYq7I9OnLkWhhIFndB/7Pr5RWp0DkaTOthts/RjzjIAOkzUg2nF+Ynyrt0OmOncm
/5+1kyTGfZ4SfxepivPUT5ZF+PEupDTdbdX447DIpgyGxhm0M1BnSuES162pScDgPxfT5qtfXZo5
2RbKH2fMR+phICG5M30iCBG3g3GvYSQ2D7bRhI+FjWdFhNHbet6dN3QwHbt5YGY/qYAwHvruMLfR
QTMpB1IB6fa+15gk07bB0RZpee7CLlsnWVq/6FH8a/6qNeN3ZHXhR8y9SjF9IOhiOsfFquhoTuek
DjWFMjarl9GY4IPO/zTF1znCS7WF7mZ/nCNteClJKo5IqryjVg/eEcgTfKvTASRkLIJNwrOhJA2b
Q2I+9M+XTIKNldJEm7SXWUNIgYmOj1TdRcVfj8szOepDgAnDwlJdtmJq+N7UaUQAMKzXpxEh7brp
SVyvot445UJP1pEVKzdE8peOu/DDitqrWXXGDd2CABav/ltXP2su89TVDPtr4UV/dP3HVc1RJWM9
lwllxDe9FMaz6pfFU9D+bSdq37TW1r+OaN7fjvzznMIrum1V+pBQRtmSLF6pPc9YFP8Aoqq5nl8m
GoYA0bQpvBiHSfei4tt1LJNpvTa/FHjQKmSq/mfrvI8zfHkYDUrW3qAchBUckYyY2xSo+AAqrxzm
doTvFE/nRi3rXXyRp96Afp5YzL0aW2us3dyhmlvnl/NGuhZYmdPEiwLnjD/6z0cGLfjZeGV4HBjn
rwE/jV3aU5jTMimuvtDEdX7FLPSlBkw9fLf3fqDtXAPgfj71P/vCNv2jb4137wKPgwbbYTc4zxsL
o0/uo8xcOzLDu6Ru0H7PL7/7VANwxz/7zIdt1cKspSVYJoJmGDwpmL8fhahV6tPTS12B8TW/mjdV
wLMLelK4+G5rdXeQ5+/9xB6TTZzhYzafjMQRp6Z/XIdyJSBNVdkMVy4Y2d+uwcTJWYqhV+HXFGi1
sOtrveiKkYG4BmoorjIdHDTivrHyBj37+4Fd3WLg991aGIazAmk1VvOJ8wZrZXGtduXUc26oOvhh
NlOOLTqNjKSZ2wjceCYMQS7mXaRM+bYycFqad3UTyaiCVvM070Z2tOIBqT8Vnq5fk8x8mpu7CO/W
2iRDLh7EcKs0oF6WEM5+PqpY6oUkzfGeoGzzsRLj16W91GyOXdwU+ClxEojHsMZXiPXo9LG0FDfB
3FKMu45cpZvuk0zy3z+tOX1apmHhBiSpv31/2vmSCZ82qzBolqj0t7MTesbjYlPnAbzoySz9yx19
8lP/3pVViBLNg0IzH50PjH3KyD7vp6p4TbVU7Oa9IZNHhkokPqm29mLmusgCo+iKt1u/qqhnr/vK
GaAyhdnSx6jgLmcqRHSSbwE/lNhnzb2/TnSMEO60dKdcj+hqKVV0hW8WsLTo7hPyL04YyB8bpXdv
qs7bD16P6sjzrrJNnqupWXjobMoEOL1uEvfW10a8pBAfneajtR2TiTEkL4EGe7o2idjpO8W9lYjG
NqKM+818lq53lCObOL7zlNR7GePT/Jau0qonnF5BAKe38uMYILcUynbeHZLhdSR3Fg+rqniqAn89
v6VXg41pI8nXTZvqLyaqsSRyz3VqgHioKuJigqzOJGU7505aYC+xZvvwQs3HYUhN7Ib+OtwrcBi+
TxnHcWAQxWLf4tFqWKhOwvYxCJv2kaAlSocp5FA/YBfLGwJkuuHtu4fW+M9dbKTnuT+pJ9XWaBFa
zrvldMEJxZ2uNZ/TlZm1xFPE23qGta2bobz0Ar09EwCo9qXCr1XFJLMx7OAjvG/CNv8gwymDJxhM
WQMmatuxdhH6d/GzZVfvnqGIj8TXob/Y8oehW3Jd40x4ohppn4tRk2Qgec7PWJGruat0wfn0TnUf
xpRsuEGNeJJYZfcwFl67mN/PRqSYtrZ88wuoiorsmYwpiXWsEFWu88h2bxAHznPXOtZfW1dFg6jb
Gh+Kis78N+R+J5cO66g//4aENdTX35BnzKnmv6FENfQcCfkOfbfd+DIxN6majDvIAdlKx9jjed5t
y0Ss9FDVn826+uPo6AXG33bVRJc7QKNsg9oZnMRQ4heVnPSVOqjlHWT4bi+1pNphm4yPqBKlKwff
vB/D0N6gQJu/3epYpcr4WUuGCUzIYwTlnD16fnlXUc/MGwwXOkO8dZkMt/hlZdjfpV1xojJHZNT0
6h+7DSbPxAyb9ZJ1AL2l7AbUEcRA+3Vm36WasfZ7JToBG7nLlLrrem6Xrg4XCKGzOBlWvs7rjsiI
oOEMw4sIfvF69+sC3d5wTFK1tClez3HUk2nCBZ32ZBzA4snL4etgW4bauixbHAmmA3OX+ajX6vkR
AAEX/RiACiewTVoG1tmkvnm2p828G6adfRwJl5z35va5h5aBHwH6ODhTixjp+3Rul5NxFFrZJiT1
ZjkbsKN0fS4w+n+MAgiTlQbPYjZCd8bq2fbc5BE4PfxqL1Jn2Wh69RO3DdTm7Qdu4zzDoL/cB4Xp
7wKsg7ZumIrHpAPkqBW1/TA6dYkBdPOm4tq0wsZRu8M6lQS0Jo02vVSql1LVnoMy6bDUIShrEN7N
islQiTUnOTWF7MgAMQZc+4fgyhoDMbYI7pGVdydDr+17a9qYOrxFK78f4sieHMWaMxTMI/o/uJal
mZR7fWRa8d2/qapoo9Ys2ea2+bQ2hIU/RE22nXfnA2pUfmJbbx2+uzkwqZwqzy6IN+37VPrVxW2V
5XcHnGWYmsXDr+/LVIYjt/WIqG8+aT7QNFG/StLQR3LBheY2rRY9YddRtp9329y3NyIqYEOoZON4
gXVzWdIdOw8SwLxbDUO4xqlG3c27TpI/18BdV8RU/iMK9U1VN9atGAIEbN6D1sfmGegCC/5A/Q0N
S93GZcGSZm6bN1EkqhOaK2TL9FXH3Nj4Y1ns61a8wgVGeu75+kpT3fihG4R1NfX3htoCwhniKvbY
mCF5nQ7mZZ48qGakrlTQofXc9nXAL16NQdeO8x5WitbVE+9z97klsjR1z6T179eJ01yFFVEr69Jp
W4SkdfUaoKH6ugaLC+jacnxF/OIuSw9kOgb616YBKMLv9fF7z/e/9uaxqsfl4vtY+x97f503D3J/
9ZzPA3PqHvUOrHoaAP/q+fV+07HJcOf/cZ7XB7Afg24fdENyRtmYnK3Ef2iyod1hx5Kcv9vnV19t
sgcw62A20P27WZSM9It5vxrbX2kAMZ98hrOfWfl5fjVvKjngqaKnDQFifx7wNTXq/7ZvOtEuV4Ps
EHfkUH5d5vsKbaUMay2evPum68+b+VpMCtrFv//1P//P//7V/6/gM7/m6RDk4l+oFa85flrVf/3b
1v79r+Kref/xX/92YDd6tme6uqGqiEgtzeb4r7eHSAT01v6HUOvQj/vC+6XGumX/7P0evcK09GpX
pazVZwte9/OAAI3X82KNupjXX3Q7QSkO9eLVn6bM4TSNzqYJNTKzJ4/S3yGZ59pCb1seMNBr5y7z
xs2kuxQlfF+5UKLOY6JCSEC6CeLEvCtHy/jaZKN2ZzK0HsCG+V/jlmTewcovtooWNIvvfvMBMDcC
NPMIy+QioihqiZ0Ubne2RNaf51fGX6+mHjinCKZx8E5DliZnX/+/7J3JcuRIup1f5VrtUXIADjhg
pr6LmAdGMDiTuYExmSTmecbT60NkdndV3VabpIU2klkmLRDBGIgAHO7/f8539H0TtvldESKl9eT4
hy03E3srcMfNv9/zlvvXPa+kadvScS3TUYbpOH/e86E1ouPzQ/WjIsb1ZBtpfu5bkZxJt5hv496u
6W/M95RraySZDNnGADpk/vHr7qhywQaWtXfSaG6uUiksgDdDfeeGqgKhwH2DZ1vISUUX4Or7+3bR
Vh9lUrWkzwTPJXL925Bu+LMwnpO4aZ9MTFP3MVru671O20Qn3cNieN1MdJoqg6kBz5+fY+E9WPtJ
XWHeb61ntBbJclJZcrw+muXxH15/KP7w+pop9n1bYbT0dFJPPa8B1lF3J6rP/35Hu+Z/2dG2LjjO
lXR0LF9S/nlHt07mMGH1s08qIj28GPbfdQ/7qctOtUBZYOyDlnfdx/98uM/BotZZdvj5e0Hd4hSG
I3oI5FTdUNbBDxtzwKX22BKaOd/ZObN++HrT8+R8Uxm/fquw7M+uZN5V+oW7h1llrjunmd6bZjHW
1MMnAmI2IjXafZtK59Hy9Mv18ZRVDhVzo8DJ6dnnCrzxsu6c6d2r48eBGvMjY8BfXjBBfnAvXBOh
4XJI4JZO1nDplApu2r44XbeABI6XX/d3F3KeIfB1ReYtOhPyIzIXc+XJf/4KT21k9vOphiar1cT8
ZJdHqDwC0CEg7MPhXnjl4zjoOgFvHbUkp5n/Fl97VWo9tpZ4E9D/d4iF7J+b9hieMzysD6ZDSFCY
WymBqTz7X73q/PTKhIVwPTT+25+Gv/o6HH7kxViFftD8ZfM/H/OUf/99fs4/fufPz/jPU/hR5TUi
gX/7W9vP/PyeftZ//aU/vTLv/uvTrd6b9z9trLMmbMa79rMa7z/rNmn+PozPv/m/+uB/fF5f5XEs
Pv/22zv8LMqshLOGH81vvx76Oey7jDb/uE7Mb/Dr0fkv+NtvqKeyz48m/Gj/xdM+3+vmb7+hSP1d
Oa7AU26Ytkk/zPjtP/rPnw+ZvyvDUkKYypG64gLz239kINCCv/0mjd+FBRlM0fQylDLnk7HGrTM/
JH53HS5BjmlZ6K8cV//t73vg14Xs51f3ry9sjrL+dNpb0lGm6RrC4KxXlhCG+PNpj/vfdu087HYV
UzVYsMhs/fJGIonBcYzAw2qa10b7iivz3hEdtTeWX+tsji+JIwxFmZNgCkDgv+yc7KXI5a1onEen
c+IDzgzv2JVfQ5twysuaMrBN3FOC3S/cJ0KjvxB17hI8K9d2n4IeJp+Bvo/EnANXM7PpU2bTE+HH
EQAdlh+Bdle4aCXIo3qvh/hJucYdiyF4SH4PsbsCg3URa1JEAI0UqP5L2GQ+eWAL1lw3fb9B7f4e
6RlR5zlhasMT3IhoSZvszh3vQVI8VjhqtCl7rKbgK6jss21F39vevaVaduor72ZoskPM2ES4WIfA
lK5m29piWXTV6xQUj4GX30OsequTakviybpmFr9KPfUszeDSqvirY4WO67N4RZz9lfuNSU4au1nZ
xp1dWMfKYojN2E+xz2f2VfUq83WB691M4W949Zq0S2wI+IJ1OqUW5gw3ek06bztXUQj3ocPpZz/M
MmLJ5tAEYrd5NQYuc16xzDiJzvVwvaT4HBKQxvZ4MmLAV7bNtyrjnSMl6AuMBqLkM4CnABAQJTsh
s5WPg3kIbGeNDm4vB/sbBucPr+J5YTeh04/Q3/dgdDPKE4Fn4JC4Hilajdt1+qYDuYhQH5GAmpAY
N/h7u7TDZRfLu4nwX75OYze/cCQ9TLXzt+1h7pHFiz+yH4rEbNYldZ6oncv10cCaNk/uah81XUm/
hwyA0O5ZTbK22qPhWfUdPCyJ7D6s+3MLwRTNBOMsYgKyV+YQ8cl/imuXiaaCTejm2VdNnCcuqozQ
CZ8sHw4d/m8bp7YQ59Y6kAf1gm+hO0L2+/BIhVk0lfsYKRRLIX4MkwBzLh8qQNxRg+ZaBmlEl7Ch
hqqr8aJ1+odRfehxqN0bNZINoiwQ1RQCUjxMLjrHJFJQ7Y83Fd73nTsceqcyMcLxWXtL7TtP7YOO
vI75ZPFcd0D93sHhQKI0ia+CHuxKH827FD/rshLuYzn4L6CkCUTj+4WCkgrrrgsrY2no/l3ZZOEm
Hj2AdyxX6fHxZ7JgjjCqjR7aSiP5GKAREYDVrcC+3ruQYxf+vehbNHNE9kBmB65Ckk+buJ9esw7C
9L4wzPVMZ0yk+LJxd+J2m0+8kozWYPARJlhn/GRfRMSYC8Ngr0DEeLH6HY56ggFjzgTxQhLQgWN0
jpAmtFxWN7LnEFFYV5dpynflMxGGnAbckKC6VZPbHYdp7S5RB7/2kQ1zjvUL7YQu4RSDdqxASiDB
J3jD5HAITSJmUNNTWtvB1TpM8fcY83nsYNIq2df4+7+E7n9JsviY+8gpfAzh6pPZfIEOWxBNx0lT
daSzBGm1IPtoX0r4WUE6B2uqmJRaHred6LupqxrjGtoQ0CWvdEvGXctXqKR6NCqk5Y5s1zwCqcsN
wfyXQ7xKbMZTMyNAww96kLR9AoymflVQaMiVLM0FY+02oIvkMHrGtiL4rbhkBSNQWqOjxThVkXeQ
ftcYyJZRU+7TgoElU+SzI2dLjNpaFz5QAEOAEBJklFaJft86mCgiv2xJaIK9ZBQA2fsK97przOcs
pY3FGKozNSdanVX1jm7li7zEeKnVCYWSEkBcibMuRkWVS+3oUGLdIpe/zLz3KjCNtVnyB7nBc10z
HMUqhyXVmyi9YQVmLTDessYqQ2jiBt1AxsUgBrOAjgtRNhTiI239cEFj7EGjTTc0mlw6eLzQT+cr
EcVfZp7iYkP9tukC69xrfIOdtIDv+3hPO4JkwWCi6aaPlDt6sEQcU54EgirEXlG+EGlbr1yVM7yl
PZZ/n+QpDPeIvwhyxpa97nQCQzvsvYiVXFxUMwOMbDu+CrgSN0bhfSCSJmRIBwpRRDh0kgeijAry
hF7huKaLScXTJsf2smWN+72gkbAAkPuIZdBY2mbAqZc44C0Nf0mqZn0dS/zauBtJoln5bnMPV/VB
VO2PoR2eKjvBT9Y0DBa2f1GgQOejfHB3DSxUqHEd5qptL3v0pfWIk1ghbjAxqaU9w20mUcCb4AGv
Fywr4CuZND5ortX4LGsa/J6LwTWywu9UnW8H7Ayqzb4CmW6jqX3LSw4DXU9+CI1zEfWuu/SNdJtK
g+ZwJ/deLQincjXYOyI4IiIrj0Ptba3BAr2DD9Fr95oPlM8z7DPMj1NPuc2LBCMwDvZlSXmpBcLC
5IgBfxKfSHGecSGg8UjGu8nEyDzBdwvbCQudz8UIOgtD+aDTTp6dMVNXVVycyJKrXf6uDF+eitJ3
SJIvVYGcFc1BOHCdxN1SCPFpSTyYjjd8azw0/6gT/aXtvyPw65ZdcWP1b0GTJyvMLHD6dMRc1dCI
ZW8z2LgxBrSWZyvC1Dcs3neEKogVmT9LLfEZpHwdhUzB19Ir7bHuJoYKZ16Jt8Zd11aYzYcBuAQD
pI0pYtHVXIkFhgnK5ASWe4vSx2Dh0Wpb9i0UgCggdX2UMHn1s6n4XhPR4FNPzMX1csjJQ42XGUcy
z74iwj8HTd9itO1YuGqP09i8DvEUHwbMFFQPGGwteSc0CFO6CDZuy5UyME9Wk8/zN6YNmlU8aLjN
l4F7MmvdY3QDzgtFJKOuik5PCygRx18hfA1V19pCGfp5nMTr9chxzZljw/LJ0cZDkGn2Wg1ajgs9
cTcys+N1PMlqUWm0xjsPf066A4kECfbsYhHiQJIQYQYFHCLwLsbUB6smQokdCI/uSxFQwR5BlGef
Tq+DwbDgz5bCe6dsiO+iC9ZBi7dWLfJSPac5U6VYY5plz0hnDycn8hC76KIN+vB7dnm2M2x6Vo2B
6+H6oxzz5lj1HZaoscqYMq3toXMPpl5vnabQd8zA34KSNAb0Kau6Tq+T4/5QVbCJMPu+JGIAil3P
r3ZvBerdVxbZEUVh4IqvJrJOa3783Bb1lKyyLrJBPEzegQDE2yiSw6o1xYPjkFlQjGZ90LO0PuRq
drpFa4RzRMXIqj1YrWgP1Fvaw3Xz+qOdH/A2o1+3B1t+7/W4OShN1QebaJyljZd72VJYOMapcyup
Y27i2m4OrlNhAIp0e6mZODGNysE2OMN4jd0EvWyo5Vmnp70VIUhSBArBir5ApC+juHW3KeqbWjYm
GX7zZyE9tzkMafJkVW6yKa8PkDcBLDykS6uXfnOYGt0/UG4KS0ykke77nEkecYQ1tNAWm1SQgT9q
xDozfGNh08K/IfX8pmiDdlklXsmkvfZvPNq9Wm6IrUnM88HBwHJwgRAEthx2NhXdKssePOvTHjLv
oZ5MJmBu94ESAaSuEt3NdJcE9rkoIb+ZiWMdeBdYld8Kx7dnhhF5i12yT5ooWZcVB4wzqyJoQmtA
6eabsTKY4tgJPR62wgKgJmxE7FBT9ECjvT+A0hoO11sJOv9M+Uc15/QRP9puBkO9ZdrUrsh7RFfe
2q9K2GQyGrp5IICcgAhhumDD/7Ft4Bdb21nwI21G40ApVKXwGuabMpbLUcXMHT3eR6sK46BrHnTj
BLceOTsh5DPYHOHgTNs8NW7KvAMoERE74FvY5ectow9n6xLIZWLAu2JFDUY7Xn/U88M/N/vi2aSG
vLHJtluzUKHtTQLcEeuzvjZ6EguEsrtjKjrWhopJQJyF/Y3tBfiSDAuGQOWf00lYR51q3rFMM/vn
LVKq1Eo2MAyv911/BbbHASfSQQdDvr7eY85PsjOKK6oqwFzX4qSb1snrow6HqHYsBlG9xZWXrRxL
2MAOYNB2btsde+SgJ3pGN2iYl2qS/UPY1Nq5Sa1j1ht4SEkCPNJr0h+1OnNXRm772+umNQVnMw2K
NRJpEEW9MB6TMNJv6gmdRd8lOakEabFJXMdfNaHZf4O/sFWDiu9iywDQEw9vaavS56LFBJ1kTBDi
jFQIgQPKbNnbgbIf/1Bf+Bd1aH1ejf+zDm3Nq3WEYg4VUQ4WxzWpJvyxDg030ZhkXrU7NPvZFvXc
vFYN49EBRO48thWzGhPwcgi8BAcvV6//k/eXOsxP2xGKavif398dpTFihG93tRqerKk8V4rJJAtB
CBMwLBZGjWCztYODB5r737/3XOj9L3+6stGXSx3IvfOXt2byr0nY7y3oGtaJ84Kxbl1qe6jbfDkC
qRI7EdT+8vquv6pLv3b5X4pdf9n8f7L2ZWJxoVT0Py9+PX4O7/Ufq2W/nvGr7uWavyOVcxxh65Zh
SoBJ/6h76cL+nVKYoQTVMGx7Bt/0r7qXaf9Oo0W6DpVoVxe6RZ/lV93LsH6fS17SkQI+FyU1+3+n
7oVf4c8tHUvXGZIonykOJzGX2ebGwx9aOqLRcHvnudj/f9Pn/3XT50Asla36Rl8S49oddLKYOjUe
woQoJ/T5uE4N36ew5hunFOf3UUWYn+YtOZTG6XpLr2yThaM4QdvQz9OIuTbLQ3ebxz4UMkPWN8IC
Wlprpr0ah0lHj+Zqt2hn/YtnTv4FUfo2g9N4M40mFbME6LlrlQKdkzWBy2tRYMybbe7BO6MyJkJ3
Yxr0tEMrlI+qqw0ma51kydoFJ9rhLz4xELfC9YtNi1VvqTTHu73+qJxRuy2M/KEzv1PLUDtvUg2r
Oha8Z2xTLUJTY1vIlPsQbq81D2tvFOKWWZppAUwqrvMVgg7TJ3xdDwBXwzNUHN6YDWPnps+Uuqmw
twTaUBytDhKj2+cVcchesQrhSV4GgvvOIcj/dGzB1jVBywxLGMM26bOLawsN//7YPrB+xA7uhzVS
a6t5yOaFgy4oMu4DqVdPQsv5IUBBTPTv5w3DqtDC591FEZuhU4V56lIHib8WvopEJUdTdBM8sjp6
nQpRrEZhEY1dm68DDqxHz2yeOy/vvkOExylPROtdZ3v6IS+zYR3gWF0OTHyPTIzRcSMdL20N1/JQ
nDsKX3OcLVkJwic0KmutR8M2zyA/mrMtetAKlfHAMmT84ZQpHe2iBZrErAJ3TvCW9/i6E3dbxTLF
djXY90EfR990T9cWvZ47DyPYubUvVLCpe5rlTtZN+yRq/B0J6cHd5MGvDGPH+sZKdV90sfe9M0CJ
aMOtOzT9U63yaRcEg4bJ3qxfwX3DJrKNW2vuF4u+MreDhrHKHXv/OY4duSlYuaydwfWf09jEnGj5
AuQwj7q9sdWpSy0jIJ27uGjHF0qRL2Os5ZdaAq0b6HHtHc/ycczXyF3eNb3w7qkCm0zwymOS4tSo
YdXNFXB3mwwhSSa6ASkAutdjQLQAhHu5Tmq4mGUEL87xKtYPnfHkGvIki8R/T7WQWbgvp0uui/EU
QHNYGulAUCwn27GkCn9gwlnN1LLhIQcZ/5AZBvUuWps9UrcNdt7hoQ9ofDbhqK+vv6HqykUDSpGp
Q4bYqXS8iys13Fmy6U9ZGB7+eRffZbz1RXgMbVss6iErXkRhzvTzHM/PvDmOzO6KAGZIiqqctVzy
YulQN8kWurOmNn4ac/hCcf/NRriGrC/IHqFUn9GR+LfXrcHvfdRhib+LOSeGcXAeGYGY3KajfzOG
sXhJBVw9JMt07Pr2UlnusyX0FXOz5B74eHLX5Bk5LKgK52XWmnp5epIEiJ60uFvmZsuK0EcDsCgG
Mzx6xqM0zP6Qh47a5ACeHwqJQpd0z/IzcHFLRsgDS0XYkVa4yymJYXgjSb/l+yMrhUXEFgZVthNu
/uxLrX7QMj09gh8XNBlCzB1FEe4K27z1mZ//cBz91qHJ8jFsWt3eY6wdXzSZWYfWTTCkzJurvAvk
qmpLY1/VUr0mHFV4rOMXQjrco5rwu45p6rz2+CGXgsNrEfZAQ5Tt56/tmks+AYK4DI9JCPhfL5qv
TuN8Qst3W/Rp92yjpINYrxOe2nnWxnWZGZKV591lupVD7jBzkriUWjldKS/EQuOkFZzCqBCoILhp
tqJ44u1sGRTPmKIoQKkmPA6wej14hrf9BGEr8JV/4CNHT8pKirlw9Gp4brXRISM/pCJv7xxicAAv
Bw9lT3vD8uwCseycShIRIEJ2+4VAAY3TPGpfKuLdojDPDjY+gaehpucuVVbvizIM0XTgcgsFf9H1
UTLFVKyBgUinve8LbNc2osCLZROR4k/t8ed98ybLfpo4qXj2iqk5OfOP660eOeai7yyimak5IsA0
uuP1FtRJMiSmQl+lgYe3k9rkYsgYnkRVg/8KYcyEhlGsSClneeimJULsfgcf9UsXQt+6HSrmRNKT
IIePy6CdHMLM8ze6kxK3yE7g+HEgb1Ie5sBHm1O+AQcllC70KciLdk/m9maEB76FLwfaosJXU8C7
0bHGnY1DEVcXzF3pncYou2j9GP+b/alPiO0lF4VtKjCuxBSRyQUoSPIKxUPvhREIAw8wnAnSWlGF
2FA53ptm+ea76Vb3O2M9dHG/s/qKWga+L+z27q0/0oay8/aFTJPo1Elw5qW7lG3RLmlkwsGhGL4s
xoewS3BddZ5cmE3D20INUlI2B1N9YLx5nKKSERXjqYaKoa6GO92CdFdX5ZeHtrZtK2BZtkCS2egX
rZnzFA2UgcO4J2sJXqLSw02jUbTKZVTunEiBX5P168TKXUQtHBiREFcH0pJQGBjaQYBN2C0+/Joc
QM7WZ62BSMFZg7wFFrwP/it0n83S+NBT7dQocdaEx2JXvjlFsCUJ+a7N6a6AYf1ULbZTTIzk04T2
k9/Wz7GytjUdli1UL9qO4yd+a3th4chom+HF8oqPbm6MAAk7MtVQZk/8wkjSFgEwfRDc+VPeLog4
6EW3JnKCeEuN/u0PAmw5mJt26VZFvfVbj9ZKpW8bQ27GfgRgmFBa70L/w4gpu4rUoglLUnryEUb0
PaW1mpKOji0ymT6k36Inh7IHTzxZ+kveiAdPxfd56+IQByCoxFeP0qMfnz0owoURrwrf2nmGdiBN
4NabtEOFx4CjaT0x/5u6y0Bj2UFRxsGq3Xem9h739Z3wCd2O21Wk2btR5buYkXhmsj+i3/Kpbhe0
UJH+LYKWRAMobblPCbxL7jPVP2LOTlcTbYGVCUqBs5/es2N/2D19VsfglKyifWlQBTYjAbKQ3Ezb
JPwD3pcvy6dcgW9wudabVIPK29IHc1EF9Q3zpxhVP6RvMnEGfTgbWU8QjezrVdXRErWMhYvuYxu4
6rZ2SaSozGWmMmwetJ+WM2slFAwwKdhYgjXPidu9KeT8EHo/0F0VW6Ruj4LzcdVUhKRIZe5Solv7
ogSfWXIiIkBYshDDv+GOF33sBR8fumADxogGagc1tX0Y45TSTUROpCOq5WgWlP8rfcOhHixaXJCr
yRfPIjfPscClO7gA9IAVvE0lBK4aWVNTg+Byw2g9ucbARK57hujxVs+vg5IZ1WNypurRE8Adk7AS
fJaSc8TU4AAWIXW5to6W9hNtqW/KwcDq/OAKcPGqio9aQPMs4WPWzpeTjt+lbZAaVdNwzNJqGYTt
Ja4tMK2JvQq18b0znedRl5+d3X+OpO/I4rOupVimeXojs2BvEarAQRt8BFZ41/QEH+RW8a7ndn6j
gpHLF2xHwbWoI6CL4BEXHTIMf2vY4T86MWF+JbLwxW+t+9q2z07h3iXGeMlzhKdjOrwJpz3B0TrI
UjsyNTKABwc/At0ElsUBmMrRQ8FQb7o2wo9W2LdVbB/baVwTpGcDsoDctsqdGlMSUep9RTkqmQAS
QSRd9Fo/G10vUSG/WQLDBddfW8sCeKETna66vfFruStJ6VrXYbgU0Sqq0kvXecWWHsly8sGtInS4
pQnGkIUNpYpxC7UkhJRU1gvnm5xThctp+mwd4hiruDzW9llLo3WAfRFTV4gZBLv6DlrqbT0nbtl6
d3FGsrOS6hvuvT1gsmgjOx03cl1vsiEkcbEb1k1DgpQd+itdlmI3lhaOi/w9z+x2L9VAnoXQrDPr
/Y30i4r5Bs1AwNsTlyT2gUut7SThZo5uHVxU5T2GefUVj3Q52g4mrZlsPIwLH/599OC05oNNCuRj
nJsvnsel3a8LbaV5/aGz6nTDLKveWy6HVOa2w24ysltZNi96IHGxViRaeOEYb+J+DYevZCm3c7X+
RINS3GvJY2g6E9rYQhLiOUMmu1tWfhLyH6OJTzI9rfrwIMfA3eg2mNKyi6wtSlPgL9Im2C3M15aT
3ap4jDZUJWuaXOoY861h4qJp1AR7EB3gvURyq2m9sSot57bHLL3zib60Izdi0gIorxDNtALuBUpC
G77ZFUh31okIK+mWTQ4Bn5UVv4VRbhyqFHQTAJIfegO+mgKps+pdIJKFSdSPkYL90ZvylaStTVM5
6xHa00OcEqCJPO7dMElu8HPGvm+WZtBdRYu3axzWzTZfPgVTgfca83EwehuWtSD1KufeTnnIr0z0
jzaXy4rGpFaR4No4t7WV3Y0eA7xKBKZUrVuj6neOrnbsubw6qdsARpMs0KGSw+Ad4ezBba7c8JXU
RLCGVn/qM/EVjHSl2ybMyGYk40UvJQtrH3N2SyW7srviECUBJLN/bl/vNF2b+CvCqa/392lWHOx6
/K+/d304EuGB1Vi5vT61Qn+c0ymhlPj3t/h5//xmwmNGKAdxc33J6/39nAJR0gGYCKEmwcbPjkKN
9OHSnGEZh6Vp7fsqP0egbnDSfAYpk9lmFK8UPE5kcGgC/wze+BzwsGyqPXXWehE2sJJoD+Ac/R4X
06eKxs/SJGypHb1V7cLy6PvPiX7MIid/gosY8ABg9nMQUMpcwTLI2pik8UmqEWvKYFUV+onYdPg9
P6aJhlKScBXoEBeVhb2SYZYBnjDBeUIdXNYOEv40b5pDPP/o6Mj8vEWUAXFtfamWRqvaXdvTEp8f
vP4ImibdEOf3VMYDfHEjfE+DxD4I4g27XhLTXdC+pH29HAygA1HuIvmSEE+vLa7SaAcu13Pf67p9
bX5RUY6b5C5HYr+to7SEUpZDhAUhNrpBcIjtJFubFrOzyQAZIKdgMykiy0v6qossiL5NDqjBzvSN
o+hM/ecP4x+3bOp/TKV8TuIhjY9OZ8T7sSc02ogekpRwrdo8a8r6YdiA18RDY8BL7XG7xQTFYchz
reojqL0nFQ67IGSHD2dY7D0g694Ua0PLDlJvYThNJ1PvcxhHxo0Phk+i/DZasQpz8iCHkvUMwVss
ejg2WKQsXT6slxMPWBfGml4o2JPwDtVVNzfNGlutG1f7VhLlQF85O4eD+6MYkXXV3mKeIsAUJrmU
+AM3uWt166iy6tCUd4PfnoqsPGuhv3HhJ+pCo+PdrwC+McVHIQ25vWyDb/okTmZJbEw9EUkPN4pq
StVQbBAXB8nUKrjPoP7vUAKf3cEAZAc1d0o2+OeO3cYhB2URa8UNab5bQM8k55U6133j1vCi29gf
wEdGxH5UWb/F4QoANSTeEQBwsMiwzed4NWbDGjElFMEeR9LYFtLwXiAGbElZZn1BiJpxK1XVg4pu
vnsO8K0KddCKDtzFiPamILBVmsVXXBAylmgHoo9rUkFpltpUBJyMxc/g5ueCgX9BFsXScvK9kRF2
mBRdsa+tdD04xVojObpMvScoK3hBZHyLlyBf5sXtKMmGq+QbausHDX/VkksTAPcLvqyMaRBYi8AC
AE8Vm6SZBoroxPyyjjZ9nr54sDjJqMDjTFbssgogOcptC2d+0ZWsAphwcOjX7aKoHiam+wvHbYxl
ZaMXqOX4FEBWX0LD9XHOvQWUHZwJx7MDyrmqPwAMHRoZw3fEZB/lqbOC1kdlcuxXBvrHOMGWAGjf
rDk4MwIUZF/sGntGj2GAWuRe8APCZHsOJbNHiPVDzGUscdwXgHMVaoX2MQo7ljLtRI2ofy2TEDlR
8okG4kWX4xbA20fjli6myzjfWKhWycbp9+n0kBiVsXJnHrokZcMS2pOjiGGUQX4IxpbwndZC0bNN
kvA+VeLW1wbIrONdh1VvrzevUtY7rXlpVXgw6cX1bbkXibyPsjFfCqWfe70l+LYMiVztLGLRzZOm
e2uSaG9zNEjM0E+JVxPNbY4mNZRznXSf5RS++dHF1EvwIrJYZUVKCEFmm5veZkQDxLGBQnTjErvz
1hb5h27He7PWbgbQvp7/7HAimh2zEMcslwVIJN0dYNgyFbFBxpW1eJFWdMSB+oAeZoV5j2t0fJwI
Pawr9ZBG1V42+XtcQicQIeTp3HSR+cTtWyDdYAv2+bsX0bxVDqnjmF8egyB+IGjlK2CgMKbyq9AQ
YXrNXSIYc5RO4LyHzCH7PoXDd49BQdfTL3TBp6YtDqNS38ao+NYiYWScWtWSOKWCZDuUdHm6QRqw
RI5EbxhX+FsFxWrnTtMjyrEHojClJ9ecXU+56O8I/PhWeLNsPiSxuyeCiQ84nZxh2LnjU5viG/XH
/EDGBgdLkX01GnhqiKaQkcyniksAqeG30iXgULT5Qh8z+PZqA7KB2Gmo1Vz6NlTb0OsOJPt+GFzC
QK8tOYLfTP3cMnuDd37Op37fDLOHbrq3JZOyiUoxNCzHgtnWxxeZ9z1/inY7NOmhtqANuPKEsmWW
+KmHMrLx1I17y+wh/hL0Jnv9rRfuPRo+QsNDqBvMDYVvEF9bki6ODBY4TTKxt+OIesjIDJqUAeK2
llM+3M27uE2LRzdxkeIxIsS45o0m+NBYl63GImeaw58QvEGcoKZcZ6uGFHskqu6TMein3mYj0yda
tBWjZzohT03SixMS3mKNJxkG7gJz0Cv4yDcTyiNLK3flTPFz5UfJon8CXAvtmIzl64nUJBz6xReT
j6c0VPnah14eQQtYl86ltGk996NLtZ0MqKUSOusPZBiIkF8UgA7QpczZNcKWqEhxmYynk6GzLrLj
G9pjvFa3SMyZ9NcDGjIAfGyDVnz3wAfrcXAhf+Z7ohwGebe8oHXivK/79ZgXnJUGOxCdwdqZl9s5
gF2R+/qNXczZIrF75tvfo8cLl45POUQbBMJXSdkI9h/fh7UjwzlF5GhXK896skp8VRb0fqXDXqbA
0fVfzHGf2+TBgjO7CWlye72do3blT/JMPLGwRud0HUdbtUPgM48cD15Fpi6Lvi+rt8W6hI0XD+O9
X/D+Sdu1mwLtDOAQ43vq2OWiRsIxWt7JatunHg1vWovyjHuX7N86BPcvjgbxU8RSstB2e0jwhClR
cmVeWlN8Es4cpVgD+VoSA5tvAhianKfkSoWG/jbp7/isn/F/B/AMULa78whZ1m9QSN9t04lhSQRr
O+3IiE2YhyZOSrRXxceDqI31V6CL8ri2EiRL3d2QgOonQpSaWi1LhUBFyY3dEuRYWYgqu6TV1xS4
fSptDvGbDTqeMEAxqAWgXka0LdKPnUMTOJse8grCseCpas2BEavaVPAFJzFCsGw+2tKRi0FOI+ec
f6sS9642qJI25kNTDi+F6c7OKj5sqb1SsbUEaQVDkGe7VKNESQQl11kuaHPwX4j4NQTzT3RO9TXN
SVsIxlcRfT4MLFilG8WFACTvmvq6u/dC4mNq0I44sZc4nzOTHOu5msJl4wdJEGuZKr64II7XU0G2
g67uF3bd/A/Czmu5cWXJol+ECHjzCgK0IuXtC0Ku4X2hYL7+LqhjTt/pOBPz0iGx6UQChazMvdeW
20SvnxJktbXgDchEdXyJjhr79RBqZR1fKeQqDR6HuFbTZtFl3AZtaewAlFpow7xPypvHeGGX2y8K
buk1LaiAjp+Iz7Izt4JwWF/1UkImNTA0aGNUMh8vmhieAO5P5B9fT2XI13sCpIldvh6vlToxgoFE
EPYpnl90+BQWRIgk1GcwDy847aeTVHW6tHFNsHm56rAh4j+pzQojHmMPnh/SFq9/Nxe7JWZzOBI0
e64mgoVMF4c6OQO01/oty/MMtZJ9OjOoo4uuKlWmBzVvzk7MmufVbNDyhBBNr3k3dcZJSUzSz0QT
S367jUpeLfsmLdP9USsfpzEHx4nsb0MC/Bat3aHK1SWsMYXPdf9dKa21VXpja9Ln15on8iUIxkkd
mnlp+tEg/Czl0ZXqTml2iQX8vsx1KhP3e+jJkSLtq65oVyvKugKUJtzhMeStYblvEVRLWdpIZ1Q/
a5B/Vrr3bE984h2sm2pA1YrO3NO6ZCOMYTVsq2HfO7dsaHFcjO/Q1x3wTy4aalfshGq8dqUz7yJB
FLOcujcCiJhOpkMWJJOZh9rQc3HSri0GhVakQup2WfkMJT8rTbqVE4lUxGYgWW6aUI+4pFOyN6hd
YEg3HSkUaeHum6WnRremoJRKD0D9azTVYzM4qq8NRh8Ql2IHaNK1QPbZV8vIDAh59uAQbos+RiSk
lWEhsGkC8sooAgmkY8wVTEr/ZkVJ6k8GhbEa6ejAkfRr3fIUK8QelIOOItUlWduu3DkY1OkTJpYK
gla/cVd9qjsdYyYvAY0xbp3uAFIsoZMkBP7UJ0BEeyTJKE1tV2D274K5NBS/wdNHLutyN/deFOCy
iQPCKkSouyQ7k4a5kqQpJq3nyDFuzSmGq5zSJcRBiIS6egVKu/GGpyEbgLfW3gzRJtJO8My1ymm3
pj5Q2z44DTxdMvfmY4ktgeVhmzLWty9RwZnM5MnYZw4iYiU2VSw60tgOExeZxiYEAwX+d8rmb5NM
XGg9a9vVNUs2CQJlccjn+SoZ+3FfFksRFqZ9GFF+shp2B2rp23pg2JONyVkxmDakxXQgbpQZXaEe
4kJb9jCuPmHUmBtHJ/nLQ7mswIqxCA7ZVj0lgtlNW1eSdNCnottkNhvypVde6s45pm2Ub5sm6Nv6
pMaI1dSYhorRuVoI/0E/ytXfGOUol2Xt9dtZzB86xINzgVee6VkRqOVdGk/khyjOORpy/A1rDk+s
hnWd5VeYAe6jYaTwcHlnc0LXzrSguZD1mhIukzGdRDU+3LGP3Q74lXFBM6mVlVMcZQVOJz0SUn9j
VQwWAPkMvuIWd6OMvedIHOnh1I2lfNGdI2nK3hVIsbWZy4zp9dcRmMVAyWS64/XeE9mwasphjX1k
HG829daQ1YdK5kPdZ3GwJA5rrII9Z6YjQvDoBXLykUvoXePYB+lUZWAJZP6TWRPQRiIM6eWmjXJw
oNnmfKL/AR0zlDmreuaG2irYrXs9rPWIoQPtGKiMuKC0D9IB+tPQkAadd4TgOY/urDJzj4r8WslA
ZBTbhj9pH9dxcmBbclLMwmR+QDsEacQhb/UNkqNlk6nlzTwsV4YDwoPhjq+K/qbsckYdwBM13ZFc
HdrVdCLwwJE+yzdN3m2e4LysjE0bV8OuSBv11o1iRomK8dh6GL4SMbDtIExKSiz3UbtdTCApJkPH
g9TI9Om8MVzo+W/VvhRBVC03QH5NRVQ7jrszkeoXRAUoP6buogMLPiCb7zaQclZYuPIOJP/RfaGh
fyqUpxHDtVGz3Rvhkm50j0uP+m2MGFxEXzzlFels9IKYOEC0YPNlQ0P3kTfcSmw0vkfgHJukicrV
Le3QtBFqM41+hgDF+K0iCgTKF+KWZQ/+6VbOiHITTHlBTuK0b9Q2hI/CvSSeCT5KpdrTq+RcdoVz
UXLnFGcW5Hsjp7U2vKYg4wmccCcO84hGBfi65JXuIDsR0SG7x6umDy7SVrfamNhomXyYl4I4vJFE
PHLy9vAjSUZkuKxsABr1gdDpZHO5PUmGdJumlx82rhPfMtsqgHbM2g7qq9K+tN5tN5kDmbo0VDcs
veFc7lxC2scu2UfKmnycU//mg9zB82ipDrHYpmypaMq3RqVj+mhWsxuzUS8nkEzLWbEt4ESdpPFt
2R7X5yiaL0aFCjeLy9PUaHKbD62KJarcY+b4FUOqZNX6hUbTDRq+EVfaRmi36XFAEsN1YOsk5sec
jtckvB91LQsjhL2+m8pHUWf3JAKToTyCiF7Gx5m/RpfibU7fhSVIuUKHEoKyCRLSn9HXV0VYz7Db
SN1ev6bsThglyCr0P5o23OAUgxfqEjtslPe5OQm/WZJiJ2syO0Sdf+nJymK164eIXCZkE68D43e/
z1mIvLZ/X8hupZJWncXZF7Fk3l3XvxhUPS1yy1LO69O19eEaPTnadO5nN9rCX11ls6W6qeoSAXrx
DpZaZ+XUEZurX5FdUdFS+1Pfug/S3iXSsLd1Nt7Mc3vxPGHjOQJBuWDIgaXaEC2so8XP+69cG3M2
n1TAheq0t0NrnlLH8sJSAJ53lOhYaDrIyL1kqsKgUM24aEfPDKa6Lc0KvhsivwiCz4K8J7ip5OJp
0tHYpFP5ZrtA1uv1suQmpPr23jHjOr4ZCjKMSklcN1dMa2I/2dh2hhq6/2YUh23NQHgVVwyR6NNV
s1ccY1TdNoGp9ciwC9US/HDJAcdTszJkvbnrTri56HSY3r0CtgXxRf+FtItNVIHZSbdn6JCGseZf
YBKxdAjYKcWmpj0tKkln8WRCJa0PGPzyO/fKfdAImT/1MUazNVlQlfG9bXzbRdbf1NlyGw+t2NTI
wqdkukyLzynCjqvPO/R2Vu7P9jLjnztHS0lknoBKAAKPlFUwxH5rCyTjPQ49V1Vf7N666wyiHa38
JS61aGcSvrhlVZPOnUWDdWd4eXZCGtUyyaHgrCsBAKhkgcxNF88QAx8VF98mttzD1DznSKsPUYPZ
T7Xaj7qX7bFsjM0QDbCuwfKjHDAAJtHwaTqFJBfRBHFsEedBLsbcN3HYtqYPzfkSzaA7NTnP15qT
XRGZTSRW2qkHe1GvaRzQw86WXVcHWctirCZDuxemRjxNOqqhoEO/6XO4WPEILYt/rmqS276SkhHb
1DZhZns7xY4KsF19A8FaCQf4lOS3p7vJii6KAgx/hIPAyZ1d5tm+1+rIuDOL+uCNZJdPsXafMova
T2oFyV1Ex9qytV1VVkfJYP+IOv6sOHqEBVl71OgQWqZctnmkKhuyf7UjEIz3rKHtOHdrQHhpMTwk
m6bWJLsWsYSaufJcy6baoO/KT56aEtvTJ0Hkive+ML1dwkpT2XCw5o4OWZSIXW5MRI0VJpq1vJA4
Fbz+sEqsWUreYN9hsiSDZ8vsvSNCjDEQP81cw9Sbvi1zdt0a/oXiXVqtdq0RJzuWHxH5pE9FRPZ7
YXxYhR2KhhRQr5A1XekwB6k7JONdwaEAj0N0gfKz+1WCyAHZ3olnpR28MLWrbeQk+BhIrd+1XJfV
pvuy45LC1HN69oFQy4XOlVIex7ohZbKND6xT7Kaq5HnMIH/lWCep2KPdtO44v1JXVBczTV+bmusy
MR+nVIHPW/T5seSg3huueVRRJh2Mltp6rKch6ELHoHya4+XNYDM8OYxdmywP1ZopRipeIr1LQy8X
r73eQXmmhUfClPgeu6bYkbKdbPDIYihMadq1FQXyAA8ndJxtqXC8LuPQby2EJIUKdzHXMdRD1MMa
UGWMIZxTw2Lj1OZCd1h9VqnuAzBCD2pM4GC7tonNOm2CoRYPZeqJrejtmZ6TZQREABLwwOIkwXkf
Z/AzQdYnj5UOHkInBH6DKVduukWptmrCyoeWpA1jY37vRPkLmmWDUMq5qTvV3NnwLbYFcwe4Tc0T
UDyul0v1NIx8bqYxLEHhgFNRW3q8OgYLtxkfVCmXfRuUQPALg1sgTZFWy4jqkHjxxB9qJievnErO
cqs8/vxEPwWx5v9/m87unVynf+44r8/w52kaSqGN3SaC3Kesajc/d/y5T9PaCO1+fqeP786bP68Y
5fi+qZF4B+lMWtrm5wH/9eOf5//9P1D7et09/J/v4veb/P2KXO96cgB+3vbvW2Kou4EDk7s42Z3B
8bH+MT+v/vuN/LwaCUp1uf/zwkDyKCF+7toC8ux+f36/n/zn1j/P8vOT6kwd5wMH6cGTb7FtDkdg
2fUBfI9+ENpUs8ykzfHnpwjtw++f/tzmLkuKquuf+2SIrOiq/XPPn5/idaX+c1sfFZspykwge9z+
+xl+/vf3g/+81p/H/fU0lrLKesjw2Gg2ffTV5qZRN8TXf95IqytMIH6e679+hDvSqeGfZ6uIgdoS
1vCYlyNbc5mr89YdiNlSWr7k9Z9sXirmD/zz121/fv35qRLOlZNX3vav238e/3Pbz5P8+XWhCmXv
UwH6+ed1/tzvr9t+fi1oZNGBX+/913P93PZvD/FEi/e2t4BCD8xe/vkzfv+5f/62amiyZfPX0/y+
07897c/L54t39Pqh2dm1LY6ge0RA2pZk98WvTpQyRlv/+etXFYZnARH8f/03EcrZ4m4zb+244Fn+
/aCfR/7889dtao0V0JhMC+TB/7zCXy/z57F/vdS/3U/zIt7Tn+dCX9geoRD/3PzzALMZmQH+9aT/
9f9/vcjPr3//t+KVzX7OhvBfP4J/e1//+jQ/d/zzXn/u83NbgoIMlpDxPaQYKNH5IiPUGKH51SgY
fWglYL2bWIxgAX+W09F4Uqy+iJZzojePP6tBTQvvmGR1fTCN3MGAv3YfylAnSYWWIls221DWi1ge
csK9C1wHO6a/3WlGhnSy1p/o1nUmW2y7CaVGAhV/80XPaZ2pbvkAeVrde0m2A5P+QHg2LUeFlqZT
VYwRe9R/Az7ZJpLXvVafrYULRzRQM8P8vJkb+WVGUZAn6AmMTLD3YA5LD7Bd5bozibUtijRdjXal
poJZnB60xiOttkUUUU7gY0UH3V2L0lAHobWN83NJmBa2YCLAq6VJrmxUUDADaA/VRs8UpLyUGloA
hthW4IGwOKmUwkzRm9DMRXTbtMNhUknedsZFvTVdG/PryDuz2a5OzjOlCVsbkWtI2Cl0dLePt6lY
KzFm4EQw7gY+04BcIzo22bWpY6Zl5qOEkSKY5dKPwdSC0H95JHLvUDXNGZVus0l7EinH9kiMabGl
gEpDi2s7FcpVEjORyhLabuzY66CvDnMyXNGVYI9BTKSvqMAS4kzzVYMpAISCdDu2fHaWMPYRbIqH
mBni0ujjRoncPmjYmPfufJ3L6Vfv8MG40ntlps54VHpX8ZwDSyl4nirDId80047Z2ZUu1QTRE/Tq
uUueCfDMIgpIsEVyMy0WiUaL7yiklQqd8bfSubvUxHo+EnvhN/1ohtTGT9SS07aHL7kpRP/lpDcQ
rfJVF8hjbVrJO0OZ5zsdHqQ/EBzRMXXbOFH+1ksvCRnfl/tGoUGA+7cjilAbdyakOxeNRghwXWxi
dI373L2dUq/buz1velrQfMZYAY5qxRfdbI3E8UAXaQbpEK7K2GA1I+vs7BPlF9lGS9BN5/UI0jNb
nItk+WaETZncMx5ozTdBhOil1ofPtiS+Vef02yADlP40I5UjlKjZmCq5sRHuGsYUIxkenm/2/RQU
yLcMk8CiJcfSbwtCm2nIMsPRxTPIPcT8duGjWZOoBzEquryWjZIsqAQEj2GS87EbLHR0CglKfXQ7
a8JfWvejKSrTj9X4fZZr9ilA1FGjLtOMM/2EBO/0anNPvpRV+QoVnL72tLx4LWG7trnXlG+HhCBf
BwVxMDS13HiZeruIyN2QvxlEiXyYNZdQQu9qcKm+CVVQt7nsfFLOPvNWG7ZLS2FM47EhyfoJ0kZF
W7XEbEpEbmDKil6IUl8tnNIbiBc0xTXtOp7oTpRMXwf13WrhyXizI+Ey3/d5+4iYvthg6gxtr3nV
hLwwQys3BFsRvSWfajUyNmaf0Rkn2IImjWS/oU0qduWaCFAocCTqJHsy7lTqZO0Oy/CTktEUJauw
KNgj9WWrBlXWHA1Xi8EjDXvNQHBZFPNz7Mn3KG5JRUrrr2x5WfR8RKaWfKppwuxef3Tb5FHiPjhV
KSTl8eRpW9WW3ruYoAPRrppmxHgZ2C7fjvRfFXAEodqv2Uhc5bQ8g426MnXuVmrjGSxm6Qsi0kKJ
pEU0/VWEPoTW1LyD1mH7uFeT/fxhyx1p9g85uTbaUDEXEvONmSlADAmKtOkkYpJg7TYZhLUA97Rq
oMHajUHMMbHp6gF1XPYu+ZD8rkEIg83i0ExYsLBptRvBHjFRqdkd/D59fTKgbJZWdIsahcSDyCNX
hhGyPZUYhgcWAoWOQ1G8jPFAGjZ8I4R9tCPgHTw38Mmgf81BQRBJEOfjEtidSkNmYiKGyj7sleLJ
zoBcTGtz+lnaTH3bNCc/E0FEqn/VCriSVP/sW4MuR4fKXbXWuNMSx8xAuVZG+SbVENK4BVOtZAbu
g0phKtF1jnN9r2btpe3nTVnNUAFodPY0rPSRN5zoW6/HeqcKvQPkCPRlURsSu5i71rYZGE7MvjWe
DjUp93wjVQ45Ar0I7VFhx5tMO3RM1R0czMgm60uZ09gyCB5p7fc+bcJ6Mm8StygDUy32iebAq4iE
gAsUof9wx6Ngso6N3iRmZ9TCwcjQtY8SyrzC7AZxH2gXi1yQyFA+3ZYBXySnnZEStjuPaJQce8fU
+8HEHu2I0gSfo++sZTznSfVYTerW1AqE6AnykLktXlPYSbVCcrdaZ0eipxKQxk17hwb4obQKQNMw
ts2uf0i65bOe7Ge9RldDa7i0260dT+fFDZychqvWI2XVbPtM2gv5LyRc0FxzAOP3hzxCoZICkUkV
3CUo1V6Z2r95cfFgN8PVBAoiU0cErsW+N4tX8tI3Vib6rT5QGxhgFhZERDM+N7WjqZU3+k2qdIHR
cX6SwG0Ve3bdqA8LZn3paCOxr+cN5+bbLKa3uGcm6BRIQt2aNkHKxLfMP0cnfTTa6VW2y3fGkFbG
xm6R6WEwywfmq0zk1PquIUp0SMmNlbnGP8QTmQuClHpJZZhrBtw1Uk5NL37v3f4QD9hy6G6GlQuz
bRTOd2/2SyC4wvqDQMJQmYyfVOQWijn6bYWBPlo9QqK6JaedXRLCiBBT1G6yvcMrxKS1QQZLfWJM
j0kt3iizWftJyrVZ0U9tMbBfjhC0m46+X3XUbRMBoXFyEPGfaonxSB1fBt7UQW2e0waqjToXT16n
nFj57tMualbKBB99fNEaygRL34ls3E91tO33PS3kno+FRQKpRIrlyh8ZE74lM4PBwWkuqbuqF0Qf
qv1MSpZ3ldf1fTFAwGAohEmFs3d0o++imI7gyy1CZ7pnVCFXuiduBrfYOMN424j4zSoREwwebahs
LF4dz0N/gNlz08O49gEWgufh2MhN1fZZxJ7bToOvJKYQtOgVp+TOHOblQOBuVJcXvAGobTAD4Znh
dBmebUFbbilAE/XEMRXkDPq4fPg0TfScRhk/1Hbx3azGlVIUI9Lr4TGlEb/vEqYqCHocXAt4DNCd
V7E8Id1KfDSMb9hgApZcfWuX7daBkmp03lnUAPXbCC19keL5YrRuKOgKhv65zFGnurGjQIgDHy0N
PmSHj9Eh6Y4FXSuDQSdtvcfDTp+FyWp5j54ajh6xkls01L5FdtCdIJksssUDFzgqyVvvi6Dv4Uqb
xaYXtbV3I/GgmDO7OW94Q/Prz7OSYpcd3rreI8vVZaoBJEnzkMwVNGk6piJFXbcBsnlOHoqwFk1g
GzM+Y9aHILXM9+Ui3YO7FM9gW7yGK/ggG3Tg1MYzeRFZTVJYll6Z+LFkPF5PXsbh0qZ3GstP0A+c
a1GUMyZsr+K0/uX0Ke1xjXF5DtO3dy8ITj40cK94O3tKb0xCUepuGfeeIUOebIrFmCab9OILJQgM
Kuusp/kTtfaTaxN9bUFYQ6Y7fdKVYtjiyuniEgoQ2XOQu8N7DFUkc2ywuxntcbtFug2Iqhk3xH2o
15YsmTbZgFZMlxrMLsxtFqe/5NYzxcmqtc5n7g5gZiI1oB5DPP4ThRVZ76nDPtgebrChMuxV8huD
3jgz1w9aYtWOMdt12y5MMZdE7tDlGqRjBZpbQYOJP9gptxsrb5G9akz8CaE4K7/0SH9P6/wQ2UwH
00ScGvNSNqoJ1QwxcVFSiC5WjOAudzceppxssc4dQIpSGb4Z7RieeUUCUIjkndw5BJZYjUIh45tM
miYikvZ16sigqJa7xaA5I5s3KPqoVT1EY2qdPDYmktGpiR7dEQFtq8bUnSQxo5XFAO6i5VDJjUac
wnhl2Ut79tPKes8Ggs5JmNiYsb1Sy+YHnVizNuMMTPiEczONV8nZt4WgJCiE47NHJNARJcj0tkxH
5j6PhcNZWpZjG5Yan5M5mpd4Ks8zVuZ1k6RTjvXnPreeFdJvTWxkyFXli96fFG1rqxNjAEu5N2tz
K022YyxScEhUFx/o/ETwyeKOUdjkOQubYpyMpH8lZ/NDt5V5G+mSDJEonIWWbea4KDZpR0VoeRz9
tTITa9JheCiSnILK4GKBpK/OjV8G4wqfVL5vhto/6yZUPQvanK7epqjr/aR1gtxjdq94HCWOpb9b
rvudMl/CKlgfDH3cy1kHhqVrd63lIZ3SPETFBtY5cvfWB4RpagEU1c395OYMxvV5oyGKdDTpUgdA
z9M8JDyIO14yrT10kTgpCBTbGtFfXzSPWVGdE4LZZdcGC8F8wSg8ZvAaVG+7WC1/WeDX/XKhFfDS
mF8zkqSmJBGHgRU+sX64darx1enHz5RElYWhtq1rb+g7raCBfb2pltaPpg5b3zIyEODgacx7mTu3
A8NQf87Ks8SxpDCj9OvMe80s9Cfonx4icTeYKoNQtu4+nLCV7RMB4qrOBdnQ0Ic5deM1f3jCqKE6
1w27DglOPyC54MYzx0ddKo+qRypRnMx3ONxkANrgtow8BuFZdGCr9eJ6dy69dkQmpUOk1mpYEBkF
NgWm7eBLIqMmmEfriGzMl92wE06CfgjXc/HY4gA9qlm055jcdE1ihFMGHA25HXfV0ypUdJvO87GP
MV0Sgop6Il1Cb8B7WjkgFtUXpSiObjdATp3mHSGy21oSchAD/kFSJT6Ttg9myzhQX+AJp8AYAThR
VbL7Gq/V/EAlbR2UVXkiUw+FjLR5GTuk3lfwfXgv0H7Q4LnZ1+wkL4lIwnnGkKzIwdhkno7oan6u
zbQIIx0upu76laxKn4yT0M4Y7ZnDS14xYYdAGwdRxrfm2R1aGA+4Zgez03P23C1bxVd2/jhNXL2t
GkFrM1JySFtsPLdvfIYAFSIh72jWX03kgLVLmouIAcbmVorpdTo1uf4BCGIfJdnApg09cis+AfY/
5qjYtkrteX7LGR96isPe0ONUAgV3qeatV+BWnVOSjHvRMvmKGYXWsIHbKDRBw/oZJrugiOiFpOlX
HRVXqoOmiS2Yxbbeavwl7ffJVAvfpc72u1r/Gg1MHcUjoORqh/DtzUHN4iwT/ROvPORG81UzA9o6
dfGVFVh9RzluWz25LDFC1ZZ/Nv06v1eX6y7x9s7NxNWUU/GCU/k9JZFQt+QvvWgukYfPK2WN0pwu
LKXz5GnTae4UlBwtu3gy3K5lZ6IrY/rnML3KPX2nrK3wpJmvCksVYZFWwzZFwGgzbPabZnziHEUN
ojWIXEbTDrt43vE4v1yGOMiz5KAV6iMeVCVImf49mTraESCftyL58qbn1jWe0c88OOVAtblgTURn
selJB/cRdaBIQkvpsFug4OXcRLNbExLV2VvjVbV1/B/G01QOCh9od1fz4dEUNG6VIp8DYRovEu6H
Fo8yWNBq8c14MUHv5kO82Htt1b0RttFTCvtUADZHFl+HjuasJUWDPhyuR6nfeEl823yz8EYxYr7W
uCIn8BZMH1ndcFr9bGyREKgvSdfrpFLXF6sYCYdcB5NJepM58srw0JG5zGRhKoqATeAVzPdgmo17
7R0p9buDc7lXOTBz68lJ7HvdBvAap+fEW3a5wIJSzMe+42yJsU6707431JdBWB+KgySEv+uAqWqL
G5dmDLg131lSyJ26PLTDJW/tc88C4JlpuemE9hqtm1dXia+WDq2GVl/lOlRRciA/m3ZatQJPxUD4
KB1SgPo1hbdqIRaJOFqoYoaq9vaLipvKYoJcR+KD2O7bJiEMys0s9jTDvVOQPFna/YYhBTUVUntC
m2n2ZIoSmGX2TQGgMZQh5N3M6s+kTPaZlR87vMVkyX0lLlhMZowNBFAt3k7pTp8bmK75RHBEcWjk
hJ9EbcK2tkjf6o+dziTWs9KQ9EPhZ8L4SKLqtgOayVs4Dcm1Aw2hX8arCjamT6RE4qfgL0bjLhIK
7ozo11IpD/rqWcOx86DkbxKNg7VAfYzVhppLR9tZNoEhtE9nEAfdS+8h4sSHusq/RLR+2EnxNmvy
Oa+wqlQGTuN+JT4Sszzn47km8xULxTslxDuROwkaEbm1mvltaOLRd1Uu5ErpEcCy1LCKdQd58/DT
qZx2E0tmYMy0ZtVUP6Jap5uQvHlYgtaZ6lVJ1hgq6LvSHU3fUZXXJR6v1NY7Jl511lnCgaLsRF0j
MYBhOSJYTEfSKghr2vxqrebTMoqPqGkiCvj6tlRIQ3VIK0dofoT6B/OwPS3VGEbYXm06ekWuNSej
KO8RQ/oVCamEEtGoIYabRnz0THgLTb0B8gsU01O6AP1X4Tj6Sh3v7LYaN+pGLBMoSifNt0vsnIgb
eLfN9g3p+LUsIxcEon3mDHnG7eCEyhB4VU0ssRvv9A6s6DjEoaNUGyNbLhBmj1Uhl11rGaE1QPrh
kqeEVrFxdc4uVJRyT547Ujn01JOLxW79oxrDu5scmjcO/RTfoKLjKK5A6j5BkAngLN90iXhJJNrX
9RBc5lYH4+jiyLA5UOjlX7D77eiIvwD2vtC5vY56YjujSB9ZnbTQyppTYZb3ItFfy8k22egllLUE
u7veEiam4MJYpfeoF7gOqzRlaB43e3Zj92IuXxqRfbL7fRhdIQ4OfhCjWqIAgsAL+VddE71SHgyH
BOYoIuu4u1JcM+zQUW0Q2+egmPR9p5i09bLZoGRo46tyVq5qp1Eu7DWfp5Le7jI4266B8o/SYmRP
jxAHQw2dcbPI91V3rmqFAQFPELq58sm+158H+WCmkbsnA+jSsCsnqjWnienGR5mObBqVbmvMPVjA
DNF9M1u7uS+1o1KgZW4X4NFx7rBRcxN1V0bajpy09mApLnL82XM3OMDKO2Xu0dRA5tj9/Pr7tqjc
Z5yXjG8Cp0iBCFaNzrVKWGzjy3pXJODNq+nFNdMzg59hazt4qlpvPtROmeM4cN5s+sgaBmrfMQaF
hDplu0A4dgYzotOnlRu2Nk9L0fU7SYXejVzDZEcDMhX3zVS/DwIEVGpz9VmU8WBq0ts50S/Hgf08
F4yGWvrGS99CBcaxifS1eCVmWGBhorS3R+0bNzAnDRV2GUUfRmaCzYGUGkBVMj0s8oCU+ZtsliUX
ZOu4lmzkWCYgjJzI+Uw8HfOL6Wczi3A0RKTUp1eqScdKePqzl18GpAh4hM/t+nLpOoExbK1FIPo2
eu6Ta0LEcKu9if9mI+fsalHtu7K5bjIwDChr7qsYhztGpkPXmLQ0nWs8jH7nuF/dZDlcDCF5WcVt
to4OPKWkbTh1J5PwAFwQBmeER+zjoIrjINE9tnE7+STSBxTXI6e1caik+e2pFrs3+CnoxNs8oRNq
RyQBOU3PkWU4vj5jvAMhdd1l8mUqe8qhKcPWaJS/xnTpzyIXu5j2tmqxUyZSmAvsDIQFV1XoJepL
OjtnL/6FCio7qd3qRWDD2aRuxfKY3ZfjU2RgS4H0riLORB4Lm9ufRI1KuEaZ4WXsnR1keTBkdlmq
as+5x2qdw4QlGpnqqUytnZaezIHuiy3NC3vsB1stn/vSLUKlw2AgNRAUsQIrzNWJXkedkqHI5EuM
2bSre5POIU0qdJq0PTH+LgWzEizNjdIeF/jkk5XnO5RBPEo/GczCtqprvy8YEsuRViXc5wnvBo/q
V8abmNjDKQaEpapwN7lta2G0yAetqClUjRZnMaQfH6gr5IuvPGtvOjLv98W8uosKPCO6eRClGJDu
MJjqF5pPjpO/DzT5uNrUCmZTOmZFnRziTK4FtP5q2fhf6VbGO+7d3agElW9GHXnbOnqK3lo6LBiX
FGpXQSjfjGkQQ2VcRHTW5HAL274FMkezc1AVbycvUlkRNOXQhF5lddT8jD1sOboH6Kbgp5dhZF7G
AeMZcQ6DoyOTlLHl1BFK15YMgXqr56sZ6xN9+XNswVUY6NuQRUN/iLYmtVRzyCQWGnZTu6Q1wQ4M
qXoWjN1xlLKIObqDxyY9V6Z67TWmsTPVod0C/zwsbYZBIyfuU/8Pe+exJLfRrul7mfXgBLxZzOKU
t13Vlk1uEE02BSDhvbn6eZCtX0W1dKSY/URIGUgDVLMKQGZ+32vMcDEFTA5BYNbHnng70uYg4+Ph
xc7ggarNM1kzfv9sQmyOiKwf1eKQ5ITV2bemEF/tY2V0GxyuqmVfYsTXOORPy4qgfWEMCM1yF6MB
loInB+7JBuLV87J1Zs3rz7yxjlO3t2LepEmUv2T2ZOzgnAleYfl4MOs5J1SpyqLVEPzunbhiXYuf
N14o3doMuS2U3tSP5BtTbPMWbLNs6yVNoI05Wuajp7/MdFQirB43PZNHtC7c+ZG8JAMfEY88wkZS
WUt0vg1QdOUJfu2Xxua79bXGRmUvBkPDY79Kh5fK5l9cWnykHkMwGwJsV2tSMrbbfbE8SwMKnp5c
gpLHIL9XCaFwR5Ho5ldZh3GNwDCSCGufz9aKcWOUvEK1eZWFqQmcQhckuAi6ncnGfaEqqbLWWxPN
+WZhhFa28YBhhmHH55VvKna1DynSrp0YvyDHcCo6p0M1QeTgKaFWZCMpogkBgSGaGKT8ZqYK34AV
fC8Mu105bnsIyKESOPR0r0LAgrC5XbzrTcJXNIprNzN1Xd99ScLO3cFT6tZBWRSLBgzqSi/LXZsd
q4w72fJhTfEgocxSnM2x4XUz4Hbl6DA7WVZY3HNmob0PgfWm6r91w4QUfnnvFWJtWeV1qm31UEcQ
y2v/DeweZ5u6DaH7yUdZajUUvDKx8b6zlb5DzHda2PCnBM4Wdah89SrTBapQqUved0AKTMVZJ5P7
I4xNcjqkvZYgY1lrTKxFULsO2Ndu9Zx3ZYrTxIppey8MfzzYUHEWCIdDaG5ZzAb5sMGOepsU0WOj
JOqmcq+6qbAwVMeXbkCgqlaJCg/Vc4Og+tbu4d0FWY0MkIe8zpBM/PXBOaybr4lNisz4Te+iq8tu
n00ws2LXDV9Mne1AC19tEc6Gg2JX5VZ4CXJYCblB2oC1So+5SZV3XxGPANPtn+M27nC5fe9dAvoF
7vK8IZWnhqBArifeItAzm+CH8YxRN9HWpEnxcOnfFLbuVeiMKIdFePcJca+YyPW7Fuo2zlTki9wj
fq117PlQjSP4X2Q/VaP/3mBDsEW6eqfx7tnGWb5CzPw7jHKfcyGXKC47Y92pHvgXCe4qeEVVYSXb
0Ei5qcpVrIhdqqItVPnGFQcOccjBJS+NEn0kuIBj4R25j7KlVsK1CZu+vyugZpk4yLkD0llh+zaO
+YUZVrAKNhaQSqJTlWfgQHAMEHl9gllG1N8TxVWdindRgwVpQvGoqx6eDyWh1zC3UOgrCZxAoGsv
mb2MUuUHsfb+mxLsyL4CY1cwx6lJs01D9gNvP+3OwaQoruq7cmbmCE2dtgGqdpdoLiyib6niOQfZ
BE/lR2cReShim39t7T4hXDDsUgDiixgIBAGieOMqHsqCFX6bBQYc8KG1J4GJOfeB+qUuwn6lIX+7
DIyda8MZMyfvSxCFiMpUxLRz7HexmmMjk/a4WgisBvJyXw71U+cU01aHgLTuEFMaYhMPo4zsHFog
5ZaHBxaxC0WpceH+amTiWMLxjrVB2bPzwmrZqOr2rivchyTjC80m+KqFVmEZ1BSLOEKSkvMBwCsN
6Y2yF5fKx1VkIswIo/A75gNokjqk5UWrvRh2ie1C/a0oM38bDhCsc6TLKueSkhFbQWEHTgxy3i+U
TUeKVUuUeoWz008Bacu3O6jh+SGu2mGTYijURf4domTnwGavwrYMHGwRIsgWE4/RwEN7RcEiZ/jJ
KxcxNse9akZ1X7YxYRgbJY6R/KfJvBQkWEorcDP97irwcrqLLKNbNVkabJQE+bdSc39zrA7uYfMy
oOIOg4vlhjOCsK1H3s/G9G4O7q4yUGcVvzk2N+iUJj/KASUN1WlY+ymg/rMxOPZG8VzFgCkabi69
fhpi9PJxACITHK7BmT9rMboGjmf+MLsKnryhIS3n6cbS152THuCIRP5l3QUYRwD5ORRieNYmKHxB
oZBtz/kCHPMd3YBtG+KcRPB1M/iuWPUieUIhgrypA5MfGDlwuvHSGWQPLNP/Gl5BoPBWWfo9htd6
s1K66ozwWLIFlrEfO/9S1CSIHWIRsTYA1XG4JjSoL2lm/aym4Wwib8AqdRX6WAP4jODuVAAE1ZvY
hKcVz6sz8igXW4RQuuMawmZn7Eqr2WsoJrXp8KiMk3ZuwQLphcU0EO3QpbBYvBs/9dhoFxlaEUre
4Is1xUwGfG96uUxLQE+VGx4bcmnE3N50s2lO4D9527vjRmkab1VP+dIzMXpPo3vMsfC85l2fV9va
1PZ2lzCVx6q+TrTiW2JHUOsG6Eq68jOw2rfYjL83VThx9+vbvuR3MaN+CQ8q3thTjVwtQUgh0rWi
iNkZGz6fniMJYsJiI8JAxtbia+7ALAN84g17EI145vd/cL5X8CVXAfECwrQE/WtPhXfItsoKfg71
8FDrzs8iab64Y/1IFgIVUqEEfOkNeWfYZaXPdsDUZvQOeVQFzrVtIm+khpgDtelUsuVXyTo7vnEs
Su275vfILGXgxOZsVtYEAF8SF7GwrNh3g33sqsNojFuHJygDvZfy4vZt5dVoo98qHSY2WtbDNscb
pfdhz1c/M6f+4mEIuhRZfinNjeYzc/JOT9Cv26Vmdx4QlIA725M8WbduBKRONXGCYqFaFk6ytmaa
Cy+fd0f/SULTXWO1fMYPCOSSZv5I0uAesnB4QEPoMFiTJJSfCwTCWLinp9mfJc7KdNuMlroGNmex
ukCxMbO3Wj8Ep7opyk1Qlw/wwNaqhclTEZuHik1p0JQKRHmkB1KvbHjDQyQTP0MU1yAtNHsjU/h3
I6do2kRxWN6yCbODtTL2UCDwQiCysRzqbJ4HI209ONlTWFRXozXw6HWX/BnRqodHu3KJli8rYn42
grmLknT5MhrR0HOM+CTs8j5A63ahDwUZq4EkxpAKglXJtmwUBEqKSzOpGqrN3QbWBPJqMYuyot7l
GVIfLTHhKEN5pxmytRtO5wj96qUfltlaLZpD4Iq9H6gA1UEcaQgwrtGvwRmle00G+C5dzRKgCdCB
Y9GPAMR7QEKvFAgreIESrZRRf7Ob8mKqzS71knHdaKx3kwZ2COtqZZkl+QbJvytWTN8L8xgYvDWH
qHdIh/3mgXHITQvFys776WD1Q/DLLN0XMijbIQvIlcRHg01pGLCMwIni4ojhEvZAqvsWtIe2L4Ik
3WiEB+zUvg46ZDjCU9W2KNUDujJIm1X6l3pA76YkYGqlyKw0nVh6mX2XTcajb4gHk3fKxnXabVxN
W6/QDj4zuemKZZuTILORTBKCaCQUOAFFQi8HYwWMkpobsNgpwMXU6BmrTbqPcqSqO23jNA2rEoKN
XoZlQ6EkJ3Oo3n3Rvcc1uQqMdbTyISlbDEt4EYJFeAV3/x4N1s+2y9e+pq8w4im2qjKQLxsRMizZ
tdvhd0KyJOwhkBE8Uy5GPj2FlvMinGGn6sYeUma5UhodPytllpcFo9MyIVo1XNvTb2Cp16VaMGHU
1bLzzI1VMsOq/Xcg69ck/m4as8BBvCeoew8lTOf3y79MvreqkD6A6qQ9ezm+TaX3NWyBtpPpPCnI
JCwA2rUAZ4eTlbqPcK0IcKfus4rVSevnFynl//9dD/7F8VMjLiq/qQ9r1L84fv538lbHb7+6Hnyc
8bvpgaZ7/4Viiov3PN4Ypj2bFX+YfWqO/l+mqWqqp1s6+65fvD5xCDVMIpWmY7qWYf3qeWDRZan4
ThuG4ZjcWub/i+eB4fzZPWT+ezRds0jeYuBB1t345GLtYhCfpq1q/mT7+Fs1IHIdTlZ017VJsvIq
bXqL8CiKYWK/lxkTqR1qxn0larHXHKfb4oS+HMJ+uA9mTe+W9QCKQ1b+WPHausdviGkyKR5lEZDA
gUSZQt1DQPGR/aV5bi336jgaCfOm8xAQjNXu8DFYcccDJqAggohTQCcCdsoaLThPBU6QCdbhfxRO
0eVnlw0BqI9I8ZY14IjVrVseyTHyqOsc5eQDX5nPl82Z7r9UZOKQolTAp4el9ooayh0aqu1PVtTH
UWvbr2MFSRpQo32XIFtziJnRtoHVRI+m2k3glPRu7UwZk7SaV2c26uXZbPxi5+f+861Jtsvi1lYS
ZasBGRxkuxLZ9alv7xXI1WDoymI4ZnNRI6B2lFXutGTnVelf2l0d0BiEuAQFm3m0LD7q+RDTJy8U
uf2+Svp258jx1sdZWTbsM4vFmlOR7a7yur5Hl4kF0aigFEaU/0gSGynbMO7SYzwGBJo/H/pRmh5N
3rZ7bznbH1azhbg9G4fLI2Bi8bhwcYIhBBjjaERHUxJzyyxEpFQBWKuKK6zdJl8nJNgFB4B67msR
L1GlLr56PuabA9hNBxHPu3CY40KjA2xYIxGfVcSwXNGaL5qekzopwNGQUNwxEwUbOWwWrchz03hw
hN3/cnoZdOaSYCMCXE5rOStyZtHBdcvrR1Xao9s+qaKU/cvWBn3FStK92Lbu84AUHXdEqQAV99yL
o+XexZoLz9aOYauZx1t7G2b+wdGx2pyHyoKsr3chE9GtorT//RoQ5dDYBFqzqTPRn9q56FQLy6q0
IxY3cH996pBDbm11BJYRBA3q4o5wjrVhhltgnl9krZ1mpJk8/FwPlYSuFvTPMUlmXEZLPus2MqtS
PVxZnT5zE7muLDBkXvsk4Rcd3swPskCYb1vhOXaXZi1QkkLDTC2L5rCmeJ81kUY1TN+MIkIZq/CC
Z5InBkKIDhKBRTht7QHpel/0xdGJggHlZA/NdLVQ+mfkFPwK1ESq3IU1RE+lHLUdMPno+lEkGfoY
iXb4pWnuVNwSUlGMeM6tI0Jk9PquDwMWGH9cIBW1vxZZglemzsa1bEp3LTTvqeMf9CALU+d3xsLI
JJH7n7bIn06eUIxzijbJA7Tc9qS6ysdJyJsHewdE0WLMdfPktVN2itOtrEQCQOpH+8dhONbmafSI
iaCk+nsPUFzzJHQlJAw0S76PBto6Va2Gdy6C4TCyzbNguXJukzK8a+Z2IHa0+y4BgmyMMTmU41q8
0T/60eB4N8hWjR3cX6Ux1Qdik+ODw6KF44+i14ttUI+ISZWx9tE2ObwdY7865XPTEKQZod749XZS
ExJL/XRRYtLz6DzokMPWDH7GMLu6SbOeUIeDYU7toymGCStwe1nKaoKR4tUbdQTR/jP21m6NWQ1/
Fmkag2ca2RiYMJPZ+edeANUKByv94eYrRUmm72rDRlJp0/jsYqRw7q3fZ4V/H2CJFbIhweKX9cDf
OnR9nmShMRjwflz+t0xD/zzJ5rWtQamfMKXzEE5t+MZPg1FpJ93yOnvjJBb67WnzrOia2i5Ss4ix
x5hy1tF8iy1SZohjWZcAcNaD1ln5Xh1hguA+oD3IthAFtoUzZOEBaIRFjlDsU7OK3X0mxHe0pMOl
orIon4K3WOcOTdgW3hfINciaLPpun9ht+vRRKUjAhVN0bcJeebIaCxyY57XgJji5SEmNZVlV7WVV
BadZ27mHzyZKx0kyoxwnuE9FooovU4I4HMbH75oavcZxqz3ndmRssihGBFBzT2lIlq/ohXqNcDTZ
VokRHfy6084mido1gdrsGWduPBww9t6OSYS6O1Srg05uH9RXZz4oLQXS4WjVpY6/HwcxV7sExzm8
OuaaHObWSbkiwEuAoHbMh49he3TS4kWoG+kV8W0Y+jMIy0Pb69ly0AtAaOq7j5XBgrtruk5kNo4o
hvkIFw/5d/+ud7RZSwxxsikpWP6w3br755tGl2ZTN3Mzk1sBvyvLQVbHQvrN0z6tzByhDymw/OC9
R71vlXRV/IDG2XTPvioWehcvyw4X5Kkpr7YLlH70a0yDxQA1rwBQ7mR43PSBGI5GmXAHTCbK8gqJ
V9ai3sJHmw2yQucjRf2fDnkk2+Q4Wf3Udjv3U8ffDb61scLU0axz9kmkZ+uC3dG5MGOUPi3X38ad
2V3BY7jL0FTM19FpHz2jN3+r+oBooxH8aMNUq7JFYFgn6ZFoObVx6CvVhRMS4pkYskSAMzC3fhx+
OCk2Vr3Vw+j0MXweKNs9vUeZNcJ/vkcaclfqKnYePhljTxjJCscd79XNm8uIfsNPdAK2WkfCLfXs
FExnr94lOgJa2A/Wyxoi9h2hd/Te5eGQlBdR2DGxS8bJptG3kQBPBdNc7KRMDdb3oYy9U2PwrE15
imp73hnr2QCX8AIF4QCUzHJWBZWZxwiOKvG9a4YpqXqnXMo2Oc5USmWXusStZVUW5AqUQyvG11uT
OXTp2ZlQNuArX+lVr+/4FEh9BbDuuELiYbDtoyxMA+UbPyHOns1T/K1DHsm2OmpJLf9dN9adOuy2
UCFn9p8LyqNGD8gO27XxNiV9dUIt56eZDNodKBWAXwnCB0YQPaEw1j+GY75OhaU8FHiGnArSo0sN
xcLvtmPu/MDVvzgTcJ2wC5J9j//JI5PLDzlAj6EFWFb9CCqq3JsjvDWAxMqXqnW3UH21754fiKWh
e/3Fjt0Cilo2rWRHsg1gIQaTnsL2MOxl7hOQjkdEjEZbh2Nphfq+r3Uw7UaLW4zfXIkxqOfStEPk
PRQPjTJcPGWnLDqluo6Vpp5l7TYCrhOnz2f9cQ05QsfY8uMajQiwmdBTfV36JSgeN/bdw8ehyDX3
oCBEnyGa/cfhcJ36Udk6Lcr/pdUqL34XTui/mdbOCF3lRTWwFjFdZgPZa1fDitCv8hjGmfJAuGtr
zaM6kML/4sioz26Tv7y1HJWJzoL44qqW5tnsa+n/8fYQZUH9f/6X9r9R6RyA2ifZz1j3umuuAwzt
hV/jeQ1YOK5IToD0jtIKUHrQnUTjQLdrc/PQCOVEbndKl5ExqAT0iFvJ2c2NE+NQQzw8RCiZeRvR
9CNK34h3Euvr1//81p1345/+fMOwTAwHLc3lpet+cpQckf72Jnvw35VenEtAWS8DmSs80oxXbC3a
fdYHaCwbhvkqVHasXVeyoWDD/FTiAD/5YEwM14h2UY5zl6z6bf6ekAe+GjA27x0rQJRnPhvLNkjF
YbiV10Y27L5WEYAlKtV/iwbUBIO0qI9qBRyQCA+HH/XG+f0oJoSUzsi6+tjkrYLsU9atcrTiuksI
tQKZAHshWtIZvtnucSeDyjlgYH6MoAF+FDBsejiQc70XLkj0QtcWXaoAJ59nP9MP1lHTuK+mFtY4
1+YDmYuieuQZepcDKp7uGYjnPkxT4uz9vIo3NaJ5XxPLXZqRF7+BwcZbYeAVZ02N/jx5qoqeEqFa
tbN/rZojgHNhKI+pYwZnoUXhWR7JIkRYAn1st9186oimID38889vm3/9+dnzGiozj0G2R/b/cvdC
ER1VbxD2e1e7lX1nRYTXOrs6D6l6wWFjfAAQTUGaB9C7HkK4pSo7EqVZC9KcH8OCukf4JEDC1UYi
Flm7PWyDRnfvhRL72JsRl1bb9KXLUZI2Mcy6H7UCt5iApDIes45YqmB6gb+IaCvPkAPxv/nC+9U6
yjNku71AK9z9uEQWmK68quyWZ8irwn1HcWv+XNkWjtjLCKtE0G/+YHLphzKoN4ZRWgdMo7EV/jic
6/JIFr0bWoceGR7g4PNhK6aVigrUro3jbPPPv4Km//VnIPBlap4BHc41CJ/9+SWiR1kS4wCjvycF
AVMU9OILunIPnhslB6cI4ossOjznLiIyIIMUpIplmxwrj6rGMda95mG7OJ9x6xjKvtl34fj6qR0O
ZnxX9I+fmuP50/VAnJp8DI+3y8hhQLCMhZ7gASarvxSYL6/rFijlL23z31GDqdnpyC0sPnXgQBef
A/Y3t/bbh+G0tnVx/DrKTtkemehdAx9OSPyUHUv/kKKZ/Vw+6p8P5QDfhtALaY+xvxz+clpo5Oj2
/+Vi8wkkOpSVXSjeqq0G52yriXuWRw7oALMdzpZoH6MheDSCysVvGkM/t2/RhQ8bkhV6Hron2WMT
hjzJ6kh8aoOIRbmIBdrHnhL2z7WufZm8OnggAjXcOblD/kqZ1K+wq8gvQ+08TYGbPRWJfpTtbKZR
2W/cYpeGkfZVtx9GvatebaJUezLdykqO+puralk5/YsVsm7/dfrwNEMHwGbpzCG8z/5846K2ocV9
p6fvBD34hW0fobW21d1z3GO64pNPkbVcIEm3CvU0WRNxbZay8ZeeXuwGPynPsgmvkEhdmfjWsgQ1
+9Vt8DAF3seYGneU0whgown9dovjZbvQ4xYph6G5g6oKBRGa8sVGoB/Onncvm7Imw7PIQnzPzFz3
Xp+LYrKrTSrQCZNtclzcuO1SBQm1lW09OOyU+XjvVhlu2lpvHeXRrZBtmAxkG17ROGrO4xy9hO/5
acyt+ku3FffjTiGHOEW++fn6/+PH3S5V1kyJ0Fz/biiyXM4h4Ts6TuowA4YzBcAoR1FUv3SxhWTD
n9tBOfw+Qo4FqI89UW7OSxPiyLfzP43rsTUCZwvO41MHJE4fANV81TqA+OXy1yJf/EejvKJNiAwf
IucubC3z6Me9eSREJY6Td5z1+mry47TLThcePtAYI7I+xt3OIPp27/soeN+abqfJa4bmNvIfie6q
J5e/Za0qTf/S6NZXYw59x4ON8HZmvtmdAOVuheUWXJt3Re93Xdlu+Q2FDug+I4IiTls6CAs41kox
ffurR6BGbvvtBEKeEqrJ46D38c4pRbMDRb/qk9LHFmTaFa5TvCg11ptF0nxN/bx8EUFcnNqyG4m5
Um2j0NmncaWjWjuPJVG7rdoJMea5t6/2inNKo7xchlnbX41BVPtRtactzL/oscdtk/1K4ryrsNxc
5O4ArpOSUKLpwS0nd98JsnNVbMwzejs9FKYDPlJUyk62WaKeriMOWPIE2USwv91kYdkiQSimB9nh
BwYAtzw8yxHdkPMPJMS1DqB7L21PECUeK0ihH2+8wRo6FJOIAo1ayVaeN6UsZO/tzXjriJlbLJ24
9K2plxe5vVBvn3Rrk6NBzv9+eX+n7eW8HUwT83jjkSaX8/pHfZ7RR80ip6H551vTbfrHzOwvqwE5
7rY4+HS527l8BTDHZN3U+vBfFgvGnz27sQe04JhammU4muqwdv/0ylW0QIEh5hg/AkNBXC0Hy15E
cbeLU7cAjzXXvSgMkX/AOxJBknz30eiWbnEeJqT+mjFGtT80wuukTjhDj8RG5Clo/gCXB9m4ZO8s
CNynsKhZka8MxRYX2SYLO/HsbR2B7JQd1tzrVHqw7dzJH/t/CScaf9liIbNp2fN/umuRWZwnoV8W
qUC/6soTMe4vVbDX7ag4JYWP7HMpfg7Ieatkl+vi9HGIwnNTKM6BuUH9gYjIU8689aKFmBT5g+Ud
a8+pzyzpzVUKI2+FA1x4dHCHXei13Z2nwfCe7BR17lB1XzMty3adA91tcELvtTHbt8Kv7WuSB8l9
4AVfCevf//NScM6B/nk/ZrkafF7HZTmoavbnyCkUeOhpupr9sAVYwUoM9oMPlw4JZvsqazjD69uM
yMUyUcYyW6Z2fh9o/LSyN+0BxyQ6gvIo+pqbuIQ+HPuTfxzG0gfwxBGU2UunTgSi5hoZT7tayENZ
WGO9QhlVPfSB5ZOUsP1DCcbqCGhf3Xb4Y13CaGCRQRTiyQ3LWR6hMBdthQZkWLsKn2tFwSnACu9E
JBV/wPlItk0mtkWt429vTbdhciwg0AC+9HwGEktcK4q6uwB/w2eWnSBU3SjbYGWqvMCowb/X9OuD
rJqG9kVRPOsia4gDl8PUvHiDalzbcrpnBSp2//wzaZ/TyDyF0BxsFkQqq3ld+xys9BUMV4rKUiDO
W5gPZso3I+mye1n41pCQoBFX/kyPsE6UqucIoe92tLP7CHH2+6oN0kuMTqWnlDBKG3iHV+xPuqiL
gOC1b1av+Bd5LW2+qou3A6S86u72GVbEb+qyxJTXk+0KoLxAw4EFI7h76GctP7/vHVvf0o65aKbN
bMP9kAhsZyKopW9YzyMbn5u/uaDwssR23/QeSafA8gIswCf8gUBeHtUYjGNXIeUM3wYNzP+kg8yp
5E81tPjXFFFlP3ieZZxkimjEl/ycaOXfnhS1DVpRESc48wnyuoo7tOf5U5ow0ZJlMca/foKllNfI
6vtlUeaAw9OyPVdRdRfFavMgm3goxnUZGvFaVrXOyyFoJsGQr8rRsU+mDyQsLvJrb0Te/WC4jz1P
1Wtl19OmHZjvcbKxX8uwPXdAcx8H/NwuVe8izDC3d+kQrc3RRdLMB0YDciVaEbnLjybQPrvpcZD/
o4Az8Hu1aoZnP+6IsT+GemcciWP/Xui+aRwTnMLhrge1uU+sZCXb5JCxSY1jWONgEqvECiqBB7D+
o3I644valOMZsScS13NVUYphUxmjvbGryPhSsSRY9F0W3P1+Th6U5oMWhGhN92EJXaw0Eatxkx+1
fUYySP0WpfmitxV8t7GlfLRHwhuqyL6Vo4WzRqSYB6dvRjyYul1KzuWbQfZljZ1Aus/bKHoVwBDk
+BSZIJ7OwmRJyelweueTv2YG71ACue3yX55ATVc/z4Q8dY4l50DP1V3t8+bDwte+Stsq/+7W7OGM
wrXhHVCUUzj7AqpiI9v6tqhIJqpw6GCMn27jQrfoj37in8reaI4uwR/gXIO2DcbW+4JqyFrA7nkT
SBusetUNTmYOnt4Ys32g6NU1s2wmpMzeO2FUX2VTYwooMRZOXLc22WFNNg9w0p2hE1bXskL9oEpz
bWOpOpvB1AB2QbqgP2qha5J4Bkciq0FQCChnFapJH4ey1bZrHaT9PP6X1qIg5yPEAFKSjmYuPkbP
Z3tVNS2Ejw9rZyoEShW/eDSHMNqh3MHKYczUh6BC7iCbHFx3hDNuRJ2HJ1n4DDyNGOqBTzYzJHbp
kG3yyJ17/8c2I+7jo28/3UbJoeTIRljDnbcKi1olBdlCCVVKRMvNBK5ei8rY3pq3Z/68ebOLZlP7
GhCVuWl0kvyiwCHA68S9l011lyUHEhMJnkO+uOrgP58QJkOxvx6/lhXW9mZglJu2sMevYRQesXcq
n7BOMEn74W4mh/HDWIsM2967PkPIGn78g2wHDQNSfXQCXAe4ms6eTkzpV0sg95W3kMrz+Cisul50
Yxg+NXPRgboE3fP40RKmBqjtoTiEdmVd4iwtjqHVHPUBWThzLhST3yaZBe8nzUYqLgzUQyVglMne
cAKkV6hjsVdYOKxGlGDugKlUh3pI8m2Txe2DPqnegi26/72HSxw1pv/TRlOGlHT1pa/hmajzSWWI
apiNWMcmCSJo+HoVszWUhw76r4ePQiEPv5SHhur720KA4iWGXRor3TJdslDeLgC4p24LSCELV0l3
MreTYXFI+kCKApD4UdOs3wOAwZAnDr6wiEAzd/KSsx+60yMh3LtsDl3gqmqt40YZIAe44mANk3OF
R+udNEvZy1pZ5M5VHrmoKiIAZt+5SURWwh02qN3OhJn5netGY7dr9OirfO/i+YEmtOyQ9XQaVtNY
QKD68/sZ5PxD3w7WIhVRwRyFth9+Qf29k4t8FVR69Jx4JHqbOA2/mrn97sRq8WMAyt6h2hZghXWv
xLN+YUzFBmp/Jwu3tNOT8O216nSW8dGhKCimg4x9jdC52X90KK2n3xUl4iOZp578caJwU+0kq26T
TC3YBupVbdc7VBuuH+Pmpo9eWefxUD9OkeO4xa7yUkOdXKIqwScsFNDOhdo9ygI/Hg/Y14Odk4Hy
RZmsehvkruwL8jA/F1r3LGv4a3aPZSXQNQ/hAxoEPQvXAl4/F14p6pULDGV9a2tt9IUQ19sEaW2f
bu1O7My71u4nn6RcdLVkz8m7PMUAy0JrcG6Ug9WsE/tKZHexkzd7gCDJ62h4u8ZKyX0RVL62rfgu
m0VkxtsY0uNGVjtu9IXgZXax8bt78hrckOezG9fJD2TR4xVSlslrDMVhOcZRv3G1gI2ujf4GNuke
sVReBBhjetciS4GUaV71hkh1gQwFshBgn4AtGNCIxwE5DnPscClC6fQoixgFFuRf/6gPCqzcoC+D
VTe3pbI7EEV7RIGuOWqgyvdtgph+KZTs6kDAXdaVEr03KIEOzfCDHO+AolDUXnLURcistsxhceKg
fzHcy5GRrr4IiMDPljZCHEB9/uBBOP7ztQIXJ1UU/67Q2bVjnyDghygrh+YQ49ItD7HS2hZFG+xV
09WOdvejdfhlas/u9k5gl89lqqFkkfTRDlZb9az60aydGNsblq3Vcz66fJFhjdLD3OulPfO+b6kr
2YtbZ7yv0QdcyiqSL+rB1NCsktUQ8fpT27FOkdWMH8zBueghmBC1NbMu/Ol5oLP8HkK16hOsQQXr
m/CRYotQq3qc6hoxAF/zeTa6/KC4YbBDnF9vIcTGzl05FuEaF2j9CdFUDdGDYnyrG/XYVobyLYYu
S0YveLJhiVwnY1yz3xY14krxV9+u07OuiPApV1HQs1q433lmZntSsOMxt5hhxvQkC41838eRrLaa
gw3uXNyGKBBl15qVEfxqghHMuFirwDuPsiDy3RxNuPiAol1kLJrUVbZwj9udQcDgIovcSyOMA5u3
W5M8mhQM680o13ZKiplOZBrjtxQfHIA48VPjROVRtgdzu1CVixKPj0NXGcceyA5injEUMtiT/5ev
M2tyG1ey8C9iBPflVXtpLakWV/mFYbfb3Ddw56+fj5Cv1e25My8IIpGASiqJBDJPnnMmoFyc5ZXq
iALtmfHXKDybBVLlNHIU5ccWNhMxfZh1WC71UbXOhj3UJ0qlvaVS1tX3Tijw79rZ5xi0YlNDUvwE
Q6P+UhrBN31iBwxcdBd6jTgXYyzQz+FKJ9634pBto4/MQQR9JoxyxLVj0nmBJbgdY3sMyMljbVUU
eI/5Vg5I230FS49eHLZoW1Ovjx6PMRC60SXuS3LWENDcu2Md9PeuT6h+YSPg24sBdYpJjIem7Csi
Qk7yPJVdTwRa5U/nuLyw26F9rhsH9RSN2tUyohQxR4+TmGQGad6/uwiC9/C5E9bLvvluwZe4gmtK
1YvoszNM9BVzEMVQ+9qboWrMQ5GqFFYh8bZN4VG5AtcwllNFERjimMWWX256AUD/nke5+mTMPWki
/ZxeUqeN4XuLBYQmpML5WBjOQtRxXW3+YEV1cks7vMHiO20b21E3QJrbzzBLgZPZ7asWdc6xVFPK
gbKq+2ygoVwMbTScIt2eXhrdPHmZ237qSNlA1KIDHpmng9+hJiqPrxWlYjJxT4DC3ctkvWycMEdC
Zs7dywEk5MnlP3zM1A9XuVWtNaU1X3QTrXgKEr+k/D4PGXAr5CXC5kts9OWmDxX3Psq/kvKyqnfY
ejKqUpGaG5n7ajaV/5xX4PooKz9BohsDxSp8qJHq+FTY5K/nnjTJJs8/x8E2LpT/+8+T4pVPSeo9
U8sZrRCpK578qq7f9cwyF00mnIPspvrwrYGj6yx7ua/vVLWKb7LnKuvAGdoXNbORCoY9zyht+1iP
vX2cc3QITc+Xsi+bqB/8RSXqdP1wlAN/dFunMMCGUQnye73HIn/Y/tuaTUUOVO1blKVA211aPYh2
hqBsLCKwkqxT9s3LyKQkTE2+jHaLHknHz8o0ZnK8qr4gQ6J81p4llpNhBDd4C+xN16vjYUxLIu+Q
vm60UU12/kCce0DC/GCVpOMFd5GvAdKHIlDKV2mPwuiXPdfSC+Uw/k3vvjVZFD5XA2E3CLjF98aq
zpTaBO+WX7NZzzmDoaY0vgviD9IBErL57m8Ol2iMEVedWviDoqD+nsNdNIBN+0rFGIwpsYvmQ5j2
N3uI4/vabhz/CPSsfBmC2ngyWweqZL7jnxM8nnJtQyj+cmimkmSk6ZxLA1B1Pv9VfWruwgIpI1Kb
lNPGYMElClw2Ev8toeLy6jHwh98fXelcoWC3dO0hWD2Wkld/rPd4DZ0NPci8qVxFNkV9VjEOu7oa
m09XbIquhUPcNoDApvybYs1NvhLkWXY+/GtNaUxgOKpqLd1QuT96BFFefTuN0DGGTDpqRnEYekcc
IpUSz0cXNjhxSFylZYMzX8r+3fH3lIcNuWW4TxPU2P+bc9iIaCcsGKo0dPCixOBboHvaa1vHf4Wl
lZ/MuSdG11rCxzrtGsU3UEznkRXCs0MdlQwo8fFYK8umnv4RhkK58lBFdngPMrkekbe4jr7cI0iP
Cfc+xYmHenamrFqdaffCvdIhKJkGlH5GSCDer2abYsbVT5NaMEAQ3tGwHY4lcyO7jwapX/PQINA4
e8nmD6/JHKwlFMU9MLdZ8byob8mMjRvBEgHna9q97GqNYrK5hP/UQ3Pm1YYBFdyV8gnvrLuojMlb
RkWqneC4UldQ1uWfaSX2YeLbP8bBoVI56N/zwIahV0A6EiMxfmqpTUSXewQUWWbIrDkZCG0f6sDc
sBX0obpfzWCaCGhxatnaWho8y4FG6ZuLCvHO7DXGJtLbzogSPUG7PeXuS0ozxcKghO9vrdmXoZf+
7KLw70h1yVgpCCwAb59OIcm4vZh6yXhZ3oAmhsuJB/T3dEjxYBJ7pOem9OwPtTbnUnhrvLQ2QHJj
MNdaJDah79VQ10/N9wqN2xnxHFUUjw9ZFZ3tGdWnUZYzwkVyhTa0X8CSr39vJuUSNon/BsOiubVU
k/1rook30/VvdW6XXwfHepvUrLg5SZffVAf6DI636VZ25YAi6l1GTcZZmhQnI3tPIrAxKGBvwT1o
8Mwm9RcB+88bJabNxvCCYa9OCUxX8/49jqi4N4sDOtbVj6xDNrnxtOSa+kr1xJ9ebz0S5q9hg0af
dIGjeAv9GAyXfWmvYGf0j5OnI67G427VdlPzCSPsTr4uAXG+qOxRb6Ul7HWd+/15sKdfTQG865AF
iBP+tnvugLhtF4Pwrzg2QVT0H+eHz9iTLijQl1i0iXWNfDR646EK39nqUeY+hLA1ya5bu4jK8SZk
d0J7aBmjX7qXXSsxIKaHyuRAMC18txrwDZWWiJMcjRr/g4C0c+ZWGr1zDD6Xg9M+3xci0R5kQXKT
EzXDXvh9k13bEeVO+fDOSGH1CdSK8qEtbW0fkzUV9ulhknZAcjN9XwfH+RMHvri5maINt8A1v8G4
D3yUOuzqCeGFvwAOT7sWPcpLUfFDqQqD5OuozVXWtfdjnGsv4YVj72bU55ZI8tcot/KlOlXtzffn
gyBM50fb7/ODR/BiW2p5cyWqrqIZkcQreDr8le2PYHkqsNalZ8U32Xht+qSChDrfe1FNnNZWkGxL
k7uDq1jT1oihF3IaWPBbiOHgLTrJxoe/ZGZWpz96H90Ub6Y68N8L5MMOfU1RmYmszXukj95Gzx10
2ueu1/vOkq+X9yRHhZH+KHPTPcupFkJorUq4jMBHeTNS6+4ERYJ+LI0Essd5iSKw0x3SbfCPNcHa
N9maTL0pjn0xohQwlk61Hrg7IW1Suxqnwqg+qnFBVZocKrwC6Y3Z35D/gmwsNXj8kbes2QhdtNbt
9rGRXWWvsILm8m+7qvcwPEqbniIdN/saoV7f3cCs/mMNaZemIRr7I6Gqt0KFLGQ+DJHF0tddSw7d
0bPoy4BerrRn6qCv7YJ6U2+2/9tf2jsUd19FwJHDNvxD27WgyOcrPQNerqfU6igJwfJhVKZdAcPy
TKn/a9NpmSQ3pr46SJPruN6z/MoKf9+Q4XuqygqNv070X/7P7Z0c0Bvr77LWQvZF/9pPPraCbdJr
xJ5R6qztD4Im/ScR8G7nW7G3duZuiOAm8VE2Qmmsn4KaVI+0G4nHF1tMPL9UO3/t2OcLzhuBbrwp
YRZR5GZSXZJBQJjoylfhd9YVusvkHHmCg8Bst102chzNSwJaHoIxEMXue7hK9nz1CHT/rtuoNdRG
oO1sdhLoyn5DefbhAJY9WftRxqrYTL0+oEJO8UfmQD08xW29pigZcgOhPwuoyF7i1ClXlidgBKGa
9IWguXqobAhiIZcwX6TL7wkDcE6OyjEQTU/NXge9Xk+6E131uZcI7olFFr/GSj9BZ+PsO3sibJc3
g3+GXgrp1iB7Hiy92INzgJUwbQ5QWizYPzSncYbjyUafD16J5Xz4fVc/SVM8H9DQok8preBGCeIT
LgZhcp6dfNjllGBEmrRoNcgYkSiQXRk/hCL7FJW2vpc9MencUF23ogYMdaB28F9kA6TzizHYFWUF
nv8yJRrUD6bhrMXcbX32ImapfDWTBjHDALIRdlfjs/QtIs+Dp7tV7qsZ0Rx3diBHJ82qvBh6p79M
fw29ChUv7AezlErU7Yemtzae8OwnM37Pwef8VH1qVTyr+YBUO1g5uf3DjmpzpccZx+soaUhimPYZ
9sv6Co+SuGphezflecd5fPZoULg+y0HpNptcHx4Kdyx3nPGA0FEO7B4daDsF6irRiyrUAuazAEo4
fQZ6yOG7Z6VN02owkA79x0zpZAXBj6SH7WkgrHYTtXHNTHP8mFSO+oSPuo3sUi/wNeXm9VzDJCa9
tIaYmtsAO484KM4Nexq+jFMHcPi3LQ/y8IkMaUUZY4Mcr5qiRqiC7R1itqV9HR18SukPsisbaNdy
0koIolZFOUtCz44wx4ThRl4mYHDspbyUM5sN+c1y19R2tYOrqr4FVUj9rel0P4BGcaF331HzBgwg
jPoCPViPCiuPJ7+3gRZ2yldSE90PHT1uP9GuWaqq+yzI2mDbdhYpdEiCIZ4TIZWrJhuqrp2ejV7t
17rIjbeOCoYMOuBnlBWNt4FeMvfkWE/FjRxTZ895rBSJdh/73/PkmDZjoH/PMz3oXLswCVEhRY8D
TWYyaug+P4Ey77c8BsqXwvBgx5/hTDakIhCKLJAtWrdZZH7vwUVBX5npz8okikOfVMVaAw/ztWJv
Vk7Gd6Ql+JerxDK6Lkqg85wlvucBDTFCW+PEJHp+NKIOjX1kNXxBK7Sv5dppjFwATBPvoUbYRO+1
YoesgHIExASBTmBa+7jKrH2ddr+uIJZFWbkPd0aRzcCf2eUxKq8e00ITkVnqIOIz2/XFUBn2R+Do
4xZCeBhhvdT/GOC2DHMz+8ZjqlnrWpbsbW7Pr3xMzzY3vkUQwmBSxbAE+iIEnJa0KkTXSveqwGdH
5BwmFDnaqTX1iIQjjNzxG2JgNerSRnKzKK99pU6eQLBqTofHSrUDXh3R2O4V/wXlaeIg/AQpLoQv
IAyPIQKV3drhnz83nWsbzUJe3h1nI+xY7xrfpK20PxrYqq6g7Si1L8U7t/36p5hjDlQ2/GDL2y3g
GE9fS9sJANC25REaDfVgRnG8LJXhnAhnuHZONl6HVLAlAiggTbKxBkSiw7q9yB4R7OF6H5UTQrhh
ALwgrPt7DeFx+06rAXomlpVNZLrjwQvFu+xl3Erg5+8BCc2lwADUnUM3lws3c/PoZkrwJVKbaAtd
JBXFcgBcv9pszLl6WPZlUyd+AoYcRvV5gT9X/Uc/joJbpZsuBelWttMAEa80WHLeTR0Yht2gf+sH
jfbeacg1tN5gQcSqpU/jHFwPdJBKYR4VmzQPs7cQadRt2toaAreQjqMUqj/ZUFgvx15N3zorCY9w
H6LFIbshVUq6V7zJXqWA3vUq0SwnL6kOIjYgC56vHo0SuaRIZD8ml+XePWtElw8xDPeLqGy1ta20
r75nZYsMurY3KBXhc0ZAYCm7sW2lh1zPrUWlZsNbEY4AhaBnujs7g+IeuwHmk9S2+rc+cpHY8Oy/
8rmXE+44x/H4Lsdg0TUuXlSit8arJAGkbLBhHuRYakbWtXJmZTHGirJ0bn4A08C8ipfzxGvyv+XQ
YIYJQsQEnuNoXMYw5jqZ+Sr98rFdxIKIqHxtpzdXpNndVdjWcDS0dv7m9+NTYpGqpFqgeJtC4pOF
V5/lmBsDA9bjITnKQX7m2RLdjHgvRxUnKlYmO+qd7M70/Ot8mCWQYriSROkecr+MTuW/GyQDO7XX
jtI8taIkQm3CgCn7sUbgFQqHVRtA27WSNvgG8JmaaUKLR1x/deVEOS5nx22sbvzQhMC2hJ+htHt1
z3aAmBOPbCA9VmocjdYdIM6G6a5BAIB/1WzsKwEt5d3JjWbNqIngYq/D+/O7mYZAPelQpu9B+EGl
RU8OSnsyEv+mQtwTW9jgYJebh3ONgvXFw4n4eYT+RTtvaJSfXQm6jZTvzEetIUY42OlRNmEAMLy7
Yx9l67ZNdh/KqvwGuezMx/HbR15Ci5UdHT7swhmHSzLzAOtRUO4Rnanfo4qn++BZAfEYukKvbsjc
xc+yh77tajK68YXdC0cNuNYD1KZ7UcHQpJMgjybFmO9Y5jWsknEzRhmKD14MoSBbnXxldEUB7xjf
uWXmkGkPVPJm974mvEuYudMxM3XzKtdxSx7gufEMsbF5hXe8OVujD+Scl5AmCq6m/Zg0P6Xpbp9S
OEtCiHnkHyFtnVtQ1tuhMA+tdrHRvB4unvkUlUxBfQkmqkVN34CtQtQXMTfSrkBBEWqqcZKuZtX3
cKgikC1tDzc567evtGfuWB01ne99W0bjVx9WWEUr1I8hcprd0CLpHFPbJ+2Bb6OYIaZmZ6lVu/FM
KJLZqIRHs4r7ZVNV5rbNuu42Qvx6C7Vd6DbmVVrYoeg74pwKxI8eEr1xrsJU5lr1kxI43c0ExPes
cf6/jwIIovgoChFLnJcLs+TvDijxym7H5L0dqqchz/Sr0aYJhYUopnBIe9GyyH0Lv0ljHbntC/Lv
JF+YkA+EKwq7Ocgxm/3+xVPGL3IsIFx70iEng5A70m9uZ70Hk/ih+0X3GleB/VLam1qBnXDJcm+K
5ysncx6z09qBtbhodtK1cw200kRdc7NgNIMq6fh7HX2s5Tpxwn61jygdrjX9Yswno2o+LZU5MgRx
b5xkL1AbYkHN0K8VNA9fvMgX59lfDhazv1pbf/oTv+0RhWPQNyZxhuT34mQhoKUUgszJHdy9XVrJ
ouxL88ZDyrxBV4Bo2ugVT/DSWbdc04PLWEY7OSjdQm0wocwmHP+YZfUvBcVqVzlHL40WRcnRWj4m
DZq4ub4en+QcXyncvTu/sDm/5h8vLLtBHB8TEb3ZdqddhCVqJG1C/x26lJ+eMKa/Q+MV9mWIgdGe
vmquPn02UQCf92QAPuIxs6mENR2SwiewpnAIKkBIXiOow5YojlnvfpntII+F/mFAF2tuRADVmKeA
kMkL2PQ9l42EHllH2ZMeToUaiOeZDfxWTPC6LD5CmP7dMR2rYFkUjkAltyC1nP6JauByoSdhcu7c
QX/KnO4CIgJZSCHbyPeCk6Z+So+7idLLBNVaZlRkmUDGqQdtNkm7PXE4yeNqWKlF211Qi+UIkibV
51QbYlWpGjIUteF/6cUrnPPl59Sr/q7vmnZtRUlFDDKlKAa6OG6higole1neirkx/Qa21yksn6TN
0DQCvhyD4Pe/UYhX3HyCsKA7YJ6WY9KrhOiBwozqZPWdcTHmxsqtbom+S7yRtlpLjAtkEsbFCdHV
CTJ9/zBVRmueI+2q1+wLYMhmeglUnB98tuQXTUnNj8lOrKNsFNcj1CUviw4C1AVSGzAeczpaPpzq
of3lTr7XYgf6n24YIJhLZvYJVfO/uG/8PUDWQ9xzmo6aH0b8govuhYJfh3S+6n/LbWer6Yby0+q8
DTIT1ffRto1F1mTWyxgm3npSHPsYG7W2R1YEJcyiCa5QLuxjKwCnhczGUDufYZq5Gy22hq02dxWS
d7AkWV9cw3eeYkjK10VCkr2AVm+RTr6xs1LF+OIF+RslhtazPuTxK0ywG2mukzA+KGE+wL2JV2DA
tYbIpPn/TjJKOG6tSYDeIjhdanDChZa+KpvG4NeAYnmADB6d8oNz5aepgqrpYNe7VZV/lGahUZcw
ClGv2yitPhChRG5y6G0SzEP0TibmPnvQdcKITtY+p262H0jGfBKKgcEDnNAmLcfg0xjDZ78Hk6dw
G4XuFno+aYftRoNUV5+Dm0H4WU2bPrbKjzDXbDYaKEiFqB5xdDG1NXjLo+oTQOk4MZ46TY8Q5iC7
LXpCQGNnxDA7iuSV58FBprkRLOk2k9tYW5kcp75t2ZPgeW9AvR/GUsB5OGfDDap/qHsT+cWEyeM6
jtaHXLYqkmwNBRJQpvlV2rXb+tVnncJH5dhNvJaZ9W7yP8ls98Q+65o7KjpWctGphOgQSWrzqR6/
W6g2oo1njC9xEhq7ktxksQ11N9zl1DwdJ4s8QtI23lZtQpOyhqZrzg0qzNEQ9weCq/Cy/rIV0alB
fLiYPSyz6zbshxMEnkb4y0uUYOo+816jalQulpceZS8xzOl15jyZh9yubw9FkUEmOsRUE1GidywE
efqopX7R10x1ZnYNPzIX/a7OUn74fr0kWQGxJjolG7cX419UWqfQUfTWO9wx0QwwqoDmDt0aVUbx
MinDCJVWBeXE3O2oTH72ENsbNa0hvG2A1swpWFiHhu+fS93tXgKgVdzIb2g60ukz2JkNSA7kmBKW
wyk0K4o0GQzrBI9E+5F4Y3KEjD3e8LoktRKjWZYd54upysxL2cKXLUFg+lD9zNUxgz+ApJrDBhfx
YcBh2qwgw6H/iybqcmeYFpi3wbA/RUHIta6/8Sse1mlIOTm3VjT0wpG6mAp1pQ6+o1VtjNyBE2St
tcHZy4byDQCZ8hJHLovRdvbV3Pw5/g/Xx3yjabtf86VRTr8PC2iPgyrXr25L3Ggok+6bowILcdDX
WyRnt4JbAqB2CAu0En6D6VtfVJ3pvYqKim+QMOqF8Li29aiYhYFNIHEXozNmqHa6F7OkLpRT3Tb0
QnbMA8ri0ta3ubLku2xsuhxlTCoY+B6m8O/k5VRtWyDPH6Owv7kwLD3Dieu+5JmxDblBcFptp2Uy
2SCRue/Z63YgSASKoT36et27p7EExuBBLW0hMUGQtvJvDSCJnRrqxQ7cjXILe35DJfumNyNBrkcz
6ozcmi++TOUwLHTbSk7W3EUJb1G5RfQG5Q8Q0865SXOTD95TUmbhymev8IVnvA8o30BvZp7ketZP
ynK9sxyUJtmFdvtgUvGPSFk/7bw+cddm32qfRMRObedbL3quBScnrF+TwXUWhdrFM8iBF9e1eNMW
g7fW5y4YO7ETfp5QjEqXwgRlr/hkwiG4Qg82KhFDDYnrK9ZnXoRfVGu0Xus6h4TYy4p1zQfwasCh
vLccES67WrFeXZITZ7OM39K+9hZ600P+LoxjazktqkUgPHMIagD4xslhnEGisEkFT1OqJqAHGJV+
cRMtkc4RV9nrRx0+iAzIpVt5V0DC5R6cnf0cAgXge1sPf2ltxfEiz7768Auv2duzvdFd9dyWKKZI
jxJWOaWI/2qIWi2R1gjP/gSqwxGOvpogyf5Wt86iV+DFr6KjL+r8w4m1ELRY0u4tw88+ehPRbR5D
b61jQ5xfhuQQ+CA+utTy1+xE9a0hRoE8CPERSL+CxaQBcSm6cJ1WfM0jnTI3xzSUcwyycz+UPGb4
/VuveqCh64oQwNVMQzjeDUU5eb32q1HT6mbByfH0sDcgL1NzaJ7GHA0mg+/YpzJB7Q7G+aefJUik
q+lfeUREzxaAnai6TDZdyzlRHdT+YE+8sIpQ8a0pEWnRIW757pT6Jtat8acR+HDK9urXWi/EUh0D
72hZMeTKUIqjPd2L98jI4z3UPONSdkVoo2CczipB86iewMgRZr61AZ8m3kncFitHQ4QG1SrxbusE
jGyzIrgzj7IZom654T+BWJV4n8C8FlWZXOVKZUsNQlH3r8B0xtfRKGbEGy9g6PnOLwv70g7DNwBd
7U/ffTLVpv6bZPAsYa6VbzblNOt6NCF61wjuW2GWb0fivFcVuORyDK3iW+KKHTV6zc+ssp56Ai1f
4zAQyzwS0zXRI4q6lazZ52U4niC0LiD4aPU3Y07VuhSr/m23S/Z/zU9uAT8yO1HfmzR1ABN4Bd84
auJTim+3A8wNzyi1AhONnY1V8zkC4+/2So7SCpi+p8ppxAG2mpqY1ujEpEjMRBxkI4ceXVuPAFW5
8Jb9Y06eUlWhVZ6y4/FRnMXc1GBOVppAmA6myuJMfAkImxzWajf5x0jEmY4dOz5ylKqWN4+DQYN4
t8uz+N5YBcS5LmIyVZ+CV50H0NcDmJHX+ieEWf6st0JXxLELCyGA1dlFtWDXJ/bYkXxB9IaMuCgW
8nIMtPlyyutt4Xfn+0jV+dGhQ7c5hAmcy3/4h+5lJMBy9cx6ExEd+TKpBqKeEeodshs1Qb0zDG4O
mt8FX9RWN1YETaadHOVJXS2mou1PcpSkOsxdivpijVX1Mi85NJryLpeM2qlBz4euXLIn+7WS3YDt
zX1J2YUdYmuZlbPjN6ju64ZoVUA5FiRlarR42ORV7/jT3urFgDT97P1o5LxHV149bGxYdrXXnMjw
mJAJvDVlRkG40bnPbQBFv0stV2oX0/FhN4dBX2QpmAnpwfnWfU5nVGJDJJYM1X+m6oKPRkcnZyH9
hr1pkJTl/pxs+7B1T2K+0tz415W0cVT6NfqH338bBZTg3tcr0OuA6H6VILy2bwbqCWEiokLW9UzT
nHU2nL1pTuw65OXdQfqSzEM71u3q+1RpE3K+vPzHJNIlzr7UkIgdQyejUEARu6gDqItKTfA8ZUFA
zYbGtlIA06lyj+Tj74ExcQKkebOldHvYvQSOWe4XwO0JVbsLOdyY+glUcX94+CmxHu1Rj/4YLMt5
anxPRfVaHfZ64g37zjKRHJX9yUVjMVIL31w/xs0yZ1y6SuPd/97XzUAHFwgIFNYnBOAvuZtP34LC
Fms1zZs9Wuf9i641H9Luo4ltjeNQ65Tms81L9SC4ZrWmPOcuDGp82ZuVqG2FbUdo1DtSjypsdQOk
s1PV2AdQlndvOYXNpXdJylfZIffHrN5SNh4prpO0ycZIwRYD4eWuoob+onPrOXg6V8ku+jo3CfIk
Hr+sXNl3fUJpajC+ocHVXEtVr65pmbybZTl+wJkAO+GmCkv1rXkTvtOhs9MZXOtJ171JrPOva9uA
eDILpgtl2u4ytgt9g0qAzvkKoiggS38LA812PUqH10iA0AxVTk+oqgyvbHWDXcsOfCVHlbpIT/Xk
fZeDaWVobJEO4BJS5NwnsdGM4GKMHYhGs/JOsslaktwLyx+bbafABH7vP8bllVO1O9VM9X3bJipa
ukrkr8qc6KoXl93B6ohVIOintAfZd2ajvPrD5qY6pfREJtmIGVCI6CZ4H9eIjk3nBJfW7X81lgNd
8BBP1eaPAQoG4LmqUMB5DBDfCy6Zmccnvi/LP+xyTT8sXka4Op5kb7D1/ih8AslzbZCs9pm0vniy
zIJarf+U/Ui7xSGNUrRHIRE+TwZ+D9P9yqV66LGctMk1f/tK0x+r62FwQKmi3pnDlChUM0PWYfnt
zkuyuKQSoR1J0/VF8dS5yXxJX17lMKWiPBUd9bDk7oPIwxkKL/Ns6gjJga5aaZ1Snu3Rh4hYi3Jt
FaNjC+h+HjXZP/QdsvMTXxSwyrw7MUZfRp2vEYKkswwL3dy3ihXkLdUTuOH4i6HFf+sztEkOJtaN
X4nzho//TILxudKU6AtYRm9vd9AZSqdgqAS3q0oH3cCC/KzTJXjI+iCdh9A/CdLRV9e2yafxnZDm
OrMEtLR2dP+jdJOznPL1Dn0o80/UGJJnCWlgj1JfsVDBkz4/kA5g0P+wFNpnnHTJM2Dh+o6X+L/X
ub9ObX081ugHisUoV0ZKfQRTQKA5PAjVH+0lAHqgYXNDZWOzQg6H+0RetpQrKm18zChYPcqrRhqn
yeZwrjchJ7fZSY5Htd788r97yQlJRkYdqjOguX8sIofvk2InTI7tvuBEdEi8tt52iMMT4EUN0Rws
cZKXUZ8HVFhhHPlBctOgqAG0n9OBsaPQke9B5BMNiX3lEBEdWRT5efB+NEgzreYwYrmQSUeZifzv
SUk5BCCgOkhPxQg3TS/yvekNEKRQoFrpM5pUcD6/07Dd+7+Ha7VX+vPv7hDBU41+EqRtGvxH9SpF
u7avrOQwaHETbB9Mbo0x3l8gtsiynH937yvAYDRAl5P1FHVO/VX7tC3LuMpG2Hp7is0QuH3I3asL
EfOKHJHxv2uNa16n5jWpAipGFF9dPmwe9+BVnTgkXuel5EDhCB/NYjKMD5uq2h9eMjUHuZK0c19d
1eDHKSNipqEV8bPiiPvrSZNwzZz0bHuTc2KHgtuu0Z8izlgU75cD4D7uV53vISLTV/Eih7ADKSy9
j2lVYZHsmh1GP1gpaAHtg3liKZ3kpR+QeNRit14/dmPi33u1PzZnD7/Hhu3/d6mTulkA6Go3Q8fB
ZwLfELSBuPjAmWEbnhu7fw5Ga9i3POYRN55tVeG8E4E1n2QPdT5xyQ2tujhe9WOwKlDVv03SY9SN
FCTJVO5GCyripCuVEyyriH2G3fglnSinHFqk54c+s9dpqfgnr+m0nanV6V6HwPlYo+axRbJHPCum
1a/iLMrepgmRDLOzUKxrh+6gtCr4KBIkLjBNGiQxsmNZHbQ88o66HzAIVfCvQemh62iFmkh3qRyM
1dSKn4s5sYjomXN27W4te7JRuAvsU6P50Y1BgjRvE/Xb0kOCngpje1XbqbmvA4rNUfNStuY4ua+d
Iji05vqhscAUktJ+9qKzY1kJ9I80CU/jawN1b+Y6zUX27vbA23MWVNAeBhtCrV391bcjay891DRN
ry7kywtS19bOdAI1WFKgASShFuH2sbqaQQTa5yTOH7aiTpX1ZKTZSi4jF2yrdtySVucdzX+UNTdD
njRPZYiW4P1P8FSDvYGtvZr1NAZL1LGMU9h028ff3NpG/lwQPv33u+uHEQKZDND8/GdLd3jY7+/u
Yfr9Dh9/QWy6pETiwN7dXzLnuAFQhe3D4zVjlGmpdicD93jVLlL8NaVwv96hXFBE+a93eP+0otCF
6nd+d/e1dStgv8O7k95yffkOa4jTHn9kP7/DrLn//+4fS19SBJ4Mv96dnK061l4JXFBR8wchZxdZ
/jXWhbV/LO+QdlwMQolXwPCqF3BHc72rWp5Ku3VvpMpeat3xPim+gWMv9wFYan71pdDyZWkr2bnQ
PXPtTUgJNE5x4cZkveQ6Eblw8rnLRAlZz9TUj4pmfJODsqkAYxiWN979RUfRfEMAdCPzoX0ctuhX
Jj8e/p5G/JBnPhtOV121hsJer5pp2rNhWNWxq93CoNBvcGgd3aFRTvHcGyun34cxH60clG62D2U9
u+0QHkxc0NGCjsKF8nheQzZ6Uw7rrHPKf9h85IA826kv91cZ45qYv68v5MvIWY0ZoQpil9ledgdt
rM+Am+89OWtooDOqbDT5pIe0hchWR5PmPktTDOHDDjKJAmkj/jZpgzP8Z6Gm9UH20v9h7byW40a2
Nf1EiIA3t+W9oRV1g6AkCt57PP35kKVW6XC6t5mZGwTSAiwWCplr/aYO/aOlVrc2UYW2O3HQPvLJ
9v01SHuLvLa5fSSA/bENChNg/NrX3jlqbornsaRAYB284CzOjDiBOtWV+UYULSNGyb1QQSAEeh0u
PvV2IrnflrAd7xOIHuLAFdx0+HWFe7UZ5SFk/L+ucG/A8ujXVTJIKOjHsx6SWzSSZT9ZAmUmtM2i
Y6Uakgal3ou2LOcRsx6dfk/W2SbdXhYnx8EqoZf9+qqBLliQzzGfJB83s1bDodqoMPtWem34Fmb1
sbRb96czkqtJ/Z41YUtWmaWZhxuzCnJK9r/jwvhRW570xU9wQNO0Jn1W4fUsEvRVr1CX2Jpqmnzi
dpW16bfW3pJae+ukdrntJb65GgbYkw0LKy/F/c7DNRyAauXNrBJH7GR3tdYmW9HSa87EOErJJc/U
NhkOt1pLc2Y9L4IliIqUf0HNfzmdB1VNvF9S4lWjsDzBhW1KZyvXNKr0hwL9oXVQ5dugVAJipo53
lh3wIOCLJQQo23geqUl9HHE7fQjl6lnU2x4ue+FY1jt+3RU4ldoizS3pDTyrsnJU1ySRzPC+O2Zq
g+hup/tbHg1lKarZIe67opefwqsx+jY0MDOuEX914FmuWCYShCTjG++7Xo/3VZXXcJSn01FFtcI2
lF2neBnxRX8R2G2+HIc0eXZM0mdNjzmCbZnxcy5hq2Bm4DtEsW2gXIWZ/FOURqm2UUh3jmIkmi/G
Ayrpc7SReRdPByy4QZbUT6LQRfka5fb6KsYm4fise4F8EiX+EpSIXR+n7mlc3E0WfITqt4QPpKeE
/eeWRyGXsQGtAmL1HLReCeaylWrLMQh+1Y0JfC4UriuAwgZxPtEx7NW/mqeOZjPmO3fIwBv/rs+N
KdDQyhE/pONLhNsKsOoifm3xUUP+nze/KGo5MU+szL2dB0jrlTXAi2wU4QW6+vjSGAvRSUmd+Kzl
Ld9jZrDVED6TqbASmIbEtkE6X3JBCUytg8KPY2eN9lG0juS/wSF5zwPoqquh1aeyjpNXXbGD/VgH
JeF4BmXtmK1MMBYrMcjIMUUemoDNAw4re9T7XSznoWGKQyh8eZwAH554suwRlRpYQqKjSMGMXlk+
hoS1hqhRr02klagtB9Ey4xPGypzGbrDdM3nGW0lUlU3n4SA38AhNPRxS2nulNsh49TkJSIRQn6XG
C9kmMBOBYGcbQi4AwfwTK9lvKDsA+8E9chHpVn6J9MJYm+44ceZ6dAklXtlOY1YTs9rBQ9vJ3ysL
+pQypdGVBrMooEvfTRertCjJ5Ofcx33Z1FWVQLbubDoUoraONE54kjxYoiWbPVcxWzO+lN134muL
20xFGm3zrtVxhYSpYEIMf2xqol51HCRHTc7I3EW9twlkyz37lpYtbCVKXgNT+pFYlvER99fbPJhe
XSWsVt4aAxPgumilq4Pqw8IdR1ya+vh5xNbqKcAP4qmtcIKKrPRBVIWVPs5gbYCsnhqLJilWGeH0
pWjltzE6tHoHRHRqzdFTfqr397nIx01Rrag+iHbLSZJlY/Elk95Sp2mfhjZZFAg4v+KlpQC/CLSZ
KGq5Ya1MH+vvnv3qKzsxrJyiHvrE1FlL3BWJj/ZRcZPyAWrVrbo3E3+fZhM6euoVZzxz0Ef69SA3
xr6T6nimG1J3nPQpFnLld3PdnExEpzpxAIrQH+PpMIY1XrklGpiioUO6dwC7SosoqzISrfdmUSda
kYMDPZWae7nCnLrpRvdUmZ51rDOrnw/aaL8Tgtt5vTu+5CMGDplbFWs4mcEXTx/xlojtdwlC8yJV
R/0QtEp4SUnfQOtVrfcU92wF8wmPzMbMd1M8QYMuuNwPVu0eKxY6e8iMhT2LbCfa4mHvz0SXOLB+
dfYCVJd1OT1GJtSmmUmoblYYdcXzL8rsLlZFwscTGOlwqRA0240dUB7BDmiH+Hs5oqwkmAM1JSA9
PmpOsAoGJ/gum01wEuyAqa2eev5fjBOz6Ea/tZUyOMsjVAGpIhHvGpHz4Bud82BXwEds8ypqBpmg
DzI59UK0iTrTrle9U49nUYqNKNpUHcplPiZw6dx0qwsyvf0xnCbLXNVejWC+A9UwH3w8VpDQTNiY
aLX5oGajfY0tYC60iZrKNKSlC599EWcVqo1hFC41CCBHBVS2XZbhPAyj8kXJ0l9nog6aVfM49Pkc
DEXw1el+amZWfrFyM91aENyWotr1gr1jNTrJXn6tsI5ByiDpgq/hKH+Hst9e/ajJThinWjPRv0ox
kGYl0Z0cTU6urqp/iHrDyV3WAYWJbA3PmWMXB1HPbysmx33SbEMj8b6EOsn56XakTsJ1Fwm2tShy
d8bvu+s6u19m012gMLMvGuvX3bUspead6q4qpFTCoss+Cks5E5HNvoxhZizwnJSPbu0U+yJD7LHr
guh5bIEoEKfJPmCDz6O618+NpiaLRtdcpC49TECms/shaaRhbbbRwTGbP+tFX13WXzzd9p/bVod4
Y6pf3L5AhyyN/GOhNNDjZTdbqolrvfZqfHYDW/kRatkDqLjkVfP4s7oyk/ahNnZH1Clgjup+9QZW
fuuxzv+huPlXrLn0Z7mU0pWdE3zXglo+dd4YTKKZ7tdI8paiK8pHODo5efWUwf5etXrj7WSo7GfU
o/q5qgw8xIPeIj4+uKDaRt3aaqGzYYMRCbGg1zHF2Lwbh/irkQff8qRyvxFJOGUIdHwU6riU+dn3
Z057RPQkC2eNifwNjJEZ1I+VniXlh+PLF8zUmm9aG3yMrW9sJNPpVjLOI48u4L0sf0QuIntsy4IN
6OAqK1HXjnp5hji2SbMuu/VArtCbO7FOGAOHuSELHvw0dM55YIBins5g4leLBlvjZW0jJ4IrOlQ7
gCb7UiUpzeuVfaNRRA+31tqFlxTadbCMLMSLSHc3zPPXkFsdn+ptiJjfVzJlGfZBvYrtVpqFEpal
rt2p+3gAKBd5Wfnehi/gj61vcdm4c8TGlSP/MPOoI7Q8L6eGZviewEN+D80uXHol+wBzAKKSyx3y
alFofRv1HEZG43/Ju6hdBXYob6XckB/s0McyaurRt+aTBgfzOUh1b4M+qA14zyyfm0R5FB2QJEpm
iPoBOauqcq1KgcpHQL4IKCbwuuqLBSZ7I8VJvioxgrGayH9B8V/dxrrTLe1eNr6aQ7MIrHR4dcte
39jq5Hc71Zfyt7oP4rcGO7d1A/xorTiB+TVOEuOrZhNR6GPZWhdNF78N8TfRFsFxXrGtxuBaC8bX
QasWol4x2KiGVaIS8+r9FwLKG3EJ4jvWIpCCtWbG0rw0fKzO2EvsxVk+Fe91okH3y/+jS6c7OnyK
Rl98GtuDtN+hY4+jJRJ/4lCG4JSLINf+qEuTLjtzE+GaTAFeRL87x1MD/gQ2OtvGj0/1ag3l1vfq
46d618vSYwPiv41M/K1hLc+7rntNjaq8YkVdXm00fPa/q2C9V1fMaW5VZNlKgkiwYiW2tb4+KIsc
R72rlxnastZ7BE9ax1nlmp4fHXZ6G1ix/V6u+X+SFne3nunk+yTz202FyufRcFHUqaOcDIaEi1+E
FvLFDys0AdzSe0yUFoXYkMVoqMonYADZuTQ1eWUq2LynqTG5v98+C3nYoJHAztQ007OoE2du7Bg7
mEEnUdKc0EPKKPGLY0VCKoi79HyrC8sEC8FEjhf+MMiPkMG9XT2WAFhdHW/pSPXnAKC7q2g14rpY
WAH2oKKo4aZ9yIfsW1Ym8mOll80JscVD7Lmo9qoYwhu+EW1EUdeVbpbmoXtrDboR0/DIfSB76j3V
aoPxNYPskfVLqbOOl2ErAvxCa2YwRvKEnRse/FKvXwK9nEeDhhyzRaRw1NtmKYpNHf2AGz9c7KSN
ril7T6OOAYk6urbMzaJG95JBCW5VGRmTjZzh72qZRvVQ2kSB9Tg4NpPabVQbwbHl5S/axMHr6nLZ
qH65NE1ljAFCNxfdMOW1B4Jki/N1chYHRS+ihVyYGNppWXqrC+oxga3k+biAmsAZp86iTpzB4Cw3
ckOC817nSr67QO1FmYE8zMdlG/fkRiYNnsRpkl0IqWkdU74wDjm7tmn4gXKeHVVzfwbxjheG/REW
7k+16eWXpJRGYEmVf66zyt6gCB+gtWjqp06Bv5trefGihHlAfqNoP8DyGprm/NTK8Cl8SnFH5w01
mLdDnVgo1LXJtYgyLE3/d307NX6qI7aB40oziw3/Z2F4lXpywDNDyZDHpQ6w4JiNmgI2MvxA4HxA
1WUY9uLsfrAMJVkrUQOLGhc3Zzr4rENgPU6noVY+tSoZ4rvRm6hXJXj6ou7W+Xc/0Xrv3JdKsYxl
3d1IsNHWmK0OoI3M4FVVJAntQNnYhpUXvPpR8h6YTnXmxR286lMWPK5ePNfqCQ0nj2LIWFTqjpRh
NxedYnawIL9gexCF5Z2CJ/zD2MEsMnpLezZDXVkk0VCdY0WNN4pcJOAXNPNQhHG88steebAgic07
6CRv3Wg9EGSfgPwsv0hazVyY7IHLMsTXtXIO3bF+0CveIEmhyAcFrdpdakveZizk8Zz76bAYMDJ9
6Tp2yfkXfnOSg27kpADCqsN8HsbKAnhrfPAmmpTTQIWcibI4AMkLQTg0Ix6N0V8tYg7RXfS5jRFl
VUKxtWvfhkpPrv4kfa30XXbo0+IsqsKpCgSCcQy7ei2qxKHT1eZMrGAmxtzrxZk6aWLf6uhx6/p7
fqTB1rcJ5YQ4XRJVZ9tPs4PoL4+BtHIN/O7zRnPWBoGt/ViExa7OOocQfOMf7UrTVuDbogu6+PaC
jcvwmA1GTcJYK6Z3bo45k+Yt7AbemR7pyh7FFkQMkkktRCnraCUqQyW1i9up7aHQ7BJNG/byoAJB
U9hPZ15TPbZdDBJcdwlWJ3KylpsOYcQ+17dDUhbbdIpMhigyrkanjC+5JELZqveky1kyN+Wq+IKP
sI9OKKHFFmFS2JwpS+Vh7U6bqBnAwmXbFUiNuZm1tuxhZkyAj7aQgh0bcPzepqLlN+4MvoR0COOk
ffndrbFAF9o9jJnM1351cyvTxbSMbg6ziXoxmzl1A9fyZzdWISY4gTE+RHVdrqXYJrkfDepjYJrl
1ecX3Kx9o5i7KqSAFkWCXenE6qNlpuom8wyY/FNnG3ObxxRqz9RVz5NsroB124iuilzHu0YCri2K
ulVjeOkU6qazSAkhGyQ/Jj7KmoZjRC+5x66nGVXzSx2yGObfr7xHI1ISfq38kNKWNVeM0DaxiplN
mCuceeWabQamq+BpllWUFFdJqvR51UA1L8MWjaYmIXRIEuAdEvkx8xviFqG98crM/kl+7tntw+It
T4x8bkmF/qABmlvV6KgezTDSts2QaBssGNqTmBGpnxRRLhfV7Lb338uM1Snvril2fJuxSEDvTDPq
rZPPh0mkUAcWtRV7nL/bBX2qIyNW7PyE0PZobHxIimGm9ykOO0OyTNAfQqVb0vLkGtR59lw0xXPW
aeppcNv0mbvMADcaRGSmxlHKkLqztXInWq2mCtHvNNqNaCXrUaDu5Jr4czKWMKyxqoh191VzAkNT
gH/X4jc7kA/G5LpiWmxPPNf5kurmJDcaNCcnrABmtorL9ryGEBYV7azSrPpjXLmelH+UcdwDEEES
S867N6gdzsGVyl+HuqmGZZzF2uxTw6eiWVbstiBHivoxyNAOcbAQTEbdOfg1YWjE19m0hgY7/CLo
f7AiQ5C5736ifPiCobj/xUnQCYZX1J3DuDc2FbwcuC52fk5ICC+Q2TbXpj44c15vfOzToYFgsDcV
Gx25XsNeXFRmuKJiLD1EZKYNl/fXGMwC3dMPXVW5T67XTQ+KWmPMSDFpnXJZNgaWF1NnXALM9ajp
yG1MRb9x0HHGDPk2lZU7zcmXmmcxdGRX/IDg0dyaupp1081Z+gSrmP0EvEhvjBZ5zMYz06Ree20S
fn6qBfuG3p8BSe5xfggQHTAWeTR0H3KuPKZkGd/d1qxmqmU6LziYDXM8d5NHuZGDJcLTeyex0An0
BzRbwzHb9iBxUD5RpGxel+2OpYYNnp1WxdLjtWTY8SKL3PQxmQ4DmQUyDVdRI7vewbHGrUzT0fdN
56gqmTHi2w19WjbdZAFEqJMXor0ciAhnLXrFVeMeQ+Ly80Lv7Vnqy0+RBfvKrPi/D6SfVqablnOh
LCSEg8KJAFtn+WQdD6xVHiv8VWL1xdL58+xIPYuSTAgd5PUTnqrVRUFzeFdmabnwUst4G9rsh5UY
yTV3KumEPDRJb6PjOcLnYYpGXskmV98Sv/lh8Jm98XJp8L4EFhBqTTBHsfmC23x3yiAxLQPbBkns
WFhmKl21LT3o1i56kwNuQRgMyeOBp+WrMvIDiQ8Ijnd1661MB4Qlem/BD4d/jFZKyiZSQmlDAPDb
UCJsnugIkBfoof/isqAQmaq59aoPurvG6iRdm0XeXH0zP8buoGJDprH1L5Pvco2yC0Fn/2KFxbWT
/HDb94G5R8QbRcjpYMRnL3/PCr/2Zl4HXzQL2p+dupI1ed0HhfPFz9xuWWtyubfZQJw9bnEeNiyy
NBQcVrhu6+dybLx5RywStlARohTt+NGsbiIL2qd81pRmfFcmi1XEU9AUtfKcb9SwymT71Udr95tt
ByirdBDOeKGEa7NEGcWVje7VMYFrlbrffveMYV16BYm7RntqU92BpSddPTPd1DpiC4OF6MgQqfO6
xmS6S3x7HaFJvs/6qt+YtrRzxyxdKoOzH+OqnckEPQjENP2qDTRzlbnNF99Kaxze7WBWpUPwDV2m
i20U1kfOw4OUMx6wyKCvHKmud0i/7hz4zSc6TGbmMBRO6QAuPQIG0nt+eBUHBMqUvRShSj9VRZKE
rFhiG0tyO8qxswblKHf5l97OL4WZEo3Pyifo4/EZYWf5OZMUBLwU66SGeXUcjPLShUB58iQM94Hz
EcpNepARnXDCfth6FuoqwPsz/SCd3Aamom8mbx2ojDXYdKSZpqI0mOcpsvVgqm13aswa4roEqE2X
wmBRyo2/V53mqNSNjWb9hDicgIm+wxlLhB9R7oORGpAvEPXiABkLPL3oIsqOX31l0Z+ioj0897gp
nYs4fK6VrDoRaOVJGjsyfF3Vvsh2Gs4gWSTrMmh/2GRCrtgEa8e+t6A26n4wZ7WRHTi7ikZE47tr
21vAlcfoG2F9enSKMWydIMpnt3KgWv1sqNQYUF3aLvPeLl4KLWyW2GDma1E0NZPXj6OgL+uN8N+c
fJh3NTRQomxaur+dWuxa964O028+gSr2kac/kAqW5n6H7aLv7NJquBRDaJztBFRrVy91R/vBvq6Y
yWH9rdON9jLWCWmnDJnPMngbS57DUFLnQxNWPzv9sbMtVH4i3zkUpJlmqFC1iz6CPNOEWJEHUuNu
sMYj4MTjfElQ8ryk0xlp6EuixgUkTqpEY5tBlOo6fitFUVb15CQp5bcIVE+G09lTGckt7yBkoUTR
CrzxONgEy3jPPYH57B6SJptDgzCf8kxOZgEwARLn/Z9ucuNUjCONt65vvv+dmZzoIRocXg9bbeDq
vz3rLJSyhyD+Wbi5vesLtB/tBn8bWDfJJtBhWMHPhJlcok3GlntYablWnEe7tCBbyg0xHO/i1EW2
yViq71ObvJzP47/hHUJyLkNKAcHD8Ywoc7Z0g0B+aMbIwmWok5/y+FqWLEAnu95r24bhptVxhA89
pz4PwZR8ceLyTXXTo1zwpEdxj9s6cCaiXNrctLBc1xpD3zTuKG/ASuNknqnxUjGsYquYzAa4e3pl
dAWZadalsJaXqlyaH3aePCoDNkFVJsvY1kjLzgjzn+zyTj6/hW9eyx12fpQh0RQ0m3KoTzaP0jpS
7W7dG/ZwkS3bW6ABrb7KJChVMwl/puaRTBbQcR7mi9nX1pvlo3NatEr1QIKpWRVxnYF1KcFGE8Zi
zVVdskpv5mllRd+KrJ/7WRl/yH6JCUIaxM8m0MBVi/TJfhw1VFoMsLy+0ynk9IejWuv2k+04Cj/Z
K6JcxXvgG9A7bbnYuXpngSfsPhQv4ofStoDiG5UJEL4J90gRh0siN8Mpccx81hrGt1DJvSeoiMNG
QTh1jeip88weHanI1PuOjAUAwjQZHoZE76D9lPKqTNvmFV3UnegRmPUIa434nNpV2brpq41sefEW
TQhzq5B/OPC/jEj91eYZ6QlnESDkv2x6gu6DGgyHlLDvrA8c98nQdcJBZb+bsCedhkJw0YMW7Ov4
GADUg1FT1svSwKba47NcmDh+bnm5SC9NOPozu7VJf0+tVWPjOGPoT7I8aZG6GYuimhdpCaRC09tu
2zREr0dbSd+c2ProQJpeCifUL5nm/8CsPX0juTXLwVHP4fGhsODI5hYTqWHdt1H64KlT5Dprqu8m
4llJ0Cgf7HI+Cjmwngukn5aKEr3ZQ5kvyHs6l2Q6gFlGSZXc0cY1JVVC36NSFmMJZsl3S+ciOjqO
CTQ/JIl9r8ul3iT6yw/LNIvoFhNXuti3uW+TxSbmOs25bzuCzZLnL+0sT4+SV2FAMMYIP7VafAB1
8dUCMHkMNGOZ+dUjEtTBXB3Vw1g5ez0hjms5tnLMMXWfj4OvLIy67jdOXKlbfEiGcz4dgk06EHIB
ZRBscs8JFrrZqK/mgJ5+2fc/IcONfseOHVmr55J4+6yqnWzZIZDEz2XsjTsyCHNflwyMonJtIw+A
2OLCVIjVeNbGjaR0zlee51WJv/iOigyMjQmMJufDYYSsOk800tGhqfWLzoiI0MuDBaWuadpZVDeP
iAUlG1F3P8AK+6tLZavdsrM6bcZq5KiTKni1q44wjKUHL5Ma5aJNDO0SOb6z8iFnu4mxJiM1HiAY
pRvPwPGmUwsUf4L62JVa8oiiAutqW0ZrSdX7rahTEqAvqMsCB5XsC1sB60NRCUONkx2Z/eBprJJx
m3iXJWnY+Xo27sBj8+m4ZDACSP2HBuwRC8Hoi1SRdugg4S5bBJg3SdHbVxlDU9lSWzY9OM3DeyVW
GrDH8YNmHntJcAAznG6DkYCFDcxjUVijutB8x0XcpXvwiIY7hkkKfwwl81iDUHThq12lzMuurKUn
tjO2EaPJqskDvftsYgSAuaHPIg8hrmdcvgiiR/oT3x8TjM4chff0YjeTk3LzbEFGvhD5TG6Hgrz0
okAhbDlMvURDWFTuqc6/iwLWrvKShGm0sKxyvKAw5cw0pe7Jsmjj5VYnG+ZajW0d/CtdRAO7Bf1s
AJGcavIujOaygYF7LTXloXes4tA08a+zGKkFFLqRYUT0GpCy6HM75ZeI71Ust6uYN+GxNPAzlmQj
XyeK48Kq5MDXwNk2tUX8Ph2PRmnyAkjCa11IEY8/P4usYC08cFHoxtgECklpWFdRV9sZgcYK2dLQ
VtkmVS5JOqK6oP7Wo5ymi6wYTg1yQBcZZYO55vre1eeu14TmYrKFHar53nixARMdeOiqTlmgK6jz
mnb1vZOryboO9bfWb6Oj3/4gCF6e4mbIV47tohYT4EBUuYhuijM0lZHJEaf3Q22d+qIfCJ1iP9Kb
sonRhIVetRS/uWicfDWwt5gZulS/8HuvzOvQ9R4Lu8SpLSzdsynzpQgiRHuCaG82uBGrjcGrZSqK
Q4eoByxIJ+uzmWhSe+LWabeQuli9aNVDIMSZZDPGnocP+KbdJBOO28IKI30xQiph16tOoT4M3ITA
kjgUvsKywDebleLJ2k3Aqawb7Fd7FX2hScJJ9OvwtUIv2jxEGToCeejFi8ZS9F0dwNd3AHM9Kb5Z
PbCdnsl9kj2h/LgEJildp4W621TKqxY7xaFMAvdWNPIkmYdDF64QcMFjJW17aYldq7SOgek+VHr2
HeoEGLG063Y8a8GsI1N1NbIIvJwTj2vDcQFcldKLj7fVQzckc70pqydvGMqnLLEvOWLCp9yTyidH
64x5OwwNv7AUbVtx16QowoVbuycjy7tjmw/uKcVeHn3O8NVLwnIbyH4OccOLXs2I2CRxyGAjWiN4
1GDkSZWJVlfCuCqNpEfZ1uUH3h8bUd1bbXqI/QxkExtNAJKjj3gDGUxDq+IFfAjz2YgjBLxVtMNh
VJnPSUXsG6CZvLCnojHIyjrPeL1LkWU8J7CUgIQq8VKMVZ3WW6Pw3SxvYxuQw7ztNRR+6cwKr1pl
o+uhk8ZUUdsHiLbD/xJFFZPKJcr88kp0Tjsw6Tqyo7dW2YtSQjd+vr6N7Xt3geCPvBadNcgUi9K3
3VtrbFbNwoJmvxGd5aAD9NROaVhx3dGX5npdR2twoxvDctpz6w3WKgnG/GBH+4wI3RNuX60id08T
k+YpKfsX8nPOMUNZYIPCA+r6Wt+dmzreQml39pYmocYi6mrlvRhhZt2qWq2LTjpIBVfO1QDp0lTf
kx3Z2Z3dnUX/tAziBfvnAMN23E2stGOJF5AnlsMYgzpyF4nSf09zo33Pc1/FGF0zzvDSw02AblRN
OuzSGNFzI2MVZjqpuiOm3s5Dp/deS0LHKw2dg5VoVSpsP+oixl1kas10IH1V1l68wNZemveqSLyN
6meIlneE7cLELBeVVJRr0My8t2xvHHYONhXGMjSsv07j6VRXkkKd/9Hhj1M9UfJVNLG9POMBc1vv
xeTPg7Q8LCRkgF40vm1XN8aIaCpJRqefQ294EKVwTLNTATpPlMBYGQcNh55ZMOmpjyUiT3bfo3c+
zYpBp7aa1LUWoSlp58GVfx10aWtJUA7v1Sz4813sAqacOt3rYx3NRX8IzPmnhswL5VnhJsP63ll0
IR7BXsdEa/735dyWDaNRKsozxgQr+N3Dmz2a7mKsne4wKKl8lFXCXY0KcDBkj+wPiE0Ek6OQOBST
rZA4izVj0sHAGHa0MBMSdcrvszibkswt9rSfGkRn0YpqL6Yf08xiGJ6/HjoKCFksR0DUt1krYsvA
nkhKNTOQzItoGNNdVgW/DnAD0x2R73Qnzu4N9373hk/9/oMu9+mBmyF4L+a/jxPFe5/7lf6DLp+m
uo/9x7v8x6vd7+De5dP0lSf9dfv/eKX7NPcun6a5d/nvPo9/nOZfX0kME5+H0g74O/rBg6i638a9
+I+X+Mcu94ZPH/l/P9X9z/g01d/d6acuf3e1T3X/H+/0H6f613dqe37J6lDLMO0dWNoF02MoDv+i
/EdTVPmMSskR3kbdyo0eZX+WbwP+GPa3VxCVYqrbLP+u//2q97uWO1xolveWP2f6d/P9u+uzmWHr
3ekhq/P7FW+zfv4c/qz9f73u7Yp//iXi6vUwXoyia1f3v/Z+V5/q7sXPN/qPQ0TDH7d+n0K0xNO/
/FOdaPgP6v6DLv/9VLZTIp1bau+DZAT7RmonhUTAZvv490G0RMNQ7FTtIqpFjTirxIB7X9Mtw71o
LkkgbZ0YWzat8x4yrdHnXmXAraoN6ZoFMQJqdf/ELhgh26kU5zAJW/AtU7sYMwa6uSP7/lO0i3oX
najVWKKIJerEoepRyzB1QGA1YvsH5KLPiHrE58KW4m1nOxg+d/B8bTO6HVCojI95igLp1EuLIpzk
RGtgScDZPPlwqxPNaqR/tACoiJw1SMuIqXK/h+ecq/Ly1tFFVXJRGYGNTrIBvyQbsdhhZw8OEzPV
lR/h5Wqjd2PAn++Ks07QgLx9CLtnKg6BVZwLJS7OitJoa08vgK6L0a1WDRu3ANnwx2irdwAmp80b
4oLMKAZWZo4tkVFf73OJqf1OqwhqevvbfEFSNIcwjZHl/euSolvad/1RZWFx66aPbNEsdePIZQ+J
Gb8gb3Kov5nVI48MRf0P4/pGhn81Dt3a4P+2B5TrHfxq8rJ3DQaJSjH83lyAE3EkR98lXQOqws4L
SKcpSh+Ztc0Ly78VHCVwQMNM9TlwXASuCF7dRojK+zDJGqM5SY96+ceYW89qKJddnKT7zwNHZfC3
TShdP80likZmHol0G1ulMvCqjzFaG+XOOwVN4p3EGWAvD9/W0lu7QGbJa9N6bxD9OmeMjiPM0qnr
feRtIq19sO0oJm4a6DtxGAmd7XBG1nfiDMO0YZtIyUw0Jr+7iaKr614K4YQRGeRozGalWevIwMtw
G/MRHmsK9dRKknIStS1mckswtdpcNNxap+7irBtlQt6qdxB97z3IOJkrKUfSA7zGr7731kjxHzEZ
UgnY/q9Gbcz0ja7a7/d6Ezyhip5WmpHlceW1aLlfzMHDEFRdh4TJdNe/7+tWTKHqQTW0l+ImDMtT
+UTKBIUt292Jg5FlONbfjvfaLjKpzeCEEC2c+iYgWzC+HnC+G+NO+mMCvcgJGMRdLN0mvA36Y8Ly
f0h7ryW5dSZa84kYQW9uy9s2aifphiFpS/Te8+nPB5QktjT658TE7AsEkJlA9W5VkwBy5VojXK8K
DA0bHWb0symaOC67sxzK3tL8ZaNOD9pYDmLrxfH/aYFl2u0z9NHbFVDb5Rx86vGScUREAVnPHkI1
zB9iK+d0FSMoIR3ctyVoUCNSK8Qp4aV1T5QCIE4px2BPfxodK3xGaEHdSTvoMe+0zFhiaylsKZeR
c5eYv4ZlMFKN4bXHWU0+KV1OJqO0YHIz4+QpAqB2dB0uDVS+YW9VbxxkBAVcHmduL3xwBIw9L6iu
K+20BlLlQOEv4CS9gJN0E6Ceci5tUo+iK42t8MjeEiOnNOPOGZFvWkKl+V/DSEJUlpVSdb7z+3Z6
nD3rwWyz4bniwH0qTb3eTnWafwlMi5QSACuuziZI3kQKSk38j5UFcDWpoF+L29ZfKe10lGBjiUKW
Tdu4/tqyvGy72CRsOaeqbpuB31pLxw2e7Ht+vDdcvvrvQM9B2ydHmBe/3gI7qribCMZcBK78k1d5
3omTq5mvZFc2cLFbQAgaNO1v1poy7bHSrZ2xREJ26iPDKWLIGyETKxo53a3aCIAl1wKl3YwwhuYQ
qqtz0CKbEzV3dQnvs+zJppwyqm1zE1SH3/x0JL97aQDIASZncy+DVcNADjoJ4URtneZ+zNPX2Pcc
yIdTIKdKihrWb1tMKuteOkLR+1/2bMxf099rJP0z15blpfXK5Ar3f3LtamfTeFx9Qur10ySdczXM
4EkarTxCQntRZ3caVjKmGUBQk/dEGT73EuoDxVpZ3zbRXnbTzvruRnqxf2eTHxX/KOEFv8i+wpXp
OBoZRHemd8pEM9oajJTLWPbQCUaXxG4Of9uV3jv9yzZaoX9SEH1C013E3FaVVjmWc2TTT5SerKWn
qib1QFa5t2ztwTTD8rXlvjlUAbLbaWi+cOvR2l35GgS5ioL6AK5fLV41JOTvrcF+kjPi0k2vdcmm
sTS5rbU7HjQmJdfnMA/9s+xlQ/l5Clx7J0fDVPnnoAGSzMv9V0j8u7fYBmCmCIz4qE8I7+K4TZbr
yBX/+riWap1N3maCE/+PeUvwz7mRigqFE+3UMCr21WwGj4paw0JfeelHbu8+WaOp/UBc27NMUr9u
ED+lTtJ+8vqElE7chx/C2OWZacXK2W7t9PzXOh2kX+dwqOG74Ut80dTGOQ5Kyf0TtAOrFvGcS4S8
xHTtYAXc9THQS7AIdv0WJ4q3TWHrWjlclJMwzZItvGPdpRMNybr3zWKTIZqqbZPaVY6LXU5YhjJM
2vLSsA9z4qHV9seSVjm//4RlvhGTjmiz7MG3LAqhUsQdHFjJ93KYqmV252XpHQDbpFx3OWoWQYja
Vmi08HyNKHBpRjSuINUaSJz/0RTo9aL3asHtvZKueNDgsZbdMshQga24Vntn9KvC3hpDDMrNa7pd
pCWaKDkIn2TTmRBIoHX/KEdBBQHOEjGIsIGIyJl/RbBrAv+oIe+tVXmzIe0YXGtJklS1Kdt2vxi3
0gh1ZnidJCFSKoKk8X/HLHOWmEbQLklHHBvBQQWrB4NQabzAFZL4WvnSNyjR/Rr88lRKpexyqqMo
hhHPPSMotjFUDmv5GFyeisUEM24oHIvt9hwVDnPyuUgXj1XZLEstjmXastQSXCDYxH1tlvNcb+cn
av3HlUvG/TQn6MXomROQa6WkKHX8rlo3cJWEnf5hFE6IMdx1p4HMlrGjYlvnqBF6t4XRV6RVorNb
69G99EYl/yJ5Bo25HDpk5u/MYBRCQupTPW176mMakHRAFoTcuVsYG7+zw2OO0MUlc2Dh4kxUJhvZ
hVh8alZuAbKTMtR610752KwqQ/0ZevMvU2VviAQHw8RZRQ65ZaeaaQSElyjFB5dq4zu/NbTniaTn
2kgc8whqSnsOa8eF7T7wUZwuoQpTzWFti+yrheTr0TKqb9WsuhxXhQ1MYwAIrKuPs8jDysYMNPMY
te03OepEzlbGRpTu/DNWrLlMlz25rlYo9RGWrvQ8JkNF/Tr7KY3fw71ZA5iRtl6jWrP1fG8/V4Vy
V1Knu53aHrW5MSjXY5Npp1k2aQPAqRBygitpeOcS/gKuj1OQ9T97MuRdtJFEH/NCrQ+gd+qTrkIs
+VttUEoOymERFWfSIuFZmlqpSthkpM5sNRcU/L/0CWVwbVM5p4w60GMkC9/NGLXybNlOcL4tID3L
KnMO3fXm948x9Q2J8jlI11ZUfieVWj6RgaqeFCX9TK6/v5hipKnWeAAyiZSViCgrvXoqom4D9fn8
IOO1akaIeKRESjoVy24e9ZarezFdTvL9VANwhNb37QPcNLtmuUVtv1GW64GrkpWdeMVZBoMimI/6
RKWQ/HwUItTj5JKWhLja6Y23rqmNq6MAj5VDJ4BUeW6pypHDynOalWomzjUPFPXt55y+14yrksEz
7lee8bbMYRMbP+g6an8hnJaRk37NwODcF6Ihhandh3pmbUehXrrYpCMzC3QSElR+5FA2MiQ0o6cR
dOJpMckeNaOjzeXMsg65Q/fk51D+/v64W6ROrbk/emBdxY8gm9ExYVDPw/3gK+3Z4uxZwjagt2d9
rA/2EEwHV2tb6GkxpbptULUix7Irrbc5crrdkEQEils123AG/9y1xT8mFCo1n0mkHLSOI4Rs0j7w
QV2JcaMq+s1IuctP9xL4l20WMzq7835Olm7TSPW9Bi7/76Wt1HMztD3/WLak9OVgTPA3wguSbhIU
Zz5qnTfwpjUR6bSD4qPmvkCK7LxCdFZfmxjJQGdM84+5P5VbN6C8nCM2RM+1unIKVdt4ApmPFHR+
tgRyU/akbQaIDqxYeGRT/O7JITRpuD0rhZZnEC/eYjiq7Jkv8FJ3D1qY9Q+6ZvmbYUDxZrHZahVc
m9LfS9NA0SUss4LS1Zjc8SiNsokhhtjbADoEz3X3sDT2U9z6xQPoTIejokURZ9HUHoB7PrCKbfWa
WaDZKDHdxNBrHkqy1a9dw2+oiS0kh4USM/W/VFf7XXs2xXBoQbBSIexfpNd2wy/D5E13cioI2Pus
1qsH6XPNct+ZdvpB+iKlXYHASZ81T/NeBuSHYXjxbOU5ginvAcBmcy58EKlilEFtcOt1XooIgdY3
R+kYraB+8Gq3O8CkxX5EBC+OLlSOqmZ2CF4QJmPBsQW7LgCYssTK1RGRq5IwvM2++cIaOIZiaFsl
CPydN4TwEKRBcS8b1UIaam4R0JVDBI1/OpqygZpGVYPdEpwLL5ITwyZMSqjnfq+SjFpxH4S6tx26
EoGg3w45wxq4tYsVBzImU9nZ0Gsf+Rz7mGuoxghySlUI7CHLhVawpLVcxosb4UIIL+V4atvq0JgU
L4fJvC/I/8PyFPQPvqHzfRM9I7nGaADek1P+aYn9YhC3PvwDyQDh6Mu2poIBMCm3xVtfSanTjz14
AiGgPQ5e6zxMoqEqFxXgmtuxVIuchzCznAdL8519OybOarGZmqJdqHA6S5OcKmOhsVm1uR6CUWQ1
6dSCILp9zGJbPsbrqTju4aY5e6HTHynMpjg9Lec3my33JjM77iPF0IWNirJ983HsleYpMZ19oOoz
WJM+OKcgTNeRHJpOsk27oDlIb1SNX2JfpOpB57xUfHtlFNwqEN9zIES0gqWrRst30HJEezmc4woU
pRZ6VznUahCfSv6WG2F3x5sqvU1CnwXmYZgatjKqNCxlVdfg+eUwdyDs1BHcNiu+tnZZoLQAHdCx
KZ18z0PXeCLZwJMcIoH/Ihv6bQjxv8IROK4dpL7v/4o14QlAi4XYPEXlne3jhuJdb9Oqs3HuRSN7
somQojo7VehXcKDjUYBbrXojaSHcZJjUzQfDa+O3IWm9+LnMu/atVLvvWhftXKeqHstB1Z8pSwce
WTfsFKPQeB5Be2wCa/D30huZnPdRLTEAYBA8ofx9TnxgUokIrrlDfKAE/CSdcn5cfUtdTkPSEpbx
p6BWYLgW0UoJsf8Mz7xqWeom5U/tg2wovlKt8MNg9eUHijln7pJUyC5nP0nXbspxNTdNiFF/x7d9
sTdCy7rTHf27nyFINg5aej8UPCnZTsKODxrxvhONdIx5bh+DMXtp7eqXSUzIc7e81na8vsV3dnCK
w/naSYpSQT4ve0vT/sM2Zdb/LW6ZFsd8/wulHTdmGiRgpX0YdyaTimFRc6o3oQ5jEI3s9SV5kpUc
/+UGCxodwsi/SPttBTnlr7jF9i6mhKtjx9/Dd02tdDYZfPC7T1qmyN7fP01ucjc0sq1b/c9AueKy
towzQsXaVjxVYOpGI2A9uLBK861Nyp0luKXlGGqTCPAwgMbFNowGGkbvxmJiJ41yztLUrhOfynJQ
HgEOWk99k39TCmu4yBFXrvqOs5m16fnePCEccoiSYrzknauhkkOlxmTHOvqmuX4vbbLpcwuSS1cv
tnJYKjPY3aqfj9zZ8v3v6vAVNHREhZrWoRVY5DvTm7prkjQedSpRcFIE8yuLcnENQCic6wAMehDe
y56l87YptA525D8dqIxxe+xbb9Juz1kMDYUI0dIfzUAiSa6RFW4IOcSo85hTbBRkqQ29LSxj64mE
gf8tRZjknLVpcXbG+DEyrWwf/zZJe2XXYbn6uztS0Y6VX/RttvS/C/q9mrT97yVL3/u1elsGe0BO
7lYbvPzapFEP0QKVBiU1JqvI7sPvOTBPioh+8C/z0YAb623Winbja256XxQwCULupx8mu9LubfZo
G7vvyjWl+x7Jh3a+hCbw7F0dUkrkNM64eWeUXdkYAQD1vjV84FpgtsF26/NlcU9Q3HerzufXhG7y
l8URQQ+Lxhqal2pWfOBty+MYOlI5olLCPDfF/EmOZDOUpvjSDPVWb6big7SpEUQw9ezyx43JRzSb
VG20lT5TmKA/0fezYnTrxZZlrbuaesDqy0Jj8tXX0C6/rUo52IkyuXgl15C23INb1k/HeCdtbI6i
daVH7QGekfuinJD4QGbpQ+/Z4xXezGssRpTJVx8mWPh3kKbNGzmUDXf43wHKx9xOEpY2lnfvk/GW
k6Sppdp6D7NBv64hhqZOeJxAkvlIM46lfp+CjjfLObprxUja9dA2z+wdTnLkqrMJSlGfqr2D5NZK
Gm9No+r3vo5UmNHBNCdt4aAad+YUr5qsjre2p1R3UWmRnYWa95A6mnHH/7cL4NnRXnqbBIram+F/
U6mtM8hQKObuzVNuRsWXsKJw1YWVCrIjRdkmc+VcTBhKTl6jmnuHS5GHnnrIDRQs6ptVRF/JcNU/
nHiPokaw4zlT7x2q5x46T7fXRRVgs7vOWxXszS9d652k11YSGO/Tia84WqP2QQULeUyRuNkYem1f
KJv/DqVCSAGFhqS3MC3NYrPhaD8Uake9ORHSroxT2cNl/WsatZv/f5b716dKm/gJOXfp2wCkfC3S
l61oOpF5lQ3FRpsYwO9lMcmIQJ+0Xaer/IOKWGmT8+WQQtAP4N2toxwt61Ilk8MFsi8olzp1wMqF
zHL2XPUpxaLOZ6jsvfuGDNvU5NWh0NXoLh9aqn8tw37kNgjlKc+HXAkd0hWyGNbn0eqehoRvsDI2
a2sgx8kp/3zjV31HtSq7k5fp27oyKZURzKq6YdHInmhkyCzYWTtxax3N2Y9ZL6d7nmjQXI9h/5Vi
lVNFWeVbALnRnvry/lBFfoyMjfrV4jt2yF0H+p3CKV5HCpD2njtPWzlsxrbfItSU7+XQn4d4o1pG
fJRDTxfkVwhdnCcela8BTFaUG0G9VamqckX/GVxzDv1apbr6y6jlP4e1uG+VQy/xfKjI+p9eOcwe
SnM7Ber3fp49mF9tFdWh1ATr2+YJ6OiBE4ytoVjC/8wmU3r1KkeyycJMEFno3+PByLPt6Bx1m4t+
rg0MymFU49YTm3UKY6qBJBCFZtJhIuVw8/KnZlKiJKLT2tK3pT7APfvb7VWWUW7kirdlqaxdTbmv
bFukYtZ92hcnK8nQCUQudjODP/+qWpAw6N5nZR6s7ayF0amr3fzJSIyviHhm+zIIwOl0QXGVjeuP
7WVw7+Vgaqqq2yxOQwm0tVUjsTR21XCA0PDVzyuKCb1aX3m6o9y1QjCEbEBwn6ewLVma8c5eVnlg
rgYX8smo7bg3IEzOgoG2P849SpekL+JPnQ5HpW25X9oh4EWXlPDE99RldEPbwxlReF+gCfqilX39
ZBpTcmKrpG2heB6+JGyPU8P7YnJTR6a2VMHC6toHc3a/y3mcA3h9U3byOFLxSD6iM3nvRtaNkkwd
n0zN1j5TUYp2JxCRozw6yibjKBQ6Ja8pcZqUTVRR9qm2FQLhuePCNFzOzrX07I08hLqxkGvLg7Xm
t+p9k8TqfdH4n+oo0I5yJBvpjBN/NVAbd13shq6bl6405gqpSrXxXu3ZmK+2H02rXkVUcIZkbuvp
o7uXw0yxXnq9WKPGiiaGoK0xtTjkt6aHF9lL5jBrVrIbBG7SrBaX6rYcWmoNZDhT3gX+7CL7tzJb
24PNcR4vsWgCbmHyTW0MH53C7vbSgfqWj/RJVLzZZk7FYVmHDf/WA+gh2Q0F7U4sRC3EC+dyawST
z218C+pIuWlofUGIJTDTEhXdwOemcfwMHTRG4aVWuCpGz3XWD63Q7mmAy/NWj41Dm+n6i9r7P71Q
38WnaUAZjn2Cu6KWLvg6O8m+jk3zBwz7xybuuOSDpIHjo3+0G6d4kBf5qV7NKzXIw7McBloYbisV
ajI3cV6acUYfKZk/275b7tJ25PLRc+qPwl5U+vSZklloWfkKk95ZVyCkToU6Rh9NN4HM2GueuwkW
yCzqv0uzmw3hvjTGlZUdbM5oJ5i7YWoWPfPP4aSMg5AvxH3r3sJD4FZIh0Oe+3vOX+vcojXkBfLV
smbgOY8OdRD7OneGixIUA4L3SFlZg3bfoWVuIuaLTXoTdRwusinq/FkZA2efNLHtX6UNahAwNHpZ
r+QMQCYR19Ni1Sqfk4NG/qdE/BWtb2qSynTYJb+LufgHdOaV9FpR/Klo1O4wt5pOVYOYEYUtmaDS
jqjS+x0oq8Cg9LEBmH3hGJskUFv2bGhKNiF1SxJjr9SJvSvhM4PtWtfUTRC0P8qSq3wlrdAJpO6F
yopfYu/8vyL73g0/HVIA/mYTDBl/Odzcofh1WUZGS5X4m3D8n+v/a5nFdpOP/z0jt2BW4W+XnyYS
P00k5KFl9PKzWqH+ITBzY6UpTbXhjqF4QGEsf3BED3wBBUz2vbTIZg5RkasH23kX6qXtxHnocJvy
e4WxmjIeY363lTPl0qar9ncTd1nSZGZ9iOKFZXKNHIXxbo6twFtpvFevpTtsNTmU87IyLUhnquZO
DSgbp8yv7y4RiNDlJ5OfTr0vGn7u3O8Xh9d2/bnh0vH2Y5iqEAFTNgg5O48Z106dx0WpblXuY9p4
5hXcy0n6VGEqBgeiDmNidySG0tGW3bCtNc/b6DH78DUnOH/V4Bdq0M4thn/UexvynotchadC94ia
zeIH+9ceYXW5Om5ycKPOumutIuX9mpEC1RoViA7MBnfxbFp3sucGtXEM2vbpFienBEP6X+7n8yHj
P4OLb2Y4/Ekc2saIVrZYVcYtSwlc6OSUxen2kRpcGRFVWZtBZBuHvgsowSvLgxyidY4QsEUpkhy6
GVQfdfeEYIB7Rl/CuTV/DaVD2novjnblFMYwD4L9M+IhXaFvUz+iMVc/RjE5L7PUqfgapppfMw11
Ju9tMpi3YLtJB9g65FDGybltzN7D5IL5Nvev9ZombPdlQy22hur52Sz6n43XOeeBTQMl8DAtUUz1
yyEkyyuEEKDjtOKmqHdwl8M5Ac1gpVXBRq7wriuXldHS48Mgwh8a0kizingU4ptIYpYZmvBt7F0o
meaSbbBQSy+HTN3cxlShupdb1OQFMFjY4dd3HktOKsR8WM85flMnyDY8Zb9i1r5ynqkqZH9FYyWl
ggwzWT8IfXTtlIxldImoc4V93jjFWboLuOM8xA5lVXNZWSdytvYhMIcPijFQZQ0r8sqY+3bHAWr6
nHCLQP3p9FEP4ETgG9Lu6rS/2XO7nm/2IdPf2WX8DJzkFm+mnXJFVRFKlhH6pKGq7mqhrpsmHI/b
copOs9DeHRykBTQE9HaNENs1OLgc+IsKN9IbQM168e2EF5SYW+WT/aAq0aETsUgfuCc38F+hMJ0f
G7s3Vk0Naw9ccCsYu40vhtYhjxH0EXTmJiWueqOv0thL7vqoTJ9QXLqvYBP/BMwq39lBo0Cw5pWf
PCqZuT8qKfZDo52EP6qJ2ZUSzfoKdTUCQhUiQINb30yBHUJQRCa/vmq1wl1aBjxbBssY6ZBD2ZQO
dex+gCJPEArOlyVQ9hRB6VwM35blpVkustiGMPrcOZ/SsZh3tdEE2q6abYoWFY5rG4RIqzXP0YZt
lHBZcVJdxs7gKZ55cbrjAilb/T9mgaWKT4ZnbG6LyPVuQWbSv2mKUR9iI47ulsYuQFEP03qxQI8U
3cFjiVbCHFnPXEkGR2lbQmSvKd157Wuaslkc2uQyjVvTYG/1GXWH4sNuRtktapAdsDdtjNR8/1MY
DldxXdl9cetkOAX+1J881fnZSJscSscyfBcSV0q6ejf+vYwy++baR1ZrLb3L5P+5liM+WGnL8IBm
8xFqj3kfjU64qgWFVguzP1QAbrkpFc8456EH9Zak2kogjbom5HfWkxVx2evXk4rKJXPUgn+UadbP
MgT6gQhmJQSYgqC0DmPqOOwea+XTMGhHKudg41bDkeSX4C4X9mquvhsJTB1RHOp3ZWuemrDbDUp/
ihur+BpmbsNb0lBeotisNmOjDA+2akV7B26Ns4v0xLpLpxJpOx3y+7b9kjVO/GKUivNQUEicQ/f2
4pOPeS6Ck3TJBuoHIM1qg24g0ewrHpvGXKG5+61CK/g5QdwW5QplLUcWYkbPzsgfmZt0m4m99sYx
VrYSJU9B2PVPyZjFGzfz232a2f2TWhTxlSfgq3TKZgz8zy67xYscQcfh7BuT2s1Y5VpozWKuWMxz
wp+LzU3a7bkIvk5dS8JvLtjDCBKfHoZsMCdiCPPJ1mn1fZXCBhRFysBL+JcSjxTG0dIGYmcLfOni
qJryCzIvDhTL3AIoWUiWaUweJNIKlOF91WbJgwRhCV8jRtIXxPF9o6bqamrZdThWW5IuTNQVWP3y
g1OYxQf20hRL5HO+l0PpMArqhOPYuZOmxurri946z7d4MSlQhFxqwKEnnfo4XQ9m+zX2gu4sQ8hk
uPftbK+XCZrarlUekpdGM1eJwyY4KaPegio49Y9eptzHdaBwWAL4eYdkWX+XDQ35fzWlaMWHynNv
ONQsoFFU731fM/gl+s26skJSZOJlmuoJ3MYxsj9iJBvpLETEEvb/bpt6VPjGhuLeRNkWtgs7IWdq
F7qR7RRn7nkcw+oejZJqjUpr9u3/HpGxxvjnGp1WoUliFMGhStL2qZmUjz4/46UQozrvwsM8jNpa
UczmySjG9ilJP+pmmnyQFguNEZQMrWEnfdHkOXfmCE9S0LSPaawDa67MO86mKHNnff914JUdWkr8
sXU8Y9d4RnQsEtW+63gY2IPrn2teczXlunTH2VO2bgkAEtV3FzrMGbGludVfJqiXbkO9t/WXrved
d8PFK4P/NTfn7u8A52026+1FNp4K8wEv3QIqx1822VM7GC+4CvbJguQC4DllyOqqMEtubsZOoEnj
zjlktjGf5hJ2bEnK3qGAxDvJee61WTlMfQdUP9ejT2plrCH9DL8CnAQOFrkvuhMjkViCwUl6iF2N
6M4aFP0ugUGG4ib+TC5ZUG5vTjtunaMdqG8hJQ2kevzXouER4dlzt+8RsNkU3mw8V6HZnEl/9Cs5
1CEHf4iaBJGeWunWhvGm6WX3JH01BAuJUoV3cqSVU7l27+aIR/kDHDjueUqUZA0AAHmRyZ6ufTUb
a+SWwq+O4ezYKVlvfVvCKqLDkGVPSvhaCkEwESBnJkKYpB5hdJIz2VpHX+fK2uWTY70Nw1Du+2Qb
BlB/zyCG6/+iCp3DqdWUV7sfvtZWndzLkaq/Nl2rvgCp6x5Jrl3TtED5u/PJZOppsJZDPR+yPVBg
ewtO72NGffyxqu18BmWvzIcS1LWecjWkisYKRzinfvfGDKYMDgPDTjpko5WpfYtzIPw4Qxq2Xuan
DUkU5I+6BgYIP9w5OSpao9txMq6n5M7rVJ0nZqp9gKl5WCdl4/JLn4NV49QmdFzGuC7doDjbXVW5
t27ml8VZcy2uoJ0SRkblW2fAzs2FW4HU0AgMfOItVRgDsjhdOzzpvtAMz8z4W+r7a64eux9Z3D+Y
kFF9mif+YEyjKh9aLykP/WBzR6hl+p0RV+om1EjYw9n9RU6a3GMJC9F3xxqyVajm9UveI7ReO36/
qgMUwMkP9jCK8jfXTGZ9aBO7e+ZOQmiNgW2X3roIA5I85jfpdIrAe+IXI12yQe78Ff1u7ypHht24
a8MdQJyJpaEu/uda0lkps/vnWhGCJ6aheVdTTJZrxfpzkGbmRl679VaXom4UtT/v696N+1Fx11kH
41Aj9tatDvfHDB/MAa4I6znVYmdX9XmybcVeu49rqG8VnsC9GKqjMd9xa03el5GilfrTmDzKiXIx
xyqPKHgMvPPwIxBUUa2VeWe5lmqM//6k4KUMIl49RuDfmkBvLaCjYRLtur7pVtLj9dVPtxzeYtSs
0Y7gPI7L5LjkZBHAH7TSJoPHaA3G7azbaJsBYyUXmPJ8FSZf0J6roTZFyDLRvUVnEeBaRYtPMxR5
qqt9stQQmHHb+bshKKbPxgz31C9zV8G0K82q80/zH9FykVzc6f0RLc1hHP/nFXAbj6rbHzg5WfsE
Nvpncwq+9XY9fYMk5IMCAdGrqccWxVWWSuVmzfGnm+eVjIBmcTf0HtWcflgCaO/ejFgb1wYZ+Cu7
SZhXVaUtrnLcgRsfBC+UN3xja41sV2H+yIPyDl0Z99Og16gdVdxqO9yn7mt4dk5O0ymXvvf07VwM
zTPE5gO8cs34ragN8eAxf3AxtId1eNXl3vzcA2yBn0QF4yV+a1YN3OMfdjTUrq1Zqs+BCxfsYFk/
4yOEopb4xS7iexHvO8TL9eUv9M/45XMD1vkrXv48f8b/Y33589fi53emYjuSQHk2POt7aHTDtw4W
6DlJ0YdxV1TSRRD+W/mBKwP9G/rp/42x6Zwgue3ZcFrWAfageOe7/vQZvjao2GrlzdHhPK6EHfHi
6TOMPGvztz2n0O5mF/Gza/YHbk/aVYbgyrkxk7pepZlin6vBcBDw6PWN9MhGOpah7NWNwZS/3EXc
nbpwHA+LfdIGi5uyUH1C1hlepizRP5V98+KSVf0B326mOPCNdfNwGNGoWY/QsOzS0quh9qNBT6u+
yKHsyUYZSJcHZtvAhMIrSaFEq5zbq2yS0muvkWjk0LdGaw3FS7tZbLXZcY8tx4EyxzvDDOaVnCen
SMdUwipLTWcNvb+jfupnA6m3OngpXCu69IOj3exTDMXJmNrIaaooknA2MO/6AfqXJM1OldOhop6C
5tp7OcLdcLcrFy56qZtzKEWeDcF/l89PY8Txxis4bjnTE+og85OLdgElpT3ii8JG2c2EsCsbjsim
zM/WHyhum57a0YMCF1gGzMdeXa2D0aWiINXvpNeORJ0VKLGtZoTzUwcRlzgNs5ls14ZqeB/jcHrT
4CX8kSYPDkyGwcq2wUfMok4QWv1tl7Jv0QtgB73afdapcBv2KM+Fd1BAiSOmMSDlCxPXeFCdEGSA
BrGbWpUnORq5GrmXveq+6avx1ld4x24sPeV3NgIEooafqqEsoPS8ojLxWuflWOzrfmLLDKHemuTk
eLUo28rhgoLpx+i/+k2xHsvJhO+2VLaBmkWnRBvmD40VQzkLsdxhVC1v67Zhs3NHFGM1JRhf20QQ
PrZ5eNTjbnyd3FhbcQDM0WHAO1cJbxQE8MwsGlEpqXhj/G4Qgfw55HwUnxSvgo8eLqA7yqD6l8bp
1uxFyJrEGo+NJEATRwyps4f0rs838Wjwv2Q4gl2zAEvMFfzWLhv9Y6kIDfEm8e5JuNVnE3QJ2lBK
T71kGO5YvF1VLdURuevqj7Jhc39vqBpUhgHcZTc7tAOmUj40ILcfi5TClEifod3+NcWMqoF7w/Dj
Ypoh6TyoBhfayzLkSRG24c14m9pATLlO5y7faD5CyDVgnGsy68YbVPxVoLZvhaUHdy5knitpVhMd
BQ3T/qjBakm+390hwQ5uKuFCcaPoAq6s5sc6qT1l08U1Z6QiN3dzr2X3bhLktyZD6gRhaCiwbaAo
dwXIyr1qoMNmNd10nwW9TfWN5nyGonlXmkHxvRjaj0Wtja+mow5bRY+bCwpvw6Voi2oz6F373FeZ
vyFFHh0aLZpfuV8ARhPUFF8M2vQaut1nBawJZYKM1MBif5MNT2bems8q2Cn+eefXHGWeh3D2Psig
SnxlqHnQVk4E07Ked3tFHZNdZcLfR+3L+GL03kXhvfvFduHBNEbAOVGE6iQlmfDSjUP7pZoooSuc
1H0cYRY7Dxo4gAmk9peKyzfDc8o3mPfTQ+AE0b5prfaTSBnJAFR64cCd8v5U97r+pEfVa8e96z7g
LuBQC+LX1tO0Z4E42iW1E50Q/aUIEjKrNWJf+tdR+VHpyvQfgFKeftSLfwg9JzoYZWQc3MZXH9sA
bm+Ix+b/wA9BoKV8q4P/Q9h5NceNZG36r3wx14tYuITZ2NmL8o5VRSuSNwipxYb3Hr9+H2T1iJJm
oqcv0MiTmSixDJB5zmucBNxNrV99G9vqurOxnAXqkOV1dHRnBWl58MZJPYH9STfjDK34jN3OHESm
nYYv1K1HzAMDjbfYNkyC9o/r8N5YGKFir1YW2XDwJ5vU4u+nsi0PumkOBxUayb8PUhtFpezs98NB
RCVXAcAYgBFCKkEFZGaEWnf2q1DcF9XQXSP3a2Qa2KonaZCd/NF7kH2224j7oOjUXZWBSe2hFETL
WATmusstjRrW3PZRmV1ya86RfWO4a6LxWDjbtETlbyx0bTdVlKQhs9usgzUqPvUE/hsDy6691nUI
7F/tz7KF4G17LSyHDHMW62sZk4dZTwGvAu2MkQmXkrHG019TTWkOtxHiVU/9AxmKCS3RDu5WDtYC
75gZ/1jq9j3V++iSqC4mM4FznxqlfZ+lojngqR0uZNO3B/2CmyIpvM6ZvtZafxh0kC6KG0+7RjHN
DYsO9Q0AIvKnyr4elHsyT939YJfxwRG6u/A9/0+ziOcl3+xhLR6tkrVJQ91sMaCg/KzHUbKqvbLm
9ROMAEAJ3tk1CxbbhrKuppVzbAO1pmKbdxdvtitAInZ8bFtQgqOppK++j22zbSNUZ1moC8Dzvi+8
Ov6Gi5+/6FITY48eSbXYqXXMICKgGXaXPiEXixdWG9n3LYm/9TgAP4Q2rm2asoaNAfBgZ2W6cexY
9O79jrfRUed7hGo1O3Pq4zvo39yKrCG+YLXIY5FdwP04m5mUfjE9Ym+mkh7BkG2wHYH2yqC94p8Q
wzjkR20jZNsEdvndVMd9kc0i/J6AMdxOWBykwbiwOs1+nizsccO2YlPtVzCk9Xjl1n71CgIJZwgj
R3zYsKvXIlmwF/JfR9XKT0iJJEs5KrHhfBuJg+3IPAnJl5WTZMii6nV3FrVX8Zu2KqxQS4y7AhdS
pEt2Ite7R+ErS3U8BeLcJUWIZ82QHXQslP4wiuy7UEX0pmrAF8PIwVdWs6i7JskEUNZC6iL1q7O0
69ER7bctpyyMhdrX3cWZaWSSSSsZt2AxO+TwuwdnpuPKUB/7qLMknX5wnaR4nOAuHjCZ7hZlFXe7
AUzcBnsk9RI3YYh+hXaWLZCyAFPmA8qFzTZGn5gnpG9G69Lo9YVSpNYDciz6Yhws771rywsuEI6/
4FFrzYK2vOpdmMUwR8os3GRGzpOyN2IFcFSCp6se2RAzGvuONJUxrXwIV6wT29OtWXaevmkEgkwO
ZWk+hijaOLGmqgc1rvHZQmZ0keheeScP6Vy8qXjnh1swznao15gn2ammJuoj5MjWpcDMI3FAhTSm
H50TI91YCtL3Izgwfsa5eY0617gGeVeeIRii6vqvUD2fNShMesNoHz/jQ6yYS6vuio0Wxj460Rh2
7m6X444IdmcUt0vJC2M52p7qqv9Tqye09Ycg/0jPde80H0os2oXplOOjU00uf6nZH9jZuqu+yb+x
ArBw0aCE3KlZQCUMip1sfnbcmhSvYrfO7n6LD2arriJ0tVdy2Ochz0lhmNlVRkwnLZzVMGrtUjfd
bD14B1X3uwd5CBzeWk/v1L1solSuofiLEs9Qdw8K38IHZC6zre84uMvPs2QMNU3Y61rkHuS4voH4
Ek/e5jZhHpbrQbapJ29cyVl9ZXYPVaW+YEman2RocPCa7eroLCeB3ctxGwl2BRWKs9aTiBs1nCuN
qicZiyw/d0/9TfFTf2Nahn8graw9aBPyrnLEYNffyG6pj7XqVPtK1P3Ga/AKVvNoX+eFMDB50b1z
2cD3b11xQpUECVe8BFbCnEWqsCZcIQNb7clbOq8WD5ewsM2XINSiUw8GbVl4lvNqBDW3QrWK2GXn
4kV42J+kTrBschDzmubE+zo1tBP4tHAbRVF/yZumWKM2qj6QrbeWZl1HL2UZaujLpOjSW+O7giHE
H3UX7YvYMHi2OeM29CYPXgmHNuDm7Gajzu6GbLzlIayfjG+eSJxlM7nTsYw7+zlMrHVQTMTRX9lq
E7qpIjOGt0wnK90h6+qRicCF3KAEMk8fc2BhQTEUl7aYqnsv6L/K6YWjW6tUIMuuU72Ow/SOZLOx
d12g5m0xdGfDtrN1gNvukyg1AYU1C7/WFu7RcstT9fuw660/ETl4Flacv4V5Xi7VWtMfsmH0N/KK
PVuP2xVtdFvPStpjPjVY+VM5DAJovxZ+FUF3p8c6myiumIGq+K5R8Rr/mL1nDD1w3qzQ4PPoLeNk
pIH5GPTAMPrEfusNoCwK6gN7ExXpR9VP2EUiUDAVaoahV3ZD0fmZ2R65c7RLiaID1doux+yb55Qh
BlSes6y0St/5Ls2+SxBL6ntck8nXgKFuzG2oYBEue4eYHVoAJHspe40SUrsNtRBvP3FUXN1ZoVns
f0uCNQ9/7VvZag2mXal6EmGdXEbFzGaq2vA0I8yKXN9XtTU+s9cvDr4eBWsJLPs1Hs5xCUT7NV6w
XvhPcTleGYqKimQqdmoS+ZvU1QIs6I3oOegMZdvG6B/YXhQ/97pSHCwd80vZm2uJwr5j5Ik097qu
jpv6kNxN2lzEaepvEu5hKl1y6HtkCj7RHzJGvZNy/A/0hzKYyUHGJEBEdtSCukANONQ2EDp2cWi7
cyaDMrIS6W+lw5291i0sT4q3Bsfrl2oW0CcJiMLZPDT5EPGmzUE1ykyBObbmWZ7p8xmC/pdBmZKD
DH3G88xqtv2PWbKDgvhfU71G/DRLD6bv1VSbO13TokubxvYqh+6zEgUq6zImDz7Uhp1euLhaQeK5
1FXXssCF+wfPy1x2U9zxF/6YgjvY1i1b53gbJ6/leZAmm5m48lNQUT1rZU/gHVpRh8qqM/NqVyF0
u0jcOsBwc36FmFeQ15bXuc2eX8EsOnuVehp5J6N1761Jg2mnDdV31/go8mj4JorMWPI2pBdKy+IQ
YBC20bHbvQRaLPBIq+21krrsLLUue7HUDnZOqbe7YW5mokJ6OXaqg+xFzKEDyhT0p1ENsxfRpu9u
1FtnON3ZixmxledXdWgCvjZqwqvWk1q8geFD3igwo3OkuOkjzKGLjAsnz0FoQBqecFR6s/tiNbpW
9oLtu3ks+vCv6V6KxFiIivrZsJL/ON0H1PJmTfltOiLs5tG3XX1ppwZoDCP0lrFLtic2RvYCTht9
qdtXF1Gj56aqlaufUEhPnehLawTOgRRPg6dNEX8Z2LVuVLsGLcVnsnAVq97qo4fDnFEF56HBnX1A
H3pXj1gkKf7YrZqgEC9TaP1ZJLhTlMk91GSW2DMJA77GIrLys2OYw0k67Uo/3jnE9x07DvEvi94f
oarEs7BPIw8Ia9Xuq6R8iFCnVrdwApqfmnjHtHusoh7KVs3PQVzBMPTcdGWYJgqI8yFN2/cEuZT9
2JUYB45NlF40FMeXkW23G9mU49S5Ix11ioiVkd0uUA3VyjUSUHidMT4NHlmEyKhfcSAsqZCPYgUa
aU4oILiNJndyN/BQexFNsohF3LyahqUevMFRlnKW7+vtMhXYRMte9XVE3u+VREt4ShOc1OB4N6ze
o3Q11l5xqEPVWpHWDDZdwhMcjYHOgsfIDsw2b6c5Qt01gNwT+CGyJB3V/zio070xy+SsWHs7i6av
eL6jUbYk+xg9O00MMguv1I+0BqnnWd8jYAikje3p0ciwoR0G0z+aAj4bUhHhWrHh3Isqx69oIt1M
NR19RPGt5y5MadBH2hLbhO3gFfYe7rZ1rkO3XLljor9WurjIFzLDYBfDhcQajgdpoU5ADXIvusgz
qy6/K0pgUwj8JV5WjYuBPe7iKanP3aCw4exU0Z06q+5P8qzNor/O7F4oRzUEKs6Az/BvQ3FH72+9
bTfrqlgFicmYslncBunOxcrqVjbr+YDuSj16lZ3FDBfJw8WYOMmTLH7ZivmVpVJ2J7vwD8hWOv4W
W9nJEiS5XasMXeWQDpSTg1j3r5jYiRVGTUCbQtjsMubNZ+Td14qqUy7GpfAWLz293nVUbxdyxOeE
JERayrWHEpTmvy4SpvxTnBCRn/llZFzOijvHXLkxduSy46er84LmJYzU4p6tRPtcZ85dOHYgQeaW
o6XPihq6Z9my6/y7l86aHGPaPds4uuM1WUwnMTcL8MyL0nR6oBPMVBGtWeq+2x3aeuqe4y4Ylyk+
eXs5l4w31pKROe3k3EHlhj32gbm9/Rs0FEa8DtcEOdehyLVpDTXZyN4+9gTQx9lfr8SCs0otLBS7
vnjxrGg3qbr9bpmKtUoAP0AeCoon+IPXWxxVjlXMfv6kDlnz4Jj6VxmX1wnHGnVOt5muVgb3umsm
531oTY27bVNdgjB2z5YuLNIQGhqCTTqs6gFbydIJ+isszP6qzPT8isfkpLpAzn7EhS6CFYVLwQqN
EbLDFxpmFRkKLHPIL1TFRdh1vGSYlRxlLDXjaMEdU6zKfRMB/tZYxa9LVx/3MYXNpz6f7puqxyeo
IRc42nX3ZNmQEXEIOPVz6xYKUDOp0JyVrQi+Gl7mSX+UzdGLsrWfBOPGi8EgOm1rbTLJ3FEDr10U
8ynm8Ruz6oJ5CUOsndk9GrjeYtVEASCcGYerTfE2dadDVtjKW8MtVaSsyNla7xAZ5dsFIvKtSd0d
Jmr5Mw+J+ohC7OywSxyNoD9GXG9U7VH0WR6sxmtQltoxZJl9NODJOC0Zcp2b9kL0Q/WQKZm7C8Zo
2A5RMj6l+vAHqX/rj8jiPoJewpe8MJONA/LiQDI9vCKBi5yMFVt/ONmDpQ7tt0bH4tf2rOTsaoAC
6hrUq2Kn5hFthHrhse7hNkdTHry4N49zYga4/xz86dSVUaMt0w31YTQf5/5GaPHSnbeaLO+XGBJ4
J/LXprPqbTVchYpir9q0sc84eLfseSJ+LUFR7jrDsMHX0OGLGsBoJwZIitysdzJIRcu5dYsggGzi
Wt1iQKlr1WronaiGNT3gnSu2s7EUFl5jk3I3Hj4wd6mwaYimB99lw4nIylm25ASqh+pqmLeqqlK0
KQvbdlkmdXWVQzyeYfsp16yFgRrwg5gPvo74hp/F7l42jc5PzoG6g/F8hXJPWr96Eagv+AuI8w8q
/+S3wI9j7JLC/FGFu7JWUywGClRZ9rY3BXt2S/45cUP8kMi9PAZ+qSz44TfvXZn8dUWdGsi/rlij
m7V1p0xdYxWq70wtRtOiqrxXhJg/KsuorgFMAuwe3RcZHg2V9Eo6uVtnHlXYxlboofbEbnvC9F0X
fNbEO/RxVwNY7gPOVPVrlq7k/8Pk1A+WwZYXOp2dF3Cxk+HnJu6WyoIilLVMxwmjpd6sTpEC4XQz
zqfdbAUkD7VW2niHMKZAAKVZyODnGAPl3q0oUnUZZqQdpTOwpo+7rKFQFfGbXAgwms+jnejUgSZ4
wH7ur/uqcV4aa/4G5V8wFnPPfh/+eWsB2tzVrPZWgdnmX8Yybbi1etne95Rw5Xhet1FKcNe6i1NX
2vGk8vpuy1c2f80QPWnnxK0JBWYVFzH2nwjR3gvfjhdYm01fW5CkPMHS5F6P44TyqQ9b8YdUozyT
gos3VcZbDxttVrne5nNcF/XpMrRSY5nhzde3WX8d50NSOuTR/eKjTdEAkS0ZN/wQFmk5shZFf/k2
zE2q8lKIVznqM9yMLHCEnqe7z46yIIEV2QAY5dXk69Vqp4F3NbL4a9H7a5NbwzmpB3yu2jF8yMDy
LHULFOpYAWDog7x817TmBdPL8CMzqIbqLXddV9tmrVawBTT9g+7UmEop4sMYA+PVLceADE46POl9
PKyyojSvHRIwG72O6rtWh1Gi9+ZM6Oy71SdevguGdukULhQ9CmZUWPqgvpPdNXxQnGH6j5oN4rYk
HYwUTx5jE5ffT62Fj44GjCtTCnLvsY75G0aTfNphc2jB473CzJPDI/Is+7irg2VV9/mOuxSyi3Vk
roL5hisPTRMVwa0diyqrFkYNk/wf//O//9///WP4P/5HfiWV4ufZ/2Rtes3DrKn/+Q/L+cf/FLfw
/vs//2HaGqtN6sOuobq6LTRTpf+Prw8hoMN//kP7Xw4r497D0fZborG6GTLuT/IgHKQVdaXe+3k1
3CnCMPuVlmvDnZZH59rNmv3nWBlXC/2ZLyq5e8fjcxGlCvFssJ/wREl2FJCTlWy2mtCPFeY7vOX0
gkzwLoYXnWSrrz37Cdo7eKNbr8HKEsnLi+zI9QFqVZmja+Yg1GV2ybptjOLVd0Jn70xJs5JNtAaz
ZeWk0Wkwi+K1XYGoTl9jg2JQMmnJUg5S465buaRC92YWPmdOdp6aobpqplfsXD/vFpqRQx+Xwax0
oKsF3km2SKlW10pTxnVWu/HKKdPqmtvd17//XOT7/vvn4iDz6Timpju2rf/6uYwFaiikZptvDco5
YOry+2KsuvteyZ+lKbyRgSnKJmFtpMV81KkvchS7iYTNNDsCX8s+ipkzIw+i01o8feIPoHnVPR85
8ShuDz9GiTlT8iOk+paJKq/aLgs/Gl4SdCsmj3KBbIENhowSvgRN0j5kkwOZlzG+4tXnSJhkRa5/
/2ZY9r99SW3N0XXXcDRdcwx1/hL/9CXVAT1OHVvFb1NVNxvNbNONydpwTxozeY76/OKYkfo1c1IK
LK0IyWcH0SVwE2UhOwrHfEZb13uEbhwdutQd1/FQYrNXNY+Yj2JZOSXBQ9dEyf7WDObSgawfqCRk
t60SYTwTJC0czB89ssYwouce91iVfVYc5JmuGPbd51w56/OiPw1mvnxdOeIz7g3AWZEO5PsOlONY
ZKN/tGGa57d2YGBjybu1lb3WPORzHAJ5wW2GK2d8didRmllLTOf9/3IX0fX5NvHr19U1bM0Quj1v
nh3D+vUTqlWtRs8ccnenhOWmT1UX9yD0fxwXQiVpBvalWKOdI6/qTkXjQtLv8ubVrvXwaCRddh+K
KLvXEtw/k9419zJ2O3QwP/ygwJB0HidjiNum5C66diub7Whl932hOyRRk2Yzyhf3vIKibl52aygh
HjIY0JRj08iaxVAp6DIbMacliHpSpE69jG2tOLlJAQ/mp9MGweFdNHlXT61Bu0cZ73ifiB2/Tes0
DWW8HXojvORRoq+Bjfb3Eb+IFUaM8ZPfkaJil+69KEUPxWyYlLckCL4pKuBzRXdO6E1PT3CxHipT
a3YTwCjSnG181cl1XuUZXJnvXABlxh+hvEHkMGrSF9OdBuc2oSh9mJkpuNDP+U0HrdAjDRcq/Brz
WfBtsvIy/kpaBWKyjciSr5b20hQ9Pr+6gPY7n8X2hFS7PK2n0L0FZROguXlo/hQxtV9/CVY7ntOB
ydptAiDM8uDHO9MZlT3FzRgFa6U2lpoTYAEAif6EBL53SpSmO5JvhgBPS8Ytv2IN/dMpoOY1auzT
4XNM7rJoW8m2pVvfItOvt17e7EO1CJ4DtS1Wgtz7KZ9M5+xSH14ac7K7TWdDyUS88ojJN1QPzT2G
3NRHvZZ6ZWWNN5i+ROYPno9FnwOVcwbyj51LnrUGbiQ7Ad9Gl76C7y+8qViaVTouRjXC/moebDQu
ZdYsfAfj3Zwmt1fPoCX/OmQZBjTsde0t+9RJX9Rdqp4jDVgesu0bOc7SPtSxCS52Ezt3Y4Y1++BZ
wbvbw/qIR8F2o6vF1R7QcXNzI3yvuhzikeck4GNM5ZEy09nsPO+ZnEy3cKMDNaLxrHiV6q87vCMp
awIjc8viYijwBpCkxTo7ncqjjGVgOdG61IoLmYrnvkA7omIH6q/Z4pHYAdu5GxEp9teFYNGmZOAi
5Dw5RZ65QQSRJuGv+bzW5CAIn/BjWSdBwhsbgS1bm5MXrGyWy2ut0Xlyoxp/huWQH4VXWZfa1q3L
GIGm+/snh2n8fl8yDF3VTFdTDVODwW3+el8aKi9t/N4WXwfPWxuzj4I2H8i8tWz7OROI23lg0/4V
LJ0hWFWUx3+KydEt6LBjnCsmaiPzbNmWZ8GArLw6pRSfJgNpwabdkP1O2EJa8bkKuO3JQzdkEX4Z
8hxZBVVFiIdRsu1XLqwivzvKOTJ+GwKE6Bk9Kx9FnVpTF7nI4LMZGF3//fsklxO/3L8NyzZcR1iO
q+mmI5eJPz1hRRnhbqxYxVfFjLKlTVZom5cF3qIAmd46gYIdunYvueO0R/LJ6BfMcSdCKVEtxHRJ
JsW7+sL83hfWiE8t+xeWE/VB6IP6JSqLhYwHnhHuyIYWG9nUMixCQXA8kbUzTmYwVLfLllrBgrxR
0/MkgnST6FqP8UISbnTHd7j3xvaXHnmjeAbF/hZP/aVZtPm7P8bOuscYaJ+gu/glVPMbwDhCq/QW
x828/ZKQT5ZA39/GZ8QlYNgNlQgdh2NYOfnjXJdcFVlobmRTGZv8Ait1F5PvKhBe1mF4B12+j9q8
eMQgmwpLU3+Mo6Kt//7Tcv5tPcSz1qYQJvi8hE4Z49dvdVXWhkMVM/jaBS1O0Fr+ZbJq7z5KS/vc
51W/aETbvw1tAH7Ady3Yyo72jEbOBkvs/k10Q7J1Wj3cCjNt1nUA0sUAX3LU5oNDZe0om/JMxgKh
U6ux7UOkx9mV9Q6SLio/mxIv5CtigdjFDtxc+lItTp429qcCs4znZhSXoIqmC6JE+bOriw/qHc2d
bAVzkrIpgvoom2kb9svKtft9Nc8sfbZq/mTYW9kbghtfG2lVb3xXTw/BDDkDA9meuplPZM3a8e2y
qfv6BGoPqKWMyL7PUWWvIyPusFvIapSm2qj/zk3fmut7qW5RHyO3+cBzrNjFUU0yJVFJYcQqQ424
m4fWjb+zPciZtTvadzZSbtNCmLl9l1fmucrFuC/nDtkr41pj2f/lg5cf7M8/U50cpdBU21BNNmva
7wvhHinqrnd9433U/WqVWwWIWqH0t0PMFx41EvclryJrw5YiurNKx7pPJ4R3bQQWZYs6eHIRnQkc
lC3wbCrVrXPPDBdZDa5m7JEykwe0orKzY3Pv9xtTYTGK57iD6hSpluHcsSTe//2X+t9u1bowVL7O
hgoT1jAM7bclZGyK0jG0SHu3Ne9LDan5ruEu89Nh6FHng++osZCb7EWKuPQdqJF+ZWaeey1TPd/E
bO8xUkKDVGS5dyid0DqoQGh2XTJNd143VJsCa+Yr9LN+0RtjcyxCjVy8WdQ7QNeghJJp7XiptzfB
7x3kWaFG3e0s+3H2n3o/Y5/jKKzF/+WR9m8/fl24lu5opmMId968//ZIYwE3sWcfq/coTT+y7EJ6
3rsbosg6hzOWR+JzhJ7GKxSPxOozJs/i1tFPGgZbtwklGjULeRpNM4jYKMeNvIAcLDtQspmzH95x
pGg9/gX17lAYKIMxQGvF6e9u8G95qg71LNU0JuueHCi4AwijOoAeuGF6fbGljskcs8NWu7sNAfV1
axrzEB/NlQVasyMysHV2rer0SXeEeZBmQzgRZ1dfFc1OIKILAYumPMixeRrfxqbg/Z2FKIN25yvD
po/0Grqv02qLdijvQMo774GaYE/vAMYjQ2KziRWvZuO771ZvN0uYC6iLaL1zrRLEWPW5A7Eh0sF5
kF1A1viXYvIQ3Zw7spE1XuONmIGLIL9rB3VOD9ERTcUXE0Dk3/9MbPk7+OUeYLGmcQG22rYDCNH4
PTOAZGWioWX7bg0gx8s6JPmFu8A6Unr7pTS9fiXq2toFc1PpwXCrRpPdyV4e3bj3khUeCyGeMpaY
MjxaYKd4uH1DDdR+aTXwH05uqkvZ6erYsHj8VDjMvU5+H/T9E+5E5VmUwr4TfqgvW5SVvwFzh1Fl
jK9TXYD6wzVln4V+8VQp1Rc5oFOyemG1Y3OP3GN8DPwpWSfeoHxtwoUckOuZuyrcYDx6RebiE+/x
6J8vjZ/eE/sA64lVjLEbDAU3Mkm8dFKLtJ/f8/kic7RVtai+H+cD9J+/YlVmVvfygFTKzzE5+HOu
EnX1bdxnTI9QSmJN8cu1fr9+aYMKYjupUz1/tG31HMAJeUsM7IXicsj2ea3Yr32Ebnxtv3UNHLqk
UyvUmjzrzS6xA4eyyAK+A1eCwQgiZ8ShV0JNqDPr2mUDmtcJ1FDXLfddQeEPoZCEn4nhYxcN3T+C
PleN/ZGFRx+8uHnz6OhgX/S8fnEhCNxNZuM8Amcz1r2LuFuIG/Hj6FcdNnf4HkVIVyxZuIAwH9qL
HDtMOHglleLBWmWsr1EMq/IpWcje2yFvlqYbTfcJG8eTGDRjq/8QSpF6J7/Jn3yKrGCkPW2xYr5+
huSE3+b/1vztci2MvlUpdGsh50qZlc/rpViOHdQCS6PcbtZdnxtXUWgNBQ5e1pjPhjkme9XC1W9n
fz8uRzN846rU2LwZ425JuLs89XPv2Wgt89ZBblo7uRIhL3udebQ8KwYfcArjYmpEkwEJYmItBopa
je7lIfcaxAy8MF3OaJpbrBHmtLezGS48j2vng9q08Fti/fI5NbJb5axP7bKPRn2NutGz6bjjva1O
9VLru3orm/IwZFq76Dsn3XdNMd3LmJYCD1YgPcmWjBeju8+dYrz7DLUiQj+/ja6ZIZqryD48jVJx
neBoRKp1fMXW64N6o391Fc18GLTg3Iz28CpKywBNg3oTDik/j+pj7jRQK89jWoDLhzG4jEYjLZeJ
f/aQNntwVWV4rP2IbAMlw63fTcOjXo7GaeYfOm6XleQn8YAC5wJSkLFdrjiQUXg4afGjzjMCXf7x
nu1y8agOabu2tF5fy+boxuF9NpZL2bqNGEttafq6soWxTIrRJ5eAsJddbQzPNI6h3rH667MdNpH2
TphWX+9lhzwkPbDPjSuMWcuqrxZytOxpbPUuSIryQXMRzy4b0d/FtqOdvRZAEiDS8luCAFmKrOOX
PE2zbYae4k6oefGM9de9HPAe6r59COxaCVGjg9fhNubd4DgDuadxuECBTc+QARa3ERormaMSm6fP
EXKYX2S4qFkNyGRTdVgsVw5ZhABr8kEM83uWVEfNR0Q+SGkmVuPts6w31qg1lChrktCxBy/9ZiCg
U8bW8B2jIoDFWGo+dJOPPE7aWDsvUkfuvY59G5Lwm3Mt+w+LorJkV1yzLB33PI9TFCu+tDC9MOkb
EACs878O7tz8jBWpycc4Ey03INzcRUAt9xWrvqVUDkgrG909FSBmVOb2JVB5LEvFgGlMHuy01E9F
z7s8FT2Kz6g2vk/OTFnSlOGcqqT0TMxEdJNNKsjvZdFo5Tu8IdBHgZvDpWnbN6i5VpKV7xMg/61X
T8VWNhP9UAwe8LBhLHfTaNYbORlJyGUOz+1LryjIO3nxuJbxoA53TaSJ52JSu0PSm2IlL6NV9llN
SBd6WY90QIvuZCIsE7agN7yZ2BgvSlsaFE3jPUbu7zKu+WC3wXdLY4PhNR6OwTxcbxR152LYt5aj
ClVczNqi5AsC+s6wCgXFzn54G0WDBEC5iPFbW/axI54ttbUXQ1NPr41fx7g9heNXEfnw1iv9uxFl
O8okPiBM5c8cbmREQudSsmMPFpS5N32eVh+xn94rQ2fcT36YwZgWwzUDNr+EMOFt4liftX2V1tuN
epOz1huCeu1FyaJCP/HiCiXzFoYGQ7DiLd3EmY9KfvSmB6rLDquslDuv15S7wUYHLNbLowx9xuWZ
2ns9fxQLzt86zMBQ1hMvtq0GC4euKb44SYhsj6l4z2NmJCCaXeXq5oV/zw7HWRhQOKjEErP8PjsL
PbinRHmKVKM/GoNmXtTGFxf8QuJZlm0tQ/KQArTBpmVoD5QiyWC3LBlcVQue+xjALdCXGBRJGz6j
1GFf4q7kfkWn5cXDo2985GUYPheqXq2cMcXzyB2au2E+FHqEvENW7VQva+5Ux+Ywn8lOOaw0jWIp
IPGtZey3cWUyYHtpPUHa0U6Vrk7H3k1LDHTq6GkaKIP7gC8+QnwzGtP76EQQLjykp6i3+tPaBzF2
mwSBr9xEibYQQKWPto5wrAYjrUOw0uh2itlcb01U5c3TWKMOs7DXJny75ybDwKAq+JlEIq2eS4iC
a4zBgq3jW+VzZiBnyV3dxi2Gpl6aGIk6OaKXczO0bXsXoCW9lE2n7coDC8zo1kRR0T3CSwR/NA9O
J0u90wv/e6I/efGkfgUK/kcERPNtqEtv4VfCfkoqvV7ljhXcw/7LN1E/qHeDUg4k+Uf1kIx8SIlV
ILGCn8/SUvX2CsM23qn8t7e0sTlDyhMrvxo1Ntndd00L+j/5aShVkvwZsbJbxFgj/H/OzrM3bqRN
13/lYL7zPcwB2HeBQ3ZQR0VLlr8Qli0z58xffy6WPNO2POvZXUAgKpDVrW42q+p57vBYRVO4rksg
wt/sXM1WiZnyC5Bj0zkOlXqFzSI/gFI3H/Mq1/alP003S61qSz6pIMw/gAJOXUnRZkRM5eyDFehA
ogOp3oteR8nRXETXHkg8vWo/DqjcOfNGVMkax9uBgN56nvLsA3pUupt1UnJ0iia8VlXlGw/D/ikK
s+KqhGezNhGmfAoKRyHsV8qostDr9OFRDdvirs15ghgBwjZLs1Xp9QE2s3ig9k8terfrcmzkrejl
ZkHlPq1T8FkMOQyrGpjSo46M3rU16D+8LqTAbC2u0bpxo2LPaMp9c4fjWAE0ucKyKzGjc4DU4squ
s+YJufQnmEncn/HgkfF2XuzZB6i1XGTAPdmOoYFV+HJRaIPU0rA1fprD9O0i0x48uy7tl2DIEKiw
4uYuWF4pU8MfXwkQXPOU18GTKQXSa1b1P7wSrN6rWTJdnqUGKNElGS9S9OJQZ+3mHzZ5S6yjEMn6
t6w8aTRVl00CZwCQfo3zdLlfhpIMn8KKQw3hzy45qHWuPmZq/DwHcXON8J/6GGoJCNamfhgrlj7D
5K/ESXCxsTUGav12SdhO+1gHVSSqC2ByiwqdxhfHEPYoDSu0SbQrMSISkaAsyoQk3dI7RfF1ggXN
jcKufE/0JzoXhZ9fhSk+C6zWEP4w5ugYOGnhhjFbyiIaYZdmI85YqfkgzgjGJzTf+nvRH2I7wmu3
Z1GLFKaibJLT/eSEj3bjmAimaOzGZXPr15q0AAntI9xS6EFLtZHy+CpJ4hi8EVUnrUbkNR3rSlT1
1oQZWrbqIbSnex7Ej6pt5ndW0ud3CVsOkJhkMvqS34IXxPx4ozw7iF4QI93p99+gor3PPCyZUMeR
DWI1Jiwh4104K7Z4mlSNPbDDG6ctAcJZI3s782D0M8SxWsy041NnyPrBrHNuKv5XiHY+iWZzMm78
/EWV7fiurIvkrsLEemcnRksaMYZY7qAlKiNMvG3kSFpPRdl/lHsm5i7T2uugsVFbKeddKqn9x7kf
5qvZAMYZIg73sdJQ3pgJgZ1NHYcc8OFvl0MPaXd2w09nWEYrOxiyjm1WpwF7kscJeLa4vCnnYl+S
RceAi9OqBU6R61l9zECfPtnfX9NxmuRgO7nuibMCA0E/hafjQYyBJhJJzWkl2fHojUQCb1QU5m5K
zBcCHm/nS5NjgInRRkTbRJs4+FjxbHTUdd8uRc5ZOeqV+SRjonsM8Fe8KrQMvbeldGn7u9Lvz7Ni
5/t4zl+ld6MkkWNsgU6Ta5Vvm17yt3EYRR4btHnZpc23ShamG6Pri9WlLVC6edV3irYWl4mOXlcr
T8+sfntpswwbwbRJrTbGMH8FB448ZqMY/PICeWdohLFmY0CpuonsO/TfC8/Mw+5Z7Y0H8GMhIBxp
TQMEJtmuzlrVN59+f3//kvDXNPYIpNVMWOiEbUX/Dwmj3GSTE6lt+IxQTZTsTeuq0fIHCF7tq2l3
W2NqlE9yYBteqFradYWm/q4OZ3ML2b84FqjfuwXAQReEFTf5cpCQ9V+ZCUhQUVWb9vz7t6y9z5po
lmNYGsFNU7N1WzfeBc5MRQ6ikKzUp3kaV7EzN0BEOOhpieezZbVXbJMTd5D9723yaGHxjZ+dq2Z6
/2zlzQFqH3BzBYoVaQTIU1k2PAfg9d3MyOTTgGbYvTRl12YmD89lzRekYilzlYUraNNlkKunqa0J
bY46/tpFyiRvOraCbSI9oiQO4kSQCgO+VVHxD1ANzX73YOIfty0TEWXT0smKkmf8OXkEix4kRr7Y
D5g8MI20Ko7kZ4LFyJuitRwyNSiOfgnnnAD27l27qIozLueKttQo0GpNdbz+lkHenXepXq4tHIg7
sJpiNGH14U5D3PwQGs4zxAFiII0+YdBgBcbG1ht6l1NggnojzPkb0QRaa9zxJJ3RpqVTDDLI2Dg1
dqRfIUc33sllNSCmcWPEBUNKPfdmUHeotiwXiEEkvwpd4BPBQQwCw2w6J1jHiU6j6ZK1Xw66SJQc
UmKELDmBMSTLQZTaRi9cZJa79buOPEOr3RUnmvxUPFVBSLbuSgs5vWT2Qi3qH6zUnM58IHdd1qPu
tRyq8RnGVHL/1m8SGmWR3BxFHyAWNc/bY5HieWNWLVquQajg2aDJx1SpvpdEmzgkS++7k0Wb6G1a
3doZAeo0wxyUB9npCD5M6a2hlCVx8T8PonO2EbzfFPpUHkT90i3HSBqTNBhJ0jr47UqztNGWmVdZ
DjL4lVjpsrO9zMPAaJLT3ObXw9s0DEh+g1lrB05h6V3cfJDgzMkkgqoQg/RVJt8a3Ub0ibOibK53
qK5OLFSWufzvXlXpp13k699fNc5G2bNHA8hGNs8o6GLQmCK599yA+IGVVjrXEDfta1Ed1El6Vgei
+BoCDMd+VPPrLG8/4y+snVGV18+iZPo6O0BcMsyq1NkmzoBwREfMPh8biaZai+rlIK6o0XW9NMkk
H9xOSZBJaQfpBBAIMTY1tzehbEon0XY5hGYQekEZpXuix8kBDS8cAJeSODSSPxWuKJK1Sjdoo17H
XZge4yBHAcsu87XN17Cq47JeZ8hsoCqBHjRBrhHiW/ctqAr0M4Y+v29a4tbDpMrrt2rTdbcOtkGq
pvuFZ+Q1oZeq7PGj4+TQGbpzHs9Hgj/pKSCHh+ypYbt+q2tP46ia685o5q2oFpgDuvo8JddV2ASP
NSsWxUn1p3SeegjLP11l9jcZJBmWm21MXEBtXvg17yfAfU++WdTbYmD7UxRhiaJldCdOQOltcq3Q
N2/GyOkPRlkgITw65Qto0GUAu5TsVQ5w6oCwkHrTTfrsig6gYrdEStoPvR+UqMsgKJvkoNcjW92L
E4wKTWqJoEtv46daeknm6/3D4LBp9dFoY+dcbxYSzudxhXAiIKsEAhtLZu3Kj1T9UW+AZi3dsZ2A
5jbZr2RDba7t0Bj3C7gY3hfSc1IoHSqhODfKq9xCPEsQM4Iy2YVNmcHLddrDWATfCRvq2H8ln1De
4oE2neuqIj0FBPO50ee1ErXSNXoL093kEFcqwZBeJbk63qmoLN52+lH0iZZasUrQSaHpiSqxi1td
1809norhrok0bZPISvFxypuN+CzMseu9sJ2bc5ZWpPAmw3j7eBFiXuV5kT8rGj9qXHnk3RiO1b2B
4ZO4MlcSJNBKA05CA1BJ0gNn7YxT+AmuxtsXofqI7A02Gp0aXh3XclrlnlkjjCD1SF7mOtqmTQVP
DnJr5bwVJlHASeit8FfXJP9vzvn1JRgnb7p6WRZcXkIKVOMfpmX111kZZypNBuSqW5rpvJ+VDSNo
nczsxg+6PtvXSdpdY99RPSsd/pg9Gi1bUc2R7TBrlYBZTWbQGzpCkNOw8otA6hM+Hqv0cgTxIAlK
MZD4P0uSbjmsMqZ4K0pvvZX5D6lJZEp+3rYuKyvSkqaFQS4QIu39noe9Q1OVYKgf9HpAeBPVXbnW
lCtLR4xTlC5tzt+0ifOc4hrXUHeSMrJSaMaku4jg9L6fKyKPqePve7XcTfkca1tl9K3N1DHzvNVx
p9mgZ4wmypg+912brrSmtvaVg6Co0dzHlpSyKjPzXRRGGY9nqvHUf8V9UbmByqRB+ou+irOIAGRr
zcbJTFRr/8EC0vJUAqvc9I1dm+d0zCu05qLySe1YfzRhi//jUo3KYhVofv0QZLN+y++PNd8C0Jks
nJcKB8fNkJ2enfjpNkTJ6Xogy3u0/HEjalPSOdeiVHe2jMoYfnqJhfy0KxolM3tGQcvfXU4W1xOl
2sjLpW/nimvTjtlYNPYjruNRoMGS1RR/G0RyxVplKJ8IAVsgAcp0L/6T2HHuyFzqBG+j/kPf5kR4
+Y9M/Ao8OOUjilu5ZTyXWfQ5jOfsSzTHz3pd6Cz7R58b1AYBijnkw3JCxDzxITIqHnWDA2RuWS69
FcUaSp0Svlll6hpP13gTl4VVrXSl712WUiiU4rkAO247d3q2saO52rEetx9IE99qWqR9Lg0/QTEx
0M6aFpbnoGqYhJaOLpzPJT+sD46cBzsrqvtNNfDAaeIvop/Uc7ieUyzp9VZevBn8Ya2x/D+nKeuK
QXHKz6oTP8Hy6pH1U409iVxpJdr51L0Ye+CPi5bqduisZmuVjvQxRLxGnJDiH7VWB63eo68eP+QR
AZplQDnQa8+eZvsEe1i7bsqelMzS0fkkfFGykm5Vv/EPc5ZVKzMznJt4gOGCLuljUxcN8mVl8MFg
b1AGyvTUW1Z5nGod/aQpn56geUSbNtJyEPn0RiXCqhLWT2fRW8N5svT8CZWl8Vxjm8CWhLOSaJ63
UyAhhtRF81Mbd4knY39zEBdZTrDukG57kJpBurFynGTFC8N72VlO2K/ERZgupqvWt80dkmbNqY7R
ZpmnGWBHs+yaolj7cKniE/W9WpV+fSC09GNV9EY1IQdxbbu4K0VVQEg3I/fo6CT+jdDfR0FvfC8y
9fWLP3Xl7xVo3NL6lz5xheQbay0xZTAhuyT3feNjNTY1kh0IzgFUJWSfkKDpVXOXFos0nV/K+EpZ
8aGcfOM+me27t/bUMYm6gSS229G/ZTX9KtobliRe1iAIAGkpvcnasnXDBWoiTdi1ZKGtX5tzNZzB
yeIHESOr23cAaxDnXVt5a+3fivjVWHtR90nGbLHdRCOHSRYxHP2UT8hYNhVWPW9tVWWeInmW9j+A
a5a2QLmdgLT7PCxYvoJy6+PopR6COyv2o9d+qLY4FRehW2YvGQbhsVt21+yMjdAtkhhFi2B+bSb/
2qzt4QX3na9zXSjP6qyPqIIhcDcS9nZRiUdm17csJAVTdhAQ2BzmIdlHT7O3CXItRXGSKDVai1eU
bWeeaJNqKDOuFDJGJsYggxBt0e/8Jrov19kD1mNhOBfr3s9G10HmHK5pEqwls9LP7HFl2KyKssud
uDuB20ImzgibeylkrWzPdf8JpbhrPwCt6EqrIO/7N3ZTtJCaBLNJsJiCIFMO4QzyZ+E/tRPWFKaW
FW5fjxYANA4E+6CJlHjWOUHMQgQyq8rwNyio9fsgbD4qiz+bODgLk7gLshMG8dJBNIlTzRBRSB+d
09XlXCvEeVAxwqs0ro2Vqk7BtZq1M+5V5oQzXaqf2lju16pT5A/4Yqlwb7XgRRuBwDSsod0+KVcJ
sj5fijFZFPgU/YMTIX4oRqoD5ftIxWLQqpmSujWl2jgR2iqMKDzZSyVlGXrKhjlF2G2ook1jSYsv
Aj1WqsfwEPHn9EBCEjWJ2ysK2XFcSrFSZcegrNurAgfCt1L4V9u73iJohrUMlR90gLx3iI3CvlmK
oSnLe8ngIKriYGh2bq7fTkLZ0FAx2uBUOzEVr1DK6KZHejO1tfQJyI+6t/WuWakmVGf0MlAGC4kO
QFfLbuxUw4d16UAPrVwNTmfvqyB0Huu081JTH/FIgSKRD/20EVVwXzuc5IwHvH1i0sUQwFLUtzv8
XPmoWX0XUeN/wrQ98rJiESiTtHqTp1F+RJYXLDOyu9tqDvpbxZknLwxhr8spyQdtiTAFS6ypHSJ9
Z+f106VJlOxq0FfR4mYoY/ijJJl9xJHcZtMPbw6lOcNTl6poE4e5ZOXiwjnEItJGnA/FoNuaAJin
kA9DSLdESkHU56U+NgEoJlFnFv+zHmT1ky7naH7l8kcZ/HBWy/k3NoiIduYG+yWABmGim3dghc1N
aJfRwbSy4NTZS8JJausPXZGjfoGy72v3kqZJ8S1XwZDWtWp/kHjsARxI21Mw1Oq+sLJkm1Zddceu
E4mPrEpfegw3xVVKX14HE08rgHu+x6N1+/vIn2r8TE8iS6g7lioTFnYMQ5O5nX6OeRGjDHtbLv0v
RrHIH8xacMiI9cGB+aY2QfOSJfP6o9Ehcx1jsO4l0WlSscZTGmjFkqFE15067nBCwvKv8jVWZMU5
iutm1zkrzSqjbVYW4V2Y36VJe11ogb6XJUPbEy3A0KUoUy/qOxAwOqQMdk36qpAnVL/GVObRwXAw
aNH43HRPii7pq3ZCv424XbuFfkI4Wauh1LQhthbK3lzAN5YMewpB6Y+qgrhWrn2MX0HOajdz8QEz
OgekDwrGKvlNnKPs/CgrvrLN6u6D5MwYFQUkMOHaG1dkUzMPYqV0sOJ7gh6oeqtDc21MOHH5PXSk
CBXpgyRbpNxRSHVzfFo3GcjU1eDjT2WHqecbSrGB6iZvBj/VNrPxpdPVfNcTallbxMc9AyHTDRHw
0bPqkrW30e38OUqv4OKClZnBDSVG4SLRC6ETDzUp4i03BTmexEDDOavcUY7m+wHR6FjCvXEKmfOh
96IpoibWGhyTtAZ4V24mzVbdJBxI3SdttZIRZMP5AS0ZaVA/JwWSfb2ZV+s88HNXkqpslQVqeReD
BgRSoJ4QsVZPLVywRIk6HBlCD4WbcQ/g2DngYIjweQORjJxheJ9AmvTSUSXkiK8bIMSq3qHDt0IP
k2R+3O5mdOwRayhdcyRiEM/dl0yutCPwmZcg1LZWyJrJrIo4d/1+qvZEw4M2yI6Zpj+Osantg1a2
VomBfC+rlsCLFafFO9JsyLE8sKvLjpD5s2PFQ3oKEX3tYGTUsV/eh3r5YBhttjciUtW+fiB8fY0s
lvmRZ+8utDF3x3fcDvNToZnxUy2lW8UaBkytosYrSEfe6oDp+lp309AC/VCGGMDhoAdTNnb7vm9P
nbmfgUGsFzXPDaa+py6151NYAFCRLLLiUNiOpY/LrAxzbWONurEvq/ixyPzh5E8EZRM0M2yl9q+6
Sb212Y+6PJLtHbKliEKr470S191ZHFQL5cSxyrHgC2tAV5WsHbSpASqnWceSbOz1ABJlNZkh8v0W
NrSAbb3Bn91WPgWVbTxC03TtMDxURLH3UiaNu8npnzP44yddHcFGa3yNGgBXT9UwFmZHD7gR/OSq
rxFI8Gdb3Y6sZFeZanmRpH2Rh2qtRirTyzSOJznPblq4i7jTg6+FJI88xqS1qyTvMELPwjUBC2eb
BlaxQkR5ZY7BZ1PV+n94rCk/xwx4qkEF0AzFAAwOReEX0iWRNadI4KN9zZDX2qMAaB7Aj6xwNY+x
CEpRZ8I6xHdzWKouwUMfH+4Ug23Vhi9o2N7vH7KO8tPmX7wbXMIRbHUchdTneyb5CORc7bm9vzqs
iVHh6GrspIvX3g4XCs3UrmbdSVwzRjfEHu1vmpR86dp2PHaDM+8K3d5WssUKmiDWFSuVce9LIfCn
NrI2Slihcj6jbdj14UcQSfK5mcNz0lgKUIM+OmWdmm47fCGMtdiMY5z4JBWR76pl/BB11T3PVGcd
lEOGv1ZqbGtZe4pSbAdjHQ0x3UzQMFvC3XHndHxcSOJ0lSmvlaDfZVmjeqEh994UKDXOURaklqVa
m2a6bgbrEEBEwoUgc7MRb0JkI785bRRujah9VvMZob+yuCts3dmrgbIfIukepar4MeEechXbeckK
pOu0qZMPoET0qzzgcVZIabw1fLU+xMG6XlC2XffNmPRr7k44WXW6ngbUTGs/6Y6q3LYgPB0sBOTy
0FZde0ozzIHNoOg81HMTN5HtiKiFcoOUv0Q2IcI3s5nmb7///pVf5ljuxOV+BJ2uq5Zlv5tjC3Q7
rcoI8q+5JY83fe2UmD35+uCRZbhvQpVFekmMV13uzrIqwlvDjv+BH6P8HIAS96BhGRDFiaNhivQe
G482X245tZN/BYinPhUTCEPclKxegqLWWhJhCGj8qKqtS59PVu+N8htOMtY2ZI2Hc1ByVOQk2Sfg
Trqon+DRM9v9/mNSf/mZLMlSQB38VjRykO8Tp4pkNSM82fmrUqRfsEFrj8AdUuTYsgBYJ9IqIpur
JvUJZMSWLUuwCydlXBMDBi88FPYmMtQXlPy704i7LFoqk3RIIeHHUy6vhqFXj/OAj+bv37byLrbH
R4tUtwyT0lYVZ0kevsMzKAn7L4BA1teo5vchJ8ZnpxvUFU59qGr4QbXLLRNMydw+GuGaaPcOtXHt
U2GPO+Y6WLAY9zFrl8NZ6kuXcKWzb6wpdWMbMX/U/z2F24q1o608RJUir6ewuEJQSV61TXBQbMQa
fDz/zCZbYThi7sZgblaEGu3tYBMcG9oUYZIMg03cjBZd7PTJl8Z8Yw3IF4ckdw8VeMt15ftIlwRR
f7TMiQQIeVc4vnh4dkXcuFU8veQ6ycAQCqGXSFO3noLR2hSGHbJxK/pVE/cV9MHJ2QSdtgkLo77V
hjaDlJ9a6xGjq42v6zFTuMPyzggGwmFzC0FMq1a1HrSeX7LSc+LPMOnCpnqRdN04VSkLMknC71ax
cdqs4L+7VhxNBI/8B7hlzm7Qo28dCyVoPmKxOU47NGvLq7Jpgd8SptgyxSp7RGcjVHa/yBo+uChq
aHWPEVXRhjtzSU7p7E+xi4ywZAz1XTME43pA88tzTCO/d5Axv3L67tVAezBjFaAqVwoMspuyYWl3
DWKHDZEM0HTvT0dHLZOrsBoUd+r1aCa8kHtGlXoTXuE3miXhw1oh/jjITpi7hPql2yj/mOtk/LFu
ULIDBpUspnJlFQzfUOfO7ptCN6/0vpm9lpitbCg3KMIvvkDQ74q5bf5hpnrHoHm7lXX0JCzi1Q46
de8YVJ3sO/wuLf+rWUchy48+dxNLcjYJkJ2NIkcdWdq+P5um0Z/1QMEQMw4ORQpnnmfLZtT7+35x
6IPq95Dxpfz+l6b+jP0S744AOgwfRSV5b+nvyJ2KrKZ1VpXx64iZIi4Y2PQOcnHLfVJg8z4NV6qF
8VhJ6sQrCbduUqVxtQFwslDeL2eErOIJHw4t3WiK2WzAKBDpi9rstpBzZy3PobqZl+1JngwRX3+q
rfXMwDavCJ9aHjn/8O/88ryzSC4YDoADxVStXwRmNHWY52Qcktch6q6BDSv3igPcvQZh7PnMlKup
q9ObFjU0cBK9p6gTjDTFVrzW4IEtabh6N41SfBrtDgRtYmmAIOP+3hoenMJ+mYKpfAjI+f8TWMR5
v5rhg9dUMjGaZjs6D5Kfd4ymEjVZg2XBqxQgfDMjqTgU1oc2jVkqIF+6MUd1dEPJL3ZwdkgPAYu9
R234xkqdfa6Yxk5spnpZO0nNCF4v36kDbllFx35HwZ/CDUBXWu3QnDSl3MUEDreKHSyCJRBrUExz
9vUwy67mN1usgb5MIMWetcQGuNLWpzjz6y2x4eQh62vCZjxM2258+v039w7BJm5EW2fzZsuGCtbV
eYeXmbMO5YQxiV/tTG3WTmIGzOA+tO/GvtWiMjmYo2Ku4Uq9ThJGUd24l6bGOGRjvYa9hADxEJ60
Ua6PRhaW6FsrHy2M6280W9rhWNhLrf4I2Rc3SMgaK9CLkVs1ae8RVEH7JA6q85z7nzq54xnts6mC
5/rBh9dzqDu0yH//v3L//PJ9g/9h0aLa3KSmYr57JtRDZjR2kOevqWHIK5C0wxk2sIPRdh9Yu4hl
5nUWJStwMvnJmYN7vQ2/+dWseomsGptUd4KTOBQOoV2UexB7MEBWQreKuy655cnr70q7ecaCeTxK
hHvtNltHUn3GUHlEqILwKOzGs857u9ERHIq4t64cPcDTPpX0m5F03znJnyNrxzyd4maJjwOqBrmj
uUZpQ3eVtQ+V2a19cvRaoisHTMnB8re9jNIuLmEduJkcenxpMTUS97rygzj0OkxD3CbIl+QHW6z5
zshyd9JNCVOTDKkUCDrXyD7kx3ZRPQoyp8LCHkFwsDS8MaOTHqUprVakKK7BLxZndXxo2zm6YssZ
EKc3IXVneYnLcJ96AMFVb9Y+sCQE4tkMr53ZHZyqxsuHyQcxcJekYnKdsox2ZwCt6xjHEzdbdPhN
o8aquMrPrNmdg20W0YEkVuG2iW5cKaE/7id7+jZGnUrWIVf2/uLo6qv5a9hVSF0Qx3QxDRiPJS4d
foUvZYu238iTfWOw6oIiR8BDRtxnCYXqxhKB63vLxXrmMPY1omJx+mjqNZ6WiwOvahNzAzMEN0Y5
NOHUnPT+Gwn69jplMeQiI7JD623Y6n6dPAL03/s1MeJierFTKTjyBK82Y4Cqdw20zo0ntCOIjcsH
YznAkHZxaC2PgV++oFH0WsMDv1IK44yws36nd914ZaGmOqBLe61GQCpHI/uSd/VJN1Glb+3gZsBn
6waxVK9RsjucI4pvVsDUbp6J7VtPuTKb7kTq4ZDL6nk0FPV+UsLtZJfJzcAeE82zqb3isUR8ewgH
LIRCmLTg9a7MiNA/8qSsLcrMWcesTA4g3qdT0BGqmm2nuQnwP/uHFb31y67CMhVDM5gMLUcBb/ju
OdzjTMldp3evJvYxXhJOrOIyeFm20/EMZQV0bdsVN2SzUfFyL904QPDEVIJViDHj1ozmL9kYGds0
QXA+NhAe/0TUw3KRyXJ2SbxEqNg5MZ0fcYiEDIIUHo+44AQ3w03MfMD9xTddVYMmHQyTvVKCCfn+
bJiOcvMpSfMrDdDnHRIBBQaCeXdCg8TYxIXyTajmwBrZ4l2i7YyRHBDyZclz1vTpCuoYs0gXsg3h
tYYsMjZwYtQt5AG4oUFUHAZEtZLF7zNv6u6+i1XFm/uHjMwXumtjvJZzJJTCOX8dbZBG5ti328An
oZQst7BfR+c+7qdTZBo37VzWb3uY//uTalwjVOS+FMiKAQZr31X/86HI+PuP5Zq/zvn5iv88RV/I
SBbf2t+etX0tzp+z1+b9ST+NzKt/f3erz+3nnyrrvI3a6bZ7rae716ZL2z/V75Yz/7ud/+dVjPIw
la///uPz1yzKV1HT1tGX9o/vXQsuX3F044d5ZXmB773Lf/DvP/5fHc1F/vnXS14/N+2//5AIP/9L
XjZRIDB19oA6kww6gaJL0f9FGMdEKwO5N0c2mWzzom7Df/+hWf+SmYNN/CKR6zMth01vg2vp0qX8
C0dsW3YslNFQA7D/+POf/y799/at/b0UoGJq/Dc/0A4MGQEYckQOjmKyougoef286MkIvjZjYg7I
ky9wxqqd9+Iwjsm8V3Aj26vzWHh5GfTob8n13q8aDogtfy8t1WhOn/KWx9HQkuNHUQJqse9M/V6U
SDJmeOXsW6nK990ETVeUxGFYqqLNyvC5RpCecyQEhreOimU6cgSboJgesFAJZs9RMii+uRLUH2V1
Xtgq/ia2tXx/OSioszAHLo3Ij1Ls9exJV2drjVFSvq+X4UNmXqJSgcTRqMwcPpSE14UTlXtxUGE0
zd481tQvRTV1vpCqbdYB7k5EDpfuvp+H72eiszbNXprE0yrukZsy1biS3z4xm/nyCj7dOrbNHm/5
5VN86x6q7NDk+5FgOnPm3pj8Yt+afYna+p/VlDx1ik54GJPIQqO0bff5nBiyJ4rBMBPFFEVxkByl
3dtjBZPfzzvZm7Eg9IrlP78cFKzhyYNAYCBOtHz8xgzTGDUx9HGVsdiHrND20PhKeQ09IEpdIzAV
CCBLszjhchZpnkfSk9DtuHk3U1XdTTgPYnGZNXtRUv4qRZ1WY138c7ccjb6y1rQ420ij8uDbXbNP
WiSSXHGiqKv98kH+0HUZ/Ycxc235aKFfVC6JRmX17tXLt+7l1cVbEmO8vZIoXt6nuDArt+XEvZZI
ibrvU1t5K5GxVkHJpcwYoii6xaGa00+2LvvrS5MoZcsAomRUEsKyRfx2xqX9coHB7L0vym0mKVgl
5zafPHZQHN/KovlysJZ75a1fNP5t/YehRDGqsPFODAg5y2uIS0TpbZz3Q/zwur8UY+erhnPW7v0r
/DASMGeTpTTR9B+u/qH/N2/+hwt+KF7e9A+X/m2/OPP9W3t/ZsTq1dXJYVnkVEm28vO/3N6i9F+2
vf0u3ndHaEtdvWuUCn414qeDinA3e+9eoSTtLK+lmQSZq0NX3ao80i7XXM5+N6zoMOfbMCoNdFC5
FdJALfaipOQ8Oy7Vd20FPAQ4CMslvxTFqaJLlMRBDCSGvFQNkIcpxCbGyMRwomgMqGm6v391caI4
iJcBKPogdQOi4ctYagJD86MoQnzu5XXczMpWJsOnpTIuMYZd7gnqZ0QQAYjtRaM42Kmqz8Sili5x
lmhto8GYPWuuGrepYiSD2gXJL7pmiJnzvSjKRpAV1z8Mo5qB7GK5Dcc8CYrUfRtLApwUH+oaLeUF
LrCaUgWNyxo7KnN8iWodFyTAP5nCjiHMVG+su5eEPYhXt+O47tOv0yADIAjDdbbgSJB6Vb3Bjg5l
Cn8CXCFor4XLtdes4Is29/0G1SdYeYTOPL9Gw/qHd/n2b0w6uIcpqsN1t0xp/fIc75fnvKj+l22N
mIL/OogrxLVvVywDvKti+wJB7d3Q/41hQFJ2LG7tKzGyIyZbMfRbUbSKYVhZM+///p1kcrQP4wmm
6A/vphmLTalOd6WYyWTDyPZONmJEuJTa5V+5tL0/59J9OefSVlYmSLlL/e+GVXtkCFxx9WWI/9nL
iGEvr3IZRrQ5MTuHxM4hSrJeGJepS11mU1ESbaLKDH6jIMCwubT3YUMyQJzyVhRdsZhXxTXvRhTV
TMyQovvtTHHRvLysKL31X+pvY4Y6nkASCqqzAo/aKiRoEaVxUORP5J0y8FUZ1AsZaeVsCtyxG8Zt
Iw8aUAeF0Ct+sYWdyP+fvTPbbZzJuuwTscB5uOWg0bLlMZ2+IZzONOeZwSD59L2orKqvf6CBRt/3
jWDJsi1LZPDEOXuvHa6xwXzdtNsgT9kCT/aKI97LAq7PY2SnDho0q/D2fVWBtQTSMI3a3muZxxWF
+2GYqONbQoSHD1txjxoSgqN0O6IXYkKlTOcJx/+C6kNhPjl0X2SImOFEhRFlxr1rJ+s16eL90M6Q
UHu87mXWvajkiuyh1b2XmfJ1a9MtmvCiZrUgvauIQPU1SKwfELG9PXgKL7KkE1hFuof5Hggocv6E
2cq3xyUiNfuriHGCL9I+GIMyBhaC09QsdhUm6ggqn9zVjnloi+4KIv67qGXss+OA0mTbd2wRyHQE
psEcHYtBiT/Qcov6TEZ5E7q2cyp19UdlIO2ssvZOXYaooXZnRO48w7XJjxaTB2bpxLd1XlQRmhCZ
41IEk8yebG1VmBeWhf851U0VpmLLf1BUbWc2WX6XyfW9KbNPB2ZPpMmf6gBIub12phUkHeovtYpa
Z1vnSLFbe4PACmJL/CIjCtHCi+KLOLd8Z0UD8mja5YEuFUev3usBOWl1AFDqo5Gz9N2RAMuqiTdh
g/GoG79L8hJPVZxOr6XDNJ+9/1M12nc1sniL3LtQuDGWo0fy+OASMrxt5++20rYdQx/TFOsEn0VL
Q38E+Ee4xurHRPocAdPHlLo9asriJEcWVTpf9Y5cvAAx5BDR7BSkSnpfuYZEkuBr9w4kTejZXRJa
XpMdU0f/OaWPhBZUAanupDWYvRu27bjXYhV/o+VERsC0idrfytqdyPi37FUeZ5A1darnD5OAuiPe
3WeQNtPeyRbpW4PyR0kPcUezrEzVt8Zbic4m7LMEB0BeFdCicoQsskusFlaH13oBSU9moE1kyLXp
6pt1XwejC+WkNplM1eVw7PIyBVWapWHn9g4c+Q2elzlhTFKbtKruYHjjz6QQ39Cl59DoGCZVxcOk
0pdc6OM+WEgiG1K2vPi+NUb77AJ8XLwSXUb7W7ET8gK8cldWIEC7Bk74KLSTN7TfNYB9S8Tarm05
HCIEQAPw16zde4xM8mmCDqeXxFrSnbRSWjpG1XphFWdZOOCR5o1jZ4NoTwPqMHHyrNpTu8rBpzHK
74mZBuTy57jOj/Zo99GABN0XumCGz08sbQovX10uJBpfmUm2P11ifzJtPY+Og3RJ/TEUVR/i3PKH
PH8UVPt+O5Tu2YbjEMZuxahcVFdPN09ds2hnPSfmiv+HSXGifc0Wc3esCWVgMXS4zrV9XGZvOfSl
p4ata5B1X4rHlrMqEFmFQGBs0gDtWHVd0Br4m2QCs7v7usqJaziA3qAVBFfBU9b2nWW+6MDp7rp8
fO5J/DqsK3tWjNH+AjsjoAPIhowSuiMp9aK6pypNrf1slNdZsv2bCnOJmsZ6TRWBxXBdDpMsmuOM
w2kSAPnGpAc44Y67NZ8+UezjMsNg4w+c+EGDFneHULIa9T6ycDELIp13cD4JKxTtqwLn1rdGw7yL
uykPvOUDR7ZvG7hfTQdlG8woVreeX5BNvQWNbPIHs9tp7rngaDxa/eoLtEyLxZJg9W0WpKL8gf4t
MKRo/JZXFhrmcOmgfjNIHDtfTdHqrrVW+6o2v48jIjUrl4eWD9fXp/TPOsV/sDhfSLY+2Pn8HNcd
TV1a3O7o4c/snF2rkRE8KoZCNPn40mCsClNyVHxVwUQwGsbzxHQ+hG8Nnc6tI5bC5SrzAXhAptBy
Y9FN07LYjRVqhbbZ0BtOuyOiWeywD+4TkEZdN9/Hhv1eeXj9zIIcqgpOYAMSN1xq/alz2jfOvhzU
uAB9i/sgLLk3evGukSb70SIDhrQm51zv9nNP5I+61FMwV8lrxmmKkuVTI2qBBsrcBaSW0FtEBYec
jBjgKQVzzkx3ylE4QZK+KxLtRROUZSTI3qnWh1fGyP/JQQYRRaxZXLq+xozViKsVBkqRBEpddEGq
lnvbG63nsg2mydXPAjpop5wZ0vmcacYeIPDiux68qqVlAsf8RV8wbUOscKPEfgTZooVZyzkpY1Km
0Qbqx9m6kqty381FH3YOx54shEuPtjgW4w/kMlgqnECNWe7Gsfhgg9AEyzT43uh5uwb0uW/Z7WZu
M3okLnkWUUkfexUtjr4M1wI+wJKbOYJ7st1rxtHrspjnrEHWxIkXisRRA9mhtjUz/GPrnsGxFwhc
K4FwzP0yxW+rvTSBOXtveBvXyCxxkJWMRcYl/uyFdZ5w1oJVqehvFfafqi+VELpTFnCm1IeYnYCf
tPpzPROdij24xz901u0UinMHimScPTKo065gapFhurC3/EhBwl7PgMFxeahvVfewOErLFr75SUet
QuBNRSTsbKdY9uuMCtkm5ateZ5MhQk0fmE/YAavvY1O/I2xkZLc+vNSCSYQwmDx5Bhoot5HRtFiF
32kkCg5u7forOSpGnT/0T4yh5nsEFjsnn8dTw7nhFLHcsZCM4Th9TgLmQmzOYWbHDO5hdbPBszig
1VNXjHVEfslJFtlyyATK5iHP3uKKdIk1V+4dYf4yJ0xLjEZPqptuRwZh5jpYw3Vh1rDJCzdtADCL
u3h7p1sy2hvcQ2g9WPlIs9XaUUb1RuMy3Ox3q2XgL0wKhSHD7zOqZhP2TdujRPeUQJ/avcjrF5cG
kWA9PkE13qWDJi91vgE1LF1EJrQmkap2lBitTupyg+ZoesUO0YfjOF49o+v9ZEJsO+rtg2Xrb4RS
n5t4P9tMjWyD/D3wN0MoVL/qimdRaHc8iY/NeGRKUgZrldyBdPvVSv6Umru7Wi2WwLGcEzKL7k7T
0ydzLtE15CPA0fR3Mb/ZEseqPn+XUllIL1eIm0y04wCEKzDMwkF8BpCusoc+mL+NhQVE7eCooFp4
db2U2GE1vY8nQgpTVyEc25kWILy554tayfBH1fGxo4RW+wba8lpHtmriiJ2C0nFhbCnGEfMvOWHF
HTYaGRBdkwekZQyh2RnqsXPm3dqYxoE1Lqo0RAx2nWOHn76Es/lOtcLPXN64FOp2LpSeykecu9S2
6fPa56491OWSMflWw2Q4Yj7TzqO31tTzoPvy2W/1Qgm8pjWgSrWBbn4QxGA8DNq2dDKS2tvzHCKa
/Kqx3iR2GvCOx+GauC/s2Fq2dftmaLEkmYyqvOppNmuGo3V7SQz1SZcV+axq/WwJ8TsZJrxKreq3
Tvpe5vjMoLfrwOO6SM10cYBjF63dzNKc5ukZ6R7T1tNCFANjdu0d8YfnsxjaUV60d1wHKbdsl7e7
zQPR4DFAAO23ZgrzH2n/vutQ15OSQgNBYvFTP6Zx+VCsaZcYYLTIi3mqPDfDS1vFYW0lB4GvOVT1
vmXNA1cssnyN1El/yO3+WiZcjEGTHQXwg0ubE+2e/e5d/b6Xuv3DqDHEZadWod6eC3rda/4HcU0T
jFNPcYTDJXKtlWOUqZPibDFrpelToim+dOMUvZMmUElpnHxA/AmYpTJ51HTZBHms3ystv6MZezrd
cWMDgLUxDudxNJKvsaslIzSBpzwbRbJ3+jWSycI8KVV3dVL+SMWa7Ot+LXzB/kenX/E6gozUgRxz
elEdaILoTUm7Yx4hwBfpJyFOL2oCz6uO5bc+aneON2n4/qZvO3mlHV/s5LB8y2o2kI11CBaVdiss
ZyOSmsNElhiGix3mmu4dEkzSysAEdZzWyBNqsneVS+XJX94yFBc6RwjjDPOkzcNlKLKOfNLkmNAV
Zhhdf1rNAC9gXC3iKo92Gq97xxN/WqadxJJGqZp9oSjv/c60adp4GfQbKY5pOf7uq9jbkQx9djFh
ZYCoQs3motA63petVGGTCxx23sXCAGiiW3C9cgTUmTy6DH8bPT5IzX01h8nzJzbJvuEsLz3xSJgw
XjWc90C4UcM5akH6+nDHKp0F3Ujrrs+jUm/ekGV/po28w9jrLw0z9IWkxxbD3j0K0cEvRi09TLqp
73tYAJmiPfZjoVzV3Iqv7dqVV8BapuIho7k9JOfp2M+A6/4+pjlJCxFPVsd/firRSWmo+hkIy/ab
bt+YVuNzXJ057MYpNNL1eeieGanLq9TkfnQwrbBRRRhNzDBwyTznhSSvSouO14+pYvNOOBHycVI/
srOFU5FIkvJ+0ubkcdxuljJ+7AF01VVzdhJJ1sV2QztyhQW6Uok2zr8fq+2lwwSacsr/9zGxqUl1
M9P3nYtowbXiB/ww8YPgYGyd7spJobPkj9B2K12/rtsNrdn24C4AJG534R0Y17x3sgeJmPv20D+P
D7b5I6P8Pd0ecpVOv5aIHMNKDk30z3MNPdaPQ0L61e0p/9s38FIhXP/7h28Pb5lofrY09fH2h2+P
kX8OCWY08H70bXh76PbNDJXw2bKX578/WbXZvePgQE3S/JFeYeMUy3XUtOxRdjPyhy4+Ss24qEte
3pFljmpku3FXzqtmtJkx//excplqaJb49gpVQR0Oztq4MxRxKqzCumbbze3JIrMZ58QFckxkeMTe
pHyoZQJJ0WpdsNPbfcDA3a5vSjNob/fT1tKpjOZrPrgPq8cagndbcu4I8+p5hfJgod7Y7hhsb/7e
sLX6KfJ0PS1myW8sN3HnXGM1+Od5MzqZQ7mq3d9f5KiNfU6q7Fq1lbhvoaH8PaLWNiNBJR19r6yg
+lB9PZqKmzzqOcbVOJnPt6fdbjBh6H7s1u3hdvf2XM2tx9DqpIq/iZ+6PaYvehkqTXEBfD+DdEy8
KyHS3jUpeMGGIT6SuPeut8d1p5oeCF3y49xV+T+2p8ViObaOnsJ75CfZBV7VTAMmu3L8NUs2HpTE
sxE8Ns4VoxfJaam7hhv16nr7hjbmw5GMDXiA2/Nu38CEZ953UPiMvBgVCv903A2VYQRTtlC5TRZ+
hv88N+06x/eQyu9LvSOHccmTkLCO9BGFpRvO5gLD0olJpXOwP++Aa4tg6LrsUWw35jiMR3pKtZ/O
s/pXc/X/VQT/VxWBhfjsvyF9/wcVQfFZD5/D/5QRbD/zbxmB6/3LNi0T+S0BpjoNbcb4/5YReOa/
0K55tq2jC7KwP6Iw+I+MwP6XpW6xARqSRssztp/6j4zA+Bfzfp7t8vA2/f9/0hHoZLL9Tx2BpvHr
VHx24GssywRY+z91BB3XSbPVxYaOcl06PKYXJtVwTjPrrTSd7Cj0jB6UbTLe2DlDYKNTPdpeD00X
AZGg/X9IWPTcDXbglSn5z27P7hrCicalxWOJayqZHY1VzJFuEPGQZiXA0ItQF1RjejWFhGuRxS2c
HzAv5r1HiEuKegmmtnsa0UIvlrNewhQC3Q5vkOuX2mLt0OsXoCMQABXaLzRekIyHO7XOwJ1U6uyP
DpuTSjPgJDfOdzEZ9vNAaInUzRACRPpQWvGhHEZqP8GeGpkXM6IZzjdXHJ+PZQYniqXEWdKrWXv6
cROAFdXHsW/TV+p32mudu2A7odU1wRiCgbpe8yzXwoJU+nB4TG053sHMW30VDybvRuEdGsCJWZEf
sybPritI5AzUQtDo+fxgNQ/IRZodbv488tRKowq32aBV8RwkovlTW86f2DHKPfq7d2/Rca/Immio
9bysK9C2plYJbJti/16bsI81gro8hqzYU1xN4OZ18BtOvrzJSn+uKCHDukp/eDA6IkROJhlsCugW
g8vuKr+RGz6MfXwtc6r8Ti1okk6s8tmEoYE+/qEQGRBEucF+Ve/B8cwhWCmzpdBJfza1H3FTZNFY
q30QF/EuTrIdzYRuF1N6Vx2sGdObkMBL62Jp7o70833uuaepMbpdS4PRn8scvnA/J3utoMWn1h10
2QUbaGJ5L61VW37XE/KXbUW93eaHVdYfjVo8NQP5uEP70bsCZSq5yvexQh96GNU15LKWHRdvuNeT
7sRwhpwdO2XwodYfnXLwOhgNQ7536jXUk/orx76E9+ZpHP2aBfiAWQhZijV/pG6j4kTWsBsSwFKp
GiVIclzsVjuMtvuuorDclT0qMLCzv5Uue6U/HXsEKpQuE/sS7pyhOZ/mDIbDpSi1BZ9uZzWfzkS7
KZFFTVNTYYZA3PEBx+Olauj4M2yNz7RVipbrOsxU+vLg5H10Ij/VNvuz6n0VYi8hXqA1d5J+xUjf
sixbvIykfuSLkvNyk89JT6xjEV+VHCeBVy3vuaEf9MreA3kOZWdlzMwS74kr4sFQ/lgkCjwNs/U1
ZSX8+zo55PXwO07pu6K6T3lD9cdBus8lsr3orSGoZ1fzqn0BqxcTtQxmYV/7AuRNE2iDl4WKAxyo
K/LzRIAjF0Kiq2PGKzh2/W3QyCc5Bp1ufNBSwH5G2zZoPHuntbiBtILegrXJjaFRy/qpseVETPxk
72mIvKW4W2obxejMCZ3q5Vurmj+b0gnwlaM6TXyvBYyyoVnkhf8J6sNFy9ynnDMO6ecdKfX3ce9Q
lFrYImpPy/x5YsdaotDXAX0pqJ+nkkmI4tFVlsHSifwwm53w50HDHMUUOVWrL32iioAEfe3QJ0WE
X70kCsbRRJeXxEOqUNUEtVfdTZ+Mk1HW8lsxVlBSJcMRAa9lRUqj9PnJVcyPgeDBe7Pvj/HPzp6p
1efUPpk5BsgxE4dsXgpfG61vWnDYs8o5PidPbhsjJYo75dnUT47u/C5reh5VnptRVpWcOkRbN2CJ
IzXpCNpWMcrFJTNJ8t1mL3kvNs0V1wAOc9PFaENrOKDi+Snr5WmeDWbqZS6PgA7p5sfGJXeVmv+m
H0KDA9SYYDPoo8VknMGfTv15cNjT+tW6jcYnLWcty0BqZPOHJHwFw0hPdeT8MrNLb/W/aUckAAsK
f3XgKTdDSewV7rM9n9rsreWuEvmDUZC8vBSYcO1k6Bk/5AqU88TXBtU75nV/go7MfrEgda/fXMkj
fn5Q3fGhgEnllyCDsComssFC5MIvtRsSRInx9gpCKLvSmWjtTyAqPPcswG5APVfYDSvTjg14AHZ+
apXLoi7UeUiqgoxdX9Jq9smpkA0s9lDuZ4sjo5mBYwyX1E104rbSNnTLPtvNuFb347JEqBVNDugU
61QKLKyUabIbu+otRgvOxWwOxnTIIiOWTCYm24Yyluthk/EX0r7c6ZWufM5aqZP5y7TPZrxImCNp
QnP7kymRe+fJ8X5mWBjNw/yuMMk8zuJdGeshKF3i1JqaxpRarwEzF5cxR2Fjrnvok8Q8sxiwKNfU
o5kusTH2gJxsVjxUuv1c4FMj7A6yBqh7w3pzm+StsxUn6qYeXht67BBMouHncdPussUlWlvcl7hn
97IsklDaCjjOhLDoTL7mTb++re5hwLUWCoPKXy+iyZCYKHOB+Ib3Z6QTwzHDdk/Mvjl3D/VE5ozl
nRJj6OgjOxe7Ubgi2tkpdoEg19wUbXaQmcwAnXhvk52+Qkth8Gb4me3tVdNgS9dOd3Soeaki4ZNd
8XRgI4YJzbILJrDck1HAX6WXyhUImF73RmManXvsxWG78sR2VRymNsysYh0fzvIMfO3BxsPhKywk
qHgz5ZBtw2koC4R4jX5ZxMvjUtkfTKjB1s3yuGaad8ZjFs4NkomeiUrccyI3NPa1VqSXOLfvsqUa
7wZrCkYV2HcdQ1fLus8F+3uun+vY0RL6W9+e0XLkLzsUKcNr2vUnIjVYcwmQn8kdxgnJfEuAUdEB
klyQvMO3gXc6G5d4NQ4Y5m3sHEbgwmYLM+EdYGT/8cYfVW6ZQQ8SNFAldrER7O9cVszkZRwpznK1
HsTCgVcQuWCrBS1zyQWaTqnvsJiFed9i5ob4Uogi2+tbfh+5nawt5q+eEzEkMeN9AgcXLCWJDKK0
w/XdUcePpTGrOzV2rw3V27msFvxrs5mc0Qx8aAQR7jrdoQKSxUuuKF7gbFdtIOXd0VVV75TzBjqw
/SInGeLQqIb3VTHUfWq2Fwf0Ms98YXuV7tTqj94VCMoXa09szzGW5afJ5CAcWq6kdYFoSHFYrIZs
yA9EsMAS9R6xrM6BVVIJZubyY8kwBToDbZGaTg2t34GMNRV9EGcYEoVRP+Y9bd9YaHEQ494P9VRL
Aq+bjyvi/igf0eWbTXx0nTULGnD+weqxdlEFCn9yj7PBp14sCocopAZ/IoXemzJx15LrGgLcAwSZ
FnpIksRBeJ4XVEa7ZV6nnyUUBeSk/Q5L6T3XpTlyGmMJE8ceOSI5QMs6/qEzq1vFyzRPXhAPUr1g
f4zT3NlNdd6EJKi8W07XRrVN4Kg7zH9rroLU+wU1xtHNB47a+DQooEZa7FBWCSOXRN3WcPKjxJRH
vipJLCtBf1GPhxCtMmNfy8hCIJBmGLcRG9gHT04JV7CFl9SpT2vZHsa4f0oz8mmtVXN9BGNhx4fQ
s4cFuPxjEONy1HLSJ/M6LiPVsCklpBMqU4dZUXjToRyx05KQFNp8mEE12x7Mh6Q82qYaFet7Se2y
h7M9hvrcTxdndT60qvslML+GfZ38ylYR6VM8+Fru1vt5m6Dm5XxeBPkFC1uOoNKnb20gZw14cBOB
AaS/LXHN4jndyjaTcpNSk4HMz6mRxr38lkb7uaT2rmuMCymFzFhL2l2pMN47BkSiGM3QzMdTC8KB
xc3dUSKCuGkQB2A/AuSyG2TrHHVNYmIRAndwuj45NDPDsurzHTG5J2uYXwqY6OHcMqSxRpOpz+wa
7DrodvcqMlrbKZ6GhuXdUvLn1ZksHGiANr2REhwc/Wemqg+0jSk3oeAWEGiyEk/RbKPTrY/O7y1B
0FKFRiO65jzBZuhKOrAlQcDV7zX1FN+akDSAhjqzc1VfFnlENbGZKfpd1gxf1EofVHr1jN6laUwR
gR4MSaN1on4RQ0QeIrSahF63nsT+SMZxkDJNA3/SRdMW8cBhHVf0WFW2LSFai7tkUTcgrX0RtL8D
KeOv1ZbNDmWQL5zaiOq8soNh2JWjq9CeZSIDAjOdnJ2rGYj10pTiqxwfTBP9zTq5LHEQesmFPRec
gMfe0B8wk6OMyccfACiQFEz5RzVIpktKy1wSTUfVEXlsWTV+YkFoFxfGR7HkFyX1xHF2GPolLiIb
gTnT6NdD3xrfALaep46l1NYucFfYImLoISTGi8pCfUiGnZo5I4aj4a62N/xgb5B+CshsWvq7OIuP
SqFme7cz3hIwhn4nZEOKDelvXENXdmG+M51t/WFKqCUSFVVzPdtB0qtMXGnjJ5byRVqCOlLK1sNk
Rogo6D1yIO/MOA57ZdgXmfIrlxq0JYsxaYwv2rcMahI2OwzsYELsdDU5mdHIZn5cAItAOmCMAvyZ
opbruZZqfkohFhTotzC0VH5XF1iWceoHXE6/Xde5TwdnhyPM2zdFOweEU/3MTP2HpsbjMx3uJ7XG
n40pGhMe8TnJq1PzyRUZ086ELXu9sDfpnkxySQJvnVCC2rEdJu3i62r7qRWow+ys8Hb2QJWVr3WY
mwLkc1O8eM50h66rPzTCfFE8gHptv5AP5JtCfclzwx9m/GqdQESRasyYRFb4VUUOl+d2b8tibOr1
sY2SzPqlDNYr4Dg+dv3ds6o8TPOe6x5llKHBOdHqSMo8CzW6mTvylcKptE9FgUBCDHhiU8vcQagD
Ct78HKH9Bk2mTjtdfsgsbc4NS0FG2uk+T/Vnlz5lqcKDMbHcq2TEZTZDnl69qoPrhNOKyVoU4WyN
RURUJp6A/KtO0h+521l3+EUuq4I5nuvlrH0ja/1IRHxyR3Vn9mu3R6GZoYqSkV4ZgLk0cefRoAaS
xDmcwu3UeI0oclw0HEhBaEHExwQxzjbvX8islkMLxCC/d1T5W9TfuvS8sIHd76tCgBMqkAdJaUUz
Dq/ZNmvkgBIQzujsasymmJpz5CXNvWPL+DHGBYoesD8VusHkRsMsLNwLLoKI3ZuCtpbpreVC7Ys3
4swAswsKMv0Ble3pIki2FnbYlOPdiEmfNZUe1ZBCDHDVF112ztE11h8V5n+liIMqZ3FpYu1SoJI5
jFQ8dq7l4SSZAPUJMrTebe/jrS5JYvZNRllfNAvd4OguGuup+tZO3mtvcKbZ45vduevOsPUv2dBI
hwXaLmZ3Jzd7s6Drf7Hpall6cqGz/TKpLFHZNhqeBOdmlT/PGO+RFdOWCfIyeS43y8ZYLZexozU0
tovkcFJ1Ai2z90JXhyctJU4or+Xnau3lkLdHEhfebWMOLqM3Pmdr+rLiQucTZQHL4CERQYCVAI0B
Zvzty9tNXv1GytEclWzMD52yRmDfuOxsN5rt7m3Ouf3t3k0g3mn1uHfN+KqrY7BUjnqM0xr8CSHR
O9hBD1MG6IVMmuNQmdox3nw81gLXk6OJL2Xp7kd6b/tUy1jJCnG4bSZd/Ia7MpmNILWHiQjKDh6v
/K4N5CXELfZRoqfXwdHfxNAnyLGmzZpH6TAxNh9Zkb8kTKPUEr9k2R47GI6ojK0abyg0R1XYPS0O
CXYri11e2czC1AHEQ530ZTvz0VZWGhaWYEXTrIh3uo60Ct+MphcP2+mKQoOkL+VZdeARqaq8GrFz
UaRNDQnQNSQD80hkH00gLWNLpyL+HJenWMETiC5rUsvxSbG6L5YihrKGfTHd6lTI8sOW8h6yrwwb
RQ2Q7tzrzrnPzFdpuMV+zZAqoH7xmQoFcB+qKPXQoqrqB2N+RAxiIsCzdAd/cfWnEqxHODrtTy4P
CHLHU5cDvKhyyJ+uZYH6h3xskxi371vNC53SvS9G+6fX6u8tA/iubUEMtIgDZq/zZYPqplID09bE
Pu+gOGFp1DnoWVZW0il9O0Tpk6lX4fUXJr3oXxpHoz8LjqfWWtgvw72zqMbBKuvnVYkoyR4nSyn2
2JkYZjjTe2WkgWOQuSyrCo0mk9gyg8DXGbu+ToGvoRv03W6FZFsWOKGNe9PQ78jZJixjMvFLeQbW
ZZGKUHWwT+n/vTE2M4SxPeX2GGbKAbf5XEOKxHEg5wrSoqt8tRXpbjAzHgYOpf3tXtxVr0Pl/som
uia41IcQbKzYoj+akw3x92Sqrs4iMwRuCSYLxp1xGk/qjC2s9iRdGeky0+neb/4BefMmUEPiGds0
AoNps1JtL0uZV7nPVvZ+q4M07/ZSx2nB8+XIFE94YhCBWHw05vpIrjZ/bHNB3G7+2hP+ua/xQeFr
SI//nMRLPfO+/T2f9YNJOx3qUnIejdzboW3tdexeuVdg25hm29mhPr0kg56vQbY1c9htdsfR/XE7
GQ2Hjhai9wN44H8vEVpCLO3f3779baD+NEgTt0I2wh8plbra3/5jyxEwA2/vw+1+nXrA0/XlyTLE
L29CiJbSPpEDn64lgFqkXVZxrZ3laV5Nyin2Y6C9eUVsxhJ5Mr3xKIEF75Vm4kVur/S2itzuAl5Z
A/Ilk6DfPqjbS++N8r3jasUlBn+Zh9ZX2JMJqMUcD3XcRK7D8ptCPmBnLh6RDpu72crxDs5VlWC/
2rwViufVu672nv5tVDDxwzXTnhqMNaHyvPYAHpm2FNaDpZqVvYHGRwZ4p88qoQRnrRfsyOZURl5f
yJOaQJAZe8cOq3VBx5fiQEJmz99Zk569TLlqLBzFeHJAB50shSR2ZdBhZOEmDWguLu1hqzBu62+R
6uPJqwdyN28fYUvLv/OoRosUH3rOze2r283tiCNA6HtVZyS/9WYt1BHrxq5aHv6eKrfzZbvRN/sW
dboTLAP6BNFuhrR8cxl5/DBS3cEJ2ywXHPkGkllia7HlGBtBLkIeeST9LWWHYf2pEqGfqtK6d+kU
7KAgTqfbjeH0TWSNnPIOyeono+1cjnljdoIc5AqX3iGh381qszlSB0p1NlebvD7eF3OenWcubKE2
suu5nYy3m3Y7nm9fpWAWDiPRikq/mTUtD3NX0mHFut2s26HxBYuAq6wmGgB87WychP2q1tD8bp+D
XuK8+PuJ0M1xdeVLmSy2gnb2C93qcsdWb70bGJbijszhcajr66wj2LWy6mFRXCby202XpTuh6Mtu
GNI31WJLNwON+/s9rVf2Vm67R2durLsy1id/VbBctmyYKjoSd7ZLp6vM7P3tCUjIBkbseIy272mV
vBvs+FuaI2tGpyBEkcsebh+JxDKZTB/Q57Q3ONEQIdbV/YTuayq94TDQDdUmYld92MjppUOF7lsz
7gZZbP9V04Z0r57pLdDB3YIr9O1Fqz0zLqRJU1BRaFzSmW2pMnFXMdf/xd557EiOZF36VQazZ4Pa
yMVsnK5leIgUsSEiFZVRaz79fGRWd9Qf3V2F2Q8SIFxGutNJo9m953wHKU7L5dFoz40wT12d7ROQ
kyCGKV+g6IUC+CtvtfBsA90k04t5xxSOySGq4j0Rfuo2blg99/1ojvgzdA16SKlfuqoVazLAo5WZ
yHOYlNO+LeFz653cNiyxkFcqX8tAsJqKqXLm6cnxMzRwLUKbdTFYd9WtSZoY0tdipNpjqfJLW079
xio4GAj5/h5VKWETiHjhIsS7FnaJp54jp0C8bkdnDRPLqaXFvtJJzV7bWh2zPAkD+po45z1s3unp
fSOIvEDQOGkIns7g8GZuqnuncAutAtyjPKUaCaHt1DAHwUTdRlzqZgKWNeqQbGtFZyrELROIiKLp
9l5VZUoujSN/b1CSUgRCVI2o9ecwimgdWmBEXBTd+RjoR8B8GqgJbpXzZrn1/kRYF/px8LGbJXRM
veUJlVRUMHkWUqZ//YHlrywvNrXoU019fVuqin3sTN0+6qCykIbPN12hKfvRDNdSsfojjt7l0fdN
1efi95uyCg9VTuwcjgWDKdogjlnTqNgG5ysJdfJj4KNqJ3MOQVhKFDABYZIZ4QhVe9WXKMK7qvlG
cWW2PGhQAvud2/shaG7OGLcwNlwK+F0YHgNDOapcOA8Fo2o/MmymCpJ9sFq2J4KkP2kj7sq4J3YZ
0Zmn+f3BhGbnNUqSby1GgZVhad+tUOX0rj9HjfxJdcXL7eaLkZecXuj22rx+jggBpEzrfu4Tx/cQ
FIELNvaUW0lD8cMfsiCEaBAy9Iy+oPVWbfQ6tZca5tFI5CvK1ZjcBiuhktbB2V4ruvw+qGW5Mdhl
sqq/u4Ket9OQkGE8x+4Xc6QwHlmYCBtzfOGSra+E26Bz7al05dWTIMJuBfeVyknDOjsVaB6RLIbR
M0pvrOiNY3ksjzZDnn6WdUyWO/iizGi5yDLiWYBW6rpgL1iU27L4wakhfUmsJ2USPnfpK34Gh3Ht
ZoxK7jlqekNVj+kh9YmqnE/2fKOaElVbVhy0bKA6VDJZmEJPiwUxryIrrs7MPapszvo5SVCXRJkw
L5hn/YZR/EIWTfNL7O0yfjBG0nF1waV0ks03rgz91tFvUhmO9PEfAGns0Nd+KUd6bK58bmiccmBx
xtirqs+eK0EMsh+hc59yjgBGyp3rEv3K0gG9jB/fQHveOqqL2VCxj6CO10VOxRiHRrVRa/MkGBTB
M1n6jJcvxitUSxr7z3UTVevOQELGAMgZ7G/QF3YeeACKt5N6AS33tSFXO47KTV6mhwFU05yDQDjB
SqThNs/Kq8zp5igPil5Au6bl7cp76a+bFqtZ42dXW3NXGoCfcHB/dCK7ln5MS6GL3hBubIZ20xZG
xxWNNGsn8ZLa2EAFx0SCmEhxK0/BVAfflEyQNdUIzFHdTqPkl8cKitFiY5n6mUIgVgJHvfQ+JoOe
6aehbuhCnCmfmyjF5S8iA/cwrl98q/pOhuDFAeuf9MGp1oNPlQ26yz77wvpBME8CpnBF/e9pALrH
4iY5lIMbn0bFHtaWjUF2wmUB/ZzNcmvZgOjUT6PDWJqG8WsxYfIYBVO2xJzCLSKEz7rl57jdQPUN
bhjSWQ+hRTAE0HMoOcdbdefUGHfKvTvTARbbIRzN+khKDC7H5X5di2kd5cy6e71xV8mAAyCmwtj2
5hxBy8jbB4nxNWTusZLNyEjJXM2Y15nUKvgxG6qlx2re6CEa2rAYY87OuiJVQFxbJV5Hhl4eyUCE
HuCyjo1s1MkLuWLZgNW61yRUIaCkdLxCSpcDJzKKyauHbyRpxJ5MWcSIecXRdegQfTHuwoK8sdEl
v2lxUC9PDjcsKYjt59WLNm9g0zNDS9Wu8VJKzYimY6QnOEnimHMFZxmp3GStrkTGOZxoFTguW+WH
p0G3QuXgddlE3FuauF4XWj32gYmQBsLgMjq6dn8M5k3KkueovhrzfLuZlCcn45tkynzJW140q2H3
oZ15+NiqYx2K8shirQZOMN8kSQQ8TbXREjS10LQ+64sLPI1mcIE1f+Ph9+yRZpDZospQpDDa0wAp
cqW3KaX4eYZq1GCROzPHbv1+P9Osg9oHzc5terq97/99PH8QGnt0uhlbZhJJmoAxskuwPb8RJfNj
y61lo+jED3LqMz9yhyNTFbEfBHhHOX01zLph5Zp9sjoNqardapTgKDJhW6BJlxuQdNsWUHpESbib
m4VMf234ZEdKge0xEESnjpFFE4iAwOOyCSZO2EAZdhm1YVAdbKxwTo1S4n2zfMMaoAyK6X6kEhDr
GLUUylhaHG2jwniRCsPiZpCYIzWRV+uiUhmn2w6b5DzXZu3FciOyg01N5ieHxvygJMjq2Dfu0yJB
+/9ivb8R6xkWToC/Uut9fqvDCChvnv1Zr/fH2/7J/dHsf6BKswBGorBDEQfB55/cH938B40eA2y6
jiDvD62eCSdI1U0iuR3d1thCvfpDq2da/7BMS0OICRHLBEyo/b8xf/6HUs9E82fTVtFM1dZgDqEO
/J9KPQLRy1apW/ueqFa0zqpkRJYcHJqA/LugTbNNamAIcggRQYKEcYPiT6aqOT42+CR14WAqrtx9
LFv1osjkb5DC/xaKxacDJu0Keq9Uk3TrA4EwwOIqRdiYd1uDEo9h5SJdBXeQo1iHiCQzVOKPIOjB
BaLDJ5NWkRT2NW3fBjWYxpTVJ+64Ghk611HHis/+xPxOHQXAZa0Pb60fbVOAd/lkd56R+9/+dCD8
AVj6XxmG0DzKmvr//G9kk3/GKS07l8QdVVUd/NfQlj7glKqgSfoq18w7Oe3F12rK42s5xSUVrAKF
4GTSf6Wh8YCHrDX6r2OgNqi59VNqi/AMpDU664E8lnjBriKXnqOgA3Ma7cUtIL3mc5hd6qfbSIdA
33X1oy70+uTPrTBcWmujUMU5VeT9b77TvMv/lEzNASMwFMBhQyzKMfjxOyG3DMhakcadAz3bVbWK
jqESwZbBGVknNTERaha0+x4DcOI4ez8vyafRQtaTpk9xyylfnGEsTyI1IOGW2pUkJ312Ueuo6B5t
WdFFzDSUOkGz+euPPp80//7ROXdMzijOqo9w6AwBBL51hGZaQTCWrcSPo7brkR2tZIp3TgRdeKIZ
j2l6TC5dK4fXovbwVG8tS+n2MRWwDcSuaAd7eNgaLTL+HoLqDr4VSrMoOimxfgGEGXmjAJFI2nZ4
c0hVaoAenELTrddCkMMV02c6+rmQW46NdmWbuLdJL4CDoNV0/1Pd3ZS4mr2kp21GlSLaKX2R7wnR
tYJZLWjmwX7yJwTcNN9Kv8GvA+jpwHrvGoW2e1k2SbwWnZ3uLDtsqRyrl3EoIxqrCnZ4QHimr5Kh
B0vr1WVlsyJk5zNiivYSs1TaMFTMZAZ8+A5Njq2pNt1tudUn3UMS0zRSDaV+BMGdX1UsB7nm0lvU
127f2xhAkmcyMisPpY/GEtZEbkSX60BIfLVGTPhjtAf3kEb1Fz0LesBZjnkngHNvpXW1/+vfW/9P
h6qNzhmfnoUc+SOQ3qFK2HJt1++K3p47gRdVOgg9faYr4DDJYRH6tTdM55CP6F4wD23IXcGyGOQs
HnS6PSEAphb7IZkq01mSjNiTIZRUtAlctFsTth8iqt2/wa4uAPCPZ5gNMdem1cQndz+MGjaJGzGG
CO0+K3oZuMPHILFvhkiQZdqpQ+FRj/nhA3flEO9xMcP6GCnJU+2+qa6qn2w1+uUwO933jmnQYnFX
CnXTjVEiRh3DNtr99V7W/sNeJlPZIFN4joN2Po7RZPFgoUsG7U7abfkAd4Kub/Ia9ZRqWgj0jpPB
B82co5NRqZoyEOtB/BIlTnP46w9izKLyD/sNUogqIA3zaejs8fyfEqn9UaARRmlwb7PuqUw081wR
cIcKipokmkql/ZR2X5M8M+l6JQgMB2QSva7fll1JWRO1WS+vVUYndRpbD6M0KV2HAiQDczMY3VGs
nPlxaDpm2b4bUoQVUfeI9T6/ZuV47H0wJoGv1V4lSvWsKNl4VGL5JU7oqv/1V/1Ph4hhqCZTCk1Y
xr+NZLqpkJys+uq9HqLvZtvH8CJV2KeVIdYyth4xxP2yc+dO1MmMuh/ka2wbcy/GJsQCzX0RN+1u
dMjRDQVenYZFBfXGYTe5JG6UJK2s/voD28a//zaCyQXXDP4B6P9gCNCKmEKz0el3xDjOWidekPAR
bUf15zu8UXFzLKpQpYxCNBiJhWRAzU9IVOCUGzq9autBCxG0mvnw3XI68KxhMrNF8ldgix0tL34U
mpg0AqFr9BPGf93uDERXn+0mcPZqaNAkzkPg8PwPdGmMY+ja5jot6nBbqUa56jSRkrU0Ih0rOLkD
nGj68AjZ1zk3SedunLjS9gpx4Kg5ttnkdNfS6Q5cFZxbDPF+rWb6Q4b965dCeyiLCu2utOJoxG1w
zGNWzW5gvNAIqGgY5ubRIu4E9MRw8W2KVWlYbZZIJ70yuu1f73dzHis+nBPkHgGb1EzLoGT0IZOB
DrHfgs/R7jQlKAOJqXscCVM7TaKq6CDYw6PidrQmmF/QQJvaVdiPBzsfEWiSv7knJ9jftrV5JAdh
Z2bKtW0NqDUstwjCIBwjpqwfOPl4Qu+ObQOthuNui7IlQcqYlUwNc8NsNJ8C4nS3KKduiZLZzw6e
Zpnpp8lo9YuTY98tRyJidHwDE1LBwslntctkeBAMtmkI0WLgOrjqY1FsUoR8Bz2v2r85QjUm2/+2
pwBywuUz2V/Wx4QoZdDbjoRm7T4U2WeTwN+V04ZfEsmBWJfgIhwbaSL6pdLzozQ9WSPpfm3arxJz
KE7kDcwNUsAjGDzXf/0b2h+nLTMTFJE0E0ltNvB8/GRpE+gxXvP63hdGfooJPn4g5SrD1PWCPts5
V0I5Dwq5iEpBiUqjeLIDTI3yziZVYTl8C/i0e2usrFWjK8algjG+iugPn0ffvUz6LID1bfz6eqHA
EE4IZaqnhLpUOG4y7LOtqT72xufe5rqo9JNGWcw294lo3pRM9geNdbEykVshLUpfJiWpAU3mWE7u
KiyBSZq16tFZ4OA3KByoXWGwfC0QAIY0UCM33M5rWy8zE2wngVtsDdw2694y1oamkcSevMXJ2J6j
dlNIhmbmHgCuc/0T4lltyzIcaVtRpFuXmDEvBJjt1YFee6jppo0R5cEaHab8u/EXn9WHw4XlksoJ
ZTCqYbWynQ8D2uQkriijMbgrSZ9fU9ohW5NqhmdlOPdz5WxZ5Q9iaMG7TKNzaOLo6BpZ+ExNpTr0
ViK9UOAxqpKrNbamSelzmtZmUTJt1NSDEJVDBFVDGoEV4IaJ7W+yDljbxJ2/IVFWvQLw3LZNkjyo
2ldSSLXHxB9ems5WL23+QBP3pnZIP9lhyCji6jsa3R1GGFxMdPvDx56Qy6e0UY6JEbQrPda7TWZu
hi4atg6n9ArpVgseia+E/Ya5KqT+1g3UNVec+NTGOAgH+SgiSb8/ZJbU2e7eBkccO3S0C7SqqPnG
DDIBAZrpYOpenYn+bNiAz3/forE6pOaR0FsK93OOJLD9jZoMyQ3r5YZAHPrHSiV2QmZ4ttoSlDpV
qsIZNPIH9Ud3Qv0DQMZukbv1FFDL+DNCzmofU5AZKhdjbuKbq2oaOdLkVJOzm6IRxeAb0IxZlTHh
5SLGEcmfBetcx/W66X0WYy2avsRC56vmI9FjTHpxWX4ZK007tKwAcSUR4Ab4/9jB7zy7hZZu0G+A
/spoWPQDhdkioOTdxteREOsVwBZ7Ywzp96lNwH1WId/TMhHVtmca0NGN0Mw2qG5GFJbk9NZUmwxw
aIMAQpuqTb4hBcFLre4nSQLypPb1Ne2kurMd0FdVix9hUtq72XP08PNKdArihxbD76nCUblMfQld
TO2uMRCth66JX2tjesucLNzGibTvpMWuuGZoByLNH8zK/1Jhv32I8h7kVxqtK40DIjaVrVIQx4YY
TW5x0P8wpQ7mRcBcqjp0UhCODnmtTid+NgLS8SQxMdb2hoUEV9bJNULPsIkLyo5qIouTHO2HglNl
PxRucyGQsQK/4Wbh2cnbn45Gso1LEeyCGY9WI4ShLfqM+komeH2VlYstuq2ID3PSk+7iflBtWBM+
11u3dHFy13168Yv60kZCXammM9xFbbfrQlcofPK1bCDSN9iQ5YqQSJwFEVqvHHU6yoq0olGEGKzz
WYUF00GoWnLt5a9ccoINUrh7TS2vLp/ZZ8qVB/VwGVGnrFvLtNeRTk1nVTIDZ0CeGzmGfYLa2+76
CnMOD1W3cArqmymnZjUZOruVjsypkkWwyS2TFiuUi8FRh08m7zorqppRGlCcz4PC94dxVNRus0om
U33Axq4+jNPYP0Bzy1LUwA07idZ3tmoR46E8KLK5sxdci84nDsy0zmloEyyMfQ7D4z5qBvsG5aHc
0Yggfs5SEAY4BKfZwiCruHK/jyGix854HbCNoXSufXTatCeAt9XqBmQNfucpYKwNm5+iiYerO29E
oSKAxBOyZW0nTj6IyB0sux90rIKHqembg6L7DzltMqWczOd8zgeu/AA4uYFS0K26vRZWn0CA6E82
7YFQGadrpO4EtYcVDRdizTlsEVdPP0YMeHB9sJJoM+xoomfEZIwuE8XuU2G9hAVroWQCEICwjK7H
JB6WuUwQR7caG8/VF9WVHLRwH9C62qFWnhXaBvO7rjQ9BgKblKUOJRD9wNL2xUObD68l9VRZDuGT
mZgb34J41BnTFysE4w8vm45NWyZr8m7y5968FbEgQ7fUboxTISkS8b7WMaCIsPZB74BPsNPUa2yc
mFo3VPuwU36GjQarBXukkcObq93WfNE0/UUJp2EzOLRDqClT8V4aDn+6yeq9Oo67QZ/JxDMBFXV/
eWRZVPy+q0PEXNa55dEhZZxRecIoifLBypxJ3fwGWi/31dCmYUbOqTtDnctZNrFsgDZedIHqdlDY
rW1pVX/aVO5RnXGzIjM5PgZG2Y1w9B9LAd4EBoxs3CcPzxLjMZo3IpjGo08bRiFJYw+rCGpeUR7D
vut2uk7MeqCQWTN2b78fDqNzaOvJDqtde6zmTWr4zbGNUiQephWvZUnXB97smjZphYVtoKs7zoqe
ZRNqRn1UVDYojr/baV9t0TvLle/W5CpBH9v2mXwJzOClAka4czoc7m6WSqDcdKMkiO6VQfjH2pgb
AQI5C0urDsrMND7pYIfWqY4HTumPWTtYZDGhiFn6PMvmw13ErqhYlRICIjKETW+Sc4Ew4pOu9IhN
557IslnaPO93q1Ex910NxGLuiCxtEK7FxdwQK4/LraA30FEt92PYp5Wm1J4hsls1aE+xNIODQhiE
Jwi53/UM9thHaDGEurtu7QQ4lp0/ayZ10C4gn7ADI6GSZ4o5sTlVZa5shPZTLewLeuR4ZagWPl3R
aV7i2LC7yqn0TGxIwAMwNDfAEuYGhuf05H9I9xnWRrQNBN5SetpvvVvvpj6in2rS+207ZM1+X2yR
Xyu01nxssRb6QVw7q5ocXVr9KTuKesWxr9RfoJ/eXD1ZR0BuvCBkhZs08lDF/aZqAhKQ8YIEXb8R
THHOTjJmB9JdD07JtV+aWrmPsjdQSdveIZavmeC71VbQeijDzvogl7W69DSpPNkWwS6h31DODFB4
pHTbvNGoT5SG4Bwh/ZELlTaaJVkLI53L18ENqnq3PBTPBN3ldcut5bH31/5+7399+v0vEFs9IrlV
Qu/j/5kunNv3/6YoUfO744C9aablLi9PltfoZYf7KxPHgrgZWpPzJ17eV8yzIrR0PyskINNmeSJn
eJo8VEL8IhNrveUvLM+8v2/528vdBPgZc378RMFIKmcF90ZmwzYGd3YCu4KnnsTflZM3P4Am7pQB
jyfzNPzPLgJ+4uuj9rhsJsifXkswBlS/hgF/1LaA5Rov0xwk366mI2qETxdbArWcnTjrBGDQilo5
xbBC/x7GkX2I1NA6Zl1poZK1EPlmlqtulSZ86umMZ6vl6WWDzsc6OsJFLFQWpudmRmR6yzNcBa3j
CKymiuMJzQ+vWx5aNsvd1MrMvWIRlvuvJ6EZ/PGyQgIi6dTYXb+/gZm85EpM5yEtRmdvoYTF19oc
0gTRmlVx8fQVlTBJZNCek07WPv4S9P6TNSO4FlWdj6t2lrwwnGSQoekYLzK75YFl09PPBYQ9y+7y
YgZflgaZ67Noetm4swTy/W4Y+ykXhDl08/1B51+vfn9sed/y6g9/ZghquXFrhzGnVycyEQUabm9R
wyUmIqd5zv4ckGm9/Q1AXhjG7xuM9qh+3u+P/6IyL499uLs89ht2nA5/0JuDMXRG77/+heUJpgMd
cS5JuQ5bah2/X52mufvHzckY+BTv/1k9q0UtLjkWpjIjRNzhOxF9/P/6mZSI/fj+Gf7T65Zu2Pt/
8acvvjzz4S29WxKSYFzwXT5UlE8baFPzVx5aYWiFt/wdgmHq5mmRkPppAiRh2TNF0mXpflKhEKTk
Ai2/2fsvutxFFDSLUHPJ9vft5eH3ly63lh86ypccjeUNXacBqcsEgEsjjva4Rpj3I1QuNjWhuCUL
8QXSXY1g1De/9ZCTHtdfFlXkbxC3DdJ0oxEqgJMdJWSWpYdkbkaT7PvHplra1O/3fQs0rlIjPsL9
XGzEZLHC+KfUcpHBWroWUJfwERCnEQ40PGEqiMdlry6/S8XEd6uX+XPBqu7gzzMYff6Bp+ZFRg2o
9H+CwN9/neWxP/1ExXKY/t7r7zf9pOCwidr21WmD70KJ6GJZBPOMOS77qXUKNE4iu7e45QecKGs5
WcNjTnA1llpWXCokCqUmqxPpyc72/RY7Cz1MM+mTjRBz8k/T1LvObTOPRPJyBUa6utCCuKB4LD9b
D4oNkMnJ7r5mBQfUmIdADQSSpiBYtaH2bdJqCEC5+mz1XXTQm2ubqBXGa/MO61ffU2j5hoSgtsar
KRK5MRmCuebRJarLapPrpX2JWpwfFS5kIc3nuC/jHb6UbzmD1aqV8WwN64gxjrjWD5H7WlaZds3b
nvgG0/AP6hw5SnDqqbbVVzd07G2HUHzfONpXC14d6bQRHqBUARHQFLdk5kO1QAh91R9AzLGgV8zx
DXD1a0ZQ8imKqUCpKosnOkw6cwNADVUNXdFIhL4ajHw4uNrwfaIBjDhQcXd+UAcPar0J0XxmZnWP
g/GTZefiMGbiR+an41atMSL7WIlgq7mPZRZEj6LGvVR08UuXms2G5rBca2MR4NDInU2c9tYblEnF
MwBa7uogOvScDLcAhqFHlHK3LaP84sbqZ1J4LS6xPj7HdAjW7PZrNjqtF1XZdyVTs0tXDDGXxnhP
HfSBAak8mRM6fBnJaxzb3UHayd2EyPLcdpBoLNP8Nuij+qmSe9WwMHLBGNmiVIHprY87tOkOc5cu
PvgOxJwx4VIYl0SnGtQM+D2+T8K4di6U9Yhk88wfki3doV9pTp0yUTEyqnWmeVaJEmnWQYbntHWy
Tw6WJsV4HurKeSNtSlkFequTMhbInSi9ohnac2IzflhaXT7o9djCp9Z2stbcc5k7qBLR4o2KP23K
vLt1I3Is3NHjYxRWe9gTWJ+t9q43AyUUY6RHiVPmFDSkjAsZs9DLuQ7i55tMnzzBmCZmDBbTC+Wu
be5NGyfrtjOds+yKT0EntAMI8kPZ+RJqKTVE1SqcNbnHqedAPT0NvfLa7mVi3schcc8yJJZOJUby
FGnfFIV0b8IpLK6umFTMmQfr26V1MGxr5z507mrC7cFwUVxditgbP3fqH6kbRNfY1T7Rv2EGywp9
q2n9hrM7h4bAgTX2M7K6ylDxi6ewwHiSvk20nD817je9GB/HKPPvWmS+GqU5PASDb6HCHS+08NKr
Ra4r8nNgGVU+kH+T15+qobKe8JJfpF7F51odvmcVNaqgDe3LqKT9ugWZgcie9Gya68+OIje9Gg8b
CDLVHhfxJ7xAxYH1Kd4MRd1FxnDuzJH+RdQdCvomNj5amGekX+t6zKdjB68q31T2cpxe4kJWz8kA
a0EfHhJjGwDDuDtp5FW5fVQiS1IqpiuqScEUSepePI3DDgOSuqNpA2mmgxgbKoF6dkI73+WS/kGZ
jcHJjWwvs4yBsiZkgqSxMIto5qmZ3M9Dp8uzWU+T1+ktHomJGuGoTnJt+KZxYuI1eBmqwr1WgnpB
kOprWevhlfxC4HU8r/ZRqFfNFyUnww0BuH/BZ/9zbLIvYSG2vCTbguLj6Fbb4lQObfuI9OBJr3Tq
CdxdE8xh0G1RGnrx31ycFdescMDGJvUBNO/X2bBzJWgAKXioe4UBFSKRxBbQdsWdlT+7Q/3cBCM0
iELsoZUTxFl8ARx6JaBw2BEru1Lc4atKyu06R0qzwbzgg9yAW2X8VLG2a271pn3R/WzC7atsILIU
otWeo/E1wpZ3yDtIqXpr79u4e2ys+JeVxNV+kPRNkJUVMg3XHWvZ55oO9YpOQ3VIx0fYwog4B9vG
kJVNT31HhdHI+AFwnewEq1Zpx8qLpqt7Ic66jPXn0HAwf2INtkod0fAMeU4VJcAo1qmnMVAPeVht
O2v8PJkl2PCgbq6wbGIA4yQHuOJJ7c3qHGTNDNob1kOMNFjxWQGOioC9RD1qZcOOyKKeZGupXKyW
tJW2eNJrh5KWUeCPJofdibCOptO3vB+ru0O5rtX7J6Zy9gaD3o4ohPEL1r6LYchzTcbekwsndqeF
cXkkY6yAON2HL4rhd3ehUgibCFweJ7slZ/N7pJsVXlsb8X85QSFKOGipRmLbiXtU02IYZztQTw0o
Ke5jwzXNkbhS27nRxwlR7dvp3sHOPi6P+EZQnfCI/SQsUO7tGak95vZOHbKzY1rKfqrhs+oTlP3a
54Qp8ngXFfw/ZtwBrI2HdttbPedFO2vf4yR+GRuEygFo+NFJ41sD1YLDOqXj4VZshuw2pJY8opis
IAQYkFOwRNVcGIQNnbhoxh+21VzHnKTJYIzeFLUShyCbh+2UWvSYAS6qmFQy9SKqmLhVSvcjooe2
2U/MoR6E3eyOhppbCJSBrqgdaCpVNZUnicMfYMqvDGvsp8KKj4kKPdb0ZfRYS3ggdRTs1DyeHrA6
vhnhmF/qLlNXNX3qY3NXBE1AuzS3MQP9jrYLS3lT7MoxC6h3p1zDqIrOhnRYSy+UVjh8lQaOiYWZ
yQjMo2Pb81ypf6M4r+4AdpkY/Hr3YsYu4qFJX7lDMgDHvQfFV/7L6dCzF7ajNn0J7QpGPnQc0LEd
trzRAISCKwwtaCUgUpLZmwMjVhUSjtPKh5meJJ9huPt09LBLhr1ebyt7pDSHYWZb4FQFFQA+CUHl
F9OUL11vMoOlxOr6c5pGhI0gCmEmWJmOuIzsjr4PbkNF9RO3HaEliiEwzMl9b4zOjrIwxRX8Rar9
RvNOu6qixcW3M9K0/2pktbaxreBnUNGZA/Vq3odBYVrZhFByH4ags3HNyCdcwuW6i4hArzWGf6Yw
HBXjdNMmIz66rJX7RtS3SbPqjR0MnyJWzVSQp+jZt9tLEPgWbIlx2pHW4jm+ucc78CMqB7lTO07X
BgHRJhb1VUmaaj2MBjlLpvismr+Y1cm9qwPIyFAPA/8pftLMebRaXf1hKBGFZNf+zNWr2CSjWBMc
r98LKV7CKZ3ewsAmmgObLMdHyZyxS5yTmdhwb3TsSdhGyF+xehdiKnFYhvpJLbNvoig2blT3R5/A
BjJoiSQh+7U9T0Hongs7vRGNyLwe9cgmkm20rxNWGhVz6TNL8dZNxJ2gZWZevty3kKx2iebcpzLD
+TWXS9QposuGV3crJRSYfrDXYWC2lIXhi4VpjwAiBhnlJzG214D8ttk2bUkbY7bWrft+CE4q5IJV
kvTqvkmAY/SB8QC01nmwsn7nCyoYso9OtAT3lLKpq5jT19KFaVsyGNS0Y2AFUYbLDY3CSND4x7I1
HslxdjxpgVYplZrZsp3IA80q3k36VyqZ7IcSq7bq6mdECdSLzYEwmJdCAHVr1EZuGuAysNOch4Ik
Cozw6tchhdQmNS4ogqZqNnRnpgogibnw7Qsx/Cgt7TaM26K3Gauxj53KxH1ABXrToeOttTI7JBNs
qyYl7DW1BJEd+ddCgy7cFspO1fQajpTwVzHdt12NenzFtCpGE9F02LDTR/Bw3QFxPngBxfnFhAdz
QkX+SuWa02HQ+oPNte2m2+6hKntmFZ2TUcId3uyaBoyptNGLpSa31ETcP/hMm+x62kYVWP0ELoaT
GxYnvdl4jbSvWWjgPExerWIUP7PafzPzr5GhDo92rN5ka3zNkZaCEyw+Z26iHRvdTDd6URPLMufq
lLFl7RWtPeVJX2yITqu9MNNSYEusgLmwILfs0itarGM4/83UaqSnIyt3tecO1IxBJDWdtgmeZIiz
huzOx4TxV5LTfZJ5U8EuRjuHuBChedHpOw08CyTd6Re18ccwzNhZueDnw5lmF/a4nwLta977F6ZH
9dEx7F0VB9NVjVAbVMNDB8U9SL+WZq896CGYc60si7VF4MRt4JdYFUblbxyFOj7pO7nWGDt/bB7G
xmmBs/vH3HyyS2lecEhaHrHH+UUPu7vEMZOACL+4viRKHtUUUfI4I10Ne4LjhLtFnhlEUgeGG8ot
46tHvaSmyWFBYhqsAvt5V6zBWHpOogzXb91s72hxai/yktmM4qiquPZj/R0QhGfSoD53Tr//v+yd
13asyrZlv4jbIDABr+l9SimztPRCk5bBewjM11cnderstc+turvVe71kk0GIJCGImHOMPnS3mfad
UxRLzsJIC3jK2XO0ul/jyGRXSZCV2Hr738gQt6FR8bdEWqMgSemPCtrV0cCcUreOVZf+qgIgJchw
dCZHRXJwUI86fmbcwkXwCjr/RJemuATDu1Yi1HQpQj4giI5XQcXz/v6SIHY9V9mIl0t2O2Z+2WnK
bIhEAEfp52dLC+zdPnXbZYgNa8fy5rnBX9gmb01tIZX0wGj5DtxyC90IDA/WIPe2UyHU4Qtv51ev
/yoNpID5g0Q7FueYxdqJ7dRmRG462aV3ylmP4JsV2QryXrtLPPcnHf8dgwEu6iZ5rJLEOAaxY238
eDyOpuQD123tbHkEj/qVcFbGoN2sfvzF+rrZaaP9KQYcPLGWh7s+BKHHmuhIwPkbDT53T6KShyBX
/1lMJXnEU65tdMtujl2HQYf7ZleqIqEjpsEQ0Dofln2LShcEj5lb1IUKavAW4TdLq5+TNLys2lMC
Fvuq5duwJMXCLEb9oEkPhxYu4HUDomUZ0/jYsiIGg8PNtaRskx7zQo/XYzY9OGlGEBV15K6md0PQ
E54xb0CMtM5RX60b1e1oRJjf7OKnPjE/GmGjt6zG9szDv3HNNMfGvLVUNR6TxIN0T5Wm1fVs04X6
8DCKcNG2obPkMo0WgOqsR9vTjtQXSKyJ83PamkDuM3Pn6D7WssANN1PpMUXwO8KwqbweRKwRt5Q2
zOeRdW2CPGsx70ffGmqKZ7vOfZKBZsanGKJ1GkpvG446hhLX6reaZJ4J4zk9srPRgtIvx2rcOY2D
2q0WWGHmAknaNj9B1PjnoQweRKCuYeR7r0NrIFHOdePIc7ddxCVQByyzJx1h4CG3DKakqZXtYPua
sJxTdHI2ZjE/qS5ZWlTbNjFj3GFlttbMeMDmuXC0VtysMf5V9PRYweMP28S3IblgDoLKkKbLvDV+
a41unmWTraeurq593zcrJ4oOE1fpcgCKussd2ufJ3NwO/dS4aJBcmyI8EddETq+vY9t39OFQSK9/
CKf44FCf0cL+2jfOSwkA0THHaEPicbvqACch7gBiEntkn2ASP8sgvWoVllJnXpAElR1fgOp8g/6+
kSoRP8lQArODC9K3OvHSMyQCpIqecYnS+FXyUjWievcytamt9AfktYD1uHiqbC3aJT4qCuGZAFfN
LnvsHGYkUBE2PtEDa4K3YMq55GshPnlAfmnu/Zq7IS3DNZMxkG+tE68ltYclap14hZZyXjL0XUTK
r2wEAjqpzmKoEEUVYi2BwuzqEtuqyZiG4jsHKgKleH+flMSGEc92825D+5JOe1nvqhDx5RQhdizN
/tnEDExvFruUm/liPcR4Mdrk4A8hcee+i2mv87dxB4ejgym1bDBD0r/TPzxmUHZVc46T8k0liXbo
bBHfDJNmSLl2rXqEFoclwXVZvODcdLhfg3ylguDTgsFDm/EWMFxcQi3/nY1iaZssyd1kQMoTerAC
FILLBoot4IwUMglLvSV9FG2jSK0I4iZZSohgJ3e8amOYs24coSGSFIN570WLc2898w33tOBN1EyT
xPwItcAt6NlDhJGE/sKPTJNObNoiMmg4WRvuaADDNTdqTS/P164iH2hd1dY6iPXuqAMutUPUTelD
0A7hvpyHWWzk1rKVYQmir3pKyEVBBH42aeHv0HlnNHytzVd9TW9usceMuobafB0nlgu1lsabCdLd
WNbAm2ackZWWzdXsH3gaRSetkW/3EkwqIcvaoTB2yXezSA26uQiCSOrgdpssXPqmgt4cEGGt1b+i
2k4pp/bWQ67UTztzjoQ19esm1lHqp729lIP9ZDeQNavCRjZRjcwOCu9Reca4T8qaNas5+FRJy9+8
7UcTIHCWB2LVUDJdmjb5JXlpMzlSVFH6WcIR+vp7a8Qx8BWiFUXWQn40B66dMHeuotMP0QjeAubs
tkTEDWc7nzZa6Fc7IbGW0YKjD26W6U0Y6Yurops3BNY+CEAsWYoJiKOrbKN7hUUwln0ZGtlhyF7m
+gUw4XiwS/MX8SY5fAIblCbYPM9DPRHpNZeb5/TLONNIc0x4wkXMVAjkkgPrZNzdeHWYYCg0jk1p
n8NEZVDS/GsP19SVhf3Rl2cxhe7JzKgjZTHuEzuefiYatIxM77ieAFXtuyjymXMXv+5ieH9wP/MS
R/eCWhUIPYIJtzpvEmjO1IDsH1e2eLGHof8956yMrJgQx1mKaIBPJlzRtZ0Edb96SM+mWzxAfqDY
WBAXHBfIUxPuZuBVPbb0rj4XPRTgwMhv1G3F0ogcuWI29dLGVbSl3Yx6ILLJFOyc71ZZ1scqwCPR
SSta13AfoBYSkjNWDYoHd6D1UTsnUGXkGWVokuLi6KtOp7Pt0dv3gvB5pCWBVBd9SF4Yy7hy7BWq
4m7X6MYJJKJ19pFFQ+jorfFpTMNybxPIt6GsZC/vpcc4qKaF1j6IZKBKr43JxmrjNyKCklPsaK/K
p//iovk8Bkl5baJZvOhpK2HSPc17Izj03q2UsTzeX1LN4pprslsKBBXlpvUrZI2KcBj13KLX8o8x
vjBLLk4EbA3fkkiiOw3XuRFib8gT77m0vKeUG+EYNN7aabz5rk4oxg0AHtdJ2F5RwjVXQfKE5+sp
Y/xadym7aphspJf+rjwFYL2ceJA15dlMMv1Ik6Xdj1PNhKQI24ON5t9ItFNF7tdLNMTJY/0pmmqb
R0XywtPZOOVjCDGy2loa1mYdZT3pSEQkIAMdz56By3pKmu3QEKqmmnra3msLRn1jiaLt9L6MwDKh
MAzpf+huHe30n0OohcdKsQRNTO0pb/lOdKRgtYZ3HrNkrxVEMlZaXR0wwL0TkuGClqq5o9wqhnND
lTcaBJRqA1lEPuzwOFDDCoW5TES1pGAT7caYyDLwcf4OhQhyoTGjtpTB3VcOgWYsRpyV5ldPemPi
nDdCUspMectxHZstWr3CNS4ZeDYIxyhoVNnccqKp8n5OC2KtdiwL24WITKHQiIr2WGmEMw1Cv4Z5
8copKMl2ZAo+msaDGfL2czqUS8Tt2aZyY2fZkWe6MpkRb9Ho1geXCks4FEj2HIBNqfap9VC3c1Ab
G1nU+aaMXtsgG3ahjyG2zR1FYTU6+3kSLoNUtafUJbLGH7rsUiefuN9XkSuyj5jRdGEiX8HxE5zL
ZM4VE2a8sY2Y0ciJoGsMmDi03jDfbEVxmDi6pEh9vLLas1m25aWBBLiUluGDwzdW+O/hKw0qf/CH
3zlN+bUKWV1Q8hlBiIEQGJIYCn/+VutlcyiwjCHN05HRRJNCI5u35y4vxVrZrB8E6Xu9ss+Yjuyz
4yU/sqBK94U7EoPSTk9eSuuDcl19wePr6j7QvLp+4pnjQTfLJL77td/AVdJwae6Ud6PunTxp2u90
bIstPUO1tOalTl8mp4HKyDmdUeluEHG1Efx5chLzGuMzJgtAZpe0efn6RiiuCyTZSy1CsAdmTx41
E8GqlvfgvS2Lk8zi7DkSPReJEaiT2dotBNERKH89yd3dcCF6ZlCiYUVJq6jYujryRgg2p0rRshKB
Vpz6Mf6G6573ZegPBQ2rJuwcAq4rbSlLo6YSJXb3lSJvAdUvCG7ZtHy+MeO9a7cIbB25FbPVXeoj
IU0RxbshHh7sgBVnQGpQaAxXjoAZujtu0l6ka+J1hzWa323Bh7VkTmOsUIcCeZ6qjymL1WbokHBU
geFAM0y+B/N4Iok/IXVJeyRNLEafPg47dIzaimmk3MFsWbOofiTKpT/TN9C2VT+EtDloO5Ygana9
h2bPKkHszTPWnGkxkph4UXY8HCh2uQsN/8UiJxDZUk1xBKNC8YnncEXgsQhlvo795ljZQHeaEtmc
UvjNeE9oElu1dTsKcsFgvKqCZVnV/6CAmUBcGcON32fu0ihrubAi5PymaM1T2RvHUp/iK+vkkqVA
ZEO/sulF5EBB8yyg4NraxjMFfUWlmxrrzpb9+GzFVvwYMGQF44ioRY5PfWOzhR656MqMpSrn6Vlk
rP1JnCguYDSKNVokxeiu/BouYYmFZjRC8SxN3ikS3swiFQMwAAQ3t/zlmIm115gXX/Ie+mNkrUAB
O+8mHkU5pw90ZsvA1LlHYx484QV2O53PjaylZV2ODpM/8tfBbdc7sqCo32VHhZoPF20IKBJj0AIF
tXeiiXUoAvghinrG0hko9TZt3B5K5Bb0NJ1L6bbRamLBdaod8c133ocAGiMf1kvUuzAVo5ocXrND
XeAMrDsB42xCS7wos/i0RNVffHcrMg+otM0CqPQ95h9OdptCDMlDvc3trvwupLbus+gpE32+1jqn
fZiKbG9V8bKAWQceh85cMtv5S7hDu9YY+fSIQuGBI4yLsOKjHJ874hxWY5F6DJDpeC1CQOm+03+3
XZM3CUBcFOZOY6V0Sq1PuITZNuiCFU2JiscmpCQ6mAFUbCc8trDAgQkk/msWtms3xD2SG1Dw85l+
BJOBaggReygXrGAFYbTc5nBd4Sscu1H1D88BYqWjbUHgiF+ZOlXQ7UndtJOaiBZnAlxh0ioh+mNP
TvgLUunh6FlDfxzpFA2NbR66PqnONYKVredOn8Tc5l+cpPtXhV2SNpIYr0FVl9BoiukQWLzcvxom
wFCDNlJLSpuz1ChsOxhtWxudQG3441IIZGOgkFBOd8Wtxz5EJ5mPOVdzGmjsAUaUOX6FZDKexzqo
SV/Exg6p0yJ8MxzONe37u70sp736NMU/EGJdK8t3voMAZUpofC8H2d3MNCqPsieQuAVyUjqaPJrJ
bCoAC7RsiuksVNs/mvE7skT7qSUj0xo9hcCs05fZsSibbmUUAtpS+7uIsreQmf+W9gNVXdTrPJQn
uWFue6Blxvwriw5RMLxZesYwF0KP8dyZOJFBWJ71EUMAm9wH336erB6kfQC/x+tzCpmuW27dUD2H
Xkz0YchISRnqA571Mkart0BN8dtobQiDNrdxrTuzXqUlNsN6zYzhhjyPcJ64+BFHU0aCNRHuwjYO
9mSfLd8FZtHi3vWsbkUeLAtDVx1r2kVHz89OZQetty+x8VoFs26z7bBreKTX2eZLgO/9wDTJWbV0
uame8nRoCfT7ksjW4hKVo7mJZuFyrrlAdyPyrdMua5YlPro1+m5302RUT6Le1JbA6egll88dqefr
wGWUyHUf4zndqWWcj+0y6cjEaQYK5rVnUFbsWx9behKvGziYtPYK+zGKnBR9qr2Pz2gg/RezqWjG
M9ovPQdFSiRTaqP5+IE0vNrp9gEShwNVlUeNKbR11OjixU3lL7A3u57n5jaj85J1TYXq3Y1wXVLT
nWyb58BYEMNJf7FHgpCHFJ4rtTN7Xd9p2SdGl2KriugaUpBd4CwBwtY468bpt0kXyx/9rinqNTzc
7laI+uqG8N9qW0vhk1P/BCwxpywocxUmnsFMWxjXSrVnMjYmJF9vGSW1BXYiyfgC51mUkixSn1We
RDQxenm13nlpi+8FpulmCDwi1GWWnoe8+zHEBnVJP9mbo3ypjBmULxMClC0woVab9eu2tCmo0q5k
Jg0g3fWMMwuUx9o36kNJfBvZnBdRNNlDa4uNGfXBuXGNh7ELgevoKemeRTYeYDwvWz3X6YfRf2L9
BwfJ7i+aBSO2nprb3U/QWsYzAs9i37bMiywrforrQu2m3HltLUlebylHXCraT7vnSZEBhFtro+dh
t+mx6dF1IkPcME/wxT6CumqPkRpnAan9ZXz+/0SUfyCi2LaHGe7/Hl+2/Eij30zWo48/gShff/Vv
Hor1X8QO4F3GZvvfeSiWbuue9BysdbbEDfm/oSiClDJXAATRoX+ZQsdk/C8oiin+yzZN18Lg6rqm
5OL7f4GiiL+b+2ydwzIE4GJ8L2ADhDV7Rf9wkreUABBvdQPzFcwhRqFv0ERZJ6WXwzagi/BSWEO+
76zIXVWs5eFK2rgbWzLuI797Un6RPWd6+iPIipOCY8XjLb9ETrjCLRvbIr9museVb6H6YOjbksai
9gRb7BqvfEHBPFzzeByuXous7o8P4uHL9/snkMT+u0X+/sYsmoVS4ggG2uLMuW1/vDErH8vECzt1
CaAWbnuPJJ3W+gGuAS1pG+SnQspwZRCQQ8grhPGua7CX9oNxKUPrVxtO5dEb1LVwyuFMSQjCcgdQ
whXKOddJudb7unuQER4iz8LHS7ingjbmp2ff9X+Sq85yeCBtaVa8SBRqS5qJau2j2zwSw95uHT3/
3RZhf6wdV9AAbtdaXvX7AOnJkWlZfEzaBhkljpQtHZPZiGf4RzPsH3wNFkrjK/MFPjHgcvwDx3Bt
5xr6stFF3z/3PnNrVMsgwJvwP59TB3bPH8bhr3Pq4AD1hEdBzL179f88p5GkU+6N7QWHS7tRXRht
PEWTJGhl8KwCvK/YRg4acrejGWmskMv4vS36n64VYCDwKnFk0bNJfUD+SpFW2xZtR3IGWetoMr9q
NE6a3IygRvDkiBfPIwmh9u03RAwKgDCWDFWq/BgM+jrgQYDyAhJ4Hun9MzEezDUcGG2g/EDgEWe0
pQZEKUFkxcVi7rytiOdBaejRGirc9EpuzUrvsAuyPpEogkRvPJuSc+lNDxTOsteR9HUl0aW1cMXO
iVFcR9UdZEnIMDaBdhcK+5ZE7rSLwzZ7RZjK0qY6oeJ5ima+2F8vyosQEY5x9A/eXOO/37zSMnXJ
Ve5wD2Oo+/s1Lsk8gTOSNpfc/kSLWhypobAOVywv67Cjc+2LiNmP7ZwHZbFOrsO14+frSjBhrgjM
Erl96VoLAigJ6GY4NwdW4Az113+4bv7jspGGhOskTU8wxvAyX1Z/XDa2TimVqU5+0YXWHOLEPudO
Zq9tSkerbnS8f/h3/8EisvX5/4H/wNvuwhGU7n/c+iXX/1TVYXFZNZoRXjXjV4UyioagYLZVG9Zl
bBNIcObkPVXcUFgoafd4XXFEe4gcEQu4vBFSHry2pp7t9d5kOJOfMbllaRtprwUa2QWgfYrtPl7d
Zl5049QDg4e1eUEb1zn/w/mbD/gvtMH8hrjXQEJZpuU489Pk7ydQSlZ9dOCiC+iId0nC2VGGXPyD
a9QMV0G1DJyEcqBkJdsg7D2ZjETHeqKrEDvVLYpEsFJ6uG5hkizMkdGwKY2H+0tieb9A2Mu9GXEL
IjJilqtPwXGY8pYaRr0RpD2cFGW6DQl/PbJDoh79qj+gvc6QBSvjQGyQgUEOQVRTyxTZj19BoYrl
NxQhBHSHh9HwYfjHnQT9mFL8ztplMFeiQQI2qAt7F3tmMsCQx6LUejpFUjGAAUSNrDXd77YhG16r
wev7BittSt3GyXV9Y1GOybQLnBQQVJGzzLTa/PI/n3f77ziC+3mHoSUMqKw43+XdGf/Hhas7HXIg
2yfAzF22PrVJAynPIxX7t34udYYKjF1fu/3sOPuJCCf+ZWbGivxdxF2JpNqVWM411GJ9n/Sa2rZC
+jdUI8MimrcFIjGY2viz65KLlZj7QTjxe0y9DNvuGF6TcBwfqhQHKK0URiKC+j4o25FwW96syiV8
vKZ0PKpJ4vgZH2JKKqcpmboVNhgNnZzx1M+YiVFUMLvheCynSs9x+ejVJrcGi8K6s0b52++GCY4n
gsr0Qv1vofz6u0qG8kpdpX615GMtmuGb29jtWTf+AVMlkDv956VtWiYjgkPwEropW840lT9OsVO7
NElIzDoTJY9R0kiNI5Ia46g3Ax2ZIEKLPTnu7v6L+ws+UZ9q3rxNTQ++2vz1N6zofpRTCcH337v5
YxMEOka1uO/8r72pJouXSo4wGu77vf/aR5SnEWrCv/jacnI0DdaJS33X8YC3zLvX+jrD7Ztu/vjD
+y++/uX9AMNM9zceq8+vnxH5xBH89c9HL+HD8GWn75sQZPf/6T39tfW/9mv8zAJ3PHwdw78P8Y+D
nQ/u65ju23z9067MrgSsGrXqtnbr6sdi3uy+gW/VQEruX95/c38Z76f//qXFLUt/PeQZvwVIPFGl
DU6ohtCdC1ro8EfJrVdzgr0C4Lsm+sfftEQwLeFamK/Knn7Dtk02Y/syav1vRetz3yXmKbam3/pA
wV6N0XObkMY1oG0Jk+GzzIgNjDsKlD1k3OUwgKTWyxe/k5e4wSOdNui5pjr/JiKmq7M0Oe90ijy0
b+jTgrPJ4ITh/Sb7SlsjkYaIRPzRomxrIicqpgmJLy5CUPUfh0fWt6QbUuxB+0PpAxt970fRcqLx
ukgkPHHXIkDQB9WGb/2Jtly47hT7iOjOLfX4F7OzaUlMiLmmqEF1edn0wvmG+efiRD+rWF1UIuNz
ZGp7PrZ2gzDwwVDiSk7WuE5ilN16m5fLzGnHley0LW1LUnU9lxw4s7iFZscDyVEbbt93C6VeVs/4
bNa7EWlMttmAPbZmJaaVLFTBuhCSd8zOqNlpdEiTpDzh0GbNTdFw4VnG2zRMGiHt9PvkJQia8Ki1
aBdShEnA8BCckC3S5LVALR1U/Dh5S3x9gU8cPW86/IxtlM1zV7pwxC0O6jP6TRdJHpVBimuLsim3
ldeEW6j2Wu4/k97qrwICHwudLkWnfsgBmkOaJ9vWoPE3kMpwNS0KSuXSx3tC0COelBApvUs60qA5
+dYNHONYkMYoKOymY0SC8E6rnGMdOs6BJ/Yx6TTwv2EabQBygJg2OA+STy8efkRVestkjq/bZZQs
rLskcBMYmo78vWpW2sAFlrs1Vp0Wqwh4ulwh/QxpCFjkQAA03BmxzeM9rE60SLfoZv19R5YIo3rO
maaJNJfoBX2BkJhxQBi6yBiKE/liVOQxTaThwnwhQGuglSaaDs9Xga4PhR2abLEHZQPGoMeJNonh
t+yTQwoXwY5/OkW3gdqq1hCwbzlSyJNrywMpvcDU+womWt8R/Kw+TciJwMgxZ0e3luf8QiX09Krk
CR28GyOgjqwcekCPrMJKd75mHKncvQ64qq89BtEyRI1dNuqhrpx61bLSm/TiCc26WHaF46wD7AGa
Lbo1gctqETVGj1AFshERFwfPN9Yqzp9NVW51apOrpijrRadbxaqNMJSPA0nDrcXQGk/pz8lSZK2W
tKqGdokJAo5zLm1m3erSZXOzoNdPAUDZEiXCVh+diy10TOwzb8ANkUMnLr1XMhvzWH6CerkyYKUH
t0lex44kFfQwAEeEeRj9MV+TlnYg/RftiMSwAS/2kf78wK1FKrb/kaEGWplMNjYBCXKs1sktGclJ
wpp7Uc8yThE9EPPKgEhYHRKnCfbNonE7APpDfMHuKiiDWfUitpvnSs2Awck4oQfvIZlwK9N5203M
L6lDFi9MtnAMey+IT9GMpsXJ0Jts34rqO9cQWgMCrHb0balVZkRSIhAlBLCyv2su52+wyUEuy0RQ
+4lIvSGRdIGCznUomBGFbCwI6HoSzFCRHc2ANnKvlkKryBT13F99g4aQI8xXWiSPLIc+7ZQA2/lM
R7YzzZaQVy2aO/9O8E1Ja8tSjJCx2TJkTVs7ivHl4TtUgcS2M6CoI3hnpY+jdbRzxsmUVdE0d1FS
kKNKjM1DQ8ByXFuAHWLgG4lZbx2nTFYlymSwWJ63mVSzGNqYEIs2eU+UooiKugbDLCKwb2FD0z4B
WFhLi6bNkNQrr2svo/0ATRMCC1wUZGCIKfppoF/pPCJPcNfmyKKxzbxjPZbdwsPWMerpSPdcN7cW
aHJZVdpRXXvlimNWoh9o7aeIuNCA8XAZki80NxNBr9TZEwGJzEAxQUC2DHd+6udbw36npnxCcZSQ
vmE+0wU5SZ9PeGox3StCYKFJJasmmvAzyYI3N1RLURjDRpkf3GBqi2r7JWHgXI41Qin611vIKMcp
AWFd9paxGpIA0TP2UU/PV2Pdwd2L+baW5WuV6LdFWUzfc1I6QGqTROfFBiY2562uhkvI0FliXe3I
bNlISfGysMJlh7N6gXkPjT6ho/TJtO0AU3vha8MI09XN13rk7XsTuldnmk+I60MKONBcgMaEtGDa
506DJVcZWrXKtApbXusdW7+0txQmHoA0PsXwWaB2nHXl/+ry5JfRNeFM9tjZ05SBJRnedGIvKOcT
YBAhk1xEJWZXTCHnimipldV30E47krbs/JtTk+M0cZEvlE2mYc2qKbSrfZidGhJyGGAgQls/CAPb
4e3HRAR9bu3pVn9UgaddsILpy/sW95f7t8mUB1f4kcPRJ6lwff+z+e8NTswPlxR4kuYn7Ybdb0Dq
mUqAKEH8HLX67/s+mn48A0vovlU8TzdWRjBg70mNRJM0X07zPnL3UZGF+OnESbQqcFpdBqr9kDJN
gq+8WvuuMrDp82HLKSPYlWf4o9CGgrzYNNtCTwNnFmIimWT6IbWy/iky4+hEDf4uizQ8V9BEpuzS
nzU9pB+id9m75gSb+6acekQvSWA/xaEaWb314P+mqX5E8OcuvvamCFlokP9JjIDEM+tXPXfpZIYE
MRuUWl780nuz5/9LrOhZ+TJ8GztspYMehKe+a21cezwyUKWM71OA8c5wqp+DRJQ6dlX3xJTnOLBq
Xo++8nYYqI1HvaOpet9Mt76ZVml9jg3RXWaU19eRPu7Bbtpq0+t19CqF+3rf0p6sS5yF4lsXuMM6
koN1xPwfXIjGBeq2MjylvedEyxYAWH7S2scD6Zjxk1cTGSPGUSAJcbRHqxIG/mjeixVyy+h580ku
MAG88HGunSy8gwMRYqMIL2AF7z7fT5CRVg88rqpviAGQjhpcTFVS1fgU+3hV6KL+KAr6s/NeSyci
WL0o7FuJfnLnFGij8i6qbikJrF+n22O264au/6HZEVYTQ7MuHtCvo6al2rpyC/vV98Kn+97oWN6I
OqRsUOnuui6xN9FT0y+1iWc4czrro029f51IV6M3O+XqZmCJ37lBWO6MvtVvfoHq4763XmXI13FN
dgH7sBuCNjqsvbgpK4sgJPxeoZ4VP3rrmzal4kP5ob6qVK2fCsQxF0F18GuDXDvWppV+xlHbrTSt
9k9K08LLyDEu/dHMfxCGnNa0dTKcPivL6ovzaPXmWRVGuLr/iwyrCxec7qAvRy8+QXiUzbnvHPr9
8QjxrQdEOh9K3VFdbaV3dqGlnI0SCEtW0POTDX43X+3uWzHls4EFheWlGDTzdN9A92L3Y9Ru9+Nx
fNB6+RjplyS10EvQdV31xPV8KELXvg4oRCJSFJ5/GUsDxXAlvVXe2u675MO6b0EdogbSmlXQsIV9
DEcRQywe2/dmgOc4v2vbw/LKotO4piynj62HhDRkxPtORvrX2yYmDegxfLuHwLWzYzYPTfPi/jva
GzblDU8tHw8okOYhCUz3gGpUrEcrDb9jN9vc/4tvuvZCFM4OzGrE2qCaIBohFeViGt/iwdre99Nq
trGoJBZq/IuEWfHM3TiQnN9UQLrsfLThQCkBIMzw2AgtOIwusjabUMxvTA8O9y2SoO1o96GrnKrS
2gtwg8j40CohenwtCAuzh2n4iCD8kRU0RogzCnGzK50EwWT44ObRqQc4Ps05Zvt6SElDzn+gY2yl
Lmm/pML0d7rDwsYPiec0muP9D4WNbbelrnHgeZ6uTR0Nr+PmL/dflgUYq2gsnUtvu+2FqKzsa69x
Mt16+lzPcd04exsXx7pIovED+aRgLPxoiTLYdHpY7D2QJC+CAt/98HWn7QkoysxzHvgDZi0QPPfD
VGp4b22ZPHX46A5R4aJmng8/B4+aNm3/vRwLZidkX+36wRavk7Tod/LGSYEmfh1eyyluIxMRzmwS
mP8SSAsSPTIDH6MYs6IaGau/fuF7K5FC0XRRsG9zDb2c7jnJm44C5L5LMtDGlUuQ+REbo//YjqQ1
ew6LNM1tvIcSscICYIHxUDaReYIkhkNqfu9DGe4p80yvBaKLXW0MBMMi2fpe6kztu3F6oM0xg7VB
EA1lLQ5RbGVPHSFRX0cluNB8SHdXHRofmh76AvdfNOF0SQKZv6jJKfetl7DGHbrkg5ii+9F2E8Gk
VRPZ+zDFf1sInxqxQH5wPzvIoREYlA1juS8vwHxQ+M9npza6l57C6JM0+vQwmGn/9QGm2lHwoH93
g6rbmGbOJTMUzguiQZanvEnN0AzUO1xi3SxOuF925IhY7yLe6iL8MSge3YGRkIqDSHRtMiVofRf6
WJmC1ewIuaxj550oCeKHTLs6F2HA1CQ31daxColKzrER04KxRq/FU7W7eUSS7WNJdGKvs1jF0r7t
ddQftdelS2Z+oG7bCQN5bZ0Lb1Zelt42ZwXLI+bTGRPtQUQzcrN3SBpp6MQSujOuaL+8S5fuc2NE
Bis7t3gpXG+P03NYZH5lHgbl7uqcNWAkW3mWJqvqAEX/ksjdNb5P9aSl1jtljF0au/ZrJ8IA8YdS
O7Q1YhNK7tHGLgnsU3V3mNqkOvqVLL9eAnzkC0k9af7Q8gPRWbjR718OMxWkI2uwHqpw6858l79+
/p/b3Te+v5gzO+fr284Kt0E+4cphz/cd3H8+gcInKXDe/V8/ZBj3lgUgHlrzc5BggxfmkCiQDBYG
d6U1lAvcZjz/L/bOZLlxZcuyv1KWczwDHIADGOSEfU9KorqYwKSIeOh7R/v1tcC4Ve9mVpql5bwm
uKQY1BUbOPycs/fa/K4CSggWT3Bkbwgn6b9gBFiGOGW3haveovCDaFKPDXGWrmpJJAw5rSVGQg5J
q7PXLTv2/DmZggap7KSARLy5OrQmd8bB8hZtUvnl4D/YQ4xXh6JOUWVYRbkGdj+TuocYEt7Vsci3
ffyDbkwU4GRFhtZ8eNxKjijkop05CCT1PWBX2HBK/11gICeWZY6DfBxGMiAn28PnGfRi4/VqHbbZ
uI6q7iPCvg6fgAKAqNzGIUrYsqtr5ph43Opm+3h7OMuatZgdnkVSYx7QKBjiqnt9vDi6o+UBe2am
l3PLEdWQsr4TxW/VqFQ2uRO9Gh3g2aZRdz0Oh2WT8ARyY3ivwLpOy1gZp8gotM3jZ49Hc9CeC2mC
Y2zHZEVSJoDWulrkubNioxAQ5rN8/GEh9tlVUVLFFemcB4kSDhu83LIduzcJPzYb7RZmfgdlpbtY
xDlnLaWl44FRyEHWuS6MOqQv6EYDLrxFrndAKQhY9pMQpLXZEPAyfz/+/HZQB4TxzvezyPCWYOGR
X1gK5C5gQUaGuwlT6TpgqWLEoqcUy227kjYthzhKISVMjraUcByXnaqfWitvt3rIIDUm22ArGgec
+UgIVpRg6GQKzUCk9LTNVPdvkRWhyK3cXRF43oFi0VJ2dAj1uCb0SK8PdTfQhOzgPNgYdxZEpveH
co6jMWIxro3QhB8x+D/7pvkVOz4+kbZOGK+ZF6vLyy14iWs6kTkqhh4RMafQg8nTzCC1x62ayRkt
/hmRp0KrW6sEwVlem28IBOXZT4lDbJ2bVlThcRIp+0M8UfuWp56bvutgj3rWBkU2dXpsA9x0IlKb
jKjFplvvMJqin/KFXAq4d1vbwAYI56+9ALuJ9yT2vCm7nY4qNjGmNVb5PI0AHvH1yjOMGRT/Jikj
6FrsJUNIZ+MXvnnoWsPElaMWUNnYW+CuOzlcGpbeqJlb1AT51W3tTV7RIEYyVegl0iN9vAdW79+S
wovXZpqSf0lS2zPw9Qr1rVke6paebQLw7GCMTDhiG6V+2pNuUs75tKGFfhwpzEbODMHEmTNx26pI
t42ZHOM5depxIOPu5mEGoJwVJ3dewP6Fg3rcSjQjX/YFAWK6o/0MkuhV93A6sgHzD0RCvEk4FU0y
MGygIYIhpDnoMw7S6X7YbmJsxkHcQpNALKexKcHdeBeaFDrrip0/53VHwlSY8AYJo972ZnHK5sSt
fx0KiUZgInp2oWXFtx+SVpAXI/FS0v3z9/czDW3o8H22ZRf+yRh9BI3ScmoRNr15RTfgIy/VQan4
GuWpvUnFoA6PHz1QU49bHaREpgr22zRDItMHLzKYKZHRfBCjqa11Z/gIEmbidGtumREBN0AJvUpb
P6YdjAobntv8PXfwgbAaah56OJs0VhVM+h6l/ni0s+GUxAURM8Jnc+RwGSVpuv1zeNzV0bBAbZwf
0Wmfy6Iv9tA02sPjkJka9o08n5tdoX+Y5kMZdOk6y4Fsokg1l/lUXIpOvz+SY0OfP+FxcEk6/nPL
/7+3+GXIcStm+YR2EOc1p1I9blkopf529/GAXqIcjWW5e2SiPg7mTAdNCD4OLBFvQtglh8cBT3Mz
o+z+uvv4Gf5fJus46mG8kiDmmx0XA/IYFyGGswXLwWsbyIkRqAkjcH5qMsd2heaEcyGrBrJDnWE/
EdXtIFw7Gp6blgTuBtmKqRutUSw8R0HCDMZnpxRQ4os3q5to1Fj6E9xGk70EMKreIMRPjawXwTyD
1RQoirSeB6VcER8HyW59UegRBtv5LWnnMDQ4BnQp52/F45UkNeeQT7mua7vcdLHmRcmX3trx0e6C
VTUaPaJX1qnHstVydmKolMGs3b/RXmtxx5vpOgj74WBb1nBA6IL2DaEmIUOkf8VxBs6LmGhKJBbt
zOFUE7me/XXfg3EDsT/di5kaqtNVW1oZetPKKw9tna/TGYJKr4AveytgeqVOkEMJbu/pzAR8MAIf
y8Hj1n/6WSD5InoKP6jge9GqAtoJaoNzjC4et2pNsHaR5Lg3S6+hyVwstNB1F5MeDFsHHDXTXYox
UVj3BKvYRh9i9zpIsWkpc7+YweAs8yybxjRYj8wnVbOv8Nkwkz63Q9TSAg74uRnspDMlJxMVz8Gv
mk00hLNNU5wxvdb3DIrO0e1MMgdfQtsbnvNm8gjXwNNuanip4Q6vEJVPXI2Q+MrAaLZjFIzXvsK+
IZWWr3xXChqEnqzWjegZ06QdqfDICIhxLZBsyvCW9bj/2L3j3Q2zgJYynlhncOwLipf+SdDhXQ9u
hZkcqOkT4TKUUYbu70I5bsSk5TfYT3SJpXnz3SpfCo/RTU1uhUPz5cPw8HJl1bxax5glsVISd4JO
bGGMZrGRIsXHXwYT0xni2Lss8O5pF/+qdb88P+7Ri2cLWLCopEDcl41nW+9Dbs1kHeNHa2ngxC0D
9QUBGu+DVa0fP3dKGKiDCI09Qvv6rc7qbVHE9rPXF5/1iD3Qw8l2zCold2JEACMm+17qdv2OmtTY
l6TFE6WdN++FMeHTCyD+Px51Ex1wSErYTUnadZMFI1hVI9T2esG1GQds/Q7F9cB23vuuLKgW0pzW
CQ78ra6rkFbOJsr64VldEhk318fBbEpQkWxhCY5AV8tm0fhSGvgfO7PvAdQOCgM2Ho2djreWcTu1
x1ulNPfNHJtol/fJmUFKu9aKUNyC+daIZhlfyFDsaivn1LExx0KFHZ/CtMZGYctxCS+7WKH9UrzV
DTC7NMbjEOvI3MrJx63JCpRCyNmjOBW7Jk9/Z3WLiDYvyzcPozFa74Zm20wjEVh4165rdRv2DWqh
c6387oIXj2yFYIaYDG50aAasSrEMqrsjhnQPfoMkJPuFfrJ+aRrN5o8gRCQ2sD14ULCQ/Q3qHKbp
sAb94S/SOJll3ap5qiuS0wej8H+bicrWBPxh7jaadt/XVflWM+AACJ1erSlG9DWYF+nlz0ymxD0K
TXWH3JM6MSTUUcX7emiba86rkA70AmWqnHguzvRIuuYxAkI8MuoaeQ6fGpe6/DnN0/Zsivr8uGc4
iPY0vWJy4wDuMwMybYmfuu60IbXenSHdQmzIvnuPPpvfxcGlS4fPaijHE2NRet+26ewd1xZP9nyY
uukE+NU7Ei2CvY+qbykqvmREiqkb2qclZniWn7ruV5EvxyfTnsp9FzJtw8i4IjbLf85HBtrCZ+/p
d7n5IWhWLkJwaniKwm+3YSvh11hA8/YT3ZVcDU1jH3zQEnfyzG42lMMfIEs1amu3PDEgwl2UARwE
lqYz+hjHn24q1+4UTp+e16GIgilHxokJSl4vmg1gBfWiMpxdsMqin0MQrdzSkb+1uIK9p3V9AIg/
deGz4hozaXAhgAw2IOchGre699Ri6Z3s4f0RCVPZesQAkQuBAG78avvVX3cfjzLhZEhqs1UsGvx7
EuJUOYzWh2U205bQIiQr892qHj662kBxJ+Bl2Pp06fDdBJ2XXkfEAEc39tjgWnSAbZklV7qW2VLW
AbPSaKRvQntXlz+9jPE9Eo/wDvHJ2TIlGXeB7jrPk0EiTh0X1cIyp/6eb207sP6pq+67YJj8npMS
sUK8k13TgF1SRH7QIqshHGVjEn/0ERwxeEWvVgQVLcFhxvnhfgECA1Mpqt8kijCa8QnsnYodzR8/
WjSYD+3SZlnGoLds7cRfJGPQHEZHyrs/9cE6ZkcATmEir8HRDPIVuv5KFuBnGoHut6Cmnq0JHpGM
y7eSlT2LrdcO+8hLxjmfm5a6RlqQw0NwjT1fIotPA/ZfrZOu1TatOoyWtI9lp16KKr1DoVPr2Jx+
pKIIyUMT1DWNgoilAQGvCeLcBVPZvfOcjwQUyMzGDq81o2IMJ5O/HBX9rREqP+eo5b5PxeAuiPMg
uld+mEz4s3w/VLpxNatmm8K33mBBaWmYhjuTVtKONlO0tGVv7XJQW/P1tVhrCp5hKOjLmGTOXJkK
UzB2Ylhaia/WRS6cl3q08KQVuTykCUEMlk2itEraYE/3CLYNPsQ40cPPMIjnhGXtOzQ0ZnTxQO06
o51HVuSfzfALLw8z2N7ESatZxTKvO+PSxO3bAM0fEk9mn+K2+VHXRv2SBiWJxnN/U7q1/eV+DkUJ
RHP2mvWGSI+eyoznnIsnEaVNys43N1+nyfmKS2OlhYVaSCnFevJFsCfzPF82cRxvm4nGnFtUat/Z
pruIa4/qTLnplrEIFzE9GE9IZegrRAWOhkIvzlbrgT2wtHOMSHvNvLh8Lmuz3riqgLr85xNUAtRg
IO4ya4aV6yXNVxPFG9TI2tbuw3RPbgfvim4SIBaZ+0dsRekzxzWw65mdPTyHGJMuBt68xz1bduR8
p3FzbnKFBGTCqMJwa0W8h/krmYpftW2QYcSnvw6aaKCMcL56JLHTImErBiYhrC5KMcioqum1GRBe
GG5kfXrdax7G40n27oigstHOpm5lx3FsZimRfiRg+P8c6mLraO1vJhm3PvYRFmokZuFEHY5aMQLE
nO1t2ojBE/kcyWVEAYxJ6105K7FRKYPgeDRbvwcbjkMcWtOOMVX8kmb7um7cQz1K5xDo2ksDpA3c
ZEOHFGrapciTc27HLdc7sownX4UbMggmuAKVWDyK6SZr1dFPxb7vG+8lNTQEMFF0a8kRXwzSay4s
UU7hXtKesqqcXyH6J40UbTZYZMDE/Wumj+2Z5oV7aZSTUVd09lsdhtsMUgNeD6PcMzQuV1PVFOso
57nKrrwDv+410fv3iKLqTQwQVn2seINfYc5j8vgVhVW+Iv5dAgWdwRYZAwReTXq2yr5bKPoLB60f
AUSX+U86vFeVRuKpTwJ3k9AeW5WwGrZYSIOF3YMRUBJKDZDEN6nTSw8wXmfzaQLfv1gIIGtPCQge
vczkXML3T0jss6PF1n7ph0a0CopmqzoavInpvwYmvNQUHetP7M7bWsOEigB2XQAsJ8jNNCuHzJWu
+3a5sJBSH+KHT1LkQUZ0m7p5fo9zSxdT+6r5eNabIuJS59NRAhm8NFn/NmGexCe7MV8shymLjLTp
KrQIZxEi7B1eIB/6U7BkhN98ZT1DoLbO/kmPhqka3uFT77JbEjJ6rtwSt5MVFzvbJTksN1mwJ2mn
RyuDLEPAt7PX9LTYNS6EQr8HbECyXI/xSwzmzgqtVekU6budkxqj6NdjjOWaL3Hx61ws9DDIXkon
vtZOo2PAld41ErhDSwek61hEwTEzArk1gJqCr2CWJbvPrKgChrdZehxIlCMshWtYFHzYgdPzB/uo
vrVVYZAME8XmOtVxnCwqE2+3iO0WM1LC/Ilgz5KXzR+FcU2R05LkwVMZE2DJn54CcWH5Im1bf+YE
rodFopiMWhaFHxzMh1ScRO8aWHKTgNDoDNaVEGxVqXdbrh/IoloBQrJS9bGMuMoX9bgPEOBv2XH4
8I2wLet5Wi9hfNbHmlCoI7XyRZNosnzVvw51eq6S1tyzN8lXuSVo88WheWSbxdWt+QwVntehtSso
KNo5DUVycRPMdNpohWc6X2TWpXp4SlICvjLVHI3I3xt6pt38gCgvXO6wZ+mGvdekmMR5iwF/E6VR
dlGumV5IbDH2yg5vjx9liYGcNhNLUabjpRTJPYh0597pykBe6r13US2fouq9G7YDrZPnOCLRRJOV
2HZDAUnUStZuQZ/EMXYqJDMjKKdVZ9b5NtDY6mT2VjCu+GFKJr5xYf+wZVs9xyWrfZNl8luvDIK/
guAF3qBYmgobTRD9iNvO21S2zHcK9Mu7QpcU52AessxK4VFZzUtCsHHK+GPnekEjF4Ud0PrLTEIs
/PyFd4OmVK3CI0oYDNDfqp3LXSJwAqhe8eD7OyjowyGKktPYsc8patchramovxSy4k5PciR2hCi2
4TBh/OCdiMd2eMd4MkEUDGIGTA6si2H2kPr1c2uZK1EGyRM1RL7q8xrQRSFr0gJAN9A7CM6PQwTC
dWXnoAdhBS5rSzn3x4GwSfyZ5BUBn37vM8RQVRxAHDUBJATSw4Kj6QeC1dJz43M5tnIUMMagkl2q
Qv2Q+L1YZVlT/qBTdVOm/6HZGvHnTcfWiqUgbilf3dZNL/kPMbLcEWAIA1S6xaZhnIMgJdWQbZEx
MWYeuADGPiSaMajxqAS6SltwlTIufqlldOwtavUou2teguudbi2Q7vGmKGi8RBsPUdsAKgB0cBTa
HNlA3vST2xNYqhDtQZ8yzmNDmVmkTsXeRIu3iGxtvpPUbUOfAm2ysD123imQQ0hJWSAyyxg4a4ha
HAdttiqr7KDT+PYwXCZYJg9WErG7dplR0cT0nl24AdAXfjSm4721hVMeUrYjaEQL/20a7HzzRpGf
425J8ysCk3XniP4EgVYvAmLEquTVBljXGXp/rsQ8Dcwa41oHlrOv3PzDqEPjio7lmKuo2putzF+d
3DjkQxUzkAESF41DSbMijr6H8aDibe8K/171Y38XU0IZkvxijqXOmh00T1TAxLf6OL9n4y7Uq6LA
7BNXZ6dn8Ko3vYk2i4A3jBrOMm8cCFfFWC9YPNLdw0L5OMgmoTlmDkecQdkJF3e8Yw+EKnoYaJ8V
OFedXrfvoVLXILcycldcE/EXgpQ6eCnNCfc6NtrPvAwY4Dj2b5Mxu8y9ko2ozS7e9rZV7saHzC6M
M20q/ZwxajkjxyONvtZOCvNpTlvq0+kQ1oI4JTUk8N8VPeEdEzzafZTv9JxvEfbyoDKzu69E+2QC
ULCznCk9+9BMr/WvVnPR22nMjFtDR9zG1HRvuw4toyoz33TXhHtPeM6mTmzxJiRygWF00pc+M2jV
A/iOpvTVAci16NpoonxtgIHS2tjQ16sN4Z8ao3NfMqcEO5StaVrZh6GgSTbW4y6yWekWND3YvekB
eAe6Oteh0wNqguZdNoUFRJMfhWHjrmHdlTu7JICw4qqZRrq/5rIKWLMEftwhszzhs/5p0dJaFq32
nkG+PvggHm6RFQw3wy6DDYljQFxUi4iIaXJsu+j+Bz19o+K7YFWqVnXUYrPziINQCC93TN9NOh+B
PMWiujpIIBTB7eceu9azop+Bo1F7dVq1mRqw5ljT4o0JrvYs2+iIwLl8ljYnU64VK6FZNq2tlKHI
SHMyp6m6c4kq3+JtFCstLV7FBKAgmLJbhTNlbZEsheDFeAUQV+2CIGHDYBRoGcYSTmuLGLGOYKv5
U3BOLe+vQ+QRIpXAPs5Yp8ovzMvy+DhojUIMgS+QlouXrpBj00YoqhfE/saT0xbJTo8IcyqDVGaL
mjoUAUTErn1wracxZnZQq6d4PlTZotIsFEhOhQ+dqerKMI5hryefBrFVy3E0urUcJyza7FZodUOk
YJ4Xo7lpARRncb5jFm2sMZ3PtKRSXKPaJIddemrXabQNxx6WYTNCJqzppGLgIeYYLrW7MaLqpSXf
+UhL2z3CaYpXTTzhU5aEhkMQKk6RBqu7ie/WvO4GRuRuH2RvpCEU8o0SSw0UYCaRmQD7mFZlP5Dc
lSLWkG6T7VCpH6CjoILJvxo/C84k+85i0LG99hEnpq+/ml1LXl2C9CqphLbXjOB5nDTnMhStvI+K
8z3CKPanru7CcQ4CYhWb0MCp+odXddPnIKlBbR+QzuMuAhFwlRMacVoEC73Iw4MYDOtamiO4JGOy
lrldwuxW5q3vf/UAPW6wsbEyFKiBWlqwZ2rJTWIA3WLPmVKdetXKRV0CYsJ/j62h28DW1QlVbm+c
aEzyhd6t/Ba9qAR7sjXmr2oIcZDpznToO+hPfjcPsCPfOg6Pw0B6c1uRfAe8bhEi59mhtz3IROiX
rI/Uqu7zN9AcFYAi1/yE9LrLJlM+gc5zEUnti8KUv6wgQFfcxsNz71Qndgfero905LYF7G7Ggd4l
muXk5I4e7Jq9tWt51jNxECi16eklZnggmC+sY3/h+DFaSLNst/k4MOMXOdzlgJJnzjOMe0JfgrDb
GzRUDk4LwMgS8H2cIoZQFYJpnu8i9upWDtbc2+QaJ5Jp0ax1NewnWK9HU9PPqJmLNZ1SoJZjqp8L
vdPPgHBY0WMuiYYZNC9D+5lpInoWTtO8gLjaaoH4zKWuv0aStyIgtOLPrcfPiDSuF1Nmbh2lIZ/E
dPVipt6ZNkr3Cf0/2ZRjh7AJElY+1B7wyIIlw0CDhBm1ZYQYjD9ojL6YfT28RFXT00ZPMABIBMtt
n9VXuxERmXuE+05NZ79aLmLNkQz6D14SgzFQF1+tcl/rIHiKONW3oT3RX9TVrZ2wnzBmoWxXvpwA
Xg3u9+ySFTHpBHYYpPtUR/Ok54h36Mb5d6tBOy1CeXDCdLiYOmazMGpm50ABgUm19UHohn9INqlp
9ac4BYrkqtb/AryPNr6UHx0hVJtCyV+9Q+fXIDL+XAgEWFWqa8+0kMulTp75J8LF94Dh5DGf+BU9
1fheKuQJhacFT6yfyO0TbHwpciN6lIwKHmmCj4M2FthvJs85iD6rVpPjTQA1nOj0OEQtA44qNL8e
HdwQnaWhBaS6tu1vwRK5r4KbYvXawd6FOkT/lXl6567hv2E11rR1waQNebWBCzICQVNORrZFiYXb
ys8Y6naqY54F5KE1LBrbylEgGTT6T5ZmbyWzr51N23eZ1IzxqtCjBGIyuXO/8aB5T4oG17JJXfDG
hdOsWdIguYOoORrm0Z7bw7CKxZ+M5v9PXPhviAvCwiP8N5fm6kt9/a/fbB3VePnKfv/7v4GBLf4O
W/jrCX/RFlz9HzSZPH02/9qGZ5vYDfvfjfr3f9Nc6x9QGASPShs3rWmIf9EWjH94ji2w7hmO5D/2
32gL7j+IPtYN1zJBCDiG6/5PaAvW7Gb8m5HXcnA5usK2ndnEK0jg/o9uR7/Xgi7EUrrPw3TFBn28
+uRsoIJv2OsG9rdJ1m3sfrud8QxdRl+mnpWsusb9qDw3h4lidUvVB/66tjpOiZGFmMc9M55o2XS3
lE7l0ugHJlVoXne5W61sD3aXQaJ4CX0cMxAFLb3HZGVmwGVwhe2n+FIo9mpjahBkpX8m9EvXDuaU
RXPPiy3RKeEuM0TAGiYODGXEf2cB/S/eEqHznvOu0FLGbfsf3xKvdeGq9J6154rt7QIRmfDvtEta
RrQDNY2zU0CabeDVDpN5Qa6+o2xA7Af9MS6zVT3ySlXJBLH1oNLEASg1dEZNjAYX4vfG7VhrA09+
0FUv93/75t3+X8aEwcf3nz5Q1zTZi9Inl7rjAviYHcR/s6+iek1L9pTV3g/8D6ah5rI0s6dskPoi
U16xZc265v17Pg9/xpLM68qB84DB6B0GXL81arp2A5u7Zd+n9EjB6MLn3OGTWUswNYsYn5TAZsKg
9Zvob2dlMsVZFKRdct0fFkwPj2ZK4nNGsJ8hpqfIqIgLAb9KdnxDrxGIIWFMDBiG49gF75aYzklv
dcyQ3A/RBVQHip5bZOz1ieqmk3sDlt5Rujd2FTTbWX43EdnrExFF/rTTsK1lGkpXoAcSc/a6s2ib
m7B1kijkAmF9Q4mvFqHsfo75oa1c4gF53rIPr65mYC0M5mR0SRqRVL9EiL5xTm5zY58mURqQcSWy
XWrJ96of+HfNPAuHPii1t5KB7rIT2k/VsoaHjrKvYdruHOGMQOywySjkNLhL9BMJBBAkww5blQ6D
2ZL3XBA0WA/ouhS/RAObtoxa68nK8p8QOeOF6OeE7DxFwGR8JeN96BJrkQzWlxvuDdcMF+DJb5FN
qINe0t9Dzb5IsubIYH0TpPHnNMk1ELZwUdSkUzcWWLkoa86VNZm0+KD225PYOnn+NSWYyKWd6bjK
qhWGig9QQnyWfVQuq3YY1lUBeNIiPqQOj5k3014VTEs7lukySl3zSkBEBUeE9CDjFIxV+5RoL67p
0u+oxZrd0yKbDLFIu+GQOep7JjnbmETo88J2Ix5Uk9nAryTjwte7fAOf/ylwMQiO5fiZda819L9l
WuVv5Wj9qFXz7aQVqdjth+MyyelU/quJoycR1uhSouhaJwoPTtu9S7rNE6kAlg/F0hlp2GkT2KrZ
he4fy4lyZtCtDyeK8HuKcwXKfFnEgjRRMrySmiSeEtsu48yM70+bsDXF/l5ZIzPqajMx3EtUN2M3
tghBTmFRbxU1izv0+yapfzriyfS6Q+tlr43hI0XRB7TECJfbFodrvJ5qPha35zDN1jCyewOGe+7o
/AipkxnHtHsKbtD+cAqAyLy7iXNPE2y82nSKy1Bfh0OcrcI40EGqIJrPxmsXFc+xbL4KQTcy7bZW
QFo4Z9IiD9sfCkdfjiuqcACV5O6uMXCiJZglF7rGPsvzWVjlfSpwlTnpd+O6//T5W+p0pLFufhEO
WDKmYEEnKWHZDN4t6uyPmM/TiKEB+NExAdEAoux1GEkG6oIbio2fvs0LyCEDjH29neGBfu4/Y/88
xx76Ch3aGfEjz6lVr2c/5gLLNmgrXzLJyLptFhi/c848vCyDt+iIgCG9fSOR9y9iQo05h6g1xYRN
DBYzHlAdfLxTPDsq3cB243coPGudHBlrpOaVMdyK+p4tdfc0Ou4tGhJq0xFnjLYraWAbpQsHzG4D
PIyAyhjVFn1zGaPERN9SgA0vxL5BGBHXYUO2ybewsxNUsReAM/VSjsNrmUqxmnwARH6v3/78f9Hg
gAwsNlDNGVDGX2zBV/P5PTaMYGtOpTqL9khl12asrw16RZMVfHYV/fupG36ja523iB1vEhRJZdz8
0mBuP/yOPecjoZUvB6LOlP8MZ2LV9MBVIp/sYdf94Q7mKXCPUMScxgOoXnUf036E3YmHDj1w6W/J
CMPj5OnLsGqZPGlkN+ml3DJpaWiszPSM0Kacl+Hd721jF0ftXgiWzFBBuG6MYINH6ap79Z4W4btp
r624pvPjOBfpFO+BVx+TyP4g8zleuJMF0PpLd/IISNNwmiIEIrlXY7oOlmEcuitynYH6tTABceLc
m7orFzbRF/2IDLT3XIna0cFQjtmU69cbtJFdmhIFN+Si3wBwuKagIPxwuEkH1TURTG9GQzhL0vwC
VApToTV/mQRHF4qY5jlBuvajbNFlXf14CH30M8ayE5Y4roEubb3Q/MG8ajGVaY5zNFgBpsbGbGFd
G7KiW4AlX5DcrC2YMPxzMNsniclqCLJvqQ/6YSAUeRdJefL6iEt7NNSbAmfXRoz2NVAW064s2xdp
ex8gyC4CfWR94dozGrzmxPiZVTUFqF+syCjHPGfan8nQmCtQOV+l5r/DzYGb3qLNRMoKOE7fmhYS
k7nJ50RMuvAiLrp61JbtSE6SN1pnZgPbfnRfYnsA4eB8UEcySMq8cPUjLqMvsh5gSNrmF2i7Rcz0
sNYEiU3W0C7LGbuT1M7FAu27mCDzVaWS1L+8QN2kde+VrCzgpcJI1TcrgiWuq2zhRD4A3ZKpQCj0
HFy+V54lrc6jaoJfk6vfKwwTC17DsJi/8FqDnR4tYNcStAgPjDGYLH6jKydoAd7XYjSbdTbG28Dw
9iqo+HjolsMDIP0tCk6Y3tG9ALfKnBsOTD5sq/81RVgnKjFiyhOvYd3kMKQDqMlgmlvHufeSK2jg
HoTqLqTmQCg4yAIhnq/x17Ju+ZP6SqWklOUrcd7YaXzufQIPEIyyFmdyoYlTr6yXdLBXjkrU5/zW
KZ+wlfnz6G14UFX7a2Loy1dJ/+gdYKaATLDBOO+BkdHSJOioVQa5HcaHQ7dvA3J8oaz0V5eDqC/Z
bavIxrbrVVDptVvfdj8sLojLyTIXvZ+/SroYhF+gWq2q4s1FxdYzIIJjuAdX9KyJ/hqXmFaj5M72
86C1w90PH7nfWOr9ydsbiBJ4FoRj+/Xx6rg8Lq2xAAYwpgihqqNJsIlIvBc3lr+beOA7PzhvVMNP
tCpxrdDgSmhD+hc5VlfNq/nDrX4FVtXxMQsqoCmbwfPSW9t9Tx3SaaD7zRZDgYdfci3L3sGs0O9V
Njp7NUhz2fXZk0kQ+oGl3hjFusrBr6nxc6qcFnipsRs0a1iaKawAYY8oIHqA5dj1aAjPCeiRFu/w
zfj0NotNKS10BlO0tspMHQuvv6WOECjVCHyscoGJFDM+UwEg73g37LYrT4mFvkRBxI4FFQx5yj9d
FRvHPhtAP089IPHsVZAKgjaVFmFoufc4CSVWSDopqoX8k+gvRkvEU5Sv0V5sW3LCTh4JS+xL2p2X
e7+jgFSgHAXn0iVMaJH0fUTTGeEM2XBM2Ep815lfXwZMr88kRXEhDCJ6pom2TTwIUCCj4CdkLUhO
gMZpsx8CrCpa2iwbvzZXJe3DFRAK5illzIfY6/vKIV3GsolJ6zQQZIG1kqmf0TyqXkK8Oqsa6Mmq
g9REmKS2ndPYF1qVdSxpEhWeHzKviEScgmNCoVs0JMM/DBrd7NwAqfCXh+Nx9/GAMYK9mMmwjwfx
YfUgrPNq9XjwzxPMW1pPCMRnB8i/fsXjFrGT/5u989iOG9nS9aucdeeoC2969e1BIn3SU5YTLIkS
4b3H098vIiUli6Wu6p6fgaCAB5IAYsfevxm2zqDcSQJNOareGqonfbuxi8LFPii9o2FTCWIAkzLS
cooezsTKPDByoosLkgeSsxVA+CJBYfrMJJJEINlM1YDxRVD5oQswRlCDMK4KSJZiO+UkpGYrXTvk
jUIhxXHqXQze8+Bgl7ViABce6T4eHRPT32Qmo2VV/CzQJeRhZEueIpR0CbkwE9hk19QmBPH4MIUK
ZZH9bLdAUHNYAFM9XsG/cQ6DM27qHE25KtGKg9eo6inwyHpnkbvgfypGTIZV7QwFym1sLiceGZBN
QjlsciNtC6LE4TvQAkmuKMuCxE1uogCO9DTqzbqCNMJbiRnlRKcwUcl5cMIQzlKCfQsRDNFcVoPS
HmdrbWIis4YrbN3j9RwfdWrM6xA2sz87AxoFuWZsYox7ABco1yWQW+L2EYRQisdXCjXBHson4pHy
YIZefBVHzYcOVwmiRBTdMh2zsLy+VjtjuVNyggc3R90XI7ytolUWuWjO31pTeIVC+2fyC89Ls6SH
PCdKbZvg2CvbrIVIhw8a+idKZT6Apjl6M/UMy1riK7vl+1BUdBVdTvUWun72tNAhuQl4payCHl6L
76wJonlTh809MKDmBBHC2Whj82hq+nQ9Lgym1Hxut4jnwn0n1UH5IrzVMF1eoUR3YIxvHtohSO47
DG5wLepXhBrFV8Twl1TxjqVJB9YqeYG0M5FYUoft+3DGJShSPKJLR+FDEQ3ZJ8cJ72GqYJqaJtO2
jIfw3bgUL0bN9xvRM1+bmu7gjXBZ0H7+DDoX1PfoLNc8Iu7a1Ts4ImMIelsfiDEpbIxCDBnYkmcl
cAJRtmDI/YksDMO9ChMV0x7u0jTxULUNv1plNx+q0vyaTU50SgN0PCa7xZ6zi5MbDAjjG8UgHR6E
E7o1un1EqG5+p9g4ZaTFwNcy0x/QJHXfhUpbHJShR7hDD7FAa+27aSYb7qbVMgDqJWItEle/qsRk
UM27ebQGn8xlurGWTn8fO/ZdSvltH/fTdTsr1Z0HMXpMtGzvGiAjwml8DwKnPBKXB+DT7tw1BMfk
odFQ3o4zey90cOBJzQ8gMZB8A9t1RDXmU2zjaII/x0AZ1HAP0RTCoUSgeVN49Kpq/SkgGsFcRzUO
rZV4h2woN2aOlEwFvnpl5niq2Nnkx5ZxF46pukfhDaNBlHr3Wavbq/Gd1pJ4WEz72gbGcKuTyV+F
4Nl204AqhFlAAciDb9S3qgdtUrG3G1DIjJA/whOSH0xbPg/UlTBZ2SmTWh4QqhCuNOXJ4smFVbxV
gL3kMfyRyDIOzog/jBMVH4NFSx+cAgnroGlPY8UQVM1j4Ds8EMOCLgaSy6eQrAzia9BQsWsIRrjH
5Etce7qPZ80TMlStX5uptVcXYSABsHPdtVQnwEMrJ8o23eDOAI2q0A9JagMBRqtgcj8HVHIHj0hm
WppdJQxiG57cqA7zoxaW6AotxkGDPk3SXdixLgRHJtYp+Ng8GXE5PNRhKICSxyYHx5PM1U1g5HjG
FV3BACT3I2E3DNm/cmfujjofHhYfFjXzth7w512cZEeypaReOgcEF+7Y0OGBbaX9aVWi5HBvxfld
TEij+YGL/5s9gyt3e/TTo6lQT5Ey3xJPAytrCvcQKLtF4O1UXADpqynHhc58E6SLfmww7eKx0fFg
6zwEfuyRr0xTzODngyMczOK9pYyfOjAG183HulHid/2E6hhZjrsA7jVlsC8ZqmAPlKJboioKE3iB
oWMJQMkhOu8ahHHguqXr3MBGYrKCfN1O7rcwz+fdMvY1MjjL2rFA7VU4NJMr3VahS2rNNt/PXk6J
0xoYHpGBA9/owQkQVF+w4036vtGTa2cIQjROx+A4I/bQVae8rGqI/e0JFWj1npwlklU8nEgSjgaj
ghoeoSMmshXHV1VNl4w+j8PQSDSn5oohcEDvGCnHcEj24zzklDWqeYPZCziiZvIsP1Pwg54NuGi5
UinHLKpfCkWbN62q6MeEfDE0Ka/fxOkc5JDBS2B5shlXkyGgetkRmzq3GNXgVs8yA+YtUH6buIT8
YrIdKb8eTY8BfJcn+SaznPkYteY6QiuJUe4ozDpZJCdzizNbT6ojRc0Vr7NYR7HA0YcfzbSs44MK
nVnNLfU4i4ls6dDzGQd244/5bs7itZpkUJIytziagvEpW4Xkl5L6KI82OEbGO4UvV/RxSLlywr2x
EcxfqpfVUU9sb63iOX1ehiwcoctltU3fDwA1feIzD2UzhfF0WSkPICdvll1mVbS6M4CiSDsCiUAS
R5zzPBFc5BA039sDaq7KLnKbc1OrSNlSp0MK49ferzaSCylrog7U1pn/9g7k6ssFyVnP1SqGwNBo
5YqoDuxVp0+OfznBmz1+d5TLJnjY3woZErgAPI98CJGSMqcMY3hkUX3FRgAdf7sErCCra9PlZx89
bjLB/wfa0AEgV8egjokTxP2R5Ck8RDnvioVTGwiZPYie1YyGzsrOc3R+Bkq/9Yz/cuG+s1EH9XXx
BPBePXukfDZWOZeofypaeaSswQoUjDOEVqcS3eXs0aMUngdTvVOMPJpPmaCaA6+1SAHAxE5M9Wkq
lkMzjN+ivBzB5/p2GFz3enUscoiIBBZ0kLOFGhNyqpRSkZfPiNOt4b2JIcEKVefHOHZeKLvfela9
Dg3vDoWML3aZ4pAxpDdkYl/QvmuH+K6eelE4x80IrZgDw+5PQ1zloIOwKcmNr3YLLoGED8SZRvmC
FCFvnROihVahXjc9p3mO50OFGF6k9KbvhECbmm6+NkrlJbAJgD3tEXea90k6vovqudr0unsnKwhF
EJPhzcZnY7SA1DIysvXqY2N+dycyuYBUwQkOez0/DCoZILVB2iaKuu8mLmsRcCgnStHbCYEehk/C
hIGkFxYEhq9r7smxkoAAMeJsCB4T/yU9uvl9aQG2Kx7BrZ1GkIai1psCzy0s8D9W/yEmGRaRTM/q
D9gEPlhlC47NNHfI5H5rXVNde218q9fTo6st71Poq3vNBDbeeOVV17T7SmmARnjrFDX+Y9UF4R7E
80OF4uHNELw45UxYBDgdjwMGyEIIrLWN6zqENBfbHXEn1WygB82qMZdoNWqMBrzs/WS4Uk9t654a
gi2/Sl0PhQasiGtK8Q7fJExOCf9DpX7o6vdzOo8vOkNTCmmpazwhUrmtJ3CjfYCg87j3Bu8aRBef
SUOE5zeqC5IFINIKVZVHZ1onqBlYAEK64RpRVsDG89rrnoaxRb1kVJ5xZLlKBy3dlaH5oUo+VHry
cUKHRnAfjR1yjSfomPnGG8eE6DV+cHVd2HVXX0sj55JReB34kOyMBK/tuQfxNdaoWfD0jKtRrzFG
D7wZrlCiiJKX31cUIXIDKKpZWdMeQ6NV6roaMnIE8qEYyGB2FKzr/FujjBPKg0Ppt3sDoBJBdEHJ
IcW/eEn4AauxIP80MxZkpH50B8+fHzwlVimtu9+cHjqWgzexPgUpbqywhsrgXkcSeYW/VuiTUnzn
Gva8cazgveAsFGr7gUHZgbGEvcoH/nZot6MHZlp3MQqd62qyEt705YS28vcy3gL4fsQW5sUd1Xoz
lBXe31m8MhboQ4GnP7UqRsAm8IglRe/SJKPq60KoywFQmagmYGHy98jgZJCyytwhEZTFVCRau1+p
Uw3JZwJYlVbA8ak/TWbvrqqlPo0Ov5sXpp9mPDphcvokiiroOsAJCsjKU/GU0cltsZlNMUjJGbTg
BoFePP/wqI2h4vO2zJWBfzP9q2I173jg+dLYqB14TTes0t5dNyUpuzojy9Cgm7YqkYExGyQYJhVc
K6IyfolQHCmGch2PKLt0C/S5Rg9vckoF9GaOQ4QQXhnjCt1saLOzom+ykJ47GwsSxZ9b0j2ntkzx
c3XhH6tTgwtq2nqUb8dN46afhNfyxshRWzKa+hECFFIuZnabtsLlRvmUT6j+LSPvle2QsLOfdASV
uF7BbksGwSDKbxitUNUKHrH4eWot77khH8JfQ3tyd2Ez4eKVw49epu+Qa743afoQe+XGGQuEpezw
vShIU+2qV6A6uh2+67tmrOONjdfIykmhwSBxOflBQEivpcsE1xQVyXlMDoYLCBWzNbBEnbj9zoGO
VhOpN4ZFJs/ZZXXAiNlkPDgZNie0kLGw1LtOUcbNYNfPeh21OyQbwk2N3i6FtCbLeQR1k5qf+TK4
jIZrC+azcjuJhH0n3siiPyDdiHhDDwWvgLwVecqzHiVAzMvnRuTTEVvHAYtU4ekazLVv4ciERTXa
9469h/BYHQJ9fq55gxrSzoqmfRhiUjfdHH/GcG3CqtZHYBD9zOZm1Cjv4rm3SnnoVFKnqv2CfjQJ
t4rSARkZnMCLPSChYs/ICQw5g5kJB5oSBdEox8yQHOyqj63PsUbVOEmfjQy4vQX+aANBzPG9cLxf
Gvc55RtaKdZ7J9VOObJQK13Tb5V8mDaAY77gOxCveL8bv2u5JmhZ60Ix8ObGRTNJ8963i9ZboXK0
5m3n18cQxidESGr5pzDfUVhDztUDJTXWMw9EgJRn7ikPLq/lKq86DcvOgcc+8HaTgYZip+wz5XuT
1Rl5Ayo7vaVMdKK42+RT/SHNbjNsatfzAsIGy0scOvXrvq+n1VQ5m7S/UVXAtlU/bwqjv/ZUeD9m
QpBULwQHehbuZcH/36icf0DlOLZhy1/qefqP8Hv5F1COj3pc8+Xbn4A5531+uqCoGJqAjvDA1iBg
rwsF+x+4HMYof6hA8BxEz2Djk6F+jctR0V632VP1VAHaubig2H8ApdEpTVHkNBwO8r/B5XAZf8Zx
QO90XdAdngOv0QLG+AbHoeZQWAJlIafbYILuhEArxxbDJvK2P1rnZdVUEgTPMZI7o2zLrf6yjjzg
sobEUq9erRfHk7NyUlItOWK2O27D0buDtAhavx2z+2jAyagQ46O0jagUt23LAJAY0ZcLcZ4osLJl
QmQt5EnlRk2BeJpwpSiOcqtM7H/Z9NXhLttcVsvWhCoJA5vxM7YeDAB/nebNWUep63RZLVtvtjlf
Was4gGC8KUZQ5ud1FVr7UYXLsFGy7kB6Zdi1QdEccRZojqppQ8OHI9sRrIulcuLY7Z/msbf6sWaJ
VECCFsYnYm+5cTZopE3eyfZlw8vBLlueNxc7vjrB71a/WRYWJWZdqX0tZE57W62oWHOp2a9LAE12
7ai1Te6WUclkpDWu6qIpJ8mvlpwlfGK1Cb39vLo3VHu1eK1z/lNe/opv/qhytpB/fzfU+TzaDu7v
dgVWtBFjNZRAa0ZELlCEyYk3iJXw1MqHtMyryG+0CidrsaFcJlvn/eQjTYnT2GqddiOf01kuk6tz
IOW1EUHZE/tmIzrjfUym9tW+sqmP5p3dO+NWzp1fDnFFcvZ8UDFLOnjSlBspB0NKweaVMn/Kw8Sj
Nhz67EsRw7ycwwZEQt4ysEzFRErdyFlTiIpAAy39WGjbOCXiHnvZ7Mh1gPWBZRvlxbpzC1JFrsFL
JSZ9i3SRyt+MhF8f7x0yc3J5/GsLNQ12etGoO/R6ymNQUQlBpYJ6zWXeaEpIdnbxWZ+o2cgJyMMf
LSOjU9TERK7IlvnjQu2bsipbuCEhpVeYe6JeRNLQl2HqxtGAtJazl6pQUnIldDri01dNI76fLLxr
weHXa2xdWSuFjXLZlJJHI8VfUC13duhZcMXUa3ljxeJxCtl0AWCgppLnmD96ASGO7uj5rcL41EkS
e5+YRL+by+U7WuKs9RrCmC2e3Ur8HGAtSNSIWTkxf7WQs752W0gBltDT6ZwKzI2+mETtBKJCx8yE
kDG3iGDwK6DMVeOfR0ueTe2VeT+Zjp9ozUSiDcucBFFfeLzYkk6jA6LA7KfxGMY1TQv5i3WVIjOe
pbpzRPnSoZxeKas5acF7na8Lj00hzcMTWuJM4cuLkn8TU2n8Pmj1vVwk/0KXv1XA6GoojlkAPAE+
Yf6haosQ0yIxi5dyfZwT4c0YlOT/VSTc4yA8SHklIbnkTXW4Hc0F1Y9y2EkBJrlOtiiDbHQzE2Ls
yAIpYDvO2kLY06MhJNWE6ghYnWb031wKexS9I4f3JFUw0GtEU84XS/KoUQjYWuDvjspggLqQzQDp
6aNsQZyIeZjCKymMoxUF6kZdyMhXSubAby2PIbmXlT3ySFte+EkKXc1C7Uq2LrPu4gnf4+hFLur7
kOLRZG+isueRcBS0bdwsD7ZGuFxjZ046SCyKwg6Il13ukUD4WJkZ3/tfN+tCR+Fmf81PKlxxfVKq
9eUOz7dpRC1PXQvYibBRP0DlClNu8HKXclbeb2WSkDUHPG9Bk+6QSAAXaA6xL+9c3q4jRYjOUkRy
QVlXvu2M+j4RekL9hAVUryfp5tXzKp8OMXrC9gNHSqMVnf/5DRaPrSf8GiJD210WmWZ+A37c2uqN
whfYoIu/TMIFC0fHihdf/lVKtybToA53UrxsFOJfyDkXZy2wRGUkvJLzAJ4FW2VINngr0OP3ouwp
J6pL6V+p62ELzyJG/Q57y0rvqrUjnnlsYUeggCli8Dns5aYqJrKrLAuK+ckpGaLqQupJTnDdAilY
UjUdoxyXk8XCp53K3RHEXHOULcdFnWtVpM10aJxHDcQLItcgh8p6aY9Vnk88DkIyzROTYSKh6KlT
DiZPo/+WEljyAT/PmzWmlYUX8XqH2tquGt4t+edvxB9STpbZZWE9Yw+kU3rzw0XkeXUqpUdDPM+d
IpKugLy8rozf6kFJUSj5rHeNrW0woOg3rsbABjzuUU7CUPuIZBuuOCUvuyrU4uQEcE1+vCyTs+VS
eED2xBq5jVx9mZXLjCSMgMPYJzln0kNTkxKHPjfl0lfHOTddbRRaTvMecwll27T1Ff6y7XGa+TLo
7WQd1Pa+1O1h3cMtX5taaqwxQAD8a5F/GguKy3rFc5aJULKTIZNW8NUwxcJWNuV6Piq3qN2TEcyo
3hWiqg6IJj82ocJVyqZcKCcI0BJEiolC1EynIR63yz5ydrg3ejQSL3vKpXJ2JjHHTjpVyqq1K0IT
MR+Lg1yOhLF4jWiABWaHAAW9eLG6lPGMbMLRInwVCxPRkrNpPvJHuMz/djVyNJxHbil3QsqON+Zy
TLn7Zfa8+s3Zkss+lpeUu66vzlcg93t1lecNz8dwaqQ7w8ClaCAy5uUkOj0Ag0gbivkA3Ms6DDoy
mGKZnPS/WnJ2ceky5cayddlXzvZLHVGLWckZM3ToWGVTxdEBcoo4lGKK7lY2z0svx7mcih5RBV+f
gd38db7L6WXrsvGrI16O9eYS3+xy2W6K+VK48V4XL6smXls5WX613swi4Ez+chotdO9ElUf0bRT4
ylcT00JjP7Dmb3K5ihUYNCoRml22ezMrV/y3y8D9onbZpypYNk5kyHjhzbHOZ/nt+h4HQeovtfnj
in/dqLx2eRco4vORks3zXYlt5OrGEGWmy61etrG00DoM9d6rRgM+HsYScicxkT/eiEbuAqBvJAGU
2o9VVUAgyfphXcogLx+GaypPzrYVUZolYjNHhnxy/jI5L2wKDVRXDQbl7UaG2PN8SHkQOS93Py+U
8+qMnJdWLKvRdQDmo1+PvYUK4WqE79plIN5Uxeo2dQN00iX1iExmg3RaXTmObyLaSHArur3JXMZH
bWrXzly3+8HEUKTXGpXvFe8OfFsUAWUsuchIOwLW7pNPw5YdivoGoKN59BYVyXPRiuocDSzRMmPA
AQz1MWpEgLEV8ZMno6oE3pzvofoF6wVVB185aTrf/1yGeCj4AYIqSEitSE2juy4mciHKvAoshNYE
4K096BFWFRmSgeDgI/eIPs+8G5BLOU5i0iM1fIhh8SFu1OF6zahFtvKhPSQJMQO2BSpiwkxG0EPH
tjGoWpbWV7NX++MgxkGXiVxmEyGsDY2k7kixGf0EpGPK1lDoKJaIWjFa1FqdfCLD525y2R27oieW
k3axBiifH1HN4LbkL2GJuEr+MLIlJ3JFhgonObqgwN0PBdDzRM+ifbu420B+Gzv5ZV5E+gEEMR9p
2ZRL1SK+mc3E286QMI54z3oEzTH3G0Iqf7uxJr7Wcje5RrYoPMKgoTdo0B29TJCteD0rV8hlca0B
3vZAioKGGxA/QybUTsyCvy80ZbnsskK2JvFTeRNuWej4/Pj7ytZlMohnQP7N5TI522ki6XOZP7eW
/h6QVb9Nz6MFcUC5Qu4s96NcetPZOFovosvtRcdKbFigePpzVpFdJKwWOspWrK8lxu2yKeVwIEMq
4INXG2VGvItjNKEGhqoepIJ2D7pxOKIPwA+vO2DtkYJh1IvJyJoBBmhvxymh41f9lZxAwPedrnf3
jjrhrQD8tznKCc7kI0EEVJRB7avzB7yGc/vzcyW+RCgeTJsKXQHkA11QAkYNRLYcj6AVUOQWk8ts
v5iwcy7zsiW3kVvL2Qrcw7+TtWci5D8kaz3t7xmUa8Q4mvi5+1f58i8St33+9c/21ef9fyRuHfKs
qmd7runaIm2rkzj9kbh1nD80Df9pRzUMG/PGV4lbwyU7a4JTg1GJSqRjk9NtKUdH/+//sMpV+bay
0rbABbPqv/7znFb+wbhr38y/dnkWp/8ToRKqp0V6WLNwrjZsQ9z5a/7drBWoGM+Tulc8fYUvXh6+
WAuiQuFWxf1Iy8eVaqLt4rrrQPuOgDswgEcsJEj+fNPRaMOsdRMzVAlzMDjj3Vght3Db1Z804MBd
fPcqJ/4buqDu/u5qBcfRMPh5MBp+k2UuLYyxXBc6EeC0oxa5hIN5dac6OnB9k7IjPi4ABpGaWFnO
XsnxoeWTUC03szvsa6X7qkNPHkwd/ReEQ0ZEp7PgGluL7WjYcN2w4wGcI3SIemrs3q1jfG8p0aRT
jgHiLYepiRSQIITAUd2Jw8127gdiGVukzbg16/JZbDOgVtlVyVqcjqHGfqQEqAKFEafqQGVWxpUr
GPAsEpuIQ9aVthNX4FbjVhxqtIhy3R689LPJ0X9eVI3Lj7gmcYHyghkCl6q1sVE9E9tAnVuFVJKC
0V4HFduWCgXfhrEChmG0a9rtGGDZR+WNmleLqG3sqrBom1WU22hTQCJnV1ab0CJDEkK12BRthgBA
z4wgmtvdmul00IFW1pjp1E2/EXubmEWpefAEWJNKFMeIywITc0J3qmo1+9Yo/obzruaqxtxDLxRp
qOTUD+3eNEBCM5vG433N1kBAU1+cdsReSkdjAHS+b5joAZxM1IXYAwPB64BzyOvi5LVGuPbjVsX5
BH7E8bQddhx1MezFKtOgB+b/aW+pX9uk93U0YeUNcByTSnFAzVH8POLexcnFPZhKAtQ/3Yq2+AmR
W9uKdS3SHBj8JOk7NMGEm80HUyUJI3hXkP4BzkJCQMB41ZN5CAHZ2bSH8i7R3wXY+6iwhNTuGFPp
tAnuxKzYuNUm1Dvd/axi2wTmpwZ+aAIS75Pc7/viJJYHCFkPQ7BOlidkkHbiuC1Y0hiF3JTDiUMA
TPG9DohJH0PK49y65v/cFXCuXyeQS8ZkE6NnGdAW6yj3rQY0t7gzjpaKGnCsdY94e2xzdhdXIHYb
s63tfdbQP0/tYD/U83YgC7sCTPslh2zrQZQwbcdHgprH/0pnoE1Rfv0FKSxQV+nDpATvvFDpVghd
PKWANjLNRgXfuEOQ7cNY2QjvQ3IpXGsXts6pxRW6bjD1C5FeS1LfiahcEhasC0xboT3sxo7EiO66
iEx/0ltweEocIEGQQICc1fG5MMN1HgHjQZoE72otusvAhxOA85z1eI909wTHfoUWSl8u/ILGLR+x
0P93wVOKCfxDH+q6Qjng//7sif5S8Fx/z76MX5rvr5UIzvv87Dct6p2eYWi2bamiqAmt/We/af3h
uA6lgHOnKbq0gnhV9I3eH6BidAuHDNOiWxVc+Eu3aZqaZqkcDzUqUQr9eXH/g24T7+q/9JuWraFq
gLIBvbRqv+k302SIEm3x6v0ASX7tMuBetKHGCdMlq4MUPzyAFiXXGdDNSg7AlMHeMBgt9towTusc
xa5V2IKKsqjV+4nSknjnA1kCQ13PqVOfUMzMVlsVQZdN1XbhaSgw1nQh91XpoK/HUu9Q9mz8LI2u
er5rWyV8AvXUrjsLlnZr2/0pdnkBDRSR1lodfSFIcXetI0yj5vwQ41Ia26Z1Su11EakmeBRXKI2V
39MSb0QT7DnM/yhB6QcAVdF+MifrBhhRDMeCImf2RAWAkMDsd0BR4PDMlLK8yPkwG2qI2mRw4xoN
oiIIBm4apCY2QQM3dwmEiKO1C3LLeiyT7KSGcIuU3up8fNaWkw3TsFjMHTSu+rrRrGAzu0AlctIg
vboQZuOHZ7bpHR+WJzvItEc3RsItda/Qnm6O+TJrPkYZPX6lKwVxTJL/8MMNSht8RhkvTzXum0uo
fl5UWFxFCaZHtx7HUa82ZJvSxyB0PsfVtsmujQapg7FrI3QitO9L4Yx+4lQ3Wsa30GMUwTihpXOf
1VXTxk89mqIhMKIkBVJb5trkw6lAeHPc5F5XbRlLonfebXmGXtKxLH0DZBkyyd1jFVYwdzX+9ltV
71AbgvayTPCmLKwuIxvGvht+sxS02Iogx5Ap0u+bQb+34Kr5npdG67GPcJaFyrC9jVL9poG1tUZR
54UB5DpzjssACRI1rPy6j2FdweUPAuIGp7Vrv23mkwXKFhh7/U0Tkm5WPTvrlADLt5L8LuJEtgHo
D+GF666s0bDW9fuCvnU2HFzn+mst8Ap0EIrHIe5iPw4wvmOM6U8jDK8MMsYKKeZD6ob3uptflTM6
curXpsrvqjo9TgzgyPZhupUk/FFQbX7y7OAwV/YNFsZLmR4yw0AQNX2qrQFjprJ87JFYc9wi+5AO
gT/Bke7wXDWiaA23rVnnjrLvVdBPsTAIDW5BHdxOsDADB5hqGnDnA+xQelvCIJB8FZXYbT7ojHzr
BbNrlT5mzvZGqFSbHDF+ZJkr1NRCCIe842h/TPtyHM2tXTv7vgIa44H+AySarsMc7rs2GcWOKhIc
pBqgV4VpUpyE72zNnVZF16HooOYvifuA3uipHd16U3oaLrwKCN0AbkTj2NfwX/umHW/hNV/lqr1z
lurRVubuAZsipCLROYQR+MGoBGsqfgF8FeQoQmejtQ/cxaWo0tW3re3tk/lxnuFqZJPWbVBNf9cj
7JlhS52lAUDwJt51WUVQ71UAF/PkCt1XZxMapPCSHGCdU9cIpZKhaQGbEtMO8aH62mRWcGfdoFDe
HeGi3zh8dLaV+LZhg6OsyiBMGB18nEeAxqE6POSxgwI+4+fBQVG0n3Wi4WNbGL7mNI0gm2OIqIxQ
NO36viYBdmUsAuYHaYnAC3hZZBRQr+PK3OUlHtDazNdpyB7c2jP3OekmnJzbbZACYnP6btmakXrr
DYu3RVhrrPvSD+LosYzqBaeK4hGYHJjGLn/Bk56AcMEEY460Zyc+Kug9HMfHoE32w2ysVCIZDQKH
p905NT4H3jzeDPO9biSnThizGkZk+xXu4m6gPmPpjFuTjkWMXjzGIcP4Qaf0avWBfbJxMT9BSdUO
BQjOwYVMFlbUyzPk1E6VvoDs4gKkxqtUe8W/I910yvIN/5I1Di1bY54+JBpqnLaGwPRguTsj7Lr9
3Mf3aBBOO08rSVYGiJgkTmOfoFSHh6oP107+oREffl2besooU7UpM0YjOR4L+6WMTyZ1PT8NgLny
tKRXVpb5WjhHh8wddmU6WogVg2mFZkPA6MXL2isLpLsCfQAR277AJBLqy0B8yHwppzhridMG/U5B
judUDKhwpIrASWd1fkJcRCUS43SK7SS4MSw3oGCLvdKU18Y0qydK7bBHlhyTwAlQYO1hdlEYH71+
SeCLOx5qK3W1NzBwKhMVF9xixn+6MRlVdCZG6eIqGjGRrXp5iZzEOcoZFDoASTvN+SqLKJ1OaY+5
Swsgbqn0IzIdFnovslnHEJC6D5aHLVhoG+9KFT1spY/2s4ZbSWPq95NIpWEaNQhjIvw5jaNsFToe
TqYyg3JMLJXE8fCSWxSuy7mmLoPDZMbSAGwmxhNASnSzwsLJvEMsEwdYb7nOhLNRSBnuoGUhwb0z
7UZlua4Bsa7+HYD+TwJQTeNv9XcR6BbEXfzty+sA9Mc+PyJQpLCIIF1bNSzNIqj8FX+6zh+kcmxo
hJoObs5wXgWg2h+qCkoP5xi6c8u0kTv6EYDq5h9Cn8lzXdU+i2T9bwJQXQhdvRbCYixlmYaJ4h8v
gaG+VX0Kx0ld3Krs9xb6zeDRm/hWScrk1Fb1bce3BzY1+udxrqToEqoM4XRMzUvMyZLqzqyWiLI1
gp0dIkcI65LHtJriSvSONd4CiE4U7aHThuvWwtaNTHu986LBXb/6vX+Tznkj/WSpOrIMLmBGyqD8
wPqbZE5dI2Y3LBNKcvyp6JZBrSu5jiMHgS+aVVSWEYjvPeebU+LO9vfn1kR8/ur3O5/ccy1wkyRi
cVj9c96L6tGg8Q3qdk0dEemWuzoz4CXN0YYgb1z1QXhb2WQ/Unx7AiPuz+PCP+XhXufdfnt+/myY
Gjs8Y6aAh77Ouy3alCIUZHa73G3v0BRM19pIMbstgPc7IfCY9FDHRHMkdMA8AXL/h/t/8/zI+ze4
e5PHG8Qmsmx/Ov+EVGyaWfz4loWAatIMD2FDbGjMlkbGL3Lp7jp6FDd+bgY3Q+hkhhdh7lz4RXQG
K6PCM+fvL+n3V8THXbxcSM+9+UW6KQoCo+ognpZ84rVkijYFacSrvz+Lxsv55g9vIdVI+t41kbhl
HPnnG2+xZ2mHOmDgsmgMtdwy2TSTDa8kGP3U7sKjGhbBzdKWvqsP2r5HtvWOsGXyUZeGLmxg5plN
tn1KYtPd/f21id/8z88ktHW+DzoDVx5JU/xCr7TQrHrQjUhDVLytvzlByNhAiZ5Nw1tR2H8Xm6rq
20FS/cOT8Nef3dJ13dMt09VwXno7kA2iNBldo+x39LMWvb2X+RXUks3f39rvfnWUBklaOyrWXoZY
/+rWVLfVExSPuLVQyJuir4QYr41KkaHV//Ac/e5XfH2qN39g21RBLVpZv3NnePF9Bm6gT76h0F8h
mmAyziYlFUfz9d/foPEmIcALRV7BISdvkJfgAabzeX2Hc5TaLkOEbqc7KsabSlfsvRxJmdjJwcPp
aEh7t9h09NdVNb7rMGzdzPWw59OAGqyC3gUhg7EZE2WnjLa+TzMn4Lr17YDe7NrtBwgbU3pVW4zI
Bgx2N2QrX9C+W3ZKoF8H8wRhuAlfWg3vyzm9awSpIUzhBCFWEl/B9Aq7e61Xnszaivf/cOfiB33z
2KLV7qgoBroOjN83j62LcK9edry4md6lW9QI7rGNMgAmcVdKNNx3IsE4DsrGGbx3bWaC/zbnuxHm
+XqaLFSVi0fMpGtynp626hHaqdxyXBsAEddhTD5w4GHRhwGLxYahfGaVNy6ShRVxY431mrboxhXV
jeR6ap/jnAg0hPS0Dz4hZIE4XdJfKTDG/v6WNe2vfZdlqPRd4mNl8e/NPSdehr6SlXW7snbyTY8H
6Fgn3ycImKTX3y8IAP9/ws5ruW1l26JfhCqEbjTwykwxiMq2X1ByEHJqZHz9HaSr7j7bdm2/sCjK
JikQbPRaa84xlzMp0kskPeOOECoHiNjHRJSJ2cabCnD0MSy/E7JhHE3zs43Sb6Ur63OEj34dOyT5
+NLauJ2kWdC6G/x66tnvgp1vfk0ML3rJR8xQAyYTylfyjwHbkQ2ST4QUmMz8W1LV/Qb9mcHvRJI/
jL334JfVS9sdwRPS2EdW7wFItluTGkUuxXhI5tDHiajsRTwgsu/6h7AaXrz+kI6kfZZ5R3SheGKW
9OLJ7EknUu5810AAWHRrjPmUlmyTU/JdtDDUZlaVsyrtgeuoiF/jpcZ8u/DaEU9V+OIkRLuo/p4e
C5NtqntvGr5NlV0tjaqY1lZY5xw74k1S1P0XhQAqN3Z91T0Lk0YR4o37cADl1oh8M1YvdaxmJiGZ
syj77E6YdYt1qoXKJ/WV5Wc8WqXywet+i7T8Vip9keLZBRezwKv0xbZcoNrQ9XKEdMzA9zntyEWg
MMe1Hk+i++7FDcEqJ5LCGem3s2C9iheFbu+zaPrLWfX7wuVJep2UawLGqlK/rCBjE8pO0tTedqh8
K6AaXp8aSysGjjTSbCPzaRlkRfGX9f+Pryq56kriTK4Xgn+vW77m7PDnlMuu+do4w0NXZh+dds/j
bLzgIn5LfffTX749v++9iCPjSmD5lu+7wv6ld9qEZKUZWcfeS/QtisictS150lDM1/pdqn5e++bB
bBmBVHK+/PeL//7FRUxqX7fnvn+du/7yxQ07+klDX/LnqvJTpW0SOMDqiDk1NlVr31EpK+O7AQb/
L4fZcn5bJXlh4WI/BXnqcKj/fZxz3DGUphxn0amzzzcME2FO/HA4jfu0iN9zwLq431qmI2TLg91B
L1tk727/SvaM9bd38/tVn3dDqg4sXQXUV/7yblISfSyX8E7at+yCzOuyEVbpmtCTeJF7E9/MoSHC
S5k9HtMSeGKwwkxBWFA0PJeuTbRbZq7++5Ox//TRsB+msUHOn8U8/N9HCFIYgPteNVubQfoyA39R
XWUfaExfq3D66JuBVJG6JAbHtUl1C7I3jLqPkwrMY0OmWzpi1t01or1DRsXUFjPeAmQt5sLWXrVm
+Gwl9qklg+bMVqTf4v8NWoBTpLB9RCIY1zLlqf/7T7pta/59afSkr3Bm+Z7jU6v9shcJhWEYQeQ0
WyVmf4uNIuzOFhFB6wKlE/Q4tMV9gkKtd8B7JBnglblhcp7J6xc/p1prTPcdXG+1cGnCEwa3Gqqq
XZGJ5a8Br6/UkGUbkyyiVRoGzr4D/GXaJQ09lxyAUaC51v7RH1W7kyV/MPCY0OGyOiKhDzlGZYxX
67//ZMGY55fdAH+ybzGiVwxhqKD//SlCe/fzyRuabZ82yzaKdhHsAAXoZDfX1rEnyCyUkdhHA8nY
XYGrpIw+kpjc+YgNf98JY8f2nHldMLrkddm0XkiiW5CNYC+HpMRfW3eL5FrMtpG7abOvhje86IgU
xQxvFN776/7HdVY5aW6g2Hpc/XblIO1O77CKhWviw2ai56f3ucmv3gfBCCUAX2ibzdNQut//+2jc
dn2/nQD/czR++Z4NbTYIkDDNNkTcT4t50kt7tjQCuHzAfuHla9aFajmgBHOtPln6doOSUMmXPmnv
//u9yD+t9GzAuUizCgHq/mXp86ZeANGCc+fnqt8OwpsOwk7fusBfu7U1HWMJm7KKodTpa66BmVn3
OT7ve+VXe19ku5k3fgxKZjiy8ltKVcKZfEgMGmLtIr/ucZICAIxIv0qbJ4nr8r21un7vh7S/Aoyu
Kw7GM0/7rL2O9AxQfMuoB2qPF6NY5178kREesgyUTZKaDDYydz/lFZZWzwdn78zBuE3R9DNi2kc2
SxTs3nwlTc8H5dchkTDfHBG8kxnx4nYJ1/bKX6u2futaGAt1BPCrZjytw++eBbTnL8f295MeB6bF
hNEFZE1L498n/bUyuPZVm60n0ndkyuXKmBHJlDN7+v9+pT8ski6lBqNRoXhW8/oh/08h1WSpW+gS
1n8VFh9JVS+Jn9mxdF7A9CJTAUJd5AIabyGe//uF/7DlpRdme77tC4b45q+FMyGiXaUCyfJcyHXX
J6AFvVHs07b5ZjuKiYwXrJTdQcgpUnchQzOGikklH7CvB0ZTQoPyvgvZxVvgC+5yinRCYt0mcK3o
L8vuH050LK82BnuCL+jC/XKMwG7WdpCYzbaIiKQb6kPZJO+9mV1GQ5LRG3/A4P1bM+u2afnlm07H
D0MtqZOOZMj87w/G741mjEmq2lo9rmqHRDrDWCk89rOrAN0GsB5c8oMM39nRZXi0A29vN0W/QpQf
LJxSXEaS4q+0kX6DMRy+STw9x9ZwYDDwly3Q7/UaH6Tk0qn4XASk/3+/07hrIWL0rEmDV7Yrs1Iu
66CKFq4JKURGycd/nzh/PGMpkTzkWjDDf70Guj7JZnk3NgzITkNrn4TgVe0CiFUPuDjj/F368whN
+m8n7O8VOVRJuqScrnwgv2UFJA38L0tUzTaf27dhEg+WojoMIpUuo1HfU64w/qD+TMfIAHWD1jiR
zSrqDerwIMzhwjbu0jH7jemld2DKq79cKv/QiuINKopHky+zJ39dNYapk3PUpHyjDPHOqsLIVOAq
SqvmRN34gyDjFrWat3Ft6jU1PVUoWgIxg4LUCN5YxT6ciUP43x+X+NPnxQ6ZT4rq1hO/nsht2Ae2
U5h6O3VhsoE3GO0Z8eyzZk5WDL4VEZsQGxPkR5uQPCsGzqRr2jQRu8TLL1O+LWwZPznj+KNLouGp
s8KHKGgI8SwOvuHMh9qLzjMrzbH2627lwt/eEhJmnguuC35inVqPYVvsR/5prrhMFD1buNicsMy5
fv/W1KeiokKIRzo8+6aFazbKT3OXlXvDSdSrXYPwhYcBMibaDkU0njKLy5qj5+rI3LGp2QP89wH7
w/HyfNd1WYwVe2nrlz1eZHjxJAu33vYhTJA5Jg1TzP16KLpoWXaSkG34y4b+SIa/NrH/sNfyueoo
Urss00Nb8ss3ObFo92tAoO6YqV1idmIXGwHGW/KvicMlsX3Q+q4nLQo3Jv1Nx6klVhznLwvKH44A
tZREwHqdRvx2ZaiKam4rT9TbNJ7utQDSWqemuYa9WaLast5Hr7DOpNccE2E3fzld/9BIR34DMFxQ
xCh6+b/sauyZ6XPZ8eLA8+Wiu5rIvPJrUoXhETY5mXSGX+B9w1Dah5sqqqO/fIv/sMqAVnB94Vqu
JaT/y8fPTqlofUDk26ybc1zJe3itidc0C9I0QaSYf/2LKYX+UEuypzShLcBbIHPll2uNR7JjRyAn
r9nn/tfSVslyqFr3MtK02YC6BhAGC9Maa//ZkJ7JaRh8dxQsXYVffhuOgX9JjPeCWKJ1l08QsmPi
J9LBCS8dKQGNhSMHOJaxbBXImEw5xosHIaiatFywT06PRjqq14YWE/Lf6smOsrdm6qelanTy3o4+
A+wme2gyxMOOU0qugCZlbzHGLwWJdmtIX3CqiHh9S4X42ruRXA8wgfimd94ptK5PJKzgPVXGNumX
lm2aj3RzDNLG2UaCpXklUQPquuqCUxBnyEVLYVyk2euH2SZtrBucBwYb9Uv74ZRet4jH3n3znNdu
tpIfPX19fUWhdPGzooJ4KAdpnAYN2qzKC2puLwr8x0T50yIMp0PUkZiLrui1KSzCmCbH/4RcAK0H
sbjg44S4L/zslZ1Mt79ygc6jbaKq6QiJa/0vFEHpqbLG5OjNmbngClm8jlPybOqwW+UDggXfaqfP
Efu2fGrHd1HKjLWDcJl2NuJFamYDsXNd+ZTECmZONX8zU+uh8LLPbR6TrWmL+DSpLkYV2X6vJjIy
o27IZgRTZbfOrwS9UGBlQIdLBdZms17FqZ4WiUW6yjruSXPPsPzPZcWuvsveCIboSMvlp9tDKpo9
FFsiXzmmis9c2eNzW5aEntMmuT1keZW8az17mxUxmVjXmxLT8M97t8cCBA1NfzUUjx58MEceaT2S
OHi998/NkIdoTwd6cp6s8s2E4gg1RRmfgmGKT6EY6XWS17EOA9JBo9E0yoVvtOWhVvrL6JZUL4RK
ExA7EN92vTfnebbOMttcEFM33xulnu87UM1lUN/fHmHyNxEDnwAIn9NdqV0SJwN5+eemhhsZs1c5
k5kbgb1Kx2ssW7prpgI0ll2Jl5Hwtl2rckSo5HND4CN4lmAY7w6pzuvEJ7CJoOgicJXBkyAS1ZoK
64348vLQRNQyBttks6qMx7ayjMexrB/6DJ1VmRTGxdL0jn0ArMFoOCsZyuA5jFK8Rk0DHun6Y84W
/zQBJgXDsNe9kaNqVulwYZugScszECXE3YWAYWViT8Zx9FBnYP4QRWf7vqqDpVVDRUpMN3kQZZ88
0GDq1+OE4mOeXNrvLvlkjhn3Bzw54MuuoafZlGTbqoQZ1BZ28OomOLkK0ebsrVAVuuP8OgmLFkbY
z6fCCOZXVMgYKi3/gSBO/Zp/ya4PCkJh92NX8GWo1LamfHm54tee3Baup7Lql3oiqbJJ0ehUM/kj
bnlVQ1IS3wOldu5v99i6DtQaC4WJiyDOlj1SMjn6qOpZbVSdfnEy7GPKa927PCI5cAYzINqgPKNC
JszBavWW5IZVzt/ycu1Ropf24MXKEIJd4VhPJgC2hdFfUIA1a3/mz/b7wH8hdcpdmaOntk7KC+NM
ylajNVQnA0r6YayaTWMfLE36N9Pz4AFGU/clHMWnvhsO1lwU9+5gO+ey4TwpbY+gA523p2YoF8Kt
ou+Rm08LW4TIEUuz3pShzNd9g94mKdr8ac67h8kb3c954hUomKtxb4xG80mOryRl5cRNiLVTGTSO
i6RHXVl7n7vorsZM/YX5LxRCPbe7xgDMJl0G7dfHXcI8wXFDeuhHllXHK5sXF0ELREmb+KQoJhlr
Tl6LKf7CQpJ9KdDSZVX6lNilvnhW6r5GBIKGcQ7WdOgeHC8+RdNrJWrr2QNOeI9o8yXsdPCCWz89
J63x7fZTJsjVLZqsWOTXcNCBpKWtpPf6wEUGvoobPPnXmwmSKX2hWRwyRqCrKrH1zim6dgWVKt/B
QJ9efECPqziuHOZt5fQCST5dZ8r8Og6IzesyaZ66MbJOvogfNY6Bp/Z6Y430D8YSkzGxo2Sp9pK2
c+EPd0NBTjKh8clTAtr1KS6qlTuYX3wS2re1N6rd4PqfEPml1Gsu30U75RwRameFafy1+cEHPZDy
OXRcfDxxCQgYuUDH1Uikzozl8kUBx2Hr1S1jikHXaxY89ygNr1rLNo5WYxxO9yEstvvbPRI2EQKn
2VLORrKZQOBc9IjslQim6N7NXn2QxYgXJYEzTmgfzN6xkJXRsVHk7K1cw7Xv3KtxB3juvPOnXB0c
+mtpFZ3VpIgDttLqQPSAuW4gHm4HUlC7lAxjRrTNgx2jaXSgiBxq24PTe41ObhQRfbeLHQDxlDif
gUI/MOfz7Ybcv1cr9c2t2YDLEH699kJgEyII3ue4PbhRm6+T+kdp9N/cwOKaQ5+NP+DgY+TsoM1s
qKj9VamIehHInC2T1EJZgPcryvzOnuadpoxYSBGvjd7fwi/7HoPEA3iJIjWbNuEc/zAmvdU49UAg
wzVuBO+CfV8/NutSebsZIMUCKPqxiZq3FsV1YOvvSX8UXMcpYJZjKz73sftoGlO2ov0Fjhov5Igk
RaXA5KdeEsvLHtLIxdHr2jd7ai/zcJ0qV/eZCq9XXSZLgUBJorAdpW/EM+/ELL/ZdrQVTbwd7bug
91nWjA9kcmfkkN/ndkQZCnXHCAM2rcoDL4FYbjTbaskoFDFkWPZr1RH2ZGAzpRhK7qxyfiU94wKX
dl5ZoOZTPe+dKXvoi4Ug+iFG17kfcW6SRG5tnGLeNrGxnnp7m+LekRkjRzX9oOJ8qDAarialSRer
BB3IfHI4bGxZJX9WVbBXNtMDiY/D0a1e0rQmVDWRj4kw52XXCKBRPXhoh/xfSIXmqom9b56V1Ys4
RqQMHfmh8INHonJr4l8na9sk7EywcV+bjGqJqpqvp3efJZ23nuehhWKRQ4DFPey4PbNJ4z4ex/d4
djeynK2VqYmJwe/7pajMM62Sful50DDtlSKrAjrq/D0ixZbhn73Hc2stuSb1y9qYwWFo7W0moz7Z
KXZoFCElJivnAlHWWZD7lix7K1lm9ie7885Tg/Cnl5yqaZ5Va7j3DR6m+jwoo9iYo6URA/Y9FqEe
xW9pn6VBHVHoKsaNZCNWdFkShPphtD2hC57zYRSOuSQ71Fmks39O+/nBbHwqZAt6buC6a2GTLZUW
bbiD1hWjDAXcFcIsX/QxoZqTYmjhzicV9d3dGEXxcnbCbT2UR1IPXjCvk0xWyDs6gR8FreQQo1bT
5T+8JPlwQFcugPXXi46dxUL1epPmfMaib17Bm3yprQqBgdYL+SjuY4NhdOgDFh6wJIwQZRaxbXCA
KxMBgzSWVdIefG8DwaVaQQDJTnC8N7PtvqPiIKO+lulGuxJ7F/kvDmaelZVAG6mn9ugkgoh4c/wk
LSII1TDc66p3VjGTz4VVD4eu5LpU9Wqf27HeBgB4nNCc903dfSu4ACbVFD+0k77vE3T8XRypVVFX
KDmHiVDy670mNlc69Ls9dKcT7RyxHeawOlSjUx5iRZlLn1FaVXXIPGEgBYkOfgEhszaJMvJjyJ+l
Sc/YS4pVT2zBwetCjcqgwbpdSlrwtwe7xKkPVRsenXHwtsxu6oNlaDqKlVmvTD+tDzb1DZ7JobK3
2M5P6vqChK9VB+UqVk8LAkmqPRgdmsZ4Kbzl7b1H+VhsHJV8YzQQH5JwJDGQ2n1RxE236pH4s1yF
5ioz0+Yg8V0h77vKPvQ4r/vYO5dpurND7BWkOX/tw6pYqzCtocJ25aG7HoQ0YbiAMUsyRTG6QwSG
fFdOchsxbEfdPuxzAFoMga7/gCIQtKaLvBno8srzu91UIRsZhsBcOspuDrcb5oIb1dj+ThtyPcJG
2utWCiRqOdRYYkDwL2qvOMTSeNNGMGya60+3hyjBj3Ghrlly+SEu6+IwY8o6eOP8xZNslpwOYRmN
qAr8PPBZYr+hKiXXo1w3TUnk2VwceHskUwZ859vc2SceF/7IzA7grbNDer1nDdF2llGLL7D75JE7
jlccD87thpjqdiMK65WcNqx3WioYrPwyIRq0+Hl3kMmaNp3a1cUUHiaC2Q63e3407wy4pXOA9L8R
pL7HFVmHuhYln0b9FlXNuPn5oxH52YFTqoPKIGeUFFR5ePPJnk8Ot5vJkPFhLN+AoeY/H/Za4S0K
N9GrATJWsWmF01BrwCXPu86403X6FYBQsGaY4WEL7zPW8f7spP54F6nmVMdbr9AA5ApzYOLJdc1S
nD5ZS1icxSeOxyEm8J0Kbm0PSNPnzCB20vROGR2rUzZWsGB8s9rURmXzJYeMUzZKb8Lox+xZwYEm
39UzoOGlF/vErc2NDCTFtePdTYZPJCVY5IVg9gCVnwUsNb8NHfAKWEXQZk3/+2S3sKSicU3uHmcT
mSDatyJIK1frvncDzNzuzrEom8MN0ebeHsUgiGe3v2IRbo/eQE2ytpK1E9CqMCZrPZtmtLs97kQF
mUK3f2e6nYcj4Pbw7eb29Ld75uCIJfQ57+dvf77Oz9vbfy0Ni3SjDqbZzwdv/6m6vd1/nq7CpbFC
qo+r4f/f23h787d/8/OdwJZ7k/asfr6lf/5hhFl1PY7irbR78FW3V00NuWuAaSOJg3BxQ/Ld7mWE
NfzPj7df3B775d8h5cg2+EJfbo/fbobwyvn756lU2MCwG6P720Oga2YipcqvDaFPd64X4G7xwSLd
fvznZk4opEmt4tO+3WVN72CIAIjwMucO6qbeRXUDAWKoA2jMNekphjihoXRX1SwbIg4SoqNz6wql
Vt7CvM4Cx2QSS8RxH2SyYhEKLXmFY3zjQoQwnsV5m+poj9SejImwcy7tZDUA44rx5HpU4mB5cFHR
nNENnl5RYfscEFjZ6fAjI9Bue6X3Llxvpn+Pep9pb2x+9Shd7iNaHdTZT7n6zI4tWmkW8kWdzwrr
iwPNSbD2uGn2oxnbs5b2A4IVZJ8jEVoBMfMkrqFGdmdjY87qi68u0jI35Vh/DQicvQvI1lgrIq0I
VmtfsoSSrrsmZfVujG0l3kd6dremL5+KFnFRMdc7SqvLPDkEwvbTosH9BIjE3jpWe8x01i49/EtL
H7Wf4wZYb6D9OgND4Lj0V7rHiNEr7H55Vn+Nnwi0f4ivKSaV47B/Ci9OOV7spPxohYRdgkmL6+eP
vreCbdRSeHgOUVqNgDNCWoJMmCKMKCwo7GgW0WOhI6bZIbUUpUa/togQPeZO9Xns7juzeAzSetjq
EAIAzUj/ovrya18kEcDH+nsVds9GW5PLYg7VMi7GQ5hEeIE3Rq4Vn+xVltiJFcZovc7rbqvKwj+E
Gm1CzN7IKgZcW/YPtwisXdS/RMi3HkOL7UwVB0cDfcrBmvZTX6JGcsyj77fVOvUTzGYdVGWzhksJ
wsji8nxOqu+lCMd1Qwm8sST045Tk9uUc4zDuzSvGJtQ4YbA5ZVNYLq0Gm0ajySQwrfRsGDrcNcH8
A41jelYCbo/Q3gGiM4Qc2Q8PDsKzOK/ejKxqDgqKIrOOjt0Ofv9TFlc7EHrmfkpjuAL5KzFsyUHS
+sCmQlieCLxxPYtMbEqVBLvGrt6pbvsVM5xyG5IBck8KlNmx5SsMxvJV14bLYlR61TPeRJBeM1HM
FQVhSe1OCyxfa7oD/CJ+pqCZtjFjokXCXPYQ9A/omIj28NkbIDU4uNp96W0gCSmOaAPQEKaUpMuN
/YygfnkLD8vdojpiteJKlFfsg0FrOwH67plOIqqo6DP+Oa7wsxOvnETrY0t/qPFQZonc08tKhqjT
B+/TaFXZnfc1LTt9XwfbJNDJcpb2uQvpMDSE0u1SszybFuqPXlpQWqJoXCZktmxc2fhbtK/+KkrF
lwFA/LIRpKtGMft9KAewzdj+WvGbMyIujYsOMndJ4UTKBO7LkNhhQEMbg6Q5uh8x5D58erSxSMYp
q+4i7UyvyUnGrN8n+w4quTCbgbMm89ZTUVJBevaZfDm5TE1yY0PMw8ugZGHOzPerBox8BTYjHB3q
Ojr62fxRMEo2yvizUVYf3TAK2H5Y4NjJu9vcRa6FsWgTSj/na8T/B2BOsJ8VfYviYDMWsiZqKC5X
UeyrUzREEfrnmNBKsg8WUjOTpu93ROfkrSoE21w6RbABbj/tdFnO26SNSae1h+9xXE4PrIAIYXrM
jLoeO5JrkhpmEBkyes7Jo6Oas1B8AyiP7kO3Lg9WzwbMMe1XYYCbzPG17DEbS7ZAhr+b+uBQd8mw
Cv0kempH53sgT2V1bhLmOEYPCZ59RHKZS8s/RaWzzGfJ3kxDOrx9iwaHTO56tO5VqCnifBIV10pt
XWdClslGmdhibjDRRoLWXNEq0Ka+2Bq1PjZ+lZ5+3tisja3jfwR1xAaLIcTa9AdGfxhfeTJVR8ey
QKYi42SpGAcqRoA0BzGSymvcUoNw/kBBOeI8ZH6RhwHpk04B6jRnpbruJu2t1CHxdXRW7DhHj2AU
GBPDYV0oBUCwACBIDnkbdHoxFu/CSiwMplXMmDyyV69NX7gb7HSMhcdg2UVetAHtGCJzZbU2poTG
kD/shNm9T8Uc7VXQ81z5krRveKQ+4FIeXXsgVtdVB4rea3y47wQBH2KHfJQiijduHDbfhrz/ZpsE
fOGJXRQmgDY9Fhb7xOlHaTv7yXW2BG649EK9xaiNimC5ZNuzg72QMY+Hk5S+Dunmwu4c1DV6/hTb
odgkcfE2t8mJ2L3pEA55smWWY3C6YfTIu3IXXgONUF7pCfYzqyxOTwkOIvxMs5Fs6shHu2MXC2Mk
EHJ2ic4tUuio9rZo7asdnG+mz3M6LI/3NYdvIm7ZH4dNhbGWHAQ3IRfjSuhIXmh5Yz7yN13h3Psz
uSKJJEha2THJnNVwHsKSEDREFushv9ZYHtHOBIwuldGNl6g5tJivcb579yk7QFLuNWFf1bc49Tnp
RJ+exrT5RMhzvJ1ovmzKrt9IumZr9skhPBKEcRqG8KZOrVMkqELKMF4O5ZAegPQyMmDRXoWhmDeD
7vH5kcQw0alfStTP943PxcXpH605RD+X1FC2rpaYvoqt9fQZS0f+2DNAAglSkEhTFAVJ3Ea/KQUC
Nq/dHEc04vs+TL8PVlgtwR4IPLgpA57M+Zplvr0Vg2aNpde1s/QcrFs1hDi19Z6+zLSXnU4PjVZ4
kqtgj3EVXoc3fjWk7xzqNvGP0LhA7KKpRI1lM2wj5XCh0P2daQWYhC0QfN4FyaUW1LDBZN9bfjl6
WO/L5PIAP5bAT8aru1CCNWC1JaFJuqO9w7mlL07w2Gsnf6qycJXBer2gUSjIo3HSjYe5eWV1n8l0
r55lknSnMYo/83Wrn1uvY1svI9K8AtJhkvxT3PX1waxIJzCvP6KMy1eta6d3Tl+O+yijx1Ar2L/j
YH2QYnrwqnat/XHV15JM4An/JiJAuiRkgDlTOd7j4CfkfmqpCWglySBJdrZdDyvAfvO9w2FeyETk
e7KS8HbzRFvfyDZTHX2RAJ6zxOsfKjcKz8xMz+1Y5c9x1u1oQVnI0bIPKAr90ul0uBE5tv32Hgdq
cayHrzQkmlMKAI+JGtLKqPBJEiOESHYOBIB43JtW0/HtMrFvGF1/SBhm4e8NtzmiHmZbbDsJDgW7
2A8MSSheijCId07lsrSzTZGcuHem/S0G/SOnHldyFlprEQcUuEH7xXbKs2vn5VlatAsDPPB72cz7
ISFpOcaslE7zxqgi99IncismqEYMbXcEiD1KIdvzlGhsqbZFeltJUm2Yc3UNpNqj3Yu2jmn6x6xm
DzsUn7QdQZKheYmq0t/llf1VtUQS+olzGh3aCM5IKMbQ6a15RaZlzJug+16zjzxxzMfwB9Y6GqKK
4NA0md11VgzbzCzdfQuKbRNmbYfE3+3ICRBccAMyfXU7ip1TkrFKSAhzlOS+Z9W1Yks+xLGUCzPI
FfEXCam/BR0RgxEYQpNp7cbCWZpD0+1mnQV7pDz7OcrsVeZlyKpYKQbtbhxaVStZApvXKUGxbjC9
RrUlDw6OhUVuI2WOxtzfFJ7OlmMTV09Wlq+BryJORd2yJasmueYExZjDc9Yt2uMgdZtppRi8WWaz
Z0Ui/Hd2exofffToCfhYyKrJdvlhiaDf9yQSysaRi3aK2fQNSYX32ePyAvl7E3pcRs1cGGtbQFVI
jWmTdzXRRZTLh/kKSkjsgCGBjL/YtFj3wvO/hEPQn7RcW1ESXcIRs0jWEXDAoD1nc6HoqFRUd1S0
emci1nbGujgO0x3CaQq/hIwpFUm9dWJSVoIMxbk77oNU4/5s1LQZgPWuhvSSJLU665psc8scX8xm
GSTaeLNGpjJKE5VYBxvDGb9N7BWPRUnhSXPt6CXBTK5IVm75YIKdFm9BCcgDNI/xxR2+B6pw36zk
WzXlwdqX43Qk8dTbawiYNhJmLuppdIoKHDCWKF7yYmxOQZtaj/3wXKU2BghkCaco8dJz3rKS0Mrf
pghOHvKooz2Uxe6pz87So5YLAXwzCg8Jp82b9iFgB/MxZVqdjXiigy0Rr7oOqlHP4PytaC8AI9UL
lc+4ia43jQjbjVazWrBt9M+++cDY6wjzYxdqwo8IH3quojY5MqKYHsnPWhJ+Qa1xQyVJ8amG9vhw
u6Ftt0tS+0dVOgzvzAxwp1ZEcjUTZqBwep6DZDxxPegfRW9ClIy+DLSJ6Vr3TGgiVGnK8JvT3AU5
dYGhV6iBOKxO8VA6Kf561Q20hjtm7HPmgKtD+wxDzLuyByq6coG+kG/QyY2PdnEtCmdaK9csNl0E
/MEhNK5NvflQ0Cgmm8t0FjjQWaWNnnGOZNxcy2hrTcHwkKIbGRhS1snoHfGOjnd+iHg7roYfcT3U
zIxmsYbtNd5JCtYyhpnYRzW22hw+dRfZ10Bd2orWIc3C6qmQ8bJGLYVp6TiRIgVBi1x3WQVXqDH7
9yAiKs0IwmPsFZc0cuIdWIFrB3Rauk71ieE7q4goCPFOknzlxu107xC8Saa8C5U7C7o1Wax6GU0M
gyz5FS2qsSeazduOxAajN9CH242hB39JGLO/rso4f8incg1zyHru+cbfJX3T4SIw+7sp9j4XQfjD
wLx5AUyCVLKo9oipSkLVnIEtY1GtZ1LpVsRXdqtSkwfq1264z9twXOq8DsF5dPVOVkNM+5/O3TSN
9F6j64w/ZvYsN20SNNv2/9g7syU5lSyLfhFljA68xjxnRo6SXjApJTE4M8749b1AtzqrrnVZW7+3
2b1YDBmhiAAc93P2XrtndljF3pepAREAlWo1WX19JoGipCmSf8EYqzgk/HgbacaP0daZ/45pf1Ks
ifeJ4VWbRGR3c2rrW9bFw0MQFOdxhBUyZpazyxmF9nkv9U0n4ODABHofG5KoLJU2WzBBEQmlCVOh
pHfnPKb0wQm/++bvyu3gMhQ9uj6Rfi00/KGDPSRfqauTU8Qh1tviyMJaMHpj+Osjq0IyYNXkzPYv
mZHUVwAppF7F+1Yo8o4ZR49YYKgO7KXq4gMe+xdiPMsNuWQWiM2euYfyBEAu1R4TCW5VQUS/AbTI
3F9eayLerALYEc74YovMPraqXXl6g1jBRISc5Tl7VCnWHR46gRbBG1Ib5YCwFiHt2umnsFHhFjTH
WT0SxGwCs9gXJB/Tn0D4jhkE6ku5C5K0xrDgIllnVSSVRJSDCI+61mSy9wO4QnWbb2RsfK+CbQP+
do3T42CTw71PyXgAulccShLrERqQO1uiM92TgHDo8rIEJoroXZab3gvpfpZ7YRf2byLR8Y+AEtRX
ThBbj0RdQWOttEOhp1uZUrgiZmGdiaC91pn2dciGj9CkFpK1sGvyaRzgHNrGsSBRdupcn4QqWV+M
Qnkb1FQZDU2aqBXUm9wyY8KeQAWSULeGXFjvrOFLUphMU9xTpTLGe7va1KKquNTDFrf9BBIH06l4
BJjb58NBWTjkRWAiuaQkw1wCfV3Zr1VBNzcrEm8lk+hL1WpUaqnxs0hFz0OyK0os70bC+ngqdbmX
5LGdQ2dnGA3acdKaN25O8ct0fAWLkphGVeTWPqiJZu24Rp0KR/2kHq7vPYvAcYzS/banyZbK4jtt
MrEfQ4uyloa1hlnQNjQjaxUL/Zw5MifPrA2eKopL40C/tsW9cNY6RXpKrp4qGUEZkCFyiFazn1X+
3SViAjIP/T6VEaAIw9A5tPO6XqOw1qnYOozYe9dajGvBoRSO5zahjF4xc8zcd7K0PcqLZb6v9GjY
VCWBZKRuujtGwzM7a8DXULM20SvrocuNE/Y7iMK23jOXRSReA8UkAXKy11HUWBcgO9Mx67NH31XF
Jc/h6dRNXd9clzmnUMOFQXhaESLoP6QxdZCY2lqcVAS6NeqFGVTNwUrAuBs15L+ZycbGy0/zc07j
rf39pGfIKYaVVxXuRiOI+Na604tBp2yuSLknwyRq1m6LkTU1P1xfjiz/hRZQ8jReKjmpEyPcyR6F
xHTTf29701gnCeEejUV5L9ragR9tzYrpW1gYP6JUpXQ58p8Ni/b9UObBWit+5QQwXZDYeTvXSX72
zlzqAoR1SLDcO15fbMCA+jvbC36YZv4QJEvdlkL2aNInayLMvy1Hta/p4mjkkbMm+JcYxiJt1qEq
YdU4CRNZrIVwBHObcTb7RZ+XRVbG9CWYEq7bHcUiT0soLJTD1VLfqGEA1onlu9sfR1W7J2mQumY4
CXvHq+iKRlm1xcAPM9v6XruJvov1CKZVKRRCfmNrxl17rPKkZYHOUMI88p4Hvw23Lu667YyoITzw
RmWS7EXImen6sCptxg2f1UbpYxsJrfnCmvlHmfZfVVrH51CN9zJ312FdlZcUZ8E6EQUdwon1sNcg
wyKsj9+Y+UCcUgwapf0RGJRobKnYy0CiCpcEUOEMAJg73yKyWvuRYiTW8bTuKDlyPehG7zxYfD17
IJTCzqG6ZYFdb0Jajg/+GB0sF0kXFdpwY1eBtXdptshInMLMK6BYG8XR0wDeJJT9dp39lWBF71wN
ysfA2sdH174VFFksjRFH0+6h4cCUMMGiaia5in1av1tu0J8w9hX7ctJJxaD9NNiChr5VlahISsZ9
W/nnZQP26mdJbY3aX1ztKF7ER3oyj4FX2peotn4wp9Q/0tq+O4Ee3aKx8nZGFBNDDfayijtjS0mo
2wFV43xubXZwE6SsNQXw2jR+T/ziNvXtsEopgiXl3B5T4YtCzsqEKU1OZp4dK9mkpxB+3TEfnLuV
A/AxKwatSVa099ZcMqKwW6XoPD4U07W29t6DtGZy3ltyP0hbrsn0G5gHWK+Jmx+ytvlukv36UlIS
2tMuQ+HRWdUta+sXJlXjcdAhzE7Qz3LmSGOkrGPn12qFERzEmWSZVkYNI1JvrztJwXT0MNhXwbiK
lBmdap2raDsErA0rB4N5I1kKTLgwjDA5VQANLkjmdrOQfZsPoXdvoqJba0Op78bR/+YiXFvrIsQ4
PuA9wLrVrtNCHSqzsM7DGDorn7WYSii/SbAIFBp6Y1dbrGmmQr/6k8F10C33WUgvZpQaNDcWulfh
y31T+Cx18Jezj4OnWxqkYpf4rbm1K87ypjSp0ER5cM304aAPtn9KmUsfO7IX8I436J3M9BZ1qXYY
wh2fg3W5ljyNhZujtxmjm49lMCLEa2eGRrrP6FPSghqa41TaLJW1awL9fQ0cOdkQXFAeVa76nYfF
a+PpRFEo1m3VIL6knCuPmTHC0G2iY46C6iErtVs21uRrCdnc/DAEfVBG6bXnvCQm2Dg5GZg/MnAB
IaCFi+QtUna7blInvsigZPd0xPvUecpolevJehn4vY7VpKuBSC+USVhPNNzikamiXpWPRZg8WCZF
34kUjFRLujM7E84qx+U2JN3yUMr2SlW+WtdVLZ4DQXMiqs3nImeOEvSIjzpJZ6iLjR95UuaPsdsQ
ClvZXz0KLWusQHwk/B3bvMqsN707qO6XKpX9Ulm6evQS9ZI36KdYD8PotcL0zUmjX4UQ3a+ioL7n
jP5qqtHDOhpL4XgaL50mrGNjDvLqmfZ+Ip7pK5fBHA2imYCOLaJTa9VUx9vRvUUSTUkQFtl66NpN
aFTpUaOVTlDzSxP7T1E2cRDprM7HwgJN2OEQRMlp3VTN9SNIlPPQlRPB1IAICkp5D9W8GUmNwC1b
D4/20JvUB3T7dUI1vor6N3xy/rzGBavRp4/EzQ6HZih/Z6Ws1l7iVoRd6QiK7HF47H0jvNW6ntFu
eMoDVr6UbtyzQ51z42FmoHwPItPUQXNqYetuWFo7x6qpY0wAeNumknl/jZY2YVKLDq6AoaBY1Jm9
ho83JGHdMR5wJ2t7bJvRzqwRuTHcfyOnx2FGXqhjXPThRsW13E6mFDioImjJeJ2eZTb9Ljm+Y6/L
X2y/tQ4V6+iV5Fye9E5/II+crpAL3VOfevyPsSyuWT0LW2yvnbO4gnNWl3RZpviCoVHeTOMS1jS3
C2VlCEj8u0rD4qEXRX2SHUcdjqHm7IlAv3Z23tzg7R71qni2HI3yM86co1fXTGiUszZdZlyGH1qv
xPA8UexXp86LNjYWgdVYhMEzGuE3u/eAEJJNfa4ged7NhhO+sPx4Q7Q4FTKqeVeiYyj+mRh0h8jM
LvRoWWOV3SHzjXHXJsq8F8NiCnY2VZuKyyDC5tbq+tVgzNg0bUGw73wV0VJKtyKMUd6hbeppYBHp
WlAXbNVTqBX63Y9Ojdhjtko/JOWptRj05rHpHguVppcUcwELT2l8QZiIgduoEZjTZnhnvdj116C0
va9Wogq6P1wUDco/zA5dukuwV6lZtt/zIUG6KEob5H/zjRWBfjZrrgl+bG3BTt7cfizOCj05e4XB
SaZd9NgPsOg85no2bPbLsvFoUIHcaO8J1+9HbBB3gxB2aH/OyU4aVESJEZ+7kZQ2VeE3apweaGjY
c9SyCRXrbW3q+0Patvuuk8aRRKjkKUAYJwiIdhkXQVB3IFgpYBxGEfaUZLJTr2ELLH0rfKtjyq5h
1gQX9nqOg7GiAG1LEp3BOdJUdeN7lrcmgFm7faO3jUzvTmVP2PLBzBDcZepUem75lrXz6hm6QN0d
NGxDVzvUXwMamr8Lq+IS6DqPoqXS1zU67xp41o2u0F0CDAfUF4zbEUrUpmizG8i9mPkTS/RClvpV
p9Y/Y8KfFQJlftc8fo8qyjuVh1+sH+udbYwWK1pj7TAJ7bKuvJYyhRuKKpM+lM8gnAC5rDPx3QtF
sY9E92xq4UMdIbhtZT7sA9GwaAv4Z2o7vTuj553p0xd0gok5dqo0OOQp4B8ynbt7j7ukx3fwRdQU
PqWM7wZuQxolpiCjWeDyCI64/3aiMcXPFp+CCLayoDa1bBLHcG92aOtXaEybcKPRD/qS2lV9FikH
vCFz/Yuq4cd3WeSdrR55X0vyyD7VuuxaxgnabcdpXyMOboq98g0xVbKnfMiSagrdY9mEoLp7v/wx
0iIaY0O/RAnog9LznZNpTdC2CyDlVkOr3sqsDw+p0GtDCYfZgFOtXRcgu172wxPQ3+KsqeDXQDno
KQ6SaVfmCBX8pV6VozHNy4jA+PmuqJvs4o2/XVcbho1loewEKmOsIdy1+0rNroM4sV6dqSfE2+ws
4kg767Uy9L/uipLrHbS4ETxv1x70All4mg/ZcexHzAJZ+G3Odn9Nyye/9Iu3zgzCp97q0Vwkyd3v
ye8CfLAvo+CFqs54aSw/Qp7nu3dJKPWbsfQi2qE8zbEtPr7PlyidLsp3XMopcnyRBZU2TGbnOkWE
wTLHIuwcS1To19WXKaCFhbmApB2CD/d1Tc3BR80GWKD1d7JlCe0gws5nefnk1MO+yXoPf0ma35wR
H2Ru0ckdkZpvO8CCO7q7KCqdpriZRfabUoO3r0Ao732zt47MyDklmGyshowGfzBqDDPMdNe6GqZd
67OWZW49XgUT/nVZ9B3zO804+IatHrqJJW8pQ/NtpPegWq994oP9Huva30zIQ7atjPpDjgxtVSsZ
XJB9qy1dTRqsQS0eJIpiT5Js0wbnLmTCmzXtb3YnBcKwaTiQWmtHotp8KTasR1a69iPLyhbLj3PO
NGfYqqEgceF9dDL5UoVa/cL8LVxBuo/2Tsn8qM9ZY/eTmm4OjFtq5e57a+ntKxJblrhuNt5p7Rg3
shc3rXSTKxYOhw7k+K0WyrguG60zaPbggaR+wWO0yQ515Xd7L57O7Kv0hFrPeAqcU9y28l42gXUO
soExzWBZI1zrZTKela+Z78ZH2rQ3b/DDt4jk8AeIIu+D8MtN6rgF/raof1hwvZk3XXDABv4J5A2E
/Im6wS4f53gwjK+0iXN911R1sxANzrok1S2xGrUGvWw+tnb6PfHRXg5Jab2jk4oQ2T2rjhVJIgxo
olZXX6Mmf3BtQtVZMCACisDKFlNSn41QOzUlex5oyruYjPZgdy4IRbf7ysrCOGIcs86U7MLDMBjZ
zh/wzNTplG99dKAUTkhGH1iqRu7WDIMKhKkZ4Dar3yKq4mua3d9T24xep/ZRqAjycuD026lpf3Wl
ehpLw9sMdtFfIVWcusJygMeFr6Ff6ec2U8DER23acJ3w9r1pd38Ml/+fIf6/IPXhjJkYQf8zU//x
V543Y9qR6ftvWNO/XvhPsL79j5lPZ5NIY4Awc3wMs3+B9SGeOkgRDJ42BUHjM83kL7K+bf6DhwTw
EOCEYPkdPMDNX4E0/j9cGhIzx9KARTr77P8PZH3sm39z1NoeLl7LoqmEZN4wBO/3b4iLFL7klJX6
eBjS8pny64TNIHm2xxGyc7QuG+HvQs144HI77eA89SsWGc0uw+fasKQ6+JWbPpXkymLU5HzsbcKd
VD03CsNtJsKWvrjOzCnthkvhNvfep1qfaYR+DsjIN15E5e2SdYKzBcQ26gj+t0LWWdbwhLmowLT5
zqQK4vXCvqZAx3vBw/YAY5PypU72rZp52XiQZ3p2PXO0HYDaU+9HhzgKEf+n6JuQCSSbpqIKbMvW
248uiVsY3959dPSrVHPaU+unMX4+QUZKo16T6ClO6nI/MprRduoOoenCi6MDa1DbYqb5u2cS21hG
sKXesU7H0r/YBTYaaQ7aSktTIrYjnLWiR57YkWFYCQvP2oBLVJ/L2WGcm2sskfoqaI1xM0VSrHVt
kEfXrH9YY/w7CugvFFiBhdtV2ymBDNXOgMUu9Y5ZF6HJFuaVbiJpeImXHGOb5bh17QflomUkYzwi
TdbCa8WkcBo2VF2844C/Zu36bXWcTL2nACOZo0cjHAbfPxWiu8ahrc6G+IHQTV6szr7iWqN04BKM
MiRNu63LkizttJfUJypz0+GC3FkN9QNmZmiEKqKtS5y3voKs0+nIre3c0fYA6N5t6szA62kZsbbG
ukL5hCEw69eT27yIqTx3NSQhvyT7Di3mXMXWNUVNrfheM5NaDZN4gEybPTg23DpXQM7X9JbYt0Zd
J8hVR2TeDw6Ck4MbR+aNzga2M/ura2TqIQjLy1D6JSXobIPF2zhoupUiAvf2FtX7l6CNylUzJOtE
9lhLJgTrvayPaei566ANXge/z9Zc391tQywYQj9rtcsVnkqCAmgSCBbDXlg1oPxtFkueORzoxiJr
xTm9r6KfNSSWOsbzl2VNtzegUzq59quSNngp5D1zVwTxVGg9KW8HpMk9JlO3qWeOYt7QTA36odzp
IjUuvKQiaIbjJKA0xjRPQXOww8cW0+22H8yWQktXb5LO/QYGSlLBIYYlLUW4bSo0jpPSvwwkE647
Ey2qPVRX3a1+9nnAS4bm2RfI4cIm+JZpPUD8/HmKDI64PL7aXkgSDWuEXEqxBW8CA7KzvnB1f24m
nVyGcKThiXKmDpgA16zV98UIR3z2FI0rgnXz1Wg+j7GeHcK8v/uat9ON6tBCKN40Yxbu0xjHba/9
8rCJ0I/p6fU44xF6GBo0+TyKCAOfoh1eGvnvjMiHqXHVOpoCi+MlgJvk7jwjrC+Oh6vVqw0Uug3j
1pg3Zz4si5lh+hEn/anIY2OdMyBBHHZ/VG4BYNCvHki+eqkBLTX0eJmSOKzQ/EydlXz1aehgy9iD
b3ZXSkzZnQrC0P3EFMOHGLBHzikcUUz1oi9VtWX8HlZJm9BGnKbkS4DiAfaWt0Y8Oc+0yJ0b8FkH
K0x+5wAEMou0wVgNUmIOq+wflkinE13CXT50hO24UDSCgMUTfeSXXCBhMdyYruIs7NLtuN8OCA4k
+HMCBXUUlnSlJuKD9MJBo4VxAV5ndjAdBiOAFph14kODiCoc95Tn/fw1NRv/WGTVHtGvbKt9VBPi
oTM+OP4ejLR5AHmyYY2RAYqqvtAYAIVGaN6+AHBf6dZ7QQ+fKSMQ6Zba36G3aLs4hlMf2kG+gZAL
Nn0Tk7eUJz3i/CNBVgSCKKd5m2wGul69KEeMa+xLdAmJil7jUjl3lRHQb84Q29l3tzN3aMVGenml
S2zy+FqmlMAxq3tPX2i9U3wJ2omOF4Jl0JFIdrHzYcEegOqArILHoZ+sJNUvub+C7H3qe5ncppH+
ftuGxZWUQbFRzgdBqRqFMYv4AdKJ/cz90HyHCMEs2Gsm/feu1s1to7ARV+D216I/aSKApeX8tDPj
CcQjzq8g0ba1CwJcTDTsi/jHpKwcF1X+rraKZaBGyZlJqzEXPuuNCoR3DA5uq//Qu7jaKrRA2mQ3
m7I0DmHh2Si42qMWoY5wkokRhhTN0PpdifxNOgwYaKtoItezShcRoeEFQFwdvVnhiLkGk3yibsmh
oEx/HdTWM93Hq2PT1IOU3x6Q8aCMId2y0xHExXm4KakEbaZ23DkkkI9WtikqVeJlkejpsCkm6obN
746uAWGWWa0tf1biiT2BGl+rCLHvgJMPE0tLGpTZHZWO6iUyicJwAHv2qfesFxgQMgLjdg4CEuQO
3XHyPHOHIZ1LccoyhIAHbiNm5zeeSwGVZOIhgvBeG9MxN+lqReV9SKdjkXDIjXmLzjKIv3Xgk6+h
pm+TVvJVnBbHSwp4oRqIUfOtW+YTf9BIvEHwPlaTT7XXVxTB/L7/8Loqobe0N5PgezjiSx99ANxV
vaUwMpyoo4MhHz+khopRYbpm9/R7w7fBCcqP3nepQ2cCPcV7PHofTpQhuKjfUGnvwU0+Gnb/TsVt
3CRVAyL+wqAAAMD1z0okD6xcVypPaPq0V822a+wO1rUKpTjGKRdZt1NbiA32mqXJimvbuFVBVa6Y
bVDwDo5xd3RYXq1CkMVQXJsfdBIzMBmk6kYns/YuBrCBbWSHO4LhwbEo66Houjc5QoihF3wNFQcX
WoFrEUThPhlQTuqJeQwJWq3b2e7B6LZ2C3cfG82r7xMQDe/opznQzgGN8FDmHaRdVL6QpcnlcdSm
H1xz7pXtObi3HgWQVVWW7PeW+UqFuTdNn/I4es2r6qfWCZyR4Bwwku/xEdar1KOQivWNc24f6CjL
oh6dW8TRZ8t6F9NfZ25VWngnMwcKayuolgZJd9K9/DX08BgduLKH26I3stOyQXZA+kmaFVspFRfc
Hn1QG1DfpiQ3nJY4+c/N8tiSLr88xgHAlBNqIQM4kajpf288xyPlWueU1Wh6NIT/JoArT7HrUBNY
7nNygnnAVZpVRKEHml6fpm6uOZXozQOk48cER4ykf9zFNdL12W70aSGSjfjr7vIEkhWxWb6Ipkx8
WcGc846YnkzxhDT3UeVHjHHNfnncm59cbi2b5S+atvpwEqbYnw8tt5b3+POen29nlKQpnstRlsek
+jElAr9R90zCsH8Urin3aBpuUZgjR8+C2D4tf+BOo76PveDoAs3DlT9/Nm/Jm//zT8z3g7lnNXDN
WkvPIj52DnauMxfo4nJzefBz87fHlnf822MB8qassaguzG/1P73UC6gkJ8nUMG4xkEcRjMTSLqtT
PW9CGVWnUvQu4SDzfdt13lK661syiovT525FblucEE6yb5fdnA51PTHb54/E0L9lMg1o2c2P6W5Y
HBrb33y+eLn1tzesqXCjyI7iLeEj5elzo7tdeTLnzfJY3DjZpnZTcDHzR1jeSi7H2PKGf26GgXg3
iT/bDrMjbrHBLbfkEmecKtrkymp/Lm43P42MDRVozlaRu+N6dEjvFUV6DI0mcVZuQjX7z24Lw4od
8+f28tsngtEc+Uew0VGxMGDNvzkam+K03BJzzvay6dVVlpl+NKc5PF4fyHT/czOEd3JKvXDvVJrk
a6n35TRaNi7JMRPIe86o3FHjxotZ1MCOdICwcOpYqAdPtEE5iea7yy19vmt3SaVTMeGm3yWSlSit
2NxFBlUWX9GAtOci7kLqVgJtRIOMeg5c0sr6xTFOec1QYlK5ajDLoNkdnowGqUctn7zYwaUQfEG3
R7FK6+NtxVQaT11V76AvktqogFXY5UtO1WUHP/SeW+WMhcmTfUTIFrVxGsyMlyzmRDxui2meeZia
pAZJ/nDUMkGrvDQhjFp8mIZB9BG9QkvCYDYmF2FAot/ophgb2hPIWKgcH42BWUQotaNHRAfJco08
93MVf6YA3Eyz4AopJuYuOPfwowl5CjCfDk5YPujOsBGObp7bofvamcj17JKwkggr1jZJTWtThaM8
iT7/zRn+YnOhP9Y+6zJNi/F36jquv7YdkWBtolw1j6pBG4F7PjyO2mhffVzHPlcFQPNQFUyLGaEx
Z5r3kSiygzRVhX+RpWbZkAidzaMyUD2GrK7m0rLc/Hzwb3+zPOvHDHCff1c04itEgXJdW/51eS6t
hJCr5ebU0VUrBvMxKDjSJo/AdWPeLHf/bFiWrP1Ucp1v7RInXmRM+KoqcYyI8SwHySSh9TfAHcoT
oItH4l06cOm8R9NzHC+3akmaO9SH4SiGx8/nAlK5N52GdWt5rJqX+PDySBrjhe28+XyLz7t5gxLa
HOMMgIPJpUwGUXoY8XPJOVS8TLOQx+abnxsA0EAjRX9MUqSPtpNbAAHn4x+t/2lMUQ2xBDX+PPb5
xHJr2Yja7/Gz5Eiq29w9fT4RyvG7ideIgYS3WzZlU9prg3neqpx/r+V3SUoXnWNgn0sozhzRwr6k
aDJ37rynlv0gvJgnlv0aZoU/rpeb5nxdAmD3blgWekxdM7mCsplLpCcTe9i6q4FddT6ZC23GV6ud
0Dyh0jYBRI0bdEEFNB3Gm+WWX7KL//aYbRre2kTQktLiRflv8DVopjcn+izzV5Y1tCoBGjCY7gUE
0qM2kWKFn4w20NWcR2Kz41sut7osG+nl9IfQMrkyiHLcO515YOEabmtOjRWLHGxByyeYlgGxmD/b
8gHrnqZ0kesRuAT+9UGMzq4orZtFYjqOd/rzXvdtnA29fTvuUQ6Y+2C+QJoipkXmeXdr/q5kpHJ9
xLSgIMdwfyC5DBtf4CfbZAhjpFVOVoLrQclnI8k4evLXEj2/bBLl29mhna8IeqbVDY7Qsdj7enpa
MuqXTaNoxeMOCOCYcIQtr1ueaJ2EoQpZE1eAZNm2sh43Ucax9S9/Nb/557+4/FvLy//jYx4QLPkv
77D84fK6//iuyxOfH+/zrZOKkzWgZr5q3OQt+Hzn5Y/hOjML+fPZP18Dnzo6TJjAPh/68yea6VI1
caC+41vuTtPspii7UOzKms4pAbWnYnTjbcullyU+p7I2H30Ur6LiYFM9OS0PFtPw2isV7ewkEYep
D9cuXZJTAV5iQ8PIQM03HzLLkbscJ58bLNq3GrHFDtxTqW/7OwK7+uS5MzgO9xUsETLvpzyD0JEX
iHcwxmDsTtw5zH7+PMuH0OvuuTcFDCEP6WVsZQehuQ1Ov9LdQBOBs5Ghu+YrEOOqTlZWYY+268Rd
a32QgABhBhqPxqORKkxxXLJXypDqtLwHV/EJu/c0JzUZKeNS1O1j0vzqOdZvqZb/f2Phf2kszARF
auz/ubGw/4WR8d97Cn+95jMqzSMJ1ycExsRValuASP/ZU3D+IUj8ocqPnWLuEfDUP9N6CQH6Zw9B
/weRCMSlOUTIEABg/l9aCCYgbFoE/wJjtgFj0q3wSfuFyU3/429xQ75J7ykovPSAEPdXkVTZikQR
fap+EztF+KjJ6ebL1zirLjpknXFG7HgRsJ10Mq7jYo9Ju21Isg0KO9A86Qzp8Uw9PPRaUrL4mANt
fXNlzFCfpjfuXqvdKEnNGkxaayUEoHrUyw3Y318TbCBdaP45sbp4x+ELFTax8ZyDEmpmqJAx44WG
GTRUQxyyZvRQOkOI+hlHNFHO2FoQijLzSw+vSDnwNZqETqMonMdSAyMEvIsaodVcNbj7u3pGH/HK
Dp8/keo9qQBAQrVVJM2fSBVDksMtUFSHSI9hThEamxf2N2OGLImCpjxmrd2Y6N/tNHqklt+tmpnM
5NNnn1FNMsFpV0Jv6ug5xJKob9fIt+S3UP51HQPLD8rxJIqeEVjcq4A8es8vgBJCiCILaUP1jwzj
GR6lZowUxr6JTwlZakZMOeVrOyOnJnkuZgSVDYsqm6FU04ynSmdQFQJ0e+2Hbb/BmX7XsMTaUK0S
6Fbkhu8lOZsmPeoY+lU/Y7CiGYhlQcbiPxNOlhRI7KcKaI0xbfitHnWIWt6M1oLlcBIzbAtidLet
ZwBXr4PiqjDZtTVWdVdEYFmwncPppGgEwQuDBXm72m+TyqLSToWO/RXelwP3y4f/RU7Lex56HA9U
F1rnQ7rop2kyPYx8rWCqH11IYgFEsRKyWKwCus8zbAxwbI1wUGCgae/TDCRLMu+pV/ZXrdXxDRV7
y76Yqv1ZwgvAIAG8P7kAIIQdBOlMNAS/WrDPsgYG2gxDg5S0CsZ6r4GDUNDSPDeyORQoysFRA0q2
t5GcdRXcLgvSGivVk6IvtRoGvJ44EcNz749bckT8jZpRbR6V026Gtwkobs5M29LHD8v5NbbAeYZI
97fwj1cG0hW86/zqqQQw5RrqymSuPI5g2egfpNfSK3DptAERvDlq4cYRpDwX41MSJdkuplh+bfXk
aMuxfU4R2ilZHRhYsjskd8W1gkyt4WXo0Ihrybi2GrT4qD+Do+MHXyaFW9gbwWwNEEQqnP9eotln
uiDXrrOgjmhEBiRNSMUUx68VQtnAq6SBfTVxPZH6xyThVMEI3xMT7G/1lsN3DJqXxmujYxRV4yZv
+2/kowZhvmVV5q2ZDiCvF8W1kfo38pH9I5ab12Tgqhu7AiEsEtt+mi6JFl+KgmN3wC8AJH76GnVg
AqKuvuTKHndNMKyFRn1ZQZUtJHQFqFksL4b2EASA3AJGqV1Lw7LzYv1g/NTo8B2VDJ2NYQ4UluKq
A5mIqY74i3Ou5i9dDo8e9W7go1235g8OIaL3g0YOOAJOf98bhrbR24aZa8SUwZZVuUa6Mb2gcuYw
in7EUASwR1XPw+jJBwIQ0BP76al2nRIpRlfxHMiiBNMQFSJthYio2gn3iyTH6wYFd5NixkLT51yY
T38w54NNWZhv+JwFacr8sH9WoyHkK84K4qdsrEoe9INdhodozAp4PV3VY9H3is1gll9TpkE7W7Pb
c0q3ti7M9TR82FMWvziD3JBOATG07zI8mejr7EFUW6JmZtaLe+m1mjg9bCaU7yE/avKsudT3wc1m
E6bEut5WhoBC2/nXRHUurzYBBc4mIKSjhKCjQ6qleIPR5G4yBppuNhA1ptwNhIw/FaFxDHG8b/Uy
bajoihSIi3tuKvAU2HErUp2NQxPmr3hkgx0ivb0lhuJMLsjRjuJvXEAhtE3BU9xnK9NwhzsxVpto
snzEsgNNH7sBWjXBCdGYib2pHI+KPlwTqJMPBinta88PPrJE49+v5QYqVIQG8oeWACvoGiTbwqmd
tWcYr6yx3jL4d7smj88IdIZtE+Px9fU+3WZ6+fBf7J3HluPIlmV/pdcbN96CQRiAQU2ohVO4FhMs
93APaK3x9bWNmZ3ZlYPq7nlPECTdI4Ik1LV7z9nH5TAwSJoBGw6Un1zUnR31lN99zszBJmjDmDrQ
XQHcIUZBqMn1chGF7xrzmesEpSqcdEuFVXcLBK3ZNmjG99DpCiJvgpd+onPhRc4C++REBeky2mGN
vGoN7cGeG9YDgY4tvXqA59ctPdkMb5bRzGfMkg99YeeHseWtipDxgukM4Uq4Cn/YRPNzoelXF0Ta
EcgmDI+xyhgizauCNTba2X58C0tx4obWoAYzo8NUXvNiTteYJBi9Vn5zlCiXGmV4TmZceChqm0tY
7A2f8Hr0geT2QI9NY/uzM7oIdhqtVLOt322gOUrrpK/Mif2XT8NdFzQh893pbATlvG5tBM2NXXxx
r5Gvs2M9T8ZT2vbjEUtHvs4N77HPYT8Ybv2azOmv3kRGBCjEWXEs7WZ33kgwbhiFCWTN7G2tO99N
Qby4JeVbHBqqSxWfBxheB4wT7YwuwARbPVlEvgaNtSzKaT6W3doctP6BED3mbKl3ccOyX5neGJMi
jVXB5WacZl1yRs58wtfiHbhUsxgIp7OuJNJYiLUnnROaTlf7HjsM2K1Kz7dYYImOcCeTLxZgJ7hL
NG/wV9fBTJiCk5hgKEogHXaZe6tM1ii+4xAQTbufYsytYz1sZaFtfY6qfT1zD+y1NDpLcomqvt5X
s3JkcjsxyO88jpFPdfJ+M9IlRfmue2l3ZqndnSe9+nSRHQrgKiV0/95IQKpy0pY41pfSqkN4tppY
6n4DlQygwKYuMr4ZzxiXc5kRzyzij0TruZDQiuS+BDt5dDtivj0nWZtJWB9iaI2gi7laEpK15TOE
r0H90oW/m/Zj8gh60T3G6LVTPQWOATkcYGJoMoaqYUMXhSJ5hoJ1e0IjGDRzuytlkFysbDtJBBB5
zihbjiZcc0oRXUe/3IM8z6ZRO+DyP5FeQYPYaetjUjifYUAXW4RqHycpnEE4tXV69AOgRpYhx70R
cGg6einWskx/KIc8XGwVPozEBU5d82XMseCmORuvtZH39GYZmZia1m3allPFglZfkwDclvYeO+yB
1N/+t2HlK+Hs+iYP36xsFFuZRdaCAAZqrELiZvV7sHJ2P66pK/1dZFFnG/7AdNko61WSN79i1wx2
ZmmXOwMXMhbiXYTBtOrs4ZQOZ1fI6Yi3371XhwySXJu0woehwsdXzUm90iQAHQk9aw0l4EAKEfep
LpIHz6i5MffpQ2fKFsJPwjEbBKfRodQ3Rn87lJJ4KQFCfkoKLLausymnPL/WebxK3OYem01zzYy6
uLRMNVDP2TtM30+u2T0xiQ3AK5U4xkRVLa3QGXciVQ5+j1F6wRp1LZzaxJ8s262U0HCaTjocAuUX
1tHkiEwQQ1TEr8EP05kWJuuSOOOLJz+ysHVWfmmkOycjVzhsxjfMpndTZrzbigLTDiFDgz5BcgI6
xtUDF/wrN+m+m8XS9XNrXZbcCjAD0V4cL0VG8Fc/OR/ovpeCGemWOf8laNNVLzDH2XVnLr18P1K6
aFm8zrFTJHn/SfyhGueC/Z38E5mLP8AHdlX1Ugnvy6mx1eTdtsOCkgzulz8UP2ELWjd6p8t3mSJi
vHqWGy80akFlfvaRzSCq3Y6BuY9s70RtetF0a+/7ctn77WUch10d6qvAwWvbJtrJpIjoSFp2URnW
U7NBSbltI3dZaQ1jzXrTau0WbcOLPTbMcmJjpZswRIhCIOhz3lmm/WA2tF5cx/myu3nlBu3d2JSP
/CJIqz7clEZ572byiTttCzrqp6fwhvnVvBLytam7EKUG+lWFNDNauN8k8oHZ6cSpXJV2RTfH3BjI
nZHN7caJAUM8PFSWf+dmdrTKLfFYiPrYGPAdIgFRPaq405reMZ0IEpjcA0f278721kEQQZTCWaeE
uhhNER91mxI5VzVbG7cuH9sieB3q+8DDIVJlT21wpfG+oZcJEjc4Vqb1I61rY5pQsPkPK7PZiZ51
hwdpnJ/bPW4kAKsvlQW+nv+XBfUiEc1pcLjHaxNQIuuxnsgV60W+GbTQWEMPx3E90IpxTH+huf46
G+CJAYdRJwhurExZr1dyio4O7cmiwFfIpA39VLQD+E8XqdijgGvRWiCFni1va2PmnhnmZ1bT/oKx
HrkYV/PEe+nh5rS5eB+b5m2oG8g3m1FUn5AxnjX4wcmD4wvjXGrlZrJH1A0TA/gPy3Fe/TCk25s9
5V30gCv0o7HGs0Z1HWUzrr5ya43hrmwK1Gj6FdEQmnIKFga3rgwJeiUfJx/dJzhO5lYLjDeYqCc5
mbtYdPusf8wYXneUOBT0axey32IwkXIIZ23n6ZPdp7vwUtbcXGcfn29mTrDwaHlpOVMPoCCBRusr
LmBmRiWqGaygG8AKCDKudEV3Y4lOpdZLFg+OTVtw9C7ZwaamdArE/az0jhYd4SWmRntAi/fQl+qE
NK5Vp0jd+gK8/7orEgjq87oUTK6q4AGNOF9GOz6Sxvjkztmd00QHmXSbuDU2dmefhxyp4cyQBWx4
bTgZnjxt17rVuUICIliGySgCBm7f0Rp47RGRwQVfhIMNTgT1SdZE712i3yORdCZlQmXqG9vWg9S6
tyYBWwNIrO+bH5KLjpaWnzwZLRmmnPmkdxZ36ZFmni6yj8kxz9rknm2r+klGhEvZtcKq2DTGIZif
UUltaxT91HcLusvgAgFFmOLqyeCZBuE+cmIkLmj9EEtMkHeo3TZxRoYHfv5tmmXXenRpg1urIE/c
pW9N730Y3y6ZOTy9Jm3eG01/kG74qROK6Gc7kgx+AXVa69J8zOCKTkPxReMfDHS3qvvmCd5imKQX
husb3fEXeJKWbZbtXSu6L/JELRixIDS/SW24l53/oVcLzx0/nLZ6QRG3n9GbFa18qlP53YagrWbD
fe4z61kXzbfXal9IDw45/dLC11eF593FQGDkgE8/2+oxGXbqYIGx9I5y5LN1Kd5CC44JNpUsfCPX
IW9A45k6MPPe2o9VcLIKiMb9oC3HgTnXbHPaT1kD+MMNcIv/NgZOOafSX/OR/lRiqwpYxayJt7Z1
n7PEXjeadx4pJvLSfhvMitEMXv2yP3eJuS7T906LP3P2ie8lj10RrmNPv5ssBKu+l2875DGazhrd
7h65YATIPMRKK8e1V+aIjsarTOARZCGi02qnI7qIWViYMYEKnv8Yx+E+tsQ2MKZTZ3NoIza3u+uI
og7IZ0lmrxOzJDJIXU2jnVKUEnFBD0Frjpr14ZxpNF5cg2qE5hj62WgAxE6ScAWKr0wJz0g6lIxA
RaoejDWcPJbtFozz0V7g2D5Wab8TLowmq0seEBte0TqiufeM5aSN31kav5RktmwDIstgFYAxAXAy
EeqrNFVPNbfNhZ+Vp6k2DkjLNoVwXuaSo3oqgWBE+qYmEqsQ8tx692Vc3Sc2jommzN9xvW+cuGbR
Nl9ny4Jo4+KM1h8Gj6aTWW0iWb96Y3FfmeCg7RjBb2YRBpICQUVGjGIJg1ag7ejIEWk8cOGgO6HH
tAjHciCwtm0+RCHvyZGcyVPKo/SStdleavpWtMMlVxYBO1tOpGCKhKXRWK3s5NkaiudclsfJ6e86
pFUTroS4yd+8aX6KM/FolXDAqulUzlq2GODpoDvCQZTFLIkKG78VUTWq0Kv8Ga2dktbuWi4mMvZX
BuIo2jkg05am4dxVWfsWmgTK4hkfrQfbHK61k7+F2UWL8mNsccdl9aeDL54G+DnYfjvzTZDiRX4P
Nv2E0kBuKhsyc1i/gQh7KhchWO+AawTC3hOtxzMEW077onlpKc/rqPlwZXCiAKbSQgPcgO3v5T3j
83at/q1cn+5CuhT5JMdlG2n3hlxlTvFN/M46Nm8HPpC1HYUTewUv2GBbPzor2sDvfjeGc8iJBU3m
Ym1402sihvueT9dxoxD5cTT6tatXPyilCJQ3CCyz59e6yiFmzOt0RtNn9lcpHb43DdWrJJMiZszo
jOOd2l9VV7z3sn/xjPYja9IzeKot4qRtV4D6Kh+MEusfJmSD+3F9yqfv1Ap+RzEDLD399B0RYbeF
VumZHXBWlsLWHEcrH1upqhExspnMy/ntiVWUtMgAb03/EmjOYz7498JoD4DiHUICqpkKq3hs68fZ
xxY3Kd054EAHz7AxNrvEytOdiDYNnWxwtTBj7G6YNznhjahqKw4BuptztaGhomA+3ckXg7728sFe
sUB/jK0PTIgXVq4UTGlBxTbdM+90vPwRozuXq35+q3sTTF1RotcKUOjlF12T7zj4ksXY9ivUf99J
Mx3G7icgkYcL+Evak/phpprBIZtuBxPu3yjom1YdaThajD/Lp6/QuRATa1b10IS9lSXhkILhE21f
XIumPxUcy4fUZoGejPjZot49WNgltSzST3SdqeqKaT1UcufMdLcLYE9FTH1EBtnvtM1vnvpd4xHx
1mlED89cP6WgMrLzZmOZoXdtScmgAcKlrpnBT1Ys4cn0CxDG2yB7uykPuKpNe1YAC3fVt57Dyrl1
GSY0j2Nh1Gs0qOHabgIkycjumjB4YkXwNYdWsqmauN53PS3zANiTU2P3Ml3IBkaIBBhi5lMsvasv
KmM7WOZVDtalqQsGf6b2UnkpEUBB8DRruKL9/MW3UTnaLZnC5thpq7CtrF1cEnWUIl5fpIagbkar
GsWKLA7HQ4raJSSswQ6ZApnFnUWiEjTjnAwi7lu1Jd9szaT8YakHrw6pRh1oa6t6sJHGg9eJ25XR
9TUuUigxAVqsumE95RpgWAnrhcTgetuqaviGomlDm709L/zS8VZeWCHl7s3nIv3FkOGzHs5WRxKF
5TzXZUcYe+TuUBNgZfNRg2PBB2DBChm6mS3vPAe1vlQzHNxJ/C7zRZoGCbF0WFyDIv4My4wzOOv2
toD23DoliaakNi3jrNqbaYUGHUkn8UHTXUz2IXujI32qQbfpx/6HPVCeBhGOfq2p4es7rDlHDiUz
UWN42SOx69Ej2GOwMHqZHe0ieUTK9xP3865MvWbjSd4eVjVuavKK5Pl35rrc7l7hB7ACYOiems9a
bL0UIeyzyNYeG3Uk1zVjkdZVgWQCUmpKoA3gvXYxBpLmRg69sQY3k3Cw1bA/Fj63p6wLMW+Qe5kp
2AZoN/OJ4O+XkHGtdSUb8eiUOYJKd50IDlm7B/7d+MM7WJbv2dpKl4luysC10PyJ6h+AcPpD4AEA
knjRCY9v0A4QqY75SzmQB6Ghl+8MdBpt9cUt7qQT27AUOitcqx6aRdAAhRIAh8xfAlujhZal/MqM
ZtW5WoWYnwuTG8QQgpoH1tfwf1o8uI5qHZbgtglDQWBhfitoG9+PiioiyyiiSADbS6QOkuKVHmpb
KzCRipFxwgmcecZ+ZOgAOWWLSPQJR/u735CXGxWLuUz2lrT3wFie/UjSj9PITfRg6HDEnAe3E0iJ
251BLgHmh2+WVYyuOlC/CfynAqPikJJ8pSf5u/D6vTsPq0EXD0McfesYNQguewxi88uop1MMSnsF
1fyXPtq7xB1eTBRaHUYOukPP+sDdx6t/acUrTpdw73PnbVrZLDFLXWlJk+pFw27D0RgSG8KHXQiI
4VQs8cHmrhj7pgQUqH05gX5o4vLBrvMlTZBF2I9nhlyvkm7hYpbjTxjW96h+0sF9YIayqnR/o2vo
pqa5fgzG9MnIuosATq7H4X3RpUcG/uXd0Op7Osw9q0SAxfSrc2yD7bLU5AEWJ6MQWaNpyb9l6++S
McDsTVBahOXZG1rOBONU9elnQH2/tHz7fkiG7dhDbtEH/jGxHyUkd5m82377puv2pdXqbh1mKdLP
ZSLj7yn/CWIaGjl1o9XSTnfso5OJk+bJtWFqC/zEKO2m7lwLz+ODTDtkKZ/QUMdFMzkAhKNuVepx
upS9+9iQdQiQ5BNQB1dGfaaOISuxn0d1cJ6CAcgopISjpwssrmX5A1PpMDFTrGfjbBXhfdQ6717v
PfvQbmY7RW5URFDsB4oRdG0QqK6uhpI6q9uXoGKkSCRX9Qz85BI7vbv06nAnsQjBYyl+kEwhr8uv
EIjWkWiZylpAX1sBA9eDTaKBcqHbSwSdjzzzcNt4dTL88ej2VFNP//HaP57+46/d/sYf/17UID40
GT1lilglH6O4ELDu+QrrSrk9/tL65swKGDHPDzmi34WlNDuG2twe/b35v3htZHiCbJq2iDNECZE9
KI2mEPkgsgAUJUoJ5Srpym1ze+o5Trt35ucaf1VLWMpfglhiuUiKCjMDNmiZzqAwkPbeBKPWiC13
fXtY3lS+t4dzKy6+5Y4b/yYS87IR0ZjawKb8X48a0tmkj4Yz9dqtXlZ71+54v7e3+cfDm9b39ryc
WtWwg8+IVgfqgo1yDSI0QPDhz83ttdvT2w8cN+jZ73/9uFGPnBQcNfeLYUk8TKHTs+TFMn8h9bBl
oonChwlaeWgtgnksROYoMZV0+C8R8e3p369lxHHsve7LLfurrw3fKRKivaxBjvtucucGtOMgbHzN
jG/OAJ0mCgBM3tEA2sLaJXhOcAPNLynwhd5t6FUZw0+CS4FVKhuCGvZpU5CJI6Zp5XlQ5mcuk6YN
byNDhbxMEuHvAze/9FE5oXSeYBnrXFyn/pzUI0xw2xmXEEHeR7sEPsRNkNUy6Tj2q95P6aFnERBD
Fj/j9Qar0vTTei7gBAXwzNPkN/6wgzm61sHrhglv9vzgxkNyMCy/PYZFcNCn6quOw2rX537C2noR
N0N+bqqyO7dW5XFFlUemDAVYLmdd2P3eqXof3qvgv0HGyunGziwy0gsCJpfUpA63KldrzkpXKzMA
BlZq6Htt0O/NQTTn3q5PokA1MgO2LQ2YItThi2d4JulJB78S5K157g3TPE9twNlvjqjx5WU2y99O
lkRr/kp3hk+3ynLrVEeRVIjca9SO7t4Rpn+X4M3yS6h22vghYBgs3dL4aYw2O+UF9TtREqcOW4bD
n7E7+nQLJr7VBA1iH9Zcqb3mcxhroJtmkV+0Zs4vc/SbRGIbExGePpfuYtzrybqV7BWCZyhx9RZ4
K7aIc+g42VnXnpgujSd7DupVWKaMVGi35bMYN72AE8z63Dnhr3NO9Ej3OEgfjKByaGVV053cea7+
26RFMDNiW8jKM7EazAFcolIZ1RC003ScVwAeKRkN+v2iZLkZZtMZwiy2Gm+6i9Q7YfakMZ2jvBE6
DBLfcbvtqFAvGFnapVdmNXciLyVky3jjfqfvaNM9UYCsdbUTmSihNGGgglRZ/VaYc2QleF/Xt9f+
+PHtJyAagOx2BV/MEXNaXpopQtLs1fTc707Od3jTqF3j4hEgPy20+kykyyHW8GOO6LrHT1mZP3oX
P+EgPCWEZrOOPg6jeIraIFu0lngpzASBrFd+OAZobzHTla3mh2Huu2OWmitL0+/slkpRSHJUGcDs
NGdZVUjezOiuyanz4gpqK3FYkfKgOPC4Ir23l4XTv1oF+tCkbYiMMkrgfOBHQ8gb0qdOBb/xUAXp
uCwirM252zNBEf2Tx71KG937gexBmg3TtSJLmobWgeXtwkTvuXBb+2Xwh5M7Je+DZlGmsvDUZXMV
GdIZUR/SHaNtypLRW/s2NqwhxuZsm+Ulc04tY1TyvnoPKH2dRI8EeqxAFFPlOxWUvDxp0TuXv4aK
IszJ9I+uhBDmZBgggB6sNHF0XYAp/mz+tlnbLSph4VMNxgc/4tYxjQWdvqBZQi7aC3n1wVHg/4k2
mlGMxyFByztm/VsnzQdrfpgVMTysMaZqRnoXe2g2UixQhpEsyh6ASaSsPdpZx/3IhRAy21wB7+q1
V79k8mqEObPdpNjV9vzpk2vBwrV+cIW1HuIH2z5zxX/ysFAt8NQ9TxDetMm8qyoBk8WW964I92VL
0Je4DsQ60iRnZlG47UeO4gPnxLSZ8A9SC/zkZeHtwW5oV20k7azsGKnphnEU0CZkUO5moj9WNus8
NCDxZZ51C64pX0OKgdI27vSYirIx9h2DsDEX3aJpPUJy8nIpSN9emCxyzEhwUBbQNUqC/MJoOBXB
0aGKW0WNTsZHlgACGkF8oc/8Acz9hT6XbEJmlTq0rm0de4+AwsZdaBtAKHNbHKvgsw+F8drZNFzs
5pARebuPutFcwXl7Fdq5oj4rCxQoVl19p5XgMt0fijL8LQTXfUcHg1qnV4/irDeUnTxAK6ZFAkIc
HPuCBbQWJsu05g4cNjNaagKnTf042YzsDCcC1luDkKlHOhHR1HzGbkunHgTNwrdZlnlMyINvt5H5
ER4/UjUWPxj6zOIy0k5YGJO7cySxPKx284e6KZ9RTH31VvwTd9+mBZO3NyZ/Jedgx3XXumZ8WUDN
FwZRoZuRFT/zgPGZQAcMCt6ER9tv282nbufdpqK93EoLRmXlFcu2HS8iHLs1jsl4VfnoAhMVgGx/
hpqJDZEVJbv7UsJtefdt8VOF80VGmQHBuXYRXDfLnAn9og49fT0POud2S69QGpTNND3CqQyYaHYa
7l3fWoVm6SEDsjreTzOuspmjSwbVfcrSc60ZMDXBmBm4Q6e1pzW/jJ4MTC2dn7Q5hptuhAfid852
0UbbQBePoU3NbOCSW6LtwYoHwzhsLeq3NP8ZleGgQdtNtoqZ0NKVp9hGolP4d7prwS/ClckVl84Y
TmZmZ2i/7NBdO0b90U26h+ehvqct6+1MV1wihlK1HT6kKi3MZFKx9vTggZn1js6Qew4cyKtNW+r7
mBhs4my6DK81hYtrE0VTpMDjmnE4mGb3W1bzSzbkPf+2PNjSuOv8KX5Ju0toNd/B2D9VaA8o1MjX
GXR/XeOn7mL/SpeFXIigovsMYI6rjbXtqY3ReYuvWhuHRSbUaqGSP9i2IQo4kO1HFXFG1JmuMs96
lX6WJPovkL18BKfcWbnlLqJW0UhT2hMqPS1SOWpVvk/4ZMu6BU42qaw1LfjJG7LXuOaZKwZjxjHi
vrtJAC+B2CStLXR190Sw80oMJLnpKtMNFwGWehurTdKS+KY7DfA8lQIHCWBAeU2vhugSShhA4rRc
CWY+031Jt7ZKk9NVrlxFwBw4MO1gqcy5BuzPqr8F0WUqk85R6XSJiq9LVGLdULyOKsHuj1fUy7PK
tzPCJ1gh8zLXSb4D2p0eZV1xqwrKZtx0ROT98RTNyba2yM+DJG5tWGQzXFTFH2l72M3D4+2RpIm8
g5G0nlQ8X3SL57s9nGsazplK7zNVjN9Mnt/t9duGvACirIn941m70wkCjEM9PTYqGzBUjyLiAqXK
DZzop3IK5ntdZQqWKl0wAo0FJk1FDraS9EHDIYfQUImEjsomdAgpnFRaYahyC7m4H0OVZMgOuitV
wCF2IFIOVd5hSPDh7aVEZSGiLMmXVasCEoeGrMSK0ESp0hNdYhRRMzfH26ZXGYtjieUUBsYOvp62
cmpoQL7KZBxUOiOWtXiVqsTGoCcfigjHgD2OHpBUR1flO0I/H0iLD4i5VOmPaEuwf6tESNglX0AI
NG5dya4jNLJT6ZGlypG0VKJkorIlkTvi1Fd5k5lKnrR1lHiRSqM0VS6lQUAly9Z8k6EiPQ4sT+DP
M7iIa3eRqmRL+tuMp1TaJb2F8tgSgJkOpbHFZUMoJrjF6tjfkjLVtwwKj7hMlaNZEKjZxlRHneKw
5zZWNdGQu+ncIjhvLzrEcnJI0QQHwcDKncxOV6V3OsR4JirP07r9hxEdN5I+C5X52asvIRgZGHQE
glaYqfY1EaG39x6r1NDbI9KWnVWnMkUbwkUBwEb3dc+ZJupfhsof9Zj5pkZUbwuiSVuVUaoTVhpa
pJZWKr9Um7tLm/EGIpBsBiP4FSzfuzJv3MWs9wTgdf1HpRJRm1s2akA5NxGXyhe9mVV+KmPtEkfE
pkAnFGg2SimXbpIcg5XwA5W/S3xRwBw+qnXMcvfWgz9Q601eRcyX/DAJcY1Vmqumw7spkVz2KunV
UJmvDuGv/98OkbdEAfwf7BCGZUvx39khLvVPUOT/+h8/t39t//0f//rzr/zphoBZ9G9LSk83pStt
w7T+JiwJw/o3bgRbOrqQVKe2/MsNYUkIS/wMuJJhOLbp8R7+dEdY4t+MC5BAmK60cEno3v+LPULA
ZPqv9ggdvgRvwTZsaE62C3WEn//6fICv0PzHv8T/TJpuTobOi665/8EYq8GrNjcHeB8sZYZpN6UQ
WYvuJQTLi+3VbVGeo4kZo+9ABzPsRrCKvFtz6K+Ne7NZxyYUTltwyTKv0c2Wrja1mRzbqoANfTMQ
26q/M7alsxGjdkqDzjjcNrDiaFBmKHlaEI5eX1d7KUSxbkMwG3Eq5VYqhlkWhCRJJf2wLpuMa5sJ
+d+0fmFu8xFUpO2GCLGX3MXRONtAjnznKglQDFjh4H2N7rHM7v3WYpHpundGk51sHGZ7shG+IqAF
pT9rx8ACZ1BpQ76phEv7Hm1jdsBAlx9uj7i+5AdpjLS6e5LBC3kx+7xEUm2zBiU4WwuZ7PZN8+2P
/i89NDGcpNiiWNKhHskAdtCDEouh5y5Y+90mF4NNQ4WN14/mwUw/b9EUlbo21xZN3IBPo9HkVU68
v+15t6c3ox5dsqeRhAJ2GU6+PJDIQEhCuOn0aSy3iqZRLvJerHJlgr19Bk9KbMkzY/PEDZAYqg+n
878ttLpM1/3QRuugSJ8GM7673U6nyehWE3OGhVEnzgExvL3qGNFHAMKFZqkL6HgQ2kQvLjBSfBsh
oR693hNC10tILRpMEFZKh6iV+8B3m21u5zX9vhbRpt1J1PqDUx9Z7hHiAhSWnQy1OQucLX1PsTe9
//2r/8ee+HvvFFFirekc/zatnObd5O+wYTK8AmCJp4PI09uGFFbuJoX9ozvFRDtuaA7MNuttpxp4
Up0Mt0d/b0YtbGh3Fv7Wwk15c1LeNrcP9I+nkbJsEt9lwfEnADLErTcvScOpDn88nEfjOqiOXySM
95t17ubfuz36++nNWDc7tbVzwRjf9vTN4nl79PfmdjDcnpL+wNzEbkhBU2fk7WR0bgyEUDVFby/e
jo4htt/MDPJsow7i21f39+bv18zQ0fcMFm6mykCdw39YMk3V9L3ZHG8/SedBwVLAZESqLQtZ8s8N
4QNYZNV5nkU1xsNGUQdsRR242VzxRGTs/BtxQNle/3ieJhs5tfdW00B8c1VPlmUMRUvN4CDRO8z+
BZAxDflVlrTzgWXDjPCNze3pbWN4MUKjoGQxZL/HItsJElBLRNa7oGzJxRkLViuGi0NqnDAYuoAT
ALSQ7LVFQXOsB//VLUb6V4bO8ILK2DXNpwnx1Wa4wS9ub8oCoROlB12dbLcXhPrKbxvzr0e3p15T
MN6qkWc47ITp5rNlSr/N4giGGfT+Khf7BM3oUWaiQGujBWuNBTqfm42uaQheqyHazNb4FmW1d4i0
METzhUTJB3gSWHg0fZNNH3ow/znhN35ov5VNGxxrx3pyYzPb3N5ipfZ2CEZ9MUojI0qKC9rtB33E
nPPN0RGoTEy8xVkMdLCmloE1uVaoH+4bD0VtMVhEe/XNGQnYV1tr1tJEq7LQ+7sooD5Rdzr6Kf53
5Il0P1el2CAGWRl+/Zi6erSDy/uiWxUdwcFcGrn3mZXCBgaR3XsgSwEdRJl+N2TkV+QVv1FF7S6Y
CyBeQ0zhOClhtpNv3XF8HwfA+GPyHlh0S8wRpQOzC+Cg5Uw+oToUxvFi1gkiiE5/9ycoC4XIEBF1
3TkyCoiaJEfhsu7kIuqZfgR8OuwlpbWuJxmscsJYkzC/S8s54xLRR3cWWbQziw87yE5dYS9pr80q
5XwFwp/MgdY4iWp8dMNGLAdb6dYyh7ZLDMKeYfEGo+O4q+zheMtRVq6nRT2SYugl08tYI/WdCDqH
OJh/J6YFIc7tfml6ANdE6RJNN3UxMTUzvah739UI0vD652iuwKDEEyQft90H+GYg06B2KNNpwD4U
XkwzNo8O9I49krkW2OgiAPy3zFkOk5EHc99mDBgbVgvKguZXTVu2QOi9RG9b4XlKaAKTALm2I/K0
guECHc9Y26AZcOckyxFwHPnIM8tdOyJ81+w0mIGu4BrOcBlgGQIwE9GxmyU/k5h1GgDTU5dOl7SW
w1NqEZE3m9qmLUwHXFhrbvQJpZPU+5UnDJZAMeJL2vUahJP02s5oFdnx49HIE+08YoSczeA7nFJ5
RqhP6e2XHd6M7HlEJ7mGCCs2AjMj4jpSBGdEb+aMx0gi/5qQy5MFp2/mOliS9qudIfejuxzcZtll
PQ1xOxlBTdbNxrYgTgSZR2WOKthFt76C201XljrpK5VoPGfB+4rMLt1gmzKWhCu/gvMN4X2waF/M
ubEvwn6l69F3AocKUp0P/N3RTh02AzFV4Ou5n+/akROoz8P3Bha1grQ7q76sxF6DVo0kDOtDIrUT
b+bbsaYYTpvQ1qDkGmv+Frl5dTL/Hnf1KUn5TqVefLRe8+5WyBJG7zTg47OUEj4xqhpQT3AezNDd
GSm+JnWqhglnZxiGSNr97q7JhP08O74GYZ/8LTvQ9jIvn5OJwFxbO7BwFBtpIaBMdVx7cVythpBp
VWeFL4X0fqVGzO0E4NLK1W3tPLfrLiviLQmtnJMio9M4EGBkY6LUu6m7erOhrXtsuFQGKCNzuklA
bOLdnNoM0fahFK9Doxu0Qaz3UeaHwaFx9J/snceS5EabZV9lbPagOQCHMpueRWidOqtYG1iWgtaA
O4Cnn4Mg//6LXHC6F7ObTVgGRVVmJOD4xL3nuuNbDywBeaD8mbWe81S2r4jwME8S+exFfXbEnDVt
qEutU1kpvt0ladkGKRM6BCZDcWwNa3xkEvLCN/qYLHC6ztDNNbXhS0/Rke3nj3SyP891xJKjERdb
hP5WCkXksl1vmJzfBtzpO+UyVOyJil+1hTCuRYiawc+TM6FpP/HFLjwhQbZP7uKGMw3mrnBSZjhl
27b1vo5O+JAaQcPQqLkmZM9sK8j56zEzCVQbb/YSwzCU2RMA/edW5AjaVP8qhw1S9oecEIBz7DJ4
9SCmRQ6JmTpDMYvqe+ZSQW7e+givOPqjFaBOE+dnSwU2dp8YhzNfJUacZZ/rknc4ycnEKprv7YwQ
DN+xPxznC4TPEPEUc1EnRgoFhmvbNyU6wCx7RFUekJXOun/JcC27rwoF0M6bjY8ZyVM8oPGLGEYN
s0w2OWsH1EKfYiKFEPJ09A/wMOpYD4ehFmeAoqidsG9vM6P5Xs5Bf+SDwCSXPtROD6DAaBGDFAjR
1rGXOlcYNmt3rnkcGcg/jAy5jYb6jwQMc8sSz42P1SfrtrLOk6mRBIZs1MwqWtfDI1k92GWwTm4Y
2fLBTvMa+D+LeZFUYDnB3BM2vc0guoYsDU+xtmn+naUeub+/f3VfrN7fahxE3WRQkv3nepra9Ndt
NY9ExPZd+T6iqVypoiRSEH/rSpDOScwtRdT95c5P+ttbVlnOMRpPpUW9Z/M02TTz9GLbLWtY8jqg
wEL49waPXGgCb/5gXEGJyOmS2JJ0bOX2KAfexjJ/sysx7SCuT9smo/JqzLrdDXn8DcVMd0qWl9mA
1nJ/SceRCtinDIL6zQp3QYZ4Ejc5wZ/MhGKkgqUd9qd8eTEdBVgoTi53YFU5qY8sMqatbRXHRKtl
vgfHqjWTNT4ouKPCZdfQTCd3oYTQY0ynRGA3cuxiubzAowDd+z7lM/nhpRyoBhNsR0r8sj2/b8Lv
K3QrKrylrbv+G/V0xz8RsoWgwsWIES2Apz8X5c6EC215H+QhS5bCe/AXZlqR0dGs7l/aC1fjzlW7
vzUXktkStA0jBWJeIhbTWHPi7IrFWlAYDnq/EFBuUyfOcMfMF8eu3sM8UweeIiZ3mYiukWquM2Pj
VxmF69T2H43int9hGmx+k+9DDJap0ZV3nkim2DH1Yc7Xp0hzlpcw7n/MuZvvoItPJ0MXYmu29Edz
PAR6kyvT2Meh+JKUlE+m+42VXb0lZwASAdw3lMRcIiiZmv2kC/fBVEwIS+qFMmbyVEnnwpr7lMdJ
dCuRbpMagNAtM5jMu67udl1rfYy0XJ7uqucLj4b6xWABBrrlEzzH6NX1DWwydeKgcjSNhfrjvKkQ
zJNrYfWW6ueUh9W1N3vSuHL4d9kydBW2JbfSUdzSntk+xIz2yBJhKzMS1MAqySE4KPc5Vzky3cQs
uSsrRCAJozMWofF4RXMLY7G7Qju58YsIDlVOxLU0f9hdm91kc0zLGQ9HXAOvKtMWmXVe465x8fN2
ANq7YIJzxW7mARMoBmg3JBfJRFBVjeNTAVUek1hzVbqg/yeSi8EbJvK6sZr14LF3E3PBUL5oj2Pr
I9hi2RtMCea8ClN5nSie52OSXjs3Bh2r2x/gzs9REIX7JXyDTIu+s2fsQzh4Er8624QLECJPJ4OZ
9CYdmwVswBEcBWDLqO8hWov5TMd07JQvXicPTZ2T47/Cp/W9seZ8lwJZO4BK2RlwlrdVEyebKVHc
5eZERI332fPlYzyMMN8RMRkgq57SEbO4n40fbRB9McoJBdnUqBvgsHXplcbVEXa4Dwb5PennfF9J
wcadHuvJFiPPQ7BdBVXLnvLhhoMoZ0irqOeY/4q+2k4eM2qyFeyVmXFSpdxcKLnN5gGxG4rnB0Zw
F2ca5A012lkQxoeZuvjW27a7nYKcCB7kxzfLx8kHOnMkWDQqD4qHNM7tLV3zdPFGIpCpKLYK6td6
bk3z2OafJz+lPan4vebOmG7iQTLqRrC+ibu0g5xKdqmfdvjwUpYNcewH8A/5bhIq+JJjZt+hl1iL
xSoAsBQkI72qxdDhMDTpp8qlkZ2z/gKUycjCJ0JJnhumNEjdRbltGF3zlEchY7QkaFbM2Pm9IbIf
QfQk3TZOQhxiIYnIUyFPntk9ZWLUl7b09OX+FS0KwUlGKjYugSD7nI56VVKm0vdE61xP7MCq+WrE
qPGm/Fml6TIOFulZBcyAMMHBd1PShASkdhIwBMk4bNtN19O7dNqGqVZb0QQ96OfgJIvGfcmyIX42
o3H1qcmcPSbVb6QhE7e59DgGUVJD8DD2mtAUU73FYyieRfn70HN/VVW8a1QhbsqtYF2WxD2U7Vfi
wFEhum2/KwPhYaktwFZ1RYCmlW32qM38oWM78+DXJF3l3VctIjJCe7s9YneMXus5OhFN5R8b7KW7
PK2+a/OSK99dR2VMiFXbq12OKfwmJDkCajJZ1jf9uer7Dy837UswENIHoFNuUhM4XJGH9ZZZx3Bw
KuP7UBNYjBQ4X4vSfc/aSh0cmb4M7NZuZuxUx0Gar/eDtpu7Z7Yn6HciR9/MtKC9RyU8eojBe1JL
RFWAsxI5F8IQz5veNx+hGke4V4DDVl3xGNug8Zz29y5E+wA7+cnDPnJNKq7APhywO2OJAryitxOB
PNRpmbGacmDZnhe8cdDkR3OyjrTA32qnza9TRLT5orzZhXnv7Y94oJtt6tX+ptLWyfJjUpp8FBmF
wKUInsvkivmcSZrdVvXXpLNYmmaBuU8z1hJMjUmtKgxzZ7gZUPFYt5vaah9Glg7PyzR1JPgn9b71
LmbLzt1yT3UHlpGAlapkuYYJpS6/SizO3A7qEFUxuZTmV0oMfcjKqWLR6GAJicvjDGENBEbXAH5u
1qORjHsWMwes3z9SyvY3ZGrboaGLjA3DvZrOKa6L5jCV0wfIqCUQiFvJVaiBZYccu6+t8C27FoFz
TBM3v6kMWjTlNeKlNoN1qHsCAsUIvNwKfnZzilXT7ZcURng9nuuQh2iEPt5pCuzBLF8bm3XLvKQ8
xdhBHDAtu75w5XYkjXjdLXrV2aWad5dyoNGtvdOtdbuXYqJHWQr+ES7Q4i7J/SU/rTJPhCS8scM/
yR5ThFMhAB/rSGM3iLINj7KLipLo4ujxnCUTwxiK9b5nbu2EECvc2bnOFrRHKzQIip3hIQz5t7Gd
MMRP6tnrrffctUCsgeoI0qE/EVverIoZbY+X1ygP0/B1EMNIZuCH1HN81gAHV/VkKo6xpCDOZdHQ
BYAQwUJP0vKpOeN2IzD/nMD7lqJCntbd0Lh4FL6h2jm+ml4iQoCzLiUZJ0StYwWe2lZdSBx1ksc3
su6Q48g52wW0rw2L7tbEzj/U8LZEiuLID/SH09bPCZzNrdNgVE7csF+hPnudp8xmrIlPMpNpfGVD
zsABP9mQzOjyPSM+zpQ/a+iadK3WC53UTzWLEV/jgqqt0gWUav0McDea7FSOmqQSMiQTWAgFyBqf
XE0bV+lqsBysazIZz6yud0GLccDG6vXWCjE+DBhdXPnRp+nwSbLm28N5aFHKd9/8DP4oVoz+RtAx
k6jScc6EaexsISEVtWJaG07pc8LIcO9krbGRdcv4szOfy0Vz2RTBJVLxpykPqBEbRPuabTg6FcSQ
BVTKTkm2/jxniEcbMp6HY15tkVNEKxTUxiVySEtIg649FCzBa1My6VouWLu1NhkUDgxa41UGnbHP
yvqzWHaKlU7js8d3PxoejCe3IN6AsdkBc9EHUUP128SNiHWFQ9YJxmcDQ/NcG9FLGpYH3TlcYyX7
DzNF8zN3frV3fMjsAYh+XWi5QRSnIH5EzrrnQbOF7T2yskB8nGllH3RQqnPcwgTlMW9swt62rpi7
x+eOSe2qNGcepPBYURCiPijShZjkmK92EsUbd+xwIbGsoX1ohlOSPlduGaDJh9wEPcg6xAkVatZU
Nz+6YbpyzrARyZNt8hyYTf5kkmG5CzS/AC/onY3GfbFSAyG7bNuI58PHeUwsEjqiOL8ymMDmEhgH
1bBStzHE7mSHwlbFY8oqyDOPvVt9sxyKIlP5ZG0bTnhbRIdrpEjRgapoZ+uIT2Tukm0y+4yOLVUf
ncqnX6vadsMMUm08bSx+KqPc3z9oE0USBO8JZzI0eTsUOCeog2nPFE+ieWGcku966N3iEiZe+0TK
Cbm5NcctTozJ/WLIAEeaX72KPJ0PTmQbaDNI0Zis/loV+ncFgoxTNmJ0MUomisUwE7zFGPWiu+yz
bMZ57yzx9GFRYJeZiq99kZHHBVPmECiRM48s2ZzY5SVxKS5CxqsbiQj0XOlqZxo1cpmRjeUx8xDT
OIKlU5U+8EyOzn4f5le3kOiCsurWi36HiCXZ12NCY+hEZMUh6ysFn5T+nJSJvvgZaGxC75qt9Hv3
lHsBTVoFzAV32fn+4rcq5Y8Dk4KNuHhwSOvYSV1wnEeUkE3ht3sc897VStzyyo/tD4nxIFP3d8cZ
gmO4vOu99HcCL4g7qiKUmSNngbbdTwW4NDi1orqltvVcs/c/p0mv1hM969bLRrS1k34ul5cxgKdW
Ds+BolMljK99aOQ7vqLhLJ2q2dA8WBfDQzmG7M9hFoWJbE7M9IjwmACz3Hy0YmN8EYSnoDua000y
zuT8SewrOb84GA61dzQQ1awTIXe1w8JSzW0CkZraNeDsWjcwuk7kNT6MHfdvVY1fpWqSA0Qy/4b5
dg22LblCNSMEIzbx4KXDNz068inlMgx4JL8o2OFxLm5GVJk3et7jLDyaOjdbSzVTnOdHWTndQ2D6
+a6tsTuU3fDAgBD9aZRMzLdldnZLykaHwW0+BUSFtpvGsHkY0JoSyZFtysxpj3XBIVzkRn8NUMql
TJwe/Z6LiBSqjDLzMrRlc/UYHSaOtjZ5bb9qxzrXLQFlRholCL8xB1hNz/KkCbKHbFIPsxepU844
EIyOJkm8gp+DdaSFKrTSmClQTWYrBNgSFVOGc4PDE+kmK56eaPOtSQI4tkCQbGURcF8rFxdk+0Ok
brMPSv9rPHkn3SnCAHtExMhPh3UTNsPWaedbay+x84Gt1zHD6VXNfng/YSrby5xHfUrbBIvEXgZu
Tb1LjHrvNyQmxFY0vBdOexkA4R9tj33zPBFeO8GvXIlcx2R/9s/CH0ArVD3f60iZXvvDax0G/oUB
7mtk8izJQQcBnzDxXw7eEetOhQr9CIzVRjQDnTcZ6N4mZ9gXDrNdc0ZZPFiFQffoP/Uj4yntZGD0
DTzNU4eapByYKCHQ/WFHYKNKNNaRcKpDkpYYXXnIdEP3qXQrQperfh1OJHEPVLb+mG7vP8fg4y+1
Z+8TeBEu4ARymjYJCPQVLht076zdHubw3R0h9SujmTkCXQbEMJhYgxXtqerla52dFz/NZ+nw3NEt
clyDjKI/dvnLtu++/Pv33u/+1f2f4aZ9jZuyRDO5DHuLZZZUL9vYoavIQWQ1ilxxPS8YK5ZP5cYI
hpyTgLRhCInMhUrSV3Nv0SDc36cgyVhaESgEj/s0BZohK6YjlHEx5buUSN36IN8mMlFYaKOnaAjA
MsQYZO97+37ZdFNDaZwJMfCzBGmCKD4KG37zKIxD0D6QKJDv4TXw/F8mZSIPPGSAdQD62tSniCiO
TWNDoUrTXp/uL3Ge3sIezaTBqObUTVJt5cjFXbDFOocZ5DFKmidulnal3OadkEOLniUh5odepjqn
OZ5slv4FLCGfMcZdTTVxh3hxNh1zexgZQs/VOrUgs3qGALg88+S15mBeMQd9M1MD03KKxDewefyF
TceiPY4kGCai2u8/yf2FjHRE28uQ79//zLCtdEfAxdvf9tChTZWU0Y04I7Hc95/8/lVVl+Mvb+//
wqundAMV28ZNtdiU7pak5Sv/P7+6/4t4+cAqy3qd++YWEzW8LuoR+SaumD80f3oR/gXQrMnVNZyN
ku1wur84PL2OM0kPdy7t7NPvAbFn84mJcvjj5f6WDDtWXmkVrGAVXZSfTQgBZ0EdwIexfEdIXLn6
NncZBrnziBQyTmem6iyN2VZQ8KZ2S9/nQzWoxWcyQ41tvAxNiWjqTtl9XkoN0p3wlb4PQRpDHar7
UwGV8HT/Klu+iokh23V9+nD/RywSx2PsvffLj1Ml6Z8vfa3ijVakN6nl/rnLZSLXPxXVVDJ9Q8Y7
u81X5TM0IySILPF+Qijzny84py+DZbZ7FWeoRhyFzfU+EWY5aG4DO80ORFwwRmSSmYzyUfqZufv/
ArH/kkBsebr/k0DsmpTlj67q/5rC98f/9S9ibvCbRD3gOYRS2KYrBUKwP4m5gfebZfuBQDwGmgSJ
2C8pfMFvNnRdhyG8BcfT8eDe/ksjZv8mA5B8gWkLHxGZ5/x3NGL8NX+TiAWmhzDM84GW2dSo5t8k
YnackTolS0EfaVSU8uvaU619rqSSzLk6qsWzi6biRzjGFEUs6HPfJjFviL3XJkW68xMLk3a+C8iY
xpsM3cZ/13Xbdz+jSebVx+zZyviuUp9UIUIySFew525Z5KskWzW+75oNvjDPSDcVpp7upWUwDgvK
6br3xCpVtk27Oh4OY9M3uCajFpsEZ6cKib8ZRoZqrhVRmhAO/0BqDj1/CAXJ26nK6PEv0lTHlyEI
murMjovRivCR0T8w5iPC2c19x9qjlQ6nFT9JlPCUyMsvwvcNvC5QhRb6AUUJiweyFVGPRDIR8Np7
84c1jRmDhs5gvjHGEYz0uBn7BYQlB8wqydC5lykfMhU/DKW0RmOre1zgHX9bOonuGEcO08oiJSfe
/PBowKIjewz896LLBcw0nWXpUceFbvdhLJ+RqQHzYcmNha6Csrq2J6s2QNyF2Ver04O9otnI4yuR
pAWm7tyD7nEQUubFntXGOK4QCQbh7wRcdMkORN4M5oH9jL0mExjpCSHUkDfgNyAZdr0peBxw0ug3
W/uN/cJ/GNTf3XiMif3U+Tcxj8uMNWu6bJO2bZ3segbr/FGO3X9xY07ZrR3okBSkvlqkIvZraTrs
XtmlR9uGBI6lEhMV6xziLk6ZJHCL7FKecqZoKkCjlILsQ5vQexu8GsF1qdj5PwWDBaE3NtKUnZU1
CfPUtvyoEfgNZqAbE1IXi5K5d+vHeewcehd3slinNR17g8m2GEZBBqwmlpjx3GHPMVT5GOSN4f90
PI1t3ghmndXQKDLMKEWFXXTlJa0XsVpNosQ4F/hJpk1huYKhfl3jY9+UrvL69RB0UO6U5Ul/n/pM
DFBokOq4DUVXRLeoHibrkCZdYe1cy+3Era6VCTKjttK9zsAKXPMeVsPVGKPRey8dI7AOmEl8/xRy
otgEMkXwirNtImp+K5rgtU7fXD2Q6Do1UFAtlZyyOTI+g02eXpRn289m2yEvCtkUd7hNH4U3RRfu
gHRd947zYNYCCPDY5wmwESt7Bdyv95q0q71j6eRro9xoDzfbYdrh14eqk4Bm/aLcW/VIw2XwMc++
u6i+Rdlu47y3z7I12XJHZKTMZWk/GNlsbILEGF/RgoCnWDYjhdd4F7DB2T4IdYGp33NPYSOLY+tE
+sVtImJ8e3LAipSckmiwraMgKvwdnydcjBiw7K2b7R+y0NPH0OXtjQpRYlmHcqIVE/fSNMsnQqIi
Po8uXutYdU9+FQ1fVW7Wx0Ek9kuciQ4UyeDFVz8nX8FlxLbHSmJ+LsouOYDCySjbuVXyISZaMqA0
z8hlh6fglygMkoinbNBO5DK40SWqwgSWDqGbzwDn/AeI+uWXcpTptqEIfWT27+2HNg0XG2wPNyOB
9jaN7YENXHeQQ10+BTanC4ly7dXmUtwrTJs7pnHOo5Kh8WEl08gfVdXk2dX9IzXysGtLY9rlXkqr
BRLk6KYi52xwgR05iXxk4wocxYllcct8o9zEaSp+FiItX9qh6BYNbBxQbvJ0Wg0Cx5HsZuMT9oju
CnCAmAdNxLdaiTirmX7n3lMAu5sUcOTqlg1lIYK/skW+EmzTyoJZZKiFPy3Y+lkpt/lg9uMzRQw5
56FtElUXTmLVTzXrycgCOpzrAGi3b2/9Dim7WTQMlxJwCEip5vLbYFopV4jguBVD/KKq1r21o4Pv
s4krEmFLcK7LzjgsMtCXdW/sZJaCk4pt+9Qk5njIcgQRPqXZ1UgtjCnwH/d+D/snLECulOBPvrVa
GsAXmgQMfDrtirY2MCjZ9V77FYvFhFENANL25rcg8PRUx29hl0/XeEDPa1nIYZp5HPd9ajDmqArS
c/yihxzCPeZCndngPbX2QywxyYKAffe7gRx2n+VnH7N9hIcs9tasx6ewEO2NzwDVLstMwBeaUJ0A
BdGGhDn3gNYSP1QIu2xqG9xdFuGNAhHhpmxlvDNwbB0bQvY2bDn7mzfVA+vDaTixyg2ZGzh613Nu
bsfIszeoFs3D7KrwSjq12k22Z8GXyP39yB29k9Ec7puaoKIQhM21B4D1PY90e4OYDdXeg2zC5KrY
+4L5e51hIzEKVkO+r8cjrAIJA3SAKom3Y2t7OPPcaVLHmIXkoSyGEmmYbV4MwQqmGNLgk+cV7lvW
+taDERKCwQOTWMggJfSn7yVO6Qw+/gx2U/VTuM17nhZsWKZdQ/rAz1iK6Ey5nu2M2cCO6U/uSjiD
uU11J4E5mA0aLkD3WEEjcKrLOLKA8z4QCE4g6aDJ84awb6D9upmcHPs5TLNt7rEmnkdFFJ20c3CZ
XsmMdB52DpJuJrk25sckstUaHX16Ul3NepqMXvRh9rCJEYVuxiC0N+zyuBwg3aAczzW545WbLw9c
sW08dj6Fq6qtAwP8OKQ63LqzCV4eBxkDT9Bh0Iz8dSHLCQ5e223GMuAaTlq4mCmqcrdkr1GnYtjH
ulgeILo6k+DDupB5AFYi+Nm6YHuIv9UG1j8HzKmdntQWJXiGoim6JNMwPAMzNIhwmUsiSbCu91MC
y9lhzRI2kKCilmOms5mrekHnMMMP8cWW7rAHf6forEiz+qjaGtC/UJJ16GjLVT4OmjSPpo6fiJqr
j7nv46VH6N1+qodqZs461zeZpzrfZVJa3iaNNE1wl3VdeB0T2ZsbwVhi2MXkQTuH0UToeYENizQI
TJXbv46gDmm2wqHtN7Kt9ZWHel4xiY0p4lw5kVRSNBbpn6mEa2ytylZNDnOzNhqMiSUEK/Kv0ayk
NZeb/yddEBkat4/iR/e/ljiSb7CXW8bh/f/+69vuj/fRj2rz0X/85c323pk8DT/a6flHh4/hXxnb
y3/5X/2Xf1pW/i8GGNPGh/JP/c3hQ38kya8GmD//lz+bG9ORv/lEbyzel6UR+VdnY7riN0u6kk7I
l6xabSwuf2aBWOSL2ybNhiM8ydno/ztf3PR/C0Sw2FRs4XH5B+Z/p7Mx7b+aX8g9t32aLtoql5pd
Sv9v2SDCDaAWEfD0IurUOOQU5Acjrwi6K81rlmBczsu5XNW6PJv9IN/8mf2OxUOeGW4d7JU5v1Ph
43EJSw2tTXDlItA+MUXaEFSA4oHMgBUsITrzoAMv0WMFr/v+SD2OEmGZpGsexRc7615hie5ED/5Q
EjowQZ84iZCwM8M1131ggMtgnMFiEyRgqPD9Rro7TObofvFx92PB40mZBwwGOX/tQ9IjPp1K7R3s
MiwRhnUwCEeApsKt+k0VjxlpccNTg5FwPQu2bAM+hFXfpf61H6Lt3LlvTRlvrKB7aarxQII2JZ3R
O+cIjOQ4RIeZTuMQLEyM0lsB/q+YB3JYcy2xO0/CiEQUL9uEnhKrWGrAY8g7u7ZekVMgF1EGw85a
D3tCML9S031C9dXedOQ9WdzOD6pvMRVO1VazO36anJ4RYOc5xOzSYuFGdp51nW5k4/WfOj/8iUZY
rVw61N1oI7UUksM8AdtNsscm0xmVQTAAgDC78jCmnAlKDxBKo2sxhuqYenglcleeGMX/rCqdPejB
+Gwk4rHj0fpcOONEpkoXvZRkYvUe7MC4kfVVtRFoyzqXSI/ET8id+pzE4hvTRuoSL4fRM6b1JhJ9
f2jmGZuxhwqxj8t9XXkN7nEgeb/cc49/pNn8j3IoHqsEnct//M9lDvBLyM39QnZd3+PmEAwGTZ+7
6VcXVzFLCX+ic19K0mMzEaKIsAdnG485qhBHEYhh1v2WvxeSUvoFZ/rGqQtmaLnETRRb3YMKsN8Y
4C2BlFb0Hcp8Qm6NinRW9iP9txtEr2ZF2vE8+dHJq9VTkgm1n2NkJ5z4O7iHyV4P5i03SeyspbMO
6K9PI+1vpBtvD6G/gkrnJRvbqOeLCjRTU9a6xErcqqLbx9A4KblJFXR72G519uGpufvEQngfzN67
ygfnOQZnrmb9BRd6tFEdl2oQuesB1OZDak7PHbuntT1Q/cB5tiCzEitR2nBbsfwGL//8gVvLUOav
n7gU3nII+T6JSdKRS+zQL7652nf9CP9++eI1tJfx1HunHoQaaAf7akfFOggdUl/i6CG/jFkNRXcy
HhlpfOkxcyABqMdNM6FRqIf2G/nALPpzVR5wjbSXKRkQ5bFmNZN0l/qET+TLS9RAwDIjuMBdrc1T
OmqEvuGwZuFkP5op8pa4Azs9fkVInZ3yWn3qmHdAhUgeG3qblUiAmiCofW+ZBGusvW9WXZlnPqXy
Ylj23h8i75S3em1Hzfjo+OF7RPLFHpIlsGFMaeus1Dhzk9nEBlH/Dn3gkud1uWcriQnXv3T1DMyl
avttQ6TAWvn174no/IU8eAoWapyY7e/UDheUFubB43CbbFIcCgq0dVOm1fsU6YukaHIK4W17afQb
zMOrAcvWLk5rb22nJG/IqArO01SsB02idhJX9iovYnlKYSDwHLrlYkmdmVh62z0UPksf0UWuTVUR
v1KrEEpB8NlbyMBzcsliyDq1fCu6KnlxpMKAQ22bd4isIiSacRU/977hw35Hrm9gQNmKIRIA5Aaq
whKBdUlei+goI3PjpuKle0xnDHyu+Qam/gE8X7MTXTZusGSxIuyWdTYqxwMSFGDCsVdwNU9nMbfW
2koGBL11c2jyDH15hPt70tgHfZ4kilt6VvV0XkQYdo1YDWv6hnyO4SjJfGLbpNcqx5/ceIaPSheg
ZmRS+c9MXV58fzjUapiweETE3jjFnhv9e0/C0Kq1lMGuCQwiPKhvZdx1hyJvLcS5m7zvxZXrau2D
JLKsObugdqJlFPWZYRgt1lxetZ7K3WSau5AUoF3TzdnDOD3ZcSEfWdeWwCWc/ZiA1hwmp967gVdf
7y8kwa3qZmgIDFYNYKSspiXARkFoMwES4YQZyP9CNDhY5qHNdmbtHrgJ0JSzbAkmp9sbqDBXpbbG
QyrsYK3SKDvZnbPWVmTv5Sy7zTSzAY+y6BJrno6WXz/2bveN9CZ9+OdjAO7jX44BRwjkRnC5aVdY
algMSP96DFiRCsMIIt9zioABEarpQgWhMwu8NNgoZ0bMJVuEjT7cOO1vWm8I1vPAnMrDM1QB3hGQ
toi1mB3sItxeRaneIwgk2EPM8aii8ftMPf+SoEom3HwYxkvnhMgem5NfGu4ej6azhUzXn4x+WBex
3d8av/48BjBhaUiHo3a4ko1oStaafcEliPJk63r7+AGZkwctqYWpYpkXpITk6nZdvy0Wd4m0yx80
6sM5Zhe9ii0TcF8dqvNsWThVrXJCr3dp6Fx3VZsDyyP0fK3RwW5xGdNOrwMr/DoWhD0UQhbnlj4M
vWx+gJ/EDs1bCICc/dpQydqxnelS89ejlzOwSnFjXewaQnovwH8ghWIp5OZy3xtesYHyVCD+JjDS
Lg3n3EziHZ3TF1UnX13SlvYWQCOG6dG5QNuPYs0EvDPBnPXY/PYuvFqAP9tloL4OklKfWgxVaZ0y
qeIGPruBZa0iZeOiCnsN1L+XV02iLmnmaLCLYKIugwRxZo6F72NMIeSPecoBgJGq5TdqJfrQBTW9
Msa6DYvDcl1FegGtZd8ZybooNJ4TIyCY0XMMVBBG92zRvl0YM73aJW12VVzMEiZCUxeXgW05Q1Ze
DqMafv7zVesuF+UvkXhctDbFsyd817UcUva8v160mvWxEc1t+EzQFFBVFQXn0K2D89wzfRLSescw
cjAMsoiV843WcbpKB8WIRZOF6exDMBo3yhyIDAvRvQIQvMFRZ4EZtcZLgWyebKJnY+pSrN0uOqbW
fzIYQ/zul5C32XbEz6D4iDpDWLaX/QLZ7VCQ+Zaiq2+DdYBWZIPbbrw2FWeZ7bXzbk7G/MJCHs0n
s6M938ZXN9HmuXeyeTvie0FnfVXjUwkT7DKGoDJROeASgb/7jBmvpYjml+a24j2IUXVC8z1oe2Y0
JiMX0d5iLO8fUwiA8Npzb+853abB9bn75w9e/n2Twgcvl97GdC3BPMX522lRzlmHii7ynnMXc9SY
muOtqTk9P0OxDR9LQh32QsZkNvjEo6BADIz4XHXJcEFMIteTNNLnorqVIEa2zZLhNhG8t0Fk9i5C
9DuqiQycdypA2AaFcmbZXPmmcyv/D3vn1dw4113pXwQXcrhFIphFUhQl3aAUkYmc+Ov9QPb4nfmq
7Km5n/JXXXrb3WoK4Zx99l7rWY0okM2UbyUqg3VYIsk1WTIcuWyNoJSJYYaABzZkVrJnCeRmnplv
zT0mvHiIsQsSfrTTwZebbOeXLgpb9yFCBaBKXgvwYjb/8zWSrGWc9C9Pp2qohiTBPoD4+q8XaSya
pHmoo3amRmTHTDO85dKpfeD7bWL6ZPybr7qcZhA8p34j9gSeUj8MeCMllXgHljrB0u4oG3tSuLVp
JKCNBqWu1hFkoqoGg2JJbpdKIFKsx1607r2thEXDun3X10Cchg3Gj72xaMF7UaXBvYuLYSeSWuIz
aIIHK0PRMiOicnR0V1ZrfIKq0wJWxcczbRJ8nYq1roBTISNLdsNQuFJlzjaqyYdfUTG6sllMrmSm
8yFXWeSyZMANlbTwXBG/lFapburubu4KkbQayLv9Gs3saJvZAWVN/CpIGk205DYIfbNLetWf+yze
G7oSuf0cq8+iNFdQJB/6tmgrxaaQYCHZEEMyOGlScL6SkWrGwwiDffJVQeycupUExyKGC+2d9qqP
vJYjZx1vGrEsIbBVbbUEQY2hBIn/XZe25ZohYQ5WC76AQNH0JKmkk9P9JqSny4v92MzkyMUJHgt9
h+qxPycPIk26kMFVV+uHR0mwVZqI8Q5S22uvtCwb7eQoJcMqdDkfZiYThIi+GQS8GRTUhCOlOGw3
5XtoHQB+d3rHYe7eC7g3EnLw1d8OpMb3J5MFaleK9SGphGM+SrTeawGcUowIk1Sjxz1v8V2M61oE
V1uSZVUaaHsxIJQaqk05NYRNFetrRhfRi5IVmq2Tc3Mi3GXTLNEiySze4F9K13GygEPTlrtPwsyp
k2SpeTEADCSG+Z0ADCg1jaeuuhZykR7rmlOOTCivjHTSubesPFGxSuRB2bYT06Qa8N+oJpZDo/rH
kHqoxaUe4S/B9TXLRYagkjQwId6BEyv9qiU+5u8/gQitjCL9UsqiXDNx/LrzSnHslUl7M/EzmxmX
Xc3lHdUSar+xw0g2F348EyhidGgN6d+Ley6uaf/PbzGL2b++xZaichyVTE37a9j8y4kU7HpBwMtQ
nzWd4mCi5UqqTm9sWjoqBzYlpgEs/ZCJ1SPalIscA5iTGcZ5+TjhXgprNECpTkWxQNoUrdkqqdp7
SYiZ6n5S5fT+jOgWzfTjJMppHCQEr9FsiOWrBawUAKyOB2QgnayUq+cuNbWV2LJv/62zSsPkN8nb
cR2HM3ciWprAWfg9mMNZzBXrOYrufsltRoQeEicjpY0f0kBx2DNNT6vKypEHE7V7qIku3ZkeF56U
++3IwNMQ9DAIpSpm6qsDqBZQoeSj4TfCbG6Fh2kewroE547Bzq70+s4/HN2PWq9syeUExGUh5GEO
2r8Z1WNNnOLjmfH34OXQVrx6kjXnXp3wwmg0ZMr4ysAXaU7Cv5sLU/pchBfdWv60+BD2U2jma0tt
83Wf4JutQ1Y30YhOg1SI+3CBHReisktDAh1G1DlHKsVbq0u5E89yttMxiq2xGDGKm1EFW73xVSxw
vKgXdafFQLY1FASkVRncEdZtpaWciVIiLBAVgiwcptrWKJnOHdH2HT2EVWtNhDBp7FzJvV8rGQe6
SWJOLCRC7ef5sLpT7NkFWsWDXKPaEURdc2KiUlZmjH2161B5tlNGX2MUXpJhEQKGlbhqZok1jgEo
8rbHGdk4Wm75WRTjGsI6bu4whA8flqnm9XrsJkiZMOGO+iIkBpHA3A1hsw6TKq5rEHJVnwW5FWGh
i9IbjX6I/ZOoQKtsYYNFkglfzuIM24a7IdXnE9fB1drsa9Ry6YJOLltppRJtEiBQR3CixBl0xPSO
dfElqUd23PBDKNsZETVvZCSN+Zo8MoWGYrgN1SI7JGayKWHCX3NJ+6RhI+3r5b+62tpa0eMMAFQh
q0AnOPDeZV5E3LGvJy9FK8jHVmyVpzBWDFr7GHJNKI42Kl2TW2hlZ1NmnJSVHL/V7Ddsxk8kGPop
fYGXHW1iGBv+FIDhKk+JgAssNp2uacwt8yKCXgwylOZBM12JkfxVfaAYoItYe0Kal0ynOHexDbwI
uKbxvrBXZpGi45MjCTFm/51aDAnyg1jOfJYrp5vu6Rplw7WK8P714l3cVOLzoDSUPMxU3syhCOpm
D8WsJExBw7NRdt+SkprbuQC1aHRwlh9Z4kdSnBBK2CWnMQKNjLrJj1RSk2Wtml+ykMeO4iiOu8dr
PcExZrx2dwtNgrLAKr4DyZaB5HurpsLAzGQY0Aa0HW7f8slYaKfCMOVPldpgHYLeiMxf8EvNyvcP
DDG2FdKeHJKJmkwgkCLq09s9kTUYEYSg9aaFoOI+orvFImBrshS/FpJRO+M4GE+pVtFzaL7pU8iH
OKosFzcK9q8sfviWkesrBDUt6SSSn0Sd+YwRV1NIv7IAATyknanG1zTsBK+KgjztmqCeR0QZ4B2W
eSZlIOcnuxfUMCgEs/WlBq6hkkrDWar8AomoJ3bQw/N7nDwAkodPk0bjVB2QDBfR0Lm9qoQbNSsa
LhShd4YEzZ65N2DaiZjirh4veGbzvWzO00oZ5g0uJngZS9k8ax9dXjVrDu+kh8wZ8ZBWumIYLR+I
nQKIuar69Otv4CMu4nW5Fu2HMJjuaIQEYJctXsE53OHBfxzGAdaeVdUo4VSVYlaUTAZTyptxNwJC
Md4M6SEHIrzetSVRJGRdqjtZYiwmrvr9QbPYE5ViAVaPZ2YIFhfNeuJlIbtR7MdDXk0tvSblN68j
4MYkb9zU+X6Mmli21apmTVOzBtSk7lvWi2S191d8Cvi/cnQvU9y3gU7t/h875f9Pmv+/TZao8Dn+
/PdJ8+vvj7j8PwZL//E3/tdgSZL+TUTeojBCUkSdSdI/syVpkc0pjJ7ozZjL0Ok/J0uq9W8i/XER
N54BWQDs0j+aOQmummbpCwWNgoWB1P/LZIlZ1L/WP8u3EPlczJiYcSnmv4jmoJ/XvWaE+kGa0wHn
XInoJInWvfyQ2TaTHKR0vihQ/36pMCz4ehSfdaLQNohPW0gey5d/v6Qto2+crabzD4nqsZCo/nBU
f79X0o/IMR3Ffj7KiFUWqec/ZKo/FNX/9nvCHQNaCHDxzwf/x6RKFjDV31dyO2GOVxusvKER1kCD
m2pTYdlDgL18GdYyAYEDEye1vD1qvQFt1RDRuVA2Dc0M9JK4eJUAZAtpL34NGvgxBlHmb8QvG0if
0P5DsWeggBrBLPZxWwCTnMisscCtK10Ph/Kuiza5q+t2zj4t9luWrXrYxCQYbWa0OxthoO+I0+dJ
gNGy+WN5qYIBVTWqq/PMXN4XDD5TlJrXfrbWhgzkh7TCtSLTvc5Qf7lUoNVmeljAp/6+bJuWL+WF
BqBIEw16oQn+PifYLjx/yydOktKAF+fXefTY/P2CWj9eiWNynIYWCX4zB9HCD8CEUy/BF4iWkmAi
Hiqv9AHj+drsPlJU5jEHMBZjgz7q6KBgq9YRRkKuz7RWI/VSFEntEvq5+ROo/0nVpRGdF+hZExwM
2K1/fsE+DOzgv35vnh/3DWy39DSZUu//Q+ESlzSFv/80FmbF31eyKesBJ9D/AIX9ffK/X4z/IvkJ
D7qZ+GxIE2EAY/99HsQHgx9lK5l56QX3BMwDInRIfIlSpz4pO6nlaGvXV1m7GJgivhsR0xHYSqfE
Myz61PyD4EtkHdm5H65iR0D5jZnrY5mVCZcaSR6qBL6iyW6hCn8ZyGGU3Vb3Z/HYDaMNpiDUaelt
s6U8su+v2a/k4oS9lXuYYtR5CmScjLrHLeFXt4+jMhFs9l1qeOADRDJ2w7hmnu0qdiXk2YM9OvWW
JkEr2kBGwfIECFUen+IVST6lo4p540yGk8HOb8d3+PHGVgeIljikilkkjWINy3aGuiM1Afy/eveg
xzzRbCKYFAtnDVZv0dLZ98v9oqS+/qL3JGotl41kGzA3D/R7E7SaTT6uUs61tIViK4BtAvMFXvOI
18NwmuhQWZ/VNwMDLt9xeE5OlFw0mSOv23WXgd4HxaYLNfTRr9TakQkLl/fzEpNoJ9vyVKGXPPP7
1RuaRe8jW6d2tRUOBdZbAnzfiBpj0JJDhMcnMbmkmaeqIyKGcqBtq0j87WlYzckTMbgLM+YHZNbY
fKWFA+CKf1PP1sgyH18ikVAdKWQ2V3chQCC0sRzxg0kEhvQ699rDFK8a1Zlos8obnJ79WZm29yf5
qtwKwlE01hCbMzailfYEloEsueoCNGY9NB7WewUGceTrvJtnID5EyAKvgmrCrJ2osfyi74B9d7f7
p3G9v1hefkxHWx89o99azRviFyMg71DgLvYOyiaqPA7ZJivS8IXuycqu5irZ57MjPs21i6+JqGrz
WdkJr3rs8MPw2Kof6s/0TNZOtNU31boj3scZ6HpgxkTe9V22fsTrEK7Sr6K2IRAkqVvsZQRoeaC+
ZFvSbQBX96esvAy7+gUC0TszseaVtJ0R61hlDzuzIuHAhludQ3ZzoKJjV+OB0qBLkXEFwMXY0tdb
zPLvzdZL1iIRlM8c3xLuhDMR0M3ki+wED3Aek75fa0MKbmvLnAY8wwHS8Wt9wWjetj/qN/q0j+Tb
OrHuzK2nXyKvqihXsRxfQxI9B1seaUFsq6eWFD9gPzeQ/bVjbchSGAtH5yB9vAccEI/z3avYDnTM
1nb7IX8UpVfmgcnzUNC+8OLvusVabVfu97AnhG3YExqp39QdqjESjIa95RLbU7hoBTk7Y1h5TUI7
9fL9WDk63aJt5zbP6OMgrTFOWXIbA/P3/vDnF/GBEgYf8GurvLF2hDPDbJB235xYc+OsxR5fNLDw
1/IHtB9MFbxSbLl8u6nkw3rNm8Q0LUi/u2ilO1i6iHY7S7HLNW8/yEP0pc/yx2IJJSE3mHUfGu/A
EtU46et81XawlVgWx1XkqesRPxN+NUe7Jm8Pan2/XLFaju9D6j/W1VPaBdKAHn7FvYxbNwwPoriu
nsMNQMJ7F+RPwhfZ0tzfUWACvuHdA+KJH4Q3EYIOYUa7/iV8wB9xxSWewbUE3+TnKG2xAbNiC9NW
6x0GZHc2OtYdulnPKQ8l0YuCF9FLQx5rSyhxS1shyCYNMpRmJ17vU7FPP+PUsb6icxdutKOhsoAo
PwzbOEjBKQvt6bUcrmm9z4AXgoIBuuXzbcLKIX18FnaG8N7Od8oCn4Nf8yVdutdwb8Hsn5+y2YaI
Gr2M4qooXzSdgIUmKBsM4XRWVp30QpNSFE/tdDTE37jnx3ej2GHxSAovVLd67hX5T5EG8OAUtBan
6RVrLXl+/NjG5XEJh3e5/VnSn3l769mVDZ9JzYCLipN6yoRRL574HiotLhEeHInLkLUZoDFG7xh+
Y8C2W4s7g3TnPR5u6uAW6Sac7PI3X/N/RAn6SN34wVj/xRW12QZsEjB4+5nh2CnKwS/s5cPi7AMk
sB/XTvjabFBNL6LfrUhDA58fgpPoa9B3cPMz7KZ4JSG8cmmLgGaoXHpS/FQ2NH49qQM/s+LjQXil
PZAUa6ncZ0gtyO+mvbnu3IXkbdPlJrjMT1nGXLU9GRle5mqbvVkbZZOe9S1wlYNyfBzDq7nhiS5s
aSu8GozjWWIywtKQbb7yEUjZaFpyON1Y8u/KgWaim6eeFAZDcrjLF5mURG3DUTk85974XPqaq/ik
mMOsuPsJkWpEr3aHbNqN6p78lHlL4Jf/AjWdO6h9S/EXOtRQDqYliQsvAgo9x2wov+g4Rpz7kq1O
X99O2i3A85qUdKJO7w6mtVggSNgBboPoFWYZ8SByvYJA+Sj9XttLQzCorokrOXT483LlRfnpThOk
B1/kIK+szixE1+Vbwec/xiRBU93a9OF/MPY2V+FJrVeSTtqHzYmRu4Q9Nf1JAKylDl/GGKvmFU0V
ePv0Tsfa03o3Y7wKHb2Gju+lCqTGFwNUgkyqHvN1O/lSb9XeeitM+37id2eMGNt4OwkHk0rDMW81
+n+vOsvgyO15N63MT/VWuuIuP89MqJfltPsVDLc5RNYaccIKP/6wkl1rpXj39+4krIbTw4ueBGnT
r9vjuFXe6uCkYwD9ad6nA+E85rHiezy8eKsGd5oycHDcdNwXbvYqBkn43JQOgD9zyzWC5YbeGvNp
gnjaaclrpVy1OCusifkbshckPh36SAdY5T1z8VE2K/HTehNvmEmhKzfXIXOHU+Hn6HAvGOnob/w0
K2p2bV71+gpVXL6BaK476Und5qf5Nt6aK9effyzpt9VJ0G0UXoVDkIkD2+h5fMauwhNbueiXu8l5
5If7xniRro+fePKUJCgwgV8XBq89VmjpbFH2oq/+qfpQ/aZla6XzyzPkighl6GRj+zn36+giPBvf
PDjNSrqK3Q1hg/YiKSuJ5NzO4RChizfzcekoSvgkH2Q4SC853wxYVBc0w5m8AA04ggOO3lB8RtAZ
HOXB3tH3xXYzsMKD439PTx1On9Bvey8PetEve0b450SHibrSB7sFEMuMWveVj3zRCdvSh9fWx/Kb
fRrfMs135YVRU7wqv4klW3WHvlsPlgP7hFNVfeyu4mfhPqxX0ydcOLv7pGmSyNQiLwbm9/ALmKjt
03Buzo28B7A2nBXk4dk6e0twfsQ89fXTDOHO8utL9sUPXyveiLjLmXXeGMbem/qJOSuMTNAvAn/f
OAC4FZINY/72+Ght/mhJUIsU3M9qt84NAkc8U8SPYafvc+uEh+wY3vhEPRMpjDr36DiUK7prpKBz
bLJ+NcpzYcPPUqknkv2a5GJUSAGC/hsYQTm+Mool2IKRFi2vjSYdRwzGqAFtdTc+SJ0gJouaMzYR
RDXKQ3U5lhFpj6V+o4wzWWf9mlw6c/P3ixHfrc0Sxg617v0f+O2j7/8Tg/v3e3+/RCoGUUtcvKIm
lJCcRuW2QiSodCF21VYe7UnJaqp9QM4MWqBr/301StN/flUIAp8rXf4/udoiy8+H7cT8WvT+/uCE
temOb+O/+dtqVRGpoI/UkVpgwAeoM+G1bqLBk+9Uilr7p73jnNkv/6BsLodNhUttwaUt8F/dh7wL
1MfstuG9wRVbs+3/falUnPPnvBgd+YmBB+rOrrwhKf5JZLI6HHHPEa1leXSSiJ7uSmtWePiJtQKg
2Lc47FyBNxn8AiSFH3NNikUAD2IwNmZl3z91yTaRN9gp8/wDVLBEtcU3jZ3CIeGZcX+bIkKyOUzu
BxGDHuBGMkxXfFNVP/T7wTYc+aJflP0swdrdCqavgcyBtmZ4xc/9Nj8JXkctaqGEpdb3qhsJS+Eu
dsAsvckQm21AaKvikBK0YGOHD3TbOs2x2/vqW7+v3zl1RqNHoAeAJpqoBYhOiDh3e7jVqau/EQH3
JL3rl+5TgOH6wyydC62+lStIWXLmcu//6GHwMm35Z/hOnzikVvlZ+8TmfCIZlVTWLD5rB+Ihps+7
f19TeDAbqXbdjiEH1JP2VyBN+TUL5p/Yl95T6r4340S+CJfOtOdD+k1RzElv1J3wrf0p32tws62T
dtAsV9KWi1f/UFziRXqL6H0g/QGi9dJAeHAhLsSVCyJe2ymfMvvfqV1xRzrq4T2ZrcxY3Njndled
PT/NUFgCSEmbCEWWrRxgZrWphy4XyxoBxeI3SG60PVZGyd6lwYSId4lrrjsX8hkKLv4S34rpgtu+
hn4VOl3pdvKC+XPK3ElhM/jRjqeySp37ZxovZ6rhFnM5QdbeBO8LeyPrWLILnwH6OFikQFLY2T70
sUK1frJRgob5Oqf6Vfcpcwu++a614jxm5x50WwswxicoH+HSxV7B3w/4jbNwBkKY7dUK8Qf7+5nz
s7KljyJtJRaWS3qMVHuQHI38rNFjbK0St24bZ3F0eFYMXJ3fVZDfGkgA7Gr4Ijk5yn7ORn4tVVty
1U20Vb0IsYiLRHRc1WdUYtgUeYxMBvAIRhFBrhRIgopj7cU14ssp6K/pUStd4wYNcsvwLz+W7/El
q22ldAHzOsopHDwjdaIroKoI0QHX3Bs+aTij8oQWNHK01IGef6scvjlRQUvmCSZKDZcnJfVFXjfB
dONuwLPwq2NIQ+hNhoVxRfRa7Dm99EsRGCTvagWRaSZg1wEeKShr6UxxfoLB1EKtRo5duri1avha
DAbpbTFeCFSozBoCb3+abV090/dfNs7CoWEmSKeeuJ5LGXvph7HnOFCYv5PqKIABiXHl7P5F8cfx
VF9V66VZJtnaEkAFxdcdodfQMaBHQJLyi/hrFqthxzkSA+T4/tiFwwfGj5hhLPtEy4dY6bVTUpay
lbZ+/6F9FoFRYAm0HzQrU9+QvRCldf6s3XzxZVoDqqXNBCtYCiY8fiIEIOcOGpt3nD7Y7f4GUDd6
rHoCp0T3UXvTpwQFa4uGYum3YL59X56id/OHLgKCwQsPRoahOALCD/GYozhdAeGVw7f2yUMSvz5I
TRac+l15uNpnO58KIgJTIHV2+tr/sMTFbxhd9MwFCdH12+GpPTBwMQR3uFX4b8hLOPC5aE6s9dOo
u3S50qfxHYUBrQw9gvRMMPItq+hMIv33xJ+88dr3ufJ7Ltq4T7kKbN8R1mDH/G3pf4HVBYb1jmIO
1WuxEmj7RMlm3Fscpg23/QwxDPCo75XeLl4ApK/SowHxAN3nrXi3zrN2KDJvxPkqOXl+yrNnLDD3
W1SCfHaGZhWN+3Za2ixLJlJ6mEL2XppD0Q74M34I8jJSm3kqRBIbNwELPetlUu8et+Gp3AxBeJkZ
CjG9sR8n2lp4GzzubvOdnXhJIuViaGyh+4cSKKZfzKsi3ljgkADBuu1V9ji90EkLasKir8UJLlW9
r8YXul7sRKH2FFuUCh5bTvNpeMaBDho5RDfe3Q45xL466k/zEyNiPbYtVqVdS7GAz2IDwwmBh718
u1NSnbmP9bier8tKkTrxhTvPKyfciCYyTwlWalZYk5fxk12jnVcpQkCsiXPPyrstQdGNT8Y7wkXL
ySNX/JnUAPhGn22Fz15zM3jlcTDHm6LyIXjniT8ZdkkZQeQ6VYzBOIl6cV0KP3/XmxujeuJpYBEw
31xRRI64AqWvbTlnk0pwbCtfk5yEYEaEwQZz401cBsCRGtmTFoQ1arSZTNMVLSzzh60WxW8ygxh5
1dMtOxSrKA8WKX6GxFHT7p7Hs/wDkma48LrpugOIkJY4vbsUALLsh5orjx7/oIo/zrBRHAi8KLLN
Yh8fgGtw9icErOe1tu8fMToFJgGvqJuL1/kdtxUKKgl1GY8a3xWd5D5Pr6jPCKHP182a1LKZ8SGP
U7nmhMq1EpQr1cJoeI+At1ZwwnSlCmeEPNZZ4XzLZ+d6q5d2DHgv9HKXE4G+Vd41cN53N8cx81jD
HMjMVT35ZnHseRq/E4/jsa8hD4YyW3i69KzPHgTPmQja1kOOKY4uK8hl+ZlZWWqPXiePI+N8Jv1e
EWifOXWKutzwcNjHVRAZT1mCJJlHgVMl2zZzWTIHQycpHQJ5cxm/uLM8KADoLL/LTyCd2pZtbdyz
bTS1l3BODlEd+taB5dcePf2FCTCgOVPe5pbPezf+SO3FMv124HR5EK9sijQFe05J3+WpjdblKvUT
7YmbotzUK7iaq/oNHdQ4DNuBeOEbAdaYHewosI7S0vt1pa/0KUJABH9oXWQr3lGSA3jwyhV9EXLc
xGvJi4l4nEfiNv5Qe9WMbBkOOcgSrLMaOc1R+pwHj8bk43PiUlDOnbpnDWPICynUo0tGa3hqWUiW
dnTGabFcY2zxx3N71TfFR3YWPf29hm8Y+xzuUcnQ0O/HtXRDvvhrNUQ3OJIfO4x17mth+kItQtBC
YH6w/Ko8llc2yYfqixcubNgv7277Qy2OLanjFAfSuNoLH2zp2Qbo6MbcV69AsaJf3eC07T/Ma4dO
N0WkDnNhoH8XkVO9IeMMNLKpLo1VnI5WT0+nOHDmfzcMJm5Ue8TXNJVbA3u7jl70UvAGUOCNbHx+
cQ8kzSmQkNj6b8wKbNlIrUTNpkdKpdbwJ215M+3kX1ZdFHDJwxGO0ZanrLvcv1UkKbgN3Yknwa52
86kzvPCHuBNWcL1yKvpA6ebB8GP8Udx5A5juHAU8rV98yLD2225Hs7SqjtzkehOuVUq3FTHIMsf2
d/OlPkCv3CarhRdow8eA3IyRg5ToX7ZlK3dIa79SemnbjEPJJt9JR+3xNOOYp0fuKC7F+Zk1qlEC
WfJzBmQl2R9LmRFK28jcxRXnHr+ToPntONoNn9YnL6cA3ODGwyJ/y53L9bPb/fgSbgh15um/Tjdg
P7xQLpfv+z1/fuyaS3tlUUzpn9C/eU4oEzys5G+PT+uG1me+Zlhw39mXNPWY94d4/mKjofwPd8p7
WLuxvjW/qE4EVKd3jGLr+Aw0LXnWThUNnUsm85HtnMdtJz8DC8tvQ9D/QM3hUHbM9tNJfNUau1zn
CBx2962K0TlkdmIjo0RG3jXMW2x5XXnWPnoClBEHk6ceyzsVuOYhhvGBSdrlLvGUwPJhP2ynYDqP
r9LK3DUsSRyWCG9eKocOZK7DoCL2uRuNHcoUUh7VRWza0idOhuHCGtku64adf0qNMw/EhtoR5rSl
52ySccxpjJWPapI0onrFE06KVrKDz7ta1FjPuL05TIvIZ0xXMV3z4Zt0eHuHRNsZJZmXWSukPSU6
n0vf2/ctuBWdcCjBBrtpDEguXPn4cMwAud2sXCsWVrBuS7dh01Miy0FOJoDmVN74BSVj072PzwNp
F6Mrv06OjpF7qZh72Uf1cCfWyaYwPZPpIb0TXbgur5z4tgwE1hwsjOtiddjnh4o0cNGhz/fgHQHj
9ibSaWXRjwKEWjw7wkcYjK/Tr8iPR7zNvn4VOr//6l5C2bbGID/VcDLuJFza2ou5FT9pXGmQs27C
ppFW8Xl6GRtP63xaF+V3SoXEp6Kbr3MgE4NO2aDtTx82EHIa8fSHSgK1wRjEXgTGhDEeFs7JkXed
yAGfdso7/nFxR99nvsyPneLhTrvUrxEdJUZQFOMEohY0Y2iTnNXsfeAnStaADkc8Qr41O8ScxvTm
d3TSv4JWoOfVnbltMCCx4dB4s/vQJgdlpkXOMoJZ0ha+O8f4VV4YemCOLKKVxohNCpIn5bGXcrfl
sXCIoajNa9uvqtYngDXmGJyjgAwqJnszG7SLySrA8i3ebfDTqGzoKH5VNtk/r5g3RbBpdKbl5fon
jZsRbH6WZpLeqTRs3gLO8I8z2SuHDjgwL8yT+TU2AX+YcwF+aSP3sj2rNmHlTDOi79knptVntvhU
H1DFYFPzZB9uPi8PpTIbSbTXvMovP/oX7bPbpQOeejf6EGklkx+A3/y3xIT9272Z07JRMesDpbFp
t/GeGWv0qzynK+u53eBb4sA/v6u/S3xD4jySZTbKFhIHaL9407BknUPh6cGxH5MYEPxw04hPj8eB
7xj3m+k1vG8nVE8kiHDb6Pz3uIM2ZrYpH0j7yWi3GdIR/ZEPjvTwGWwmy551lT5JPb6bgWStGFoq
0Qo5MtARwVw92lck8vWDoZvDmAjkKrEy0Upe6ghmooRJ9w660/qsUpSjPWZG96pAN8PLT6LQ5LYC
WeM2abvmB8UxiFF036hc1+OGgoB5IQc/d+AF+Lq/oT27Cy6r5d06adoqyV+0oLlIlj+bFDB2+hXf
7WXLcrOg+Ojonjd2LroZ0+D8yIBjhLShMP0MOLjUIBmpE1Isbra4j95l1jGqe08m6Tng7lEBZ/g1
3Ye0fIIHwXkn2ePiSLId45vdyV6/j4+ptm+HtUEgMDWoA4MvWrFkH/hxqYzTV6rlotrdJ2ZEZUCN
Zn0YVwBB95fsOwLnzuxwlzmWZ77RCTDsmcXonTZTcZp20YHxafeMRN8k8QPHyDNneAaK1luDyIyG
SQqc/MArDZe0AcXwM36Zb2xysuYuG9IQWBQb7w9sTwBsOTfo6MqpbceD+lOcakqctfFVEtNH3oAP
VxsCe8fhYEW8mcszcWeH5U3KfGb90wxrxesad4EqcF9Yq7n5lL3Pbt34TJOZl5EOLdndFxuo4qTf
87U0PcTdlGnlvshc8WX0pqPAciQzmSJNKa1HWHteKtgwNZagKt40nmvBjq+J317wTYiSR8CqeQ/i
97xy6qfqWhI6gnJepbPtSSk9O98a1lL6NI8vVuqFJbUzCwXFBh/F7z8z+jwrnfYOYAw6Vxwl2v28
v681WwhoHfEsUNlV7nClLzsn7pKKfDGeFgT5EUwcJeGL4jd+e1OQjgv4GZzhKpOVndK3xUAQI4hx
APd21GKX6OVxQVDbK+8J4ks+IGMIRlkBQFwGc8CMUs1JhHKZVBnE98WkKHkjgpT4XT/oHlg8rlTq
NK8JYoP0CqNa9ZKPKXdCJ+R/SjCTpTw/MTBnYDQCgzFcWpaUGypDX3XH8PTxQufCY4z1CiZKv0pP
wro41s/5mU3dIl5sK7jpSvlmYJRyHm1sZc3AIXFYiy+ieiSm7qh3iH6d/Ce8ibeZsy+F97p+u6/S
DfJ/j66O8kGzu3un/19tSojW5JVtm/e7F3rCursmF34c1Q0ljymHso7XCQIDlmvEyPvoOO3hHKEK
pqm0TOgSsFVsQxXFV/PMqzk985Cx4Mm1r12UV1wfwnHqbWlt4UyWdwNYTloYLzrNmG414rC4+/nE
TNYxOpdxd/VzV4Age4iSETE+2KK59pQ7RdDOQcz5qmPm4oNA0VheRuIR/TLbpOYaa6UUubGx7iti
cL1eXT0mZhk+KrIi9IHDMkXAaML8AUOv2Ts5UIDslleUMsZ2EA7Sno0FqgGjL64e1qzl8mquCAPa
YB5tK2/NT/LvdJ3HcuPAlm2/KCPgzZQA6CVKovwEIamq4F3C4+t7gdWvq+NGvwmDThQNkHnMPmtf
i++Jqc7fNIQfeXmOmPVZxzbGLoSlzkve2pP8LRUOEbb0jX1OX2pj4zw5yvrpdPTadJYobTUbWoBY
GA9U/Z75dfiMeGothGFv2qn37TvrgkzIU07OE73DSQb2L4ygfZyzFOnZNAqNjZmerNPwNf9kKufg
Jv1Dn+PQgQTadM1mAps1vkb9vaoHUITiLCgfo3dGTSsqu/YdPpL0RhRiW4NG5w5DJIgthBsFPTsE
6upm/k7eSCrCYgcVFCVES/MkAG/KeYqk59s51ZEXP9YvACOTrTiwOihbPd3J6uxW22Xcr34MAadB
46Ni1Z6Nh+i3+sRwAuDx3Os8ZBEv+W9B9baiLOFrb/y/Yctnp2Z1174pe/2FlqLwq6v4sJ6mjyjd
qwfN3DGu9dMSovzCfOuVwp35IqJD57k7eosv9gx8xQONd4yZxnyLriwKlrIK0UwjqJkRv0T3zt24
p89QW567zjR4zTZ5AJr9kz10NN/EQ69sOOLrF/3DoMmTXHPDr1+cbxTXJsWfU/9M82Q1UcsCuXOS
zfzMa3SP8lH5Nk7ZBeKnJj18tInw0KNMr8un3GFvQqu1pdBAXfRKk9nEZSxA/aa9a35xjT857KKr
QrHZcy60fGr4aeevL9LqjArDftplxGC/7XHTvTQUhTwcn1G608Q0WPCu6ctyRRtQEtWygleQcQ8C
7DNn57fL37jnPzlfqHuG4OqBI2eaL6Y3ei1Cn7YyjVt0U0H+e75a2/ixPa0R8sTGixBgg4TkhYLl
qbsvLta98PlJ08+aE+uUbOVT/egezAfmax+mnfGt0zAcN8hCTtrefHDcoHtP3jh14yNQpsf8fvTp
LuI5DS0b3QtlecLOR189lDsGsjTQv5vZ3qPDo8xCYf6JKS508nyI/q37HO4tPi3t219ryTbip6ZL
ufjxScAP53smXY835Yuxz5+sKDibfxr80ylf77FdT5oDv/MvajExrLd215sb5B0I3Th8Ed5QdaCJ
aB+XR1Bq1oUQM2ue3aNyKlg+2XqaM8dlfcxfqsS3v6xv7uvVjf6bJYIDRf1IkdMQ2b/JO81XidgS
IiK/wdG0C1I6NfOmRGEFBYGy6Lwxop1OZtt4lJ1HULtkxM/yEd2noOVGRl1QLQdptgEjPRAkLYGq
7UC8Y+ak/DRnXgmxrANovvfk63i1UL5wIpRrJ9g5Gacw9s2v/rl4xoiewksJZ38jqGwjxLx2d+KY
PfcHVFTWrctP1viknePZH3Eb29QsfbxFdkwSxHjvvNHCbjA6uVM/qOv+noiqztFreV4lYhHI8c9w
PriX5is+cGot1FPf0YTQtwEB3W/ys2C7Rz4X1O4lRBGLHu5Vvrek4KOPPTjr9vTe0N2lOnWMXlF0
iLP1SFWAye3wk53uOcuOQJ8PziMy18fuo3nD9pc4Ot/WX6zYgvE0b9A5fPQLOwg7jXVENWQ0yNAo
hHsEmmD2osabH4my7Qd1ZgbJqwiP5eP83F7Nh/Ekd3l2SCDgEtm+yh0LzIUJQnFyn/PoYN0rCEjY
mSl/LD8i2UU+ophTOgGj3ogtmkfKLES9c+zpzm7e4aW8c96l7U+v9Lrla/rqvpCUdvDP2WxeItIg
wq+AucTjex7egZSxiWupGHOvC4oOO8rN/IepN/c9fSZh6Pgho11O0hQ0D/I+JeYgrWm8sA1wVsHz
sfjVfZGpJsMuvXc/wyu2WCyJijx0hR8re1xEiCfD8VTW96myt36sn0yDt7yJ+RLPtu2b2Z42evJO
TtW/GzPtkMCicaVccLKJCg97u19Kt6+u6b7Egm9DBmd/iQd2ukK/FNFHg4ZF5+AyyKfGvTKfuxH3
iKckfwS6E8YwEJAnecPvhv7fGzFEwv76qeKfRbWJ2spL9DNlgRZS5vA4fVipcycoAHzXQaN6U7br
5RsWbmyTbE3N6reBWnbPUSYrqsv0XSle0WvCfxJB1F116nZe/slrzYRV3M/SMgSWdbQ/CjUAW/ed
lAcA2QiyT6blxdOaUDNnbhTrgryINaKJioAJRxfPCgZ9rvO++z3ttFPCGTSsvQXzuX3LkKhG+7jC
1MjD5iE2/ErHgOsOFAUyKlY+pm4qRHw2SZun/sxHnBipZSxrCEt2Q90ygtUZxOxV0FgemdQjyJ26
i31waJsOe11Hhnpmn6YtvY1YcJgznZ+ixdenY4MIwjpq/ZaIhDdc5O9qiGQUjhAOXelw6CtfZVOh
GUFsra1ff6MF2aWG+SFODIN3FeYkF624K2pclRCyMxbrL+JVjIdxeCjxoqPbRQ+yojFxnIY7Pf+e
LSy5EYu9zg7lGqBogNbsNRYiSGA2R1IMIWQn7NYCJ4FOt+HngHk7TmdX7EJEdQy+wjQcfItxKIqH
78aT+4A8qe/QxjIKxpgQg/UbAqOyxqH0KzIODL+aExqOVxbmxDoML9b38HBr7Pdrt/9fn/92EwwF
4pdCFX+1ALfnxU60Vkckejj+YLKwSMZKKRzhdcaH231zaBlMT9kPQBvdA0iboOgpjAHOJQgWFOWs
BRR7Eo09pRSu2TVQ9nFWTYyazo4wyBVvd90ehJuGYLOjtH27T11Wljtucv3fP3OlsXWaxt11BhJ7
PNxhXGAXr46r1v52n1wfaDKk9rcLDF6bv9f+PXB73t8/cYweM0aRDJ0/GLS3bk8qQAyz4q0vdHsq
zskkJqmWHQczl5doOEwQdloDfNPch3udN6taibOTY4vHY9TtZjRAWoqB0DTiFmqVQfKS9fOdjObH
KcQoPWIkcgPH0bxYZXLJ8/jL1Ysn3QC9CdRya+SG4bm0NxKw7AnMR8n52oeXqZx0wDEqKNX8PcR7
cWOn+bTN0dNl0TDtlq6NtkUKtLKiguCWtBpzZLEzbBtGR1VSGscmTe7RieZ6ei+S7L0YqvEwJMSn
TJyw9Vnsm1af0Lhq+2lfWHS2k/GrUvC9hK2M7jraz44R8KtAp+I7wm9m2zKmyzFIaXR8KDpNPWFm
RHfDNplFoxfv6Nvapj+Ztb4j50+mQtoN/jXRrh+wGQ2RpImIwChPaFni67wxUVu00AaCuUfW2I5s
hBmMsXlUpkNexe9Dqh0r1KnrIAnjrvTQ6hrfKCAiIM+3fCGlZzJMiuS7QXjpNsA/EkRei5EiphuG
u8jSfrcA+enwofBv1e2y0C/HORQ7xsX+lRbmV+lSz8gTM2RwO/NNG2XC5KB9kZRvGHrzDJvW3oA7
C570AQueUGpnYwlsORd5KWLEdggC5/KXM+HNOeIjMCVP8NO6FrWYHEgD0jnyIQ2Ovsl4vCdiN4fx
9ZrIoXwKqwzBU6xh6MLGcSOY2HGFcXixUIlr8+LYmt/TvDdLgbkma+BcQejkKw/aCYm7in1tkBT9
e6jENU4bfxQwoV4oEazbUz4y4GgeXXoBA0MPiUrNQXZJep92RdB361qTl19Jw7SFep/WDSKFykG0
sHRk5Jn9Gdt2t9NC69uNl7tZyylKOSrKY8XcMl9Mm49PFBnUNrXYmu4Ls0HVUoV7cyUN5ZxqB1vv
Ayj1DITOC2ru2KUeTE9Rt6rXhiMxUEeVOmRzYCIKcWTGYpY6+R85xhLzi/myLNREnISx6rTk/AhH
fDNN6GRbJSd2tT9ZAus/RhH9Si1JaS1nb8tUSlQah2xHDU1rxHBenPloLzpnSUo0gIXah3DYC2oq
aE1Hg0galgi03mIx0PIvsykodcn03U40Ajks2QK7vioZKcEgSurKA11VhbphlLK1pbp77Y2Isl+d
mb5kKUvrAugx2b82PoQcSH6IVY2hRY4PmwN1bo76u/wziqw/wzYDhqDpvruOgipJkaxgIxOYKLXH
MJp24VJlXoPoFgguOkPmz6cOuz1GkE021GrIq+1sWpi8R7+Ghuph0XOYDQtV8AiM3J5B3VO3SPxV
EgKVoiXqK+uMIdevpJ2OKsPcCBEdCiFGtMd9AyIIbYgkG38V+UCLNIneYyagNxVmebBhsx2Erd5L
ZLbstN4ot60zc5qgVI0G8Ds/EpdeEuDsTS7Lq5E9AA31x251H8/Afqo9R3C8svgERSwwz3hGCb/I
ZuXRNoruUmmkMNn0A8T1Y5r4rZmRnQMxZwGy7O+2IreHWaTx0876xTEoOQrjFXoEe/VNAjTTcEkV
xLa44/L1yKepwOc5o9yo6fQqIcVpUYwdoCGOI0GENllsOK3THbMh+cx7B0+4XD9hiGyjioSzZA40
SCcMJMMQlUgyN4+uih0Z1l+nSqdNnDZEDp2qK/7QVHLLfOpF62D3WnbkZw5j+qHUr8xbr1PE1AyZ
BIYbBphp2y+S8Rs7vpRqpN0rWv8utf6lkpwn/VIF3aSQxmMdSKLVxpjykICaNO0XE1i6klFsJ5uz
8X3idVnfNBE+iTCiT9GI7IgWsQGsGEPr81OXJrl7DlkiK+ddyShThgWGFBYTCmo6d3tg1IGw8hd3
WscVrP6zg6zKTD/h8GhhSF78njvL3YE8GTxLoQZfBLFlYysWIi3RtCL2GX9TL32F1NxVq8x3DPKl
fqSkpUXWbol6ZBNtHLix+2pUSk6lmToFpxkmHC1sSRwH/YijHKWf10bM99BxHsvUAvG6HSL0hsDQ
So/d6FXpn+axfcVFdn2Lx9COOahiWED6HG7UVDc5TvLXxNXjbVyutngJPRoJ5YQ2DhoP1aUy4nSc
isA4u63bE0yXND4GS/RIoBUPmyDhLXEUbkGaXbKQaNQ2jSpwJShdNa4DPK0fi6KYAaVQHnWgZIB7
9ZV4QdiwjFjPFHOI0D6nxmjP5rbIMESmrcH6O6CW88HwXcqIQ95O28Gf1zL1isQ3En5TV+lg2Q1o
V0Stbiy8eb16GRxPzNS+tFChCdGZb7lC0aBwzksnlsBoUE9UY9uhXFr2dT2kx2piktLEtrkqCSHd
gtG+NKLKX2PDvhlC5s5DsrBMJAkdNFIYhCcjkoUIvnKgz3DR8BPTVRjVsanQJJxI7FODqkdrkfsN
7LCb1Ts2tt2ZCcScHqZAi41ypJmHYdNYbY3LIxI+nBPvZ2y90LW6TPljw0p/P7ENjD3x/4wlgzIZ
zAI/ss10n9BoV6ccPhYCeWam33CZwliA4zvoKKhV6ZyQJIoXN2+xynUKmpxgt5vOKK5amb6KJtqr
Ewty1LcjdXiSEaXUfPD1+bFsU+aW2EwKacMtNLXXwrifdWmykdd70VPAnBX8wp2u+sU3TsruuG/g
gcf3uXd+wry4TqBA7ot+aHG6OugT/QDNSsaTqUFzAIqBGKagCiWxZnLL4ssMGT0fFLr4VfowxY59
1Jf+ZeXscLAS1hDd1SNUSqZA25lOYxoqtoeRNbVzYjYJhpQ2hPFeFDSyIJN5qR2S+CbUsHQlz1Gj
qb/0zHytZKP6U62A0pnPCf4C/kD+4mOGnPu1CjE5Q7oQt0+LbR/w4PTVBFGDpjY7p8GhssDLzNcj
61Nvx4bsqwvyZKKIBQmjxgrGkoCUBc2DGusAV+AujbH56HdmJO+rWd6HIv6YwbrvLVjdiz+nhfFo
dMo+mqkmFRqsqQbHx0Gi/1FaOtsYnu6mqU0PYbIcjXZ8aPIq2ZV6vIsTqle4P9I7TBvGkBJcsMEy
BY6QeRATC7QD23Ti3kejOh/snuqLTCs/E4O7VWqa9Hmc+qVxZ4ki9ayI9qppMcioqH/MsftxlI6n
RQ/IoOcT8R1fWP0SFgsusWegIcZ10SzmbtVNDRHptBCc7JZXXJyMLRPgcGjVY53QzDFCjlp1Mc9j
bNJMacDI22iFbE0eEpMq/dRi6WwtD3VUMHA7M0oKu8J2uhltbYE/2GKjuxrvJpddYqT30zaW6rkz
asixf4VXnh7yvHhAiDBpkoFLBPWNyk+ddJj9KkIGJdO+m8Fu7MNsNycDA62nOs38SIs9vBLR9umG
tTWa7tN26/FcuGAsXdIV16x3w/RZmndanZxbRoUDYWMZWs4wFBP7LVbNa5dPAC95r3xNKWrCIsTu
ASrQHDnfiTmYe33W3W1bdk9qN0TnwmApK+fsw8zE76zjCzWpk7omAHaz/pCQXYjp2vdCS+hr4JuX
hA2cIxLukTMXKLnczF3Ht5CYWC+KnJEm/aoUig8a6wK1Yt6ouyZylK1TDZ7bETk15XLGsOmXPYKZ
F9F3mFHZCbMZjwuVnbar53vdxq8uFgZINlQKW0OtkRzXFNV6sl4Wf7d5VFw6Kl1Stbt6VfamTX9w
7UZ4kY7+i4FNcxkoYkTEni0TIo05vxpTwbCik3QMH7c4HZnNqVGKoGqdD7A/kF0westUakc4hqAU
aim+zWBYJaMFzwpNszFpP4opbb1YH9FNjpm9MxHmY5E3aKTQ2nCydPaPLtYYMikLrs1o55RIl5ih
oU8zdRngGTP5MjFYYH6UBVc90ZV80seuYQZ6ZKQsVmfMJEyGQ8chQaY4R+k2DEn1Fj274s8AIqOn
V8uvgU2CmQWgPNtAxRzFI4umnu+AOSXtOOjCegAlQr2r3WYK1vDoJqaC9pBDk0InS0XCXACHRaBG
In/gTHaf2vosc3BP/VpxQyvIyYPGqb7ZAh/0SsNKXtJWnuPukZrCi8BBpTYKsddDfkChSmogU/+Z
9RiuWIYTEM0Lr+2UczjTrVXMAhUk5cYZsbRpPVpkQ0fVfBwVGmLp/JpG/d7NUkoHMXSkIgLwa3Ky
aw5k/jdTFVh3hiqyWnedl21fGe6eTkCVk83FKEsXfM8CDdXoUcSa8U63psdhUMm8JcFMqKeUQhvn
XreovUYiulvCNVhWOTiJSxHktHcc54XvQIUMZ/fbkb2kGpWeVDE8pJF2xwdfNg7QUkzSW2bYh+be
VtLPTM/AOcJG9vuCxa8qUQna2RP0rCYY9A5pycz3q6y/O9hTT1fDkxa6+Ztiga+KRXdKu3VOsRjo
QM75SvYSuxwQ7Tgp9F0mHBt6fkoDII2HtWx+N611vrYW9zL+7ifzKOcuO0Gw4uhwDNo6MmLKB0mr
Q1oRYVKaDgvTtqNuH2LsVOE80dnofmIFTYWkONB0JD0uffXJ6HzFZra/HPl2a4ozWyhXKacXDW9R
kVxYDVNb+HfAkaHi4OJMh04XPaLVWONdXNnb2jXHtZTBjLeGKC7Rwj6wIHExhqSVh16ir+uNpSTb
NrxRR02uhLWDxUVCIZrWc2VYDFXJPzNLr+nG87noc3CbAHgQMaI+Gl0z9I0wHO/bLN4Pw3K3KFp2
Kh10f9NSn9y+a/1ahmgHwyTAAPkRLgul0UU76Wt7x8SqYmMU7auV27Tg8FMf35YoUo4AQV4HQ0fM
NbT2hjdlbfg9470hIFBDl6MfCDJHL3sGpTq00zOE7LEQW91krmF+1XOLUVRlmby0RlkF0XMTcdSP
S6VspxJ4JFnwG9KMWpHaz9Jc4X6qwbrq2/ygDJh6bXKvJQmzwXryWCHsqDUUhvXc7Nss9xtVhFdF
MiECnJWebJCr+Vtu6dthOegtsxVCT06EhY9UTBbEFuOuVLQ/LJS/YlBfnl2S3ZX9qHIGFD6uzWIj
O532mpZ7eBZXgZW4JLSO+1wC3fVSiwPVplk4ksNfNBYbhrPsnwXbx82A8L0HE7XVrPGDCaqOH1EC
nzb5sDGK6qYup61oUvoc2CQ/zta3g/HrENTUpCD/9W5gj9qn0tFMGdfu0fxuj2QuudV+agppXb1t
Q+M9rJgtZQTrqHToPHDO+eoUikIpzIC0wn9SGwmrUpqUbdO8c8pRYApV5kUU40Pq/bhRdYSnilVq
yNyVb90ar4ukp9FZ95mskAK0DnI+HBzzMfsV20n5sCDV1ypaZdWax5qkcCoxXD1GZ4yJts5ICWTK
1XO4JM7VlDRERppXM8WvSE/Ue1iAfmUyRtUOSDWzeiqvi658O7Uaf5Pb/DJDTmnVesaKg6qm3v5i
f/soLGovZhcRZV2qppd7ypkmZk3bqEk+DNCAjIj3IxtqYjDMC7Z817M0nAsULtj7TQ5+MoleNDsz
IoixYTVIfdyyddGaMGA9j7mDfdHwHWop3DmU4lVIdDKHMmTqetjHRq5uJ4flrZzVrzx0X8olZX4F
0ygWK5pP4XQPPPXDUXFxWqyiPTeT4dDvEqpvJUqFIKf5GkZjt6YZXiUBNs+WsZxcF5xVStxSLbLc
Dmp4x0KXnsAhG5uoLiluOOpz7TbkhsUkkHoyFGf272xeyWM2dbNnOu7VsSM3CBcAjm3Tvjhl6Vtz
Y/hT1TCWWulXo2P9K1VD+nlU72yhiB0aVa1m/Al6XcE+R41nYu0rJ0VCHYHzVUjjKKvS2tsoDzAi
6vFyJgh1mOTUw5JVCE+jLd5HVGcq5uRJ9YaYFcXpDGil4OVFVEMyT929TmxxjCrjJymEe0nS+mFR
GOocNX3aYgwNFdhh4qUoCeQNK7BSE9C1sh3mjp6lW3b3+veI8KRg4ffICBu0vZlf2C1dh/BNL8vA
WfBAnwf6GXH6JSH/PziUo8ka5o012K8u4ruCUT9mXowZqKD4UxpYIuAESOYmLnYvf0UU3oIK42SG
YPVl56LEWGqK9U1I2L1W7SulqLZ4+WSbETDVHlOle2ea9E1o0yM1w5lAriE4sAWK4lCgQZg1VgyV
+hUkQw0p6yQ8u+8/oki8ppVt+njl0V6uy3dtXoq9ZmanMASJPo+MH+r9KrLsOhzrmeMXIwtppVJs
1tsHKRxQDFFBnSOKzW372Yse6jOksNXTiHRTwitoe0BfsWj9QWWWRymX1jehMG+6hXLExA7npaqb
71MN+nuj8a2KSfmxwP7rbWF+uAKNlZPWn6k1fSmduNekdWavfRj5ZV/r0DwC6oNdWLYoVjBXz4vc
2Kbl+0RWvA8lHBmBmqE8ZyOD/CnS92Jk8e8Yy2IjmTbkI+zPVvOTRyUBqeogLwa8Wx7/76vxLB/h
8zJQZZqYHLgmztm3p0eN7cw0qtckYhhnn8S/PP590vrMfzeLxoKJcLv99+rtz//Px//9+TJI3te/
27ZDh3HcqWL8w7+MmZHQecfrxe3a7UJUQ3mUA5Op/27ert3uuz3678n/cd9/3Lw9L4Q2Uw8/qgyD
OWNUGB882ORZzaeZ14/49+rt3tvtRZ94SMC73GpudSU/qY63C44uJm7/3RYLlkN/bxvrnC1zNMm7
XSzmHrs43CSUFn8qSpnHPOsWPqXoDkaIlWE9O/tw0qHlOHRPi6Exj7ESm/i7ho4PGx/Jynqza5b/
fiBbn2JbBp0Hoe///cHtabebgqLQzsLh+XZXYhrGcdLg4CJ9yAzml+H23J53e+R2URWSf07S+ZQm
OoPbVslAF34FJmau/HUHhvtQaT+zoZkIht2B6VaQyn4CRexE4ABla6UV2Q3NfGjVIHlrur9G2l27
lAbNIGfpWQAmj7cLbeoQRMSVXNA3LihEoM6Amvw1CbQWpWNS/Uxxoc/YwA1JxyxuW9qFQkCXjbU9
vM3ymK6gKPB+HC7rzdtFUYxIt3tbyr2MYEKrA+MNt0eGqFSXIKzL3/lIVf7f3+VtzIY693j1gXjG
wW19hdtr15FYySNiOPFxkt2///f3v9xe9u9zbg9NHZ0UdQQs/+/Fs/95Z7dn3x74X6/9/3343yvU
Ttru3L49/Hvu//qfVeLsk0yecM8ZPJhZLH8ONoaWCao2jtzraCBc1FTm7Oy5O2eUnsFJQc8YnJJm
mEgoXX5lhtrs7SZcEcnxwc7m8gAmWJ5FP9JVyujjd9F+iIcgxcZGROhWmgqUF4gVP3TF1yCVP5YR
F8ehoREvc0J9SeRCxmmSZUMqEJZFTYyepRaSebqlPkGAgUGEn9AupPcBbZZ6eycpvLnPBGDVfTay
pLkNYFpVUYKoy0K/joaGYSWa9UMpEX7Cn/SMCahBC8OjLH4P2FcGskYDRSwAThxgNCU6n3F51EVW
9YxbBLWiGDKIipJioErmE3TT7waPif7RiA7NpF41u7wQ3rbelCsIEZJ0n7MF7wdLlZsONrankpcB
9UdO5TDPVfUPuVqxmSVhfz+pNJZ6OpiqTpuuX9XguFkfh2qClpoxtJUKtMTmUi+cWkBxbLTKcD9m
hJJOLeRDRW8xTC9xiElYsbhIaNTulxlluCqmje1rLszqeOyRn4aI0WGWRw4DIIrtvuEBAkPDSHwA
2UwQ9Sh6ADhbi/jqe0Cqsmy/FXub5XlHo9Gko59lDy2WKGgCajTUMfO6IWpQjebayTA/bVP/0rKe
4dmWYpoxq3vTQjseVwgDqsuQITe08+aNKYNi4zpwTmQXRZvGoU6qZngFpios+wH3HeSJ1XRobHKH
iB4sRHJ5skdxT59ADt1zoxAXq2SmXQnDZG4Tj2bw/Zip5xHLK/RjfRp0TnUnOr3ZjmZ4EZrxXTZr
3Za3A3yT2bNcExuR9iADSwZjsrD8Y+fJKQ9HBsejRtzFJTU0tjOYQongO8m1+wjKCKaO0pOY7QQN
Epi5jnDXzNR3BQNgKxN7PG88hT+9oxzACRMvD4WwroMlpwdqj1pEsJaZKMAs03b3NjyahmLIURjK
zNRUlh1UhyyodMXJDq+ZMZiPwHL/mBpT/En+EhGgMFFfots1PoYWswm3W97iPcaHpAmLlu6NbNX1
Wt0PzcA18RtF4DTkel3FEJ/e50GdsqrphbrQXCFm1Uta2khg29JWfNpYWlBl9k80yPi1orwVhm7t
x2OybUbAbSF13W1Y4M2VJQeKmS9aY4SHhm9IuLqg1FmZL2rVnfPCRQPnsIgaxchYnWHuBz129l0d
3sEMlkfDwNx3qIojJYE7hSGsqR0+mlx+KjXvoKgRwRbhI/Y8D208kfrxfQ8iGExCQb2ff6mZJe4k
nqFSaynhCaD0QJJtqIXIwFMzfI8TRNULds1MThcEncwAd3F4Vy0gqRXOD+gR4od0DUWFcihdBnyj
/mSgsBsZ7GklSCWW860+QuOrBR66U1o034VF2QD34drXLeB7Bvo2ldIe4pes3doQ+69FJ1EZpghl
+G4RMHexuCemB+CnIrqdy1NnJ9GD3bMnR7SFDAOTl0lXP53UVVDDlOgvtexlNpJ+12ak4Wpsmxjr
hD8dJbReNUFiaMi7pp731fTpQ9LV4AMXnenZsOfsnoYBWcy8cQcqUyZ2ucEwhltzmbSgtrvxua9G
2pbjc9O2CtrS+Lem97qHi6S+7Uw0v5OqqcTwvChdYjQu/TqJOLquJ5mZzlsMPXF71AIxXHiLmq+1
eLLJntKHMbXNDrN6DhiJEnaaq1MZjR3oPNSkCDl2i8Dwd0wZqoAGVGQojS3AvQdNByyEpeQFfwQ8
SqaVhED3bhumTnfoIuWCh0u2o1n10i8Yt+C6NbaYlmgOtY+5VhkvVCLjODr9TwoplUJb+WtKQRKO
Mi6J0pRXoTQt37pkBsmElNl080kxHQbbehyw054SfqVT4NHtfEOVj2GLZrpOnYYe3EioFgt/wevn
1CGuAQZd3K0iM45cuxpwT6qXIpBFcaZOehHKTYCO72eVWg1phy13Pah/AIZLdlwNELfuAnk/SoDT
4MNEGWH6sEGfQ2SaLhl1++NY01gpgP5rU6ozNFy5B2XKPkYEr/Y0feQWzXTFSu+wm0IfPTNqYWmM
MClS9yITKfw8zGcsdfNjs53H4jGvVdbU0v0Cxk0xv2PE15KvmaMkaGbqq0VTq1xALTcWO3Mh7F/W
eqpaGi2crDjLkROImh3R3jJ9h/gJjMpcA83h06dMvKsKI9lOwQhyEz9DCjZVpLpuc0CXUzQIEaCA
8nLFcbSA29FmZgxqve/2wOLAxmts47lqu+jkxuZ7kkM2TPG2Pfaxi/BqvVBx+Ga4q3yJRRwf40K6
x9mY3mMBqKIt9fmoEu0hL+FCCjMKzAI5QYoO6pQ1pXpo3MXX1uph2Gq7ac0BFJu8oCGPdNpK3Skr
5PN2of3PtdvNv29x/YMWG9NjGdzuGDqNcG5a37kzqs8iy4H82KOCqe4YoIt8K6buVJfY6hI+LhSc
5qw7OprDVRrpmJJbpe6rrgBAIt1dCROxkB96hPZfddF53kL624XhcCho68XtZiwcKugkbL7Ryf6Y
hZ+R0U/L3zelt6DLg25uH+P1CM8M9oMOZP4GHDwwsjWJaDTQJdV6cbv2H/fhkcC+aTFgJLWU4uSa
OQlRE9JGeo/6MjPvox6DX6JDfst/F5ikl8c+MSNPoePsGQ3Nzr26UlhviFScp8hZSgUn3Q5WwnqR
2iZSptvtJMLBa2moxri5vrfEkKGrt4caxQtk1kI+DfhLHCwbYpGzXiw5Ql7RNbk3KuNKqgIWe+xr
ps5kZd7FdsUCYWnace4r/Xi7JhWhHevRwkJRoxQbrYzYBi81YjGTlINbt/dwu2aR6uKNgoQrTnCZ
adRj1zrqER37EFvYBjbQTLQM0W9UxwzB56oxH2L9ibZIdSxVp9nFqQOUrf1YRuI8cr3Co23Q8BNW
ih9GgpEdu9WPtabqx1ZPpd+zh+LEg/rAxk1rs6KTYV26dgktAOJNHkJTgIxu1XTr5tbQPH0gl6GP
+VCHYbJTC5vDySXlDbpE/MEPuUSoyEW/XqhjiJh+0SkM/T9Mrg3j35c5BRGY9uWpHFTGlzBLKKB6
1S5C3DRB4cwF9dVD1S3qbqI/elzWi9v3/1/sncdu62q6pu/ljJsF5jA4EzEpWrIlLdmaEJYtM4uk
mHn1/dBVhV1VDfRBzxvYW8tBFtMfvvCG328VSopZTjGH2x0ioDc/AyK3f7xYAxoqJlgBe7KwFTEy
EiI5UgCV9n7RgnipCHitWUj4rwH4++2YwCkvxilw2trEm6P/KEs4dd00YyWTKam9SBxuCvR41n1j
1Q/l5n/laldHaiMMLzJihJO1oriD+GbIzkvNGvHJ1C9SN3VxP1qK1+k7IoFIKBPiceSg5+hap+om
nIoNrSkMtWGnW3MsiOZyQkBsw2gyttF5+kBe7HvY07EIztEpB+vhGyMKp3b+g4jiPCkHn7InHcQS
XhKtgHGhqNjtELjTLKfG6jXvj1lwDAkSj0V9OqIn/ewRevVa0UfVMeqW4tu0b74Kvh2BDS5UwBBI
HNED/JCZvhI2jk7zzqF0enHAv54L8Q0yGk3CHDY4wBt9G98kshjoqZg7MQIpPy0LAV/6BUbHRM7P
wYcRIqtepH0BhkGspkRo9CR9vCJg5caH2Z11Ac0YoMVJoFIqeNDOk1loytyOX+FB3oJOQ7jAhR+L
IkFG6/W7ZDvLbP2of2sv8lG4KuvgSD2eWK+GjqWgvbsIoi0xA8uK/JFcxn3wPcANv/RoYDd+uJXi
lQqBv7V7Fm2dRNJTK0egiwWcfIv47FSSdC+Kd8YBDPiJ7gRdo222SW4wLkts9VxJ9dD2V9FRwkI5
htiLwEMrLKqYFpYNPA6hqP5AJMa6ASTeet2CtvCHW4glx9vdarxmBCq/HeF5mxWb4VKtlpZxFDL/
X+TaD/+nKals/qfPmClikKeZmoHXGHLs2uyh+a8emVgHJJkiQdTE50EAsuKmP8KmWKa3dh2+oXKa
gVvwxOAQG86Y+5QVja25m74YIcS1YPSyWdsFbwMJu2fCppWQzTqpSehH5ip4HNDs7Es0VB1F8AUL
e3uTuMGXgfy9o2gCMvDP9IO6n5d7+QcqHDs4oMvyT/eKi9ap/NNQcbBxarsnaxRr37NPFYKL371k
a/Z+cJgiAxZi/VLxRzoSvvHKYgbWYAlsBjo18Gl4+wrEptGXe1t1mB02Mm8gSycVdlTzx9ghwzxQ
zd7qHQYq3v3ZfeunfIscb/QDMQFCg/EDA0qbbH1DluYgmPaR3ABDit/UrYG/9kcaC6eKhw7VBq1i
fsOsRq9BANYPlGwFYTbYaq8M2Yb24xtgs+oCxMJ8KbwXiBJwdakNZ9y/NZCoDyMmyF5mN7D6nvCq
/EEF07Pc8I6XGsRuxY9P2azTKL+bihtv25W4jHz1BV6oesWQEPqUC/W+eUUGEMBzfilQFoH1ArLJ
Be4MOZJ5asAGuCWuHa+wjqI6yQwb97MEwEkR7TvCZLHhEh04jR07S8QsEfukgx1BINy0M/FiA08B
OXVXeqNZKUVEOltK5KiLz+oNDFtgfC+jQ5ThCNUSRYYVlxh6ykH6zvNVtRw+ScE5VTZwX1tXH+PG
+iCv9IncPGLzpQBjyJmFFl4+tCtIQhCi7jrxTfd/GPn/aWH2O/B1WZRU3dAtS559p/9l4CNkX4Po
kvsX2exe4CxFzrzGMLzOhvUuzwjTRYxa1xXaDMgmiEZnGEn1rPg9Y5X/h5OZnZb+1U9tPhlJVUE8
izgyGf85C7UEQ8Kn1fUvsUytkP8bcRU93JFbhEQbDBv2DweeXYI6Bn2wfdnsQxq40CzP8Efi/e/p
/H+/i//R78IU8Qj+v/hdZJT3irj+d8uL3z/6h+WFafxNtXRFwb4ChxhsLfp73fz3fwmW9DcNNySd
H5u6JamzV/E/HS/k+Vf8XJV0Q2UAYPVYF20T/fd/KfrfLN0wTP5k9ljnE/9fHC80U/qP1Z7IXDYU
ixXfwsFSIWT790Ef6zEm4FIdIfx1rgvLWo3BLHpWg4l5H9Un0LkcBzY9JokkPVShTOg1xRnR9NQ0
/taH8meqGmHGHFeAKeEa4K9s97F1GOsuX9Pgs0gpgVAKZEKgVLamXKP1i0sjAl2bUkq0PyJ9Pukr
VHrjOFTadhIGBBs0Y3rr6wkIc84CTyUiOGjtCBgDEda8yhpPr9ACe+K3u8wmbDiUGvB09t4XZUXA
RXzTydshS0X38cx8qU8u1ojuf2qGaPhmJWGsplZuKFKLBYzOmhUDsCg1bVsn2R9zDKeNqKyMx0P2
BlqBjYw2IxCg915fCy278/h4PA8YWtujhl2NYUyrfHYfpeuLtIDC6h0OaEdk7axeUisHfAEDxFYQ
bAzAc2pj9/BDaKCplTwv4gA9qRho94PZE32lpNPYagp5PLomk5G4JsDsl9+XRpdXoItGNxWBcSAS
ZGVyj5Eg20NK7Qr5gkRx84RtFSVW6Lux8KaCyX3ROF79LCdfk/pN+UQLJB7J/6QpcC0diyGjxA+A
7miJbkYLVgAVmBHvomWqjvdnP65EvMLcrCYUMHGP0othr86t4gx9e2A2w+GZdcYi6QV76AqaIJ1A
5p7AZk/BIVMVsNYT9Z04pEyEuE9Z1qe8nwUiB8R+HjQaY9J/L9IhFyp9gXOAtSeVkZ8PBWEkWrt5
QQ1F1fRlUuSAYJvJ5AkSHWtJfolx6jazqHOKsETE2XgX0UXC3kp9FXpkIgi454JdoBx0mcX7YZjX
QIt6BLQFhHmyEnl6I3argtAzh+OyVqweKR29zKCDCvUuLYDegFVyHpB9miFGN7Bt0Cga9OzvL1ya
NkbZsYszCiskxPWzoG5f7kP58UEPFjOLAL1GGdMIwaSv2wflMq/MeGnGNEaViNjnIbfFoegIBIwa
SLCG6k4NS2hIU0ihovRm6E9IH1OD4xyiERgs71KAeHWoSFAp6Cs0AoUxYwxfaNWthDRFGEYpzFtK
eEU3a5uXeo1yNfU+AFsh+7ijVPIKEkNy181o9wikmxoVIP4CQnIBFs++esJprcAPUdjD1VlEaaKh
vmm3ehw44gBYVLfWjzx+pYucuENL3ahrpC8zD5FioesspholS2yDBcsCcCe07OQW3PIJoYhwM9R2
oRaS3QdZB4kGVfS4m1J3aqjoqRj2paOubU0pxVMuw9GsQg5hDFM6xOCnrG7dY90wTfKX9kxPrJcC
mprIiU9P7OLH0rwkHVFaVQSpHanmykwiJJqqiZBHeqDVRPQ9YhYm9ohqPRRk8YsY2eSUYkYxZ8qj
YfiATOkZunh0AerNEZPH2F7Nee6psMcYEGjT2J+74kFx9AkFWKi5RD1GKx3jBV1WkHiU+pusFH9k
ClnAyJoluTmgShX+qS4MM6Gzql/Ir18UJFaqbB2BMsamHhmFFLwvXabcjszbM/owVH3w7nqORnkv
fz9AAtGhW6iHpnnss6HE172u3kdzwnXBxJA5m9LCA6lSLoIiGhZd/SB9opugPSjli4/spwr7I4W9
ClSEk1ck4xXpqxkMSBa3A8UnkpZWiW4ZEDRuXnp7ZtUqLIEhyE3/Q/chdsS0+MIxrLGBdwF/ew6U
vQiHFECEi64CSTnFD7+1DGAfOQp3BZlqEknAToJjHmY/XafwV+pILUNCAnIqnofHNPn4hx0y6xSZ
ZGqRNl0sVQAynAXA9+VlxXgb6/ZFL+tznFXXxxAf6iwAi45xNEUY2pblhHVAYLbXHHTjukTFwtTk
kfIDML6OIoZryohcGHS8hgfeR9EkOo9u3SBkm5NZtc/y+3GP+vCQRdmwlkfxRW80JvKgbJLc3MmY
+0Q5WGAVtGQSaTJi9h0UxBKWnSFSLNdN5SIH2TXLsMs0wvG7xF+37MePsaS+XXXKe5iWCEhX8WUQ
pZcoajVfei/FPkXgP8QhR4WWncfg8KvYQAZOry8xsstBG/RkmnABKhFkolJPR3zGf0DcVsDRbSUI
XjVJBJYrA/uSf4opKuaSNwYrTVLsrTo08KSYKKxE6Fua73KmJ9vCoGfFXLe8IUJMyor6vWi9mA3E
b10GIyxgCtKVz28gjJidJsnTbTjWosG+E+9Zu4vNzziOdxhREuMHYNxZW87Csz7KPTtrkDR3VXtu
zGdCu8sQvMEK96GG7xR1v/LByp1A+9tEwrTscWlF0NIMELTDbldAZihhfpRpjnDUyEnGP3Gtfart
XK+I1XMlN3jGFTVu3p28qnMaWdZ7IqpvY1ipuzZCprMbi/UoxEeWHrPm02u9QraEfQMM9uZhTefR
KBADgDlej/re6s1P3Af/6CJcNUW9m+xAnowzdk9tkN4PqMkR2rgiOGU6Yo4rSyucn2Gt0/QgjChW
uAcaMdkkHg2h+6iMFB63/JEHXfnC6aHmpIyOZbBxABLYGgr8SgApYEvmNbxvx7PKxHAgBzRh/s1U
nVZC1LMXq0jr8IgxTSSUqQzfeva4UaDOQbS0ob9N5t897r2CQWhFctvGHbBOXXyvAw2zIxCcYal+
VcNrUGHmOOnwb9uchCAmigprLdq0BsW+STe2ZTuFmLjaUrQfJ5XUIhSRaVJYuhLp3uZspaUuLdBQ
VaTILWPax2pr2FGV32Qr2zeasgMMeZMb7RrWf4YONG0s+Q+UgEH2o1ttnoJ0STP83EHCc9tZ7VU3
SPgRNBcbLyX+mNJ8ZzwBNPTPz2mE/VoNBytT36QqxKuw+JYrfVUjnio3FDXxq2i18iKNJLg6Q0ys
AExUwpLR6JXiFPkwQjqfTssDErx5e7Q/TYQiW1GTF+X9E+myrPgagvWYfoGG8qMUnL4UGu/1g75e
qH1DtkKiMDDuMYp4fSfgW9MhP5hQ/8k064P6ckD7lDtGO6l8ltqy14SQLvbjMGaNYQuBcY0f5eah
0GskQNiFpUaHJrVMm7tUUCWV9xG055rQjwFry91tQiaYpt6r8QxvYdec9URYm3NcKVbKGkVKBVqF
xLCO8SWoIjJrlFu4JrB0kFamRFZtrOBXBSt4ISAnJURenL8LZYrGWgtCEVKkuSy60ZEQfQ0gMQ39
tKG1faQBjzRwKJ4bae5t5CwtQy6e2vG5wlp0lfazaMRwmXKUzAhOg6UJOxc5M5mGJPW4SdeQu20s
n+o/umxW/0B2w+KpkgkgjKMT35oigAFUOYNIumRPARh3h2qhpaKh0PmNKl+ttNkloXAzIvNNw4kN
HCFS6/1cnJ2AcsxC9iVEobrAQTI9yinGIIqunaTno7R7nF+Crt7JdSL5Tcbjp0GN3yYy7ykLnRqj
DxaDKNShWKF6lvSIQVHoSOrQZ8jE+EDMm4yYPNetoAPSr3qkKH6/1MwWAxV4CaB/+LUZCtU/fvP7
fVxVkWO20KZ+3/378vsLmXuPluf8aX+9/P7mr28NGWsVaYyX//Hzfzn875t/T+w/3pOmyUaRW2zR
oWxL7u/72GFhTfx+yboPt/SvQ1WatDSVPiJYxxmoaI+FgcLw7wf/vuDqjtbQfIV/vdBS+9dvW0gv
6wr2bxCMlL/Mz/z3GL/vUv/9rX//mboWiVNh2VC6r1W6FO38MuUtLLt4FnkJRAo7vz/8fc/vi/ak
u0J9I7dr/VREExrP//73f33bpRRE2wagUZURRyAg+c8DSYWe+hV36BeE94uviyq6EdLcO/j9mdEN
qd1nYK3TIQ68mp7T3x0jfs0ionygu/P7ZSuEGI7mTt76VR9thV2tvrBbTdqOfCJJzpAfcCwFreKy
U68RoBg++lflSCFqX9gVwnEbIhfa7Occe2m7vEwXIlIE6Isv8GRwjGwi6XV8klDnhlZnbuFUJnQc
yIJsBIHuyd56QQtwQuR6KI3X7GQelGFafFGnxEjgOW6hxOY2nXU8UtGC6r32zvwlV0HfTkap5Ar2
DMc4HW2AZfzZs/DkrojjLzYUa4Rh+LL5emDTg6DKCOHQKbor6pIUQvFWRknrVu8CdKjs2lcuLCWw
DzycsIAELYI/5SndwD3EYgupRfhz1Pjx+4MtyZa2y3zITdIJqFxEAwZGjerqlM5wqzhke/OAcGFc
LVK/aT0R5kxIMhvt83XxFjZe8Tbr0SG+A+R1+4D/AAN9JcvvqAkP4EzMEVX3Ha+SsTCRGrvDn550
ehJ8TDesyHv0deznPsX9WlhStidlhUuJGtczXbOOYsIHqkXBuqAgrGvxNmBXt9VTgMbAaXhLxLPw
eQCg1QTOtNRQ+99kx/zKAp0d4oW0LOwM57/qFaPDBQhi+NumQxdpIRPkLuhkfFreu2HtkepB/iNA
NRH9SsgyrYPmYSPi24E8nwzSDIk8mxTTgZmSfKIesny64zum0u4XiWm4tXZN74zvD2ioV1r5W8RM
tdcLoqd7RIq3FE8HKsCAflTFIT1cZIF9QLfwuTSdA8QlfrxQobdyjdht2Ooh+MY5mlIpsF/kHM0V
ar6+foh3+kr/ftz4Fwen+/MC8/cWn6ErBt9C6zUXFSJ0sggOoUvDZ0H4xQ1QlqiT59cIauwaTyrd
uYuHxwUJiwO7YoH5xEpw4Y6TjDrxNfj4ss7mwTyAIJtBlu6groJwbcEllJGDPFBEwpXM8MCHZwuf
NgrF8tAtzlhpXBvB9sTUUZxr8bIP3941QMU0/uyNgfbHHje9DCcobakjsk7JOlhQkTXRrrIHm/6r
L72NMOnPVNNf7srbW9ytBPveIHd6K1HEK5xkH6OiZSOw3p5PiYOsubSZMJHEW9qOX4fIzyAsODlz
6WFTzal7pDBTlD4r4Y7RxH7EqLGEHbDAVuTcA8Tb4G1Q+djaDdypYpc5A05gHuq6WGuHV9BJ//wp
BQ0vXCO40aEj8XjD80EEtKAkDupIi3A9IXJ/5nOTfeVXd7g+jGXMUoCSPXpnsMs/9ZYMRYbQ7VNn
odaDUSOD7WuXbAfv6XQehJIYu5bnHqypwhIy7s3dgOI5Nl9LAGh25N1VrCnQskNWOEYF2v37SLmn
tm/ZGTnqwhid5+Ur9Z9L+hInaj7s35gJYJOT2zmqes6IUsROeIHvIyxo51G1m6czD5NRtoFMHmKp
gX3gfSXx6/5M95Ke12NfPnZBuDKocazDfCOutS9aVgMeI9Mr5L5g2SI3rC+HahW/RIcQ/VfDLnbD
IrxSJKE3caFxsKBDdo3ddA2GMF6T5xSvBEzcucIHaNjlrx5YJOMGSDZ1xd20iqKNV+DGhTzdy7Uo
D/Jr+/NAQmHcPwUP58hqiQ64Du7F4q4Vll191i/xG+1XaIzoyj2v8ndK50j6Q6RLKavq3NinPjk5
UokGKxq6GORMW/RELfWz+9Zmw6NdBakN66TFFYI6qs0/sbhPlMWNnqJO7xLVaa3y0jO2MBc0y1E+
doSZX/VYQVilEtUsoj3C09gMlE5+L/ynYBNbQU64P7TVhLIrjXJzEbuI1u4YLIXPXXHDNYDJ8Ry9
t6+93xl77s60QbDWTmfPBdMxpgW5kfxA58sD+cjnM9LhcKndR7GTeEQohr6nnfNAQBGyziJfMwvh
IyBpNW2ZI7ErPt6UJapzZ8kBK6Ga2wbc1FtCvQZBePD+0MXB4PvoJww8+v4OF2iB/D02HcqNzZIt
sLKHDUwsFgcI3cUVIQr0OkKXe1D54SuGRpk33EYiVXB7uOWw/UFvn589pZriM19PmLYgVSN+K8iU
MFB2kdct1XnslTSw2j+YlQTzY48J8RL5jcJldrpil4ko0+uvs+3+jVMU72jyLvr5oncsPUOwiqMl
822V0D1b4W0ZOqgRL9G3/f0/7PGOpamzCV2vPg/i7LQE9dpNX8B92sHr44B+9hln00hdAvvjTuAy
0Bc2qhmD7mdfInre5n1S9xrBLn4AnAHYWwB7BOCI3kL7hGOc2ongo+3bn/M7OwPLyAWJhlkhB94Q
Tcg945ztLVhXC9EFA7xkWCXf5o+OyDcA5Cd7lMcQqpkrlc8G5bGTcoHDAisOvI5gkKJxdZPv4JVY
zjPry0DQUbYD6nO0RZMjdO1J28frlcpG5AGOxcFqzetar3y8UxfIeYDBQY8Ye1oR27LXaRXftRbV
s7qkxf9SgjYDmxadLBAEjIGX9ETifWsu4pmJeo8c/AjCtbKprpgk2SyerBmg+GF13oxNj7ptuPDC
Tfs527AyDd7Dz+AqbGAJb0IP4UzuoN15bLHroj6gqE9VPjvIn+GGhupABQRba/d3YXJYnJzB8GCU
ZX8OaIVAyFlAsKVZ9sLDqc8o53ALkf+cHyKa/lxv4mANylzyO6pG+FSYM9jeZXWcuSCLBiDDJ/Do
ibUOpz4P36YEor8NeGUDUtEmaRBm9X3Coam4grgg4JlxF/lyzA9ql23wfnAErBYyRw+2aDXLGNHh
ktMeDdMv+yO8EzRnAUKIq5BHqycrTd0ktHXfUIey776p28Jy44g+3WDUCC0LCWv8Nl30kBFR4pEr
IAcW7fW5j7zEOpRLw/UDj2qWE3hAEm1G+ZvixGBS3P51wB1gH1Y3TODyr0o4PbPQHr4VsklZsXYC
cC9xDcxQwIfPCA9SW4Jqyl2YRFOB3wJjOcfpAWI2YBBwGMvG+MzAPRLv4egnQUiaTmqZueIKJDbb
FWWqwThS4tSCLb1jFd0JX3h8yafnaCNaDtROBl5pzvjfYBcsrQ5vFioJwJvWLDvSEluEfULrfanc
WNvYTwikJUT5WdqY/i1PLn+Fdvm0PMKV6gzNtxoojK0IVJl4e1aeCBbVur0jNH6GbA4TumThQNcb
wxKaQCweb7XqaG8VvDzWbQ1pfSJI92vadAHtmNk6qk4dSfO72dHEnbA1ZmqzXeFpQsTd4BKJFJ79
PE7lsvTUu3oXyiWCu/feV0zCiI9yzzw3LqnbrESM+FZUTGQkfjifaUF1ZZG/SYjjABNtXIrET/Ta
JD99UoFeDJSgQ6h1rBU2PsQxqxgzHm0+cCogk4h3ZJQw6EVQCaJZ/1jJzFZ5WA/qnpLKlIEl9oS3
IHkJsRrcpVfjPcBsU30ZOo/b131DFfz7/WDtAwTWpq7KOfvsCWWx4m5ne4HEA08zHFcIXSg/iv2q
UqEbcONscEGp4DL92/QPcsWJx3weUYjgWqrFSe2XWrjVQDPY+m5ci27X4viyLdLDsIEShikqdivV
Os8g49wFdZvEbv5wrrFoC5IrEhbhGoVAxQK/Fvbnd3Bd7cvzMJ6RquplTyzeOny/0FZMHYoq4rmO
lygQtJyBTpC2UvSdUh9H4U8wfJixXaB4TMyAAuy1ERdEhJeGCjMhODTI2pbBK0FNsDwD68zKJcAY
/bDdE6BOG9ArjHltT6HRwGVhNkHDz8XBw6faBfPdYygV5+wopCeaOuuxQjxnhc0UO0F/yDyMfQps
E0jCwGSXjrTsyuUzf9Wj9YB2YXDKEmQUSOHshzPQdEPDn9UMf/HZr6a4zZhjMYMf4GXKoZX2hDOz
4R9W9sgr3c07VsKw43EETkbPMvxK9VJUYrLiFCGOEgleidtTYIulq3Jr9jRpQySFDNY2G7MGBQWH
FCnhpZFvqhB5XGdof8gTUEwwj9RCIJlTagRWQI8OMdxeo/jtPBJHLNEa9QLLxSgYPaUBjq/hoKW/
n4cfHjZIvzwsn3ZMmjvaVxm9JauHsZQ8HbBKsh0RzicIYx/RHDo942uIqW60pRyNMzf6GSm0cqiJ
aBe85SkqEiQkAvIeYmcTI/JfkkHEJNbmAUw3okGsvnS8YdiXq/SAWQ42T6jJdxC70w32P4b6aRqH
Jyh1cc2WLcnoINz6q0pt61bCPiOXubMryZp9l5ETxDmvXYoH/DBofm0R42L1CnlUayrf+KOjjQBN
I/F6xWObpnWMsooaL0fiZeGseU3u4fGuo5p3eUpuHn0HgLfubEng94pVPJw4adYcMN5KuQ6phbAV
ETCx1k3Z64Aw7Yntgf1p0eyZN1hj0sL29theEb9W1MM94o7miGg4KzoW9C/hZ/rZbK/lqlhcy28F
m7kvEGM6nEq7+S5VVnBM8bCW+4xZmMYdD+FiENMwRP9QFqgXzwO57DLe5a8J2pvU2KnMkt59Ckes
2oejzk36VJxuP+hu8kXYhRke25ixPZXozTsQVaqzuXreugtr6cPBm4uxJzGIh6df4yDu0k2ii0yU
yutjn+/SNRe0aI7aci4eoNnozRsvVfdbIngsN2R6KR40j3LZvw3f7dMmpInlDn/hJbx7jWIEo7py
8/o6MCpLtBY9S6buYboDrA9GZj3fUKoSfAdaTl3F5jaln3tAwbjfzRvJcGRucSQyd786s4wVr63P
hEM7YI/sg8matX0cmbzMyMyjV069gDV9YA1ayIRP/RKnaprgK2mLQBujbLyD3v+GSQH2B0uzwIEL
irWTRy3qRzxLr0x3jpKTNBwaGFjfIJPye/yavxqbwjdcwjt993s+YbdPvkR32mKRNqfNBPklZof7
oN0/ko/JWNf4e/Xk3vAP8eQwk5eCEgJh8dwwbc8KAZV1Sd7JyQ0PIz5tKd8pMAm31A3yL6N02lfZ
JdJhgXxgY+zwHB7DgaHV7MlUpQvhpW43H4iowXhTvL244okb/nNPreTXTW2KvdndjoiWmwM9Oral
LwpHcV0Ti1KspqOfBSQucLdNb2a6AUm66h81Png0+Fj/AHjuCJo063Q3UIR15fPQeyTtnYJUloOw
iy85YFGLFWmGmGIbv3/q+zj/QeDmwsGb3rMY0WzH1QwLSRp3xpqGrngSvAJ8Glu1hq1JiAHqW4+7
p4dfxDNaEM2qygEhRPFDp/ahH5A2q+8MoFXgcw0yqg42SxYuPNOqc9LP5/YpL8oTwiTC12yHrtg5
wIXOheZwwCt5VO2AykvlhFscwS7VFwog2/4UbYLL89yzYZJ0op0GIdpcRK82Wk/Hp3EBMY1a8Oew
RnSBcuIi95xidBC9QZsc6zqHzb6CnfAZ/GDsZm3hh0klCrWLND72cIl1h5lY6KfYcgxUjLtt2b33
n+xnHOaa+xqxUPNxKX9yrPo06k3kbKrwU9Y0Ve30mh1PBVYo2/qVaKS94hrXFrYsb2ZRZixaiyWI
C8qMDXEs1YH6PtaLCLzaAubahBTiXdn41hux+SZ3yTDpizotNUx5tnL1eJBi+hK+jP0KW6FR3gCL
TKYtUBHZI5lge34ciQXyqzz6J4NuGCMVK4g5oSMIm9dpXJqpg8zFjnuChrWHac5uTH1+KsobgTE0
rAQaGvVOnKg1u8m2TmsGd26cy8Dt1QPyQeWFmm+JcAoLD3GoWW/yP2azH55vPPWdSAO43aQdl7q3
nkQC2a1gI6iowSVhCW54kxtbcXynQvfQ4VJsgwfEohv/UZGxgODM/7wowQbJ2EVfni3jdag3+hyH
6vEBgZ4l5mcniL5m9J3lTidsOEZLxd8Pfh57Rv0XtRFL9YclHiwmJiyBw4K2Jcef6yMoBiwDxJBZ
WKFz4qL2ZgQbeH4K2RV0/w/qdITwqCRfiHjJlihYlmvM68DU0+5ZVOegoXxuN5fmwj9zxW2pXay3
6vGGXvUGrr3+0QpLEq8Xxj2eK6nfwT1xm0vH8jOVLmEYq8aeTMN8fIo98mF4ED64AGfIdqyoHIby
NVkbkzliVSf8RSl/mXizmhy8VfwY3OZGcgnEEQhPu8cOby7oyhucGbEDI/m8CC9sQ4XDoqqDOKHx
QxCF7VC4zKna+DIGMSihdt6wnG/IlTOqexZSGmEwP+csmh0RdBgiSrA+f1fAfMdyeyRXL48o9/6a
XN64W92FWItlDbQwAnnz6GPRIy4NPtpz9EXqQlxMLZcFEqJN6RlLOdmQWGzuyO8FH7F6JMRMKPrR
E6rpP95Y3Yb3XPI73qOjIrUB0o9dN7y8I0UNptbsoJOt6nCH0kzbLyV26YsEp+4m0cRGhpTSTCB5
qb8itV8MMVgRX1RxFRVBFZOFbVLDWiQnuHxximX3vsZx4oWbHFd4z7ihChnCbXf9WXXHNWocxNUe
k0y5NUewZFsKHhXVGgJQ84PoHjlVvqT6TypESCFRsyJGwIov/ROSK4LqcAlGJGUpJft2tpNDLfwH
+0IiqlS3KbnDNutdlHsqn7AEZATCax1VpXuvXSDFgrQK18nqXThSE2XJ8NNoTUmJ0+IBYf3S30PK
OT+zamkFbLrw8GkirMLnjjsKMCUlRUrXJEnBx9jvlMtjn7rsbR/cNjG5BMRZ5N8mFZoUlQrMq28D
LrkxgsUrloZZbuk83PgklhUUxKhLscP37T4DPXXSSWptE0mQYqvcVHkjs8Bh4AsqdphHYPoHW0oS
m2CXpHtD8/mwrEZE9kXmzpBbHJVld8z/0EnWxi1ez39QjL/y/jLcotjS3FDjsI7oVzGJ6bK74Ox2
DHAqTSabT1FSUXS5IaxdGIZS7CFRn9MRsBu9a5kLpD9xIBXTP9rzglsqrTaaoeSv6Yn3UtipCC6Q
jtdQZPR5Gp1Gc8kdKAmRVmM9aRxQ1OAL/q5HR9QZljBAyCR6btPT56OsxwpzxEK70J3B59v6KISf
BnQMapxUmOI1tfZBvz4sTw+Xpboicq6VTa5dBJZ+zlnAzfPpj+Eye/qDOM6DJ54zD5ZsUuvZw9Lp
GZUPer8uzwGjrGY/daRtbiSg2OSwtWdHAhNkN5RfDDpnz7nyyXyhSIxn6uk83YoCaTXfG663Uc4c
kJWM+1GypAwnfptjMaI5D9mlmsjXpFzFWRxsVTolGHapqOGkWNLaRfRdDt/c1Lb/4M85zpyuIAax
QIqLOEvZcFu5Iq4LEjfWqCPCUsqSU5Lo19MC49cT8Jq5n2N0B/ZC7jj3S4XebHkJrDcg++RXKAg6
BipULcUe8uKSp0iJ8sro5DMRLGPfg85UiO9cdUaxsUr/UPbnG06fyjqmcAHK114mU7dmpWTnI6WW
0Iekm6lhIEdVc2Yd05eDcZ2/QvUncuShss9zV9EQEChogCpnxtPxBtqCxiwMBAQ6ZJexBY/XClCi
R+VwfkSsCgylQGOFexXqI5Qfv7paeHR4eI154BO6YikKPypl+52JVCc1tM6jTkKpsjXdedCari69
M1b4lpIr9lxzlPB7ZI4A655TwNaTmoa64MoYk6QnpTK7o7JWc6Jc6wgiCC38FJ/4Fbefw7PxP/Dh
W3Nb+Xs64/MDxZoUL1jGcjzL4nI5DHrF5ayYRPyGt/A4en+IaA3Pl83V4hTNqSFgyK3jFnCO6CRw
/RMSbuHst80fcb4MgvkhIaXUYnEX0ULiAZKDYjo5t2/Esd4Ga5INpFlZjLhMhoPZOuOuv3Lg7kiX
QCBj8jgul8N/U33kA3XKPNoLj4e6cErWrKpYIO+ZFZq6YsrnyqbRVi1dAQ1VYJrAogP+jYfIh80T
I7aZqJWGzR3NupOxUcl/TI8HywThGLyRx84VcpmzCJDT6X71Gsp4CVAdcids0IBJzv0DYKBEvw7C
m3hOS9YyL+0p8Aa6upYjnfRsQ/FESCkmHBnzHDwA9SwA5XRH45A0Ng5zCBVxPT1DiXhwaUxbHgPv
hU86j0WAKZSfkSohOQX6SsWdcIexCqzz3N+1JyJQs+MwZ8H7eAySiQIKBHAUZBfP2V/cs5QzfxCJ
297a0q9jfPAoB9gZuV9JPkei5x5lBNxr3Ir5nNy1Nv08+wzSPs6K0562NDaYFmlpN+2GQdYc2jca
pOETg0cHafTmBHGSqkfZIE9K2AJKx6fFhpY1TrwPR4k+IRNzdsxjLXKJHIfWg5wi/m/2zmM5cmXL
sr/SVnM8g3agzWrC0IJaJBkTWCaZhHBo4RBf38vj3lf39qsqK+t5T2hJJkUEAHc/Yp+1w1VdWAyx
HJ6WcM12Eg6Pqv/IkIl1zLAyJ+zeImkz7S2Ups6+hciaLFuGXivzQGscGzgUY9LaxN7W9H5wj3mZ
Knph7YnumU95u1rBhb9Puicuj6y9UDetsbYUzy1tLn1hmQhGomNvSJ5QOC64ievLf4O9e7mBa80z
GTSv7nT44woj2Db6PZpKrg9QenJh2a5G4FNv0wGtG+9sxi6UajDUaxcq4o4FV+qu06p9wBYugAK8
hjhRyb1lr3kK0RQAjLaNDRcMz3bcAbl1XCjNGGb8Z9nmCD65sOxAfN56G51IlZua150hE4esdeSa
QgRkKf+xIDvogzdbanJfvD/uK49lRN/O1fXJMT+Fv5rHiPdE4sTDmB65sKR5vCTevxYECcRFq8Tf
RBTzb+JK56boI1MYYMXrspz48/ohUJQyV4CJAtjUDFRFO5cqJ1nZDZ0LG1+nkLFkSmo3g5pvxrBZ
7dg9VxCcC+iR41Pqv7MYw1PyiUq1eNLPK9RRktTgAPo9Ky8aPsqRJ0kzblyytmp8kSFD/2dzAn5q
/DDReF6XXeBufaWvNIwXdjKqfAyitztCC6dDCreuecZKcLQ7cAG4tOgL7sOIWNWY0L8l5A7s5ci7
6DCinlrPLIr5pJxHJP3NC3U2lBxhAMIS54SSCtGjyKMdy0CvHxf3UPSF6xr53QOT0tVw5gvc6qY5
tbAH1TqkcY6G5S5644qa9i3KrozKvb1mBVTsIRixdnvfY/5h3wa/9HPtPHIvKbSaNERpezYMf1Go
B9Jk4EjUb4Zui+CSSi47UEmZFDlXEerrNs/BkX3YtkN2f1J80Jro+2F1hFgArgu199xd0a9lvGF7
rtwjjyHvAjAlCbRBoM4CbTfY02AtTUSaHcLkro8RgG9jk8Wz6bMdoxSsNBSZQXaoxp/GJ4oVtjH3
dwMWFSLsU1FtOq4p4U34Dim77tZoEPWTBIAPN2Q93rQyb+HZd1ye5eTEd3T24uakktNcwmd+h7Gi
u16UEpJNgiUwK7Q9slfZlJx6fdCwFrFZcX9SRghp0+zqZs+Dya3gkUXxT0mqTHHPZAV61PoIsgSQ
WvgRrxxGsM542mnijcGJ/2Jr1zEHXi2Pxi8+DxIQzLDSXnzeQg1VaMVJXpqc9kdDPuX0zGb9LvjO
CudBPvXXNVYICCMhViG2FtjQQ1pZ6XVvoP38oCLCnxfdmpXHb6bjxLmdc5yuKpunkab/rDcQfWbn
VNIO7CQIlBcMzLAzpxjkPbIsEadH3VvDRo+Vlzra/CqG71PoQ5888PRAIueRpdvjF8a4wrIBUDrx
hhA7sCrAvi3N2ocf3h+ZLblZFDcMDcxwcrx9PO6NeWtSOo/XNYOJNGLgtKgTcGcKOVxuo3yMiLjY
WK6bEYu1fsg/eGZYUrwydqIFniqv4Lqdsxmxc3CLYiaL8wM3jZ2nQLTig4ihvYRQa939RBDCBsV5
Z3gHvh30Hnkz8TIAITRrxaqy7tnGhvS2DdAZE5sDBV0RNvDH+KucfRTL+JRrSHDGajEnctQHOjhe
SNleNxm4rfxUETOYg2b8NrQ47BjJySZAke4bZB76mTre41cRgsgdW0i+QJXX0IRMUh1WPP3xCE3u
wJqhnpY7P5/QBNCSIRLj3YtPNvkHaqMk6+Sr+vhGeUL5E2URPFAtM+g7VH8HlBYUkzmcWypMwJ8X
HOANK9gGE6DDVQeNBqo9m4cXYvkWN8ypO00/cTH150Zb0i1Snp/x69lgm2bpjkPb2KiEMyIkf7xb
gpwhyrIXRw/2S+xkuLpIlJwYwqS72nexFZicI4An5xhq1wszQ0RVusWBgbVL1jNGUfSzfZQAxkFt
yIM5JjS6DYZaUr/FuLqVYNnxOTjGQxSDdbYxQitHx1wp8CY87BTOWt8a4Yzg/pT6xtZauCPQrV5H
f8xXcdQJBismjZdzHcAGL40bkEhpEEOgoQti8b7aIv45RhwytcPpnCzFbhCbjLgmjgPYBIimb8Y+
BF4krOcpwEoVL6Q/fzzy/XkbyeD++qVWOgVBjvl8/dUFhhn7icpNqceCSnvqj0UHyG1sUi7ZoM6p
jYhS/scHO14QYl4/7xOBGNSuwew0LNzWrZtjLJN/fnC6nedVHCXj3BBumE9/fUPmZ5/B7A/4fZU0
gfSHVmmM/V+fX/+lQGhC/ygOs2ZUpFdGxfWfuVkhaIQTnEG1WU5Gg7LTkO2MI87UMv0kWCMpev91
H+H9dH21gYEitG1kj1Wf/uf1i3/8oP5plJ38z19frGV0UC05WA/1dtXi1gPtgRdx/QCgGVzh9eVc
/3n9olc3P0KTTuLkMK0UFyaoMpeTDvj7nx9G/em/fO36v9ev2bhKO5mf7hwBfh2HlG2p4gapS4MR
OvA3kcQGO0Dz1pp2B8ovEcBEGC+Iu3FtKs9b2T4q8/A8ZIGPPbSodh1ISawkzQWxmBfo8nZGZaCc
voEktWR+0S/QGzkRQXOsorDfjI1HY2RB05ZRQssEMINalfF9qe0ZHXch9dODdElHzRN0HSF5x2ST
NmYC9wVhd9Dcm/Gh7jmQlelhmJ7XaJpnUqIc81M9TRi4EnYtJhPhFPwquufWoyDotVb5YtIKgRkP
FrXA4TtoMtzBahohFEnc1n+cbesBnle1c1yEr80Y3fQT4cmM5nDntdAzYFz4pATU56p56yRgfVOX
I61Sw1OHrrKmahVIXP7qYjhAmjdTy6EJ1zbraBroGgbkWhDo910+Uoeq3U3IcN+mmLjS8cyYN1zR
FgDRuhVnGQONn2XzNQ0GBzSofhDgI17uNNMzQ9Kt5xBi9lCs6CokWMCRFeItQR8b63SgPFxUFaxH
RX00NHG2GlGEFBYZBkTvt8rsD+jpUx/8e5WRP1dCpAdrQYNUUWUOKBD6I8w8XFguquKitc3oUnl9
c0Jyh3Ii2jSBezGsuFYFE23ThflA4B5Cofh3bhIneW9mQBLJkMSwVSt3l1eQG6gAeZb09pODdV2d
EzwmJQ2YgWKVH9GPWqjtmCnusYOfxYw0DeVt0djPmDSsfUYhDgElRKReTNAKlEchXA4wf60yxM5M
xo9q4BUbhkQUaATnoZ+8O5OzSwyYi0946bkpYs86kR+iJxo1vV9hFnrneOCAKzwGTes0/mH5ZIbo
mDFRtXF7TdSEB2FZnkJHMSiBmZcSXrXOLR3eW1W0iccyv2UcbKxGBaVBObelXT8u44BCikYvIyjL
yRLee2M7SAmUsauHFA7OiKtSgMdjHD+O5X3n+OGPVJcQvU0Iue5UTADF06rHydgDSVdXJ89ob4Xw
xr3EOsGPPWs7jg1aFRbvqjHE42ClnHspvtd5HKT6ISLPSYWimiO+ynoZ4foz25a57lcDct6IQYP1
PvGIocoSpyqBmAGjJchN5ikRON5BflpnC54mlcBx28qGDzxN6AItvdxmFufv7H6JWIz7sWWwj7GP
O0dJ++hAJo2rnOh/jn56DoaIhhwxVI9hUb8Ujdgq1wrPbd2cmafpT8ytgNqzvp25Y4CmpnDGEUCv
AUESfkCeZ2U7I1PA/pk8KqzmaC5Pvc/wbAed7VgijmDM7xAogYrNnkmS6kzb9fjdkQkp/EUj7ws2
cLErKn8XWTknQdu9jm15Gf2ckbbB2i1OfqefdCZ1Q3PjGbl9Fsn8K5A1xktpsgkSRt5GRlQaq9tN
xN9uuDccaz+mAMFMn1GbMkTr0S4j/BzOkbBX6XqJGPbGAhbum9cgAxENE7CNJw7GQLzl2TDU7Vgc
CxxwmPKJ5rUcEpzC4+5gmcZyGJ1yfnSTZJ/V3olHpPiVR/ZtgD+U3VfTK6YIOzEw5uaPdNbGjrJh
0n643bR3g944LSkyDbCJDIBNC1CIoHudzXw6OKZzbrg1lBxRf8cJfs6D89sbyW+YuAL1ERIVWdZ8
N9HfHQG8werylnvPdX60odVR+VjSQwuim9IihSgQ/eSEDGH5NdQuo1XTobJwm6kSusgQZKBzryuH
MR2z8Z9n5l+Pc+yOuzQC0DvbZXlcCGT8vNIeX87j0GQvkRU2WzZjebCzVz+uzLs+qs9hvDgnm36W
L1P7pZ8VTR2kWF0LAAQjtWkOv0ATQTMb0+85waHNdpLXah0zcnqogouRLuoc1tVt1Mz5DgZEyvSA
+ROMGtl8RD8rqNuzWeM5Iq0EXy5FnkcnY86tW8tY2DYDNW4NKZKNVdRvPKWrujFquIQ96bmC/GWE
Xr5JO4MuYOw9uzig5Ivnbxgp/Z1N0TnrbAc5bZGvlpqwsxpTuIhku7mk7dK4tIECafmnIVIvPR6R
h5gJHRoPukTC7HDcZultKputK4rvTljMB1jY/AC3iaNx1AYgEniO/aMv4nGTuN60G1UNHFyoQ+PN
HLWu7W+9kfRIYEdZmPmbpRw0Gt38aIiYppiDy3CB511YVSWDj/jt2RMowIatZXCVvR1NezjjIfIA
f+5jqvr7tuioEcjJATmnzhCK412fJooa9Igd9dzdZ2LFxat2hl1gDtTHYi18D9tHOSNxMbC8iuzo
YE8qJ7Uw2mPvMZDU+RQVmt7OXxj/uR/n6QwO7M7IfOj6S8EUBAF9UwOm8hiWxDiLCkpmlF8lBpJ5
5m2I392fkcnsMw/7U+lalMpFcEiJ0Pf4bWj/xOEM9/vJYgw5Llu8/MygRMC9xtMp29eqew01nlVB
B8Ufk2RriYPPdCHarIIBqYxPnaq144NvUtKUpfAO+PfN4VZOJIeWQmrSJyhNq57aXNCwZkxr2Lmi
QmWeqVumHidZfjO4D1XY937Wy3vTqmAVp2D0S8X795l4WZYwvZ2T+8Ar0DYMH1DuELPOZAP2aV6y
U9+007kFBo5u+Cv2fALzuO3fEuNpxDVyLcOugZeovlLgrs8hnSWzSgdwAkFwG8fqM+5EtDMOjlfv
sTSAy9VPlAGW6tAUhPTSKk5JizGSJ7tPq1e71ibcaAKK4G2wvOOYqE01yPvmmWV8EV23ceOl33iW
ot1sRRxBi7yzptvZSZPzUNNCDTJnO1ohDUJBkkMaDj2RhFeDZiHhwRxKxEebhofRHj44cJ58YMCY
lkCUwLSXdbqBc+ada/wmJ2vpmTbXNSazep7CtDpk6ODmfOJN2gz4ehTondClPdg5zD/70F2bs4cL
4j1g1eYWMAFlfXDkIRWCIFHYykz1vWMBzpIhrdeJQRyZgH0ZsyVib5K/girKzm00oA7K5M73PUqu
kwfhYTTxKRbrxF6TI3knawIIK2brByTQ+2UY/Vsrb98YW+ecDFBvZgyk2zZbzjRT3JvL8EH63EpA
EaiabAeUT0Kf0xzrtW89UjHr8wLSTI8/z2KWt6XbZVTAe2p1fu1t8rg7Zko1bx2yxW1Nfx26w5Pv
t5Qv3JpblhPQKZMufWNhRLS0OB2mOajxbCAdBtCI/5F3ANhpH9wwhN4LAnIA0KODbypnolMvpKb1
rmMMGzkwnxZBjteW9C4zJB88j9vTyJAxRUvr0rrNfaGZmcOy9Cu9eHw5g8GMubie72pNLiGpUWxL
f5q3QAs95rEJIwx2phyThrGiDhJl7qUi9t04hfm7aGFKTuYIVhNs5ymFJx2ySGs7ZhtzeMC1SU4+
DtYhUgW2lRXAeZ9tshyZtHACZmWj7gXXseAWx1Bsl+1qX6V6DAHBZ2l51mmKljvTVNbeBg6xJ592
xkVHBUjXZYypibsgZ0QQRkJ9tGQrH4c0zHbJQHMdw4V2X1UCyJg/O2czkgD4lE/VLI2wZ58O/sj4
USAGkj5oCMc8VwnnlaQmBUTRtRaH8GQXOPnM6PccvwUQbFeLBPOdVdZ7/J4LRvAzgvq1LxZ57mDm
MgRXcubZZnQ3C6nnBWifRF7+aprURXzXsh7qgGFYl9AGY3kcj6YuYFLegQXhiniLDDDb1dGCzWRf
nZhj/N3MIj2GS5VSOcGawK8PiwHjuejzcbtU1jFqUW6HogOTTxmtjHmzZhDf9w43VxsENeZCYuiB
/RoDExnZjDbDyDBUrcru3TBA4Dm2ColZsvbQzsjRySIoOaWo/vulPy7Mv3T9nWGr+DYws3vbHY0X
0l2Hs/Nzabtm5XYn5adUbAJ6jYPxVJUCuhmJghjoapoRx3fe00UvxR3J0LqUzucoEx9dM76HmVuU
tB3Asxf9u4qmN8oOHulTwC7ndftKtA0DFGF9jgZnpCGRHyTJ/VHULXtLkxw7Ov1Ga0Y72UjFTCS3
k5HmnbEU5Q32fToLNRVpuYNwMqZnOBA6lznKUMth+sQai4MoeufBHdVBUR5RuKDdJrOBtB1vkDue
T7bTzFnAEmNrRZxGuO0bXzaTBafASt+nlGPVTFiNPC0saEJYbUVWblur2nbIXjuLbXT2McysYzfg
G9qPyhkdsJ/txRw9sGBpyhKtazo5y7uVmq9JRqtwUbTlgxD8r53T6o9mnAyNsrkkKdBtZ4ppUqI1
72rk/0lD9yNJFGlXIe+m1Hk2xKh2ZjgL+h64RP0aY+TXc1Ij1TCAcfcO/htt8pgv89uyzIyQhRSA
h6q4K7vudUnKvZHH8XPu/eiU+pyyEBFtQipZU+YAS4qjmE3t1u7MYzcVTIegIAH/j14hOKpA3ibt
2bHMS7uAZCic8CSgDeDe5gdob9VTFxbqUZrjb2dkjCTANA+gQujddELKZ3zu3v3xra4q72txn8tU
PhZTC5a2XGgDZZNuOtMJ6kLKrdK9nTiQYNr236oJ1b4P6eXBrVGc9Eu4g6AEmsxC0Qi/5aex0Fmw
QHMrvKrXBhq+jSV/sGGp7ZBhnkqZKDvVKv1Mq/yrFnFDVbd5aK1oOJdoKRWnqliCr7AzLVykXPqR
/fL2cwis6c4cDFwkuEhwK6pd40ToADaw8O0Hq1V7IQtymrHfluzgq8GazkrhCGfHDgF/crsU0OVC
JWhd1Mt+gq6xmuaZsYMBcETqHwpb11z0YOLYUsSY+5qC+NCAnFsIpuz6nhlfWhf4HKGddd/LMPzt
FEa1zYbuV+lzx+00qnfz4t87uUVFOhPbziAqEuR2dcAojWswDTiUDSP6CMYnFxJIyNwWd53l4ybr
bhJoPaRHqUAlNhs2owKGnKM7FdZfKW3Kvi++vQgY5OAzg4q1oMFOE4XmT6NATmTFECDnnD5ySjPO
cIFTdu2v0mIKCmOCuWuqQ+tWbK8uqVykkh9D171Palnuc+8hLJg0hkaf72B+lGgXgSoZBhFzRy09
5HcYeffYyxanz7Ebbv4/6K3s037+H0BvtukGoM/+e9Db7c92Zgro6++gtz9/6E/Qm/D+AalNmL5v
uqbpwGb7t3+y3kQIA86EBeZ5poC4BgXuT9SbE/5D2BiaiwAQp8bAwQH8J+pN/CMIhGMRZAtXYMjs
/L+g3iwNcvsbUJC/b/qBaQZmaMI29N1/oRuW5pC1RSJxsiX0Ww+KGsvgdkcOCgbDaXhhZYJYNUdW
2DSht1LTyEyzpMmB4QEqM/8rTBCmlT3dTga5/3Yp/wvoqPUvtEP94oQD6tCzeZuB68Pc+zt6sc/D
pDeIVmA9DiCq6Y4AENb+XOP9TKLF1Hz7Nrti5xaKWAaHi9p3uj8e/c/pf8e/YWjlc1yV/6sciocq
Lfvu3/9N34V/vUJByN1woYm5lm1rPuTf+I+915mYzCTTfobXA+12NvFTG3PQUlwUEb3UdHSL2LmL
Wv/3rwyXwY2nHLBZP0ypp9WQL7qhBXOBQZ6sp1MZpPSITeBA/cWFT40cgddsYHr1P7EiPe8/v3TL
N+0wcNzA5mKG9v/90odhDlI1IyD2HIFHyfBDiZxd0HH2Ob0XeMloh4MiPYkEQUNstvhhsr37y0dq
8i57I38Yp1Gtrtd6kYpRINTMNpB1OjDuXnoVSoKxeFWW+TLZSXtMQ/YiFX1wkZx9VvQnUfJn+iR9
7GFWkqOinpxQCMcmQrNisBlm1tyzlBiQYWqL9B4xKiB704FqNVfkmnUul21QP9muw9Cia0laNahj
EygesyCqCgljoLAgMMaIpZS3E6jByCxGOuTwZS1FOTqgwdSCL1zHzNm6Q/2MQ9aDMcX1Zqn4nrwg
SrEZaiFHCNCJ2mTJvPk8ClBV5vVF1ABLJ4/mgip2GdUHTK48SXttPPoUvNYOLP1Vpr+7JZzws4c6
RD7eLwNGOUbMll1jfNy50byyJGhD4aABNMN10vnBxsnf41LQoUoaROGRS/Zux99hXGWHsUC+PASI
0vFqvMSj+14FtPUb/YBHeAbAai3pAlDRXYVZfRlT9PeFPAm//sxNGgdOhuJ/NuLwJvHu+fEZ7J1H
+GY3sGnhPZD0lyvfwYQlzd7cgeZJKox9FCIBcCvnLDISWWyyHxo/wRGjQ7cdZP4OaBKjOhQoV92F
apqTBPcuWuemQfHYjzWG2mAmvJpoTEIxIiSzf/uCwnxvQEsAOonVHbX66yo1lPltkK/i+kezIr/E
gUcrD/BDIMYfnZ9dgJTd1SVCiFBeWgpdTuMIhEXhy+Awcdgk3qoWLgMtLlhapkWufRU8Nk8jxnJp
l003k5P9mDx5uf5PYXGb1Dgy2elSyeOehwPjZfQZVp1E2iMDrLoTurSxDxq4HLtX16RZNGd0d2Ok
nT6e0KqkEu2WuLSSFPUN107ULOtmSb6BJZ6nLH+13QDFtpcgTqjIcIIwv6m0oQ8M9sWmFSX6+3wE
VNQKNo82NfQ4WnMXWTyI5YgA38I4undjBitK8+BkJQpbbAwHVRMw6ncQAy0jhpufXWK7VRzypGYt
MjRTpQ9S3/dFud8jCnO3Hc9ONr6MC1U7w9J5A7eukj7d5XJn1WxLrdHJp5EwMprWk5GIQzkirIx8
ZsQwaLwJnJr8Gu4d3NE1Bp+3KuU30JUq165sNkOlHwwlEH4sDMuIuFDolSpg3xTZMgV3wzYZOp8S
db+kWqg38f0ERvPS7GzhkQc2AZPyxnyvlvwt8yzvaI/OL9uymcidZ7mNi+q1bRH5aaUxSLZNjYM9
3bbxDT9MPCkNxM/JQgHBrBC1R8whVw5PbxoCSyjT4rUvaBenOT9YlPO+NbDpbrqQWxpA8blu45UJ
1K0rbLk13SgHlVadQz+AxaBY5dxmuogj9sns4g2G6kjx7HvM9Vwz+Bw8WqU5k/AY06L2Q2bW6/LM
8DZY7GxUjXJsNbk39cDzUYX5ZV5MEs1gV+Ef0nQ2QwgDi2RMiSxpXTMgov1Y4ArcQv/91RYcETKf
4UWxdoa5btmqWc7ZvRIjOXZ/1RiwtK93ZOjZmEfwPstk/Pam5Kmd2CNmyC6By6uecjTusCWtemCI
hndXoqwoKR+wu/Hbk1F7kkTrpOQeVXb2XdXXx9TnOe65KDWk1RvRgkV8Xcbky0W+hrfyxXLotF7/
EFEK73M6eoODEJaHHfpK+tYFzT0NWvqa+jHhbLBpMsVPi83sTbmwNFQH0zz8mTGmWzXx+/URWUYt
zcH/Fs7TCtIjoyDU/gMLpxyRPiWQ7G5EXV7CvJVU5eS3bXIA1R2Hx5BNTDTZkiVu5feeR01BAUrt
YklRSN9Axy94vWtZhfeRRFzmYiNxgw12qM8Ko9CSGRvYLIkdiQij5Dz7TgSavnRznJwrLmhgMoC2
9AOVA/cHWFnqzlpmpB/MaObwTmN46BFVJ0PzmJ0JgPzS/erJOG5Cu103ani+PkVOyLZC3fGnkzDu
1AbIgDklTJvb2egHvJNa/bwUZ7q4KF+bRN741XwTDHoKteXZbjP2AcOvLnYe5qsplttW+R8lty7U
TouF3qK1nVxRQGszZ6zhGgRv1/+rAVnKuPksEwHuImM21tIGWjhJBQVbMbA06otcU6PXv0g16FbS
Nww4GJ+tatTh8r5wykvNsXqjsObJ0EMqk7viFUZ9U9UUEaKQLdn0OA1rfXCEqtn2OQ3ZOObcyZqM
4tmCFgdsV5plX27E96iaoQaubRQ4LVUSWW8aj097Oz5XHH1+Uq9bV+JnNKGTAs26vp7YQLJRQYfJ
7yzpttjvjGsM7jPEPviRRzDmePdrFRSXaxwAOxhpickxyT25WcBnbmR5R2Q4wA+gi+lMP3paYyh1
8FWbO/kt6+GjdsVD4UHgwARqxj4qs9hdlkx+l9OLXVUgLRpQBRMP1yxqHTqfVTUxa++y7kMgS/GE
2qpmI7OX4lCaM/PtGdeAa+aY8U+Val9LjiFmGiUcMqZJOYUWk0C6aYNP5FBpyAy03jmXkWua2ja6
x0a7HnBx/whBLBoOijqrdrDl6zwWfaBpprrjkN3XTrSDPkqlnWVOAv+syNIhEU0saBm7d44sN2mN
IsE1BYEsddWVCpu965PndshBrt4vQ2RsKNOgNJe3rXM3N8YXSQnt95ylMkS93FEDPtUuGf/gTkxl
taxIva1aCe8NyCWz4VV9CWN2uwa3sZV953dMRzvJwn7GteiwYQSEFLH5WBGG6/Tw4oL4yvF4CdmE
ZzpFp+uSxYAd1Z0HH1GylvHfYxWL+SsOTCiqrk7RSUVWBGLein7M79BFBy6HCfcWxJMq0qHuCl4f
w/JWPjFrY7xVY/4tAo5WL+T5qVIDVm34Tb6x9eowWbccwXNpv/eMS2OhCq8/fuwSyO5EyvNu0XH8
5F5rjy+1kS9bZ+ZNllW8TwY0fTa7suEJf02JDpcGd488i7AoYQNVM57NmYzvK3yQbuyCB6bsis9u
GJ6AAhOkYaW6dgTXNWNsg3BDOcsdHYZOb+xZZp3SoILzMA3zbhjf5OBAcFXfUc7SWdwmxrlFC6nZ
kxK7v+8J9G6iPPnG4Ugb6MpQu27QBALe7BcPQ5tfsqx8qA0or4whYQx8X2XXc7R66OPE3AuNmvIZ
KhxyRKgV55ABr6DImHfKKpPZjcE9zSnlNZe2TmzxrHaUwhllJ0SU1eX6+IXKRW1iMEKPm+DS/CyW
eMOivBV6U73Gc9VUPFzDoNT+yEeaMdfNOLOCl2sMct3Es47D1crMx8hh1HSQ1NJNCaYnjjb6Vg4D
LTBae1QyWSJOGbzURfowld0lq8lq7J0S092UvDo1E9ILYUYYczoXJrNOUSc/r7Gv8JFrRwZnuIP3
iCIGr92G2fN6qCkD599mzXOvA+68kx8Y3XBoK0JI34yO6QCh1JIX3OjZL31k/BFm6plGGx+tuX2g
WLSthpnzLyDTzuCnwHOmFKxD1EVv/4vEtLDxoXAUOtoIAH0J6yNSbAEtxbOk8y6y4CB1Z/85D+Vj
iTkbIUBOJ4vJMJ/6Fb05F88BcwxeqPu/TKXDHtn7p372LtfTcTFIXG1/uKPRfGwIwUko6LtlHsrD
/JJ2RDWVWL4IUNZCR/F5Eb3YMW9Zv/cJBl4Yqwel44YQ6xpasCyqKvsmSiQN4dzzXNr2M2/I0kdA
KKszlQ+CgObcdv5m0sF/nHo/7fI3jkvsxJV/KnP7Qe5qQ/6+PvvCH1P66ylNGf0debp2iZVXaiCK
KYfuuWiQkJT6fJG4G5cpJtXxt+eGL3lA0q1S4mH6WFRXuTbBuNyiPJxuvEn9qvqLbDgwr7d5SR7l
MFN/y+Jl23oQp6xgb7j5eUzYe5qhvMCjp4BnZ7vUqcWuS8NqW3efAFFhNlps1tm3TpGQQesN7Zkm
TPfHc6zP4cZ19+bMyyoGwnZZPKgxOI/W42xCnAgyQqTZHn4Tal5cH3pdp5wt0p1v+tjRjVKUCFud
544Jprkxw9WkfAgop6cxkS6KlnNtIoCta3kyam6EWwXbBo/LvWE0H07qvfZm8DMJwzuRVw+5z/rC
2RlhhJ9/lfQYaT/gbXMvTbaYRr2ki1+zKVEix1JbJ3+mzlLSyjY1xGUZGQzqmbRnjAFLUMYToxUW
GZJJUW6HrgFYHel65U00aTGNuyadVbz1C4QZ5UJAaNXpG+jvd9rI58Gp1TowCC1sP3r1OSDp1BhQ
SiSH5EIbuULUBdDCYaST4eE6tWjChkzWRS5jrxZi8CR27ss8/FaRdqkf83UmPbkNf9lV08MUZdUM
MQMyykwZAinPHNbnOCAS65acIjOjFDh8sdg9JHApHHOuzPzTbLlJ+jkXWm+gMoGTEhZEQdE/sxhx
edK62V7UKC6nvELjXtEPMcsCju60aJhckFPR1+Ze0kH9OT6UeVJBPikCizEI/85Pcdf660Ot/cvM
UjMmR3thbC+uUkbQkJ+azOO7hfDo+JXJ1m3Uq6P/9PVFRDTcUAbqn71+cYjQ01bCSpmUautjrtL7
RsX+1tROV4pA7Cg8BmhjRwxrucz07wZtwHv9YFr2Js2DZP/Xl/74luDq+Gtrkub1v4yrIbBpp2TA
8KKwbv37r7l+y1/f/NcvU9q8a7raeOm/ef30+r9/fS28/ua/vvjX9/y3X/uX35oWJZUqKjV/vr3i
+iaVR/sR3Yu2ENN/+/ryOsEkV99L8Pn/8coiE8h6hkLSKmBVn66/XPahW/z9ooRfVcgsulMxKGqh
p8EEzJAdFE0321itU+LkqQ2wHXwpu9PVT/v6eSz8x6EOEDJoM75Qe/aNQJOavhyOZnIZegHtGDel
YzSgOZ+6COV6kvvHQbgVk88BDEtet3e8fvH6oWnyZO3EGdTJ2DGOVMHgUUVyQUA2iWOcZ8Hx+i+2
U3FMa3yjpp55R6t7wKTU3VZzbKP8ru0jalT7GM0Kl9lQbQ2EX5uubT4loW8dkXAcYoWJ3jSQfYmC
+cCi2Vh5wZCQiYIt8miqmqQihUF/O/LLfUWjKQJivPNLyXiPi7WZCN3X3PDDr2FGcO0cseJA3pUF
KMmBbFqIcDaoPvyNiyRIVaTyh9BbzFWgu9EN2I85inQMYjA0C8ayT+68LqKYUsKj4UIeWasOiz4l
gEDsSj3xJZPqsVYVmJeuvDMwFlkhjbmLYHiL9DU2Y/w2QIw40QDIbEQj1OFvsXcCYzsbyS10/XPa
pXKdC/+zi+RD7dCUsQJrYAxpIaWBOWxrY8vBW4jDo/geCumjM8QPi8EYilEN+2WwnwcI3ie44vH/
4evMlttWsiz6RYjAnMCrxJmUTEmUbOkFYdkWEmNinr6+V8JVEd1VHffhxpVlGgRBIPOcffbARgc3
1nGCP/bs/gpKAUexNgS4U8G0rB9Q2Xa/amh+0zAh+c2xaveqvUq6q5f2j21lUQUX0yWWGDJMPgtv
7Y3IQdzgyJjgoYTMOLQEa5UOqq2x/02YIDPElnGu40Y4xhViW0tO2eeGCHJxULAFj1A+SEXGQaQh
AuLbVAhm1BYV4BwLchsT8vsqKzsUabjvfDTwXgCJslei3NiNfJ4K36doyVySRjHtm3PoULHb98SQ
o8kagxevw8wzLOYftoREUw5OxZwA54CAkKklxKl2jF0w32J+HAoDiVw6t1icY3rZp2jMOnKgg/i9
rodw67bDOQw7BL+DMx+HvNm0Fe6LoLeIUYYPy23wpgXFHcMXOwGGHqmP7XGwwG3HS9U5wbarAhOb
X7KkHIjDhU+TWUXdb86AfsWKwn3mVGcPg6Fy8OlGEoztgDQ0D3vvmmjbSd7ZxLLpOI10WyRYU8ZJ
d0tDmyDuReDgtimjigo/Uz/B4+B3ov0cTKSgYS02zkC4Yt9Wv2gND3Flf7hsjfuMSoykZnPbR5CN
IygvQ9rwVnWyBU5lVBfjG2AGweMAds0NBIW/MTEJq5OdbaKt8jHgGpW789oOZbZHuq5HzFQTu99M
puFlizLFamGTdc745nfyCozw6kcBDHQWC1/WV+WHD4UlblEEJNIEEfUqrgPGON9I5fikcQVS8dNz
b6jvFjRnuM/9tWonsCyLjGUYORiOIZ0rQ6zjxvRgjSHORLPTQ2P3H0WH41g2DjwtDTLQeILE6nwC
DaE4S4kEcM5GTi5YUj76j9gE9DuiFp1Ha0zYjKs94TUXI8fQzkeJV07GU1tkP62e4X/bxty2EaCN
9QjnGT9GH7gq9rELLJmnBtTlCIfF93kS+TfbC3YanSsJ4sB+Du+lsEAWQmW02PMlK0ERimUieA8J
f7oQUAAj7to4FTaovYN/ibx1VfEQEht5N/caewytb+MwPBDn2JPXOSHxRoYJ8M2DmiPxToNj0GKK
GxHg0DN43kIUQ+ZH9BbYwlEiy4wy07yUeSofbGJy0slIjl2RXccuw3/csPqt8mVzfnIG13sxErqz
1EdbLqOr2YWATXFOQOHsv3mu9zrBao7oXlSLmq5HHGmPb/McXqnkNuHgI+TyPC3h3y9J+zNaHrwi
vdXw1Fnqbgms8mEB+1PRd8Fw7154cCxJj5e1d4B/fAoHdSrQTTmDEd7pSNNMxSijnPqlKqCYMwqK
5kOXqF3BqCAloq8qmPVJUn/tari5AWkCtriaES1OxiYWeNNT3spfjotRaqQe54KZQT/fwYjPa3h6
RJ6gp4W4E+T7saZWcftfqZzAJmpl33cFaoza+ySaCEwEhBFonUmJsYFkwpTscUGiW6mK/Hrroyzs
b8y2kO12mkf1GTIhhAJ8M6w43V2GwJCXTjlY/CKwjyN26eLSVZAj2ncryreTMK5J1XwLXOcBusht
Nlg2oI4+oHSCLfopbcpgu8ZC3rTexth+EjhyxR1fvROTIOV7NfQWynLCvx+Jij5nacwcoD+4Ay5+
XPOiUYdksX/Az7taeXyxk/Gb7YMfeAKgfVH2SbkdAej4QZn5pYmp1SCNjBihpBmewhaKvkwCU7kp
7iq5eHbouSDs99d8mTCMnLZp05AFjacDeETpum/6q9GHSuCx16xsWjdiNw9p8MNF1UjHXt0lzfAe
Bf6vqRa3FvZ3z5o8idecr6OfqveZZ2hclm1gvXqR/PRa/wB7axPlHhMvFGhWLo7xgkWnQco5VAMr
w3uEoNkHMHjU8dYuAALvp454TbjMA7nyQKd5gIkFKkB3in+CpzzPz3Oc0zOaqbsB8XQjF6MFhKJy
CZ8NaPFYdo/dPifQxbLJ/yiRyXPh55yVLRFPbVD8LBe8iNQ1ANQhU+nopfUHmfeY1krjJwSOO1JO
IKoFhbtZLIKLmNw/OIa3bx66yb6MRsYemJoV9qvZ8+TNf8DEvlOqbOqq+tUkyE+5DUu2q3vwg+Os
LC0mOE9FccDzEly0PS9LHe18C2pVmAVPMwCHGD1Jh43Uo0GMVmZohnJLXN25xA2IVhJQtLhEok5B
R7yzD7xmhaiveJhH99yleAOV+SN1dbyZ/XaBTxR91FP9p8Lfy+8QvTZoFDawbOrC8M7TbEJMI49L
lXg1+Ua16YLps83qT79l1y9dbkJylhL2VMK7Lshk4IgyTyOOUCpxmdrxSw4VXvQ44rWeDcWkrGij
vPh9NLjXxsVisEp5gB5lOxqDFvrgvGL2XYP8RGJR69dHQ6Svzkx/VBf2vphQ6GeyhII80VIVTf7m
jo44+xbIcWo8g3A/+Ybj3Kc5G70/gdHakFjceTxZKSbdFEkaecFo07UAlGkHpcAesB8PqWES5Ju5
e1a/X5YVvXkwoPddNbz3pYMcoEBg2kz9h2KAKie+0uSq1PJuTiXGQSV7ejXD6x4xyjLYsV13byj1
fbC5R0bywfoQ4DQjQAIe0gixGriNzfXBnh3u+RHWspQE2+YMtVQt8YlGolQmxmucu1yTvH41hvnB
T+RrYWKhbQv8J5emgSHUoxzHHMzH52C2v2URuInQVNZRJVvGINgrLsNXGIKrIMkdMWgP5K32wutY
BK/or3wn+3QX6mtqPZ+oYyJf6IUzQrUge+3HyD24dvU+9N8sRMuB9VlDZdT/zfAiqNfv+xHXEAz2
fG94MZm+3wV4CFtkiDHjBRWrS8AuD+ohMm6dNKT/WcDebf/r7xJsgWEfUScCo+N80cM6JCLszuQt
fA6vj5YoOvEKfyT5E8HS5t//1JYVqxFkEf2SkNnVhD8Zb0es0EEfosegKYugJYt+O3M4Knn9R9tB
HZ4g/b/q4yJ20MKL9cUR79HLQGCrgPeXPqvJKd+WDPfuDM+gTaMA5sDOwjLbWWxIlUQ2zc8OYabr
z/rv+K8Km7uQO8eBDLr+niLVqvttkwJYmJ/joVHGnePI9f8V4126Cug4GG9zM2JmRFgZ+LVxV1li
p3/Wj2PIe6Vl+NAMLeaROwiftotnao89BvP7zvzSJ1Z2M7EwHCFNxqcKNbCDi0zHv7DSc8gfhyIE
wsG+Y9pXxIzpV+j3q2R1kgiv9bl6bZ3jBhJ9OEl40G9eNbip6g/A4NrJpiOz5KkuN/pw+rz02xr6
40BBXj87x6i9fUy3pf+1DMxvDZNsqwAx4aXNSCTFvz6evoT//qghZ2VPVHPgZvVCM4EvWcJgTWH6
yfq9q1PuNn7XMgGbBeEY/Kxfo5j3m/6nSdviKtAMXtpmf1+eaPE2JOOIw2Vo0AO7u7fAsUAoail2
+lfICHC7DQ76JRWy86WnQ4GF51p4D3Mo0wC71gRtQPe5aT5HVV71IfVrQvWYL9/0K/Q5leqPfPz3
ScX8Up9wrLyjfive4mEcyN6geU5ba307fTh/7A8cxmnwcUzn55A4Kgl5lqg0v1SXovlhKoZYQVle
JxtgEYruqXOY6hGIhU0kwkjkE4x8neRLUGyjycIRw7CwnvCrvYxNg+1+vq4DfKK4vthub+QcZqB+
NU7OxS1O7fBsFuahZ2Jujzbj4JRQjw4s2iy5FQNJPE6EKhM6wleFtcM0Mc1elIlBI1RBf/TqA8JQ
6CEp6qifKYAem439RLfwWQwT1n1CfFtpEG7NjToUj2ySgGV6KOLWN1e1RBsXSP2bFvPaxEVCVy4H
aRfy6MTlixrKW7QEsHUwFoABPwI35KdWDU/6vyKE4llpmpimgrWQhuy0XXbDzhIEYy9sIvejlF8m
IZe7RPwywq6+b7z5exfBj+w8IGozAfleqNg8B7qB04hXZ0nfHYIZ7328F3IahlGyQ1Qfs9e9ZChB
MH4EZPdtpk0OzF7lDrRx5lFMWGjOesNqUnwu4xqU0q+oPYPYvK1wd+CCphu4AW6MTVMUF0PPKy09
gQGwQ3WHet5OnMNsYPEaNig8wFi5vQGF52K+dj3q+TRXD3FOYevrkZnZwaBoy+yX2yQtvvl0j/bI
+Zd/VKAY1jr5O/yJrWl0VEwM949jYx3MggGSnZgZhPBt3VXfy8oqL6OL6DMifalxSFWyGLR0Ab6N
bm++VDmYNsO0j0hBz19qTLv0kEJB0CbNgV5nHU5SOx9KAXZQSoBuG17fXRc5+yXCMjyE5p2GgCrz
OO8dX5U75Etns8rdI5Kuc0POFn+VwAXXw0zUfZcVwscmR3GaK/NKQRW7M6sR/t+wS6YWpDQCy7b0
GHq04L2h04gjitT1Rg+EnAii97eNFXpbd4r6XUEnM4shwY1Gax4KAtxdPXfu9S1fGQIrGUjqO6++
+LPnHGeDb7VHYzRm1I1GEBxKDyc5QbXEWMX7ZgrCRIy3JZp+JcFibVE67Na3rif4F35mIFmxS3k/
uHF5NKmvPZi90BkgkUyOevxNK6j7SgGPkYcVmpumg5XlQ7og8mhjBKwJ98Vo+m/5FDT31Qhw2ufe
bgipW5bkW6TUvE9m/qXA4MQzqahghN2cjFnOyBqNw2I34dugmQz70qtvRQnULEdh3NlzdHJcUnNg
2uc9322Cl6MK0GqHWPA2y660ZImLxS8qTvyJ09new2k4dxhCRJP9w7QYTsiRvFGP6co8LRnuaOXV
keoX8255B/MmRElXnfqovvatvFh++hXkD2FIaVTnjYuTEKizfhainnvbKAitjsf+vvJZA6wMBeRA
E2GZ3SW0jlYMTjhJ2FsFciBfU/r+jlP1QHFlSRWK86HIw7ACA9jRebCo90UORaQbKY9IHU+hkB0L
YBsZSmJ39PTY9YlXYQR1TvPk1COi0OOidWjQ5MzlKD8+Mgqme6R2TJD4k+mqq7d4zwUMQoY9DG54
gPvKfux6581LaeBKA28P9UFWy2VAQMV2sDNTRLIUdbhXCyYCiLHvOrXLoutk9gC4AU6PC7y40qEq
028yMolG9vk9r9RHm3svmYQHpFlebB1UjwzLlq4EHeIBLnxuszzIdxHKHz0/W4k5y8A6zJuePQfe
BFjxQzxHzGnp0VyZkflxofcARdJ97hSDvzlDcK7T7MO2iqtTcS+UoXw3RnyPW4badg9LPR/xALGn
rex6fNgiNvxuCftL29GBmtN3GbfvUsNA3gCTJ5FecxdojgwklJtFkuJdySdspopkKOng+CVJU/Rj
iJVhnPyGIOYwVCULNQYiM2KfB6GHE+E3qKJ7JCRunYeXwghwFrcvbjY8L4y+gQ65QfyBD5HoL8lF
48I62mxVTSRjoJyXqg3rE0O2TaL66c63YHoojP2Ooe9+c5T3kfr2r6pvP82UGbKzUAOUJkqCga8g
RAWHB4AltGEU+1RdyJOMbKxZ+gHtY0b9G2dNfDcEmqelx0x9Q/dANOROMJMqGM41cfuWYRWVely5
hlAmJbqvMg1uf8lTY/uzrL6M8QkZXuniFUv683Yd+eWJ/7DY1snUtM5WMz0JkcMIxwI3qQYINW0D
aSQuP/TEztdD9onhzXaeky89FPQDUnrs8SVDNNjpfgMFOfE9gq4yqfwn7pvnsjHuTMOlcNWzsx6W
SIWxUTMuP8aJBUilzD5rcjgxmq/izYAbyz+zqh0I5/9BaLZ8EsRtqNUicOCd/19WcGPzoMGB7Q5R
BYdi7tehKJPfIEi1I733skAOPRQtMKKLjDRdtNsSj3rac5FKg6m7pkeZHQvfxMauuUo1koWNatTV
0ExGEVMWRSFKcf0nL5r07Z5/cE2I14v9vS074gEcOhyzOqV5T/82MI4M9QCv7usTDejzEnPd/vmD
e/9NJ//7sR3hWXz2UF+Y/8XkhsalyP+ruwNt2iFn4ZgW6yEUkEcNtmbCex+y6kvNU7CxLQ+tX2Ch
brQ050Kh5ffp5GAFUK4o+HezpvlImABbJkso/8XPutUF2BJ+BjWWFUOAjyNXb91FAdjuMwgFQ862
ZsviZWgiHgQoyJGRfOmySer7NNN8oAlzin9x7TXBAS0OhN96vlJlvY8NK7Ze4QrfpiWSuAubNQIW
ea7+1MlCrhF+nf980Zzw/7lb+KC24wdeyHD3Py5aIIJMYO/RHozEgQBXRbeFGaXQJdE6y52al85m
LLaSKVd6BFOXo3KB4/TWQsNyESr0WYMMzNeNxxjrz5Ucs9KaloXFQ/izoo3Lz1nXcuV8bhppyidg
0ve/bDbXeR1s5rgLLZImN8RjQg5k89QN+OuX8tioXSwBpfUT+M8fX/z3PeN4LBqoMAKYjP8lQYj7
OrPDJG4Ppom3Y0LOXYSuUUi2icKImW/pmGVNpjdtbWMcELinSXqGw1eZFJoErtnk0Rx980jCcGqx
ZfE7LD5LXTEc2wqK5VowTPX8RMofyROaO+oWH6Q4sy2F4a0k4PBeWMAtcCBYf4xzVIzMiMLlL3XI
SyWUOdqKvCKgpxhxehDEKMa4P8fpBMMjnw7CLA/4YKw8pHR065PXYkYYYFvv673NlVa49xL3qDQR
K4iH6t4i+JYkcQbltODIrGB/Zh86Rz2J59cMasIiWh89ALsr46qKghw/7LVQttOQbDD82Xv3WMPE
2vzzN2Kb4r8XMOHYiFYcMwgx3zD/Qxbi9YZT5fOIJ7UqWCEpVvddkE4b24WzU46P/uJjRNkJttK6
P/l+bWM2Lb/Yk6seYrPdxa+z5tRVmmdV1uVZhrikerF/bxCNuTESshxsmv+S+dXfRam1ji4Crnao
061h2T/NcfktkvgD7tlubJMbAbhfQcbCURCDWLZsqA22xZpVljW+ed8q8ZC6/cdSIEKb64jvw3+v
NY/TjcCGyABLtnLOt4UwcPcmn7yo+vFbKKYtolMcmzpzlw2kTDeld0amiacIdFcS34tDoy3QOPRl
KKZTFA4NvylRF4/2JilqPFlmIkemPKPwai0c9FoTNjnc2U01AjfmJEKytCHeUB+agy9qIthyFjzN
DFvpbE4HA91zfusVv8mpkXSR5jc5PtLxrgtYm3C04beaSbX+va3VsI3xZA7xV0lyqjaIK+3291pQ
xkV19Q0mmE3Zk86inwxN3GqEd1ui5qL74rhKfggEfKGKXlkpP3RrShftIGkHG5J592MMvR+RSZ6P
10PpHSKkIyFWpbK81AsVV2hQIyz4/8SLetfEICr+e9eQlGle9uUO01NdFHhxSJ8mEQ594lCFL+Hv
uYzf4iY/rEzVTv5Ucf+JzpdjSXoIXPdEiSTCK3BLV66xHTLulEUysTN7tcVPK9gkdXlpfHHLDBi8
mtWlK842b/EN1b0lpPJLkMtjgDIzwn7OoQbudd9RDjx0ZtHTRzb1IYFDGgAiCAnUoQl0rmTslJF+
iXsA/MmW9CRmT3Dv3erWW/D56xazTN0KU8luW4iRu7Z3noJI/Yj0KoRUE+FxV78ltf1jfcBlg7eB
V05PqGthAGDZwrzDvlZYfZxUQ4/fAjzETPSSoPkexOPVc0gFRReN4y323h49eWA0lHIF5Z8V0hZZ
wnyeavVcJeo6a91Exyi5oz0OWzZ/VM/jJnGjmwF4voks675x6vBv290ZACeDBRSwUN5bmv5IerEH
4R1z//HSxz9B+g1jvW0J9LOwk2ptZkY5BkOVNoRLSTo8N1xkFytd0Iryx4iOvA4QsmUjg2sm4699
pqwz1qaeZ6j7ccySa2qPR6wtx4OyQy16L/y7cRmiHYI0IIs+e1blwH5iht7eXeTVo7c8YleV48lp
MgAMSICYSQzIZvslIyjByYaLIdGCLYhYOvEayJrlqMFZTXQgTgl8T1MWm0ZU2EJ3JYBsl7i7Urb2
/Wg7w5YOPdjg1MhoPd/7nUHepd8XGxUSyGo7HZ2qy+Cu08QeSJrlQbS4tWp2Ekky7pzcpXwT28mT
0QlWGfZFFSmDBu40S+Jvmsl0iE1dHmxQ873EqExiGHdcXfqWcHmQJXbkSGCuRm9VHK5a7osl2y/u
YkLo+lHN2vHdq+Pd6LVfk81vPQOMQdmWc4KS5hBY2/7rJ8aGVhYVJ8M2nxbLt3fQ1w6V6dgb6Ts3
P1TLKezesMvzwZegouB25xHSoH8kgznvu2SvZDbBV6yNsy2aM5SH6VBHCwkLIhWnZvla/9Dq36w/
oajTbpZ40WBEkG7ZxzGscIKHBfL6wXVFeI76RfsZOt+TOswuU4zNtLPgFWMVHqOp2TzHrXro6X8O
alweYyHSQ57mxB7mPXTzvMbaySiNezVg9QuM6J3lYF8h0WEirs9yPQtHoHkvnfZLRXBYIlU2kB8S
RioBgvKINvRejY6Hncawt2O8Qf0c79yuzi55lGILmvB2GJ2cS9PsDlUOcG4xPMRMHR5vC0PwHGBW
j/GaY3vxMRONf650ERJZCj7d1E57xGZPbtx1h9EL9sICUsmoOxm0TG9hau6WBLM/2/7tjGm2TXu7
OWPI0Zwnaf2qIafvikn1BCdNPaYIRUxmJm4H02AdhVsyzAElxDLDFWRnMDZkLX6J4uAtS7CICiMT
Ogu23EPh42BHD+k46Xmcn7xuRj/P4yJD64qPfhCAmMAfNHCqmV7iciHAPTktnACZ8yXAUEQ6Xy6H
fWvlGEPO3d4sfLrkWvtTeobApBIzt2FhiHKfztZ19V6EYJ8eUxXBPUa5AEZoZd2JtjBDZHLCgYav
xE4FprkcI4bKe8AlihRdQV5xnsjHBIY4EbdAoDRjxB1QmpWtdVoZwFmLEkWhsM4lBr1NGwOrC3lY
JVyq69jrsuEr9uHrwDO7rKtWqcs+6NW/c+m/usXyulYXxTArnNjc/Wgzzou79scQw3bE0FEzufOP
YGaZWqZuY2o9g6cA2lP8lIiUXqnR+TQle+TtTGjVbmyyzzmOzys9u7Rz/15QSDOuIw3BRrQ2+pho
Bc5uPcuVMK0hoiUqrpPcQGo8WdJ6tPCJ4CFtsWvFAi9pb2ud1MxsH2Nc7GUK3SqPwoZUTboztigL
wPveK5cnvX2uHHLEL7D6G9Z+PkUKSvG8RKC/RZt9jJoabEI7p0xvbktdfGg+rGaf+w4MdIRNjBIJ
MEMSkCCCjNSiVtQcU4YNuz6ltM+RqhFqjsovbUR12SFCdDLmcFV9n2FFk4Ir3uFcwbgX6nOGD9Cd
0WP2q995FckscWXefazc/kHSuRP9IXIwgiIb91Y/3paOQOAST9O7xJEPTT6SwtvuVs3WShCeGmQE
jUkvOsCz34oaZRlEyi+niuGUtOCchUN/W08LNtJ+cbI6lK8pVjA887Z2L3xszPAWewuzSvtKd4s2
xB9vHszdIk++ljrnWWUE1Ru3bAI38320A838MQQwVDqz3tpzfa2FeyhnH6GJd1gbaKHZxn0rCHFU
38aC8MehhcXViYaQdY2maT1gaBybqLmaOfhNEc9IInzQVXVqw2qz5M4L1nqw5rS6xkjBY8waN3Zc
pRrfuXg2vCk6/aFF+cL/kxGschZlRBgdVo1mne3qCBSNpEEncjIGMqio4ujPIMmOW++IRZIYtw4Z
Urt6pIge71awZYroT8SQfxdht0+T5gfStGPMfAVdcYYdZzqiJOKk22PRQ1dxJ6qnMqYu8hEMOFjz
INEtPlrDwELE+L6+QexFEHpYH5yS4JPUa29atOOyPrDa1t917bniB5FLJVJ7GH9Sn7d185IxukYk
Q+1bANqkKW29NNQlaQzcf0fxnM/OY210D4mABR01MJ3bJryZcQKplvmtH3LpQrNCOJM+eraPBz2n
ZvbeDYMeQkSm73hmYfeOxxnjYL6eGAMneAi80AJ9JvJV/Abcgs8/ahFYofQ35P8JBpIccY0JL52W
ouJqwpubDqfmMqdbW0SDQ4RCPgRD/NuIHxSac9DqV9OJvipcq+BNZnuFfAfPI2xvkWBe8S7VfScO
lLj/dffuoL7lzFtZfZC6TLi9GfGnVXINdZXKhr31Z/GxjPXHQc3hu1mQwmUjFtDPbWfJJz8oDkNX
/cmi7GhpAKQA+UXXax6zufk9gJw6+hwn6t9K9ClJDwuxwEYIc6ik+ygWFZ2WpjoWjg1dzHdNGo3D
aPDohJHrYXg5buTgIG7sa3fvSdi6zpR+rYhIANMhNiLiOwACNy5D9/XXhpwxybBegiz4iXnaIxjU
VtdLktBJc8C2B64VV0Cr/VT8UXouCsk+GwD1zplu2P+uZTFf9KjSj3DKfgax/FNKH6PeoEJJ3Zfk
uxENNVm7WdLJQxJnOWzRTcxMQ3GgQ6y1r1RPg6M1d60BpXHAHFKLVnQ/rlsSb6YxoibjTTJc1+HP
zGqmVdD6+tT5mWQzgkGt8Fj7o0qya8eSLBKFwa4YwtsqnFoVGJa+qerZeC1tqEnIqVcAbsWtbV01
ixZRSjeivsFQAV4pWUojhV+hcWZ3JKzJ4UHNACIP/WQhs8/k3wHAqs8x0TneRbC/LDFApdVdh2vj
rNrinXdsfNyndGU/WAZRonA6wsd+6faFsss7C+4JJqGYJrZ+wBQnyU/JLEu2ltfe9fkyvHPqxkfL
JW7RaQUBe75PPwbxH5Gu8Tgs/nNXldG9p1VlRkegS+v8mvUqm9GDjl2Dw0oD8Zx+DT2ZX/EQlQd3
2lUSSquZ+GLrOhu741t09dzFTAidKMqQLB/o+laLuT6NfjHS7a2n4KasuGNUv7vSRJ/Ow20QnNri
UYT9DXtvQbOIoaG+UKxxLcVBNrrbOpqv1mxBwEB10S8k8DiVKe7UjJAIscZpFYiO8cH1CG0ICP17
qY3y2zrgXJtce0C354hLT6BBGIK+N4V6dzpM8NXy2I48qKvqNhLMK72a/Arnsw+nW2i006ZzEagl
U4nRsDmiW/R/K2QQu44IswqXbgZqAPnVbDpHFX26SoI9mJiPx9FhtemYe2N+sN23PPbM+2IcEJZo
xMeLXTR/bVBewKZPIkR7MLGENvP4pTID/qfIeOgUNuH5NcUVKwuompSWGK6a5VV5Ipf6yIp2C936
fR25zTN7XdDN70toXVJzeRqKhbjdgIqjDTPNUiAxMkzfV8UbSlH2Vdl/iogkVnjboxK3rp7e8Enc
isy/jdHw0OCJHej+tQeqgDWGZkv7OkSxobaFVnnpcbNfI5bl5NcxrmHi1zAaMXFgKgPySRSE8xqj
Hfa7dedLq+ba9kyPmWbutAJxfboyB4O3GiPN0oa6lGHsz0dRaX0Mezh0eCLluryrO5bn9ZEr9ERm
HWroQVE/fAqfvDMFeXefz2+5S+/ecXM56TUhtbzseS5xhdwNPitnWOB2oJHjQMB1NckjXU8syOJP
A/vHdYT5dyRtNcSKi3tfa6L6xbhEhveyTnrX7xCqBbN6LE7rhiFJUzXHXjCbaMWNQRM7i66RlDZa
6wPkcvCvj9NU4HwOZm+Yxp/BHX500fgEHMbAIYsxxyNyk8ejAsBY7wajIaFhfS5WDMFgwMLIhwOC
T+5nUzzrmhnSJolRenKxDrA672cUdC+rlihE2ow/EumbC+kUUxDPAInLm5wMKA2R3JXUw2CPnKsL
aIhfmXfPqJHDZ0BQdY6jhSnJ3l5BzI6qYAVVp+US6xuywkGKspHJp4OfAj3oEXP7axhobS8Lr5Wz
+GIyiITKgPEA25tCaDpgSsugA8onUu78qusxB7euAusarRfEG0JjX7rSsig916ucSvf7SN0ZTAA+
q1TRehWLn3KW2rab1C6YhXcx1Q7+WOfZjb/0rC+R8FOW+rHCHHc9lqenukvFJDVt6huN/1dpIIme
DHEK+Obx2ERYXOh1nFUf2G6ft8l+xYAmWCcr3jzFFoRTZhJ66gL/jAgEqj0muKRvoT2sx27Z6REm
VDNmXgFfS9FckTf/aGlulzp8RfrA4AIsA0a9/ZDlkqg7nqHassadmHA5t4TaYgm+xdmNmxJAUEvi
/Elx+wfxdRXSBlqAr9W8wvidA1KgYgr3aEsoM/STGQz5B8CRudAHrytFz0DbmqdtRqE0pba+GG/r
iGMpMCWocNWVr/0fb8YAcHLZeyLxiC7no6SlvguBLvBnYLyEN7Ujyo+kGK8JJpi+GVvr/NsVOzzG
pvtVP2kEbKp2xc6JB/Rl1mYChcjKXTXtXfQAyqVv0DfrnFDbdxqd0mULM7JEm/rtVlWhrucSbYXg
FMhftQJxpY14xADkbgpkXDPUhj6FWhMLX0GmF6qgbYm36Aakk4ecB4uxz8mbXCLCmZeZuLzvXMTO
Y0Wceay+VsIAFHtmpmW3GZ2423w0+ADDKC+uydJToMT+B1qYg75krHQ/MK/b6XYm0dpaty2uUlAd
6+G3XvXSCkNojGRpjmLnbpzy3xqDHHtqyFXBzf7xFuOlg5MD93WQIQ020foA98I6+6sTxWTwOPoE
a6wfAbdwYO9yuasVvoSefFknGOu9OQXRbfW1yJBZs0fC/u3ig8ITIKvM/j7z7A+M9hiK81wlCjw9
iJfnyWBwVttc7tUwiDakstGrxq3hQwZG0+KiNqeFqO9iq36ec7+m46X56/lawgp9bO9haouQmNti
LVZQQl3LMkBHK7/0FdXvJp2GjkwrOlrb/ItJF6TUMD2r7jwvu5QgyItX5rsV5jdpTK1N2RS/+zx5
0JXTklGiUdvu8jRBVVxy7zBWeTMtYJgIjWhhjSNB7N/rHgGuAOjwdSHh2a6Ff8dyXteMVuvS0xRC
U4Z+8g4dyxk7yh2w+JbTpdFjmP5XFk9lM/WC1jkAy7VwWGp8YFI1LfM91UaGpIJuNy5w5U2xs9OO
CFrhUDTdH5OBB0EMpNQMLCTFF9RR7Sopjj3e1GsH5mrBrdcNRMTpbBisvWBjDL/8NN3r231dE7M0
4e36dLfOQ3wT1X8uGClRgq1lpikDqPzer0AhgeiLS4qP930QlNGJmSYhb4ZP1I+xXS0LgsTb0Uc9
rlYFlhbFyxmUV3mIpQpqyPX5kY5AwAHMe1fkBclaC9m0bI+uYB5axcsjDugRKWENLD7xOtdtBY37
dQUTVhzDaOcYJpD9sppjNPkM2zZrYXuiBxoyltEgJCOkccRJ5orMGe6chc3Gt4miam+Ly9adZSiz
iqBHrvE1uxggZQbS09rzXiQT8LvSwHCw4x4oSzZ2MxysHTlavbZ5KYR6MHoXDxJ//hmMf1aVekS4
ZmuFXPMerCagSfVw35YodQO8tu+sBV1XONr1vSYGdHREwPAYWA8s8CoChpSsQ05Us10npMwUJ4nk
LJblRk/fTQH6OFDuTmP11rEka2SlwAqdu/FQ0xmJENIf5OGvtYHuCK1znP5tGEk4svl+sixP9qvH
UsS4xGBq+z+Undlu48qWbX/lot5Zlwz2QNV5UEN1lrt0/0I40072XbDn19cI5UFVbp+LnXWBDSO9
LcsSRQZXrDXnmGNvbqZxglneIL4d2WC4TvaZ1dVhznVKQGdZWa6S+qpGPeqy1zkp3kXMEsF0bliP
i85ah2RLuIgzNEw6SQN4GiHXmDunJNRnJHXWXaEUH/k4XDdSLMxrkmvLQ4MlF3RwhRJP1RHFO2FE
Jc3Z7cCtJZpJF8wXum8NXdKNToTURXLROR47T5vAZYqUdeOzHofLp0thizYH10vpEkH6a+q6FC9F
gxvDllCApMvzTSr/wyBggSJScbptIsfQ0s0R29M2ZFGy8vxlskkSYqbVGsN72pGmDWh57co3UzCQ
tZHkkgwQ/VQzsQt5hxwa1kObJ9WIWdYsfXtpoPBRN1Qlzxe4CoTzs1YN39R9s0GDTuO+P0Gowkau
tvAp0yHX4DJvo/xH1T9fltDLelamb4nDpsCs0VJaz7mf7MKE/oAzAM+epDy7zF4DtvlvWmxvQeje
xc3n4PXvdcNc3Uv5zHJByZagqltPLgZMM7tqLSVOYqG5oEIoxusVND/6r29qd1dGPhF142pAqGOW
Dk2eaNcsV2KIFR6gpV+Dfjmwav+kqbgEI/t+gXIUGitcoVrTeAgIp6VlGYXeg99RgYUmFZjHcq66
Xy5QgIumY1zi4+glLygOae5Nq0ubs2bUs8ZPuIP1mewvYKiL0ov0SDPiPnARDqjhX+YgovWi7BPJ
E5VR2Icrq8k+L2Ah2+GO4ldEjMXmc59an2mbPyqAkbpt6lWKSaMip65qz4goPy7jOtR+u7mtnxeP
OgjqDphZuhJJT/tMaYaGDrVly2Q3Vhef7KoHLJqHywDYcJnY0aBZKeg0LMCbELnfFlMGS22E5r0L
v6nt0zRR3lcAmRhJ0swbXEWwojoslMSvt4qzA6t7vZTa56U5LBxlJ54G2lM9Jyl4s8rmczdalPCl
9NBYK7jOAMRYZz6HqagPBsRv68tJymCUnKzBWRftJYXJue9j1LPq6HNyo+thAFl09RVtwiulVcK9
sL/Ufpe9W0VCcxFuF8Urzx1iw/B94v+SCB8RZpsAmpDoJruJKKsudZ4NwZKM2vR7rCS1sSG3fisY
kVKHmNK799jTHpOhfu4Mr9kw3ln7TneN1gwhvEKJqV3apJBI+P2slZW8KqX0UBCzShOLcCfa61X7
0Fpori/bm06Rxi5j1L4XH7ZVkoZof+T2hKNQ4STUzkZ1RxPugGULj8GcXGyJbNlyfkz0BVU8H6iF
NCQdvJu5189xtSAVMNmfWXZzhNbJMlq67+qCSAukaQJfjaqiLwK4rKXScpfklbxJyYaiUG80VhVA
199oe0eCaQ4nYPme0d5d+F3Zwu068QJ08ySizAJ2H+PWrYM0vK3MmGuZHJlyxjgtGFmt6x7jpnAe
VHd8qcg20eS7IlqpPSODj0c8Lfsmb24VU6RK7KuFpgdNZGrGyWJ66n8DW/qCixAfJis5yx3rym2x
6A8X9mGuXr6vXU26pm+bDA9xq2h0kESKXWgi021PNDHfL10W6O8skC3JYbp8rOjzYzxNkAEm5kYd
wnnJIByDKvaUmKeqQpMBCiIYtlpmXj7l+mWqfpFQqo3n5cpdFF1P7cEuvSeVJGZSveRW8cNU/VN1
lL16ORe1d3RJhkkX50cxNthkkOjqxc9ZMY9c60MkE9G26ZtpO1kQM96k+cAwgDgD9WloNJmY2TTk
4/V8plZzj4WPGzpjPPVjQYk24dJYNaqyUof5UhGrdvplfz25XPQXWpF69AwdDrU4JfNlB9iBV8B5
nJ1mtVCoOzieo6yDvNdPKSKJOgXKpinfJp1tU9vaBfthdg1v+JJf7ZaFV5MkrNVwajgSiyq1PdW+
h3V545D7eFF5Lj2Ka9l495c7yYDKB9yRTinPfD+tqUQ4RV8dgIXFQlI35H31Job+nJX9q1prLvd+
Gxy8ifBoi07UmgOFYuuR46xElPwM4WCsbD05GTVsw6SsX7rq22zaDxeClCp6HXN5y0uyMhc2jGSw
AUuPoufuWm/j11ozP+o7K8isyt7Img9UVRWXm43m4Qad5wBJpBeqUlUNFMR1CyxhZQ3DIS3HAzap
GyT6T+3oTyvc9Q/leB8XTJKxRBD+LEwGiaTFU9hc6luttOBjh6uktR8r2Yy/unGGQTPAtnE2isj8
pYL8v3/hurb/+A++/1HVs8Q73X359h9IP/jvP9Tv/Pdj/vob/zgnP2TVVj+7v33U7rO6fi8+268P
+ssz89f/+eo27937X77ZXljEd/2nnO8/2z7vLq8CPq165P/2h//n839DNDZ84Zm/Ka7UX/jnb6q3
8J//dlX1IA/ey/ffkcb//K1/Io097989pve+bwHlhUPsoCAdP9vuP/8NuwS0Y8AvnvANnZCE35nG
5r/rwhM63W5HuL7wQRH/k2kseELf8nQwuwLmr+kb/19MY10pWH+DGhuGgXjetAzU7wZ7CPEFapzM
cuyrxJAHhM9AdOLW33lyfmjQyWcgcdeOcLRtSeNpN0uSpidS1ETugS4YNnrcIInIRDC7WE58J7vy
DHvelc156nr7TobFo5HmG78cDfZAHrTzvGvBi3jkntYNo4ApPlAvIYzvdk3P/gmTymtuNaRLSWqY
pNaIupNFv0ZZc9PGSNld2QKGKBCGVC/citH+p9y+SzIiUqUbnWyQg1roXi3+2AeT4tzWRbvJGppx
Xq8jbWCK5EteRFO8g5To944lH2TTdtiUeK+EpDHVszy2VGgIowHxEYC5jVFq/WfnDvoBCsk+j5No
6/bmKq9J70wLdmtxmb/XBU8g6/mIOrEI5gZ7+jw100k53RCf1L433sgZbaSB3G/yWQoTML+pM320
3itVQr2hzw/VJnU0OFGw6LKKkrZIUgfDCGZLRTfyLYCjhTG4eCwpRiIiM7nVsaeK6AClnvU2Z7a5
/+2Mvv1XpvNF4vzXE8SyHGHZnCUK7Wx/EbWmsyeHaqhroiYY7ykl8+VL7rXQpal/VxGbQlQF/Y3e
86IsYO4Lg+RfB/PvX8sXfS3nqmWRIGlalu54bGG+iBkFQyoYjll9GDVprpK6fDUJvyCpQ+tvI1E8
MkL7TKz8T0dAXQJfjoBrCgPsOLJeA3XvX7XQS+8YSxs7+aHVkiumu9hOH42Q1IY4lVuMZ3JH7gOB
7eNCJ1A28KxbklPDsaN28hxAC8vT3x8H8UVpqw6Ey9xHNxwuWNSdCmb9mzobG0A7FiXTJCvmQODl
sNatj2tqxhVOtgF3jF7S0LByZ0ugzYnIuoV6MoPjs/TrycR1G43+5zAx4XWcxdj5Vb67PJUTZtvJ
FJiew/Tb379o8wth+/KibctwPMuAT04O0V9fdMQVkJRFyoumsw12GGBC6s3bbtCISE8d9rSunWzM
sXl1DLorTcR1yIaZtBMfRI0UH41D5LjJDgolSXXncA+Mk+Yxp0wDqgahKt6grfDXeZN+74jwXOWi
zY5D2NBP1+bvft9eN7Y6ECL5oK3eUY5VI007cS+8hljn3H/4wzv+Ir5V79h3bd6pa+q+ZVhf3jFe
9TwukCMe0GYdTATnFDFJsYvGxxhA9ZXpe1u/pFuiCys9GojISClAeZovTrKqR0JdahPvNnKcAK4C
6klpBwntCdzHlNeT/zBApKO+uIaYAitQzap84HvElITvfm30K7tvsqOdGXpQ2v17Q9NsLxEjMuko
mdORIxlZW2sI/3S9fOHk87ZtXfdcKijX5+tFk/zb2cko0Z0LsCoHVaJXfj9yyBHch/l3rQ/7XfOz
ROhTCoNI0xbGDUoxuZVbt6V36LfkW09Q+GjsMt2xres/fCT/r9fG6xPCg6rHYPYLoV6CtTM7Ks5D
M+91mblgSypw4ZJbQus8YKwjskqzCZZhNQdLiYeLtmoZUZuaOf3mERxBpy7zXry1bqw86Nm2i5w7
TkuytoeGpJbOTtfGIiHt6Wy9xMPiz0e7PAHbvG0iQ+41AeSmoiO58fLitk0Ha8MeYl0bdXFM0uQN
9adz/vu3bfzrEmajDTcQmDqO7zr6l7s8E6sxiZw6PSxOWCFmTm+tFuUKY7GGfJKEQEBzQ499N3bm
yQ/5ZqFMhP4Q36cU7HsySNLVH17Sl8IDgyUvAwe/TiljGzQz/rocWIk2ggbxk0McEkiW69iSY8fa
sV88lLlrHeLOg/E46Ceg/fYG8c410A5t3RbGn16Jugx/W98vr8Q2BKeD5+qWbXxZ37H/wzHXuEwh
EK9t66Nl6kZVHvXw3oGUCNahbI6j4yLQrdRk+lVxve8KQM4zTb21iYgVsmu4jfuF8D1hA60Rf3iN
pjov/+U1YqzwHe58rCbqaP52TZGR0pJGO7GUtPa139HBplkCnaR60oTXvpnNZmFDeHITFPN1/N1V
SC57FPq1neBg9q2PLG0BKtYfGYnO3yZDDcToaaVegeYwh+XAvmFd+VZJg7YYgDOgBAbZD2JCtOd8
otrzJPk3kC7/8M6ML7cFdfQNFbvAncEVjv71ihzogCeN3SUH3ZqBNBCIGzfDDLcVqgrSaIRLHU51
waiqMxrKihyneWjOBb4MHPzCHY8jIt8s1f5wzdhfqg31wgR3WccxcX4J3ftygsIIHKoldBFLAvyi
yafke1XKvX5+sAn9Wk9pNsJYWO4JzwUHkoAZjPkaWDKYBJOABaU/8PrSJgsn1A7AETcVyoaDJWZj
v+RtsJTG2nHH/EanVRW4g0PXJfHo4mnOPsmT/sGcsFqhydXeMWMd6FSRZz53H8A+aiTctMFD3AxE
PqLKsYu7niFUMFe0Kjt0CcQXxDNNv1FexV73AfsHLU/fX6PMN27Kgc+xy/aNXXfvHgCqSRw51Nuq
i/O9D76x9yMMjtmSbrqKjneYoFQm41S7+/tFwFWn7ZfT2uZk9n2XHRJ5L1+WY8rVcFxcTUN/HMv9
qAxCCJdWmBMYFvW2c2uS+hT6Tsj2eSiDBiBSsBRNHTgGfTAjErsWVhtOi8lGgmtu7LhIb2dP30DW
qfE6YS03rSZwrOg5zIEBcD2Tw+iT3iEoM1ejPyYHjxABeGOhHzR6fVMP0nrFuQUIsWXndIV8LA/k
4r+kkYJZSLBXZhmGh3kwq+PSWpQdDLBydE7UTmp9mE4jMoi6H3+Ordtt7NGmX0I5t3F0n/FCY7F/
auV73M43Sz7OTJ/ZLzAeZcrnR/suM5sVWQfYNkNJcDcOPMOrFlhKGjy33H+D7iLuymqGzY7UosHO
tWhVerSW6ejVtv8HS9u/Zt4Q4M35r7Nzo1Z1vn5Aul92VauoAlrSIUYrW1gtpb5HAO2vZnI3U7sD
KEzftvGwLgOVeXBy5KKuV93F+AG3ucv0XKuUc4tGGzlh3fbvT6HL6vzXU8jTuY9Tb+BzYgH/UmQl
GklXodYmv2rhZhy+FWEUbSss74vnccS5zFak0gUkOC5BLql/0IW+zQllsjszh65q1EiLizACz9yf
jh/9gi8nuKczFhdsHWzf870vJ/jstXZrTSlnmRTWLkHJu4768S1PXVzWgilPPY3zSbO6+VQWIAXs
dI8QSKx+3fTiJtr8/eEyf+3ovxww09Rd/BhspVRq0l9vJbms8eo0IiSUOxcb22yze8LSog0kJ9Ky
NJKrw4AcmhLtSBLvivrTz0X9blavhprjEvErf/Qg/dDoIBNfvPhkVZ+UM/0JPny5SRAiB3Fi3oYK
JTfGDY1elkXmeVwVA8mI6yF/inogrkPcYQ2aolvpIlIpuKoPfJTndGo/qrpKz05a1fu2W25DUXGd
R0N4dDmSgAAjD/3wYO4cmXyXaRxjE2+EaskTiZZSBWPOPJqpe9tTYRxx0SPHhPXeWt4Pxm8C3ZwF
CNYyJ3/flNGpz3kqwurawLZcwHd6dE82j3eo6GKvi4ixpgiL5FinUH7NalG+kPYnH3dLLAA4YjF7
H6ZE55rnkjdVpIhmcSCV8TLsdRPAKFSPU4V7nYwMK30Q3isHOz6bdPlCsjQCd4wX5FpQQR020Nzk
POPKqTtyc/NofCKrIyDazDr4pdwkOyfC2iZqeeKG+gYAfrkzCXG08Ndt7WXOUa3F0FBV5yKaU3gT
FUgNQ5tOODRiRCYF9WwRYnYZrNeiBLPlhwlJsu4GHRNe7smbTsx9FfARgoTfO9yxeiZRfhzGu0qG
zssidpkldjIeZkB9QvW8xX2fp+/ugnZjdmcNViEBOhNstZ7u1g7CgbV5YRG8LqASn43UPrRjF0Kh
8TLwU8OCe2nkk/SGQEDn2ZMkQYZBHHbbGqXddurI7rMWLb6tRUGAkFXuQ4QEO3Y3YtcJruql7LXD
YqUYmrRQV/Sup8jQHdD+pZILamTYY01sSERY67bz6nUL88WorI70zvuNM3o/Yiuvg9IdFQA5QXYA
9GFVpJN8YNtcBE6fwWu3Z+SbGvjocOBcjkuS2h05fozu0O8irFoQ/WpJBT1HSrB/Q/PibNltRFBQ
e2KYU+z9eXy0wGOtKKqijbP0m6ExOig8hrEdhGtv8to5WX5LW2hsMSK17k5Y8qynuUKv+hmDBeRb
TqkR2d2B1bcZ7Vp1Me2dBPWMOShNzkSd2k8zqPBeo0HOpCoPi4gQg+Z26dWfcNwrSNf6nd6A0hzY
NipozqXolmUYpH6/bBqjECvPASeQlcaOLY44VHldbEJpbCMNnXKNaRI1HtJt6ZrTzg0zL6Dn8hwa
pQs2MMwIT/WT2zzvgGm13L5M76lCU3YnDSzeQGGMIKz04ewjEn0y1Tw8Fo9Ci6Yn0dLCRrODfY6C
iWyQWJAdGAlMNu0OGXKIJhRdee05QW5iy82mbwOTrTM1UJ0W4d7XbPC6SFR9zYnOevFj0EcwKURc
bKbMj86uetFJ69+A6PPWcYUwq3Ux2DnskoPMRBA/xGQ7+di6WJV3jRlH12L+4RTGBl+Xcc4GcFwW
PlrQNw3unrS0r/RS0bV6I9oRO/5gFWIfV2l6NUwmkbgat3Jfj/c4tckocvSrwZjOoUNOPKgV/U6b
oAOqN17JArvF4ElQvz1BpjUcxzBdHjNDXFE/avu4KGEwCl5cBvzpOe6WJ23RfXRlvnFePKQRyFEO
vUjwTY2L+VS7KTSeKh5Og8kul7thEmfo3OIwqFu7vHJMMoTdJLOeyWl2NhiRytPM3AA7Yau/wuLH
KJA5ty1pRcR6K722R38CSdU+yZx2y6xhXBuT9wOnFrGsxENwMDp9TdPnXkYGKraLGH9Oxcmw07c6
76IdlVpHKUm2bbKl0GDr3ywvlmTpafphk+cGrYnwsyANjn2A/yGqpg0a2+wPZqsNN8kiOYSFfzdk
sPE9F2Ma22x2OGW0R/2LPmm2gE6Ue9uNH4pxQhyDI2ljJWbJftysgcue3fCGjzI/GKP8TrSoTYPS
qA85QGIkU4N5TZvkxVADaLtrMeuRsQm3/EQc527Jmzs75hqspInNgvxf1voWJVLatog4ALon/c6U
43tZWU/dqJfnLK3FZpBuExCJcEzQodR0xq8vzwoMCMQhWbkYx0a51T0TgrnxZk2StWrE+RDn+k7M
kryCUq/PiLQOpgmnsTPFShOYaDC0HnOLE1ofJsD9xohsLz4taSrvmtkDYojFkIhuY9f1wzdZOGmQ
AypdF750gtnA+w37+p4xkHET0w53e6/HEmvlx3HBTJWYUj8YfqVj7h2URm+Ev5hTfjt+iOMoJ76i
BvFM0zWsLB8jWzOfx0o+5uhzw8wcXvL+vSto3rBjMVfSI1g2Jko1lXzACR7PsbCxjstcBqwXowLo
JVSV6U0lbbQ1TkqqADzMJBlFEAKYXldZzF2Nm2BD+vQ3RGyZZZxQzG59vZGHFG3zWBbeVTvsSzgW
ewIoQrRn+SGPxcviu8ZVTLjqOouPuttB6C4oAU3CrcG5VR3byL7bw8U71QgzYnYP5KQeC60F1Jlw
u9V1h5FrykSQLai7HeoBNl3Ry5NO8ISDEWYbxsJgul6bwP3hLWBjAWS/eI/gVD7cPi7PvhUfl4Im
V4/2kHCkCClsOJ+WsZU7DbiansVkqaW2wz6mX1dONN3kVumjh2rXxfCz7fQULal2n1sy3rYFM5SZ
ELRNns3r2h2yo2xtgUFhSeEqLQcr96udywwH/W4fB14B49PQx/rgp/IJDcvbqD2DqZ6g1Dm0iGf4
siHYHjXwYB0/cBVg00KgAyAtfKxHkJobrXTdfWvyWBFZxpUotp6XfEt62oxccsTasSQDTS/UWGfZ
mWO9c7LuXU+gKnAnnubiRqP/vWLnR9tJBmgY4JR6pUMXmgFJ6zxF41JtmxbpEZLbO7fxj1lBaKzT
ado6nKDxz1MU9F19DZ+fMQ21UyANC+ef/Y2SeiOQYV/1AHWipCAXdlh62jD593kblv33OpIAxWnG
EOP8GrlE8U1hvof5+iBpjUCW6V/6EX3qwG3gMKLbXQ0dlEDbLPN1i2EPiDZlm8hOUq+TTbG4uyxB
mqYvaYNTiYn5lPUhNvLE3ptIAdausdWnJV4N+rCpn0eimLmfZsmmzrk1J5EgYe5F9F2xzbCHbiwT
572Rwa2ciJLejs38UY/mRPvW+TBQoqbIyRm4tfi3tDTQIClvwr4j4rra5p7+msRm0GQt0TSyxSuG
5psOK8qAuFrHYrrS/UlbL6P2YkHMTZDjsbc32Pl4uxgdtpVPB/T7wypmVg16TKCNNtvHmA0cZYWL
YdoLBpSkQL7r74ZjYvEBfTlzk6MBE5+HkpYdGYepSaJx28QFlEj/WPrOSZL+RBLZskon7YbUJFjQ
7lobo5XrYmjM3IbD3mdo5ovwdgxR3g9dii8dXVa2gKFL6fyDFYxvzGiHTiWcJRkFbJz62L3KVTPI
r8V70tdn3D34HQEswHH5Icr55EdXKOTQOWDy4KQHmEPldt1FsuN2LXWS+75nXn4PnfNbTbi7M9SP
Hf0GSPU0OYhrhbVaXsusRgEBXNCPWPh82jLEAXG5jE36I+sE0ryS3kT/GHdVAq/UMhAmZmxNNP/g
ZJGxeWurorwrPOI3WAo2ToYSMVXdQH0Qww6UwLdazjEONFueGQFySTSThgBTvlEcccseEI6QBfbo
JDq3TqPcXaIZ2ks2RJuUR2SlMzAUBWpT315+cHnI5dtfX1RwQ4KVXmUnqX/iDdl2nv1+eZxzya24
PNBnfPjPx1y+nxvELKxCp8t3vx5o+LofIES5+vXtb39KPfWYoVleN3EY7g1tYM0BeFBjAv/6zKKr
xbL9/WnnVmxoxJery/+8vM7Lv3795q8/9tuzRL74Rs52HlSCGL/15WXodgJWPkqj9f/8+pfX99tT
fnnMlwP39dD8eh71FqO+fFTZ3as5Okc223Wr04uD3bbDDVPh/ZCiDgDb9u7n/Z5atd+h4Eay5MXL
UZNuv5tRpK0XkiAYleJhSkkNWqOiGW8JiN+JtBhfirgPYlIahqw855I2aFsr91EXqCC3jezip7Gb
HE71HjJiBxI4aaIOWPHwjAbWP7sFUY36GB7aDieZyYQYlE6DnTurscabA86KDNBJqBXYXeNjiyfh
qmL27kA9drwCdIl/mNB8YtVhC8YGJN56cWisHKH/xAcU3af6d4ljk2yHBKigShDFjTQF3mEpqc+1
aXmXSX6XTTEUDCTReg3ALKnWDd2+jemxmqb5dM7tdDzkhiLmjkDspHknZzWHCKt27U1XXUwccZLr
+2pY3HUzE2hgeV2/c1y5iy3nIeRcOevzBJY9hU1uDfHO02570RMAqoTA5kBCTE2msW/uI1vT7qMt
krwSBoEVIqp2yXpAwrhtQ43pZj9Tqea3uf4NEiKcicX9AdoXTJzp47qLOxChB4dTZ+WKj5yaTZgc
jS4GD2zXzTZ184iRG7bXWZprVwDMnaCanmlMUPcMZN4U2nUxNf6N5h2aYjzT13jXjWFX6T04Ng/i
Y8s+KB7teeV2j6kZelcgdYJEcvRMf36tDVSTTJN2MjXo5BZaMIxdjyRZktbbp9CRu+yOvLqKGFHf
3U/Y7SzieHlL0SkWFbYpeT2WwOPKcGSOZT6LAbAr4uD42LhZxaulnW6m7RVGlOLGq8Ygaq5dPUyu
yJAnZ5KzfjVVXrMLC2s6Ri0BRsuc8rv+QbCABkmNb9Sc9ccMa9raWwiFJ4s+iMuGSY5j9UfCOGHk
ocs1Rm9XSrItnFkevJ6WR8wkc/bLjVumDkJP5VrQSPrwdGKCLvWiozkDGRPE5eaC/CCbVIl9bSQf
GcaeoNDND0y68W6aR2NvIHxWskmCi3nF6EwWJNc4l+a+vuWtteeCaULJXPlaSwE7Je5nmyNw0UKV
6pX0xjq17X7fx+k2H7dl7YtNqPUcmaY5GMl0AixYbrwmSr+504elt/qBX4IROhVYhaDYYMJ5G4Zm
PEn3e7p8k8uS75sFIlditufZW6P4ltsl6ridiuXdtqgkAWjf5GX4QKDgB1MkS7rLOnbnQ2ZrxzDG
dtYUebgfXE9bxxamAzz0DHRD2yQeylfstOqFpCZOfTPxqJkd7F6dSg7FJEznaMWkObuCc7GNJRMB
3Xa5EUuflauRUJcrY5su3z2d1llpbM0CEYMUGH703H0WbUs8X04jiTHdQ9tmd2o8MPcjVG/XSQIT
9EHWRle2/V0345CuqXYrF3QtcRHFa9dEDprPECt0feq2xHDdyLyd17koSj7a2tg3jf1WwjIIPAvp
tgEtkIxSNCNiLPDj1N2LAZWtQ5i5683lQ0+nFSXzN1GPu+RnH0bGepqc49D77dZxjZ+cgOMa7w41
BIHDhjsG4POMXdhZxbbX3Jk0HNGT+jjvcW5xAiJFiWGIlCYNfrbJ8aqZDdpzIi+2+XdqjKmLAJHl
1nFxcm2ddP5mUsPnSMh7v0wrNJOYFJWpKUuefFzCNfLXY0uUwy5JjXPlTrthEUdh+XRRreGAFPhB
SzS5ZqYYbdwmhOihoXmUH3Yybp0K5hMypQUcsqhIrzNxBRbDQ0rbwmzSn7Aj73AgKhithVVrsbbJ
fYsWMMgb8BHVnN+RkXaebTzoDAtM1/joTHgNbQcwIWqe/ZkEojRCDdCPBYQdPSSUAOO+NtID98OO
XLmlDqCq5oFbLdQz6C+lRTPB6LaQ6CHhzG11i2ItOmv6daKnT3XdMp0wx/cQ2cRK5EYGBXFmdL1E
T2lmfYpmDoNWtZ4WQg/SkpKizYV7b3Zx4KogUgJT7cY1r/AHr2KpfW9T1ofRfUEWy4ZFiuo8dAS2
2PaTaxD61LzNut4o2TZRJsV8iFrtFm5fs/MM/bhkePgowxuiSJmdkR7Y77TSe4qjKTk1evHqUOhB
ABOB6LGmtIA2sVs6D8sy7g0EpqR0gw7C3seHk5LWUlnr2B/ZzxbMSat02uvpsHFyMtuTPnyP8T2D
K+qGfQ/GOOntt54GLkBwTJizu6Mp+jIYXXJCp/7pTDy2NyHgV2wSk5BoKOiJ1N/0hb2EMzP2bbyC
giQuBHn1vhCBU7Lf8KBMBGPflsHgHruQaPMlhKJKmd94Ne08TO9XED5wyYxVtA2b7l449DQaK39o
e1KpyHoyWT3ZqiZEFg8ALlJhnGSstngt6Piu6h5qn32912cgTWt72JrOoO8Si4qfW9VRbxGd4lpm
PygT4Eilu9H0Id/bXfQzdJcDQhV3RynCsjwy2V5aySais/q1TjcRdI5g/hgWgV9x49Tj+TSlBari
4VCXw8qasI3rEHx6Z1NmCPHsLHkMaWSiz53wfCTTrbDmh7IcaAqbyRhUOt08lu/RQbTcDBl0TPNI
tBrUq4lIN8fvlH7YXmXASgZ1keKCybf8xTlMix3zVjzPWNUtL9pnaVxwYEle6g2NmgaLzVYHLLEt
bDogNCskY5hVyZgOCvhnmeQEYUjg0/A4iKnxsvu0JyoGyhOwlekbwO0S/xvhLDHeBsOojwsD2uco
i557q3NoEsBjL43mRMYt6uP6EC42NZDMd3boLzd5x6rjaO6Ji+jDriKPuQgwKJIvJiIGxDUhYfE2
BMG9ngbxEhlJ4B2jpbD27HZo1CE/Ltpp2oqqhsRjp9eN6xyINh4w6/tj0EIsPDiNCZdl32GiPW7Y
uDkbr9BdANvpeY4Lfz/r8/0U7lDPadtWyp2TyoHtTMxN4k2wR1gV26SeOTxGj3tBYyTU+cNGmgTp
5LX11IAZnav2qYkZZzex89xDMQ/IJ+4tYEO66M7Yj6uVVXRnJHwnPTJvtVZyBEZ3NXbxjaPwAAzc
r1O4u1zsTbjxVL+zbZ/D3plY2VwIU+j1WUl0MEQ+IFgBC6qblq3dIlrDpTQcDQKKpu6BOUEKVc0v
NvT97xfjtpOFkmyieGo6LOLWHG6GlJfT1+5+0eQV+kBrS5AYJZePbxCTO6lndUwE0HjfGwO9z4p+
JJN3Q7uZOv9b0TrdsUzS/kjrlqZ0iedom9Z0U379z35gvC4RBwm3YrCUTyOmGK3mFlubj5FgRtVH
Gu6xFvpwMcJs6RaCCnpY/2xg2czvndjdVouvHy9f3IhoAyumdEq78dcXJ1yqTeyaCxouvT+66ksr
qqO76Oa+LRHUV33/gtIPIm7pQgfLNYrFrjY2YC2S0+g8dknMnADLyCvq3G1m9u7eyPzpWE8SBZpZ
YZDX5fHyRdMJWrn8i9sVjjEaQuvL/8uQx01NeswEaY0deSfHRP0r7EaGqMYYdbvKsA9WOzfHiLbU
cby8w//53uwLFzOZx8S1cHF42X1KamfdQShsO5IeVZRjmbB/WJljlyLw8KJnkeV4bRTIuw4Pl79Z
mnHLz/77zyd039oi9Pdp4YxHWtagPvHgygDb/zerJy2wfWXQLI+x+vnlQdOE4m0S4L4XM2SB7lol
zM+wmDhkvzs1+4/I1aGyG5IxeoldQlp0I+QwY9fDf7j6L/bOYztyZduu/6I+nmACrqFOes+kKbKq
OhjFMvA+AkDg6zWR50rnvKvXkPpqFEfRJpkJROzYe625HGKdKtIRAHFwMVbmINe6oqzgChgaeou8
yfuyOM23Rz5lKSL+nJmk57SJ0mNIBueedtDhr08u53deSAaF0+eMs44ZmJvXp1bi6GLT4y9h2P38
dwJjxlYBEkAwBOqMlsEV3N8yyzaofW+ZB0haNjLbUMXB/Y/rDp4pb3KjRzLDuFweOhJrHgi7VFNt
j0Zgf8vdWR6DND+g5XZPYOJ/tF5r4FXj+pWy3CkNH+zxhn72xgKWcFBj6691gcsjA+v11ycf/yuW
d7ugYZIiwwQ1NkPPxNBs4ktvzR+m975oGOUspuWlg0MCCsXll9pzNK00+Y09DoZ3+RMsAAIoRDSg
fyk8wZRUYIGgnv+JMXCu5mF8LgJ4NOa7KEg5pa9Bl9d8nznXrpCs3u3J+bBs690d0n4tiVAMS+8l
SoednqeE1rk6UhP/xpm1ib/HrvoK29JF1cePdqvqyYdwjQLzvceSilzny+RRgfjDD3NYYtysVuIl
/vSF+IH48nnqPA6bjTmt0Swdy6A6GzT5wSLRMsewUZ4diYCd0gyzaM+or6RkZFWqT7WvLyRWcahb
PvT3m55+FEMHlRwrLeFP8MnCb9s9hpfT43P/9qUpYZcMy5Yf+fi0qaS/7Sbx8W9fN4QD+vrHBx9f
N/fEV5mtuEJPYypENOsh1g7Azcr8Q4DiFb8nrfYw/YoBKt10dJvKBo6OTwWw8stQnobO3ASgY7Mo
OIPlQnZamNcpgmnHXBAPUvAUdR5uekKv+taRqzHmBSFBeZUO0YtwlkmYC8slDznDmqxuDp/qA0Yb
Q4qTb8L++8otZ5l/1FDLp2ZaEz47bt26u1osHhfPP4kRsnAAkodczuwF9gB8MU1xU9V5dvKm7Dz1
5XRzE26rbundxQsk0GjkZ4vMc18j+Wzt8kAjwT4YdfvGsZ+8GtnuXRenvQs+1kajvCHHbd56ynq1
snY6CBVTdGMs8gNqDKxpyd7xbk4XHqak7e/TXOzb3pQLef3YuUDQ3QDOahZMh4QjC6UiiutE+M6e
TiRnfWn98YFInHKhN33OJClzgEdONS0aMW999nw9gscKiDuryflLC7mzPVI3C1LAvf5ZtoBcZPxL
uJV5NhNjE8eXhq38y5jbQP1795gFhFMQpTLqfi/dAIZbSARTB3RorhnUQUz5BaP/vbUxa7XLIKCv
/Rt3x5c0BP7KOFOuSifYBTL5zPrxK6s9f2J9FI7NWSJJ3kQ43XEPNli7mI5NUDBhHO7k2OyGuh2Z
ucxqj+Trt/GLc9Z4yQLvzfJiorLS2N/gnXjDcSJPrtAzHCNoYF7s/2nqMdr38zWqemRrnXNijlmG
BrrgLtq5+fy6uHRL17b2VvnheOInxuaYW5fZB3M1vV200JJp7OTz+zhRumipGhh6DJHUEDV7DJB3
Wr1UuRzOnYTYLvugenWpprneuQaxSwYGamGmd8OxvvtOch8J8M4QA7gFB8pRJED4ohh2YNjSuoZA
iGPQEMtJE+Ogd9aN9zQvYW45ShLbxX/r29NbbDEErrrkl+HMNt0F41y1PcIkdZ3K6RuhcyWI0fGe
1/5z59GrkO6LOQ4fSTF8rZLk6rvTIaNn72bkiGW6/B746M/moVk5BreFGOtLXVU/ePVz3CHxs1ck
P6m1sNjj57R1fmGhN5kr/fL6+oIr8vdkid+KkTwL9I+pQNDWu/AlUnWfq7IjaaiXa+wBF7/Un1Dt
/xArSkHsYprpTO5O6+70v9DAfA6W991+k6rPaO+wUM5t/VObHs9+8nsKMKn7kTsCectuSel8y+el
FWAzs+iHdx2SzhCkGWIBwJxdIelQOCR6tck3rst0m5k+TfbauenYfJeBl2wydML04c1du/wc9CKE
rBFfyGQoPztB92oFuB56pom0ToBCRdjI0eosMkCfWs9ch2ZlM7vFL1DYcMV9hyE9v3jeQ0Y2xfiW
tbLZV3PFqL89J0p+kzj9Gf1/pITVbhXbammVNPuGKDx3JH/lXbOCO/uUTE67tyqbNihJcBMacqsa
w81oTTdn8OiCkQOgVb4fOlJaJgYbHK6fEgKGJ/3ULLYh0X7paPJ6sXuRmt6Vv6xZNiCVOEqOZiLA
YEBlADr7c1wi1uys3ejASjZ2DPB2NtVbAFASPN6qpfM6NYxPFLHIFXm7XHsOqxUXYLYYA/nDDkYX
HLhLF53wMRv7Z+UYP6IQQ7KHTpT55loPd5CZa41v3dDeRkHINZR8Ujmk45iobVyZJVStuhzfaTAB
OfiD+LlSIRMCHwhwrV8HOX80Y0M5ZhWnIS0vXcEABKf7fnDRP1o0sKz0J8KQvHCenRyLCrGon7gJ
eiAOJKomo7PrUxNFjYtVEuLmvnLqBdOElORHjJZuFQ4R4D1z2Fr8HgV3ZWLc3SVw25wR1DCvVM4n
rYnz7OJTElHzU8rpQ9DXyRoQ7LX+3SyMqs6LmF357t6Q/XuSel+YWtBEU3SQ02L8Let24SwHz2Ya
71X7LTLB5nDKupmlcc2s+WeQhu9YbLcBk0IEcSCJ3ZmioXo3OnbbOmx+xklGK7AByIYhaAdhz9r1
NPbXGoKyEP1XhkliPWZBc8CqgM1rGNC12SbVw6SPtj38iiTnl1zNd5jochUlpQkBlPDnqfpj0hZl
cx2e4w7I3oSaQGftjmPy29z/NFJsRyrvuFqkPFtDxEWEoH9XlK9lZ2EcaxG11UmhsDJQApfDDx37
6TUNu4+4wtTr9Wb4FNNNXTFLJp82GA64n9JtWtblMWEtEQaDCIQJ5cbA6baZDZ5PkLQzalBaoLPt
XOqZPqvpE2Y9JOYtXGT0ZhOd4sC9BZMnXlv96gw5Sr0aeQXkg5UbyYw5hbflr0T3s7SXFCHTEUXN
uYUiCvgcr4iKRuC9cXtwOIhBPUuTVeHANiJnON7UHudL0zQtxs/9n9waD0WI7IkwNtZX2242PlpG
UiuQVlWqJHxUBmI3BXBSXSt8i4KieZUZkXkF0cp7ys10GypFA1rmoIZd/dwyz7uEQvoXLyWUAW8J
ZNjWJfmphBcaW/Y1tIvPePDnS4SP4jgxExtDv72o5U1AbPV2snh58e55J3vxneipONcTLXKzmatz
6nBAzPOls7SQqbsC4uxiwyRF2jrQP3vyMtRzjzeAWylmCZMjDnGfu74+pb2DJoi2fuyNLqU1m6gl
VIkcgVhlaO7D7fHG0ij3jBCluZjvpHOgAQjHxZWI6HNlyfASgVjeFd6Es5Ao08OA6tcmIfcysRkS
D62ImKsnvZ5Ub75Sqw6v/rFJzPkVfBaIEdO1ASDX9mqh8lPaArWV1lTucEVQJWaZjSOaSy4m5uDZ
qb/EBGffH+94sYVBepnh10a9Iul3FNwGSAqEjaI77/v5lswJ+6pHNdOYDjud5Onx7EpckqH63QtY
2CTMeZdixllldenBY0JHHhpWfTNB/ONHzo2EAGRzKjK2Xo4toqATvBY+CKF5tOXetjnuSez1q3Ho
BKWlwXC9lPw0Uq8EQM5tr6E7ZjK8TcF+dBr9yk8BiSwPmk39iTRTayMGq0aGN0xrb/T4maBJUgtw
C1scdDXEjDZ0zjyfSEkTiiNDMh9neAuHaHCORojFKKGcKDJiD9U0sGF5hyxsX+TskAiZWrsFvrPG
RMcQYzauU+eqTZBQuwPfZMBVonfiNhMsqdHBmIh8coMWrk+8lS07U9rzzY4Z7zyeMog3NOKNhr5i
30toxgPqC8QDmCjFKUoRVPZOT63onyBh3OshO1o0/qigjB730jtRQqxyi6FXNYT1mDFAwpmT3+go
/HlsoFsRZFtLxPqI/eAak6R7TbKp2M+ye2pmcZn7ElSo333LBwPI6yjQkkKBiBd5S11wICh5ItDr
cHSN8nNRYT6mCIQ9P7HCzOpTaH2bB8L2KhiNgBKWsIYYPC01nFOzbVaYWlIf2EAXp9ugBIhUDOJP
HhGDIenmIXGabn4WnZd/s8vum/njOmrD9iNBJMZYM+nG4hxE9lsDAO0pGA1On6z/DiFFkyZxqqhf
6t5YTRaRyZOTo/AClcfmmtDzrEFQpizVogaqhQAK/EI1MzdWYjME8WeRkdIQOprWgK7na5b+LCo3
PDJ2o4Hq9TAQOt3sBbnNmB8xoRmeC8eg5UTcYcmOQ5pgXX6i8UpmipNBNYyY8biRyYzM+8Alk91l
PH6Fwgk/S6lDFXNgm8fsEmY9Wd+lOOtJLZbpcMJwPK48S5LBnjsx1YxMDs7EyTojrJWpRLyz25Hs
Na/grjQL+eJY9iETv6I8TKjBUVxD5KOnmSV35Q7GEYjCh4RLBpyqwqeUWOceINCmDmIEWMVQbkt6
hMs1TsS7Q2t4DvP2rCUB9xUbBlFCx0QBZjQxX2XABbfgE5/BZ9+TtvQOVdhD/fGtlBw3YgbzySdT
zvxiTiQyK9M8JgZaz2DuwuOSUYe403iy7frdZgq195T8JH1yhMiVvqAqXtwm00Vn4uqpNOAUTH3R
V+N7B3x39kZUJ8w8Jo/m7JJjlNQSvnLGhGSev7dDp2grupfexD4AbhSlPoyCFVPkCCtlduL6Sunl
NXe3m9dTqzD/EBy/CWCSqhkpDTHUzSDwj7vnoDHWLqJlphLuB9EXG8clDIm+LIbuSnxaswUGJQ/o
oTOR2KZTs4lC+fmwxj+esbKSwzZPnxKMSVGPLRSOunswTbp2TeCfe55auG11v6kFJWJhgXnNqaxQ
mOP+RCFCH5gmRSCySx+6z4MCPPLwAD/MfuYoCWHmAl9HLrB733Xng4ui/9aIl8dXdbJDoRniaQVT
gNi7ogYZkh4FVNKGvOgR2coSIYId7P3RC/fYMKgKgJ9ZTl9vwpZwXVFl14UtoloP4UhOaB6wLn2t
w97he8ELyHb3sGaasfEZ6/KNsz4zszk5MHs551ZOsYmbps4/k5FgKoL7XuaecENynT8J+14OFmby
l9feGsRuHBngPth8EXdAk6Ku8gio2ydbVodkXS4oAQzgmDSR6RnCxbPw3WmgvSbIRre1BqwbMeAM
Ksxzsf+toBm35oT5lglUUYXTwPhuo2Ph8IyjiyIuPicdBAes8tDMpsWbaKEQRTlWY3om4HGH+wOR
WfR8exKhloy6ZtuHkQLcxFeC5Er/WlJzty3XsYi+LQjWWMJETpghIV/jtKs0kSyh8ccZhnBdthV5
gzMTmhwDdYc1BJ3VekZiZLT2L9bTxcKW362GXpw9VuBvAx4jb8GZJkghRrvepNlwSV3nh79QwXKz
u0HJZWzcYNO1WecT5sfIGbkX3CdyuXmRbPeF/DkYJ1zkvfE2FXjKm0x/A6m6BIoy9TFSXmzRmMT2
ZBRGBiqzvn/AwhlGEuAeUNz1k5GuJxQeNDj3PuJCpywCyKLJ52M/mVv/WJBMqbP7YLs/k4ajQ0NY
8frRvuscNEF86UQtOVXD12TmtbNqw8CpSeA2qUUE6+n8ZmdPwnKq/RJzes7CzDp0GAh6Jacdye0u
J1TK+aAYjS9eIqfTCMS4Nc3b3Hv9tWuVvNbM3EtmpkdQmdNxqYG9YmzvhcOimWrxTcWjuA+UkeZk
k7keFlvDsYd7LpcJD/HgPdqHcZyyQ6W8bz0JOufHG2NQC60xPmmjcUEOpRcjVmYE4BV5tcUh5FzN
/kcyGshnXW1f9WSmxPHiBGcdfWHYPuxn23xpXOntWEvcs6OiM2IU6qGp3zQc8Q9t0H4PC8LMSV57
ThSXqNTGdvTYJJeLylywDokSXw2fYWIml+eP9trJ1TjTBDRyQROUv/IyhUeGPeF+OfPrSYJUHjhO
yuDgk3y4p8nvrdAiMLhrzU0xmt1R5zieHrJbSw3O2rKhIyhePQoDqGOUCeNyUrPJkNr2DGBkzeiP
G5FUNDP9mg0oQXMfNwP147ObNzd/irGUzZsOd09f+qhNu5RraTRuNZUMEgeKJvJfX4V0K2Q4v3HY
weF1EGBbnNZXPtohfrdGryHnbNvRe5cNcaXMyOddjLqn6tv3jsp43U6sQY+FiPYKpLPQAYlMYtk6
KmBAFc7nXC2nUeVz9k/TJ9ly9/vMJZjdU9y2q3ZKOdw61bH0mfrTWRu2fvlUmiBLxki3BxNKBJUi
ehFboOiAssqjsRqrfviwDAzXEWWZgAtDqc/IGPyaLLoTrhfUtgOb6uN58ryvxog2TVh45m0cQ49f
uCGScBVTbZlj/GWmENxQurLXw0CxCJlKGaLvEi4BhCnWb62TacM9uQFKiBtLIZYIxoiidaKRiauO
jgL3amq62BOrjJ4BR0TbYqnJkftIOYBJTxk6wHZSgX+sc8Z4aZOcOj/5XMz/sidUueJqQkiL2Nsi
Bl0vtvNgeI0t+a65rPAoQVL51yVodgy9MzzfsVBvFrxKVqxcsz5Wu65qb3mo2R+DY2olX3HR95tq
xIgGFYKyhC+qpb/XpcvRlziCNb213yYGdrplwcbsWPKjWzlr1mRvvNK61msfHMw6RfnpxohM0AcQ
JUDbex1gdbHKF87xNyPGIOhbCOaWlXzodwOiCDT7rM+95sCX8+Wio+TDIEKr0s4+w16TYkpZjo0E
pDyneGQSNS24TG8M4V38pU/J0r4kUy2Ui7y8g7y8piwyUAc/paVabMT8NQ2BY+TAMOufD2XUk0JF
+3xlLK/jX2uiGk+GlY+7cMw+C4ZW69bBLFNYm9QGp1pA9ZPuGEIS5G4P9BNnkuTWMoVaEtP0xzAk
LW6ROt4Vfqw/SjyH5hgs7Qz1O6Whc2gn17wHtfl7ml7jsLa/06hA8VzN8yUVXnZwnblbx5jVNxCp
ftamWZwIND2mrq2uzjQcy4HDXwhJ/jpQ45TFjM66Jt6V4ETukwhCSoV8E20/l3MD8mBFeAg/cCw2
adeDyzKqT+LZAHgU3I/LFdJZ6qcM9Rfbrq4wBW5jDQ4k6uC+Yno/mp040vvmkKNId6WhvBmXq8c1
wZ5pqsRH0McU5myzLCpOYTjcUtxxIg6+z0qf/AKfsyfyj2U95D5BdeBvmyT9TPzorc7b52oWX6VO
fhWFd0jGilUtc9WKrsYa0czAS+q/tpTXzkiH0EmXzn5BuUukFlzkiQfqARauZnexQpbNU9wkxFyy
CuQNZQe+WwmUj+abyYocFl0Kne/w2LAjzramfcY0B0Y7Jl0gY+ChsvNwtrvgsyFhKxch7kD7mFjw
URvZ/Ix6oHAWF5dJ2sYUMCcXJURIwnJLYIktS7TGzDJXbL7BwKUtGKSw+WWfHmZqsuDCw3Lv2ksy
ecmvMxnQviXLXWeSlmQY8qaWxBe1lBOTE+1IyZEgi54iYj+AluKW7ml1Q82/PUj9j9+8G3BpZ55+
agPjVQ1LKNyE/Y0qggCVm714g/XMRkAUKUkZMAaHBK/V5N9aaJeHB4jqcbvEC/tcVFcD7TS9RV7f
GBOCUsRJuA3LUoQ4HsPGu7d8mPthWg2ds8FYwuqAv3ZTAv6oyZvVWtyMtuBZEH7HAmZGf8jmrfbL
x02N1IrSNdgUA1IhJENd1PJKCiam+irGSG0ej7V8LeHun+CR4Ow1MHOW407jEylgO9xJKr3iiFq6
9Gw6SdXnUFSh8tu0QyqDaYnHYtsoLooAT1Phdbx4JXuYKotPu3ROXR5gH1s4WVlaHQqfjmIULwI7
jz97DjO91eXZDeBTJcvZviS1LK/dn27DSSUq2Z8TWtB+0oT7wjC9LZXP+xBGW6PjcMfVvyDkwbcu
1txARgzQ7aVTOAFrhGfe9hzFy4ISwQ/CjQ/8iOEOhgxjdF5b2yV2nUuWXbxb2hUJAjeOAsu2ycVR
40mf91g0jO3c4j7LcW1U7feaV26b5eGXHmONlRrPaQ9AKS1DpqZCcWSEvBV1wtxbbcof2vevYlTv
cjllFZ1/loOjcVCwTQcm4/JkvGd4uzfFnH6ONjc9qWZ7Fc6c2HLK2hYXBwak7hAj8UdjSQ4bYbO0
jNGFwkrgZwKfFfy2fx5rN146Gg0WCvapJril0tSNvGST47wGAAxvvha/i/ITjNn0lTEoOQ4XXHQI
8Qs0vTiZj06e6lNrdRD0IxFuXD9r1sga8qeM3sO6yBqaMJ4Pugh6ZmzVwSvjnHU1JgRPMtXAKIw8
CPedxR10FFmxBQT4JVc62YRdjghH94z4TZmuaR4S/WuzAY1WdDVmVizb12+BgyaKmx+3xsBopQ3n
w9D3d4vf8Zz5CNm02x1FOra7Tj/1dLxmdEtBFr2HldUdG2w56HC8/RDjGpwbeBowI6w0JeHECrud
dBR7bEwBhLmhXgcJ3MuplXewR5hadF68WA7Km3rJfhrgjhwFOdzXnhP82qGJVxlmdZ84Lb7MCDgV
epK/kD7/n074phsYgz9+MWqmPSc7JiP/iTMoggCcxn//J//wP9EJj9Wv/4NN+Nf3/C82ofgPPxSO
68PfgKHgLUSuf7EJwRZCo0DOwJSZwffjUxV5lsn/+G/C+g/fhT0G1gBioCcCuCj/YhM6/n/4fILg
Y9BVoe36wf8LmxBzwoJY+SeqIODSCfhxoApsInH+HVWg7D5J54SGkEYTJNS+8JgUwlornyLNxNML
TVLnlH9j5cVWimd7JXSwcrVVPhNBQEeFNDkyUshL4hS1MhBNn9RY7GEMZ2sYHJJG4woH+yduCI17
22IGSwd0wI7R+klCxyABOIMV4VzXZAoWJQLxrKzjNaWUeekBds81aQKk2PZHOX0FephfzHzeN8pB
VDbC+Q3sjgQmdo/SxwWJWOESFlVCK3e4DGzCO5Nz0Ao31xVkgb0xbLKHWvBl2obLZAg86zih4XhT
DzVSvRgk/HQhe6UP83wTla61VhoPleME68hWWKnJANGu/702JlAwGJfjhkNmSzeVL2n3dTyCq42o
H+hUX61+20EsaDJR/XI991tWUCWUqKDyufkzfISmBRChL86K2NsN/OpwY8PUDiEeLry7DA1ti2ss
FjzFk4cjyXIPIy7xIhyZiLnLptiUR3P4kajwN4rNVWv7pLoxDq2sJzMu7H3LnHoWY/vuckJvGhjy
CCWvkTXJG0boCyU7zto0uZedKBA/is9YJPIJQwjN0Nxr0Zmar8ZrmVgxNDlR4c1sQFFX6hQk1lbb
VXgLo8l8btWfTD6Fth1/jFNAxOCYA5T37Z9K+P5p9NTaaRFoTqRQ3kSp9giMX3C52kxChffUYm7J
eMDByvBz4RXoZz++05LziQU1Xgzw3uu2zn95sOVIXSTUKHTDdp3hedunPqeIgW5SYmF/TdKMvRx6
O8lRzjOHyRpDbWZuhqb4GdXhEtfHebaCn2iNZBL3Pt32NDC+pFUEJq5znhPGdrx0pd6lOq7Og8cv
XbXztn+vp9o72oV+kc6AJ60e+2Pk46KwveZiTQuBGtkWdnS1mnrQN64ez5rj4a0KrZDBmlbsL97r
mNfNx9KXxvQRgL/Ct1iLXWRiih5iMa8rWUhyfHF0+AoJjtDAb9R4kEb6Dh//tZ8bUsCmeDwiRQM3
6Pdr23S9gxdq8ozoYe8YwZku+SKVYyjUeYKEq2S+ee535jDTmxrIkY46MopjW2PthQSsDEg+toHD
Dhl5WbdPfrBszBV9eFUSrWv7/sWq853bYwcwS1yEo1kml9Tsf6Sz96E4+VKzYI4N1XfIzE+ZRjCJ
9oCyWzYvBvHCF7zdPoPYG4JhvHoZJaE7mAxv/d947bPjWA4bTmP2HiIjJx0ZfxpFsst7nezDufxp
5DkmFAPo6dQdmDmUW1slrDSGXjlu565MgsEqIkbzBpuLZRlrx8oQ4Wsxg57QNYpI744MODnUsIM5
H9HBGen6Sdjocyu/Zro9ZypIDkWPmjWYf1ZFIDap8q4x8sgNYlnU/LF8Vq76nZtxuDZsiNlEF258
l8iGyGcKKIUPttwXL+2V6vqCHRQNJpYlpJBoKOTFtvsbxAx8/Pom2yFGqu3uzJKq24+oLeuZYWvD
AiRcdMsWxFEcm1f6WglCkWbpnaqTZZoCh3tNgYjoeI2mGgKkPk4V4hVCqleAwsdNVrXPSeXr9QD2
jhMMxgpoL6JgaU/xQjJ9Q9RtOS9m439zF3x9TPY0hmXEN+mOmOEPg3ngyk2RLOsRc9eci2emmTHL
n44ZqDPNnBA+mLJijfDqt8QMvybj5G4rayDS0R6C/dS1P+LWvg1pMoKeqd8DjUK4H1xjk+TVoRvT
31Zdj89hyGlazMFbydF1JwwZvC5YLSzG496p4zu9t5cpBVQRY2veWh2q3ZB1nBkmhAZcKTC7JM2t
P7GVop2w1ZdGluLZTX8HcpJ77I3QHV28ZMbk7jOhvs5Mv/rZ+xo22bU2ixdjMl9It/wlAto06YAZ
0B8DxrNseUg4JbPjJ4bJOywRzQngVLxmsDhgzJ6w/sIjmc18l9nOpjFviIGbJ2X5XxjHzFcQ7NBB
msTYO+23yhTpObOMi5OHBrTZ+QdS32aPC/e3M9cTM7E/1hx7xyI8Vqg5N4HnHDUa5yqz1LPvFOjb
5ycHTsULh3e1tvNoqyZl8yxk+tDNC0+8T+t9OrpPWaih5vuaTIOiGJlwBf2WmYtDlwfdjP8aj4ge
DNN88jiJALQpNzlZoCgBDMYvRENdCH/5wVwdJXKTv3u+Od7ChmDMpmTI0EwNzpv0QGoJEFPBauAR
QBCksUvTtnoe7WTh/psjPBrizir8wluEP7+bsDIvXY55ykltmAGe+uF1XnfS0BuDEtk8UuhsFQW2
2rtqkf5X+P5k1O88F92qFYX12THHz9lxb2bWGu+O122VCD8HPyaKvg3cPTGkzQ6/Qraq6upuuN4y
uqtPaTj/ygf1iTRI7PslKKnlyHFmUTplHAIiu0zOVeC+6owRHUibZiMUW4WarXGjZftmchqmU+QN
WzowW9xxBGCjjd7Y1fzWwvHZKtK6mpK90MBfz3gETUVsvXEQtNf4g4aNbKbs2hG8AGrYOyIHzzdJ
hgaoAeVPtpYsN5P1x566Zh803tWXoCCQY2y05aySWWJKKdmg20M4W/rA4HDE7+BRfYGc2meKjTRO
4KAVMnhCpj7TR/4K0xM+APGqWRrnV5dWVkn9dNa+eadT9jgRi5scCn30B/sHvNYYe6ryr8AfGaj2
hrUnYo+uoZC/cHBMF2yVKQxLOHEuf0n2VrdhQ7+/+zX5qt7VVv3FE+13SWPlkPdsI7Egd0qGxEnK
4jWVNARYDeFmcFg3yg8YsmKHgHtlajhATMeJRTHRQOTNZGxtY/5Meyz1VoY7vHZJa3CltbZS8W5L
C58RY6RVsRvC7r25m5Gxr4MSB65M2OQbS6CgpBGQDcVWxQQumfX8MxnptNlUeiv6F3AW85iWAWqL
osFQ3eTtvtEmEJLZ+ob4qqeIQ04b5vHIYAJNLZSWdZjCmsMrRKg165pFP6c2mnWtBvMJUOOuqBeK
g/LUccBxtvbQvk0KmWFsUIPUc/YeOK3JyfSaGOFrmkvj6KREIHmW3ooWc+Tco+4N5hOKNMRiMy4R
wtJXoX6fWegnGsFTiGk0KAAEWIwHKyOzd12dGbugpgr0pxbsa2sfZUSORNnccmF+T9IG3hJVPvE9
dCQz4aX6HCVui13aPOV+9Wr7Tr2bqmCxAnRYA/xF2RzaJlOjpqkINCiTX2SU4hkAsoUCJXpLRfKW
MnJmAoGTpcCKgz6A4/xW1gkdCVQMJ29549Z4OXZ4Hf71/uOD1NjWMe9enJGAQbT+QXNqcxZTvjfb
xj5/r1GnTJVcQfprMKIifny6SpEHY8h4apVAvZ1ieXj8779697/6GO4enxln6qN25nsLMCjrpvSA
qS8/77/6jsfXRa1F4o43KTLjkFz/46vdHEbN6u/vxkRRbpIA9dY/PvOP//79EDGBBjD7Otzj//ux
DcOGoxHXNg16iqm/fu7/7V9pxQknr2YE2UJ0lm49a/v3o/31Fzx+FGGEXN6OEf71wI+P1V3lkWaX
B+teYIQIgeC0snbAkCyXQrfYIh6fqJcr4PG/HkwkeTpsZ39/osNRyBCGq6zAkoaWVUq8Whi1VrB7
sGN09lSfHm8ieEc1xfzeKnjRl6XuH28eHwsdcsDjKgeuUmXzXqpicUpUpwcZIC8miR8lldTodoHG
qGoTBHbFF3t5QZOSK1SigTiF5VSeTJfIqsf//u1jQgSL3xBGgE/dcraJTNqLsMInUFABusyoJG6O
k7fcO7abtzxOx+k3qUiHTWjEDGmqVjZeO3wOPM7fb/TyiEjm/vmx2gvp888uruyyOtH9Am0wD8Yu
gnqWBk51+vvjwzCFYETtC/nm5Un5DSfuksd8fBNK9pfEqupd6Ap6yDETb1rCy48Dz7Jh2AlZY/mF
m+W5fvzv3961tVa7WZy5oi8QUZvT8hsUPQouotpQxC/+osf/gsWe9Hg3aQaQZAmEdW9xGnWLEagT
TXt6vPvXx7jugKOs9vnxDhLudAfPcc9ghyD1M8TuA1bWvsDt0ycv3XbckXG38q8f06laxUe9I3dm
4+4Hve39w6jWmbu7z6ePcbenUboia1FvoYJoJDTR1pqP0ese8E55KYL1Pnrttu4z6ofdxVvREt9g
+tCr/XzqN5ggtt+WB7uwOLf16p53m48sWF+mdX78wGb5ERg770n/5ANqwwMSOvNKVvdc/7LKrZG/
cmPvy8tH9CoL2gcYKKB8wT08pUeq4Gd+N2tPCfC852dzbf9hGLZqN9ZpXpPjvRoIYE02mNOa8LWc
83XCc6HxBCD7/Jq2V1E98bTMJXr7Oz1jnh7mtPQFj6H7FYfO9B2FcgV+b07lIbFPbb+VEQqInUmw
OAmh5Takkz/fPf8YxViKmQljG6tvPHZ0hfa1/Z/sncdy7NqWXX+lQn28gDcNdeDSG2bSdxC08N7j
6zXAqlevVAqFfkARN84lzyHTADu3WWvOMTN26uMVZ3ZP0qc3KpASj1kKhdEefkkjpGZBMI4UOaLk
muMLryM99ighyYzqAetQmrZHX2dRQKjM21oau1UcgKNm6PEF31qqX63iOYecNlyrEHXUS1TQ8TyQ
eIkFmpvAlkC3yLOy+y8Fox5SmpHj8FZ6X+U1oNFhvI0U1N0mvY/4j2vFUdt9jC+6OLP5X59sOksZ
MB67fF1Un/mDvj7PXrYekX7xDljvTEUnc8XLwrp26kMPljXDwg4xiM2eXjM/QX5tPfNuXuqdaV6y
4MqK5fE/9aX0ICnigX1AMKzVbpC5pESnzzNV5WflgqUSnBY6Clu9FSdZcoZTtKfRbO9V0x4fOWEi
sxrNT/FL7Lca1xqqz6d4RYjEBRt+alxY71ydfH4ObsyKeK7OWfTRe4sfPQ5ujIf7c9s+ir5H4E97
pGnXnDr6TvlPVboyhiZHuaVO9lnkp2TU/Tx9lhq/oZmS1ifx1tuWG7uEu/8GX2wWAVkwB56rUyQf
unPxlFVHYfdLM8Gux7dhN2UPnbw1fOTDGjNGFTgGrAGOoDSeazCPuQLlhOzMbK/8Tr8ITWlBHpMP
hkCPUUg0dqq0uInX34dz/o2fo3mWEpC9GwT51exxn5JnvXqwcAim1aOEtbF+aIs3fr1r7FBerweZ
1ZTdGxJAYA/ghfKm6V0gpXu+MB65Zb3zsuzFrw3/2L9SK3mXku3gDBzeMzwCHgMpW7bFr5W5OPLb
m1Q5eXHhuZOZAelmv9x+tOp8CPlJSohqdWJwhZGLDWgdaNxZE3rNKXrmzfGQfCAibqzR3jqMI+o6
olMMkQLFeTz0p0IdIBfRGeOo4rfjQRV8JoNZ/hUwznb9ByO5bXay5BJaFYWnVbNsuArxbCihkL8T
91jBmodL93eVCqSC5lNdPaJJ75VvgN4bK/fqZlcitFtlXcgKfR4yTo5C89kGrD74XUwkkn4uHwc2
90OGDw/PzThvpf5DCa5wj3ED7fL6IcXjx1xRF2+i2DlZeZWrk3lfpH3dSbbAHRlRDvL5loqZyspu
4CweSRseIiq/Xwoy557b1gsbNmLkmjJx8Z4JVSNY1LS57z2kWEf9QhQy+2mDeu5qvZsX7rDcbLmu
g/NB5+rS2ec4ummb+YtPsE5zfy0ZciByVq0nVddtbl0Q+X7gN9hgO8wcpvL0uOTMnnzF7TA2w37w
1rmbOfaNocRzbIgp/2JeRezMfeaXln3xq/GNx0s5EuXFSQyKs2PaKu80tD5o5sp34aehUPfORwV4
zPwl+pVHOn2zJR09K89kZt/1C0LYv6npDxhoM9ErOOpsXgks+VccIWeuAXU3qhgb2s09CClc/5fZ
H2U7fGTmjI/cOLBJXC2jf+IlqPywBuTM6xi85uTPPniF+YvZh6kUYA7vKzVZFoOttJc268qhQhn3
YgcLS+4Vz0yWvcvhHpsG5zNCbHkPBoKUo34xU1ZSRr3wRD5P8Su8lyzuOBf33CzKOPKFyA419PKd
ZbAvBZn6/qbehdPPFHjiF5cOuip+FVQcbMiI+eLhkxcqKUy7WrxbAj75Dv/KVP339Eq+EQj1O2LN
/zDePa4+tsMHDISvpm29Gw8sf9xHY8MFij7GL77YjC6falYRJChp5tNmZB1mYRe50etKqLrMDtJe
eELpbSJ0hdsNRZYReUkMl8VseVi4owwtXmthx05+5GDPcGhsVL57hcvFVjLdrW/ZEb8+GHksF4YT
2N2+hqPqmhfukvXAp35hJQbn7qRH4yHn8VgPNi/GO8ewIy0ybC0uP86koGzEi3ASnqQ9N4n/XpLn
yfniIuh3nKTMJawFJ644X/L+eVsMfpZQbIB8TrVD5UFCgHXzwPKi6a5WPmfP8p3bWB5ZnoO7ceo8
RrTCHLWxEJmtM5NxYvXTsIqwNPGwyUdUHGTuHzg/XD5bnhFmauiadjXzokcEHmxPeJ8QAU9MldRZ
fWbR9vWNX2aPkjOkrRw2GRunAqLjkRvP5JM9Mw1Kez559EuOvDPmgFcWd+30xrtQ3nk3+CZZQ7my
CFC9VvB5KuP9rWmPMQvqO39Q8ZwdJtTwkWGf72ZClh56gQFNbtx6gxTVjz4K7dCyTu6QmLvMkgxW
ej68AGPDFc4bV3lg/ue3pnWQ6pPPMMt+eVks/jwFR/Fl2zfbKri2X3ysA2PDXYFDwpINVo8XxlNb
JzI+4h27KOHIb876djLv6yhVsYdvcAIyTsRNUGOyPE9sFhCWXrNfavHwDMbwBn1u2eA4vlM/wKGi
90+sm0iMEOChbQR9MF65BOUxvibYLscNuqR8N6DM9YpD0O/Wmj6jHgqNioyEEO1VIdNg6jgJNxjx
8XbiEmvSvrLaI8UPKBh21Lb8XNP76qAfSKfaLgpH+F1n+DS1alD07bVpnE5/rGgfZDKMC8nRTh/m
nUO6XZFxtZWmdZIDZWkB1jmHxtN1rl+LfIPDOH4fufEi1QAnRDQAyh3FlJN23c4IluN68SUAXGzR
YJfeX7KcyqLPtonoU6iiaFTuMjTr/MIUZVCWGL+mvUQqQbwWASqHjsgby+nIwxCA7qhIlhpWtan2
Ar+0TlX5rJ10a19xE2mIwPgJ/KI4WxNK63UYmOWpatbasPMUYtJb4EE1/jxf2ZmL4wayDFzCih2x
elBdUfGA0FfsXLk/t/CklUCQDlH+g5FHeGZpNZ4STpQM4NBT+JzCaL7U7GnWAXZE98ST378Ysyzn
7LMZu/l2wup3bVS/fRtmB7t5RxNe3GSaX7/O/U7cBT43Ggl+gtNIJdCSvORDZJ47vn2Y0EGLDkrt
wUKe6G02GyY5euTCU9P4jLTylfmKETCJDgIRcfJ76wQKjJcVVyc1di0v3ZQj3su/aWWmbY+0ckdT
kBMGu5XJEb/NVTjkCeLjOBx4wZw4GFsb4DIt5x2WV/ZutlzZ5mNBliRHAzbAPcvnVjpjeWVvAIaB
JGtEZkPjKKdp3sqhmx/br6n9zcGfCg909wqMebdO28uP0jssNk81NpjxQQ1HzQH5sMnWmAlZ3Ssq
GRJU2TNxutZUpKEbbY1Pq5E48Edvtax7yQc4E+ByWWzds2Svdc+kvan7kCOqH+e3pTlwKcxd/k4Q
82TsVQ0hIKRPG+lRjhDjsKSX+AG5ijN5GoNry8a28RiAHYqmnNQuNiTKqX1DSMm4ZiFl19rddJLD
6MEBFHREuzqTefzFR65McJfZiQFLhsfWyFnl80ibgY2cRUr6jsoXDo4X6k0z9fgQlYNdf3W/LFPG
wSo8qAsCShybmxupmy49lYkbCttMcvITwkPFpdnZYi10lvyd5m69p9NC9yTyRQqIbF1ysJ2hjcVR
xRBH3Kan0xIbKdfqO4hmQGsEZ2po1J5N5QqsWViHEGpN7ubQf5vodK+1ADXPzwXKsd9mdMXwXfTP
q4dF2yfCK6ElCPcm5STUmF+gSWyE5zUH6zwXIHddlZkfa8lE7DM6JuiertijSv9B72PPbz1GoWqT
lHuTf6F7lEAA9kUkZP0DlBdL/KChzlvRCdWGLMDuWXcJ5dZFP3XMxxtUJD86/21MgElxOHq3znxw
jJsFuPonfJqvLHgWsKL4oIIJpLKL+DUNtwOFAFbdHNZsXxwThW3IRnDm75Ai/Q1fTXooWAbt4kXo
fQyWwSMOqIoqod9HSumWerYXE8j+QjfS7HnQbi2FYdVN0D92fJI6Qnfrd2yUFI2HBSp9yMkJ1zEc
AiS+jaPdAsLGbOU7U5z8OXhXwYgIud0AwriHJ+q72s3qiYT6RA8zFLuq3ow0I+9YIpFvM41J78HR
unW1hEDVTBmWwxYzCqsitxlgGEmh8jHomF/A7cU2Q8GweSTudaZsa+OodeeGRntzmIeHWLuG4+OS
vaqDV0bzJoreVqUZFV00kHauEgqtIzo4Sq3TXLKvBYX4Q/E2vtcZR3mXFZhZ8oBIyo2Pszuj+tq3
R1ZluXCwuTWf/D+6ZBf5qbvSiEFWleY2xWh9uFjDGdlDoLrqCHbNCRNPOOXIlzoPa4KE8OCDGQOX
SSKCT7RrSrQtAB+vdbRjtdM3855rN9YYWd8RDx21Y8Ts5nXHUGImBCHO9uDD3JzC7fKYeunI2TIq
vJArMuxaww31d9QLSGy92NhvkzV3ifOes0QfYFyuIgVCt9qpTvlu+ZLPnMli7tXPGMLMk/5EkcUj
YhiJBUHljHcE6N1LN/g4cgs67RTuVmGkL2Io4Hy1jXyJPUrg6oLdZKeYxGc/PYRs6AE6Hg5zDufV
1h/CQ70Jn+R+i3Ui3aQJki87ujCbqm/paTpooq1s89RTtoqb3ywRUt4xYjpzJdTvB+2CL+cuMyvA
ldlOGPjpdX6QZygyfJzmlfwrmj9u8FZvVpm4ugF5qe/xhB37HZby+noPzpobHY2LQEnBNi6lVx7g
6E/3eNsLXsQuVD7mvxPHu0uNuvsx9jJfx42/vOpv4Xv/1Il4a/ZQb59UrviWV9w6yXKEk511KN9t
ltUX6aaFfIFropQPpek17Z0bDa2T2cPOnQSbeezT2sJM1ZQoMdhsbcoTqeTrnFg6FnP+uepseWd4
7WvywiwqvtEhCzeIcztlh8YvaQ6lig4D87rX1+8YaYib4FMs3Wr1Ole2REy1ujOlX3ZdZrNlj4Cd
AFp4wa47z8EIN4pov3F0YnfIDoF4HPaieYnoo5nw3IWv6/9L1N0CmyI3OeJa3i8ewcjtrnGQ6k3y
IZrsjLoKryXc5Top9yH+L6dzCFV6NZAgsKc1X/JjvMk1k9j7edO8oFEAxAbFdSAT2auEA80sTlW0
dGi1mQiDMPnb/YNquvNJJuuFxgyOb91e+UPdrui3Mol+xmaEKaAmT2w3OaHPr6lM4Bp4T5s0eeu6
SA+U+sVdsZ7ZUZJA73c5p7H+U80QTrP/wSjAeMC2N9/QtpmT9wKTmNN50Tnajt+0/jg1FTgn6JvY
4VMG2PVueN0LsShILOz4uTf8sNhCgbGDt3X2Dp86WkO24iNw/I1f+k8MvSXld1f60qieuBYSXLiv
2Hx2YntM5/f2N0Opr6CYYB63TkTP57XD5+IXFTtzHOoCdhxHqXZpi9OAktsj5QCZMkrk1XYGaxut
A/YsDFgOOwRmeRQdFaEVr9U9Sp0Wt5itbc0dm/z7Uu9hod/WZI4EzfxH+dBEkBIQ4xzQP1Ecss7R
BXSLhEj2xWStGnFxOTgngu8E1GUKnqc/toqmOFzGApLqPn7rXWGFYK2nl+h5kDY9OTjISm8CMiaO
z1b9Vj1TUv3qkgd2WsImV69956Jotsq9BEhgAsdZLlumjnRvDTZIL2fYjWfpxXzrBXtTb8gDOPKR
VPzh3r3obxGzKC1xH46Cw6oE1CNMrim6ykzDFGv3YBRtToG/+VkufzT0tZ16VG4T+4knw7Dl4ZR+
yJx7Q29hiJS25Md8BoPGo0mAGrx4qT6rz/LLOmn7hpM9dY0LcgHUAkp9z/hA95Mz2JPHVuUnwfEQ
s9u+WmflwOiIt6iA4YtcpuoBb1e8J7RU+g2O3Wf8VL1U3roruwSPBWDd7hKCw8Y0NgGpDn7qVuXT
sk4GLElZ7Bfyk4kA/aeDLuss2/BAacDwZMMTPJXJzWYHwAS8jTfDJ8Jve+Djw6NGNN0O07bbTmgR
nPU6bplJwge2tyfrXNf2Y+WX59R4XSij+SKUPsCCiDfuN+scvtOvQt3L1CLeqbE9f9AA0tfZ9jl6
YQtFXl3O0xolM515zSwfYw6Ufqb94QXcTelSF4e6CRTPtih+2okvc47f5CftZfqWKfy+K7fyKdj1
mJFf4v30yEj8qbGgFTUF7Wc13Bu3R1XgvX3VTvwk2cY5QN0ANv6c7oUzRo6coRBcM7cjWGWzErKd
8D1HsmhfUvz1sieLr8tBd/Q9mzOqG6n80I3BNh13nfVolMKxE8JruPZTwnzi7P/35aisvSBEwQ9I
NC0/HEswmx2wxHHt+8y9YCDwGmh9jHSA/v7OquNDhY5nk64trGjlWiORoCAjN5Qkk2Wc8ef+81/w
3RUwfP/5rRoO6B7Ex07EWtit3bm/3//74+9HOzXhkeZUi1Bb1swD//vvp3Ij7cJxj22m2XeCXv/7
H+H67d/fBdUKk4sAlFtohjyE+jnJCf/lR//bb/49hlbSK/rXoxFNVPpZ2t41zUT8R1QCjdptUNMt
+vsjrNfn+PtSo2EvAdLkn0wjxa4KPLHYtFN0+NePD//5Mv/1d9DIgYL86/u/n8kxamxZavz/9vf/
+vbfv4ryiOyr9VH/9S+pGiFUxyPi/usf8AfwJH/fw1IHsVdVMIfW1/pfnv7vbaMIDTkrz3ys2pAN
JJ/pvLIGD2UUxa+1hhsXsz9UFgW9Ot8lQ73VNCPy6ewTLqLUp3DFccYJtatFeZRS6IHKeG8la9tX
HP9SRSUNotPcHvlEA1qj61ja9ci8xVhxzbQ7tar8bhndZi7QUXYiZTQB/18PiIIgFPCteHkFC8GI
Sv1nFtTUQctbwOtEwR8n5mbIJYmKMa7cYZCIqEFWkAaGtVU0ZLJR+pKNCRQFSFYd7OgxFx+rP61P
Okw85PREKjqzYJncx3E5YI6KbRHz3oA7TNrKGA0mlb1lnV6T/DUM2adQ5YBQsFK5dkI7sVVMcqpy
hJBYDUm7ER5qHN+qBJNHUcLr8kEY5N7oCfnREmGv5s1TFQsfor48FBqxbeHniJWxhcMaohHQLfmy
NJgE0ajATSw12cNwfjJ6iQIoaI8gMN4n5KLOZBZXpGbEbDb4tMMUdSQnALqvrCKa9RaGiPUqlYJO
OQ7CKcrOY2D8zN0ku2klf6MkOYmh8RqmSFjlftlM6Zck7fFLfRVjA+wDgBH9TYgfef8bFeYnbeTi
0IvKih5fok0Ux34lbJcaaaKmcZzu5BVcU7wYM3G1nbRv6nmPmGSX5/RZluA4xfKtbYbrPEMiGBvU
UcV+Bj6cNAWirM7PwUs2o85ejOke6BsXXX7qrc1gPurqgsPTkJH7LxtJNw8hNc9Oe+cyfbaI/iQr
u+AEJT1Xx54GgHaRQm8F4lRUPXKumZJIP1XSf7YYc2g2qOz2WOMbRC5csZkYK2jRDcRaLTpEiwlx
RFL56xUuWCu6W00PdVipX0tKuyjQQJnOr3nVUAcF6mIPq38XbIgUFrBheuEw4kef1LLYprWxmXLK
YFrPmUpd+9RsLJNEmHdRnXyXuaPKhuiG+fgE4Z9Jr9MqG3bBtBvS5AgdC9GuNrmtAB8qFzNgra34
tlRwk2rZFNxB4TyZy89TL5U7Yq7eU31hSpEltDItGFEDnzbawDfO+nSfQkfKUF7GDcRhRf1hJJG7
1D0Ho/nRzfoloCu9GEg1FnF6miaSnrLYa/Qa5e6Qk+UnnmYjvBtRsc8lMHw1QJOTMsq36bnJKehk
1iDvEnqZldwRBh6rT0pvAqPV5I/6S1SsX3yJw26NrximGiuRMR9kTQr8sebBrXlm8RrwGGsxXOAa
Rmuk7aVIOAOc9lH4BmfErwcr6X6kcQWrc3gg3uwJNXmDEBP17VyHp2XQPvQC+cJUso+mI7bkVr3a
k+hazOU3sDNvDpT+koql6aQwYEiYl2r8e1IzW74aBr+BAtdi7F9B+NBsFKe9lum6JxESd4lmyUSN
jtMwy38bI3A6a2QVN82HJgD9hVFcLIZfMpDvqJ1jdAwcC4MgnhzcdQf8+i8xFEtu1thhjINMNVs0
OzKzTr3qOZNybQPx6VwJwnPEZ5Orq73GulX5kkBFJhZ3ZjjTq8ToiTPtfR6llwFLJ8stQViiwIk5
jjTMCbNCeWiO4FuNO6XVT5opHfQYi5Iyi+c8ytipjuG1/BmaCh4UfR6NBmS+V8AwubUaGzibVsZX
4PS60XrykFFr0+R1S0jHJZjjvWX27+VC91MTKHsKzD3bJguomE3xNcrqd61qn+piPHPNz0sjb2s2
tFOf0DUVxJfQpOiVAkfC4Z4vy0aoqmuswqIRChYG4PWiTSzirwpPpZxUO1R0zBFldAXakyINzqjI
i6mTkEhNdoSFNFgbUHTpoq2paefAmP4iT4/I9qX7VXXKW3VW70I1/UyZvEFnRp9msyQ7pMHTwQg4
8jN/Z3VZ2lWqIkZECmd097aPf7tYnq9wuL1mCVGrqxZQk3UVRPZQ+rk5xJQHiQxO2vo1nQg1arvi
olwVKiFChYIl/9Fy8u6/dZV2AQy6rPvUgSEAApRHgGFigXt9wZ6X7OX8QQiaczjV7Rl19aoqpaAu
AWVfDcdbggXo1nT5sxD1n5qswJyS11bXWqtTGxigQOjHEspRTRRgrC+AEehNIvuEmIRwrqLvWc0I
2GVPyKq9MBnGRiwxdhWpgGeNinnVUQQx0fZOVXlVALu4SHHJFwjGF3GyZjtWTRJvCeArJhnghKW9
iI3Ijl0sGLU96SN6kz6Ki/yFudIr234PsmcKKdZWGrunDHGJIZEvksy6dlQSKukdp8+IihioNbgb
Q5DBkVRLyRlxdsHl7o+GEtBuEmkzhIGF1gQ8j5RqwSmk5GjliD4NZf4iu6O2xZaSUZ5Toh0o6Kfm
mQyFwI2A+vNq6ZMUxTSz05EotFfFrW9JfxtU+KA6yZfYoPZigFuQXIYJhx34pEZKMNh1FEb66ktK
9e2fT+r/W8r+H5YyRVIlAmr/75aye4mA99+cjwYKU/HxX91o//Gr/+EsM8x/aDyUoWNclojRJvP7
n8Yy5R8YzkxdVQyLG2dKWNj+w1imaP+QRU3SwGwouvrnHvtPY5n8D1E1yazQNF3is4NR7J+2t+u/
+8Xa//b9v4FxQ+VVdO3//B+yIv8f2d6GJmqiavCguiIp4n+L5e1jsi+aJAYqXzInS8FgHOO6f8xV
ajjG9NIA8r0NbV07zTQMbqRKMKLmw7DAkOw1Yk0vwHBLXzWD/GzUD4EhBK61WMsGheIeh8DkqqQi
ecF8npuq2Q6i9YW1BCHdQq1QX1kniprADInb2h71CePm2cyz5G6hwhIbIMxzAP4knxTBlxY4dJMO
+X5OWS/EkNic0KTL04CGVBuqAa00LJ5o5CsMtUi2cslJt0LDZxShdrAoTaGGtlOZoFGJF2pj8is9
i8DaXRnEe3PiM9WII7TmhsjvAvp9CpbBD7qQquSonyFm+KALs7shcTDIB0Xf1inHeGHgWB1L1UFE
g6vUI72ZeNY2cjQ9WRFNtSJLmqOgbfqJan41yTpr6Ni+Cco0IYpQNmGSWJiEYvUM/Y+aPeNlr4/F
d5MStUq+6uwOJazXNu01eMAT232dnbUat68rIGUehOi5ywA/JJiKlLhWNlZt7WRGFX41gwb7qHw2
LUons62LnRTujFjSHi2KFl4Z1zsCz2jJ5VEO6SLY9oEc7iWVky6qBBB3HxAMj7nypGHlOijCmp0S
jDdFTApy22G96OJK4qWCMRi04vT8FnRrU1Ro1cs4q/mOIG9UJlGgOkFoiJh8hEOqz9k+Srv4nAw0
MEWresK/1flKj7ViYT9wzCrikSIMNdBqj2wIScmgmkA65Aj7Qm0ellJ6KSrMEGJjPBOuB6hVS3uq
+KJxA3WAWZ3ebFD3804vqfZaPfGC84gUTO9KZ4kD7Zn0OLuTA2UnN+FNnWPFrzPMDjUunjov6D7p
wUHRa0A8MubfOdKXw4wXEO6r9tAYSnrjgrqA6rYLzNHHSrCI2LBwk+OIAhc5JLqLe9jE7ERnUkhD
xQ+bb4m3i0lZN65qine/VN6qXKo+ZkdBEUikOwtCRIFUhKAAjUpHjY+LMJm1bVGJhVsa2cXQs9lj
5Q4Z9zouKgIn88gQru3wqIdiRRE3vxFl58V9d1ctednPnP/NKIwOlaQfcb4p+1gYNVopivEQVO2W
3KNwJ63JoWrdHFlTOPt2qgLdUtolWY0XDms5DQwEZIbWt4dOWB7qcki3f8Cy5TsRymVv4DFjAOV3
HTOEjOPqAbD4d96bucsZQeS+FrQTiQ/zwWEFuEb1GIv26v8bkXWoMtaOqhi3kK6lgxwcJOHdmK3H
Om5qAtbBFNTahhsVjdA+5sQ8ChZBf6XUEibTtyygTfok5jjYNcs6zllxoYhR7U12y5M8ZZdiE55J
7jmUfzhshUChOBRF0mXlfY/f1rMEkEFWVI2+Vpb7YKr6TTokBExOcnMZl8mBh82po4geG/m5aNjp
4C1yC1GKz2FoEJ2ElWSSBOMalPojU5Bxha31G7VAqQzMqk6MUdzT81knHzdkzqiUFaeJEAYT8iap
G/gfacnGihyGKYyNY9lZwSYzhdGZ4wx3Kuyok2r2t7yqAfjHIIDN1fE1hr3iCUmtEO5sETClyO8S
FmYnqwEEilH/3eoQ8jKiZoUQtWmitAWF1ObH6OfMm8YUsZFIFghuv/zqzkNqHsZGeMqSQPZjhT1p
XpWxW+ikA5Wg+Si3CtclgrMAPn7wIsX8Va3gmZJZ7lQSlIFY0OnNvBBhFZ9nE6Ai3s6A1z1duLRo
G+b8Vhc/edb1T00v2WyS3US1ILRhbvUA/JH9SOwSDZUuTIZdI5GtKQRyao+aOLnDAPCXSErU/DSe
jfknQGO4aWuD9oEULX7X1i+JRhpPPDS6K/IzVlG8QrCrbdMAuFdTJSmIPoWr1xl2qwW03FrZIZz2
azHrfV9KAO2L8SuX6IjIabcDygSjaI7IxckyT5FoAud0XiRRVgi2IWwxppAcSGsjPET8BhfRSyPx
uZppHpUK+TCAhfD+KHLt89IRR0S72gSaqqrCRFsXnMe4YDbSRSTlJcvDwsShNFrjYRhFh8yuHy9w
jgZbeFFjWsEtjm6tsvCcWS0qvPFTm3JKQoo5QZBp852y1G9ySKRVlAUPTbPTCV+6tUhyKUU+4HaP
KZxKqHm6oaX/kmjuTPYocgOCqCmFwBrjo9nkSuiSGuEVqXpSAuQaQ0FJVUpp2zQK5WiscftM6lQE
x8ALlox+sSiezEFbLp1BtkxYFeLWLJLPBYwk4GeNOq6KeDuxKLqYAKmpqYTtiqJSyScGcollsEgg
IeqyvMcRjt6rSDRvjsid1RdkL4Y6b62UctmiNC9Kp0dbuYvJJSniwkvG4mNG70BCSbKD4YCQSl9W
Ny/UkYgBltUyE6zRWruyuup6Ej6hJdjmqGmWKFy27aJ+z4YRnZaEymOmaEw+3e+cm9Jj0W7FMn+V
jBEr3RC+lDVOUwVp99IxZoByozXT2gtdGsAh9OA2hJgIe6lv3kw9rTk2hmApqhGnrIYv3GgNHfr7
kt8ludulKwAnZv72ay2QrwSdsdMwpQeLo3pSCPHrnO4SQk632P9T2gWS6KvFFOw1Pexe0kG9m/GE
ohfi00BRsdBofFEZ0h5NQHJMS+jWou4F5uN3pA4wX9O0PRMuhoyXHQywWYKM01qn1I+F4w4Do8TZ
3HTIopjzxFqhkxm1weukz+/y3HVnKS5U10qOeiirHwNpae5ojBQ6dOlscrA/RBHN6VbvjA8tMl+D
CriGuIxEVufqY9FDWCzDzDhGzaI+DgbdQlXk8yKFg2+adXjTdA6nTRTl22XOJK+LBbIi4dLu6Qjd
VCDQJ2VoClfmZLrVw21IFtRPLdSIM4Ct3NMg66muSdIu6BVMlSPXQ1NLnSKmDLmzjnZVOqq/kFaY
GrPjKM8/kSkejciodjU5BbCQJH+pq3ADLZ6SfywFm2aWsINIhA7gKz3qxS3NG/r3dGWs2WoerY5B
rFnK8IXB3Kn0+habLRFbgdjuKoy7WVneuVQieS5xtes7pcd8uSCQy5rwYNbJRxwaugPAvuemaPgR
6AhqUxw96sl13WcN+YKOFhg3hSp6dnn9xNrLOTVMd0YdA1cRtVuPfk0ed0HZmO9mQCuplRbrvhit
4mFOLghiVC3m6m5B+KQ6ahz8yCz+Dj5nwa0KZXGFdeCkDay5tAyJKjdyg4+d8pu0I230TtW3eQHp
CpPf0r6oo9Z8K731FmDtewVYatIRrFjgyH5JF230lQj3XVg+T2aC5WLF/oiCFnstR2R30pboLbgW
SnwKjHH6CavyQIoYETytchcM7RMAYHkjrnI3q/2J+YgZxFSyTaYCiB/NGFdvhWq3HzEJj6/aiBQh
19iV0k+vyAuSmh/YyjX6nBh17qAeligXPBH4Y9BHh9qkuZmIKyFTJzJjAijmSUaq+pTfwX9SykLp
GMRXXXXzMBaezV7ds4+L3NGsxEsZCBHR6Ol3BfMeoB7ezjKYXmpKhHUFK82i/gKutzkFNS8/MQyR
9vBkTxghAxMxkCHKv2MOg5p9T0fEA3lFSky+IMeEb6XAOaDL/aFocfKIFa1cWY6fydgs9hw9Vl/k
gI9g/Z2/XxxVzHqRik26zPlZduiIhoWW3HL42JyxoJMfWjF6LsTScNRh+ja1uPfI0yOHsMYHPprB
sy4KtPmwgO77kPbT3x/Mz7tIrB6EDnRzmS3JPop3psGIk4mJLKVh2LABO00yXo6gooT9Fyb098do
xVTjhvFNKms8qTHGR0XUKKxZKuB8JD16SXJTqINbG2SQmyFo5WIOYT4aa0unWT1LwZjA+K4q2j5V
8kLQZur3XX0WWiPGezChvSEZ0oll+rdj2x9Co0c+E0H76LVadxWxn/eymc37kb0l4kXsTOr/Yu88
lmNXsmT7Q40yiAiIHqbWSSY1JzCqA60CGl/fC7zX6lq9ybOe9yQtjySZACJ27O2+XLc/mwqbatbG
GAuhIS06v3msBuQj8CU4000B8l1U+NnoYPwdw/tKOvZGBq27pzwBqwmfol074aeddMmp+Q47L+D8
EF8zidSriXBr+kYNqDwN9r4mYYF3xJaB6Mdv72HAFuF5Ti6GUxvvJunGV5d5GjpyXJQZCjrXdZDT
TulzETJ7HRIR3ZIe211lL2n9UCCHSXwzAIqUsvrx9FB/0Obcrp6R4jrN0SsmPtg8UqcJCJqjHaYc
JVngvuYmcqei6cUs0W57Hsk6rpG0AIBueqt5mGIPFkLgvsUQnUbVhTu4ZK9t6ryJ2N42pXFy+vAz
lPSHk0y8aOrMVAkfNkNgmlDwKGM2rc4n3qyBZJp4mwl2u96nAccPzUKQ5B/ceWULmfF7erfnYHJM
sKeL9JJGKGqz4lil5kpIndwnTsUq7LpdPng9Ah1zW4+uf4DPQWk8ScpdzoALlcT2rq2QUocIzoNB
v9KPdA6+PEFSR0zTVh9dTPRUG8mbVvcxXxZvrPSz5BiFzwlTAXuw7nh273JQCb5V2gevyTDs6heB
mXpFYf/7HxXTYOywie8qX6GRLtk4SouBKFNz6UwvZpCZR7/gOQ6Vy7Gwa3yalmWylPPt1yZZzymI
9kHopUff88y9Ty5IkWUj4EVrl1apfVC9l26Jmbt2PfltEvAxrvNq7WSzCNzkZ6qh5JONYWJE8lzk
hWP7wMJzT8edGiejiMx8M1p1iuPI2uonf9FnV/Az6hiQxjmSCYR3t6wt7dBWQXBUMvD3WvOtkW6y
VGAulwTLahwCFWkDo7uJEmdYjVjWcf7wQWIibjn1uI+crORBWBWaSIo3eqGttYUDeSxL0s9EgCpC
B8S5GOc1zWv7BzFlb6ndXKFRIBDqeyBhGnUUtcyjURUQO6Fpb/QAzZMfBl9UQ0iumT0uRCi3QHKf
+gFxpddpt9xfQlC4Ga6B1K3pYatADZnc9KJPDfqkCcU32+uzbo+02u3wHDjpd+bSW3axpmNk3mo6
tbIJIYHzAexnRySEj7UkyHUlOiPdf3J6lC6tMf70+VtdDdmDaTI/8p5p+8P0TpBhd0yPkxaSvjW6
5jYNrxmDYyRMTr8atGLfpvXKDwcDeljzaVQGsh1Kpsl0to3p3sWB8Y5wqc5buRet/tbQAzwULhr3
cXKwKLXxDj3p5JNXH8YWrlDjw6Mjgc2t2TY1GYP0nDnFjNVAyOpPqVXe+QLGyHvH2NO5NfbmrN30
dMYCNzjatctUrx6ZD5jNppCjvgjHQMzRt4s2sfprM6BSRiNAKIMP4SPK4pNJqb9sVB3ghmhZtevy
UIi1xN8jRjg4ozS+yY+FUaDmMwCdEe5Lm2zGwFkwm0ZZaRnVFS7tdyyLJ51stfVkM1XPJCjVoZDL
njH0MjU8pC0iCK9ODavdtfpkRYx0i3+JYXwCZG6pMVtaeJyAK25rJi/DupzSO0A4wKKKn4qzLkal
YBc5xCJo6XAtn0Im6v1QIT9Vz54mQAuE6V3tpeAyoncz1IqFLiHUMNrYyswhhp4FraAVMpkXnutN
PJYHvMA/ZcPtwJT/KBAPLKXq8fozOc8ILRpMMjs6RhaizD90FYCbsh8qPUayDdwn8Zl6mQLyuRTt
xwi/pbPY5TyrvpjsJYuMY5xjy7XWTGcHRwrcIWoWnOQF549IfLtx+E3f0AvjBwIcWmIHLS6Qek3s
5K0nfahuiHzlyhlVuRHEo0tf3hPeSpu1Sz+K0Dh3Q4OPB11S6verJNT2c5pBoOffrqr2QwGeMEVu
PkdE6TESUUGlzKgV0UjX6HvR+OWJQ9VRj7W7EswN3Z5roOLHqCsf3BAQDSv8Jqa+oTi68Yw0QXmf
R92PTeQXZaX9Aj/vglx4IWhRqLi80WAi8lD7jIDDLkid25RkjOluq1MCcNc0wc7X17VRZRsWNQ2L
inWnGpv8qoEVF6g4VevL5KkvxD0/8VQ/AZQiFHoAUdk/17698/LhKwIJvmKmedYi65NMlYepB+Id
R9+dbtycqV/pXrefkvytY/DIhI3+EXkbMC/Tj0Erkcr2wzcQfwbJDY8P14GDygUGH9tQa+29yC4W
MjCeLFuCb0n2QVTwPCFfLpu3opKPkAS3fUHuB4t5WiQIpAWKdmsxQYnJiG8M0W/zw+5CKBMWFzTk
5i4Zv2ikcbuhBzgYoXPjwDSAO/IsbeSOsV/fHE4helfxR65WkeYN4N8tP2kD34V7kX0XFQxGpc6I
RdhYdeTyqJB4qMR4LprqszHF0ZdzfAQq1HjInwcZYM8xvHqRUJc1cBcJivgZBWgaMupkOp9uXHJg
xXYw3G/l92+ik8QvGdSPRe6u7TLHsFweNesuRXisVc9EKoB1be5m5OUMNa8i5k8MyqeeC5v4AEwh
/wQmP4BFH9fscHLWkbW2HVw4g0DCRaoGSNSW2jqU2kNOes/SJ5A6sZ4g0cAwoP9R8M8netBNrhk0
Q4c/pUg4RkHBVJoYF5k7vYVu1vGlrGlvxQTpJHRbvD78U+fWpZHOyOPp7VtUjWbTxisrzPVzVfyM
9MHsvFxHVmht89bVdnZ7q6YMAi6SBnocuBYScB79fEXaW+0N6TJ1Ox9ZGXy1pA45laebdPJznE7R
ldh6ClOaOWS4l5tIY+k1JGNbK++3qtOtvREiGZj8Ad5x+J5XUNai8OiEUQbHl6aKkSG5HPHt0zw9
Yr5Jw50oq27b6T4gB8xkcVbjMlC0pUTJU6e1OAv0GJMrycRrt+aMqcKZdDS2tKr8YjyBvVmbaQV2
LsNnlRqS+KVSYAW2gJlk7Uz+AYWcxx92CG5s0KtkmQGf1bj1F3JIcIo4iCjNSNqnIdlaA94yUwO+
JTMa/M4hi1xqIFjabSefAgxJVQ+FzPjI06+KMJYnN2RCoGrwCr4eH+sRrdLkyB7BRJBv0gCPnYZ2
yGixCvqRSY1h0Je0xBq8VbvKu5gUKzO6TaRx0S4HGxtUND8rEvI8FSDQ9kOiRWW5U4RJXOR1ar/0
0kL9MhUuuxwgQhmiY9fGYtV33eNo4ovXtNtUWkRrOLQkkP2F6xAZRZJ782Cnx3EDZC4qE5STTSXQ
GLfaSjRJvfIkfkqLZKqRLpwKgsfSI1wTlsJLMjtjiNq5dixanlGZWxQMd0RDPhohGm7TDaOzrUK0
PwHa/aaTt7KO1X5E0bVpk+5ThcFjY+P2QbHEuhPQVy1MtQbt/+AC/2E18Ij6Y2SfLzhMouOCn+TS
AVpAQyW0lkb9Rk08neAf0S0JBLKWFXp3Iq83EgLgYgwwFHEfnJQHMDfAQ56ASeL7cv/ksZfNcY87
eyLKoqvgMVfFuI7iFwVB/04ENhoRbsMmD9Ztiu9Pz5BGdzjXPP2ZApeJfOkkID/Cigok/WoLjXw4
8ylInGqfeBzCpJdZMAqn91pmiDPJdLh0eMuytHrKfKfeWJLBtxxhWeU9nKrM/yjbiSAGwwzRF6EI
Lsd0a6b8t0nHebvqnun2t6u+/Ynr8TBY2TcinxWBvpjRNPtN2Pl1CgLS4cttNfur4256BRgcQbjM
HwaHb0q/dx3EDwNdfSV76uF30+kf3JwWhmf0UHIkDYUAwRPMpWrDqQI5BZLAwcYH3PNRB8Cs1Kjj
LI42AB8Z1A/1znBaHnwN0nIDF330YWI++LR0ooGF24k5wOkmtpveR/jgPNSWf6UsoPU/eWvamORh
xKCUeMa92kTzN0Ho8BIaCswhbiOJoUDn6aXXevoR8pcTEfwhd1KOitAPHztfydjPisobydyGF1N8
i202xpcyU++qBw6vpW+SctcehlMUBkv6v0t0QiPNMAeBtEWuwnw2gIFFOXNushd7YHIYJijQPb2C
/N9xTMk4pdDusraJ3t6bQ//CdHGd1SAHTOegee2fiY+kk+KHaCFFfhL/Sx/sMu69yMLsjqomyb7h
aA6Bd1+M9rA0TFT3Xn8ydZvp68wv6Ox7JVH41snSC1Bs2biSovq9dpK1KupnqjyxiVr30g7OWbNx
fShOrQvdSB+7tnktpX+Y/y8lk3NeiCMV67axXit8R0wsOGxhmGRvjURPmlR+DLJr5eSvHpKXXrfx
HRHk4G/tqXs1oWtyJb0+XZlw0WXsI0ZzqFNYfaz1iIXfZIlcDFQmcKzWKYsUciRKYh2eRjFx1CnH
s1WyVEaZ8eCO02NU5+T1BWhx4tXgdCdARdDNi6dUPPKprXhK95EO9Ix5iBq8q+zb63y9Wo2GbhZf
+ZIXBEB6Yd/7Tf3el3S1prib6QactQciswtcgZqPcKbfWSN5CWaKcE5l7IyC3nppKVIVx4pMy/YF
UhEfd80OYN4gxWLlkovYhkCCC1CBjmKc/RZLazbvVfe1d09Gy6Uaw71yx40dptucsnjRV/I5as2N
LfWD3+bnSrUWciJCS3IFr6+/j2M6VZpDoFIRqnibpvHzoA3fTBWRkZGMWTbBndUmN92FV1Sm3W5o
1FGkzA1qTYAQJH2r7MS1MoNN3IbfRcrANaywNgzRM73nkJWQ1AvHRHJn6/jnL754p7F1TMfOBOZI
07qLd7oXbPPe3BWckgkN6VkeRXsX2MO64R7RjPEcCWMbxeG+jUMo7RTehJVNzbhN6nLn+xphqWrp
20xdQIr55cBUyVj5rk8KlmwffJrAjcaZ1su3qB6Z23j6ySyiNRjih/nGb7T4o0jperCnFd0FSuWy
syqi4J3XNAmP6HwvaSLXdeM+MWh/BRq6iuVw5ITNclXpL3DVQGeMf3ILO82Q1fcjj/yC+FcuTtdr
y97Ij5Qep6oTe1NX26w2EkRMjybdh5L6pcjMyxBFlzwuPxhfv9WDuzNiDNghUU5O/5ULDMeMPYVG
DAiFi8aK6jba52TU320mnkbTfapD+u40I75zbM9jYq9BW+3tpnpmjvk+USu2/rsufQKfCQuswqc8
TzaJTO6ZOaM2xsiP+85FX+Hl8VXvtnNOsB1CUsDHG3ng2XWsk7b1kBMvFsn2izbMbmrgwSQfStNv
Kq3fMp56LS9PbRi/muUs6oRuAIiOTAtnRyrh3cQIlrAy2psmjl/8jb9w7cw7hA7eL6feuzYOM8u4
K7gmlut+871CVCEkkyS2InvSmaTZ7J+Vkd3FwyPzpR9/dC9VYF7qNHlPSQMNnHiXhsEpmoaLixjR
0vLzZImjssqfCMMAcPGj1NpXi4fKhpJmw01eRcxME/0+raM3MshglEGqizngtiwmPGAvUpMnGUUr
nWZj6ZBVEZWXcFZudwxT9Ka/WlN57U3k+ZN10TKD9jP7pRscah/Ij9E/0lx6UOwpi4mJSGHgahgn
3DTc2qye0tAXo8vjmZl3bcn56ZbLHjboEtGtt0RXfbSL+fSl1BpT5+RcycOpWMARv3g5Usr5ZoGg
eOcHd4avNmGJqDWif8U6o83MFYXpP6dphVTYz6zZA4m9BHDYIriKLt15Tf5oCHcNbR7biLTIo6nw
h5bXFFZL6zxYcb+Xo4U4gQ5/YL7KMbe22UALyBkfHHvuxvR4n6S6Tp04x6N552nVJyyxXQBOMcxI
h2SKWk/TJUvq96yNbkX26EFtXoBmfRndd98DmyqHL4h+TFIM89LUyc1futPw1BvVR99uOpAJfV2/
hmJ8Q2O+zhLvOXR55OAWkl7ZfI0muQN0wRmLkJaIXE8zKacshW+6wbGJBjRxHEw7DZMNdDERQone
oxeXMYxOijNE3q2Pa2PJigHUkcvUY4x0BhtonRYi6TbyTUWZtczFg4H3YdU5xhPTrbOHzwt1wIEz
zi4S6bPoeOx7slh7bzrqtB9Kq94BnOf2o/EkxR0178/In/uGu/a8cTMYV7vKHotUbQPrfpiil7pX
D7aUpIhQqusYp5pwWZQYYeJyo2khDWrprW1D/Jm/bjLa97rlHcMqPIcGfWFlItWZv2AmjAcnkxhg
Q+80BO0Nd+mBY8fOD6MnMzM3TVc8O0sFIVUasJX8QXAOCTu8/C4pjcyf5780ZNVL6wQc96Ifsw4b
EAA2BuXyvg03DjDcnkCK/MFFUiLaCei392nWPoZci0TnaWIn91YkOeYLvwBMLoaaMeL0bBGUHcsa
ZX69rSN3aQuaIpqiyU2x0yAZpsFcJ9oZLw8OiZHtYOh3ysGQ69u0CcXe7+vrqDnnMbD2Qdhs48na
i9eupYk9PnaYfodo3LluexXRWzC3MvviJ+7dT7qteztnBhri2A2cz8p7YkSzC/z0xxfu2Q99YmVt
sFWglCffvvkZUU3E07s5HRx0oXwBHIh1uhonlsgyS7a08Jbt6LyTKa+viIu7pilmuaTno0xaQgfY
tUjccbSVw1h1GTeooDtkA0yg8iWSYWrbzHybl8ygHl5tosxwTkb2UquvtttYSy/Wq0NS7Ig/ADLt
9mc5hruGeuKApPZX0/h/8s//j/zTEJ7r/H5UX8N/Bz/F6qP5+M9EgaL/D9Hn3//gb9Gnp//LkI7D
+oi48x/Fp2f/CzWnbdjM7j3HtKX9b8WnsP4lddtwHWG53pwk8E+UgND/ZdmOJ9Fnuq6gp2j/bxSf
BrkG/xkloHs8aHBe0Y56OjRRy+LPvz5uUR6gEDX+iz5+g7gjcg+Vlbzg1YAPFlLF5BpBNl6x1H3A
qKhaTmSZnOoICGpYStAEo/mhxVa01ipOdH5ZAN6eulPpvofIuPcW+elJ9BRNAK3L9A9sw2g3jh4g
WmAemkFtCIAJreKOuGLz0dKn9VC61rHU0Z11iPzb/okBChbVPFEbkgkeTV237kcHhFqN5L3s80MU
oFaxc60HDe+j/OrdB1G6GAAbeOQJNKxAuadAYXdV3bCXZRKgPaMrKn3R0HOaizhW+9JwiORMnBrG
kP0S8jBdCxY1ZCDpuoyD6SIdYxXbCA79Ulj3VW7/oLuD1xB2PyRkgQ9Q8hR5zbAXLp6Bgbmik9Ig
sXwovKKwtKNAucLg+q2PLO2CAGPVQV5eyt7f+rlBnAnWThb8syna7NPy0KbV0S4opvGe3Gx9b7TN
nkl4hVY+mUi6NtEwjO7BaDp9E3S03JR09m5VpquUngAicWRq6zwS8bLyBoZFCE6tUUZHVRIO5/ZE
shflOB1JV9+JdD82BKRVRr0d5M4L8UpYUQgIpowI0B0/bS01T2Pr6WunT2b+dH4RLKDbwU4hbeTv
nDsoKpkwtz7A5jTEc+3L7yqHO1Ondk2JTfcctQXAEEY527FPbJLQ7hriNQ+tbfVAI29tZmAeJZvI
xrmABJrDReQcrXBtmh1aeXKg1w64z0UpxB/LwgDl980x19QpHjSCmXtEEc/0P4ItB8JzOlBLTmn4
KfqKeBhTP4guMQ9NIC9CFtmGwLVhFxU/LM+wTQIcAwlKoC0dt7fc6SEhTXhruqZfGbkv0cwax76i
8KW3lK5ji9Y3XlNA/7K2NhHev65zvvNCQkURWCJ0ZI6GHXFkm3HRDGOjFek3OPcJoOF87tzLHMVC
N8MeSNY1Nq7dvQO4H3apaM5JMBUY4kB/F32zzxg1SSfwjhMAmBGaXlH4LwUTvqAO7kkYsyCbGCHI
7IQbbFsZYiVL91VqFrpUYo86zfT3GRuwUp117nDNnWLjj1BDyrij9dcyx3WpNB/iTQ4gyRHqaBs9
hjzsLtAHdOqCst2XHoqbpsH0Ds1+SX9WYKvJUC4WX9pAqe112VswNmi5wOoyRrXCA2AMkvngfpv+
SeFcAhtU+bNEERhH5m7TxkD/KrVrnwmHRxsL0YwPDXWc6PqK8CvQniI/ZwZFq2vbPaNDe2OXDPop
J5OlcCE3zcHCXgLcrxlruZPIMQcHHqPdiW3apgQnMYuG8ZW8NgSw+k6HK0WCvXiP4OdsahIH0GDf
VM/CZYyjTanNWAcdtqxxT1Q+d02cvxvEZKK1BU8VZnAqTDNd60V9n5rTH+HrKzfJjkEEm8FDXxZJ
/YcDCdIA4g9NdE+rOcVwiLMvvm8XkoWzRzwJ4qgiq8hFHCnpVoGXmZYFff1V0dbhtoneBiALiV+T
95nN2YeTux708Clj0SaTjIpApkwO04ZJjarxtt9UgXR98ttkJYklv2i3oIKFnxMvjEriKuq+w0xv
f3XElzKQi5Ft2FW+kS1+zzFpzX2NS3+OeUOyHd+pGma6lyYljXGO2A10upnr0NuaC6PpanuqoQEP
T47EDn3Z+gn6aS3ceNWEfSx7LSeVbNiomM4RyLWYZe+imk61CVssLaYJnNo3CmWGSwlDRjMINnQy
UO/a6h2NcE+aGT9l1dCPrSfnJftBDcCcPFfTXkHRhD5NYUnr24uoJNso/yoG76QDRb4kLZbNxmi0
ld7RbwUSFoV8yxym4ceoAjx/ZkLRMGW5abWfCY/VJqK1ieBUB4jW/yQOR6dxYHbCACN4Zs/dNBjA
yErmFNcYCtLNeIrRbGzTPPsUtvak6SiSiVeEto4FJyC8rtG6l2po1xppnphvfM6FhrPOPRgaaR08
eFl3q7pcbqbBUmviqJJ111bgJMIOEQiEf1Tq5BUUoDacms4HcNHuebSQQbQxztjaZEbfjwxZ69IY
t34tsgvCGRJdTAJRCafSl4EDBZyG0Z2fqAY1cXUy/JrbR4KvmGJnvEuokLnZmWhGsEyagtYL4nvv
4AoOyeilG6AN0lqZHohmp9KMpfDoeYcMzcRU7oqo3XOYyRi2uXj1azr7eThnudRxc+iw79toPi+W
XVarzgZ8U8Juj/yePcFF2ehp6ZM7uowFuupJ1wH6uUEdrh28k4t6HDp0bABxbZMcxGbic1MTLQ8S
ctKLKEYWX7/Z9LY6R21Jky0gQ1ApkhCBZtg1j4kc0OP0KZqwwLpMpdcfTMRQJCOBPYqyYG1Gu853
IBVrjbEePI627OzVYSBhUZRgU6hagLOTHjAAc2VHnsBiF+F9pDuAqGimJFpVHZ0m28EJ6GlVYZZz
leNtCRvdanP4opdjryUbotnLkA04Aj49IIhdKhd7ZGi6Z2LgzZ160CIMxqGFCnyMgkef7LkVO3y1
tf2yW/YhUhzVQmnBOZtK2zhJn9kAYwx5JgtZcOk3KM2GUyZJwEk7uW+Js1vbPXR3vsvsWkeUAV4i
VyQEB0GqIQwNg73euNhqNJvIADrwp7ZGiYIshHgAol+qoQIpOXMQflnWEPTj9qGBfuWg20Ne6RgT
fFMFKDYY5cov7Vn2wKlLMb46tMr9NknJXeGUZe5VHX5/9/edmDnUDtERjj5PpOuOHr0/HdyWhIuq
QERhehrEHtM2EXDFzKa4zQ52ab3HCWfiOOcwbCEDUyxiOx1Swa+45vdlSjnSg9b+QGkDG1V2X9rk
g3v4RYHr2Xy1U52m7cyEQI/Q7nyJaXggCECEATDTyKPP2SY5wQJuidrCBWNRicbCjuKwDyQSO6Q2
2y8DbVwbTfPZUIMz70Qw8ftNDnjJeRztZok5SByGVuIR7BJ4RvWTymy877UOlE09+UlDyEibglGQ
bnlgMnuKixEUwfyroHRPxBzCq0EODmGsrQ6/70wIiH+9+/3l70smKLnKCPCA0SvsCbzU/343mpZG
h2JNJnoEOw+meOHdrHkoh9Q+2XesJ4w/kcGiP1vmMbDUQtJCJP7P3hiipA3Et9tDHtyirWNcRKgA
9oC/XywiNcn1+Pev7SB0gE7ZL8NMyBAzx6IrAzxG/vzYDxGtW8VZhr1VoYBUudrWWsVf7BS/9/sW
rxTZrno6LH/vN914MTqDM/TMXO86uiVEy/I2lWRBVhPjzd/Lmsz8dVe2eIb+ev39DUMUdxNGo2Vu
Dm8BEmbqTF5+3/3zYs0I9V+mvdCzlW1ODNKZpC9NpysPVkeqgJxffn+pxuRHL+tq/c9vJSVccOG1
1FmzgeT3s5C/H8vvZ1Wb9PrMyN+Yj3TIp0MolTj4k7AX7oSWERddePx9qed3tfunIgZ+EfbFyH4m
SAoJOKMUedUdBhQzLsUOegmnO/zzQsBhf9BTp9gk3vSUaaV2KInCxr4133MRz2eFEm/SWvjA84uL
qnqt2/VPiuxaX059NW1DsO2/yHh/Rsb/vvzC4/96lwtU9rheBTmmzVszCzF/XxwCzo21axMx33es
fXhOWdWBz8UVP6kdtRdfqYAW+dQiCqzVDX3XuPn9w25+2C0k1cuGZFfEYhNwo3YOBUBFT0E+rx5/
Yennr/b7zkD98LcMtGuC58jtUWLN1+j3WvxeqC6xso2dz3O2mPAFP2bJqcD2Y1yzt79X5v+5f+ue
ZCuGsrgi/n1jO9iEKZv3ZlvBwvm9kQdWDRQtY1XvFAWB+/uBsI///VH9fkokJ3VwEhla7DlO/PUR
/P6Uvz+viHBV/fOTs2znG1eF+2zsVmWnSI9HC1IgMFiEQy52TmPcG5yIHYEZSpqK2nseieqTIPOc
ITA2r3XTxJA6iyctZzIeu7kBHGqiO+U2PzpXxUVaMaT9iKElYYF1A2hSeYryRHmM7kagiv+8DJ6i
sWREx1oixhRpu0brBm6p2OlOMSwRAdw6DInAgM9o6S9m4N8pm7ObFrLRi/YQIBIhZdvei1rciqZ4
IA6GHRPQkphMguYo3o0MFLKXn4fuHOf5l+EYz3pAXmiq4Z7u++gl059jNPWL1C1fgy5/NR3ac7HF
I2Bk8UWFzFsLMdzrwASLKt70A1CxoGdAi7uG0sIiqYyTp6J6Z5xeb1qHWYo+wRoJ0nZHYDilj9M9
xqVZHgPVnBurd3dBGj5VBoHbc6Gqi8RY6iSL7A2d/TXQMfS4Tr5FMAGeb7jzMvcxtjIdSEl0dD81
+gTExyKYad3+JjGZ9aPbHWohzqn6Gsx7d7qVKVAnP9TAnWbJKZTDJwcSmnaadtHaAIWAQDRFLByj
JXzpjDQAxPgOemOlccXUQxzIa57ejW7yDYtgmo0aLKBp8FG3FCvaCOdBb5OTi31lyXhxRybqzVV7
osC2lclQ2XDtgo+ruUucjDphQGUmsnTt99m5LUiyY5Z41odn34Ha0gT2eaTIaJTikTDA4kCaCKmZ
V05ZPiGaXhsWQRVAhxTWM+jTTUHK0cwz+qhl91jb7nvHhzCFAKfaHvmbZ8sHlSYHN9NvVYpiDVjD
ulTTV2Jypu5ihnJxX98L32EMiU5ZIZ9aBClktcFaDZ2JgRcdc+DhQMvkj1KWWrVWtW/NkDTqur3L
ShxlxWYSwxE3z5YH/k8dNTDRUeisSDFLzEGeKqJga0l2eBuKJbm4zjpGo7so9RpnnEaHH9YNtvi8
iT4nM7mRsmXRwrfPKe4CKGz5CW7CzsrHQ5ONxwSeCRrvYNGJ4StvjQs5JU+Tch4Sw3vz7NZfQmpa
TsUk9/rcjS0rkFklrFQdEE3SI9FRaqvs9rUoshvf5YIU+JE029jd5oDJfJGmm8HKp9UIsoVOyczi
4+TuRBgwuAxBfzek5KAPyVrfYVimX9PZDtBgCMJMCjCygAi2Mu8uGurXafRBXiPsIgf4VQWMR/oa
5rOJsg7LT7ucFFLNZmB8hQ482uaT9qZy8il9o2Ar2Lccepyidja+a3O4rboPHVSj0rV2LU1oM83E
cmC3RNk7aXPX1rip/TkBbuZQBdTKuJKPdm481m7eYY9loh7CBo7J215aaHb48sy9GFEuVdb1x7au
xxWsjN0osQbUohmWqterrduRzhnnf9JKktxrl6+4Pgmd6Dx8nMZPg62NcL3uUlJiLeCm1EDSMdS2
JTT1oAOcJ1C1J9FtTMLx2GYdkBIGhslAjygLvZ2e2NA+HO0Q95V20s3gFOqo34Nej+/KFnuPh8ca
AQCzDmZeBbgWYAxAN9PBQSZq/6GyAHTcdtWSZ9QxA+MwZM+4eO45F08nQwCa9/DJaHb7BzcMnP+K
hoSyPgap9O2k9Lc8igsSQ8SxdbDXkIC2GFxSr1rrWxDYvJ7iaVi7+MKIPlwOAr665Z4lk6TBxwQH
+MeEHkm+dcz/zdQVWamfP0XReFfndGOzxOq2eiOMAwXsM7sGJgifRuCYn4iC5Kjm9CfmgDdwUp+2
buVnE/YZGi3NvjSpvOoe6q9UQwwWZcyBmm7HpAHEY0hboMlIgPfdP/jxQQXbs7RMw2kUO1G6zKQB
yaZ8relYn1jWVtHA1ZSB+kPbY9yooVxZqK13uu8/VKxBh9yr/oQpDk5AGIssUz8hXRSmtH/cGPWW
lp9cPW3WgUjviS1MVoiB0Fxl+qlRDGSq9Jst5lSzkG2y36Sf5rXt3B+2dILQB6aZnhQHI9P3cfyd
SHtc9xPRinbP3hhTk7XCWpo1Cvqm2cS1oJRlS+NBIk1cSxi3ORAGiPUDxdhpwSHzV4Xr3Rldi5tP
Y5WhqgXNrvcmy6CLNHbSPp0WJUs5ugDl5kQ/Fd1UIrOLnfeoNjIb0Ezb47hhQ0wddJTo/xq3RP8k
eubaYq2QIPlIZIR4V4OTU2e2PaNqHK/Tj3J55DPD23gFvh4LGhRDTYQnDbxFk/45UJH2UBXhW6Ez
+WGY7lXEHHU9rJapHu996duLIIum9f+wdybLcTNpln2X3CPNHXBMi9zEhJg4BSmK4gamETPgmIen
r4NQdWVZWVu39b4XfxjJXxKDDATc/X73nmtNEU01CT4VZT0xaSPyUmPEzmC8VphqDoPp3NpUu6SA
yKTU9tGy6vFqON6P2Lcx4GgWXFXAbSKwly3gRFMG8knFDS3qh2fcf9u+0ccxYf5lFtPjHDHItbiq
k2XEvjLOV2XhEDVmsz/E5wwCHGbi/JJwlyB3RWpY5vCSlir6mtj7omthj/cMW4l1KVveIi79XB6s
3D3YWBkyK3ur+oeWur/NwCRhl/exTzLG5MzkU41YLChwjrkhUhXAPUme5wF/6yLOyGSUQAAR2Arb
po2lcV6SxHyOi7nf5eprhr69adf2qPuDOzjbOivhvJf6TXFjgzIDYmnjdvCdU8Qh3UfVHi04CVKI
+nOSsfhj1ppCfQlHJQI3NBnU9c56M5yOhpU/sMxts7j3H8HMOJt8Kl/T4UfSXUKztvcdWyIInaG9
DS3rS0N81tVAxjo3++6HcD+ZRTTHOR++LXL6wb5pL6P8U2TjZoQ7+BISpMNMYG6b5IUcYbhv3fHX
FKsTSuXVKDyFg3PlZqnvto3fvaN9kIPyaREcr5Iu/90rQk01lMiu7Xa2lf7QpvqxoHjsdGeQnlUc
NXuuOs8zHswESAKFqBiNevjGvCbchjNIh27EeZ9ICS9nrIBGVtsRotQGyfRmUR63beqCQIG1x5J8
Csl+kWJM68OyrFLSWLwT5q7wC7QE0oDdOlaBod3uL/NEAXXsqCdXxvTZeqmB68N3di0Whacupw46
w4rAaYDh8kCT29Rk9TV2MHmKQmMKidtDYn8vh6HcCfGz1h3UEV7HQsfmoXeg+Gvhfx81MZoU+wt2
DJPWXt7iuCxXwZxIyNWtHwn4lwBAqrcidxvOVzPFUtJqz92ci3yjibCc75+LOuqQmjh1vect9pDm
riMUSdqf75//+yHRMbcLmzu9UbrnaQYRHsvRwnkt4h35+PaMW7yF97ie2TyuN8D/52b9RuVUvjAT
mQ5sePgO65f+/TBA96OjwSOSvn7TdLLz9jgwfj4Lah/J43hIGXud+zQ+uzmHzLlnGtyVeB5Kb7G3
aTKwrlTM0tkgriFApg6k53jgCVxhzpXB/evC+Zaaaj4lhTOStJpGlBw2ggtBkd0YVc0Z4lPPwI3J
yP1T1+lIl1WkbRDL6nOyihyxqAt9JPWziWpqgxl3kXouce+7qyBirw8oN//9Ie9EslvMBTL9erBX
60mejNBNdjk7tSR/s3HRHOwpHM/3h1qX03nBtgMQwTiG68E5TWmejdeH+0f//lolxmfScYzNXODc
5XoCj8IZ/pYDeu/v5//+YtnQFGbnYBjTkZd26fZN5ugjab/+vEw6ZnUPGRY1dtpvqIjvzvkqZ9Wl
B7iqTmFf5ylklp7plpHy9xzDbc+6Xtrz/SO1fnr/aP0Ttel1R8sHhd1CZth08bNnuSvuvwfJZvWp
dxYmUIPUadSWDZt5vifl9frRkNZQXJh8Dq0nzyFR5wL/MtW1bpM93b+WRtw57x9JWIQb0TsInGX/
W1rWtCc5zm7CiOmFCQfKH+sf90/uX1ZdSVCdVwzKKVUX60PzXx/9j0/Z8Lb7TAP9vz8/o5osLtmd
bPmBRV9Zfx/uXyZQHhJaeenbxS42HBMyOofSR0kkjPvB+mTvzzhjk7B1wRQB4uI5qnmRWLF4uH96
f3DqDlx3c8s0KzE11wRly7/f/789ifWX5Hi2S2htfR73/0PLN51jbJnjEc9e6L2pugHmPuttH+uI
M9emwrJXRBxWFpegahLTxUVoEnOzS5hsssjlR5iHtHoEzwecsULSJlCNXBt2V2lSlksQ+ns25T/Y
A21zax7pKC2cnayS37Zdfqk6rhJMt9u4kjWdzaJn0oODa8n4dU1ldWGbz1nCYHg4JG2xlwgVB2tW
l44TTTeVdpAN/HONEe/+CGy4agmWkIADCJsLom/DV05NIr+Q3v1N/gAVfPDaTZSu0T3QyUxKuXIH
9xyt/bPuIF4NAwh77cBJ/v+mEU6O3fx/MY2YliPl/8k08sg94X/PDPvPv/qf9hHX/qeyTQdVyLFd
869PZE2E/esfhqf+CTHWUUJItdpELO+/LCSW80/b86SFriwsk7+Gu6RluBP/6x+W9U/+KDwb0/JB
G/i29f9iIcH0CJpM/6WLnX796x+o7lKZFjcngGZUa1vu/7CQuNlUF3g702MibBU4k/5ie3MYUOK5
L7XZv6SWG79E6XguC5lzfInkztLCuoEqW1uTF8poC03pS+nc1tTjfmF2eEgWjgnwCjEHL8p+Huin
j/Tw7PQoKZjsXyuDook8Gale6bX+ajUPPjfIjLX0Ew/zaoUdEbXYBV2yhblvRMBgAzLEfakBkm1n
rKmvLpgosukRdVusLx7JkkNnSvNiQxW8OEPXHwhkhzszrm3AYag6FfSVn50PhNaTBs/cyS+qdPLj
wuEtGOQ8foim2YHdnb4lVFUYdWcjjjChAnMEEGeGcV/H7nCiJJxjZdR/mWbeq7Ex64e+W7ovLUh2
DBpgJDUV0xvyo1hwIwqcbFgIxVJciFk+zsvLHLLtG7z6u+/65Y7gXiDrKT8Uie1dcX/HQUPV0zju
ddXJR8tKvvo6nvb4MAmrFsPVL66Dl82XlrRByC/rXXTNDhApCBN/easc9m9AKZud46jfBg6MquLb
CW7kkB5ql1ANJnVG5WVMSpql/Ebsxd+75uvomgCVFEYLIduDodoKh/A1bXv/ndaSF06f5XPUTx9I
VeOhmAgizEUK26jpsa8F2QgOpB1RhnyQ9aBb5bOahlvZDBIqYko7R5HHAfW4uCKuhkdch1ZoNqlG
ibwlkOw6eIgwA/xNr5oUqJe3U8lCwTiSLBNpWR21+sX7qD5maYEaOzviKfEpmAwr6w0vIdh4HDDr
Yf3JMwtzi9CiTz66BB4bcwq02U0EpHV3QOQJlJiHg+PTvEC1tEHvR2ZsymKmFC6t+2OXQfIxNBRe
ORp/qlb80IaYj0R3rBdhnKMBhJU0S/9q975mJdS0BIaE6DrhRGeLJDVNL3UOGDdBdAmB5nSOV27T
wbeeLQ0/C+9Fyxki/2wskV31+uAuHDKyITnG4FYuIsu57mO40q3FCRc6uevfltw1H6DGmA9Ywopd
m5NEwSn0mq3hNq6ss4e1aAdkjNlwmD7jV9o6tee8TBYeFBnjCHNaIGhN0azdZmW+90US7qOaehOt
0FLTqCh2heESIMGdZKhVS64SkpJMKHZdNb+Xs8nUkF858zjGn2m4vqYjXQkhVcJmQb7Hmp3h4PZ6
Twim37yNU9lfpib+YYVdfmpqpjg2I7jSS/NdJZCdoA4Ei9twalpuI8esugZJ4gp6mAq5/vgzDofS
op9vMuplx3mepPV6sWrAdAxgiCC1clV8V+ZVMmZfRayaZ78ygbdkZ8Kt1oMZee8xXplLToCnbanB
GaCcfBSVDNwGcjdufvuB985Xm9AIdy6JRyWnQY888Um4Nhd3kl7KkO4fy8DWFJcVjXc9ZJe+y/QO
dwH5UDGA+phhWoV5xhsNCBoqvXZ2Yz6Zj1ZCL21qxRxBsVypukauqAjbknmbvoCa23cqQV9Y8w5k
+72Tz5iaUwVnFS+Zd7a/vHOW0E8uGqMrK0G1GqgKsfgfnk+58FKyLUrt4psM0UEcFR5qz6i+Jam1
mYV7wKugQaJ35aPjT9NNJxJKv6vpWJkX0MIe0CLlSRcfnu1slVH0T53bmC8qE09mDU/WG90XiEzG
tqlISXvgIB5X6lvh1S6scDgKlU1mMX2PxojAY6HpItlVA52Yc4sZqpdI0oOLOa8tXH8PVD4Jkpig
LdHjlL4b44dN7PcVTtlTRb0Y4Pj+wRGwRlLK0PesQ9XVaSxaAfuveA/cF/lbuLH5pLn697FIxGPr
s9ErPZd272nog8hfYD73+J6SQYXnBsaTqt3vURL671Y4h4+qkWesczgGdAiyIjWoYUyLiSI3wzzM
cE8OzpIeCqbfANK86jNdc4SuZXyZhXWhsL4nGbJvzRXWI11vZwIBPIiu/5OiakAwMHuo9VV8tdco
qUGQgK4cNQOwyT7yRL5GyWRcvDAmKpFnb838Uw/hU4/P4EtqGB+0A1w02tZuyRwEGJMTuxmvgVKb
Xy2BZVbapW4ezbg4R1ADMqahn4soP+dVNxuKIj70DZnayC5pZ4lm4GVJlxx9rvhdB8T2xTdOxLh/
RVXsv9cR+tEioufEy9kxZ178ms4ZFLU5uU0iq4Oy4b8ypQspxkHFbplUmz9cVAuQKanLj7XjHlxA
QSF2FhNS96g6nhYjDYZQg0pqUjNwYhM0l1299Tm26rItpsCRlf/kWcNRSNfleAPq0R5scfU58ZPC
7rzAW5xx76IPnaJSjFgqlCTdV0aPI3lTysecT1OKnRwck9hABbkmlc+ELaNtoxz7priGonE8OGya
z10o0fVs0w5YqfXOzGlmH2vzD0Xd34s+k++zvIih9N9JO97YGH1fSgzb9dz6e5W1X6IB2N0ayG6v
S23sdeZ9j9U8nitj/NCc+6VFwV2tK0iROsP9KS9/FxKo86fYA343p67ccyoRR/LUNHj2HUCKopM7
UHYUXqq2ePZzyKOL+d2shf1CO5Q85aC7riYyFwNZVupYwbNQyGjHpuNsASCvekMyWPa+x7LeY9rj
4DI3x9xqq0tjWumpKiKJT2IGLJx7R97umzIcfzr5LQ+X8FJPYRp00iMyWWfyluXRDncmKNC6Coax
8c+tPTZn13qKeiVuYMOmVkcXJZNzM1fVSWcdzLzKuAxTuBxkTCLRbnVLLi28+NyArhVcc2g/mOZb
TGnXoYzPJKfQ4jSSu5vnvzEHsCsw1iLq8aUuuLLxRE63SPSvXWvYb43sUJYcit1kLQ4MHwLDrbor
Fay5hZPT6+ZfjaDisISCtmcOBo3QSx+IVPSoYg3zJTtD/JjFynf38jDgdd4wGyo+R+VAQxIUo46Y
9J3MFI9JzrVf6aY8xvMkDrzSFsL+N8+PWm6NOPv2FjUlp3Ghv2Xx/N1QkTYYnJ7NYzpesQlKEn6E
z9rGpj7Mq71NM5jx1bGr330zUfQIuAISKkXUSmFCHb3m2TKMryMRvIuqXzvXqF7T4L6NAAXvbBd5
S4tSHkQN7H7M+vJjqPf9xK3NWJ6lnf10U7YdCuJArbT74LEv3CFqNUG8MJ9x/W+lTc+PGp/UKiGq
uA+K5Si8GqSETNsXaSLrdJ17wS10qDn8XFeEm8oJrQ3zH2qEYspWGT+VET4q5SYkExKgiGkJiafD
h9Mn4bwvJV7Srkm754Kt1oTfcB+l/TN71uJa8FvcOu6EFKyiHL9URkjSoBZ4sCJ5yF3nvTAZfxvZ
Io5FhYPSdEH9TYPoLhlUGuLBCRJ8xbzJm78oCOiBZYZvrkEVSVeLhOTn+BSvA7rVWlhqBntLx3u+
4xnhQHtDSDNDr/lwa82/wPw+rZ+0AigVjS8+47QTNBnZp0zPM4W8KGdxts1zte6w6xQIPhsZcnfk
LaGWD9MND+17DIANTK8+UT3A2qmXWwaXXCQxMIek2UzRNJFiK7c9ho5TO4FaNSYgpA7Nb5bBJrwZ
q3Y/tJk4xHn5qyxZckPDSq5ZCackmUEcx52rHjsPVJUzOUvAqQtJ07CobY8N99B6S7VN1xWlzYav
RZOChVg3Qzzfja4m4lydfm1x162nAMo6oDuG4+Jf3XWs2ec6CXBivbpTiHdQJumhjvMXsFDpA///
nDsezUwZ5aHrjIHy06XZy3GwGCDMCBrrpmx0x+maMjrkV0IaDWCMf0F0/Uwr6swao8yvdZ/Wp6GE
aOsaSXa1x3IP8NzZ++6sVw/KvPdN3zr2E6F+Z8j2SF18qylnCG0xXHeq2d8LVsu9DXSPiX413ix/
lo8NIs39fyY44HlamhIFPQdlaGAEtItb5BPUqrgdxw6OgCpitDYPzCJqNts4Z2mGT8w6Z1fpnwxr
jUIk7KmNxtp6mPyOU8FVWRsqCWLLxNbhPZQ+5S78y1hDxbDH8ljuq/5zgFFJagnTLcnafaqmP66n
vV3rs6bmXfZTmYI3pKWJvmoQiSlcF9JjDHOjFjzfuDQAJX2v2bHcD+jRxZl2ipMZMTJI2s58rMCN
QJip4/BoGSaXQGxCFInSjzTzGDwDCGKJ5TbAS7dv8/fUqZcniDhrJhs/QQcbAv7lKvOTM3YaXOSm
GT36Y1m+wZr/wIF0TqrBP0ZsGHfQcyOszdQBqWl6LSDLBFUn8HSH1mr3ZaWbOLCIXLtH0ntvS8uk
NcmainGOg3VgtUq7r/gIkcP1wl006wsWcKdhNx02gWsYhMrS+auf1hLutQuWowV046+XZUM1NaL5
cC6y7EHP+itpNYfLj0IcDNUwtMv5G7Zp9E81V5e0Cp2D10408OGP3tRJ9gFQTVEGSote1i/w8z0a
JUyjPNsj7LU6rNwDLQbRWU34Rk1Vn2Rt/5JeM+xJYITbKmKgXCa5cZyicGRdJSQ/D1XGi0QzOgfu
xJuzLf0Gr/O8ul4G+adi/7KHG5zu42j4OeMpIV0CE69W3rXj8ElUVfHDFbV37J0EN/PIWy0pkADH
2YgOTU2ZigabBjEamytZWOtAeLelPNY7ghynoE4yp0xcQWIW68smk85DJpPqwVDW2cHDycE3FAep
+ohxl/0zsSYycXW1N0cYwHPYNUcn8CUFSbj/CPxw36Yfov7u2PPPdjl1nDuPSzv5D3oAnFCVJQ6h
0DjpKcMqNcE26F1ruklzcngN5/Eya6rw0DpoTMDwVZpL+DCFwycnV/5APoTnxeu+ekzbTtq0u+em
ei6TMWAV755C1qNAIeXsas3vBdEq6K2dteT+dRkHd9s5vBdtgjYH0cApFtHEVK9dfnvpAnygnkjg
aw5h6exdc9OQkK8di1dkyYPE1fU242zK6lHe4rA5WbbZEb7zqg1WszhwPEAMXkHrYfk4Vaa6mqOb
nxI4zaRtSvqdpNt62JQXcJF4xzdVW1B4GEJ5NXALsFNnXjvba5i/I3XpT7uuiMP3mDRNLzQOpdTv
d9Jit1OVLQzP5br4RZBkOnvkRNAFvZ9DbAWasveSRZNn8BoovsBy5LoETtjNrqGffnGabrpqyTo3
Qz2Ym2cCW/MFqXu7gBN6c6DltBaYyXWIy7kjSLvSe+4mwaRyRdL679nEpks4nnPqUbPZE8ES9mOq
qElJ1F+BQWko/1uWyyWoQ7unAAP3XNKYw9HlmFmU8XgyFu9FEkd/rrADEW7qxVg9a1kcZNvh2lgK
vMcsByfmCdumZ7K7lMZxLudxW5iUh2QakcpVBh0WY3Ka5UPPcZgK0fEj74z2vfYWBIPyR2cYyavK
k48wHUhYhPHnfcVK89VmWLp7KYkwAGT4MiDELNJpXmOKTGyrsR4yk9KVuO+GgJscgXZ4/BCsrAjM
Tww9hQqh3Wj5/Gy44zTj8qBIBvNpFJS2Vm0YBViJSqzmAmehU7VHz5fybQH2wkFEHIGCwyOLpkdz
/Wknw8LnUYKP8FPADRZOxhMFmO7Efi8C6IIrDQSDitjO1amJ1iTpflxcyrdz5yhoOrpNbAHN+QZI
Un9LDbi7HePO0iKfBmsDbUqh/Zfpn1Q14sEmimcXcb1RSLwnWk0gLk/miosT8aOzx6HqgbAlCuuk
W0K1QRGPxomUHvBDPEfbKPPJumH2BqFRGcfa618rf1x9Kpk4DUVzpFKiDIbYDxERGS+rGbhNPtom
85hsDaBP+GUmpX70RLBqddL22H5IenOURNXccCd/UhTwHUGFs8WnkZYkg/8gql/e1AXTBGOtaTsg
zML/Fhv8tjz0GWZYSAERq9tzW8ibWKC5WD2nGXY243P96amlOoxWs5IVMBFjF7sWhWHf4piy0lZ8
jYfO+oyMD4AORA0s+0yRTngiZBldUi8/88OMTw7tKAi5TaCodTvmCfd5VnFjZxgGYkwhXowUc5EG
MPc4SjzL+Yiaa3nZa9nXgb9Qu9va8CGGkGu2WsVaa2xvNNYgZnr4QcFprkYekySuovIQsud7m73A
SsYkS+rGtGLKwQ23fFKqQo0c3xJyQFRxniI09KvPumxK6gztFnJL65CPI7VJVbzDbGYoJvpgPC8M
EM5RsUqXb5JC65tCKPDRmFHhGtGanRjsrcueir2SVM1WD3ADzK6NDrYeJH2IKBbDQltXMZK8M5JK
bRD0u/0QGcWhbgjsaKwdUCOoKKvQyt0ifq6M+VZZnMZzRwFl6Yd3SMfLifX5cVTez8Gu/Ncslf6r
JuIQTWgTnnomJDRvpaTjDsk5PbSFczJ6EUGcCuvX2KZkls3dwxhlX9ucYy+3y2RboDO8oI9soeRl
eHem4jStfuMIVHxVzVAEspEWAGGdZzlH9JMTpUzqIiC++I2KAvTC3oFfRDTNcfXRy5r32v45DAu4
p9U7Pgjxx8n8FMkS+cOL2DnHk39yIXKfK10/kixjY9uW+QvzvFdn6aCs6mg64Q58ZKsTnSJBCSXw
ARzbQ9VewxxCVl6ZKK41bljSdeS5e3mGvNagBTfkzIa0ORqYOHGWsj9irUjXYS3puh8DbVfUtwEo
HGb5PBVYmT2j/O5BQIqXLAoSTPesOHBODW7J5uqt7yZ3PoKXoHuS9chxEBUidwzSyH10Rd2eMdpN
PekezDwdf+ZmLNA2s5WHsz6IX1OCNAjm7GiuPuousV8FEsqhC8NPKskoHa24TVK1tsYsaOlrUFwN
/hDUMMF8Pz5CPiceWINSbQfxxA7EOtzBw24Lqt3rDXIQrUEJbl/vnY7ly237eOOjXgGJxLS2OP0T
2cruNMUevCW4DZZK9tPqLrjDhlccisevDe0Wj73bxM8cK3ZNbRuBVahHEfk2pdP0q/ROFoxLjZfU
5MCbV3hjcYPt788Tw9jCz2tzxs47iKQWv3+/+uL2cBpUJLcTYOB88KYjW2purpVJPXtCsWkkKPb8
efe53+3n6Yx7qYC0Xq9z+ftDxHY9q1xxmmvEwXGkq510yYCn5EB76NeqwZ1W0YeQttG1WO0fGP5g
Otv5H5cWvn0f9YzLleei05QdXtuMjpnZDaBX/pxsFmsGR5WRXdPG/7aEH/c8hLm4Ch90SB0ZngB3
fYgy/CtRPNOGtgYQhMHwFgms393jF/cHJF/gPKuVwvCxMJBwzYKwH66ZSYXoPJn0YsTjjy72G1DH
2avLPohYKubOeV7nEqo6KeFtKfsjphcNnAil5JUus1s5N+HGSUob/w0QhN45ow5WB2xTzXkpiuvs
TXCjKLiaMFKV1B1wyNpMZjbuE/z20F38HxEePkJpEIXdtyUFnSCMAzDriOENgwxWSYdr5USKsD1L
K4oPJpC9e/jBJLi3mYf5044RKWn5ZBeYB+0Ey3PyJKBGAKqeCXcuLmDZiqknzEbRQj3zQtTlF5Cb
atcLgccEYsTZm55xxbAEVvZDv2ZSHJXSZ9mGlwpmw1ameoGAlHHxRNH7oAbzS7WQgI9xvtncBE5u
7fYHYOXhYdHzFwq7rN19RrK0VXPB08v3erzKhMC64fXZN6/qdqnB7sN2W/Ia0n6Ljck8CMPF/VDO
7+Y4OXuRdKsl1FaMMaKAglHu2X2kPmbHjDk9niMZ0v6doXKjWJHV0oxPOMs4wHdjv+Mi0NFewvza
Y8yCmI1Ov3ptxvVhbnWzQpxuf6/L1Tk0ozNuDOV8UclANsB9K/xfdvcOp/BmzPiHF/jJcJ3wAjR+
jwEGfnohqCPusz+TmHfKp2/IMSgHNnxBXx1NasjCxqZtOxybWdgx11HWUZeueTb4y7EJ1VXhD2Yi
0LnrYry1CG8eRy5KshZoiAen59z+k22K79B+0rZylxjqOubqhuK4JcRbnw1yXp6pP8XqUyrLy5Cx
AXZep/YZRugn42huBa7mgDMOH4AxvrY/vfixkA4xzPAqWjxeQ78eqs0vjWhfgSicDWyB+Hxu2usJ
9E67mCVhG6IFOX2/ExQ24AoD9EFBTmh4X+LVEuTGcj9aaXa0/xqQ9HgcF9Jg02NU19aJ6UZ/vkfD
6NfE+dnSHBL07HgXFLK6DuISRZsh89bpEqq/r2PHcbCWM4yluXrxsknCznQIVtrgx3YcWGlVzA4x
tDu0O6q+qyS6ZWaNGlFK0M1t9kihsokHaZiT1wj5ie0LQD6fZScCBr2LLUic1eKLVdIQuMRLggVO
sW/7CVwvA8DyqIEVe02DZGCU/PRxhKXVKk7Noo5xY/tBxIFIOh0J9hm/dRwpfJH/K/wkUgVWWk+o
aCbUBsNaAYEHB7//kbgt3uu65phk+b8g4QKHuyd/aInkkI/0hT6ABzTlUOn7D4njfrAhBjwQ1k/e
GtDptbcSf20JDCgSAdDI9kxN4zcmExwxUg9q5xzx3ljjbcxQon2LF5ad0qjOvgYxu8ziOoAYm9hP
ouH1AkxOdV7sODwXNdvqyVWkIKfpKzbb4WB587te/9o9AwcYkxur8cIOoUdhDp8E95/7cnd/0Ou9
XSUpzkHbe65FfJnMmJ8vrECcrnGm1spfa9vmFhvSJqpB9WL4ha9cDeSnFpNzIf47Kn269dnWIb93
Kkd4a5PbxLVAZDpk01f10SPVSHQFRmet+icAN1ngZLzRs2r+7o20jSfM0TqSdX9X6TW9d/9ozL8P
CexItyVvNVXGBwNMmB1l8T69WGW+dfjFat3WwKbSi2Y7gzzrkWgo2yCvm61WAwwr98Z6Ne6brr75
VUrIJ4+W8z11KSQRoKVwH/xJUpWeDl9Nt/jeR/D+khkPIkUN/AgmGTLpWz+gC7LD2/sWt2cLoA11
TmBw2Z7CKZAeYPehPAFBpyxWWgGBxnfbZs3gdo7HitjkPvazhsAI9jX6jRRZGQyOeOiiXe6HLF3A
4LbgmtfiGfNPrWBs2+iY02IF93UbAQv/e/vdEsabSqaneL1S6BC+RBHNbFLdWrr7Arel81R32YJa
xhTBHeanvs2nIEwPkwCN52snAH7+Pg9pxOXdPGbddAF7bV+UiPez1aib1RQ1E4mQW7EzXXklO4wA
41s0jE/sbF84rXk7zwbEhYPVoHej/GPL1RqO69YXyt5i0v3q8U6qe5iN4TA/jEofqXQR5PKxdLvb
crR45YhL7ZX43Y41u6cqoTy91GGQDIh5Izb7hiPgJvPa5glFtAmBF7cruMmkPsnP9XQeIV3nq+Xa
XYU5y62iQ/ZWp0a/LeP4hfsE5co5MobNZBsPptS0Mhcyauk7GrEWZ2pDAN1bcx/UCRZC8AY2gsaq
w8DO2vwYAV/cothBADaMQ1/Y4iQ8ir8iKluNwvuW5F52EnI1U89PdCe0lwbEDDgXuksS4OTwlIhN
HCCNfw/T8ofgJd443kzeRfbtDv+GtcLYP0vH/ASQkludfRHaMkgq/SglFpZqhuxs0YwFFSxbHSOy
pTATc34Jv9wYbhXNKJx4JKvkJqWJ4KBwo+5ZH0tQnJPBYkDvAzvnd+pv56PsfwlpHFsJOMPSeGFq
4qW+tJ/TlF8e/uwmoIyBVFedvrkMbI/0KR2zIZTn0f4dUhHCpC062Zwlt42Td1u/+kPhaP7hl8gr
dDKZbZx9+kHtQ6hI2UEeRwWyfrHs374mlZC2LbGdGdBoEdJakMILXAh/DYk+Wa0EjuKL6CAcBDIA
AmDgSiChrgs+2cftqCZiWaFy3rkItuRH4AG2GtvpagyIMKGuk/nQpylgzKOj2d3EgHXHwLI7Zwkb
PBXxptqWIvpurR5rxik/HZ/IEG2LzLZdMM3RDLnD44Yb9kiNonEORgTVtCxOWNxHJkQSoPg8RihN
r8TMIKeJZd7iZGgf+3R4jsDCajB+uCR/Id/bz14PdyesH0j8d7sh0kYwJsh1mEE3jNSeJAds4LKY
v6Mo4AaVHr1K21uO0h9Ff9K5+BU2I9qENaVB4hMWYvilg9AugxBhiLsVuxSR7vLlwZNAIXx32LvL
fJkmUkzKnVe6dovZHdcWMcSvlqmqXbXiEm3PIU5uu93RtNzfwwNIogT9rynCAWQcjK7KobLYWXbT
XjBAO4QpqNnmzXKt5kT6oyUTk6p1foXzB/fHXrTO2mQ2flQWNpesfMFc4R3cDIrbBHE/KbxjpgyW
I2pkVyCbT2p9y1SGYzys8qGb8c6LkXFXqS6TWE9ra8qbJIKb4/AU1YcLw7Zwen/DXdCtBwYksC85
dZj4yy1uGoZi2NRmxQ9/pDNRrE/M1j5gRKgWZhmqY9LS45nEVKijB9fiYtC1so/i7C3XtbzMlb21
aoPz3ZABWDTYJLPMuVhmsIM1tIrH2zRtwDpH9ZqwY5EWYIo0SRSsqsAQ+vmkcnxATUtw34AOV4zl
lkDLS4FQsLOS4Yfb2K9L1wxbZP6d1ukphGhmFYimjI3QHSnj7k+iiQ+emppz1dIfP4vs2PUlibbc
PNA9yfSQqvFcWe0BRh+zTjne4Gn725irQ2f2mcFoDmpbB6kyZBDK8mRPAlItnVq7yDUJ6rXyJ6Nf
a+toMtltSqRyMadnkZJsm26ccJqznSw4vc3koLzlE1r1sCEY0SF6gWODe+X/B3tntuSosmXbX7l2
3zkFDjhgVnYfJKE2+jYjX7Bs6fuer7/Dydw7snLvOqeqnivNEpMQipAUyHFfa845WniIlfUZsiYY
4tHR933M9zwvhzfEP+SOdw6cw4w0n8TQDlmT+y5P2Wfu9NAUU89MDwBeq37KKHVrX0PrqQE/b7sy
cygFnRJTq+5lXtwlWeed6d8QXRzM30ud7CCzkNdEiBUEd9KOYK26M0XEhTctrb0AwZDipQ2Czjr2
yPPybLgKC9dQxsJ6U3C2VnVFjD5J9XtJ32IXYjxqKKRsqjH3Qy18awS2t2J5rvLDwhllEYqzGclF
2uNxI67F4VqEa4tarwP9a9K9K3RjGNurZvJzPMJDIT8UGTYKt+0RukyPYZ6wuLfJv5oUgpTcBs6G
Fl53nJEIEaC0Gwk+1/XkqZfGq0v7KLdwyQTIRF2jjPjOPWfoEPdINFimc34gIjPbexMb84U21fWI
8HBDvGm89whvcmVAohc45Z7gIEwymBetBmuSHR1VFb8jZxBAUGhuE+b/iwaC3aBjBPEDN6aF+wZd
1h3JWreBM7V7AwTV1iXZGHFfre3rPD7nzRjdNNX8ltxMvfXFzPi6zlXxXBGzsNEH72NMQO4+8rAz
R9mMDM5QZcickFeWFgU5UxulBsOPw+LtHJqJX9WXjlZ8LLgue7TCmM/HL4EtydsxRbjNALpI3e7O
Y6G+iRNzaMY+Uh9jFdVQ6/3QXSr57GL8Pa3cS0fNrtfNj7uQahGZQwm3Y2IytLlOKXIAVVqN8Kaq
Pa0b489b/9V9eULfuWPhuXgZeb8uhdugHMh2SHRnq0+sM2dspXu3cR91loRpGcyojbrDuzFjvbU6
NtZb75vf9q13300df/c0y5pYLBA/SzyKkTLSQMZL2ia6Jd3N9UNjwV9dYrOb5wALLpn+abQkfhE1
z9ZofQ37sAE+Ho9EJqXOxqrdS+FGVEekXuwt5MhbyVHkWXibzoxB0RKvblTYMQcKgjNtV4Di22wc
kivOvANDLAGZM3OS3oum21GrsXbk1q5QvBYUpXQqKXPYtGo3Vh9fQh4H29fv0bFs++VIsS34+NHA
iXxtZd8ZM6dtqTPMkeZi+3gfDraiugvjU5jAk5kVWaaAJ4OSn1HSxOrHmpDiOxSaQLy5DB14snbF
ZH6sRHA3h4GDg40aFU1srR8/i0oalyDudkZHE1RiEMgU/SaNbhsvMakZEk86KEKOIGhaqBmlDLSX
Pv+ut17+OBpvHWgdiqvRDtvuM4lU5KqY88FsOzgzaQrQaUJXszQCC4t7SKseKv3Iyn6cyq/LnFwz
d+EyqLcv6KGpSy8MBTP4H6YLvsuKaBMZRIfHRv+QE/wKMAgVkYlRyH4eG3lglR5zBEkCQsRfWgoU
ANvjaT95hFjgUH4qFJWoG+ETkd/TbVkv46DEKtWPj1POxEG3Ca8ac6zG5Q/SUXhxFfsoXqAg4ZW0
zzjh7bMFIilTrKRerehAb5L0k5LS5Ewwlaamucl6KEu14i0FPeSloPtaKxJTp5hMZQudqZwSCln3
IRXY2iEnu5xuBb1qLBs+eMaMCw2Zs9Ce5tIr/GjK7xdAUNFKhFJsKEwbpIMb8KLIAi0xsMGQgqSJ
DZB2SxpTTl05U4yCvDpq6YpB5TXgUBSVCjBJdpkBVXWKWGXpsKsGRbGqFM+KwETS/4gh3sA+FRdL
Ya8IiFs6z/BD4BvHKmjOFYisYpmM4/r+jeaWtEpKKJN+Q7f8LJZZsvLOXx2AWzbgLSJVP0XRi6V4
XK4OmStQjC6K0g+9onYRx/Fp/UGefWVK3pM2UnKOIH111AxAC8gjug3yIxZqsaTmY2xRjLAOWFiu
qGG14ocNgMRMG6JYBVrMAzGWwqAxs5sE8FiZ9/xeQGTkxTqKTKaRK0/MFScO82E0rqz+wZgxyXtr
ItaClgPe1R0Jia2YvmXYhZP42rWN126yid3ygk9tZVyZCpYGNG0BnjYpilpMhhM8zDeTfFi62KQp
DWa00Rc9OhMDz6qGlpllWkieoQ+0ffDBqHt975jEudfx/JZW1UzHn3rUoAhvQYLtyFXUt9Kuv+lg
4BrFg+sRMmx0EHEJAWljCjOuUPQ44p1eHMWT0zLm6ywffEex5mZFncux+uqKQ6eVVnSddNI7TYpS
5+VUXUbriiw17djHDR3HBqIdRgc03tGt0ROAbH+SIkuvigVjZe/PtfMwUcoJ6ThWiDr27RzdZ2oV
NSr+giD4snHpPNB3THY01J5IBcRrrvh7reo6lJX3OcF9gJoLSp9B9MRZqNOvUww/r+VjD4ulxcPW
XyJBJEyomH+6ov8FzDPIymxvIkLk9swTX5OKkChPUQNxU9TnxVEowVxRBcmHZ/wzJPhSxRzscaBS
CvczzCvbBZQWSxo7ZPjnKhsN49ug6IWmMjauG0+xDUdFOazi5rpQ3EODToRrIgrKIJ8oMmLQwUgM
9ep+AJq4uiR/WChJl6FmotiKQBandJIbfAdgnxWB0QTFmCsmo+shda775cKUSTEbO+jKO0uET8XK
c1Rkx4GC9Vn2IB8ttVlWAmRHZ7FXVEhDxC+L4kTmLTHDiRT9RRDNv+TNV9DkBcVVnoMCgIWVGtMk
8ElPUShHcJQEQG5iTg3izBSpEmSli77praro4FUIzQqwlo3qYJeKdKmDvEQuFZ0GRcEcSCPeOYAx
M0XIRK+YK2ImImN8w4qiqSue5thC1iRfnz6Aom1WLmQPynHRZdG+z9TrWUlYcMtgdHqK1lkscDvd
yi+2mU0ypjXiIxbmh7GnUawr3qc9Qv5MrfqK+jmkAkUFncCD5rz6RvFCA8ChEwDRUJFENWIVPQe2
aA5k1LsbFXG0UezRRVFIkQOgTnaTdkfX7kWQIJEsMEuHhAr+jGVgUTxTT1TxB9F7bxjZm69z++qA
Ps1AoIaKhRq3o72zwKMGipMK8UbbJIqdGgzEPJSKp2riRdmRk03mNbDVdLHQUUNfjQgc35D3VlzP
is1Kmrb36CgJuFdCbjXGU1e1d51uP8iavAW7gfFK8sbeBfpKjYrGleLA9gBhUcZ9spM7S3FiiwZi
rIztXUxTn28GI5sDVhZSRIhzEDVl18GcZZZdnewQUQnctccSjVxF3iD64lZnOVs/jMhGLQ+Krdu5
I5cSyLZVVJ0TZraQYB8wJHZXARDceoaGm8QQsQZFyJ0VK9eCl1CpOEUZOdUpBKg7ANb1AOwWIK5K
RdwVoHddxeBl8U724sgH5fUQekkmgyivqL0WCotHPF+sc/E0fbPDowG57LgwwyUaZQH2Gdk4Znrj
Dpct/dOGtqIj5ZXoy8NcjvX1EJnLXS/76JAKDOkT5bZrV+r3HXJp5MttcR3W5A81wHX8odFdxvTe
eGvFEgNABHXiqDbFuslZE57T1zHqqmtS06rrvIml71ZUV3/cpZB/wJw7b03mKrO1jHduF32IZjxe
uUuHp6/EQ+IG9o5QJ/RUIKN8ojaUTcTTyAToyFKxHcY7kl7sqWu2aSC7U+e0HxxnSa9CW33mFZUb
EousqzrVnu1eeD51gMLvou8GCZtcIucX2kFYghfyJwEU9QjgGyI5aTcxZVUxkSki12w5t5Ed3Azo
AcxsPMeAi+7cxxEI9HGxCyjzZY9AwoN+1RSG347IMTFvMCUWFrWkCtNMyWB81HIIYSvJ6hef490P
Z+D/wbx3V8ZFR4q0rf/VMGjjZxTYBgm/tgS2xV8zp/soyOKqi5OjJKeDvItWXMOpgyjXefd8XPue
2tQ5tUwiYqnb+NKaW67idP6XAlMKUynE7BkAGRQtyctqbC7zTJzjNNaOyFdI7HdlDjC+Mn9aoUys
2duycbJdWLVHOWGzn5nCK0CUfOoyr8X70RsXM0WHXxokfYUGmdTUk+CMV8FbVpjjdevVyUn05m0V
LOH1+8bNwYTjWn4KjZq+lsU8aUABp2MUhnLWtxXpA8ZD73jBD2ftj4zxv/kYLbLDf/dduqZBv8ty
XJOPUkV7/xLdPUYYIhZBwk43Ol+rITTeemD129RMXHzEmqTCMcQflg/V3KL5cTISmIzJfEDtaCMH
yeBZWpn5QP+1vXUsgNMICPZkgGB/odj9yBcXM07vPOlzq0FawpVOSe5uAsi647MnekvKL5nRkF9g
xNG9wIaI5CL6mDUZmqJpyV+MeCp2VmmpOKzI2SL/DG4coz+50GsuSELvOoFPz2rrU0ffmflZa7y4
Fv3zf366mdhuf/+cPNNlCigkNlnHUf7VXz6nwuyDMkIXcOxFsJuKfPBl0B6qseTtJmJmKoldG8VR
dxl0pKzRsE84Bw7whOMT5eGboAAFE9GhcOasOa4GtoTo4SM5zh7QpCTcfiXBJ7x1fQLA52dwojeT
nk8EkKFl1IL8TUuS4VEbrQsann/+3vi9f/vmJG9QIhc2LPX4r29uxsVaDAuyd5llJ+SllE/3Y2nG
H6OKBGIrLMEDWPwh6F5Ze7NuScDRYu2zW0O3JWqVKXVWHa3EzvzCpdlK/3QA0dzrz41nE9PQ5JS6
Oa2gcxChTekKdKTpZL/cSu3oxhFmdzMT60RiXNp9GRgipT4Xr7ILmr1LOjgtCVy5xs1StsUuDHXn
LajyU27RjSsm/UXvkrdYDPEzs5se8KrrHi2nFw8ZQvANWiSEmOTgIlHXXqn6yEesEummT2LCdVhz
bMvSM7Y1fRPiUyS5IjsDW9pFRHeNC2qwDg33kYseQRh0CMY6i64qT0Y3LGYZEAK8lE0yBZe2Ll4H
spC/DTS7SIn/WPYzkbUSKaiwH7oBHUPq2IoB2FmP8OIoT+cTCZUsqHeagZE0r5HzOf0gP9SK/9ks
9jeG1iPVz+Ai5YShNg5Iuu3d8CkhFwxkiC1vsNnhuNDyI6ZLQjIxGSbRnut2s19A4nXjvl2q9g3b
G8Lx9sR3F//u6HVXAixioRLCzLGpPhQOaSgeIgW0WNY5IUjh2JnNfLBBLB6HRDgoqzrTz5hmREFp
vP3zs9D860ikAAe2Y3pC1x3j928YDZ5YM/HkHj0KpjClEwpdU3/tDK/ZIO5ih4w5K2yINywWccmM
tKTkR/AoEnpW/KTl+uTfLeSgiM+5TZ3Xond3cHT65PpMAlA+w2b1sHeIFqdAr1T1CyQ9p2vzLWQ0
324b1zfJqNx2QfSGsA3RBtXRrZUv13rHkZk72secXuW/eNvqOvXj8vaH8R01Ba43aVqEhOnGbwOL
Ztfa0gsnOi5OeRuns7iFlBBuJeHANyG5NnkhACCHBTgUgh6tQe+fWNHcamPPArNp+7vWwmM5OILu
jx1ea0EmVbHSRCaDZ7kaUH+H+YByUAkhl+mTgftvYxL5MIRJ8syXqNp59MTSpr2R5K+L0j5Sjk73
2URsGmFs9i4Tub2v7QPsS5a8tLP+xUdgyL/+6WFQWLYn8XtQfTTIGfh1/CE6osIRXEfHQVTD7ZyF
xB4TsWbk4oN0uu5+CWV0rsP4i2Oh3bDi6pUMqV3jhNNeOjoFudyr3rL0thuMx2xOUTETe/6UOyHR
ykQ2u1xELnbdDK9e/BYgU7gbxuFzPen6UdQzPjfN0l/MxCE3RfJNaxP8KnN5S+gG8n3a2FGZge/0
stslbl61sIu3cGWTc6s1/aMHRzwg+qmnIrSr86kiAKm8yyp9vG1oIYPEmT/CeRmQmQKyrWbU4bZ8
aefEvu2EZd0yXn4g7UvfSWFwmhIa8YB+yLwia+BG1L0NeSDHHjJq1z2uou0SWrYfj2CgWlo1u24W
16u2hDH71GYs+Qed9C57rsmYtI0Ht6/KS0+4iWl27tWEIOohH/Jd5S0ojtFLHui1XkjbwXPSFfHB
7W3cFIt76Bfv0uk1rYJRjxny3Hvb6NODJjt9G3Wh5Y8aglRsiiHp1KShqUxiu9UQLSF/geDK0mMc
vjoz3Afc1IRDugSPjX0W3GW5cUvFITskhEP7lYuSuC3Cxo9Zvvu6kRMG7DqI7wwt3cciLe70uD8i
OUW+F7MuD0APsjgnInOJRvChBYt+qVE0tyOQSkZtiANsToaCFyZXzP8yKnpahPG5/WwbFZWvZUbK
tQxvumO2Bzi85hZnJMXNHoNjVZCkMCSsG5ol+g5k/g7d5rWBZOt2zCmOgik/kMeJ4YNl112T9QCS
HNv0p5mCSzwbKa11sK65g9pijvUnfOblfRZN8XaUPDMKJHP1xX1BKbYxHdZ9KEzlVd7PNHiqQHv+
5yOLIby/Di2OcCwgMJZhSc/6bYocGaT0zYOjHeimTiBQE+M2c4Jgi6JbbObF+jqwiH4oKnCGs9EC
K3Gs4jxGxkdgLiHpCRTuNLDX16XnTXetJqJT73FZIyLxyfbc+NgQWbAfnNE4mqZ87Qp9O1Vzfm2X
dntLuDfSvXpoNybAixsv0Ejcc0sWeHdTlEZ3qt13z4RU5dUJx48LVL8BzXlXB0/iDpCq827geSHl
FPLuMq5CZnotS8QPAzREMlV1+9q2ctrmpUF2jld+om1Opdotr/soqlD3cz7GtuHcCDJGt6aM2300
NslmNrBu53P3mo/CuRvT2Ddxmymf3j6PzjmJWl+cuT3FHupbQ7sT4jPli+EI6gVFVbJfmETcOMxw
uZKM45HwEPQnoCdHBmR/JGcHpSRgDz0PlqMpw7uuSJDcsASjNTefyL2wd6sP3nYupqSslwXVcsyp
2GwyOXov2Giv07kmncK6LxY0V0y8TcKhPeyAnVMfsc+T9Rd6pm9hwwY+UZi3acHUHGHSFTrMrUHO
s5K5nolYHZF5lA55m6FOIqSrRG1KCYG4Gr2L/ZTgvKHyRZLwEKDFTAg0PHpuWt/E6EEWYit8K8SM
h0oyCaFReCnCAC+BsdIE4iIcvIrrGfu/bKh/EfNjSEP805ify6ei/dT+35+8KDVv+PmUP+hQFkE9
HlB4Hc0nDUGDkeBnvI+hi3/otiVw5zBdtSzb/DPeBwyUrv45Ev+jxyO8hj/ifeQ/PA/VBd82U12T
LeO/E+9j6PpfCVGeqbPC5NpvugQJ/bbCgMLgosKa5AWLNjTuTL8aqU1ecWEjd43csVCP5aGYq4Mx
9zUXSyXhtMgTyah+Ii3qHZd+56IUSsjRTuu+VB2z3hqUcPX9bomVdOga+7g+WAQf48CqTqMKnl/b
kuuttS3Z9JDahvr4vvv9sXVfRlouK1LVzFwf6cqWnDEzvTSOyCjLkdm4R/7i23Xm51r8NpDpAe0d
nUutnRbbzs+pDhHAlA3lhDbiZ60l2IJVCnqAMmLkwCrceHqmb3P9qcDNezQsbTdGWnTJRDz5Usrv
pAjVB8cYIuuqybEW9Y21wzClo6Rm0wYoeGhyvZJmam1mcyKMS+fzPlXhbv0cSX/dE2ygHYyp+RmS
x+9Dr/Uf704wFJYWMX67TLcIRBKuqV1E26S/XtMIjTY4091rD7UKy1s3mY3npIDLQ2eiu8oopm5A
HpCdoeTj60ZDoIPZRd239b46Zrxn8gFgQQwxseV/voz1tSzqBa231g2vo9u3+niPoI7etNKuvG/W
fRAkdxP0jmOR1MGRbPnN2pVOCCuXJdV2XPbg630LfjhCLxx9zBX+SMzTieAwykRxZpEsdEoSvXSZ
tl+G6HFSNf1ysuPzogMgbyYy62kS4PeZx4iI/QDntagrY9cvML6w/hMtjrD/wMr2ag36i7Fbjo6J
zfc2VHJDODcsZ4jq8AvVUzVLwElMCukb6yxZamTkeYztXUlvrUqo4Dj6doWiRIwG7CG0NJ+9klym
P7via2tc9LmOdmrYrvfismTa1dOiKRHOEVYVkNKhNkH8x61ytoeTkT2AGXh1ZvAbkm9VjI2GXF0D
850pT+hl9sxU4mPBdPPoJb3vKaFqIlEfrGmTY+VBS0SxvVtzJwkiaPxOeN+9OkcFAdAc+bLK1/tx
NCUNfObrkVb7bWrfAhoIrW6yniQdZdH7e4s86z1SNN2HevhFa02aOlkD1shwcOmo/MUastSZ4jXt
rYopSV4l1S5HwLVZRQJyxvu4rXEW/NAL2KlR7fWqevjtvRcjqBLa1bCSggYvjWoVdErPDzcDw4za
rN9NGxjqz68p/I+N3hc2ypctHQPvZMXa12aoaYXl4GPot4rO9bZjS12rjmBQ0qUiPHXWC38J4FRl
2ojhdqg7JOIRDJS+epJTMnOKISd3muE50+S8T2nr76OiPqQpU6qSdrMAedt2o6JrsPyQeBfo2J2E
ElIvyo8jNdJbNiIssSbNLTpPG+nLOFnd1i1o55Iy06AhMIEXJ1Gzq5kvHckz2jUK/WFZAm1BwUgB
SYtWbD4ZJGiFn1C0/4wHFY2X7bUp/EzESw1W2Ft84jDg4MSozYYYUZ3qcmtDa9O/nA6G4o6YarNm
da631n0uUkY/lcmX9dtPBkSDOSZlNCDAF0SapBEbVQNZyTaugLilIF2bBgAKw8L93tTJ5sdLYsZ0
rIdut45B6y7HQyaNFAsMXvbJ+LPzlrrIpBUKPQEyXFQt3VQWr/ZS8Odcz4UfN0nj2Za9HI6eAS6E
MsJHryA2KyUe6px6d/McilMvFqKmaQ5bu85eqo1QrqgkHG4iHLF7oXqOuGB2seneeQbl9vWjtFA2
zJa4jDHeRJbiz1LcL3Ss4pLmAb5e9JAZIro1qXQd34pIvyAiTH6My25EgG5ASht+prg46gaixpTc
CI1O3RihT7Wq6jou0ahS3bIQfSN+YkpA7aYpabWhsdwRDF3v7KS5grgwQgZCEqTpqhWobpmJAXdX
6/DWexVYQf4cBtljhKsyNq93A9F/rYkt8Zk+V9tZ/aouxs5KyebbnJqGX8Z5dhkjPb0A9iXWGLUK
F94pUdGQ681146idP26Jlt6WZNhscM9sJ9l5m2iO6cxa5FmGRNafWAHkl0XP8sts9PmlH2Xll1qJ
6bCzRx8DCA7FGS3/RMrDKcjRNJErlG2o0SSolbaLCdRZRyd1DjmL9laaPxRtj4/cJA7Vde8h7hyb
JaPTX5KtapJjcXIAJHhCXQvWfYCxaPiTeYPNkXGedPL5YOj2ySn06WzXAzXBjm/8IfAqiAujc4pl
dj2glz2O47Sce7wT44zMCvMABlic3pvAtBGNp8bJFTSMA4u5NkddkkoMF6/2NvXEug/17VRhZCES
n8AS9ffJG9qu6611EzEROpjOdMYomXc4zNqwf5hmNRKT1hEPFKJriwUAPbrsjII1q+lAr5vCrZI9
2WovvcXyIVbTHgzrPzeFuuVWeXKih0MuvK4BjFL74OQxLOAxyL41Eyp0pxqvhIFknOX+NhUCGWhD
OEw5CpZjwycBCAO3Js6AbHiNw/LT3DJ5o4yYbketxyw+64fJgjYyO4955RkHYzT1Hcp0EtEqP5jG
l8yODDI9+oTQxldSD1qfSDOF/MOyFcG5g9t4TjXGl8jUjo1dv+aDfEqDCQ2P1hJTAlzSziq/JfZ+
5Mu4Web4ugvs7CDAB/euRdIRHfitHXsvuRFfdeOCY8w09/hVvgNhuilnaAx9IPxpcEtFWFxeGi/s
aDPg78AXzwBdv8ghtrcx2ohuym8AZOQm8HKCHCCMJUiBMOrcEK1ypRNysQf2/JGgILKNEw9LIakY
w0J/npXtMXGWYScnnaRWtz5mNaWgjLrWrpzIoGtLdR34RPscy2tVowgoBbrs2jeOU9oJrI3yOQc0
wW92ory6DeKRjKFOXX08Li0Ltjva7mQ/W6AOma72vpMO7c4Zx4heZv4UCy/dVdSM9hOam5eWa5I7
YG+lsonMX/vS6abcDxle6QYVcKDU30vA7G+SXw1qhDDsuyeD5HWKzkN4CCsYDwVCz2RhkuFNi0Sm
GRPv2B3CoeVLZ4SXqToFSaNieIm9iPX8Ix32D/M8GvdDlEfbCuD5RLQl0pCQ2O6PtV1GF2GDJ5nj
kTGtJaHPcW5FaxYni3X+lY5kxi3RTXWk7jtOkpLsHWNIuAM1kzykcU5MmZlB6MudE9YcyKK23vmT
RM5su5tqIp1JkrwJS5SQBRux79yFzwK3EWGcS4bHFphB5yYnrqp7yuF0+QppUgBFhrigG4mj4m0A
XRHHCZe8JPILpyESzLGp1kd6trO04aPbd9bew4E42h4Obvkw0s05IvR6S+ccV5Bt3RSRh+H2Woqh
31omXBlnKsfrHlJiAbnNqWZjo5tut6e3/0ax+VrzeKXDUx/epxJAF7WkLSMdyIWoEYQcRs8WLAEM
0fpxIWt2E8flXWdiGUYUMm+skcMn1OToNNuPDv9HZfWdG9+uIsQeifMM2KjaoVa5InSDKWlbEeJO
dcAczeVYiuEevxREwRkYSyPISLK9r23YMBCi4N1aFEMOcgj0g6YjIS/H4xTI2yEpPb7FPZhJmjJk
+tCocGCIVP0EY4J6SmDYh2wm1xL2ImJWaEHhiLcC1uKYD4/QDL5qWnXA9Fht9Nal75wgGitfw6n4
HEbEUC0jacvAFDDE84dBPxh9Lh1cb87Qvxm6lX02OvlpqKnDsFzeu0b/oaFgpYp0JOQXUJFC29mR
0h3N9I0MzK8bL59yArUla6ZZLdcGUoL2FpcNllh2FQT79YD3zXrQ+91ifeZKwVt3/vbw/3BfjnKI
cKF4AlPRmcyOQqW1NdUV18DxxmpZ3V838Z+31rujmf7xsGTOuAeleo0xAcXywmRvvUWyGVILcrcI
Ir/WctYM6+51k6uj3g9937fekrJl9vafPvz+Y5LS/vnL5sd0YNr9/oN0zQ5PM1z0ddf7gb/8gvef
M2AOZbpoyZTV8Z9voGTmfAiy7rQQZuovVf2KAxuW8zqDD1oSehqL1v662l53rpv3Y973lch30837
/d+OcYYg3hSAzWiYlb8c9tvPQwXJDPO350bqJb3vI081WbY/jvzbV9Z7Jo072oA/D1qfmrl6t0/H
5L6yGnPxy9G5M8C+7AuDUPyhpfzxvpFq1rXexZtRoymGqxmvc62hUmWU98d/3P/7x5Dm/fwp6/GY
WcGQTGRpECofMCfn1Ul9Ew86GIB1KZyB+Bhv15uL5bComEiynUDDnm0lHF9vvW9Wkfn7XR0XUcZg
enzftd4qtDDdynYa8ZqjSn9/dH3+3+3jG4NL8f3Hvx+je959VZULDmrTOEf5wKYpvmmUXv2+0tzD
/5Yw/ytJ5ZQIXWp6//b//v0/wdtfvhVd/yWd/2MRc33SzyKma/yDqGli7T1kSFLQI/wjodz7h00f
Qxq2SZfwR52yKAk+J4bc+wfSH4+CI5MUOmQ6hc/3EqbluRQ2cUbSVKQN/t8pYZq/55O7QjdI4LRB
3QNyEKuE4heJBO1bkrOYF53HyU8KteJJ1wKQnLRTWQXXyndrO0tzzhzrKa9ItiGlIDrq032sZedE
G6dTgU8JviV4IR3J/CbzysmfOqYLclTp0iRX7LoKjFxG0Bla3cdUQxY2TjmZaJL1b4CBa/Ti4DTW
47dGUJfql0+//Enu/iqqwsX21/fJJ0UdWRdSWBSPf+sZTYD+7FSQ9BQA0t2Wdref4jQ/Bmr5Hiiw
YYy9atN5oUPbmOVjaLAvLF0L7WBLquySHQtDfykCEw23zsW8selSpEl8SRpWfzLwG8/szzSSniXC
ta3Rl4+Fpn9mLWPdrZssxypBiwSdtxfsLYnLGyNmTOgMqcG1uo4Xfi6ptO7nJaV7iQZpXrT+iC+s
9mdnaphdiPFCDxvbdmx9Sk0Io01Kyh+v92kFU0iFqvCo+ZxpwKwMinWz1lxmgjtOi3b/vttz6Bot
eYiBu8Pe5QkaO4rauG6imPVRgHV5uxag181ajzaD4H5ivb4P7I56CXriZE826RsR4o74NpT482eL
PiYnekeabv2h1GPPTyLwH1HPZ1Z4TrALlQ+/ol94KCQ8oDJl0TYpC4HZI7MO7Wz5YliMZKrPmE4p
7VoCU1ilP0gVmVaVeXC2pEm0IRmLRJhwd+l0urp/btZ9WkXr25qdY0VU1yE227tJHdBy+iki2FFM
kYYeGyNumeFXSQXTSMfg4A2ljfCUNg4+BQ9vOmTh83prViXA9jXV6mHfUaKhRAWHOcRNzlXrWIUL
FccfpVQVO4KfutuN2jQQWU7UjWUu3ibo6k8iBdi7knJWZs5sGvc6xkZ/0cU+Ry135UmHQmw0VP66
wV+TE9VWxpcBwe6lL1sVHNa/rLvWTagcXEO+aHuIBvdI6yEwrmaLdVO53w0FGc0KeN6h9bFKs+FU
QgWzOalqfXJ2q5Ejgla+s0bbgMFqb0Sz0NsnGGyozUtTNlcZV7+tjMVHV74R6Jr6E/S4zTuphw4e
bC5Teyk1Zh/VKBPUuxbkEXJ8NgTRkRwJwGe4rA2H0AGjVQ4Kw9t6L54keiRQITst9YsuX+QJhnZ0
KeZQ7sHVPoUJLsTMzuBb3fUse89NnF5nPaFztRfuoom0QOHZI36F8OgkkOE0cvjzje7xqyHfeDuS
3ma6ldlVRlTllrwTc6sRz3eii9Jb2K+WwJ3pqlLrZjba/Kj7TXqIS7VWUVYAWVbgDsomsJKaZO5d
vvJ857QiWRbKnyTh95Mf1ZT1EKwcuggOW0IGwy4fKAggq6f+W1PHJkTA8tBQyfaS1mTliKojcqT7
JJdMO0/9cVrIcgncaVv0zkDhKMoOUVw/htU8XGyT7FX8tUR2PNf5QhJrpS8bhLfNRjKTsXLXt8PR
28isQqgdmXtBKZBqYXsIwqjZogooyT0Lj5zF3kGYBiMewXEv4PtyPKLZchrCL+UsnTOZMQ6Jmg8U
a+ntUircellJyJMaKLn21UcLoWBQ2/WBhKr71umdXY7UhnYJBoG8eIJ4gZcjsgkpLIkmSN2qYb41
2VjYITybGAfXgnjpCvPkhc9RBRBngkAtu/S7F6YkPFO1TkkkTcXwLSn1/biEyd4VyRWcZ8rUmfch
ckiJMQwyfcPshQSl8hSpKNM5wGiK5JhlDxkXbqwtG5HIT12LQatXRoSo1sQ2qdOnMcQ5WZvPhcjO
y0wbiW7UTdnXihcZfKO+Y4XFR7Ira5+G03qazxnVprhpiUfMPxa6Lv1aSbNCj6iIpsAThkqTU7iR
HzRAE3tNDH7iWB3nQ4+3AxnLjkRy+Gq4xISkn96KlyDGPMw48eCYL60BE2jItBbeHbVEToiHIUX3
Lxz7sgiCY3kxfgUei74EfGKN0Gav6Y/A0HTSQHVnt6CruTEiHXGXQSGj0Msd1IWJP85op/YxBrC0
7YkxJP1Q4uEn0L2ZxbF2UI5bPadXgf51sqZdIXUVTv5mHTzEmUpw9w372Y3lavhgWySuzVSfAFHY
19KmoJr3hGp1JOWmLoX1imeYc+fcGIixfDPOOrSexJqKhuSkUieVStDIcCdAOwEhLgd99j5PSbmP
WVYjiEIvoIcEMHj2cFuRWwe/4VRTp97TqfHXuTdY9eIIBeXYzPuxq+ZjkuekoHrBbQYjYFfG9asw
IlpmHkUec8Y4GzN9iYYGUzVKczM0MbpPWkVjM+n8OBsWyFvymITV/2fvvHZjZ7Is/URs0Ad5m2Q6
KVNSpszR0Q0hSx90Qfv0/VFVF1U1QDcGczsFlPDjOClpInbsvda34CqP89bDN7qRSW8cqmg5TyuV
I2/yNnSasLPAblp1N205q7MegdIkLGHNbK3T1XFLlwfj3rCU/Biz9izA+yDL1rQLzg5+H79MVZo3
K1rM04jDcD+jiAQTVhYCJU0O5i5/3lDgbtEmz7T5622fr2HxDoA1ARaMcTEU1Ub+TXUqsxELNtms
Lo52+m/RwwhI+NGtizPq0K2CqoqV0G63raXt1qVshwfjHgBb+Sx7vl3+x/V9qj2XdKjUdNzt0LYP
SzWToZDfJMugI+2Pz0uNAkQYeJyn/qLrbbHXfqVXw5ujnJe0IGA3tvGCOimPpWHnWqgrA9apv+yr
uN0AUAa1pVaqbZpZ21S5/a4hctTWiVSFB5+fGiq2P0V17yTXSKnxHoT430aSxNstJc6qlpHcuDN8
8Vr49HlsqbWkhuEWM2em61i7XjPTX52lI2iq0jUemBuZD6Ae93YFQQySAAC78QliG776wf4pEG1V
c9qdck/fZT4VGTN27KEVlv3CcOawE9I9wlSPw+6HpDiiSqE2ZSraK88xjnFvbaUktXhJ7eodyyLG
dMSv7DGZf5iYLABJBzUZF10elBolMDhPkr5idRJ+wxbyZJuleYBWcTKm5oz+dgnSrPGDpTsyVjoY
jGaCTo/Ht1k/2yP6X68qkYT39lb1Wti6Hc+ps4Qkw4pbQa+Ens9X59UwkBb5yqiWXmBOaphdnVVh
2BzyO0Z2qVfdeLhNIUcn7ruAT4/3ClE0aIUbaYINJzFwCvpqPtWIUfeUf7hokUqXDl80FIxnkQWN
IsW3LT8830sCj9o967646Y+VNVwQOSNVLcoHW2OuXpRy160K3MG3y6A2nrvfOi/ODkVhhNMsCXTx
54+FLjIMiGQvHWvXkBTrxvZFLKC2pTAQpOpgbXK6+Pnk38eRPFSLtR16oLZFBKVHyAFzhCW/J/JQ
mtglVMRDHyrNs0aL0XPzdlcpQlBAvO3wWb1NhUctlb/OBekRInt3VTcGCVTxQSO0hh85zF1AE3HZ
PRhVJDfQgBGIYoDdYMzs9xB+ZR8xNUzNlMIBAJko+jw02+oP2PxZ9sj4JXrlxm/3g8QjkvXNs2lO
L9MkXmHTPFYmRFtfDR+KSf1OYEo7+NMLbLC9mGzvYBEJla6sEdLU8SPxZLdH1fMGp5ZkTGeUodXR
a1y7YBCYaP5S6Ke8TmrnzCbQG2Mi56xTdwP5bDF3eSe9Qu7ypQtjMqOYRNeB43S3sINfwIwC2bW3
UUz3UzeICcCwfbIl1qxJmvLWIP4RR+131b+PnfnMfrO3fNLUXKf/YdRzbJaJ5zUdXUTvS3uk5vwR
fTHu4lLeWojGNprrn/0qvtXyC7KL8dpRjlVWi7k6XQAjp1da6ABt9Bh3tfO5yL91r8owjSiDBtPl
ORwx/NTXZNXLF/ozCT10vTx51GmrczeyPyQ6bCp3GOn9eNDqs4EeZ9TCkijbXa/DVkDJOCcx99ZY
btn360uU3+FIbOI8O7m19TEa+bV1YdWWhcVJzknPhPvMOyd3H0xlIy4bG9bhxoJDSf1EACVJt/Fx
ymRzWFx0BKPQODg1OZwiWsCb3MG6HRlZFjCbwMOeHs2cedhcNEYQeYAvLN2owjTGWjEAPDDjjEut
U0jGXvbcFNXFcsbx2Bpo9qjHWz6z01pib0txB0GTZn/l3Gq1+bU0KCLi9VTlDEBPQdxHbprsRUf/
PebITdo5dOjM2NZJ94oF/X7KePahGDclRQw22Ws7lTasQdZCpS9kFBX+m23V5pkJzbIwASvRiYPj
vpdT8wJNFFmdo5FMjf9qw/lmlQJ999gzrXXwIiNw1PA+ZE1UBPCmiZOdhoBeb3fAbb295rfgxwQ5
EPScn/JmvaSshS7Isi6C7uRPJHzLjhSAfA1DApBXQbkNpoKauO/aO68vVphnSzs8Nd9jOUxbyzDv
5cLqxRTyttGc58K1znrrfUbMkwX5vajLWSXswiy2ef6ZGcIJGXT9dWwgfXoCQ86v5iA2ENxI6l38
8JD55aEv5CG24qCp9QxeilvtOJuR32oPdyyOS0zliEki9FJ1h9mJUpAkRG366ef07wipeRObxovf
0gOZOxzN42etivqozQcfuOfeH51ok8s42KosrYjGXYsS9GybfCw++y4hcMz/rFbpes8RsSKjAV8R
0ByGEb7GJMdn+YMJdiuYExvVz1h08xMw6GpD5iW07yMgZyru0iVnvag+nYjpMnLGB42EazoAzha1
aLdJHKth/uKSP7c4G4/1fe6x0iMlHpl2pjZda9LNITswt06zINEHrG5ExqH+AY9OHNoQiNVQbzmo
SnMAbEolCh/ThMPRby+aGz9Dm/eCDPd8l+fXWtbfltt/m5xF7LIF+LOzxfw2TJ0OmlXw0o9vRe89
psybBi2/M7OBn6FYc2wrrGCa+yao4PUReZOchA4ER3stuuXQ2RwcCrC/dts88g9TNmUsYJ2Xv+od
kW555wdIEKZQ9yjyVJUnO6UQ51UK6NYoj4h2boxZM5Gngd3Gm6vp8QmUhUCTBFysg/Hfc5bDRI7F
VhZVCGCS3T9zA0KKkqBqVAKhDYjRwOES5VDGUwK5R6fCdpCVrvCHjOEnGWWE+j7pMaMZtzS3mN4d
oIE9NWC03K3/L9EjpUx7JnxhiYSIrpy/dBB5XBFVq7muNz0Fydwvx0RPXiutYH/VVhpZ42089tga
8DcqwpyKgdeBsoCMFrBCIVkwvP7rhQR+/8c7DfXCxVhjBiyG4I4ZEViSA5BwOpDstB5BV5pv9oLq
BqEsxI6qvoGB3az5uD9Fkj/W6a5Oim+NXkCDEWyTERsSJkQOOjpqKTgtHqPIBfhlqR+p7V+ySuw9
J3r2cWOSJgFZgiIysNoI51gVXbSGjWyKckKTV1FPX9zDPP0ipBrFw9UfMKVnpLTOFeXGKN1Az8gR
lXkXMaSQCwEmmIXVQTcHkoFoPLI5fmKvI5vLRHtmi6bn/A+AZ2GfQHA4HSKX6xaBMqeI9PDKIxEf
ZwBMk9lwIq9J6oOF6+wWMkaQEVsiGJ0k3kfI/2urhArh1h++yQfWkvQarW8kk+By69fZbYIMibCA
hPaJyYaUvdSx/VIMKOUnvznVo/Y5jh17rHpLE+YVJD8QWn4mzCbI5zNryNBrjw4yFQJPyqc5vq9d
ewtpg1nu4PPHxoPZR3cE3dCwG3dR7llv2M6tYbfk8/hDaZFozZVoXWLDnIm442axAkblmyYnS6fT
LM4hty2D8dniAlLlP0+GvOls0tQ9Nkp2PQh2LveujS0QbiyiS8RKl3ISKBpSDbwKa9cY/VBXDXfS
n68NKQiHIo/ymxI1GLyrm77tDp1fnUybar6ohgnZ0fJsNdMjk6p75dl6mLjJd22TeYm2FC2Jc3WK
5sVO7EvWBZbTv1SOfd8xBOzLEierH4iJxEiRPyqLt2Wg6k9K81qS8BEJQonKCLBVLLBGcmpdgH9D
gjOL6C/a+p0GHoYcB0ANGswu9W20I6eWX6dVeeyrHky9utfXd82qvptW/qkEZ4mFObgzqM+l0owN
pkYFHcV9UKspFf/AUyvN58h41FwAmXal/XRqPnsxofephkyJp2cKi7Jk522nz5wIbwG3MxgMYIat
9j5pOnHcnQaxrLQ+KNigDCDo6Lv4tXHh/PdE/7UTTl01pA8Ie9zM/TEH0g+qnF6ZEb8nlv8QceJc
Q75hqP5oWvlYrZ8ZVPyzW2Vh2bOQe3pKEoNhbjruVCAyG/UcRHZils+mvzGmBBu/rb4MezoiYq3u
av08xamJULk+5pSpgWy9aNeC89uRj4AeRnN3qEtGYC00zujvcwJB2I88FJ1HN6e0EDMSCXAcW2TX
41eZt2aqBrr6SjvGmv+YclawGp1dOnvRcMfD6p7KTbogK2hIUmA41R+ndkG80NX40IjCiyUsE1Ei
0AA25yhS1YnmCyaQTmRamez0MW8p8XAb4EHdrliMvxWgs81Qk6SW1/KmAs9+wFBDN13vbiN3kRtK
bFqYy/hZKlzGQ59vEVmAfB05m7slmTHEfFG96pzpoLc3L/nOQFHDwduAR5zaL55DRUNMo4vto7hr
ch+4ibZ8YNPUtmCVmawOZA0YHCV23lAjUGiQSCz5nw7mAdCkaxPhJnbhWj1OIIsnuMZFh6Jo7T4d
mqp6q1T5TJR6tUvm6sum1g20S+EmZ3IdudKyTcNEDdPJS9ovlcBrs1Pb2FczjLrGysU5osin1lre
p9KfEKQU9p298CA03vxQLvZy649xqJVmdoZHs1EtHF1zZg9hBS2Vd5/gUqGnjwJaoGzfk6WYwgCB
Whgt8C3IOwPbc5cuZEEshkVwhHBJYUCOO9pns88RsgNbSqoy9JW0gwLeNZlVSc7nRmTbqYGPiS4l
mmk3+4uNfLN6MvU+Che7cHdENtebcsgeZs2POIFMT2OCtK+CSMWcaNlGzD+2rHHkQ0j+Xj2OYSwj
CTd9qMMpI0ek9JxH3yyT2xQ2WZJlN7WS8y1VMsvX3Nv7TrQfaTl94aAH7yWdG1EXD4UkvnlYhnoH
4sHZC5cgvCgTH6ivtp2ASSI96w5538dE7+e2qTDNMhcDmzdqG7+DjRihbWG5t7KN13bZmbB2YrHg
7tGJf8/yOdoMJrA6Do7LqfPK72zGMBxZdKVMjxMBbEMHBVRx6TTDPq9Df5v29Y68AERdPL1qKuor
Dp4UaZJ1TIdmvNO15CWSWoqkbXpXWdOcWuRvhETW5NdMBJQKFW0sTdfvk3E+ztParLT7AMKbpUz8
ZmaCVqWlirMylDXzbN2njZB7aWZE7RCicsB0R7mfkMcH0wVYoT1fcQZqA1SPTK/7Syr1rd4Sq+Eq
pJf6MZG2c5TtTxtr44mb9zU2GeDAamGYQZx6amgnoQ/prfBeLWYi+y6nxBcEi577znkeTau69+s7
aZlA2nvq8BKMCeOEMs4RtVSMmoiWJcp+gNFd3jdeoW6iIqJSdlyQ6nRELQ9YKXLhL9HPV1KervWc
QMl0X+HkIY3tX3NtcvbNyB0VnEF9Nam9m343qrQvpEU8c1yObiLvZ1gYUCIfAieRNhTADWi+fLyJ
tb7C2oZyDNPq1a7iB1pH456lEGKY8h7loIG4X7ynyIeMa1bVeOnG9BuszEFxRgp9QCmAvKuXMU1o
ePFKGn73LsnN2K/TwjAdJ+yNuv+autUTlkTCfaa626A/3vTWHL/GEScOwtMuy0jsOae6gSEYgelR
mv6pmRLs4vlPTHKJimmiLrX42xvWFTN0iPZKo7aDXjL2jnWmgug9asNYIqBNZUO8NFGPQwpU0xDD
wfTs+TiM2FPoYxZOpgGiGe1NEkHWz/MEvzjKHGEk52mcD44TQ7ioO7hF1ZJvcdh5oUHsXZWT+Axn
ImyL8W40F97J5s65AUyeklbbtDyCnDlNIU71OWcsccXIC5+KFri7niaTfApJU7MDzxEenrvu29b4
ORM0bNWAYw/O47k16IYSfPlZopnLey85WKTMSr95tUfLQwRCf6V0d2QFOKyJHRCV3n1wRiKuqO+W
kOxQl0GeoWH9oipP4CcgKVvQ6qJBJhRIj37weZdbwczO6O2Zfl1+Bxjmk8MVlso0BuXpv0+1aTGd
qXBeVn2YxWl2FO33iq8LtTTFi2KCnLc0W9w50UNbWvZJb+Q1zzng5bPF65kN957fv8VTBroJWv2s
eX+acngneiA55Uy7iRli2mlW+c7iag0l1OlZ1jR3lD7QL6/uc47N26aLUIW6emghGhosNcOYgio1
EDvDzZuehPMGpe8uLe1ix/itvzGwD27YSnCZNjvhz2Zg6Y57iEvG0lZH+PQUA9ZZakmudfXYa+lL
3Y8H355JAqN9HA4kb2Yl7ZmsX/v2qx4SbY+9W6EsqD1lHv6taFWTNmPzt7t+2yJU3qZ9Gd+Vej3e
KmWHWUsEWTK67PRjsyVk+VQaYxfidAKx0zRGaKbjFX2re8xhjICczsBOuSOiacwJ007pCYwjQzMv
M6JTd4Y/X9jdYUpbM4TVoIPEqfamqTO50dNPygYCjL20CkxhXfImAjhLu3mTGlQg9VBxhBPlNSdO
ABYuMRzj0reM9ZGkIzH/im1pBFJpV1UowXUR8QMk2nHrDQbNRnAgbYHe3QawkAJKkou4OiW7gZ8u
dzYHQhbtPhhskp1tYX7KkUJ9mlDeRiTG/cnVfdv/RNTml8WU/l2nLVu5KvIXRA9zjnC2B6m1Exfk
fo/WMDcHFdGWG2Oru+914wN3f7FNc+0eSCg8m6w/QbejzVeo5NxAm3MbGer22Ly0AHqNGEH4KA30
3Pm+NcWpGABm9v53nryPIj+WOm9TbTcW7mbQtZVNfB01YE/exX42JdxaT6P4B3qOONkhRhXUsaoy
OBl2V8CYMXb9n2ypf2TbUyITLVK01l/fqeQXhs8bzKf93JIxkghAYVa/FzA9963G8lK3xS0+zrDW
pmS3OIJDUUTpDT+RK+XxApB6jIIm0BbdXaNA6Uin2qYYx2u1Bo6pKdrEDkkWZDiwGFnxh5gzlMSD
YYbIz8651tGGn32M1fNwclwyM7KpPPV9vqbg0Wukod2Gc6wdi7ofbo182fe9k59IW28l3Aj9NyZd
AyXuJvqJ4F0AtSV9vRovQAjvUN2Og5ZwJBXcqVl7o2WMf6lcLu6Yz+EwLh9UG9qmbd+LnqwpBYEu
UtK9wfuHH7qQY2hO9h7/BpvfbJQXa61vXIWeo2vTbQ1J+s6lXY69hQP2YBX3mPMFPQa1h/Ru5i68
yvoza1W1RZ+bgdsl7CDl+GHA2gl8z7wRnQ2LhUkw3x6gtCyuxMA9LEM+3PcaTQpbcDsBzH0wrjwj
782+lzXDxQjZzOLtDLYqpMDproSfnHQ887XjiI+sQwTQQyqHpxzfOXbP3rdM65HR2Ga5tdNpFZ3Z
NeDaLOredVtun8ErnTfnNuV7mqwVne6FNAmIdgFK9WAmtE4EMIxt0eCyJs74wNSdobFJV1tO5EH4
vLmaIf/6mbx3qrIKO7Nl+JKdiskgpQVjIPmWp98vpFWVJ0dEnCwGM0xqnoUODQdFLFJkJ0e97NMh
+M2faWG0w5Q2UyZHXnW7QLk3CzHsRO2+pZVgdpss1gOEflZN5oqoBphEdECf4Rq+xkreIqwdQrI6
76WTlX/KgnutGL5LF6tfrBx0JOuk02BeZQ6u+ZzjyJjvW0aEN75HwTXjPWZlBi5D00Te9q678dPm
yepnAq9rXwvp1GFeudE6ml4eAWON41rBOFQqSEctQH2CjFnkE0y5hWAZBTIRLqbrFdU+7zD2+da4
bSgDKeK+J8hxh4o+5thj27Z8pgcuMcAbj+jcbW0s0TaZKVBaOkS2Md6iS1n2PnEcsTlkd7HmXXO9
pGu9DBplsk/jDrxbQIAM6p5pwBO6Tg6rdGVpITN0zaNPstrd7xddZNs0dbaDY6VHu7Znmv6Jvq8n
lll6cja6sKz9k1BRufMg9zp8naDBawCgILrr9c56mIrePCWrPcKi5WoNCefTSMFeEwueU8s/WZjT
Fynbh3hA2T65N5VL7TRBStrO8QFAj7kz0BMAO7xVWQFN0HFOZpIi7u+wPSFpf8dm3GzLYg2d9OKZ
0E4MK+aY/YE7v5+LHKrDYJ6miYWJNKyj9pLZaDdqrRx29J0xxXds7qYV8ZJhp9wXKzSgq1F7T1Te
8QiJhxSN5UrukhcYi3WK+1w8+uXy6W383rRfaouyttYIoajBIbt9ecqUd9O73B9SqvapW5YkaoiH
mDNCa3rN1rfIU9AaAjadqf6x8vRLNLq3a3RogrVo7a2TEpHWlzavwALqfeFpqkznoyhJFB/LjC4m
8jNCdk5dixRFxuLo5e5fmaZ0l5R/xn0YP2YMHokiDiiLWRmL58boxjvEX2ZGKqYT3zMJ4UQnoW17
1AP4Xtcx7LZdYkL06rVZWM27SphT0JXZoTa56R2nhU0xMFBLW/5KH5MPTSCmWuKHngEZ7TuwWfuu
QR4oMTCwi921UAQ4bXa3MckgEc3CDYjpJGxJCdrUCtU67e4CC/ZemwEsmSQ49AUUFLOcj4wBGVZT
HmhMdndtdSXibdnBvLWh7fRGqM3yr+s9WQajIX3IT1XhMK+RdDfoq/s4hgBPv8FI47RND4hUnytH
fqi0GdMYw0fgABYggO/aXgXpX1nWHem2xKGRjVwz07mBlbUG9TjPnJHXiG59vl8SzNJZcQHoxElp
Sm4S5Hx7H2rbxhq7gSkoh14XvZ+H+B/OBXERJAoZhfrr5p520InjivpUu2+cUW0ih3V3KWmb6Z67
rew6eRrcEWJmvVxsMIZby4pQYVaDtumdjtJt8W8Jmo3AvcnjVIPzTpX95a9Z5oW/ZtKQxiOhfSNW
m28yabzkRoYzcnWo+uuX3//65d8qN8HusujQLqDmwGCYiBRYpcu/X37VGEgTiJct9IkhdILGqLWy
ki4UKqUbThwMfNKKgjXhPIU6TAIjDehGMxfit35///dLNzXxTpEuxI/OyPfXDuxPktan0T38umF/
fymmHY1zbTxkK0cYf/pzUohqZxdQQFrWDBrxuQKG4W6Xyg9ZlLubZf2CphABSObonMMsTnxzP9zQ
4e7/8eWlUHxob1WfSY0Mi5ZQrGzNUPv9JZ8AqH9wgf4/DuJ/w0GQJfw/aqnP76n8/jch9T/+xj+F
1C7wBpoHCDuRo4Cs84Ex/FNKLYz/QtoL1wHUo+micQT58E8ptS3+i/6qMKH8ovolJBZQxD+l1LYF
QmKlSwidXjt6a/F/I6X+pTn9K/EKeDwwCP4h31u11O5/IAeVyHRNESh/6OeNQ7QQTWWM1KHeb8xP
46Z9659okgKa2jhHnEH/s8LZ4AP+G27LE+AsHMczfJ9Pgzac3/8XHXclnapxdR8J70SdkQaLuuV4
jpjYhRjLZklf1f02xv/Xb7sSsP7l2/Z25AxtyrdtX1GBJSQ3afttX0DLJJj21qlp5/wv3/I/uWL/
+UH/g6mVM3CMPMzbMNzAwF8MsM6ky0LRT0OVvfzPVxVS2f/x7eCtepzeOEwK26Dv8O8fsCu0GoN0
0x5iNUY3iYtgw7bu2TuZ2EqvOacdfRNrPbO4uCzDGQPc2S9HxnoCsTOOR5hdkuOtRsAJT64fyBme
wNhwxl5awoENz+oxqek9a6L+JxIklFaZoe9mzH9oRb8GlAQTN559Q0h4abkVtlap9rTvmdk11HPZ
eB9pjRmW2XiGmYQYaenItplgCbqNtxv4X9jRwVOVfrQr84rA1Q4WgnGoc2K2cYcuoVuSLJ4mkAba
kK3hT47KfKOl07Pl1UPAlvs4EQD2eO5XbRAo4MM4LujYhR6HMcdrI+kMYtLfu5nx5WK94xIqwKTO
z5iXg1H2CLcK5wZ8oAgMOECCFAmGnTeI7I6jqT4Z+t6ZEXIgX1rfHK7Pad28WebwPM41YL/urDnj
n9lky4OrAiGLwT7ZsIQ0GUjioIoyAGV4sTjDtnA/+rSrAxdcyGYZ7GaDhOd56rI6qOv2TQd4u0GC
yblA28GJSEgiEcywJ28KgVo0+achzW96OhiNLO6ESQyQa/JPmXFOwoVXBoZcLpVRAcgs5m3bE3HA
ZTtozfwqNfKR83Kr6EqGfR0YZWFgqTXWc2S6te3qTcT0VdJ8SwsTAvL0nMBidGLGmO30PNM4XJFJ
qIdcFCVi+bas8jmuv2TZvfcdLMbZ8xooRZ2Gepl8ooz21Vi/RRMqGYjjpvQAWLrDM/bMbyKoV21Q
Ea7/TmlNz5AC7+fqwW38MsxJfkC6E6S1g6aBpCjPTa4MIepNzeActSJ/pKqgMHUctOi9C/K0wx4D
76Z0mX0ADRvCsuOqeRjMSWXBdMxnJKW2ytGP2N+aoEgzYMnZKII3ufaAacHYiCz96XI+QdmRRgcS
4ITxHvebRT8WLMZrZiEgyaruy6+Q0GuJAPifM27M+dNEUX3rQHHx3fLMmYsboBffGAYxK43HD0Ii
TMS5YCkDfYi3mZ6Z58IXh8Zt8iBp+JlFJy++0V7thcekMIxTlfnM6sif21o6BoIClLcq9K00DUjd
Dc8PPAcwHEh0GDYhTWJKmeRNyyPDXxgaRprcaN9j0Wlw8PreA/9WHCA4e+sjLsZIunINe4/vTmBE
Mp7jmkaWSP/x+Mq1bxg11SddSipBr7jQz2Y+ERPypGxOYC35X8hgaqDIRk3OCRFDlgMdXrj5cX1u
kNA9Ybm7mynOA84ab0bjxkzEB9zKaxqU8NG/+zQ6B1PnG4g6kE7/XWh05HAoHoa+3PH63mJNyo7o
pcZNbaH+zNuHVE7Gvuu7s1erZ022Dm1WLt/vk6fT12LdlYiu6jfT5DUs0qbcZxkhH20EKWh944iG
5YHZ65BE/EGnNYZCPmhsMzuQkLzpzXqbxzFuCLUWtKvJoNX079JQj5zB7hjdB4vNm2qsXyzHIgC6
Z42323bnu+PzILjGndPi+pVtKPz+0s5w7QCu7T2ClnAigC4fXqIBvUnvjALUQlkHcTORPOWACo+L
haK6JLHd+iaLewhnBHqc31M8yulzYb20jYk6ymNo5pTuxcEZnbm8kAlN5rmaX1TNoS3SufMJx4tF
suT/Lkec1eYOfzLh82fU1cjMC5qXZcSHQu2lMyjaZLH9rToWqmHmjpAph4d5DKUZXanh+W1uqr2Y
3zTUWYt9/7BY7jUhHsTlB1MTvyj96pLa6aUdxn3fymdAsu2uxetIJ4EOyfpQLGgBRfXHN8fnZpgB
1Jb0UshsdHmc9XQSQZxNz/Rod7FIH/ul2bKo5hs52t9mxc/Zg34N57Z8a1PnuZGkYdd07Vvru8rm
Z9PhaWQtO+qTdRnt4mLopBP5zY+/iHBwTCRQ63vMLHOzTFyuDsihPaCK07014KEpOU3Cn7Cht0VL
d+51LgUG5Rq9x6lLuKw4oQS0fNYg4RGLx9gTIW1GHP2IdCVl/0GpPp3bQmPX9NEVm635nQqmCWiW
ngp1z3iuWdTLnB+mgfVT8/loqOs4tmjzEYzN23pJgEfm/JDIdWPeppLQxCAflt8PaGgFk4Q+ufl9
4J1avTVdBjtC1ESeA47iyZsN9tG0YnzYqb/syDQJTSYmGTfcp3VHpll5EXZ3Zmt/S6z4tc1pHaQC
/cOKMEcZuukhQRoY3fb+RKqzMq1t3xYfi+GS+76uas6vE87INSQESwOgihZhOqZbpCdBRdjyxRtb
EgjqDn5JHWXBKLpLNsshqPwWIgVBL7RtTy3iq8BIWqLHx/LSSl4Kcxof7Cq5g4V+biTwn5GZZrHu
fIkqzlamLrYGHgVcwSN79C23EOTHUN20OWN4b3yuJ0EysAMtOM/WvM7J/1Gx3JctO0BCyz80OIB3
Hh8B8WOFqrPeass68+SNxYJBa8FVRAQLUtHcVN+yymqosksTSR1Bq+kc7VAUtOPTAj9HF+BOTYwQ
hdssoTd5r21DW6wH9bZJcCU1ZNaVaw6eIEAsUDF4R93hn2JT/eqcZVvT78iIGGcDnE4EVJ4qBSl1
jhSdicEEYa8RQFnui4GyJsr62zFT/W3mNjylzm6QpXlaNHiLds85lA4CwwLnr0t69aapRr7VZL6N
UJu6Kicrsu7gpi/9cXAbTMyxf7+00yUBvskaa79PEdPwvKBLMoxdFBQFHjfUoMTRQhbj0IrnJvPz
p2Gp0IQCLSDFs/jQqrVp7WKOEpCfaIiQmjEn69TDRrZVoTeZQKXe0ITrN8OojhmcRISCoxvE4tK7
0YdNGytAjvGmKSjQiTZzNebhkAIHirG2TOXobVj4rtrgkRShvDBj3uB1tYNYfNqJjAKOjwKIqqU9
r/eLd9Ds9mQuzb01uvK2W/KXWGPxGSZT26I23TLJm5xBP3i+Ue5cA/SCJOpkQlxAWQYVqwEBtjEW
h4avN34uAs1GZrUbb3AMeoVeMKvhyVO9jSxRA35Nc0glOuGaunczE0IUtPaobZfui9VuvHXRRcTW
YmzVhAPGG/unDKMlMs7ovWrYgP7xQ6zgMYJvDvZ8b2rLyZ/SN6P0wdjqI1kaUP95P7ApJhWWJiv1
4WIw8ss0HQZuRM9V1QfXmsBPIORE2VpjTUTkZGaq3VccQgl9sp9mK71aiVgH8UN8Q2yTDFtlGHRc
iUs0KsqferBIM5y8Ozjy1IHWTcveC86tOkKvwrkojlMlPiLPRmeOWgNDaWgs09cgeKmixICJlBX4
ezBYKIXH0FPA2BL6bQdlVlcmPFRJTffZ8WqSH/OVljwQyZB82kz9kOuImfaTjs6fyZhPxRtms4L6
i0fHmb5o6BjbSUKc1ZKKdZvpbrouuY3GCJc80fQfTxQLRSq8lPclAtAECtSfdhGQAsAxlGLzyRhr
lH+Qy0G0YMfhSljrSQIjBtqYIIuj9DRpkHGdr7jgZnfIlrbQec4OZtqt3fOkdRNJkhUZJAQXNXiF
0o9cDYDnypQTSEbwgu9qW8IfSRVEqBfYHuSNSCoL8bVLyhttXTjhHcQ2U39OGYT3hLlvC05f2NUa
sc9H571EiEKxdVy8dngocdXUplMGpE7tI7bwXdbRfLVG9YMqicJtyj84FQ2BYUprUzc2tXAJ5dTq
fc4PMTv6vAQ8xuinARFx9HF2UjdfHNNkSgVNMWwRiKEDuRPM7AIrIfOUVuQQ1Giva12BHBmip7wi
kcP/b5rOY7lxZVuiX4QIeDMFQIDeiJQoaYKQacF7j6+/C+fFG5yONqfVIlmo2rV35kpCjpDeUrbI
bU1+fMJ+1MmOFaXsiihk3FJTjmqcfkfFWHC27XoD+mNPyJUzqeoZSfhvz4WVKWZm+Y0mdxuT61aj
Gr95KP8VSDr3jUZpW5XISmqZz1VXW8uf9Hqna5hTWkIckYL2z0wfXozKaG0JJRVHULQLTTTXmRx0
tyZivGVI44aR3lkI+z8NSSKglZaL7Zy8KmK2mtzQrlOjnrWCtmymtw5G6tKT5KE+tJQWneQJIjif
iWyEDTUlQq6qlZyk7blsMLCJ9B7cjJh6Oq4cPzQCT2mmwcla871LJYjFqnBHP/kiVwORaUJOOLOC
4HSdxakRHJkQz03dtBSxc4XNMdlaA3p+RQvuwSkrNO2lTUucjwHw+GLYI3RxVBFmV5AO/N0EpE2J
SFwjP3rHr76NpSMfDxXcaA0qjBbELxEQ9W4afEV9rjT2rymz7joGtx2VVYmWRA9s3jXdTfA1g3zS
jhTCOdponmtY9JfVuGjHtAyifpyBPxAuiyrEZMItP1B4XARz+lYbIITI+Ph8w3MyWthSG6ptuLl+
Xk3fpqZZbIo8Z1IrlqBvSTWaoG66vLss9455DhJllyRvi7AIVEe4vlpUcBO3uLY7Tt36uCXNuNV7
Hb4mUwqZcKP1tsnytNLEmcIGT4Mm+MO4rrQM8aakYfuo5Q3/tjdG3BgbBC1cimO8H9wxRKZ4+34a
0KdS60dIzzw+qgjxOh2IbWGKZGUZ9B5a+g1FuhGGkr2GuCtYyv+heA/lWGFRyrAB6LOPSYG5IEOZ
SMWBLEYe4krA4YXyUUjVppGGdD/k2bchRJ8jcOn4p4EuqVLV2JVWf5Wo+9lJpD3ZMLDTgmMv5yRn
T74w1KvHML+JS/0vnWcyV3kPrYaZWES7nf2f9Uu/cKu3xYcIFgg+EulzZXUrY+GrQi+xBjYAZhRr
jhPcpoPEmUaZY7c61tgIGNVFYgTFim1+yYTC216RTikXUuEbMU3udNW29Uhby/Kl17jJBl25qofS
70RhJicWKkZXFTcg/8y9UOkcpsC8gmAzmKbq6r0iHQPDPDRYcAbtTQAX7S9Q5+iK52fZpAUW49aL
YMlguWXyJtQAAOPFU6v+H2OplyGP7kaBug3KMc4IXDFmVADdydhUDQFnJcKlPFIbyO3ls+o0GYM4
5ocApxT9KBsxFapz4NBNai6HColxFvId8O4ep0a5EY98gv9KTA6GEj+pUAdkyrRTyW7IM52ICk09
WouGXihMoPfTSUn42KhqlSsgZ77LcBZsFXVoMwuqD1LecI00x/9evzK1qZwpQg09JYuXtoNKNE1+
1VuVnZlu0mauuN51A1m3PYU9uhE2waASNno9XDtlaugOsYn3og7obIQ8hS44b1bNBzqhg2KKu/gq
iOawnaNuspmS/ekRuKrEN4qSBl3F2yW3ITWS0ZuEJaOhhtjkczkaHLGWgn0WkGyIpjHL0X/pJeFl
dJ9fqzm2vPV+l2p1s5lxodLBcHTMPgiQPD1JTD/A7OqoEa8AE1Zv8DhG5F8es4TyZ1aJPxRJ9Rgx
7xSdiFZgQTiUz+fUaCw2lB4dDzBhMk0WD3O520sS7Pm2hV9K1hVuZ0A7TMFcJUptPZ2G04Tjmltb
BI2VluB2Jr3Vm6Vy2gpK41gKvyqzSnkSQ3fs63EkU6MpfFVdykOZYnBPFstWxErYDVryYoRCvmOy
eFNqRSH100YMxFafisZeDEokRUnLMwdOKGIkz3iPzq8ShrlTC6G2VUTmRvOifEdt8xjb6gLgynCV
gFg9a57JvBgbD72YyuNsnRBWrKHR2W6Q5UtW432aFoQTYY0cL+d0zVFSEStIw6k+sOFwsV/Par0n
nHLkmpZE3JosiwNbayNK3cDAYWSIkTsu9bMEdJ/3mG/MiJ0dpz3HXkPeBL4NKjkjuFpK6eZjqwAt
5kGq5OzYZHQySa65TOP4DBA82rosMq+boz2je4plg4zrevxvX0xeQTA0OKPpFOtM+dqmDP2R6G1n
kIHsNSqt1lp7BquVUZ4Cp9Gb3yoXPjIkbm6bTqiZUk6FjOSccX0DV3Yc/Hpkd9CsKgv/QTqrLqwU
yy+MpHFWYqsUBZrXFhaqZbjwmsp7imMC6CCag1XrnEwE083NQdfyW4RmYtNanJjjVFKxpG5Cp413
pvBG3eDxSYm3nFN4B8wB8egKOhLb2ZvRhrjqur4ITo19kVwam0CDbINy5ZgJqDPn9kcPVNp1mvxm
hfRvswLCBmGnaRNyNfrQQbQeSeTN5smfmmZX5pK470C5gQYGszujKS50FOxplPSepq2kgb7rNq3E
mmdxTwc6vr9aD2Gyz/jOEBWdMkWAy4ZcdJqOZOfAdZ/k9KpWwjf6tDhMDVcWqy/CPeFYhk225SiS
9uGnLvzJS2X5cKBBYbQzCaVlZPlaAupBGRgqGDZXIBiLaGFOUpNvy5Y1x0uhyurHG3ZMAPZcIKxF
0pzaIgdwtS7MxF/5xWu5TBsAk4EzaCLOEKNG4TBRsaWBCd1EmxxFwuPSGghXrIj2nMb6MwX9rBm1
Aku6EB6rrRX86qjh3YqgaCOKR7IIkKTR6QRZ5boBhSNdWkbf61cWO/PRmjNQQPSYqZxiO5lcOHn5
LZ6/ltZK/DWtTRewYEaSxW6SfceChdCGKFxok+QL9MRvysbaBMTQaBMbdxlllMZc9jonH8vXsVMF
PA6MAwKJU4K0DGprWfcaSSeylwZ0J+JlQsk75A/hVwuCw7J0YIWzxXBmAurWHJKuUvCZCaqnDZFX
V9WuV+svgJBzgzkoqrmSt1rwDR6UEGuTtJbZs/CtLxZjeiOWCAjUzacyKQc9a+3BAEVadNJR0Glj
162XI/7CZGfZZtl8pQRz0RFkO6U3ih0IpcvwCxUVhpaUnXWU71oaUrgn7bwpXyZ9TY2DFo2AZ9Np
OSWiwZnXNYFX6e0xrIISk5L0ECqRHZ4A4WG9ZERQEEQtuoVFtNOaklDtEtW0mCpPwlNsta6/TBnq
wNQLNyrUrxV7PffzMwnNI3OCG5QHTx6FfRUDbF3k5mtK58oZq3KrwzQl6bb8ojH4jCflsQjqY4Td
GHdQE5k52qmCYz9cOdGs+C8yuu+qUHyoDb+RkiRitb3ozhroVsGqNrpQvWS4t5yWwzJdNMwLE9HJ
s/Te1eiEq9g6YlGnlFfKH6TkEq+b/axR+GEGLSp94uLkbVHlDVNNbompSsOzZCdHNOLUDPK1AkDO
f+dOE3MHzpAUc78SA5VTpCZO0sxxyYVTdCIVbCNxrUVei4I/wyejqS+lrlp3pJBAALkECuwuRVCT
lI6Zz28qam6NMYueNLozdHgVm93MI4lCLBiQjjeIgM2c2LQkGW/lUG8NY/qUUQ9z0b609Jc2iQq6
qdIRTVkJ8iltWwR4+mNZP6VtuZzm1nguGvJxSKiunFM6RVE5btTiTKzUwBndKCSmcHMnWY+ic8Vx
pBwzEVxXJHBsCRmOCUkdKOnExIuE+LtJ5+ncamz7sYA6OIeTip5mIFoVflRnGBWOyvIuDQqZMykd
vRldMBKyudrJclUTF02+34gsPv83DtY3joSrIPOYo1f9mAZ2i47E1MF8CA2u3iiB3ISJnlEyPA76
LCp4XjFbXUaseiWZ6SmvF9tO2WoBCg6JxypTsHMY+Q1tPR9hwgY5RSsXQOe231OWkFz1GKTwpamR
PmJwjNy5gozFn9Q1LSJpHLKDJtxaYj9coTau2KHL48jE4aaLu0ER3/JRir22EfW9NsXPpK/DvSBl
rYcYmohdMTqUzOpssdFftXpUt5l6pS0Q+02gB4ec2kVlxIQ5Xd42efoyGEN91s1+V3ZZ4y/ornxV
8hEgCae0VB7RPP22Qs1siKb/gWKPlF4MmgKWGLdAIosOEIbBtHCatGSC1yTjODIxNf+9Z6ZRWjQA
m0ejvRJuEO4UlXBN4VkjEpU6WgWNuQ8q+lf1Wqf+dxaGAl8gkV9QAHAaTPqaYMX0rE/PCK75sGmq
Quk41YqJW1ArsAFVxkNTFZSsE2wEzbK8GGMchxRjRJEP77+NHsUC+OExuHValUBaj7//W7rASrni
i5km2mm9VqARbb9R+IPoQCGEDk7MzasoFZ2bpwNWndCr85YAvjHoEfsNn+pknCHh0lBYn3PuK39K
w+cuJ99NLNFXrqu/PowIr+TLWm2EorQqFbRwkf/fahgy62Gt32O5llt1ukqraV3gQqAioo9YJ2Xp
lkXJTGymEdpZjl4x7kW4gT675EtWnGbI+Vs3URavl0zdiSVN3suJ9WWNjEmJrcBgagJuSakAEgxc
cAiwB5REPrtgWAs+nODWq3eFxuLeIMYRX/SG7WeltfTwfBquaqRjWQun8tL2jL5Rj3m8QwmaYgy+
GGGLYnF1kLqbRCEddsYXrMvcN+RlFLYdcCyr5vrE3YvKURQ25iT+xVIlbazIMvaDsZc6/XdpI2uv
EBxhowpQ3AhW8vm/n/UtmGAWqsRAf4o9K4DZ25sFebiUArHIEdGFAwniChFSI9WxUylmgQqtetW6
NN1J6daYbrLAM5t0uWYTMVkhf53L/WyyW4fSU46DA/PKbC8NqN+wRvCaLVG6VKISwu0iEHhlqEVJ
yK2H83HbCNNVM0WDhkWO+VLM/mUqp8ykNz0tBdPVAzl7r4mpb0TLVzL1A2P0dFu0matkfI3ozBAd
lfySH8qYVDaZ2kiKS37BpzYIBuN+xXSq/HMeQ4TuI4idxDgVBNkvvQXsoUvORK4QtLAMOYVS/Syg
m25MLlPCXozb1sX9/I59OuSZ7JODhnjcqULLhb5XxBzax1KjsyDXSrfp6yr2jVL/wZVna3LGM1sh
6tfM0CvGJPswyvoKD8tpF+2iVI3IgUf0T4TRYsMYDBZdPP/1HUjyjoBxdBHXgXsEaJr2oyCGgNb/
b1DFJ6ErVimhSOst0mI7h3sHYXPhdhgGz7AThM9VG6wgX06WR1kPvT0Z7T+LuTwmN1qd9HurDj4b
A/rSVpOBApnRqqsmMQpHzBjyytATgXjwTXHdRzh6kWJMwWitmREO7Q7h/jmvahk7Vo2oP20RBzPA
koLhC7BX8Zjw9VJaZj59rVeyY8rdGMtIlkPa90qqOKLF/DNWxD3ieEyw1XA20jnZako4+1Q3axd8
Go5IcKMN9J2iUoNXmesZ5DDNJu/8IalNAHoRgIpVzOou4L+yKTARTvsALAe9tQTuPB7SWUJFVOXS
V0ZksD2Bb/FHViPBedRyQYrzHvV04+fCivwr0qOSzn9g43q3H+ZlL9Nb8tW0eC/Q9LqWPNEcYsrv
RZM3BPp4kGtr14Zl4OtaR3Uky/6UCCy+ZUHDSMwJE1ssLonQi6hNcNxV4aqdkDYaPgvujcV4r8S5
hEvCEUphA+2IWR9a4frFUDdRXxMMXRJ2LdPo1BEIMnXRt4Wg4LXHmJOqo7SvltxErylvioVQq5j7
EJJh05MyY0VPSVw7LNSD//0AF6ndK1IRwQ4g/vf/fyqLLDCpVYmPqypV9yAXnf/vrzI/5I/++3/r
rlmU9/++QiySbinbGWIFbhaElnfqENsNnyP9eL5sknexpyTBqxhW2o5Y7EcRm80lGxX0pkWo+Nxs
cicYZAsFymLdLJ4AgFQSguWosraS5aUCrIkpCS9WhA/5RV9K2B2tFZxniNV2IX8T6vwvBYItSLu4
y3K48cGlIi0vjazlymuI9/j/WNfaxjDj3q7EwbqIMsEJlolXIJTjWxEzPc76iDi6/p+msY8R0AN9
DLMVcIiyuUsc6Isp3IMRYk1mHUl33RVaV3qE03+kmIXpJIwfCULzfAqGk6hHgz+aao46gMzLzFJO
YaN23pzxGSrx8jph3fWY6+PD7eP0kOeTb2EDcfMq5/KSa8OpLpMCRcu0rVByb2VKpjwpvNhSDg2R
hlTW6QuQsMYT0vJ1IvI7WvNjFnRf7M1EmyDdf2JaAwVR3WfsJBvc4Fe9STt71Ec0J21zoCeFWWcZ
Bsha0CAFGdRRJKXqTkH352jitN6wsGXBNUiN8o/WIkW6lj0trLJk4HhgQNbwcGBQPZ1SSEJSchDz
9UlXkedZyhS/FEp5HkbDsCM6hxspbK09U/xdLa7uPrn0ugagVIG5F+AZI3dRR9I3cwpbSMHGeDQ9
oBktAAsqqBAWkCLKYLsWq1nbaJbfMlaj+6D1r6h0Ei7esxfFcrWjARhfItHajpnTcSPdl8L8by7M
9ImgAv+MtB+iEHnxGmQCMX5w6mKenFmjl4e1A6aNJfdeWrDYUWvZdZbXB7AmjL6qNCRLWAeKL/D8
p1X1u0SK4VWR+VJVI52JiiluPTOaTlYZ0hBpyQFvq5fh9t7PcMrAm4x/cjKCBEJSjKvZMZbyL1G0
N6x+P30ExMGIVUwg2oHZm0tjiGaktPJ2guaJLC/ahH3xYBFrZ3w3MNubrNl20aLe9StOp/7WxyLX
7pCGpYjVSxGXwm3LANSRBNixyHUG2Hm+yZhu7Rv0qDwqA/ZrSx19zchomnEh3zZdbh4S2kW7qMXw
MQyBtauxJO5HjZfB8s93oaUrh1IsW+4glnzU+2Dxp1RWTklQmV6qDNq5DJiwJ9GprdWAXD8ULA0E
rashBcQl1UqxXZj2oHDBYE5UV/gi0Yd0NUkbXujAEhooaMKLMpruIFDOm2E+3TuV0XojdPGjVgUV
ZlUtPnqrBn+jGvkrkp3GqY2SAjjSGXIyKN9JARcqYtNjRy+CBicrF8E8SZuVbcMKJ4HqLQyoTSei
g966miFSNenZm2SasM5G5sJiU+EJG9vkrV2/KDTV6I1eKKI5KQ3fAKzA3KZIfZ0KRARZYpmvbEw0
5NvKeEVeVTrSoDbXIMVLOJcyHW7kUSbkURQC/DKJFhmnZSlupvi9zzDRVCOz9cASGC3WwhV9t0aI
CdaFYCX3dF2MO7WolGMfMcdcf7+rCdOtLMwc2H+0Uyt1hyYxcIDq5luXmq/diC6ywOg/jSCI0nW8
IEgpGv3wI1k6zcmihvFx2BquPqkS71IyeeUYN5u2hwhnDnwQAgw4F63bD/PK2YubRqNNDdujLpmN
NqI0n2TqEhojKck8Xf4lzMtRFKXymujJ6C/VeRyV0gfCYVzJYzwLiX4swmSPTzR7yTW2YybA+J0D
i/1sKNBF8f0HcGoP6SgHHERMBNUKpYRaQBVA5Ng5ZdTQAMeuEUc6ugBjIFxyYHoyBuYe0Y7i4uZ7
6cLk0DXl4tftyLRGS69NHG/7Zkz206r5IlcLkMLAPHlSsmNQmqPTLfugNnSsnZjcAB6IHAIdUEyi
FhmytQRRNr9mkNBwA++z7tohxhdbz/sGSlvO/Qh4Txys91qmJM6IHJTNnU2kGNpj3XA06FHN1E/3
se0KHkIw3O8yUAszUqAJx6luK2VLwZ4NIqvKXI6KpuuYD9G/At/yTGXuD5KKubmgBXwxyuTI5OvQ
Ns2y+vFLrzLhYLAhTFuWn8Y3hvl9qhGxLt5IhNtpMuY1oqdFCmIsVGlZRFyWrnOnJy5cnKlDYCRy
c0gYLKrJa6tL9TWcJxIsaIqxbS++siJfuQrJYfy2QLsjuKvKjkaNtqVQ4De22IAdpcGAaQElRhLn
FKUCjj7K2ErCBkZDbbjzRE+AF7nssqhbrngqiaVdTqYopefWJBcFqMUxiwfqPMMw9+qgx3Yfk5+T
ibNPvOx6L5MvTAURqirKU0iqf+S0v0YImVlZ80WvGJZPmqSchIUdN2oheoFMy7ZZCGVuKunV9k1y
FIOWpkCC1whC4QWhxWSwHVsivk/O/mAz6xEYpHl4lhPzkVm0cJ/3OErVSR0PasDVQzYundrj6IsY
2PSVnO+FCMbkEPVHPDTlzpwBuiVmWR+pzM7hEgyw3CpuAWTGKGKEa36OJdRG+qGZrGnfTSrmnGYg
ql7tN4xjobKhidhrBoDIcUaJV4YfgojZF8pQ6899fZ0nQniVRlK3nKHvssw1KFLMtfmzbYzmbMkC
YIY2S7wC/oAfpAr2K5glZaeH+97EQlhXzQ2PoeEMFAQAWEA7CEVEdPQ0MYsNxCOVzcxiHI6G0Xnj
lDWHqdUv/10ceSftJtcFP6qXrZHlIe0CFASDBlgTeqGgN7JT92Ajel6Pl8nGichhCDPFoG9SkXt0
Lcoow4XwvORydSRvftkIykzgq67S1gmINkOFD8EoRzc+JAls6CAj8qLAvinrB0vvjkQzd2TZJ1et
nOmSEGLjKLXa74wY4hNX1kw6hGUvHQjeETbVevj/93v//TCsfxosFrI0rZlpVuet5ua6oWwbvd2G
miEekLGZgqM3iacGdb5Tplk8xOsf/PczuWDMX2AWpiPeBa55MhtPvQ2dr8kY8901yGEfw2xleH0b
3kfk7o/QJcvZla7Fu/k5/FhHiXFh9JTA/dD43VBWqW9cF9QbxAGJ4OabOZ+CLxAdHWyG2rfQEgrA
aKkwnFb1InA4H+HgwazYitvMLzb6D79xKe86fxUZPdBSqbTzN/kWt+flY/Uwk+vCuXctIMjSvn41
jrG3nATRE7ZvDcjwhCa3vVxyQG0PRoTit7HjlFIc5Z5+64YHzmYh7sWf3Dp1i9/qAVjJqk9GdcHW
pt/CN5UwvPp7qE5sCCCBFc4RRpkAGNvNnNmQMjCGZ/AcTiijc4hWBQ071zL9uOLGkHnJMch8pDDy
S/1dina/zbOTacCG++GlI87zFIyoDtIeekzjb71DWAK9LPoCIjCdVWRajVPtKx8Qcn6n6lYLDMEb
Ebkie8cND0m/K96A+HwiJaCVhO1hU/q9tlHe1O9MPsiiDRluif51J+XV2ics1W2foz3ehgwT7eFQ
H9G3Ea6UfA5f+WArt8g1r7y42VF/Jn98VtN+eI8e/ZvkgfZGanuCqVgt9nznVENC5HPjlDbIRYYz
+AggghkqDLt4hWmMmkR4JIINc3saMKK7QXdeLu3oJkcLOjdpAjgS4J9oDsguLGB3UnwYjXsMe4Rk
w3TrYERANOx5XxzzN+miPYrRUfVbL+OYs4OTSlCjPUBYZA5xF2/GQ8YfzcIRdiLrunbf+z3egIXe
cOIIx/xgnmgcc5F8JLtsWldAyI1j3obPFRjmFf+aU/0h3KZ9hkLfz3cANw+vCCc30QmHc/0kiwxB
Dd3kn5aS96tx6f2dpd+Jdr+tuTU2h0vDGfeJHeLJBpwruxLmaezj2keJ0XGonq1dhPgaRvCOyG1R
2SWvGBV7brLT3qDJzKPq9o/aK87cw9ESzI4g7qO3bNVVu3wiQBhDgLtH2U724X16FfzkrPnxznht
iqsW74gqCEL3Kd3ka7CjNk1ru3iSZJ3+aw65wzbY0iyht+qFuHxRgn60bvneHALagM/eU13hBTII
XKYOelsUeahJovP0le2bk3Gt/K8pctqj4lcbVLnAu93pmX5iCLkbNzQu5btql/Siw42Kvz/cRDBd
/5I/cigQTwAZR4R4FpVrt5UONH3GT7Yy5Zs53yqoRwHu0/3OkOWdQZ2LKDW3xd361lKn/ixfBYeR
SeWrj+5gjsgdttJ3+ymmGwatZCqc6p0IlxJ1rwMC8Z3Q1bsUOeOPbpdu4/eX/L46epDiLra4Te/Z
uBUe9IqSjo+UdpD4UD35p31PvgLGVBvD124L6N0nfA3zzj1x+QMV1mXb/CjelZt1ixK81HawW2gg
n3mHuKwne+jf7bdAfIZPuVFsGBPp+2hfXvT30TM+SZU7EKCwrf5IAA+c5Jtsybkn+ulgMD3hiwN7
wEVrB5i3P4NDb7xkt4xel4dRNHulb/8OIzK9rFlaFE04bbY5GxDmGdRAf6F4UtHrEunF1OcXHec8
Y4A5j0hrsKuzAz3wLNScNSwaGTmYXZFtULgatWdOVOCOd96u3qIvgaxA0Wl/uLFOm24GhWkzjMWN
vWm30jVCfewnqasf+mMMmOudxQSNYz2aVu2DbV6qGyS1FafBkRUfhNE3gD62kMocfdPug1fIturs
iM0LgshpuQp3wgnnl+QVPbdAK9jOch8Qn3Satxjv1C0z085h1/0Jz+YJtvXgipvuKNynq3VcLgJD
VCqGkwWB9hT8GyFaHoEb0QFmIvrgRJSo3d61h3E1PsI7R8IHwWy/wrHd8vwlXOppGIA7I1xw27wR
mUImLEpRR7xYG8wMTvSh/4UHZOIhw1db/gDmoOIDZ6kyI91KhMLbBBqErrVvQ3QKDgJgUXEta2Pe
G2JO/8RwQ2T5p8hH+iLtpEvdfyXH/BmwtKnB0StDn3W4tSGTgTc78u1cQKGigdjW7Ifi6Ku7tnbD
XT57yZ/VvcHGN11t5MhUT0BqGPSSlAD3mCcLkpzp9h/5rq22jJTQVBis851AZLKNynp2FcQyDEC2
yy3CzC/bxSZ0O5DKQHVs46bMtux1b9ZJggBwwASpGXbtT0fdt3hMpIvwnm66LaW7fI3/hST7uuav
OOx09tQreXFoF3rXyH10whRB6g+UpQMzzpyXWL8OHREbDqkM0wGZL7HLZ4AR79To0rEmStAAkOEK
X/T5keMGv9o5HW35mq6M0wU9i919WyI6PQTGJIixLbjQ2e/hcNMJ7D5kbuu3uNqd2q9P4G+/i6f8
mN/xqJvftH6ivXkozrm6aT+it2retD88cuS9dgflW3jh3fXAV0Yub5gxEjWNTNWJYdE80mhLXFMy
2r20kxmjdbQ1+ZR4pm3lKcZ73dxMO4gk0FC3EpH3m/a92xJ0ZYHPAYvzG8Bpn9zW0cVDILrGafiD
yBbQ+5LpBfnFW4tg0BlehY+FdxqgFpexiwkSkXnTpphfskNWHIKtxd3fro/RVv1WrVt/QZhYTrMz
e+1PsFMEx4q9/iXRtiAn21eIufgXO+JM8Wzx5h0wKM7Q/hg/b8eL1h/1yMeNIR+Nv5K1HdsacKUT
M3nt1nPcC/eZeiN2tLfmNiKT/y7QXG4EnB5XwQuR1KCsNVAmg1bc8GAWfuWb27zbNsuFFdZe82on
FW4kOgyskD/0B2IETKxIxV5+4f83SKvEbTBs5pdpOBipt2orwdXimQQzFXlK4REmw5091m9UCkn5
qqsngilbMAAAwHtIjnb1r3nprHuXbAPK0M+E5LwbGxTyJzl+pSlYvLSX+FLgqdyDMArv/XNFDjJ4
0dijMA65sBQoXKof0XAiDv037TIp+FSAR21QBgBcKoEHQliHBE18uB2fwy/zUz6xSWT/ktvwadC7
2wLp+CyP9S7a94fuQ32pAFEwEUZTelfIIYB6hgcqWrZR7lab2than13umyiK8kOpgIu6FIaLBTBy
zOASLvfyt/qsIpwb0Bttgo1D7V+obbB7FH94u3L1H96y+R3vIjasTLdRySEcXAXfld15xoUERnFP
m/RR+HF/aO9MO4OnINjLafkrj/q9fE8AqW7NR0j5tS/e8KA6Sgcn0c5OleZWfFhYR3RQythRbYPF
dgOC3aBAcbJX6riu+Aoju6Q1CmLM6Z98n5hDMQ9wfIH9wBRmmy9M3ILqqQ034ZrfccpMqk05zvQ6
QSr6jdhz+cfBVmOMOJCPujJND+IT3codGvK0FxTYbnZwNrctgmn6iouj3bQTOvrkbfaAzKjfLHxh
PxAvu08w/EDFcIpPaHDNv/7Ykl+7wTCC8nlGkP8G/F/YB1vqFje/pQeFGAiv3GeeuYtP5rHCC2ZS
BTvGKbpQOYSfPDPZYSj3FRYY1e9Eu7pDEiC4dvXbpijYN431CLDGsNq0vXY2YJ8e6KvTp1C3AQ6+
ykt5IuBN3Bn/hp8SG9bKTHYxlhSH1PSzt0Byl/L3Q/ispk+xvA2ZCxatc8AbBR4VVOwjUUBITXk2
NY9JrX3zBV5TEFLWdwVjN4d3zvrlw+BUTSnjudDsZFs45Y/pFbzp8GnBJt3D7qDL/jtrtvbA0MJ0
UlLd5dow8vPqp7jlYwxeAiRFI+fdIaLwk6FyENGyjV55QEuU4566z2+hj8jWZP/cZ7vsWH4Nph0e
skd4Bl8OpKF+9gh2/tEIeFG/mc9wEaVgNTfYZKwjiuXQThGL7+Nr8cK3LV3FT/GmPGhm8M/ijuKO
8IHXZ0CRjJz9ULp8uMIh+6R3x0Uh+9cGBwQk65T9EcJPJ5Nhj6KqO5tPDLvfyV+zhaph7qqN+hMc
TcyaAXc+amS7PFkveBnp61XHcZ+3jua2m+g3T5hhcR/adjYqmfdmn2w4o1gv/TutAs7r/p3WR1eT
vOFwaXDDi/oifOSe+CPOHtjOlkf1mrIfIvzkLe++SFhQf5o/Tq2xdrvFKVt33EEbUjbBT3Bon2Fz
SBDz7uSj4Bp7uGN1RPC53Zs70as/LCJyiRJ68mb/IaEXNNva4wOBHS+5weRpvnVrbt0rYs6nCXEE
/yPCT55VFKHefIy+qKqTP3Y/KXP12M2+Zxp8of1vgOXBqaBu0GdzynfP/hYpx+xXe2d1vsRfgZ9v
rcCdYtc6kPOCv/CX2cKKDF/eIhqYG4MYbHbjT+EobuG6KRuSW2OX3V8/MDpxoxPLamr/R9qZLbet
pFv6VSr2PaoxI3Hi7LrgCJISLUrU5BsEbcmY5xlP3x9U1X1siiF2REdUOeytAQSQSGT+/1rfWoab
akt+vHKnPEyTzSQSYw9nbZS7fNrECjoMa+p53n54VF5eCoW2/IKyD01bPOe8GIvvMVr2eb/S9wwc
bpJ/UHf+O/ZXcR8T/PQrPLY/eQlID8oqfU2PQwJGdW4e3HW/sR6Yo3gorDe6bjfaDSQUjMKk2s6M
eD4+8Mv619pbQOCe8s+JEwKLvmFF7L6jHGe7jvY2fAcNnLAy0lFOzgCyAWi5Z5b3Zj12i9sQD8wx
22cn5Oj2zVTflOj6LN1778HneZq5z/E7Y7h9YQk9bNFjyofgG9ORypSD5YxEoXn1XD0br9Uz06N/
L+8wEtwVq+6Zvat+m94A7d1togMotxci41dEaJQZUN1psjReWVs/tt87h27Mc/6IQE1aAJjJti1L
6dXwwoadENCKxI+FSq7NSqblR7Pvyd4ymn6UB9IugYtFiMLSRXcUL0O/sxft3v3Z9c8wxqRkbcjr
TGdvOUPV71j7iNI/jw0OHzZx3QzLt/w6PUD9vuh2+S/omaoz6ivYnH0DX9/x1nxjtjZ2wz7/xiyI
5tDeDnxYQPb3xrZfcwXkG21Z0RB8xGPszyLqQelTT/YDdSFelDS39tPyGS/hj5Rlmb/sl/JbIYBi
LZnAnyUm8km4MIPNfJufqhfsFCobT+UgPZJ+7RmAi+nu62sLEXRnx+5WojWz/fhb1JstDtQcmvYo
kxZc8kgj3sfQ9N2LAJTT1+xGCg3gx3d4Zafo+ODjv0eIsJKoLhgqdrSrlFYsw5L3OJ4nF8A+hiky
OF6kGLqsVRuct1lJ6lY2Uv7qiQioDbWzIsRdErD2QqWMQrRr7iI5LNZxyufx8xar88DD0E1/hMhu
5g2dDTzeo4YMrrrRlZ7lUp/9549elLeNnpvryPTjbd8B/qp1FpRxSc6q/W6/Z5Xd3thSIxr47xlF
WPQJyySX2Kl8/GGOj7EleWuaCxQxERjny7qEfBb74hmRZen4OQtzdI9YECk863hPUXJQoh3GN9kI
j1J051Gx6HIoUG6kYH0uwS6rb2okV7M0ZDNnioPL+W4DGPNomZpFVrDnciX23zbu7sIb3rUpihI2
IktYr8E89hKaasWjQuoVBspZo6sOeuUEPPbI67E/WFUTrUesFlRmaJy5+ZNePQ866tXp74HoC9Qi
1ZsUhkc7zh/KvrqvpZHYplEn7S0+dWZOCXV4HnJJW9e67FBZXymDdRdBGsslda+x8bRb9z5V9AfL
ZXNkqcaM5AV2LKXmQCY/uDR3ll0tnvJmNFaRhxrI7cfHjogbbgcLmEx3qRPlbwLsLolPzaKU+59C
NaSt7fo4+nzH1cqbKu2rTYPLinkmjjelxdIVgG8nk8hVSphOMGMMa7do1q3sBfNAn7qYlXUrYrvf
tSmLTLulGFgklIOkkUgvW/05UDReCtUCjYg4Y+EpLv7R57ExfukdwkfJ5amLmnhlxCwXGrnZYmDf
h4XPbhhW1V//E5d6IZtTAQH0J7lGIF6yDNPWcWdy0DOgi9nHKnhdUTqdDh8is8EUtLwvVDfYVEk9
I7tkXerhNtdUXsbl8Pj14T/zXaaj24omg8AzTf2M72L1Rl8bRC87YIB/uSDh5cqjdBBSxZAmgZJb
mlS7ZLzSXx9XATv06bQVVbNsiH6IJM4DSeXKzHu1V4ByeSAqS5xipbkOrO5uMPHCjzJq+qS8xYZ3
a9roOWkns7PNtA1cw+2VjzKd4x/gIu6Aolqqpuu2zSc6uwNKZMgD8tDScWWwCGEhgYWQ3v1MoIr8
5n/zcvqTExCG4dvTPWsfjSms22Yl3HrDleFgXfgsqoIWVRO6odrnn8UIXEWVsoBeeZFiqAp5wU9Y
gXjITz5eNFcS+pU7oV0agCoWDwuLiWzq5lk0bETHbsxzcvjMlHKf1SWPlmagk2Sl1Yw14k0uv6XU
3/PcBRiTriucqEXP0h45AC6TeKv9G1UdggRmAxOprPV1gx9yoxW2WxxXZfkk0IDkA8rUOuH25g0t
8AJyBBsixGHLQNSHr2/qpXuqapqFRVZM1KuzcT14YOLkyKsckfAiNMHDzMyiu/LwfAzS85GjqTw7
hgx/y7JU7uZv+Kcep/NQ22rptKVxhE1zaBNr11kUv2uemJwSrNWlhzEnosmz+UsniFEybvF/9NjX
44PpM6LiKr/rblxd3HDv17nQ3+16Ypbk3+OivB0HABq5Wazlyr2TG/8XKWTl6uuLpX6iZ/EEaKpp
qLItFFvRpyHy23nYht4rnqqxHbBZmnpWBq0AbH9Dq2VIuKdjGSROYmmbHtqTPJWVxSotQUxOUGM/
gjBi9u+erb6LqHysJuaC5kErGDvvzk1EeeUZuTh3aDqNO15elmp+fP23j6tVtplZAR+XkTVvFKg2
GK7m44SdUpL2MaKlPnn6v/fGLtSoXXoI4KjJzKbg9Wuf5dLTozFxyzqKeoShZ0PAQ1iiSGBcncig
e2IVwGQn2sjgUxMqyHf0DJ4nIOmAY2hjdH7y9vW9u/j4koat6jKcN5OBeHbv8Jv8ewz2CIoWpaJS
ZG4DRKLDI2mrE68Tcvz05OHLigCCTDenVR9CQV1pwsn02OSwsffvZCdxpxH7z+tQea+tiIKrd5vH
OeyemF22XWPvH46t7/6AE7HDRknBNGy3E2WpnjBUX5/YxRejZgvT4m2s6uLTvIQGlQEkkw+a7Qzi
+WamhisQ1dqKqBhQ72iJyXHdkEiKIjd7/vrol96LjLCJeCYD3NPO3gl67+qNnvBOGCZOj0RpoiML
koc2XCue9RgaKQWSrr5yzpdmLV2GmKTD94Fkd4aTi/ombYe4K52x514iuPluiuz712d27RhnZxYY
tYpPlAGLyO92JDhLF8mVyffimORhULh9jErr05i0Q1gtas1DUSgrraMFQKb3zO4ZYPCyD/0HJkgP
lkbR3OKXOWBqohmPfjgmodgtdkHZ3rYy/lAB9rQbYrpUFhUDf/C/BzmozAoFcKsxkuE7k57Lu3mY
gFGedZ8H7o8JOCZcVBpfXzhlepT/nO01WTaEJph7bCT7Z+8U3cgbTQIW5HiI02c1r/GZHidLFREU
1FEeM6uKH4Ed03IAd+NJBV2TnKVvTtjW1x/FvvRJLGGzWDVUxTqfdArTksWQa4VTpL8kj2a7r1K/
tsht0c3h0Je1u9MAVvja7uvjfl6doJoUCOssk2hi8XGFfpt4bU+pxzIiNmAc/YWl8kxWXOx5lrf4
0Zh0S/faemga8WfXnPMjCwHjvKHp56tju4LQPAwCd5gu4EegzGYp+5KX4dPXZ3bxOLoqK9xgZnN9
OvPfzoxIUsxlpZU5gtrN6MLZJfc2KNwra03xedmrKdZvxzlbbElabJLywnFAUtSSTVIAzrZlRRJZ
jyxAyXT6ivdxkG2yKuyZt/NXndyFIjxy+tQa2qZdSfakudKSpYYeSwEyvQpZCc1GP+ETp4Pga5AP
OhRshQ7gpvGoGRG5jf0+l9M1/FBp2Rsyil7oPg1xpoQnew9egg9Mddnmh9rGKCpvNbarLPGTm06n
Q6e0VjaHC44APquXfjb+xGcubTo2lHgmO+SR9PLz5mc7JchYkU9mVIFfDKAI6P0F21NabV5fo1cT
r4qFUgLsY465qasXBFcz0o74GLfC81+7xJQRrkLXMXr94OX+L6jhghQsOtiWIahhjoq1Kg3jRV6p
4XjHprlYu1RYM5sGeGtitwnJTJ2J3n8i1v3oBd++HinKhRcTC0rLYDKQUYYZ56ulOB4lyOJNRvIy
QADV7x7aOD1onfogSvsH1Yh2Jg/RATvPs52Ed5Xt60CaOqz+N1lgbIdUf8C8/mIoxVLx88dRir8r
pgY1WKtJkCfEYBx8CjuFuQhk76lszZSb6zZzTInr3pXfygp/tRUdsLXRpdL9p6yldSoBBNXsH8QG
PBi1vR/r5oFYqFnVuis9JAJESux9WfhLHRthrfMDYRyAU28WfoeXMzwkqn6Dl+Sg1u0DljmvfAuH
dKNpytvgKSTAWnt4MHDJS/XUpMo672k9Blx2l/BGPQgIPU6WRTkirsCzMJ8+p6p30aKymgffVN4+
fq41b6qsOqC+XVQthAoVOV8d29tecx2DtmBTyqcqbB23Z05T9BdNTTf4LEgdT29HX73zyEzzItgQ
fvkojdktbheYO77/6HfRa+nn401NpLHqeqRZpNWt3lhvtmFOme3lc4Yd8S5qbbxb6R3WuOyePShj
ysVwdWWEXHhRqDa0VIpPBqpM62wycROopWo5oI4GQ0YO9LCtIZfOTZs6ZFIaqyCx3wIE7EgySuQs
Mrc9qnqaoK7WOVc+y/Q6P5tANdXSwU3YsDzs8y0KVZa27fIkc8CBIE/fRqRnTka1ZCnQyzWm0m4R
3ssENHWn3qp/Kpn8ACzdwBAq9GXW5nQTheRturq/8hJTPu86NHZosmmqioCKeT63l95ArkRjkj6K
ZYB6Vy6QytJ4QVzu7dy+fHWTETqhpcZExMPZ8qVu0zSye+WlNsGRzy8RfFveZ0IY/P98r1gPkejc
oQEvKx4hAiRr/H+JtPzghmDqmPVhP+zSGHGilm3KiaZRT55zndSXMohDHI3mTyPZxdgJKMv3d/D+
xtvMlaa8RHw+ejRXbZSzblkvRlO609qYcwlqFeIcbC09G1duY5LyRsX8ys3/vDnR2B9pIBkMahuq
erY3qKI6jyM8VRBam32t2rTeyxMMqlkbl0cyJo9xMyD90UZgMdnp64N/XkHr09tUsUBCW7ZhnK0z
ozbH3QRZndQl2k34laC+D0eqdavALG46NbkfJcRDXx/0wphi1Q7u2rJYGGmyeXbGeZVljdc2MTFN
SD7REhKKehrNBuhH+M0goExL8cj1pyS0Dqio374+/McS8M+nTZc1TltVdMU0jfOFmRfEeaoTFeyM
Rq3TW2wZHaaK9E6eU1r9FsbmocUcQHubWIhUAm3RUZ0oiH/tZfFcNtqxmb4sgujbUOHlz3tBxSQ7
DcO91tyC8duGGRZ9q7x2tz5PE3xwNh0s2g2Djz9Nab+tfwqDurXZJHxwTPe+hht4FG8hJnwQlFd2
B5cGhkbRz+QysRIyzg7lIxV2RW1HThTBNbBweHjWOjGaWwudN5YxdpS1/fz1jfm8YOb0IKZrQM6n
yeZ82aXngDUlEaEE4tfb+YmIzyNIhoWcK48flzxyk6WuWlfG4+dlpS6zJdfkabHOgc8eAqOiiFG7
VuRITbMd4tbR9ehbYMo3X5+ecumaGjLlLk1AFlTPy7gsu/og4Hc7XmoczJY9fMaDRsGNV2X2Wkja
TaSrq1A2VgK2gF4xy5YaTqtmIHDPSYFUGXDgRutZcq+NrAvLJa6BIrN+F6pssiP8c2j1ktqnYYjt
t8QHNAb+g2b0zAHuTR3Uu6Z9VVzCuswQRpRybagZ05v2/Hmcpj7LABLGm+bs2LxAahvKUeTYBnAJ
HaMfFRBYC7KVMa9n5IDBdJth0ATXAIkkJQabM0BVnHjffEzws651xznwwdsP4K1QMAIKHmpNwXvc
JxHEGt4EXjDjsadgpqjlAmccopC8SVduld7HOibyfiLIfEDH6lzHQI+bBJ9YPDnajh8sA6kQS6MD
XvTx7QDxbNhJQJ8wkVNqBQfXdd/rytiWLUiGMSNWKPa9lS+0Yg77GCRH8IO6Hso3shHnUtY6gLjs
uaoUJwDPq3zaBlwZcNND+unCCnsqzSjC1s8H3BjCcPV1Jrqhk767IXo5MpbMYZuUqNEKgCiu0Wyz
FBIJpqk33DlLLa/uvv4QFx8uIgdoX9gq/P+ziSTRCxYPXhY7eDqRVHHacqQchVVf2bRdqDcygm2T
fS+TOnEkZ6MIt5uW5kUaO51G0wltomhAdjBPV0VLfI1yhHmAHpx7U2vGwSfGp3Tbm46o2K9P+OLb
zWRhKVRB8ZOr/+ejNIYyNmLQrI5Swb1o+GPRl+vKO0XJ8EJWOZ+oin+UhbGfjPCJ+PH18S9dcK6C
zgtdF7J8XpHjMTDbyGc2GyL3bbreJfqypHSvTNbq500yRTBmRvoMlO/V86e2r6JUGTNmDDOixWDD
+Z8R+Y06yzpEgwLlgTkr1GonaE171tWMcoDksxaNiVpCEY8wPLBzcEabJe/Uvgt0+zmBmaO6hA30
yAMrBYHT9Wn40mxDDIXODt++UJYRZilA+LURys5mS1LxVsrzE5dynqrqzSBfnfUvXidVg3UH9kJ8
6tzEXCTLpPrlDP03SWlAIkf5qaFsChJSoKyJgx9N/EMH/NJJ4Ko6VqRmsQ1SBDBfDwxregLOpwNu
FE1eXdEIJzl7z5HuBODJKyIHkzEuHUD/AvADBMoCamWA9guTVFYTZsNqgiXBwRbVWhavltCPCdqa
7L33sK4ESetULJdCXpCgpolPGvmjtRWU7b1xa9ju7VCrR9FTzMgZDLKWn/Q6erK1+iHJs5PdyzcE
I+P4Rjmpl6+lMJaFJ6GuZb1EqZoSpH0cleJeg9aUE0I2U833IKPZ7otEW2aqeYPH+L7VQMDkVrnz
Gw28hbyiw79wLQvgqfmcBmxzGfYyitOe/Nkps4vhMIuMANbO94+/W2ay/LjKeUFFxc9+hPK1t6p+
8d5bVFiZ//D2nS/tS7eaSgoJb7ai3KbAlkTUbjuanIvpgSi7Dn2QT4qp0pRsYH6YXOnQVo4EU55C
r/zZ+NVmlPWjFLDKrDsm7KIsHmBx3I162bEstedR6f8Mfyg2yJHGR5RgDnc4vJwMFlk0caas2EQZ
LZlvLYNL5EQvtRq6x2ku1iy+JEPABy+V49ZpcRJk3n1d0c+ypCuvgUsLDEXW2UZi8Lanbdyfs2Js
NX0YABBxpFqZKX167/XuVg6Xilc8ZuVwknO0Om58sLPhyh5HvTAjKkyG06KZZq12vt5XFZ5qEhIz
Z3SVN3BtL8D+n0iQXRZ2+hDm3xtFczRneDcnY5mBcMd/kTPrJnO1k2jrh5Sw5SlIYp3nU6VqXfUI
KFQ3XVHvwVJl1w9+GW++flYvza7UtBST9T7rsU/b7hbaal96WeZ0IYo2K90UDfWdpHsoo3Qz5tFW
7qyV5uPQQqU5pHw4dCSzTm4e4hp1hOVjnfG/xdb4M+z1l0TIbyMsuFA8Kslwiir5yp7q4u1VFNqS
9GLY052/fXXJDoNSVJmDnW5fmF2JaOjJq/OdLAcHj8VWGvfLIfTWgzCu5gpdWFhz7KnyrCqGzVz9
59hiyuvqSi8YW4SnzFVGs9LrNzw1azLKDCl8wFm/9Uf5LY/lN+rUK4ht67Rz94baPGDNn0W1QMYM
fFqT09uv7+Sl5QAfju2MxhqMndvZrJu4pQ5wnjs51tkLuLHVMBovocF06fnWjP3pjZxSW/IMY296
9lbvvacrn+DCvoo7I9uaMNlgifNlYG7pQZ2kVJeKoX2Y7k9n2o5XATGvX3S7fZDl6ClLzJs+EvsA
Pxk6jyzUXsJqfKst7yCl+ksKZF/Scc1aypWn88LrWNFQ1diazjvpU3e+hW+ZjtShUUI37Kuzd8Mo
jnHFAAq84iCa9Foz+NJg0YjZUg1FRVJyPhExMtxMrcbUoTqwIil0XsIzmUFeXeSm/xD6A/+xv/I4
T/f47M1Lv142NI0OtK7a0wz128Y9H7u+lF2KVziWn0d0jD3ecKu+9bL0WuHbunS3fz/W2XizpTAK
dX0qlNnwsarAxWCqQOpih6MEp6LPALAJZI26tvblYj/mmYUJR+zEYPPQmgss68eJ6Jvo1sqjn1fm
A+mz+jOg+oROPukk4JbicZ0rTQCGR95UUn7EEuuD0NdqirVQJHbWLm/K4wf5GIlmQvsRNl/+rqeK
M2isC40W7Eo4bipf2RSptSQY8NsQvHmqtbSrFCWdtRV4sCm5qH3m1Nmwlgt7l5ft3k6AvkjDuhyr
vdQVxwiATyNhNcUAGre3STtstAaXWtH8CsP62FZ8Si/d9ykEk8QdH4yYTolqE2mUYdKeBxYIm7gf
Z/kPsfEjtmeZTspv4sovRNm8RpXplCDLpEEb5oC07X7RyoTkaBBpVgV+tA/Cpc2prHRUkrjx9K2J
JsgKvWKV9Cil5eSUI82isliRg1XvRm+IYaGmvEfMgiSfjBEIXmCtayQ/CtsLtjzBOEFptaxDr0O4
WXew6QBFdUNIQEQT3TcJi0TN1gGDxHLMr5io+8gSYSUYe7+3/DVkISTjVLBnhDC8uAU669DW1imx
QELKD2D08Ogw6keRHkCdL7Sc9Zgl95sq5VVoQI2L8Au3ZAfZ0buNPcgKqqNwxc4Q5XsbZAevTA9S
VaOlcNE86Vjas5+VUJ7VGN9iSsZ82G9gGc4sE9wtjYNnCziSm2PyBlJs+45v8Lsi91Ym1KoBHKD5
xqqWNtOQ6M3iYA/WTpgDJlI+5DQPAElfo29daxHcQ9e/6YLmJbO8fpE2w/rr6fLi86NYlsLkoCFb
OduwmkVV1IPJhKRW7qI0mZH97m7ISbxAJaQP5rIZ7R2neGUevLRIof7B7hUxBVqls8Ma/gBDxRtw
kdH+UWR7n0YJ9fz0ykx08XVksMKkw0nJGfDNn1ORjjgIeD0Rm4RRO01HgjlJI22CW5dqSoacDuim
f7BL9TYgFqdQrq8ULs34vFQtk2tMFfZ842jnSZHknUFHAQ9HXKA4bdC/d5J5w3/eIxRg0ydmrjfe
M/kv/QDFK0jEG7kEkCwoPjYE8tR1SdIwkVrC3LmJSgfLAJbsEkTTQc6cJUrKI1i5jhenb5lX3ze+
t4UrvrOHFpgCaVOtUeJQSKnmewSFeBiIk65ZDJl51BowcBHTZTNMPcJYmqsltFJ/mJxO8nDS0tFJ
RwJ3fGuu2NY+8WWE/G9qRcz02GLAJ9drZmnBfZEfSpGhYdcxDcj1eJruZgYZDP9XHy1EaD6xlYoS
E2jDAD4rPJCcvYPcy0rkuyt1CBemjp3PvKHB0VsoXkChpg1vBYtUsgrIQw2oQlWJVS/UkLDXvgTj
qIAQjt1gTeQHKQQI1Os4f8dIBZhUhs3dt2D5EUZ0nk6kQa0f874rVgOafyuvPfAONg5tBQ4FvUer
NbeVjIkyLr1Z0+OxbcOnMcqhbySTSBzPZ+BygAkr+PUzeOl9aWps0W30bgzV6Rn97X0ZyJWRpFGb
Qj+kx6Q+Jma8Gzp5HSnE1fx/Hep8i9bm8IYzkI+Ob0FSTOELp9TYwSTOu1q6cloXV8km+yp0KcjR
2M79eV5yoeZZoZecV+RUPml6Xrr0+2w1rdtDZXhVPOLFcLKDG75ympdWPVRpKEmx1GIfdrZENktk
BWnM9NLT9oWAniRYXup6b/n2Tsm5v/z76wt7+YgGlfwp2PRTtQE4NeoWOIZOGZYYwMojVJmT4g7P
WVy+17xDoDotvz7kx9Rxvs6a9LHUOlErW+fin7HKofqToOCEfezPdUIOWzSOmC1tgkblcjbW5kMF
m4ksuC5+EOJYRFAcy4E1QtlNrb4Mj3l9kHhRVZhd8ZkmNSvSKX98QNpgSBnUCZJHrMTYRYjeKHS5
mOLGjZlb5nwsx7Xn5vXcEjxvHa40sgaobe9aOLoLnpVdEMCXonlbzRX3oYwxxtUw4RJbc7JEfezt
4i6V0mHmUolF0Lzwa+LFbdKGFyr5CdRmyRmPJvd5UQFNQgBISFg2Z/eZzuH4v4YC6oQBHO/rq3px
1DJmNVpBtKbRoP45ajtilSXIe4nTFfl7PDzZ0EYid9yAr9ur+rJuFiF+x/FaIfPSAIIHRCGTgq7+
aWdQtdLg56qZOBCq38OR22eP1WmI61MyaTD6Mj/A/Tl+fbKX3v50nlC8y9MfH6vr32Ye2S4jBMmQ
DyNeIRm4mrmNTmt69ZeZsQ2F8i3OiuO0Pvn6uJdmvN+Oe75/Dkc9bjNDTjA292sRM8ZCUe07VXku
s3b/9bFshRt2/phQAkUkxraUWeGsVF53gkAPQpkcLQ3v+77tFgGydY9qrFrGNTEu+S+DMDe6T+N6
kH287AJmBnVDhRvtupU1MypH897iDPqRafbfQk87wKrsExfAqRYj8pOUNwLI926lA8tzjdcQjeRS
VZHl9cTuVTAG/RBwjjE+1g1IkzF6YG6E3Qt5auWnG9a02KJxm1S4tUlue/4wl5gilIl9wnZn76MM
N1Ihsd9QwF/P2HlRMM5Y60vpkZiNCksIdWdXWXutQcZdXZGmRzAkUqplanSv7ah3hMCx7VFqY43c
a++aHiTnDvglmSa8gmsYE9HcU2EIR1p/0GN/O62bi1J7FqyI+4qxQaTC0vP7Z90bicGqj2HW7Il7
yJdWJO36yFh24GcDyf8ljeWwNPx6S8ZsvTdKn7QozK8k9F55xVx6aOwpgJrGA0/ruagzjvMK3WVO
XT1nd5Vpzy04ilrWn43c2NHwfa6JKLsy06uXBq+NJgM3hEWr+Hw8sb/0yC1kgjBja68CvEd266oL
pZoXkHCDKR1KmVpwVWA7phsSaZi4+z4IQ8cLk4eyoa2Zq7R9E1I71PBX6uYv6O0Jt2rHCS0R7WDx
wktoAKqDzVrGLRZgxYAG8fVzccEpoOOxQOehMt1Qqzx7LjxpiNFUxjCP3GSFfgqHu0zFuy+VvZ5w
VuRv5bMAU580wF+PJJ+wPdtGmD1kVMg9jIiSXa/bhlm4Th9I1UO/hdVpTWoBTlz47UR6xE+ttnJN
DXh8DvGylgigiOUpGlom9zVofefrk/qc+A36EdGAMi2mBOWfacT8NqPZ5iCSWtVip1fDZUFRHZSa
ONYZURal2q8U280XWQI6PFGVow9fgT18ir3XIxukTqN1ELENgFopfHFlHrokxEC0TetoWiVYnwqz
Xm+Mudsy2ebCv2mC+CTFxcHPMEYbOkbkmoyTEo53ZfRH4I/f/L6+NWh9zVqXnWddWU/dKvHT9zri
RkGpR+aWvA+kFVgdv6JJxY7QGtQ+uvTryjWVL8ygaCOQCiBwo7Fz3tWUQ9czKRsl6LNLgpQi/H7N
wLThyluSn9GIcHX7MQs2nb+1O9ADWRiNt7YMu6Hz3+ShUL/RQKO7HUMM0twpn7MpUL0pw8kbeVyG
+Af5kOmyS+tv0FHhnpCsaOfUOFKTp8UIWmkRwlUlt5OHbYA6bojgnskKQGWaWU4c2Tppuyl7KaFt
M5WEHM2nLjx1vuCm+FsAakD6YgoUbTtxTd13fIr3z1Wh+WgNbWkpFznKU0m7F0bwnCJDmmmNrsy6
nLWSkMRNZP+0OqZgM2zePENeuAarmbR1ELItCvM7xNJ3z/W2vQf7yQuNhadlh+l90lqPxGB+nxaF
daw9V2V5VJrmTaXXR9/8uQ1Uhe4/v1iT66PPmr/r2o2d1zTI/R3U+nbhBd2vW1fW9jZvA08PozXV
QizpZUFkim0diENm+wgRkCm2hfmV184YT9zRQf6eZsPPK2Ph0lBAkKbJiFbY1J531QaaCXFVa4nT
h1kMFlKbgfe9T7yqX7Of4/oE9qHVJUI8p/kLn02UKFeUJRcWLRgEBTpzY3qjnxd4ibsuimRaoNkZ
t6+L8yfTAjHc2gXXBjmpYw/FcsRHOgtgLV97ii/M/pRK6OlQxmWFeF59T+mxN10SpE7UECKZp6Gj
ZzDMLED3C63AXpVhRroRxoPBM7BKXB94aOW4eUbus1+LtZqGe7cp1I02TBGArQ2EkFwu2di0Te/e
QstcEJh0DATBoawt1qxqWBOW5b/fYv/rZ/9f3nt29+/1T/Wv/+bfP7Oc4FXPr8/++a9jlvC//55+
5v9+z58/8a9bktuyKvtVf/ld6/dsf0req/Nv+uM3c/T/fLrFqT798Y9liq5mODTv5XD/XjVx/fEp
OI/pO/9fv/iP94/fchzy97//Or1xC6ARY3v+Wf/1ny9t3v7+a5Idar+N+ekI//nydAp//3V7qqrT
T7+p3uu6uvCT76eq/vsvybT/yW5dsN3DAECvkwJX9/7xFUv7p4GsR6Pmg0cIKQqvoDQra//vv3T1
nzw7rPKRfLMnRhn11z+qrPn4kvJP2oRsVumcmJPdzfzr/1yEP27m/9zcf6RNcpcFaV39/dfnotOk
caQJqxh4XuTzspetDUBecyl35LLbZ4QH0pahS5ZTWhUZFmMhX1sVXTqiSmOR1i/epE91xDjV2Rj2
CiSiZeVqLbXW/JHedadT+u5cv7myePn8FFKzNKdOM10wbG5nLQavltyxzKPcUWJye3FuStbwlI/R
iYjip99u/3+u7e/X8sKh8NfguZqmO/nTLru1YsUmUzh3hir6FcXRL1cKfgWYtSPvx9dH+lwUVTiS
IagEMQY+3bUa62XlG33uUA6zCbMvClQDYJujPrh2/S7oh6i8Kkxf6GDRKZ336bxcTsif5qw0Gud0
yeUnQdhKToERmDRpdYXMml1slLImgmooVlZr7TWSw0b1Wsvw83TOJ6E3RY1IQ6hyXiWy2kRItd3l
Dlv/lUyV3GyGe0oIT4o0PPV5f1/p1rsbeFdG0IWVIsfFj0LqJYVhNPd/rhQlxcg0S8kYQlK0CeV6
o1otWKruvqj7+7KRQPN7N2E6PlFocOG8woHUS/SLHc+PznuvF+YxNKMrO/LLH0ufvHYfi/LzR9cs
s0aN/TR3ar0qSIY0HN5uk4oLo5osajJmb5uy4D+EcKNkIsHqLD4M0YTFadoHYQxEDUPeNb0rFfuL
t4lSOtMT+yymlz8vF0EhzYBEP0c2WpRO3hJgXDYtqzF2zp3OE2FRCVLrVzrz16Q8F6r43Krfjj0t
Sn5b1AvWpK3UxLnTG9q3TubN3nigqbye+Jiyf+plkgblEAKDaf4Igse0JDP660fz0iTw+yc4LwpF
iZ+1KZ8AyweJ9Vb/ZPbhacwkiDJMCV8fDIvX56uNeEoIxqVls0s7F+mytOe1n+VEUsj5yiqsnZlF
vzoZx+Igt8oKJMm6gFUcB4/08Q3yyOGKx6K7NyBd1DaqImr3O8HPDPGws13GjgYKv+/sVV7JT+R2
AJhv957c3Otac5+Fq57AUdbov+wgPJlKpWHS6Z/GeGUTKZV768ZMyPPL+D3T9zfmMBF45mqXge/R
HobBneeZOs4rceOl464wGaBRxDcZNbRLrdmnIwELlgHzkCC9zG2rjweKWsy9rpvkShJrqPhOrATJ
zNfYTMh2emv5AcpRXYHIOpy6qsdXBTXf07Zu1m8+MqBSAhfGKL2rrYku5U+ZogmrMtOPNknhOYOr
rapwhIwPLKR6i5rwf7N3ZsuNI9mW/ZX+AVRjdACvJMFJ1BxSROgFxhjkmGfH9PW9nFm3b1XmtUrr
935ImkIZIZEA3P0M++x1LXA/zh2akCP4JxeaRDONkR1mn6VXfNZk4/p5skMeYYsGFV4cz47X/wz0
VqyvDI4U9jax+30zAfKe7Z+GT9vQHBNwpSmG2v593/fxZuJzWbM4TvP4BVBL5Hn9ruN63jaPQeCS
SHdvY3SNsZ2X8mrxO4nwkH6x401hxw9AXG+lsDJNhW0iHy4A4QLufKPGIdngbYL4ZQipilozqCuf
21LPVbSU9VnFbGD68sde9jnlOaOgxhdvgPtp1OVnV/YIHpJPhA73GGEwJbWUBoBOTAxHDJ6ofbkz
H9WY2Hq81XzHdv0hC3/PAeUJL5iwkuKcsFfSUXylsiY8twkMJChim5hW2yYO1ufZgXrBIRwG40sI
0amkeJzkI/8+7MPoGdQbp0sjryEtrA18OTxEf7XjfOeaxVX/imqdXpJJP2ip2uvfB1H3Q0OFQqO4
OqsJrogrRfDzMDcCzI75bkzFziDrzev8amXldfQZZHDm9xaSBbneJqjlswPeZLN01ksGgNM1B54p
6Q3bWKrnvMS6KnSwplsYR9+4VEOior6MGOdvqJ/duXB6kdot7yvvaFslA7zE1Nj2bXbFad7Ycjo+
Cjn+DnSpyXa4WR32IIc2f6h/l1ZkPXk+vkFDJc6sq8vt3fs5n2+2xhd97mYt0Or0ajcB5pTtdcKP
aVoA9SJaQ8NAsZuCB84X5rt+lGmdsJRN8WAoiwJ/XB4zi3uTEqge3FZCVBvfHeCDe0Cn/SnPsOlK
q+7izrw3VSSKF7p9+aeIu2YPmXnm+XAglzCJcnscW09+ZnrhriXPQWcUzLvJZ3+o7G3s67xdbyVB
WnxOYn4PC9ZKfWS7hds5vd9SbstgL0ZiCG8NnAksIXLCEIvrkTjChRPHn/LDsrz2KzHhbdsa9VGP
ZnE7zTxCjXS384wPYjYs75a+UUyrmT8xCh1T1JUremLlq5etypNPBPOocE22vqGTdPTyN7/LrzDo
jm06fHjpeVxYAyOPiyXzK1KAAQEgNlaKIyucCIHnwMLmmVGEw+0vhOogAVLwC8b3QH/QweBtzYK3
7qAZ2Fj8lphzCIiHg9U/hlzBcjcvwwWT7Bq/oY6Zt/3azXdmlxq7HGmoqbg24Wqow2QevXCM5s63
YQ2k836iToy5q0z3yP3vA9wEIAvY76LQq0tgOqh3TDGoZes1rHS6neW2swb0LYMFjgPH9rqNi118
v3rSu+QGF6YJAlg4Iw+8O50bu8f/P5nOpMsnf2AX7Rt9TNZzvEE4lu6hrH1hbaWHTBjwsoxgaw/9
fbvggwuUGnBY474mGl5gzE0YFU32NsuRrlDlYp5WcOEKy4wyYPM8nFwrMS3vpi483B7IW/ACmfFT
HwdmWXx6UqBX49KwxQ0D3nDMH/1qYxMJUrUdTet5isO7RWX7YtJ+aAI/zT9u0TJ8VWF5mEt5vj38
yEEQz54dhdO8oeF2VYZhCwVX/OLxrO8XfPSo32wZhGKIYqyjelG/VcxgnFeL17YKl9MUZycrxJA0
LVdT+9gw6abifu/I7q1VXBHZp/ugLS9DaNC0b60fQmGuH685foeAWagU2i0Y6dbemdqcyZHGoRV1
yg2EXOwxJxz4gPzSRptGzkLPtcizz2AyLTXWoRsPO9z7nY3KViaUsd5kDuOYrfhhmCbs6NYKBmaO
wlNaMa+cDC2ETj/ZspBt+MT1fYVyi4kPwvZg+d0GAxOK7FsLZ+YmHn8Ls6yisuUijTn2cQUMRhXM
oIs9ftnIZg51DiuSdIy8nAba7d7VBWtoXIfPyn3vO/U44yKzG8oOInRoX/OEAe4cvjzGne3ORsa9
TQpuO4KHK/+QplifHiofvJ5L+esWE7n2/DPMPJKkMAt3i4HjVY4paVNoH0qPUWwvIb/AmHDnlvSd
lY5lYwX3UP2ezZJmdKDB7xifufVLNYj3amYJMG/8ulbTs633ck88rKaHm23PEpWTowHdA3O33A5P
oc3KLIxAm5i1bG9Tzram995nP/hdzCxbBJ1vlPNMqL0ZXIMVmCzNLz3TwlfclWI3BPOlJT3Yuw3N
m4Z77rjS3uZy2g9KXSSeYLtBVl8G0aSRH9MUFFnZRS7n4m5dBPJHeenRb7LCCQwUa3lXoVm6KODf
m+rVHoIRpa1gb6/7e3sNfi7l9Gz5wfQDKC0ANHGWchEfMgIytO8HY6LZ4l7G0WmOJN+A26f0W9CP
5l0ZZtPFCGjQpkUM4CQD4jYeWk3Vk+1s7kKRYp5iS3dHHRSblaT+mVIf46ihklhR+Eyt9xD3VQEq
fWvPxVvKUboz070/r+1pacEqgBJEjwZgjAcah4BZi7nKoEbQb5iYVLb4stqwe3Nx6hLn3uzt12oS
eB5+3HJyDN42U4W3tPIPQR9be1BI3bZwLhXVuU3n2U/e3FX4INaPuRjSg2cExwZSF9oV1AKANkEP
Be9wBOvToBVoOZacslRPpjXyl31MJgHD39GwuIOc0e4ZfQFcMSxjVEFHwzlv+GVM4gHtC0oAe9in
DqjuuSnvmMxrWRT5S4j4xSvfg0niS6hDhm7mRMUJz9g2MZa9SS2iMgYCbRHmef7PYeb4MNVk7Ycp
RzpRP3aOdYl9F9yZ0VGRznYmvCek+O4318DQe8GQZ2NI/NEzSWICVpGlL1j/S+gexzIPmPpKDr7D
LwxbqMlr4yk47hwBo43qH/0ixpbMRWf01EJKv+sCcsJfUlAWYDVll5s7NdQTOR/+jR0DdVif4xfv
L3j9WsDDFqk4kea9WvrxEITdYz6N+dajarirBndnoceLeh+TJXMcv9O0AlGxTpgJosreOAGMEEY/
DyHtUj9osLr2E3zhxizqTXxr+wnPPdmBPlDesTZiDC85YcBaxMtONKamwdKOhJsWWUb8Y+xzHicu
6tbVv10Mw2HwAO15IgGI6p9Zg8XhdtIx/02SyWDaIHprG8/ShQG75gdJnYDtjEm3qnqxWxdjgjI5
p4F0jiqECMqpcJjxjJezndyHKP6dWL5h31Lul7H/UbQGTpsSqjQiqo+6GMLIAcOJyRg+YeM+t3qC
oiGVBxev7WAQDG7l6Z7sTUDlHO/F0uOlktWaGdluELTUOz+ed6ZNbLCq4BjMkgCxIky3cIiuLB6C
VYeUjImN9MkYdSZ9QPWIh7Gdx5tgIUw3CJM98OKbpSmu+sD8o7rEvAwTK3lK/JPVPD6sdXdDX3OE
2gp6SxJCc5+wORo31mrc1UbL+W4TZwmTzAxbEnPK2QQ1JP0WtiKDQ2MBbsPqvxYDjMaYbCYbh2bf
ldPTHAqMUv3wAKeXd+pwgyZjkxPj4TfKNVmd4At42Sf2pK9o5h5uoe6gh1cCGwRIn2bvdkDwlqM9
szZdbf8eFj53Z7ZXaA46Uq5j+73CjdS1G8YZK3M8pCZ40NT47rF3sAnGmzlGHrSChdb/4VWAI26X
fa6digniM8zsi/jRwOFyg88FUdCEA0fZqr1NaNdVBBqll++sNkiPxs4Juu6SBPhKoFtt0m6buRAt
RrBEq0N0ESjyuzI2ohgvkdjXDsD4XhQGtzHTyZbStRalr0ISgHdTqf8W99kPhhzfvaxjYsnJr7bL
9Z/WnoyTPI1ycXZuuWNDBh+mICOhzs/FrYsnf5wfVt97LQOgIFQOG93ry4ZoDFoYc3qJeeu7xzm9
bTC8roH0bkEjvXo6DcGr5AtKppZZ+aLYW0EPQRfnKWcEee+75V62wRzFafV9cRH3k18i7reYGr5V
Q6VWtCJvJtzLefkjpBowNsrY5yqSrwWM4abp4224cqDqtFQM4Yc9HA0XH9qU9tftCZUKLyNmkEDq
Acpo4E50CPpub1sFgl6fJbejRbYwmgzWO+ajwG94Rzex2IJPN5ln8l9RCR7zhpMaL7QXpwwnBFjW
UTrTizMtWCsRHCufC09kT4K2L9P006DVHGVqfMlb4p6ykGdZ1veiVmSm/Xi32vb77R6oFJCWVimi
AuY96H21qnVuofNjM1m+umK5qhLb8aZLF0yYQhiFDjMttyzZKdbj7BsP2L1q7jDF6pV1aI0gem9v
wu7rXahT20qU+I5h50KVFsNyktUmW++U9waZtdsYNeQaBuoYm89xMFsw661ATi13RT48MuK3h9t6
RuBTbvOKv6F/tC4oenL8MdVvrgD8o5Zil/GMVE7yFFLSwxvvWKvgoxk9Rnmt+cJkHUeGn14dnaLD
nMxNjIF1+e325i195jQuz6tdUqjI+L6V2p+DwC245l/iS0qdN1QnKs8634V30vPA56l4iEvqPdZ8
F5TWM6p5PPCd+d7JODENDwZbuePKv+kNQ1VIFUA1mOw2/myJDYZ3PKRcHqMl0QmK/kKgQRBMrqcC
Iqv29VZNbiU7Xed9GIGgeGaTXubuAjlEPNiD3AwrQJ6RNa2T+rEmZFcW3QqQ4BeEb5wAQJKGGGOn
VuLVrmFzA5kwTzD/QjppVMqDZc7b26pddXWM/v2vZkBle3vmA6e9a/5YaPsAh3zVf+QzCYjeaBtm
58ZfXTu+6K1E39VkVUdRe1cUddfM+olLzVb2It8WRcU2Yzwujn2P+8+yW1M+ti5BjD2rR87zi+d/
yVXyE3uxtaKq0glbcqqf6M3i3KyvCQht7Dq/6Y8pDF1TZlNsBvHgBRQzfT3rrQuXqgfeQtTKQfJm
szpaYLzbiUH6aEbGuLv1Bpyh9eHcY5kbxwxcG9b63hr959wULww679dpBuTA8mcimuQehdHc1sZW
NzDQXUrotvY5Myl6jdW3BaYyPXLyDl3w8WTyubhUNZhpMhDjGidaPQeLINHXj/btJaWLZyFUL/E1
b+FJb/C9RQsjHuaZR7BvaTDRsIjEND/5Aq7BrbCQfCmgAqP1C5DJTDx4MiUBH0JcvRsecGvZ13aB
CQWRgFIWDm0edfacqkdZQCTQFQ8nLK+QER9GbO1HaifC07k1T6U9A5QxcGrtKc7Nt/JZdgA0iwF4
EN9PGFcuPbt6yMXJ4Ebpjzh30w+Kh1HbTVGhoLUoi8CvtMpvw2jd39bDELvcQtiEdUpCteCLIUrx
y1uZW8/bhd+cD3t0jjD5viL6OAYD9CkaBCy/3v/iwAPe3VLtmIlOCI1nixrjWJOzLXMBiJMHWqf3
nPdjKz+FZOP2ihU4NGmRCPJTN6mXAm3c0thOhI0S8YHlym0yMgWqI2qPKuwt05K6VFbM7AxVgwEc
A9a7QJ+PNFywn2JdlwanbkrRrfIuk0F6lCXsBkISvVWoJsZGUpxKuCFewSPZgqpN2HTDUnvbpQ30
XoqUsTWB0Z2TQ6tGctBwCGG4pa+MdISH7MQEerXHgs3YWSTIJsqHRBBNVgNQo7h/sKHweNp5a8ze
BlnDJ+rZYgqv+FV1o/Vwyz2rVURphu9X0XOJBnCo3bBcpmzilIoVpIoB/CQN16tvlUQMD9JxH9y5
/LxVaQyDD90V6a5tmH8XZhAcvNTcekjJtxWlydthR6iYRy0Ip9QjNca7EmRlRni6+L/8JOi5nVzH
MsZZPsmC30FOytuVuFc3CUAmXRBrGqrRncO1y0OGlQti5E0VPtVZ6WOBm34uuhfQhPSQEqv66s7i
UzESHAYhUAWqCKmTfGbNU7lwhGQrFaW1/tavw2NjkHrHNRadS+GxoXK8MRdhoCtM7245c4WJ1/Z2
tuWCMHrwxe+2NyAJUaxedWnK9liYlZP7RIyPVBk2NKu1iTlyQhnuDfCJ/JWMM0uV1w4XzgDKsBFg
bXI7q/C72mC2+3iL5m4fVNtE7RrPZW8myaMyW4b6pjsDP9Q1IFjCm5YMLPdB8yOkwQgb9Z6Z0++x
R7jd0ASIZfHhp02wcxInpuQAmE1fG+ESSU7tqa5ksdVP/Zy/tDnwKSMoWJUtLr7V8h2ja4I7P31Y
w+cJ4jc3IIblU5CHDsKuzuoe41CKgXFnH9OqPGd8NKYIT2bQkBR0y6/YwTHErZo96fkBM3Q2t3BR
2zYsvzXtcJYNDDws/ueAR8urin0JPzlpfzaFIfaJ9xiP9ckwm++rDHBM9cl146G/9K5sTlXuGxu2
y3HnLcXdBFT+fjZH9bqY5VuZj7iZefMR032vMcL96s0vTZgYkU/5bpuaTGmqBQsrVRvde7/uVwaY
6rgPsDd32gsq0uwxrl0g3cVOzVA7zLF9GHPsW41iBPFgj8FeKGz5GqmYbG2Lfl9YhA2Zmh/71DEv
Ng5KyZisezOgM9fE8YjacPrSKUecSvBX6MGB96hrNWmgafDmocTySoYc+sb4GHCQpEYqM3SUQRg1
Zv61RCt+mJQmIMWTfXC96qmaAgT7+A6/iFYN+8qeBzAcYjgzNjacPcY0TtkIG8Ke/fPtJbb4Sn2v
q9E68yzAXr694O19HrKF8N8MDQodFQjqcWme8SgS59sLEhtx9lg5k5Q1RPqGH19Uj0Uq4LKMRpQH
Dh/GmqgfJNSLgZWzYFo5UCFktwNXbO8EsvN9XxQ/e9Owz6o0v1cNDYUiS60IFR3Em8kqz7cXMAHf
w24JI9tpwRwEyb++3L6XYZQfJW3+I8UdC1tPRgS7yj3jG+2eb1/96Y8OU/q47HbntG6rO8YTMVQK
MS42qsw8//cLtGRA5yHuN2MbU8Jp57Q/ZTBa67iJPGNURwc6Oqu/nVqG7NgFnPSSS+e1nJJgP4Vq
PzszhIUkvZTDYp9vL0DgnXOHXQVMpSKJ/vt/gLbOoiKnomEZjnW+vVDut//4CnMXJP+4CFpUKnVt
EkcfVmvaPoVAWDkFzJc+t8yXus0kbHFKg0ksTklV+ZccOJMjOjCxzCmROKITNApTgspzXmqmbMrZ
bF5N0ekxpvlBWArGbl5kJxi6jJmlFXTrAOh0UHXOs2cZ4D4Ts4lElqRRGFbATiyv32OfgTnhyxJq
k5Fg4IHSf6TQ3j5N/I7bn+bJg5cJ9303hVVwUIq3I0Ggv6xO2bwsLrNIQU2d4vY9X0suQyWeXONx
zqH2rEyHthmsqDX97pp18ZiiekZDjQtiMlLdX93c5SDiOvdKC7FvX3pV8guzZzsSfu+QAlgONoh8
Neq78C/fM0W/H6X7LZhAE+VTDCDc9r8bJlTaOczbO7fCX64EwRKmUDj1y+2reUxeKZytGzxNib56
cz5LUXxmNNqjnLbh+fat24uZw+C9fdV0A6An3EmY+C+Lk02fwaYmefaSD97gcz7ylNv1AMm3cB+W
ZxT/wCb0S7AsPzmOsCX31xha2KGeulfPGHDcr5cjBsGRrRewr1fnsICtVG52acte8vjFUWBUw56K
+8VbLL5jS8DLrQfLb37wVZffeYx8AlcOu23KVrNLWh2fdtEyWPLc6SXepx3qSeyIEJqb1slNn8s0
U+cxF4GJXJfdptAbTR3XqHRVeHDcNgNMmIN3a2w8Fk1yykMx2w9JAPMkmGwoYvvGz2FcOP0df1cQ
0KG3y/WPEiYzAFkZPKpsSO5yfEu26cq08LgaJkFE9bNt+d3LwdVmLaPbqTPOkop9LSfGuH2JPpzR
sEBmEaUISNFx6p59/CvOt69uL7Hb/fOPqdfY+zIMODnVafGbBXQIRj2JcPklU/LPr27f8+TbJJk3
oXoccs7NlMeZCsQYu0lrjBiCIbINz0X+338sFpc19Tmil/GpSdJvRcIkrDN3MEm65WjJ4c3Ofe48
flLLYkY5DzOFh0le4hTWuIIXixVYc2lCjyKdkCeXlKcqoD+mjfkjDtxD5t/1mXlEpfwRts07FnJf
85mI0Vqc40RcSuZrZ+fFJoSXi/PmZRP9uRQx6mqA36qoYfSGQd3D/TBtUO3j2IODie+HrlCHQtpN
9OnABE4tjzU7Bd4pWWwMZH1kZBYzg8JHrJ3HjML4/bfMK3/0IvhBYrLxLB9ZsJI/5ja+Lm63nf3+
pZI4s9QMBVM13UsjOekPYNrTgbgsYEnMiXNYc2K9bCG4VbiOESX7X4Zk2lFk2WKND820oII6s7e1
4dZy/AftaZV34iMtnO/dyg/p1uQzmDnmJsXMRkKp0fLKr7IBNOUlwRdGrX84/vDDwY60b7WdH2b6
kgiOuVOwymX3bTLyy+qc19amGWfT7xV453trRTKLkcylrNNv7EL3uZl0J8OiPeW3zcFW6sluGzxq
ZwU2E9RqiVNc5IC9pj7MAYf4eksvbtx0zzMDHxHRbHdZBRVwWlGfmT3Of1R5XAO4Wm3e6Y+R6ESg
AMjkQ2RFkEhEXdz6dXE42IAtjpg5PFswIJVP+nSr6GWh/NSloPmWUGEGssWyfTvYgHrGvNxm3vTe
hbC9PCZlMuQW5hCTQDpbj0THNshb3IyRw95nnLWdIkfk1zQEtkqwSO2QnBntPjPq1SYYqQsg/iVq
REqgKAsV6OXtNjA2R7cN/2bk66YY/rcJodAkK0DWFNIVdCz3T/qifl2lq3rKV07tHauFXKWxTOaS
V+au6JH4TfmDSC8mjSk4zkrqE7rUFNJQU3a5CZPMi3qibgoUqbUpdWZwu5SSMqOLL5oznaRNOkvI
o8vC/cOcCbrMHsmlism3Gw/FyPIpHB4ClRETmv4Rr6EGv4H0WmfC2vftdwabrrMHpBIbAEoHxX5l
uybkz8CeGxeBjOU/i5AsLej6y0VBQ4pzFB6M9u2i/Yvoype2XAJKIseutN4VcqIuJ2XVbymdg3tm
g9bpKMNuN8/q76zc7P/hdzMqDfDdZaYYUeyfpjh6d/RKSv3FsdEd7zIm/+IXWcm7R5nBsL2H2l5e
BGqRZbbeGcg8hdN01lkYbVEQeBIfB/wCiCNoKQ/3XRGeZpeSz3++QuIvojBm9Uzf07NA+Oz8xQWm
6uYqd0XOYxPwLhMGJLZB308btmGSyUWX1yor3zaCsSgZoqtCMtZO+acWc6QYeTOiRXdEFcG+JiNG
a3B1dC4XFKg//RpTpK68FpQKeSb2rk1QJrPko+5TgtunmwRRmjpv1+XAoXUf2m/Z4vvg4kgKbzoN
0oRPGsFi5xfJxh5J5O0cRTnzS2e5zne5fpeBk9jbfqQVN3cFyFmXSXlwa6U3vixl8ptppkeYdsWL
Ttio81xFN70UXc9YxfzV1kXGVLQnD3Y7Io96pfXYOctrMSfH/3ytLecv4lguNh4m+Er5+PP+RbDa
4A8MaEblx1Tk3pah3wiNKtmv1pt0eidze62KglJKjWYEaryUO7xN7QdrdPdiNmuOAyrKgZ8SGTM3
doeafDoydnlgftzlEKaes5aFX54TSf2kC8cXN6YB3Fj1Ze3Dcj+a62e5MhvvoUrZi3bZ34rNMqFi
wdjttkyusjcQwlnUq1NunW4oVilFsmxi7+/IUUw0KhunJOqyKYg6mX1sfKpvlBnqjnKb4AiNsuFp
SmhM5daEhUddfGPmhZ2H5L1knBr7MbVtFnaeLvY/CogYUID5/0nBy63fqozfRTY1e2oOhjU0UVYN
P3HG0F2GEkQGBYiomFLMUKqrAmW0LR3zwKAWLS+zxPYUAHDm+Lo1ksr9VJlvBHrUq6j4uJTmcru7
GBS50DDwqb1weLnV2hujBgmfn5LG+F3bPD5VJa1dzSCkNRLuxe5KYyQnwTLRlfWyR8jC7HHVTwej
tDEEyNpmT7sEBmjWnJqr7WTLeUI2tc0L793jf9IhOMt6+uFOCa4t2Fi66h7XlFOjRQIi5ZzoQnF0
OuNDlqxz/Vbbk6yT38yXvqhc260IwISWMhEDqPndiT3EGsAQ8mkACl33b3/zuOrR9j9tnky9CwtH
QuGFWDj/u2JVKjQmroENnqM/sj4NfL5HDBf+Moa7ys9IWiGzociBZ1Xr5p1umGEUzNGhNQztUPyN
fveviu/QCTkk8BxlFbG3/ukt4fIBQQ063rHw5PcGE3jC55MufRcT4MtuOcVacVZP47uWXpVBcY3N
9qsTeH9zbf6HzR2OCBU2RiSYWvf/LD1XqRpjUdXpcUgYFZsVqwpntqwHMNSgZ0Yp/rMjVRtX76fo
6L8wqXvf6/qG0Pox9BTbfoGoVsbBF1OlX2w3WSIqYfE2bea/UeKGzl/uI97NjlbI4/WF45Y+Av7l
ECTAdmmDT8lxzjXDmi46yoqdOfaYKMe2bmaT1q+F8Bl37ZjnNO/wEp7Ovul2EdPFVJ3Ty5KnU6Rw
IYrQT/hbW1ej0hJHZcdNd9RZoZf2CPNqFb5velqSkTmVJI9VbTASGvanKZ/fyiWrd+aKKtYusS+I
MZwPDS98D8mFbPPF7l6NvOiiW01cGimnT7ce7dzZUekLo3GisFZ8bTxcZ4u2UlGj0gSqLeR1lJVv
orT3Ait+kSxM7eE5ki70LQxn2kmweOesY9k4bcPYvWWt+zQ0vnZNX8AUGimuhua3pUCsazhHXXO8
SUUrampBaHxJaOCanBGJnTyNgg15rarXMEEbJZ1y2ZWOcQpN76lSkglsUx2Ec4yzojvWfUBBu56z
fSu6ZCvW9tKGTfOCowPJac5uVS7DjNVnCuUnrXe3xfv/R6P+ZjSKTUEHWv/7v+aO/jIa9ZUBp//1
nnaSmgy7zx/zVnqo6p//8p+jUb7/D9/2tP8bAL8/Rpn+azYqsP+BwwlBnRu6Am8Oppz+72yU+Q/G
a4inmEgReLf5SOz/ORvl+P+wgC6ZjBZxrjOwHP6/zEbhfPaXYSVmGACqeGw+OMcydfLvq1ou7lRg
pZ+cJsPL9hRMfyPo6Lf2lD72/tDdTQ55ctHUJr5a6jqoANNB45JPFt2n/ZKgWJ8UKWAlQXKvGadd
DoLcLY1NP8l9I/xrmsWPajarqBbILXspsa5sm/hQYLhGUTO+T8Udp7jYLebZZhBwS6mePN/u8iie
1q/TVUD2iVbVAipZj4Fqpp0vSYpNXYmv83bPtD9WWc4OxfCpC+b65OKMyMwnxRq7mq6+RNngBhO2
paC0rRjspCzWy7QCU/fzcCeT9rGk1EH1sd0WVrBJcvxMC9s6hUmfHKq4ujdqq9252Ug6br8q7M52
Tg7pxXTH+8J01qdZ1EZUgq2M2p6Z2n7IOrp4ebhtBuSiM+SarWcBLnADsqBaGmYEuVI3CObXXHnB
3ku1JD6hb9Wm+Hlcu6VwaVQNy2MWmpCPbV/uiAgWNU+YODf33TSDUU59Yydaeh2WMVNqLrBBki3G
Ra1K97hkZfskabIdIpN9si7zF2cMXko6jn1d1KfZG8qd7fX3WvVrHcvG/tIM43QxE+OLBbJ6Gfp3
AXnEo54wToK9x9qIbtlUiPfq9Otq0zwKl6g1mW5twkdRr/eIet4I6q4umdvYLArvhG4/5HDKjSFg
oDN8c5iL3wwJzZmq/5gyTE29SsrtQFNlY1ruw5B2NPDFwEhBgbID5SXlsYqyP/qIfBDnSQ6wm5yR
8Mcr7gJzvLdH81ta91QRFptuI1LNPVU5XFJoHaa2Ee/ATg30s1zrkI1rgxjGU7vYEsMhc/t9TWUS
LrM9RjUP+GagB7A1W9+7YyC9/bYygj5Ud4PvdzxwEpU8eLpdY63TtrVLpO60tIuS6ZFg/jmU8otp
l83eojq2m2R+b+NywUy489JY9iWPvWe7wFsR8g4d3w9XFn7EiPC3tkm6xw4t0JySQRpOTO6v/I1H
Vhmpsusjo2c2o0NdMOPDcum9cVMWHFcTJZUcnCNXsj33I5prd6IIuCgUs4B0I+ng/aBkHJVK4cxW
lCcZAz9WCYJ/z2eZzVCxDepGTRdf4g4wou21O7/tHhNnuo8xoLN6ZnhxCoRnXNZRUfpBZKXJK97N
5nbBuZnT0sK9yn8YkBve++m4H4dheku+oGp6SbuXoLQNCMxAkcxm/ZXhQokUxf4FIeghjhdGafA8
sHADOShIv1t/xGVtWelA18GQfJu8p7gQwzGc0Y6Pa+9EQ+wfE0Spaf4NAFML+XWjpmY3+nYaORag
+i5rqVgl2275Wlnz78UY/UMyehiSzidldfbet7DW82j4rUB+d9Rmn/DFosFUe2iukW7hA8lg/aSY
ogxbbEHkM2Os+9CMn/vxMcY2Muqw7ODBe/Cr2mMDEMz8NCBFfNdvKZV69L9rp4Q7SoabpObR7K8h
hp9bq79SFih3PjDgRZpXc9U3SFL7tmgr+LE6+CN5Z5f18mgERAue9v+1TUy6Stc9FN16aokDL4jB
FzrK8cvchvFbUhbntngtk7aOhrS6Lipxd8yAy3NfUVDpiPebxoyscHIe0wkieOH4j46Mx/OcTO9+
6JDbue8xwu0NiFvAecEpzZPgeYTLluOMhSn+SgofdnIXaj5ykWAgPzXDpQy83yL7TA3xXqx49JVL
OOy83P49qYqUEyHDIijGGJ75xS/LHle2nxJN34Pj1cCoCtPcjGWN/7ewdqH/I6gEVaRFU64cNizN
SNJTKUHDzoT57mGG4UpVwJXP4gCYqrsfjAVpT9pwd4FeHmJPSyc7GulGaGzc1rzkPr3o3LmbG8Ww
Da6OXeK+lY2ZIYhuYIlnp2Ut0nMMPDcA5hQ5xtCcpWUgRLKwkkZOCMdB3QOJeWNUismGRyaYUMk2
AeSkSu5GTskYj5PnMkT94zYVq6Cczj09Ksqfked5u94I7c1oz5GckMp6+dxEbV6aG2FBzFsq7J/g
DhUojSnBhh+CPvmx/AyL4VsWAKPxccLol2Y+Wcd5xVWH/vtjYT64BQ6d9sz2MjRAoVybvHxwAhhU
6OZM+X/YO7PdyJEty34RLzgYaeSru9PnUVMo9EJIikjOM2kcvr4WoxJ1sy/QKPR7P6RDKYUkdzlp
duycvddudhYhaevAq6NNnIWn2g70e0a9m9DmO2fxG3sB6WGpnu5IyzauKrIOqmFbG/L6bqWtey8N
sc41ThZCFu8jJ4mTE2mIOWV86Lui2mRNV55jp7oQfms52k3QlkwiR10lB1BCDfST0L3nuNWgTihS
tbVe5yEb8oOWOKRwt3s7kb7RIVyXNTNX74VIcrp26Y+oLND9usMPsIz50RgJkUcCdihlPa5rx9rl
oTZvBss71Kiu96o9sK5CrtPaYzzXN5eRwSN1TxVCeauWzdUbJlRDmK7p9/LvmtlD8Oo9ZkubHtAG
iJsi+rufCBmPx9rdcqt9VHRy+m7SmK9y/Xs1SJSKC5OaY9jHgYkKeLKOkbkyMbD7XL83e7A3ZYkG
uy+8aFMOFZn31W8Qf/0Wzurvup8c2rUIJxYXX8PMZIvWwtiWg3ts06k4qjb6mRPf0vRuulVCPIUU
IIQVQSb0vN5HMgwWpHTXeq4fAlw1bYPn0GI7Yi4ELgPBCpuCukj1HpvxPpjHRQBKBGce7m2kUTe9
YUgbm+FHLWW7jbH17pmiLyOB6FXRjEC2a35EwAKH2WODhzDiteMPsEeVb9b5i5HKHzaTA37w2mEy
rAd7q1qw2Zif9o7X9ds55A0tDUNtR7R72jy8N3r4XaL3IHw23dFaPjn10HID8RfTGaWuyH55VUUP
UNR1zsQnmFsvHAhAkR7bmG0ibqLucpzsM+l0vBhILGQN3smuS2etaajSpu4tgxiK1ycKNyWmH7mo
8kOvO4foiLhQ1WvtQXCcE1aultnCBZYxP0XO1aUcRbtiwmpWX3pQW1cLmTMe924zxmNynKcOYUD0
iA1QSWllf1YqbnyjmR8xWoXYRqY7h+9T5bEi1h9Oo72kCWpxKwqCFVYIwrFGrd1PMrq0Im1pQM2P
LLZRhFmJ/Qhc4y/EaiGdGEUvfXYPDeXTuhlkcqjayM9chixl8CNdLtTGTLaS9/lAtZKdXWOkRGKt
i4cAJWhbh36Hytx3Q7tEFa+mbT2NXF/NJQwkXXD5RR4WVi44IDuGT1lqfmka+STKrIa1ZupfbWh+
YLNwIPfGN2RH8cnICTnMZ3qn2g2XH0IoglR9bSqegrq+MVpiltMnT8l8rcvogSYo9zuHdliUiQrN
D+kpTAZo3oDXkAPAj1Y8pqJB8NU3a0S11rZpGZSPqrh21D4yokT3XPaxoYpWtrks7omod/Nyauif
bH0wYBQ2D2nZZ+YflyCdxapUY79HksL2EtTJilZSyy4LH2oclUYLtELK3M7NTwJHflDyUtu1ql8j
bjZoorT3nu7nasCLh9A+OlTCghzcde6qUEl/MTLF4NLSXO5u/t4I+hE3tffQI+5RqP51lAZAv2KR
Z7tjsJ27fDopDX6ZINIxHa3w0M3jsAkSsz9m2l+sMQk1eZ9/2IpYSONIosVbg/pCSyRFqjCvKnSt
teA1r4a5NFdG1RwmZcFD8STi8UXG57KuSsOjNtNmd9tOHP87Taa3JNDR+lR9/VFXI5IyMmzA2mMi
srQw8p0cQ7AKhjcRy90si8sksYaXyDLe0Tp8KxIYA4IXb22kfvcWeKVELLTJ3L4Tri7OJL6um5i4
kjx08Qk4xgEN+V3n+isD0R6cIf5qLXXSXa7RlBtgg5jyK8rO6Hz4VSSib6Oh/jHZ02+zTp8Yk9LM
0tBdoN85txeh2TsC0y+FIXhObSs2aMeZfWFbk3r0FaZkGFCJfEA+PrjOxL53b5IYbUH1ySnq4Sis
wFqz1bVi3pj0bbP6AxtQtwsLo6YL7D3lIE/tQBC1060iPRGbOczUen7CGfBkj+Gn68JI9Rq/sZtV
Zup0jMNP3IuQ24w1kRnbkOONFMOFmQBQWqPfeKo8lpl71DN5iPMoZmTg7GwRbRyw0E4QfXnG6wgK
dub0psbqZ0UTzHC8VyFH9OK+N3ovweR9U33+lIo1RARLhN9P07h4It00zM0TthZXzzgbFPe5Y/mT
wX0OzVMRVW+xpvwKXRuE9LvwQgXJVT7ZybzJoGJwVCoSlHkpYko6bx3nzVAdlx+VZPmDMKGNcqyj
kSOjywNGcqY23pCSnquhuSez+V40JGMOZIKqjvE8K7QW+JldEjgaXku7hSM7miigcuhmEaMc16m3
iDoepW68WdAOMoGpKEztr1RtgrK8zJrLdKlOXwhBuSRVc5ukdjeDjCngz74qfVQ7WMSCtWy1TdUI
f0Y8eH5v4iLZEhD3EhX6vk9YlY0DcHaHxVvcxkZ81GX1gn0K41Zw7XFuaxpFofTDMf2gx0y9V9tf
fe6dqX+xokXksBmi/x4JKZ4ocdBBMHvIUKeObAUUAoye68UpArdSmr2ft9G3Z4+PLBjpCCQc+0x5
J757Y1XqJY7NNVCl/M9bU8TYJ5l45M3eizi840jWzPo5KUMcFsyM5Ci9lekO60rLj2NpHjuQnpFF
DJVt/sCpPjA8Dn4M7EjL31wb3JemFDsvjEAVXkh+/JT6DjMj5E/lOPgB5WJpusM8fAtVta5a5XtB
UrEEoRm0Xykr3uheZJRRnJ5JsrqnjtqGCXMcoYT9/IQdsjkxSSMACYcYuOH0no5afMBacCjpuFy0
lJyb2CbepZzbQ6cW1St2kGHmHAWJFHONtsl05xAiDkmclgmZgF5nufjougLNh9VdiMa8jT0dADYu
MPNVfnEG7Tkuza0Wxc1eC8QdUE+Dr4gLH2PR6KdTcCrC8TynknXXy/2mrH+XDk8gmBR6JRcJoMxu
bS1JZFUK0AN9UgdJ29i32D8Tr0dDMV+zBBm0FuzNnpgv4kuQcHqPmMZrkJV0ig33bIXoA4aYMi60
rnaU9Fvk5e4FRshSq5oc5qMLteOXVNYXaZVtQxmXDOwWTucla66eK+xaGP0c0QC0xUgAy68qVu4h
F5UieswYcG0M28hr71VYI8XXyh+Ok5xGydSeyJevRhumFz2+IezAWBCARw46+0WELgSH+q6sBFWP
Lndy0l4cpd16a3gzW1owZUu3Sq/QqMbmDc8++2I5fxhpjQTWisSWREvutn7Pdbk18RKR5gqmGS/h
JWaaf41D45QGZkR8XOQ3hLgdaYFvVZASNFcPtJu47myj7XdgVT8sEilUW30LxZxgbBxcVZl9sBZS
PZaVdQngHNEdoOhuk81I2jyzvGKS7l6KOD0EXuJHIBtOGR3Pja1HjE93Ohq8FWlPM7IsJGJOGjLo
r06FEeAvDAXndmP4lS9TjUwy4ItmQuMrlg2yK1w/T4ezNSjDH6V5Mm2OHOWIE1ptKLeCdV50H+Rt
JauOwmbIms0gtOlgG1W5BlpwmiIabF0fvIeC2Vmjxesh1beF12INxIq4NxbmE4MezqM0J+OZFPLa
QevPDdrLmpOkrd4RDnNeGJ6zTMPp3TT9Ki4TVnF0c/xGaZ28Zna2ZqU9+sxEgpeino5MDn65LXej
xRzBJDNx5cz2nj1VrjIXRzTqHk4JFGdewmY7yC47pLZNEpQD/xTRbZ1LX4iArNKW9kZuTOpp7H+V
Fm4FOObIHjsQaq51qXsBeSjUB6w3rV+aPXVBPp67ikYlk9vrkDR3OZY7g1bsahjV6Nca5r362w5o
BSZO8mseHQk2yRRrKtFvGdi/c2kUi+deW/WuTE6q0p8br92jyyXPrg/vnQ4kItaugau4qj2JXhqX
bMUph1pw7NcGiapoVJJ7lYnvuPUSiOaKRKjwMhvBlrnocota+aYhGJvwcdwWGD4PhfkSzLjagCcF
uGOgfWRX0LIS03r3yEqiNbWS5sCkfRQaMUm51I+dkgy5aizeoa5dAsbEpNBuY93BcR5Tt+lWurNz
xrRyh1vkrWxD+rGh41deQlrkEhhgWu26yOmMFog7+9aPhoapo26+OvPChE2I/WW8P+9oqO4Dle8D
yblDi7NpJVE0HENMuFWYEB1v5LVfSIpfFB5YD7z1bB7q4JwZ7apr6m8USKYfcCkvR6aHl6GMlMtD
2FbmMUoyewvw4m6NnbGPEeppaUJtUTryOETt3x81YTP7wwA5FFeoduRG4UTIWWdj4748/nnII1TB
YAedozkxg0IVxFc6L57WpsWtDiBrOPYh0l6LhtUhscz6GPbGlYaMvS0RJx7Jo4g2tGZMBsVVeRTL
gxWGEW4JFZbHqcAkg+YeGB9dGA4bibEXUzztaCfXx2pWeyKtpp1VFNXRUoKH5aOho6hxp0NWsYFl
TnToIXwbdYwtNm1OweBxFPnz2yPDa46VCDbM87xsQ0/eXf/5vX+ezJ+PaImXvO08l39/jip0MyaV
uW8Xha7Ka7TQngw2QzPDaYjo+9CGNo8Fc97/fogKjq1MVn5YRl4cR+RmxygvvQn8KR9KN0YpULdx
cQTMnR/jjv2nMO1zHet8AWzxSSFqxN/BC+ziqD5GFXonI+4FhE3+iH8eeu4afzD1z39/yrTdI1Vu
tasR3aEs/p9/W03W39/153PJlBubqWNp//cXhpIBhlVTzGEGPtABbHccJcvjvx88wAkgHZZPxnGH
W8ckxc3jLnBbDwmc2Ws72WvHog073PjkIrh5/SyzIL+U+NBmhfl6HGhg13lwymWhH1ycjZmuZt/A
Y8QYN7c2DSLhrMdBAjQI4jPlQ98CH+CwkngaE9g81XbsBI+8YOMfpp74g6C5xhU1UsJeuhrN2WQ/
HeKzTEKyGGaavA72Xh92xu/Z1AgxKdSBMwHm/ykm1mOZA9OV0sZnM6zRX1Dd0oV0VqFwXxBPZxtD
o6s4xfnrlKCQEBiTJBflKRHWd2yysYw2HYh0Sl6MIKvOWpXSoJeRzxp9BJu2bAKEf9omhPcy6O8i
89qTPqNmKyfwZQVBXn94ZqOV7DtaQ+tKhscZ6cCaZa5cz6o3acPgp8tTfV/oE8LXQBHXmr/qY2v6
aCZLB8zQkD84J1rryEaGkQXYCodGrlkkLeZBOy3pecDMujLDL86+2b3SDJAjQYYSKlv3BTjqpqh+
1WZ5a/VrKMx9jZUQ7dCOoO2Hk9tvf8IP0sb6nWvOc8OhOqurU5ZNGeBMbCnEM+FaSy5gdl/T2psI
9lhhpT84gnA5ajKb7IjxpZ3kMUlflFnQb7GGW9CLJ6+pDoOXXPUYm0tdvtGM57xfTCNHyeJ1Eqy4
czmvVa8+oty7L7+2cg1GJTluCQcHfBQnv5AvrBQdfAZxE4kzOoQAjD1IaJ5tIX8IjQmOoimL0uu9
6FlZy7n5NTTWe8crtBMaIx0gHqs325/RRA+7NJ+b7lz2iwwsNORKTO2P5dWtBe2GS+o4IPnn7lOq
EDk+xXlp8ywjliHqiQ5EU+hychOrXLdfqoD6Z+b2QABe7IJKf627cafMmVNi3P9qieJDgmTf6YCz
V5oHTPraqe1ezGQMfBt2KeuZezChoMRm47M2ssvXeYPMNP+dCmI0ZI2FGmx/EpfNOgobdkv0xVOA
mtEyppfK9L6d0J5PbUUPyuhBsaRT2920yUENMWBkKDub033U0HHY2T1teleTNpYAV+3rKHbuBV3M
0p5zeAT2FbYjOJOmw1g/8xIKJnvLn45BkfVZA33BrP5xzUtOqWbAEEL29rvmIFwg+oD0yR1TSnEx
GcHhdcfHZtLzDgwavkF9aRwLmgXvRwNkc9tEjYeYucXK5P5Qjf7JWmkhlbV+4tpb9E685rpZqAjT
d9rgZCRgMETSvOsGVB7IoV4ckdJAIDEnN6xbWFSYnYa62dKvSVdxYuPfpeftyFI/Zl3yNRUus5D2
ETvtXzKlETovbLe8VPQFtWENih/uI4MInXdxY40hOR3WB+4c3h7PXdfCO89e/RT01q8hV6RLBvRc
S+wKVVeQsskHy5cIYMDhm7bEtejQHMWbE3OTgjLgdizfGmncoGwMWztVg9/g7crqNw5Z3pp5v7sO
MwGfZGgwagThuk05UsLyemGijm0upPnrDeRPzpZGt7H2LXK4VnGrKJ1jnHg/9R5WjJ0HC4SAt8Rt
ToQm/dA1+yrQvmxoIyTR/KNV9cEUww0PwDbuHH6z6QqwB/1Bw8uxV070kkR2vXWdZilTGd65mtiB
IaA21moWzmSp3TlteeZuwo7IABTtnksApXrXIivcBi6b+SmVxrlBxY1tat0uTu/BSzdB5WKWdb5c
yeSGy6aw+t9mOT+q+i7N0p8EbcAx4FpcvpDYKYPgOnhfLvgmwqkJC18T4cES2nFsS5oTvXikKaK7
KflsVbj3nHLLU5s3PcKXBTd1nwI6MRQLJv6x8TUqK+xbqfaUp9m5Ul9aiM4d3fNhtnW4Kwm2piZE
1WgwPLRd32r79Yzi3TcrN1vV0tsElrZPnelKn+rhSOduZd2D0M1VUTibMrNuf37v1GH/09MUEU2X
bRtZPkUtXDMTVQJ+8mYldLRCsSNRGOomFVE6bXuRvcpo9Ji6hi1qgun3gnkvXTNi51nOiDZNNtus
Mec/tZJ7iYiwcu02xcUrgicH3b41Dc0uFyDeimrl2PY30nryvJjaNvVrUie7tlng1hqWXnWMI1bF
0bu7dJOsjkZRiBuVWDLrs80mPPPyo3Pdv9zsSy8D5KqF81KgfWgTKCuFNFYpeKcV/AAWV4ATDR3W
Ud/PQ/NBG5fDoptwjOx2BQutVtSfSZg/Iaa4NZ69ziox7zsFQ0vlcvapQc4RriXdEy+2Ln5UJX+z
nBdAbXlAEJVBpJEf06Lpnui8V0gpKsYwiC4jpmcpDmGFGdHxGQd+AmlDJJ5Vr4nCzRM/6Xb3rYfU
OGa67oYWILQ6s9Husk7ddDYDI2JkI6ZDVdImNmb6km5l5OvaYNregCJJJmZiVWLuGn2mxVyaFzeO
/UkX7/WsL9Or4FQClYJt5fdyIuTJZpai22usAz9BKPxo005fm3F8g49UQQ6NH4Qz/XJdOkip6N/d
rPbbrv2qJ/GR1wWgDsqCPn6tHfUTWSfG9WJ8UGsUW86Pkg0gHkElpZ9RRxYt0wngfwwaiuYLwtkx
cEfAWwz0R1KW3IzEZHd6DhOteyQlUbjjxtTres2sz7plgYG0tAbkzLltXtvcSqW1iSXvaNVjbCsG
2EWljeo8j6t3GvobhEmLFK1jLmmkn12NIiBgo2AsZm2drr7oBOKxecKdsWMS3NXA/NYMf+IO30Kh
R/KL6Fq47JRISE50Xu+2RiKsjA7JKD6h4gj+1C/uZHzSNMvWxqB28JvoNufF93J/ByWBm23nrGmx
VViSQBGNwnkRujyoCCRM7DCFG6zpbEsmbW6DS8wx5cRS2hP/1dm3tk85gJrad1nzU2ztrWDVRCGK
aTenbrEb8QNpwF4UTuMjgp4OES3jP+W+7H6Zi3mpCzXsMJqxbM23YkmCVzVL5lwcjbT71gTPotWM
rxazzawNG2IquHyQZyPkIdnL9pB1GIeU79trx9qIX1Oz6MH0pfjP3bueJvGpZ1JikY9UzjMTmZIB
aRm8eLHzrkfMBcJgvBC1/dbp6uS0buobdXsC3YWrpqh+T3XBkmHOjyKZdzJOc7Kz0lPJcYiuAqOQ
DtettBJUTfLTamNysaW9kSMW4aBNfCcd9wXIRMGEn9ygcIGCuvALXGvYlZr9o57j4VC3qJkTg/mk
jH/U5nyDpV7uAmJfVp6ZPiiB0ChM8h3hzb6ZG29NuUWOI9r1VWkx4+4BxYFUwfZ/nWiuqr4eWTKc
j5F2hT+XrCu8uWJbaNFTDbfCNwJ4BkOydUoC46L23STxAOaFNW80hEmtZ9EJlRAoLGTlTE+OXth1
R6Y3a8nElWHQqWo5VZStfTUCJXeWO75yKTRsJnfTHoYDsp+HJpPXQc8K+tZstXHBRlYHnZ+MWNWR
h9UbijWDqplXzhJ1KNAOBRN9H5LVuVW4V2C5pBR5UkMw5eALHRKgMVV4wIoSr5BEH/UaHJ4aGJca
nRjoEzh3b0IYUtrxJaNvBb8OHbgy0ie7sr6qME0WIr2XXhsO2Y/ewPIThdaBkVmnk9wYAofbjmxY
+QIBskN3PpCxgxpUt1dzlaCVoptX9Tl1ZKSjpR9fO9pCg1k8deVwrhW8V2b4b11b5hvLfveqb6eT
7UZb8jt1M37K4/mpsGjTgdzASBEOT0H6gON5mumJSI22WEn33umzYZvN2l/NPDNSigeHZZmUy9JU
B9vu/zK93NlkASa+RH8V2keWOr91tOhDYRYnq0A5Y6n4PBvh7Hsh9h1Nt/x4IOVpzt6EzWVdeBUT
DPQExE4giC62mhM5274K90PbXZUBX01M5IxEXbcNIiP26Ue7RH/WuEURfuP4xqZssYfwrlHbJIcW
nCNN0Wg9ZQE4XW/njMLdlwVotPGN9gw9QkeTW7dTX4XJWCavgudhlO8GcB/aEa99Qcg1WpgG4Ty8
jaKnFz39Mho6sllPSdMwtQkzJ17nfQCxVjuAtut3qYus3BhCGyQFG4mWtffEERFkMzzhMlXbrrAP
NRaadegCNc44tfX5+5Ahfwr6jzbyEOc3zOWroKagGi4MxC8T+OuNXofOg9mstIrfTqHcdRow9ej7
McHNZ/ohWSftLG9u7KI5m5Wxntiy985s3uxQUGjR6rStbQQ+UA1glavR+BomInCxY25y3OjsfeGu
NF57T8BeMCn20iwvtpYG1DXL74lNAmBhqYdXmM9K/mqTnPwclyi0gBZ21787Swpnk18yO6G24b8Z
yRJmwizbBcF8tvSeY67ZtqvCJMh0DvfQcHwQfvTSW52YFkOj70d2WnJpRt8p89c47gmTs8hPhQC+
8cCRgjqDXFj8VZOR6Xs9tgc3dr7EhLI9zRPHV7HxFAm9O4wDxoR2ct77L7c0o31aM02ixdgTG7kC
KEC7p+PIBbggCjjSpsOra9eXyHTiHZzoBZKzQBJe46Ctd14+PzumluIvx3hJ0h3xOmYlIAdE7RZr
pemjktmZHU6DiORfqxtg39XPcxgQHRPe7IbOuhHEn45rxgdlqlurgVJsAPdssjFP1lE8ArgR9s4r
lHzS7GntOPo5QRHuR7RXkFMWgAwaKHWjQK6Y7RnmBIA2B7W3tb1Zqf6RhjwzM1Eo9DDOrMLKt/Tx
1x/18f8Xav8vQm1k9h6S5f+7UJvUDuw5n8U/Ndp/f9PfGm2E2MIgMQv5s2OzN1pYHv/Or/D0fwkd
vwNqJBsXtEBt/T8abfdfi6p7UWBbjm7Zi3D6b422MP7leDYysSW9AJ+JtP9fNNqMiZFg/8NAY5If
TsKKReSQS4i0/p85M/WojR3HNeOkBcYz3ebyEswKZIZFV3fwvkZjbI56X0Z42zqdGUE835p6ik7e
DFJm+b/eKN1jnnmPKWvEg9HmO9q64fTn/2y2U5hvUb41qvBb5PpvDgiPUtPEOYJCsJ6NijkqFu6j
OZCAC7frFKaOvYJthGYk7zEn2Lmxt+qifkKQ8bNiZzlJRz21TRveyEiyXoMEHpA26u3RlC648gF9
ki3ubaeNT4V06IU5ASwcT2/Aw/b0Jzv49TZo8ZswO5Bc+g4Hffgw7D+M/YL5jM1YEDgwFryu3ud4
L7ZWpHRsTEbxXKdUuxNFkB+PhTiAXwRQJC3xmHVsyjJw7iowtec8sbEYtvpjRJ11im2NJ11/U9kM
zzIXw25OMtINcxqytTl9hLoO3LHngCgTRLgid5qtMMdTZ0baKstax58SXT3nCNMB0Xlnl+WHjhdB
vgGd1z1vH4uuhYnanVTHetPaa2Ek0dkV6lYB9mqKbjoYnaauJbKrSoTF78no5bkfWu/ZnWlImlR2
SjEuadNEv5Vm4NAAB6IWK8Dm4dJtcOjzOHoU7EzBulU5RnErSjoncgl47yacJLF7hh1/pH0CfMUG
o1Lyz6+UoEoLmzuEtGI2KKW8RNgbU2N0wqs7APB07uzHwSmyw4c76Okll+ppDnQ0CYgwJsfsrvC2
R1+zQMXRrLAZgBg7hJLJJeooNaaZNbnz6lMwsfnRWAnJ1jwZap7X0C2eBrbbNR0RwgYVOr6ROhj6
KkZW5Ybt3kWN7iYcFjnKGPfWG4f1oBKgnwVH4ImjvVEN/4sH2vgPpxN9Fe4zlyUBQIxt4xD7Pz0R
btszHaNgPg0O9j8VYBuFenq2OvJTyT6/tHofHWwrfkbTZByKuP0pEBEgykyoLUIYfP9YsO7/faf/
M3XFNP4zZ49nJHRjcR/bwkUQ6iweu394r2iFW5XWU/ShHBgOGdvp1rYxsWYVwsU0Fwcdzzn3ZMtx
uXc+ckPXiPe2T41Cpe1ZzY8ygbAb1IbfZbl7rzMiDIEFhh+DGM4Oiv1c5MNPyfuGGioJX7xvOAjT
Rmgeeqc+IbqUqBYaMKmzKxI38JPWXvVArdaq4zvKMroAPdvUDFloSfKNoVMR1+WBAwzNdjhYFWo4
ITVy8ux+vskpwS5A+Ns0yUOtEMkW1c2gx3aKFBA73eiIkmjC8Sr0Q2cF+ZeGvnqjB5rcOVp0acSc
vIR9d56MSJ4kkfU02xUUkNSwDsJwLqlmhBcMiSkKbWjKfRV1l7wBNcxwccAR/eQ2lm83+ltqJuJc
Mp2hghD3uQl2UWBEHJMGd+t5atMxdnrR11GZgp5PRp1J7PA0Vmayx5Ya4UHOxEFESHWJLdur4S86
390OWMar0aC4cWMDwJuFMLj1ouu0JDT0Ui9PwIXOTpIAXM1/5nkXLoW27TOcYHKTG58exulVCQZs
l6Lelw4Ii6lLyWUZ6g1j/+ygMSBbySW0OeoY5+Vo06c5P9HphBoQAottUgrBQvY+VsEDT6nck2Hd
+CiJAX21DETqYTyPM7VRANWJw0nd7xMaSKahfklvQFuYMLTtonltGKHwzZxzO3aBc2Qn5QkP4N6V
bUuSgbtplZ0ejAWpBWDmJ9ZBfac5QEOy0HF2IurrTdfNGqf7FLBEzw9NlnukoTKakahuWkKBVRQz
IJhoTilB0Awe2xJ8sZdDnDEDcHUwRL1lyL+0NEUkxAmAywuv6TbL4BlNJUcSAZC2NZxrNsPaz/rR
uGZ0VinLstUS97rv8KMzLBPx1gzg8xrmm6onaIrcHWt9CuRWNjotxi5Zm6XXnSJd35eu5Z3tQMJv
S9JtMkDQo8yWnEU990w9d2sMBo+d+4oXQRxIKU/wMAaftsdcK/TCdYNcdodtmUF58Kz1eKGzSNYX
wvzo13scLYt15EC0LTxOPt6oKkj4iNH6HqXNKGpacO1L2xnjExN6eIjsAEGrTZcJxEohxuKgCQhj
Y2U/W6MhbqTcoCy1aFYQw0GcKgmEvM40Dl7wcb5hcWCobaHMhWbq10lZnnHlVIj7jLYe75nAFTSl
xbUC6LoJTN3zUce/EUJINIiDOoitON0kyTT6MqIz3yJYxDgC0bWDvh+1eb/SVFzsGLYTF4s1snOD
FJYYjdaWXaoeG/s5RPO+B8tIRET2oCZp/cLQ8W3GSFonIsd9ty1fQzV9iapv9sIK7wnwjFUHU3EX
N9PTSLdrV4vsA3yK4lpj5ann5iPSyZZVkbYwRZo3VXivbW/j5KpmKPmFJjbD8ncoG/ukQ7PdpCX5
0NlsohV8kf07vvZkbRvoHTTmHQC6VmEfdiAK4Rp6Dj0HWIZQCONzGdmAjzJUjEMlvqsYVpD1nc9m
Sc2Qb/p62Arb+IupENcioD1EdL9iwH6cpLkZiyC4R06zR7UXryyF3xzD6frPGlelgptBUGS00qIf
qBC0dJiSR7jsuWHXR0YOH8TxJnstXzsVZ8NG7z6qvKw3jSugltZIVBJl7piAAsyebOuQLHeuKSY4
NM7sVwNhIcFQbO38yYYGt+31Vq7grV27oZDbP3dkbsXraIrKK0anY9VSUDVASfYKvGSJXuahmoCs
xbk5V1MFd7QjUJCNw0HC0v3OQVhe8Rht8WZo+8CsrkFjuHeoqjSx3QmUazi0eJMYGSqrP0/9pua5
rehTYuolKzKesMu5gZU+OZN2EtXUnrKQEraMo0PnVTQIlrTyWsPqR9n8EhBrvy+g1oGqlWec4kAM
zY1MEN0WIQfxYEqAAc0RAJ1Ig2TkJofcJSalSAd7O/Xyr2Hg/ou6dEZ8EOsnVVi/nQX1loLA84XB
Cc7xQrm1B/4FVUmwTgK7OGahy0yuD3+lXlo8SHSlRVeWP/VAJMf/ouw8d+NWtm77RARYrCqGv52j
1ApO+kM4MufMp7+DvfEBe8sHNi4O0JB1vC2qm6yqtdacY9ayeyqchOqSxeShTrV1xgdpwBFsxYXq
4ZiqUR9bekGigWSQB5CQF9hrkT8QI0AXhJ61xMvTpCR/D2oqzq0iOQM40Vdj7qadskko6GYnuDmB
dyUqlgNZajeXhbozkcrBZvSYh5SoYYMDbjKZVVadovMEBhjly0TmgygfBjOsrsTxkQwaDF+7Vlkb
2N4NtsmW7POAsVDkthebNW3n9gMjDd6xtdlPw64B+Ue/J2SDUCMeUHgIK8PgYUQWqI9OjXnLiAE4
5D60KyMentACO5v7n4aELGbllNGerQbdFFvsS0q1r+fZPFQaZD3V+qrPgnHFPZYgQWAtF8F4jIEx
PEFG0KZJj9D1P2VlJ9dTD7m8Hc1H00QeOMdQK1HfkmIE3KuH676tJ8qSvqERnQfqw1S/lb7Xbotl
gY2WpbYLYlBqjJSIU22io+imzzKbw4vl+v1OlWI3NBbtvLhJFgk3W3xNSEAYPiMW/0lQb3FOLEO8
NgD86MEMl5QjLeeW+oeIUXu6jngopXjlcuJDnkQ/x8Bsb72NsC5BN9qNdsasrvrQlAI6q2oXaIjf
7ocKjnW/fOwREMUHYLUfk6ErNyxFJk55RNjeQ1sZxyVYR8nkV2SSehCG097kXgVTAeIoDMHu4iYd
Z/EdIBpgdbfaQzLZGjxkPIQbLnQEFcibO8Vkiji58czWpexJANk1bybL7kHNmNizEZEI6jTniOL1
Cz6k+lxF9tMcVvlzSTr6CuKS2hYZE5GUmWekvfE5Mq1mK7DFP0jcRsgzCZd1g3oH/El+IPVh69Vk
jHtFeyPqANYkoai7cCEB3l+63PxBm5m/boQUYHUwncN2EyR9do475lIT/8LamtGMtFW9NkbFKCHk
NzmM1aj3bYNbrrV1cfmngKwjh1ZpuosijSYY19ixjJiIVDOBUZi7uMPQO0MDkGqhnY+HcF5Gsq4V
HIgVfkxr0K3l0LYbyCS0/UrU1YywiZDN0p++z0DW6PuBv5qApQ1CdSTlDU0NzkEv6sov97syYxx7
64fwkpj60Sur8hZWCwd41OXO0uO3kAppHbc149DatHag+QB8qqnclU71yaK6A/cWMz5odIk4CQND
n9vqK1fG5SGA3ASc6RmiJhl21gnAbzqFAOlhLCxLf+s2kOE7+tIg9QkFG2zK0BKr4+Czb8niXOR0
6p0chwRJrMudPh88I/vmm17zgA+wc2xWMPeIgJoZdsLRHBbOszQQcrlGeg4M7zuyX/Ok6ugnFN1v
lLgK+lXlHIRF3dC77jYuQVqNdZxuBoj5Oy+UyduA8DKdNEN0y3TY5HiU+b6N+gf0vu13grYlIMYK
3yQqgqPse3FBePNNTJxyAkWveLKsbVfOyMwxp4CRIdzAiUjL6kMFbt7kbKXdMNoUNqqKordg/WFk
9JWD5Wbw4CE3vX/RbwQCDQ9DLp7pRp8MwfQl9fNgZ5LsiPy9+KgLRnl+bhIlVTuS3Bfw7+lWPhWt
7R6mrJv3BTy9xcqtM4OgRFXDIc5wndYcP9gr5Om7Qxf8Ie2DcKO8yt7kWFak1c1HhGVsGXbwpcrc
+iVprRf0vDAZq/QSTINzkbxZWwp8i1yzIOGDgXvpBDHYNKV+8alEp6pMaAMXZPwG9VHNYtgVHbN7
+rXFUYfZU1fFH/0Ip5TVw/rG6c5T4NnwXgULgJdV3/ykkbg8YL03yjkL0rAe2kOf5+41HVLkEiGy
dbM2movQ1rXo/OTMhX31x9l50rgIiG1Z4FOWNq8mZ+5dUnG2DtStLRJi7plhb3XF4y2zSH3klPuC
zAdvbn0c8/aBM0BCCPBAClDzOAkZ7kIUBDeTRo5wqvREKAHaqRxZJPcm9X961VldngeNMAEXwllX
Sl9FQm7c/TSXWz74zxipp++YO21TORA10q5azu7bzJQR6urGu5iJsR5iV5C+zAvy9lqp5JHJhLmt
YwvRQsugHgXKwc4pamNr+JFYPElEZBFex9lq1KHxPORdcR5APDGmp+0WlUvja/ZSzgo0bzwEJBQU
4gjyvj+j63eR2Cbo8sk5OuMri873ryqRbfw+Sk+eau0l48gAxl1UF05o7kEK8RhFZvxMfzJ/1F1G
hcZCsEZ0Oq0svsdIsPsq8e7ceFaS2wgLbyM7isfSSnaAycrHCobmBZMiofWMYTiLkk5/5qifnHMA
tevaxd8gzNk/1aS3rgerbZBduvH32Y7xcBl59kwDFKn01Imt1RoB3Jt1hD55h5P/i9+1ZD8hLKUi
tT3kwQhXO00Z0S/uTFVbxuuQ5J846XZLXjz48AysMbckBtfC3xIPNz2KbK6XyIoIm3SVnRN6D9gs
k2ejKPDBykSuTa8eMQaIsxta2eOwNL2MUT70IyaUDovwPkLW+hqA8zsRgYQFIzLDV1bp+TIVwQ+S
dSPnBee+8xJWCJQMkYNjnXS9rp0WoUA4xU/FlKwja7EwFSmVSs3aOMXM20T1BnU4ZDPTPT2zvtjD
bLVuneu/9FTskFa9+EBYHMT4sTCOCbK6+y8dy2RXBKBap9q6SrcW1/u90gpxpBomwcsqbyUZT3hM
aUKWlp2cZ1oZG+VbP3y7j1ack9ND5fePs496IR9uVF+rYE5QisZjvYoGd+K87MQbmoEcgxvzGlYf
ZqeeLzXdgGtt2M8+2XnrSosVqdvmTlSeulTXtv0ZzyFO3YFlyWHaQnPPYuOts3hfc/TaaJRQ50L7
iCe8Y6e94NpLk+FzllwchG/rxE2wBXRjuQlc2IdlwK8kopFZUcEn1bjNK+lSAGfGpD009fwA2ZU8
qtQfrrCLECIiYngwmrlZp+C6r9KMy42JjXpDmGGmVhH85bn3nzMgQBc0dBiKWNDZbQmjC2fxk7lu
eW6GNEVaSJmU9sLYI9/a5LGXndOx9Wm7Mr4ewH2d7y+qsNr9PAwvureccz+YwNUz1Nz3A4hr1Kc5
qLNN04xgckXLD5/FES4XKq4ci31FVNmeU4rMYoEQa/hZevnz6FTnITck6rDiayDBLmEMRW3EDrXz
Wrcj+urQ0PTAcyPdo6Hp/ZC46nB399FOSV1B7nnoUImRClh9qEtSasXgfcizq2WHMNNEHDxkuRBX
bZCoMxrOgS3Dgr/OClotVuwZpRLnXfepwxyLTX5OLt6MX9KN5Lmqy8c6ZOI7Vs1nWQqeb2+43rlf
92ggreaT0sUrYvTdvZAsmoy6kSFm69LQaRqKWyMrQNi2Obp8fv1mopOKkPVr1Mw/C2Jedl7zyRiZ
29q2c5QyuvqBid8arD86qHFexzEazLkwbEa3XXiYUSQH4Nj5kIkTG/tjyfD4Uhj9U5uH0VUH+ecw
MphOO95XvZR4WbpOl6P0mPfkUkQZE4V4W9v+xmeXP+XnRg/0FGJqdVVZ9Jt8btoMBQQlL808RjUo
fomoS1nGiR9ug7OK4Kw56LD21HEWJhj4+0NqwLsIpw8xBNZYINayC/xmgYZ13JQ53DWYNtv758/R
DXeNgRPaVuUno2/zvWthdHTTHpMa8pMplh8hALaPU5Y+9HRBLx48DC8IrMucMl6Ypkhty7SRV6SM
O3Seam94uaKooJFZJ5qeCdFB0OIY2rJXPgLpGnCRYM+gZ8NJcLw1OQ+6UZdg2zElZ/b0a7Ds6tqw
MjWdW+wEnU5w8yBWQ3PQp4yEU+Vm8YFeUrwJBxbCGpkRRwJ31dU5yBWdA+13Ebr0Po3KMpKv9kA5
M5ZOvomNEEcF+iVm3GAErJCpKsrqqoY6qpO4PkQTF4eyuDMRMTX+YtUL6GJy0olO4DaQXQy9/Owm
5vxQK/s5z5Kafl7wUYcaLZnlETVl0N1rizYgbNb/kcCJpx5mzzIZ648Rw25PozXBH1WiDOCjWiex
w75r015y6Qz/cnB2Xow0MF46hjt2AZH83kxhlP+ZscdzOSY9VpIUcsI8r+IMAt9k5/Epg1pDNzzg
XVpJLNYXZRc/ZB2dpolQq05SXeSG4Zx0Bf9GhARtQyleuqBwfQMffmghblOFpd/OXI7/EfyNscHW
hLBwbyv6O/TfsQ9WYbNBO5dvDfstGWBcNwXrzmA5+RPCkl1Q6hMnL7VL/bjfIq0fCAajFRQLlW8B
icMsRTDWD28e5rCClWPOGUTF/lUS9EawZ7DpXHxUEjE3ZaYov7jWQAqMlw/bnFzgTd+jhoys17YU
3jFQbXTGKFfR6Jmxh2ThZwSLRkQX9N65l9zXjqqqB9lGz41Noe3N2a1oKXM9hu8MuH3vY++5D3Wy
2MB9At/6ejDOXdEgD1lK006yhjsxpy03RthipQOpZ8y/guBTHOGHdUzkBC6ZGBd3BkVjOl506JX0
T17PwY/lix6XHb7AQcRbjBWPMiZADCm78KWZVLEeBq/YalGWZ2d5geK82Hja/f3QElrjk1M0xs5D
DU+gHwkdwp2xPfgtoU+iiblutzrHZA8uPQGyOTw7OWr+CIUju3jLS24bH+2icLDqYEIXCFAfisrb
dchpD20LBlwk4aaRv1wozofc6d9kULt0MxTVU4UecmgxaKZN4Jxpk978QeEqScrq0mBYNacSz0Bs
v5lGUO2LAuSSXY1QY4boE/v/N9Rt3kvCysW8BMGg4kR5wNWOLSkc01dwbmujjfEqx/nSPkK7WzI3
XZWSC62xKX4K5/Z70lB8cyoSJyvGta0IndqPSTfgM8aF5nbuKmtFwz5uY3uq0UjFI3782cxOlQWv
qzUIXsG4xPwXVQx4l0J/4Ah06J2m3A5972/n1PSvcVfTn7GiE/+yXHeeO782Lof+GCll7CHYHmAD
3to4e6tLPJCuab1W6keDzwEhnWPe5ri6eEOU7ioryiDqyQLJNF0wObcfbJ37O1mXNDvEIM/CKj6Y
LrezJ2cmmh3co2CcP6eV3WzRQMkisdlSh5Jxbaa3YhhJvZo4oHh9ts8YBp5MvIQxfU1pEbtYtIwj
mdIiA1e3wOatTlNz/AQb+BcAAcpBum4Xtx93Jkvp57y0noOY3k2SY5acBzYWPiJjj42lufVwzGkf
XHg6xDWOIET7fpvsyICtjnPkdisEJesgD93nMcAm4vVmAFDILXfxCMskjsPPRjsRdQQidiPSFOBt
I41Tnzo1zThWSa/lhGnnkYtiDEFqCfCWSPJ52Nz/X/ZM5qIAlmKVX2yjSDYFw8d1iR31rDoUvHJ6
7DKKtLgr9pWebogN+yN4b+vag7WN7Wm48RxGex51MopBxSuAVx/88GtlTNAkha8gv9I0oSaCi06H
9ao0Kn3P4yzf5QgXHbSHn3TxYwqh03AFNMF9NbBGVOE56JAixnE2nseBitGo3CfKN5qwjADneiLl
KJvVFfoQubV+DFU8NngaF+zRWGeXCX4kIxsIj9EccyCp6uYRN5m8mAJxGs6mZaydxJzwvaR79duo
fnGHT6Zt3WxizXBjOvNmitzv/cI5q6MZTlst25fRrrwzzZybgcQQBFH7HMgtDXwPCF0FqRv1HVVR
/Is4CRR0lfyaW+arHdgeIm8v2W1GBZl28vA4T8EEiwwpLhGuuxa3yj6Kg8dYdy8KDV1M8YFAEpmf
x21u28YPP4BjEKK9ZSRMKVFpanKjubbUtryXzU4YB4ioDop4Hp/QFGfqm4i3DQdwQeCIiz1sDwOg
9vsnB5wIEoCYK+mzH8IUAbMHdM+YvsGN7UTujhuRmUAPOJozfHfXYzzx0C/e59pIM3riHRor0Mlp
+WaUkcUjw9EFmFBcam9lD9XFzBL/Goa2hy6Yr4IAhl8zeMfWHjtzI1PZH9B3fB4CF+I+XQItIRbY
kFYY7fNy/+r+YsyNeeot45CPdfAQ5Bk80Db8UUlJ4FGTVuFD6eOsLvoJgcryvW753tD05Fsq9gmm
rQBfbRvhaOGU5kpyAn+4vwAfDVDcm2wSy/f8eRK7GoUmZIYRixJ6vAeO/vMxCDJM7XkMeOj/vn//
SmCo5ExQ2yvX2RHRSzulK934pO3iojyXCg3XORs5S2zlTMsZEgW6kUP96kdzx7/vrIO+g2BNQ3hT
+bKnx5KYJ3J93iywhIiKkmptmukBF0vM8StHkDpXcGKWMHccVPPWcNF5m0BPXxJak5c+KjfC9J6x
LAXrSUXxwWJF8Fv6ffTib/BKwjXuKA7O6UOU0yEDvPE2UHnhtY0+FGb5C9X3Rwlxlcr/RD8Z9543
UTxXtHLaSe5rGdF+r9VZjIxWMtmCtGpPTpExnh5+5PkX2+4Xg+KqC2pxGKq9JfBZpM6nVGjGaotA
LrAv3kSzmNqOU5uN8DrMg+eGOWqinQ5UNxbemc7ZCotgA+qgK6CLTQaq21CDQ0vMr+QRg7x568Q3
h3kRlZQCGDQ6WyB8TG36gITsOHmQFiYf1ZOFiwfMQA2nQaXFlliN/UGpYnxUNdo/ZX+ZRXqaHJf8
FZEhqXCdp9ROGfGW9YOee9Bba5C5uBzorSk/YxyNstP38Tp0Syc61N2TT0scLoZPlhHCZuMwguD+
JPHmoVvhfBBzaCTYgz5em16ckH8QDcOX3AX8NeUNy261ZdNY0zrWeCv5N810qQqbQ2JMKRC7b2mv
hxVYLSKk57zdGL69BmzFdUCFE8m4ciZCRL8lo5eBpIcwOBUFmc/CFmusNrRtdkytOA9n2CgWO7fF
PI8iR/6YB5+QOzXDGtEvXklO1hz9GOEuOstzUZvhmgzTCM6U832OKrg4aZLuQ3d4Tsvkocj8J2bH
FXhq1N9mAkTLrv2zJclY7wKKMxy6a+Q3MBsr/eoyJvKclhYPyUGocPVPL/kBeZCpaRMsDT0U3PSO
o40u7EMWyGkj/Xxvl+hRJ+zpW7NrT/ztl2FBhRpddbbiyVs1OdSHIVUvoRWBtrEbc1tCtGKPVrTT
6k9WkexHPURr9o6f2jEPHNt3VmKihm6TIys8zXjwBjmK9CQXWN3mCpovlqds1jsXuvBeGs6T5wxM
FALiMHpoL0GPnJI684cY5a2r6T4qH5NYHkKd0i3Cq+ino0jvbIgHZljp7lDYbzqvCTatb5I25tR7
S+eYEShd7dFmSp+5uzYx3xhKfuF9jcpHORrc4DCq1wVR1VuzZUDfGVum1uwxBW2UslFLsAWnesyW
gDx0su3QFo9W0hzDtjlQc+ZM2TRDmJKmfdJbRJoPh8IguWCY4ltjLzVposW6rDxvQweNDccqoIvI
pkbcyrG56Xd5rGCPRQVzQ9Vs8qYrNjOabmA4m3oIagb0doxsmK0icKoLOcRkvEEHIi4rWplQ7CuI
e2jqthHypm3slmugYE+Fi7nKJ24PhwSg/YixztQZioUwZ1aW09+CyfbAOJTMFTEDLQKbjWPM/Nam
eKUE4u46qVMGwoSGGOUPyMwSdBpN+xlYxjrzPxSedUgzeim1WFCCffzSiSpfQbMq1PcsSJmuTF9R
Nn1NWNFWjq5g+CCoIfvO3g2++VZNtHzoYKyqUX7sBoFD5TXrBHx6yOcE7R4cp71CZfEJuKQRp6AD
5vAd9XLeVINujxHULWvmEG+6Q7Lvy7cayct6aInErebmZRqiYCVzlJRFFpwAb3ob27R3qkmOFHaf
4jj5JkIS/zSLcV5PWy8awr3peq/TeK6k/8ViJdoQPjnu3FE9m7TrQ5fmsnKpfIFVEgMA7LG0vpdF
8LHjqYs9xPWAmDioA/jIvOynA4tjXxZnYrWPQQnGyu4CrIQ9o4b5UtRYgWkO0Yyox02XtXrXG/1N
NKRfxoYfkb9pfsv8GFSHYm5exgWx6vYP1AFvQdEPR7t1f/Wz95NAOrGtUmM31K75l+yHOyL4P/pU
5TiS/93zKSQREP8Vp1VFJt04Lf0TwVkbEso/lXaJcD1HehUOgdxbhCLSlrAUa7+/TVISVBLjise1
w/tCZx4HRoNY0g73AaejP2vnxDu+seVycUAXXYhywnKUB0r538o55c+hEzJLOMWNK4/10v6yvajd
OaHa0qKnn596V0920dLRIozPDZ3djGnAZjBrCM5lw+xTomTiAmbE3FvT818ucAlUef/u2Q6X56E0
tEzznbSvJ1O9a7zAP4GOSyCo1Zwmcojkc2TsKy58HTYDthyfiaMJx2WT2jhDZfHw58v4TWPM2+SY
Jjk+iI1deA3/fZuAJzVGgPTwhJqGIcUMqzPCO5npt8Lm0JkuH2aJPc8voA/9+Ucv//R/3wAyQ1w+
GRfmNWLpd2rLKvCcEnUwkXjLSLphXBhHkbvVA2EL8/IbB/YwoJAh5PrPP9haPvt3P1lo1k/uXNPG
jrJEr/xLVSncIi7yNNOMoKLqEdnXqR2Mjec34tAG0X4acFqIZnzNZ/dX4cxwSdWN1DVOexk5L0vG
SjamyWaCE3+p81Eyg+/OaVz3V62Lr5nNIR6tw9/kqVL/ftnSdE3XsaTilnkvT50yWj4eJ+OT7Gr6
K8Z8GpY2TcHQYZNI1d+kWDMpqA8I9BSRini95/SCABfvVwU0EFViPFhguRJm7ka7oG+b6QC35als
y/bckTjX1ej3HGnsmRsjIp9/ZIPb7YcmZuDAaGKVIbi4kDSGVs6xASc1MeqJ2NozmoYFaonXP39S
v9+drrYpyFzTcSyGjO8+qAVBYfJO2yf8guhNeYDxmVbbqu8+N5KTYFTTABZO/Km2wf/8+Wcvt9+7
m4ScFaE9ahJtIQn+702S+taA+r2xT4KQXMgizQ6RJrEBEEicpW3655/2+3LlascTrtY2uRC/hWXY
LdAW1JL2CXz1z6EoP6Dx/ifVIxEZocb+zz//PGtZXt7/eqDZTNDXysWy8O6tTaoMqiremVPi+842
MnC8+Av+WeWroluaHcuIICpo+wfGc1nWOTIvyW5buDQBl/FoVTvqCHjr+S4azWDvrHPwmpuBjAiA
qLuEBWtuA/0YNNWJM7T3l+XD+n0BdW1IEg5vmJJ89e4DIrXan4bUVnB2DGdNzyKHAFnfROcGJ+hs
40EI47NkEIYbsDgjqOpWXjbSY1vkiIOLQqQkb9XvwKGoyWOcYV9do/xoRWXwOucffF3N+z+/6f/j
dvYsWPsA7iT7/fv33LMI9ZtLbZ1oNdDg10w7AGPnBxSARzyWYpP3mwl1lxtk5vnPP1r8jzWPO9mx
JQ1oR9nv90OH5i0/O7NO4+IeqHK828JFudMTSygk03y/7qeraDH7qxjURLJoauvRHFdo/Pq/3O3i
XbgVu7OLQUa5QpmadBi5XO2/VuDehCwRerY4pTZswbt6aF40Pzfuv3A/lx+oynngOB8ajlH85cm+
J5b89973cOloBHUOA5vflxVmXa6Zh+apNM0v9AThNIdy+qzdfSbT5zliBC3hNhC6tYxwzDhAi7xE
s4X2mxMRqZjiLq6Fc5i7Qj/28kTnHgtYXW5qjLHrAKPxDs6h9zgqcZtDjhilr06B1wFr60k81JrQ
MxD2+1bnuNpCRm4lmtqHIAq2kj4L6DdH77IKsg5mOW8bFam3iVX23Mv20FUeNOD9ffCnJzjkPivY
QZFBQvQAdk47JN87bTimA7lkLxP5W2wGzxZMyR3Rdeo4CP8QEFrHjYLPHDpfEFs2ICySgILSIIa3
n97GQR5AlxJkmiXPtcHBjUPtpQEXyFzMY9jZUFHFHaY2BSvskjvpSxskt64JBdVZLv5yu/yPDZvQ
C0pWj22PAuK+mP3rdsmBKEeT4etTMCj3PCd6j9LgWxw27lPfmmc3QIaRTGgGYkEh02ggKXH+2o2+
PkILYLhMCzao0BVbXbqH5kefAC0jwxIwrF2lP5A9CBe4w9X756dO//7Ee6bDKkvukOdK9312DjRS
ZCucAU93mahGYzIb068uCPS3LKvfXGM6pal2rsk8+1ifUmbSeXdrPXipVA/iFQkNsDoGeSgfLn4a
rek+S9SD9bhm2CmPSUBCjh1/hHk0bwGSOnswLFiOSmYNDWMt4X2WMUSllTAyRYQ0k3wbmfpJjOXt
frJqqfsv2Q2xAgujN1rbFEYCchZvOKtMPo0Gs5C0/g74vDhvQCMyKWTJPFR08Ophglv45soSU0oW
yQ06LH4/TveSd/gx87E717jBDkWLzgsY05c/v7n/w64Da1DjjmNB5SG+hyz9664wqyace5ctLIV2
QrPnoXHaaoucDX+Rt0TFQe2lEcdIMClUQayyA2U4RBSReGWwr5O/rO7ity3VBhHFY4OFiLVNvb+e
KmoYXNbTfOLjHY5Og6TCcbZjYcLKUnQS2qekhQzplOgeRxOT64xSPXcYvEVh0Vy6SIR/Oen+vupz
SbiapGnbpMf8ttK5s4Umm+bhyQojicyU0Hn6Ff7AvCEJBe0ZC3mdY5vTlX7/dLRTYFwErJxJRJTr
v3xcv533l2tBayxMgFRs2O/WfCBiomyAEJx0IJbQVJ0fm7aCcT14JInyofmWhfSVueemtQ2xcTqu
zRjKxyABCzBV2Y25vs9/06lNRbVLMRnF53mc3/5yob/vTjYHiqUowdxEgfC+NEsl5l+7dIaTUVve
Cu+kecwC84I61qNOS9wDDVjSBtD8P/q+dzC8fVXwaHsQgy9G9CxnTCiDoz+EQV0f6x7DdF272SWd
hmu4GxH6PpcLoJbl7qH12vKFFSI7M7HEcISTHMypcSlgDW0mldTwGLwvft7+NGfkn8Uk/Z1hthk6
qzL3NiE065WOgarfhdVh5RPS52qUhXazBxLyUzWOPuoKun09gZ5sLYhBJWahsw5pbaNM26nOdfZd
g9O+F05+oFkgkQfZxLcXebTp4nl65JnO6UoOcPe1j7zRcIHT6PwMAQL42/JStlO76ycQt/cCpGCg
h/pVtgv7GjIDyJrHmST5Tb/NOsf6ICaO83ESfCDP70vaUOIGUbo1VCuOODh/1WSHnHoJ5o/eyzUI
dbu2u857vC+iMU1DgNT9y1R1X6DZ4o0wtgNKqwu4++fGAt0YjGgpHBVcg/ITA/8Yz4HnnWzigO+V
dOTXv8YcBXvs9Qtum75QPpONINKIPS7zD7AAx7+cOX6/+bWg0sdv7GmQqu+L3SjHIYOaqzlFiaRa
IyN8OUOXw9bFA7wzKgYIw/T///RrSKoENyiGFI58f95sA9NqyReqT25CsqMBBgyQvneOjTwlpt6O
NrMr9y0xIuQVu5cMM88/egXd2e7lzw+V9a7AITaOo5bFTogZTJu/PVM51g9R1VoxmjZeK8fNLzxE
bMGahi2y3z32DXW0Q/9qqG7aLH6NmTy1oy4c7yOIqF1YD4zKIC9EUf6NgwiNY8uA42quRyPj7OQx
yp/DJ8n4b1OgzAYtQaZwAjt1HK2/rfTu+/aS4nexpW1Lfhey8TjB/vcAq1ImlQrR9ikcq2jjElV0
mjNtnjIY6BmELv6MZVGc7l8lgHSacoqOg+PPpxj+B63v5UvXR/IEODZLd5M0Po5jMp/uLxGneCTu
4BbTWgO85/vaAHZMkhQng6qdT9aYMFBoW/J6kaJ3wE02SYKB4pEEjbqaGabE4MAjHS/gXUhD//el
iTIFdBlTj66Qpzh0p62Gv5Z5kwFKAYCmbsBs1VlDWEQ2FiHs1R7ZUiqzg9LJITZK5tqx8k8pcm3Q
YPzao0u80/LlhFmIgcQpX17uX3lNREFp5iavuJM5rErzKQfgG3V1/NL6EDhSvwoO1KLpYbTV3nLh
CFZj+FJ1bFqsYijmqteszRAaw9liZAVUJ/wQZoHeOxV2NmYJ6MUNG9JCHb7enZn/2K/QC2K5C7q1
HvEDdRNjGbi11c2Ivoq2htCfEXavgE62dTTu5AJXN5siIPE5SdcjWhKL4cZzLHrxmofdpkHLsh39
hFFByoBVTKo+e3iC9imrNLEarntxQGnSe/Z3JWj5+/FsGsqbiuF3QpNxd6lqw0OLUex+lczArzmz
9yNZ4dHadHL9Ar4y2ngJdwPlC5N5JEIbOzXaiyGL7hIjfqK4KJHcWxBc6pZeU5v3Nx/24mscmN4+
QDtcK89/wfO/TiqeIdOoJPtSU0LuB3KK2k9dgzxIH6sYwWyRoMCyB9s+3u06bFvGKhgYXRl1j5ii
zbG3T9jlcWsduAcDkqBDxKvSyPfhCEUraCinPR0Uu6b5jnf20MpBvA4qISOhCgw8oLTkp0JnF1Qu
i9pJX0gM8lfErIf7FpHrHueWWEUt9ZNXEfqc+PYrgjEQm6hr9kWGHzLpwE66kcH8J/hIj4j4Cpgw
k1AHNw3F0crUIaDYR6M+g/zw6xMMnDWjjySvxOc80x9Vnn12mwBhaRfiK8UVf7S6ekdQlD5I+NmO
HRRHe2HAlSGuvrq3PiGc5eycp2o71Co6ENYx8EPjrh5vXOaqJSDn+E+H0kyQHbr1c1GhUsdI9nw3
pk6LLBdEzauFvoshDL1MzdHvko/dYwHbbJ0TKbR1B+RVfRp9Qglb7fslA+juLvZR2N4UyMW1EdnR
9zr8agazvfcake6HEH3fZKbWOo/DAlsr5TouA+7X2XqaUca8DmjEV0mUhoiT+GNadVeMPLD/OCOi
G6G74HQDopZQjreo5tQve6KVs8iNDw0xSp428oPs8T0THIxmD8PfFvJ2iAvbl8/oBfjxc/0yWamz
MbW5jY0Es5cNjy9m5127CSNPkvgmu3yBzBCsy7rqGJ6odC1nJqx5uuiPsN7CjFkRCuVtERAA+woK
YjoIBWTrnQLEtiYSyDq80CwJjypmFWpMHggohMYOGlMDjDs2Nz0DrKttNTRzHM5Pg8uG7zCh9gqJ
Qg9nwXnYT8nPMkEqiravvJhRtChTMJykCCsvXv5EpdJeaPWmWxqQ3rpyYrn7f+ydx5KsyJqtX6Wt
5xwDHDnoSQShZYqde2dOsNwKLRzlwNP3R9TpU1XHrt1rd95WVVGhMgQBjvv/r/Utr7Lcda5V0cEb
WmaZTiRfmdeuK6+0npgxYVnx20vZQVj2yf3AE/GMcadYYYZijGnbGZoeBEmIcKM68f3jo7OkIeve
CK2nnO4oqGL2AEI9lCu3hEt4dy1qjVvNwSRZzoKuy9IjEZTYUkwmXYPUzimUujCiSdbr36p6pCZX
qtfM9KEhY6YPujq6ISD2XrLsBycGOqyt8I5dwaqHlaSMTGybiHmtXYfJYggHhFB3fzTaV8ryxlaX
kyBLocyPIwlSxXgkrdXFWtJ9Ejba7JJCROuozvqgQZZ0qirvudVHm036GffRwccnc8x8RHAT4vdt
Qlt75eQG2fXNUHwpsi99K9YjbqtTgpp8PwzEbg38NprNKQ4IYYgHpEbX6FpMK2uGlGcti7ZLDIZr
VGTndbq7HRu92YVZ+mSVlPq6mgO/qksr0PSF0ofCnLAO0MbRVHzhlM9AhUaVra1T6PPbHkMS+rY1
c2IfC9II4Idm8C7qSdcjUPnRTU0Jq6O00J5qPLhkzPk7TdYczbp99VPxO4uIqRTA7tEF4JK2R3uT
oJoqI/rdCGer01QwXZYL4dr6CCUEPGgI5rbzbObNeXZDdc/PkALObSE90AFWOL+0HYkOlH5kTcjO
3FJoI9x2CY7ytzG25Q2uGILOZrlkhhnZqdEvZq+LK8uWJeTQd26qETj5kbWiTTLFxqNmvxu7Jqhc
0zsjoOs3EMLiLdItfcd23Q9dDu0MStrBFhLP+fLSNIWJ8lloLUh3YLy648sjettlCPUYg16IzwBK
GfUj4om7ZQv7RTJUFm5LfMlUlTs1QFaaGwfDyZBh8Ql70KyhbmzYkunGdgEnxVO7WEaSM2njqPJm
IuB1/83JwKD27rsDb6O1ZY5fq4I9OKrhBZXa+qH9rbKENktsfxaug6owzeODrwHBDjXrUpTWtGmG
5s6S8qeZyL03QK0yFhyZ4GxXjj+Rc+A+LNon1wXXrlcGoP7eveZZdDWpcd/MdnqfrJq0yCg/m63u
782m0NezQGobYU9c95EyiJpbkotnZ99inli5lC6pxbHqiK1k7UyUGbp2IPlcdw5FJkn8ltbLoy3T
dyI7OFoDQDYtP4SOgqMbnHNXypO1iK3HSACzyc5VajUHM+tpJ4cRRuuhsxDmqXEveBejqNUJbPou
iWLjbA/Oafbyn7JL/WuILEhQ4Nl1c3OXo8j4GuFEbs/cHxMjDOL5VE5+fUVfhqTYqrUDnWcgL3pD
sDqbIwHSQCkIgsCUPgPUjS829gljMryzhDrnzcImYF19PpzlXYLGSBZLyER7lh4xSrYPQcbvQBAu
zZCuhoHbD1kgJVDxEWnrZkyoEVUUojf089G06uqQpXUMn9x4qqmOpP0P3d5KxAhWE/qHBE3JKg4J
h7d1DPckSBIoUWN9V4uFEYcoPuFG0KiLvyMtHvd1J+4oWstgSpsaEUAfHlnkoZPHGr02pNecQ+yZ
u8S0P5NQiIs9t4tRKT2Yev4tHJW1pR9qrOIC84KL1yfRy+7UuM6Ln9fk+6XaMSxAtTsVK1DCtV5K
0eqn3ooCmqjTupuskmJxuzew/RJeUT1T23stJlM/5TN6FRVmhzzJbdrbw7CZXBFfkZNs1Yy9GUCJ
ezb6DuOJGpIj9UdwjyCLQfhHBQtm++5oyRvDeHNUFI9uMydjgbz1ILyYAaTLrv1s+zdKJ06CgDKh
I4jAkrafbIcPqn/1k/P0AJxEmTveH/NQRNPb3Bfxmfk+uPcKSbcmu2YDQ7Mk0XvWURdGaAp7ds7Z
Ciyr6w+IPNogIgHmSfPVQcfXfOl6jYyjyIYyZDvZrozdW6pbC4gvxzQzI7yDWYBQpU1IWslmeG89
jlW/eG4MOG3YDF500rR3qWihVFsp4hNbYQZPwoM/yvq5nAElGJqznDmjfVgveUpD9nUQ7YssYAMa
KnymWoQeqs7M24DJmvIQgJkpJbwmzTxIeySuQjjyseYN8ylp9flm9oAHmkJpH5PIbziReuiCv0OI
pg3aqk/Ww1rQmN05aeiOypkqaJcZhyYrmd9Y7Bv5YqrCAdbWOI8GpyW0BH/o3pHed+gAJs6xE3Bx
vko4FceskvXGsn2BcQO60x8i4BY4AeJR2qmYi1akA6ojHJ8v0jY3sV+XT6ixq0MSeyOtgP7JE4X7
qTjA/BlbUJ+3pFEgjiThB80No8khgTS5Ilk0xaAOwXgx+NVjER9T65sjNeaDZYskuW5rI+iQrB3b
WiaHuJjukZyrrWXN4TcnRm0zOitVpcM9GiyOOdJKru7MWblB+j0lsXkPhXXzbfLHDSXy84SX2k9y
/9UTeByR9116aVG/mJonu63bp2FAEUkgrbVe1g+P/ZY8gHytGhgubY/yt3fF+DyqxrimvfDfOPv4
G3tCD4/RZzvVAAkG9LGEh/RNQJTjYYYq/IUV9pvlK+ukFToGS90sd/wyX8emtOnRMdqGqb6ufdSh
ZVNETwtSpibAYzVlowWgSYwvRQe0QGVgx3OM3ZQNvZfcew+BIN6xRb4o8Ct/cEU4rJt1Oyec1pd2
QQ/ZFjceqjVyE2kjloBbWqvepGXWrCicobkqx0OhE4XqNSQlWMMwggMgU7hnPpBLAeAiz2DW5wq6
QV5ZZ041E3wIEwFSXf6mlOFv6KqY67Yp+rVmjtOBMGSCg0Z4kCkivYuoBFnFKjsVNJsOndudzZFY
ipEmi2c3d14O8W86IWHOsnrX+Ug1Rr3Tds00AasO9ZeSHsBpoiD9KG/NhF+VAz1cH+frCjpmesZi
zdBsOq+04F9VOV0bDVeXxQxuKtsUx6ONUbSNSaNv8HoaOy3X23W3sIza1H5LEjw4ss3bTbi4mrDq
t7daDu2ujHx8VoZ3YiAZdvirva1J8StI+vbT7HoBkow8x5FIMYqO0TKGlZP2RUe+HBGE1TmTHhCm
c6VZNr7nwHHTaVvkucPUFgRlqJC3R3XJeqskB6frsqPRhceiIzvak9n3qJNQ3KMRR4dFF6wS9MMe
iKQO/ewG2VYM4ttfJ5SgrjBxtqXdNk8iZSIZps33KfYnptrosryEpJmwwPtp0ndxkjEPAKR0pIh3
4lgkNgWzyiYZovKSs12c6nCOLqOM1RYTgL9qaJUgAQdz4tBkBdIJEMYFK0/dArvZqA692zhkjI7X
CMHlfjTN324z2ZdC986Thy+itfCkyClV+xhZZqBr4sNCcbxxWFGwaIIVPbD99m7zpjyGBlNwWu+V
en6AoJgb6Rz4/sqAzPbATCA1N67hRGKDjJuLZvevEtXiuu0aojg8h4AtmfSbITLyCyXkUFXjWdnj
0WMNcaxBgPUo6zYofjOoWk5zclPzZiivfWZ9zu65GGSL5Dp4xdHLfOuGL/dU9fmI6NaK7tTvgyH1
5YY4bT3oXGSVkxbLcyPrfp03xE0S+/q136IpX9VE2t5ahOgWrjV3mNsrcQanaIj55cFDbEO7+lAN
T3xYD201l8HYl7cMq1BgRKgvJa6KVeZ1b7IXrwM2ZGxGE7ATa+2mIZgwGERrRv7vhRbjQctNeVG8
58FX9ptW+R/MVVYSPPYOWy3TXIoa4MdLDDQAUGW7QOxZZTbl9EehlOgbcYDnum0NWq+zzblLX6qW
/pBfpRkz4e3zl1D8MoBxYQ+XE9Mqe6/LyvzqhZ9QFL9HI54Zy1VkpZg5/kiDZf9oCm+DzdIIwraL
tjjb9hHumGwW7cYaYMfEPomjZfrT6pnIuRQGiBiW9irscAQhmMatZr5mgpKYYfTOz3ntlB/aLKJL
FZesdjzj1c8d0gOddzHYw81M8kOju/kplcVz1LDwsoQF9yUcn9RkaSiwtIxkFcdbt0lNXHRnnto+
mjatEvbnYCQ2saH2wclKcWMtemaXr5x2BOSem4GW4DF+zOBIXlkbCd2LBNUxX8lH0AaE0R1KNCVd
tJt193dsUI/ClYnRu0cWoCaO1RbFauyyfq0Uw47fim8t+/oqjshuFfMw4qzSyo2vTxuGiWSbdOpk
TrRAB0Ne/wBBLgIy4E9jQJKmwOBAVWJMlxAPm8p7CHV2GHp0xmWFnYXoSr1IX3xnsVe2CAdR++48
aWkB+rd6LbSQuLYkdDDMpBdcYwoY+FyC3sEiNM/jL9cBzjfrqU9FcIwXr+AyoLc/65SEPFgiWM+H
+bu2g8uD48e/KrNXR0eZwGkF0WcPfBdUAdhJI7L9yCSjWpkUax+iSRrF2dGheLnKCKPO7YisUreh
CsuyziPydGcppt1+znKKU5BDPgx9DfaQbiBIMapIH+6yz54YVzK2C7lqHMI/POZNh7jqnhQBhgfR
upxSJv1RNKWSt9ynN9PZKIwoEHZJ5qAa3pXVdFvV5aSaZA61T9dtNr6nWOiNi0WlUwhtYuDBjzN+
30GSqKph27DakgJfGPskNlSgdmNOSqnTmofEwvXs6ldMtLo91odypGU2ARwCukIudjfekXi6RHPR
KdWhvvemOIQMsr3ntOCw9afZy4wrEV8i6OElb0xFwPCyEPWWxU7ehd8b2MpIaXv2Zglkw7MJttB9
lR4t0F/r2XN2+dJM1PHmsYxSyOkruaN/Au4be9BqhphB2jLGKiOUHzyG+YU4yS5JjHOr5NVUo3PQ
Jgzg1NLv/rG6AV22HapFNdUpXC2HNNPboDVqLzCd9qXOzfY5b1KLgEHSLgiguzeEWNjWk51F58ar
fuge6Ol6sOTOQ5xAocLrt1R8jVeyhftDSdejaqp7bsNyUwluvpATAgbzA5Lm6TnJwVtkk7foN5JL
+pxLz15I4UbA8HF3nQlcgJLR2kwZoud4cs7MRIfpRg05EA0MjxTa6ROaVZp00iFXyFEtRyOB5AKX
G8ZhUgLxQYonzWOwtczW24dAZtZ1j6ORtbJNK2LZcyVUGKy+/Q74KYAum6TRxGqtNXGjMBpqFW+K
0XS3mUFCm6MR9qfD2H9X008vxp2l1SFLTHPMr3pTfIZ++dHbFE2m/LUtTPOLOZAJvugfwXrUBAgO
P1nzxwGmqYKexRzfOFsFlmOW5xZQyZa4M5NEbvziyCifG9vezAycLxWD0RR7R5tJ0zYere+1nJI3
9AbfPKPegPltftnUO6Psi1d64tz3enyxGJANNGVns6d94FFu2dvl/EslVYy1gbARVNzWWxi+syJ6
LagYPZMaSqhDnN3I7dHpZCTTdo5JUGF6me2Z0J9VSTldS8Pppal1Dp9usvF4y34VhsoGeUdNKnai
9gmP15vJFOgi6rNmJvrOKCfiOac4I4BcyrfM7ttAZo189xYrQqjq8SZlpT8po/yGn66+T1X7u+yh
kZkqzXeZ0tyv80SoJ+OSdq0mvB+Zmq2tydJr3/Y+2H6htddovPdQkKod6OtAuCmiYEpsawgkjFXO
AiqwO5mdG9TTx5BMA2cJwZuxyODnQSZ7QMlJocsnSCk2yxeVjl/DShtJk87bc2iok1hKI840kFmN
5zcoqma6oqObriZDWaCNI1XdfvqS9ZF1HyZeeGXx0aRUzHbzjiZ0L4eXGMvm3hl0Do7l5lSH/Yvu
Hywn1295Fe8qF456FKuNa+rFe0N3ZZeDqdg2ldF9IRXywMQ/GBzc7qtNiFeZ/RFCDahI7dOop3cF
9OQtJqW98IivHIrAzrvsXMzIyPzCPrgd9ClW8Z7TnaqYCB6f98YBQngFLWmyySfwdb2z2T3zz69f
92E1rPC/8w/n6w1ayx28kJN9Ne/ea/7V+Uk12KxXLakRAoM/JBfaRkHHDCIJkrWFRWfjMwpDB5j2
4I2bs/JuiXpBx17DKm4CVLM7K9hsrpvr+xVn2eqTqNx1uBo348bc2kd5SO7JfXjzvonfYG+Y9RLj
hyt5gaqyAGMMeJbdpic8xN5kxdb7PtKu2uuH/DTd1d18bd8bROv4TPBEEXTSrClchwSvkfzbbXu1
o5aPexUlCA4S/RpPxbS26/g17ustKa1EYEw0Kvvaq/eAEIddmPYWVnyyKlIxaQePCAJsd9XV6+N3
VRUjB6qzoW8tvmdMBFZMZzXQoJm7j8rqnBPe9EmWkLnuR626TEju7r3S3+ao3LZqyL9yJUWZVEXM
MZP8K5Xktd0gQcjsWOItt6yvYnComKVMN9PyJDB8lHyIl6/NhlA6OKzbO7mcODKP9wxwVfhyd59w
U8paOYHdkurzuJBWLY8S3OcfN92YvPCoxvWTmmlzdKG2HUPZNsfHzce1rGXX6IvibNBOO9L5Omvx
uaByu5VLIKJfEzP3uPZvNxu6I/vZHoLUE+WxIkM6Y0YkuTTol23H3Ht+PDKHjr1O7IYK8RKJGKbi
7NIg3D4eDKuhPMqBzMXlEyhlan+5vy5dinB4cEplFMfHRZSSmhgu0Yl/3ve4BtZmGfY5Z+e4lo3l
PduS83U4h3JePz66nSyxk/R015FRY8Pp62PYRtWObKamPem12e8q8G6zTVDj4zXbJafxce3f7ksJ
S6RgnTdr+qRf5lLGRDqZGJnaOOkCTmgQoTRJFEzulSSJ53BmyGFBx0gij2mSqmnTqDZz/a8Xj/si
t8kp6VUnbdnqjwv6sdROEz/jcnRGcDcaEgmhM+oPdgJlq+mqY7a8kaK9/4d28H/J/v9Psj+Sir+I
S4LP7vM/fpVUmKfrZ/Hrv/7zkvDj8y+B4X+H+z/+7n/g/t4/AMkaBjJW13Cg8aPM/B+4P5h+i06F
YWKwKKumi//rP4X9D9YVAjG5zasg0ka+8k+qv9D/wWneNdBf4VVxXNv7/6H6m7j0/q68RwVk+/7y
yRwhfDpI/6aDS9xE2lmN0SwfqmTvq+6jt5yrX3S0QMsxPHqGGfjUL3fFiNSMjO9DNEKxsrtY3zem
SR5aTfoYbtMMIzyysfnmhx0tbK3+zMcKiYDR/xqLEKlaRDEnKwCEq0j9HqplKjTVt9xNESFG2bxl
DYkRG+RQNO0mt+k3MSB6kX7Tp2qbwaULcD14gd64S+PZWkj2vxsOte1ow95RBczJOwtBLHZ1S2gW
BWTOu+52or5HaZsArB9RLAjL9qwXpxyHdZNQ3xNRTEjLjANSJ4CpwB4+9nW2oy1BOBF9/r2zdP3S
jGrarJHUmaJW97Uwv2aand1HG3GKNVNjSugvrOBXTEejiH5ojeFTt+rEa9eJZE/G1Xss0uTqV0N8
dcMoCTqDxo07htM5dWei/oZBx0hfHFC5QjUryeuFD6dpm9ZHj4nWQAcO29LyJDR2R9Mf0J2I9x6G
7FUy5d3FxPAy+XClCA68TC2U44oaHFl/6p7H84vnwEs10yx78fTv41CRjVUOvxp6SnMbsoDqqbj7
iG000mV2E8XhQKpAUlDbqgpSLxWzIsgc860MPSswiZQ06nJCAtDwQhXJSGTC0ekZwoBUgpOn1Hif
XX7QWoAIrcasOiy9PXvW8rNvSDSLvLDwNKJ9quZTxEScLs+euvhqk5N5GkkbCvOTF1qSgU/zVjov
mBbSZgEFjE9hg8HsRByyqDV/PzXZMfTNZoetRMOPYxwn0n9PrhdFrAqTHwO48FO3XOix+ucFgzOi
vX/dfDz6eN7jvv/TzccDIalFWIet8+OWhpNgXQxjtW7SfpGF/P09Hq9XPx55XJ0LznSk8zz/+b6P
j2GlHnm7c/9VirbA9/a3D/p4TTIGgRV3SKr+7x/v8bePv0DyQlyBjqvj8Rd/PvC4GaURVZHH1b98
vj+eqc1vtoO+NYqyCQLkv574l6uPJz7eZgbcggwezrdZVGtogvr5cdEa5hLa7qGTVJN+VpBUKUhT
YxmmrDvavp2x/sHPVpwpomV/udAQL4F/ow2J/51o9dxa5n7cR4PM2IoQjZV6f/zN497ewzYigGRR
KbSONkbZRs+rjTRNJkkile1+Gs6xJi/JWJWsKdmVDL3QziH+uvPjmsBnvSFDokGLP5Im745HktHm
A4s4tQH7vSJDiNRTYw9URJzRE4uztlz4dmKeqWdEpqgDTutf8ZGjbFoeMjsTFhFBGKGrTadSs9nU
jhlth1pZ5yhyrPPjGvWKED/F9LwoRFrBD6yxY80QCc5RqQ3Eo7EN/7zPhfckeqZs4/KMqQl/NH5M
ISkTe7oCzqkuSmILFCthI87oqyzbfR5j6ABpTfMxBo3sp1tKypBeW5v+UO7p58ezHhc6Eok/btLV
S3e1yr4hOKwYPPNPFcpiJ6DFEys7lcfZhWrn+fapNfkP1PO+gCxMXCjVK6v8gX8Lw7hMi22pGzWs
g+wN1CucVamKbYtbBBBBYWLdp6xGqu94dh13PE90AslQql4LUn/P1XIxpiZqWIOKCb648Ww2dzXM
4kQoSnFUdnyN74myHLgHcF/0obIPY1KBWyzpKi4Xw5jCwwL+jjbE2OT04L0WhnXp8oJD0mS42bLq
IsoPlNf5eQ53ukJ91FCr2tIXm8/aZMxnnfiNMxlWGald4REw4D/vB9cjV7pFlOXjaemy5z+ufZfY
IX0Psn1+UBoYgSQiJ1ws/d/SV31HnQJQtqVDp+sKZ61DuTMS+vUDcQbn0OeTRLOW7pmko0p8IRJm
lTFunKcRXOBUqL0FBrYOQJKKTUm3C8AZwsNa2G+PHasRLGKdGJAqbbP8Iq2quMwtomJkTM32cdPS
2nY74cpYDfpUXDBwVoFyK9j5NBydNowIcI2esBfdmz4HW+0CIamyYVhlEXxFCFz5oSc8GJUrTVOS
QIyba6MDRzX1NWE9tAcRegMvaOzNZR46ovdkKWCTFj5OBCJay51TiH0zatSwnal1b2QnUCSS5lox
bWUC+7j2x51/3n78YapX8T+f+W9Pf9w0+Xm2WKhvj7d2zc4FOJdAxVhe+s8/+MtL/3G1ZOLehmZM
kMC/Psnj/R5vPxfgATCXkOEcOQnkoT8/xF+e35StsSbUGGWSTmzISlsWVo8Lb1ln/XmTKXyDCvdv
9z0e7Qcr3lkWJQhiwjTDXDchAIAycq+il5S085Hs8JQDzvkOSOo74gwZ6BB1ndn9YLk2XPoU+30G
4JXF/TcbG/7ItznkI44t28K2sxi/AyrNO9TZA7wfgnHr0eEvSHAHRJJvxjlhMUye96Goja+a3xwc
ou2gMeLehf1gxkZEPk79PDjlPi6n587AEI53g++sxTeN8lSfWfBaRAJd1gDjMlA0wzS9caLCWCMV
JlXDmGHh5+guk7DbE0bUuqQ4G8bRJ1edSZonDxQ+6XSz/G07Xr6iqe64dLHtyPymypTiS5y6W6wD
BdqYi2tKVHJd+4p3BKP/13ggeJHzcreHsohs25IjFBXvmiK+JnEXglShfRR1MaAwp/EVjd5expmJ
DMooAkBzSKexR5x7lLM4VTl76nDOjMoY+NkP9KL7VTm0PuWjoV1DgkqI/Q4PGRAHpih2sgnleMDY
QiUziaGqSCdEKZGaTCTFIbaXHFRdHzfEc2pEeUpgdW03riRigyBpFTQcZmDhUkPNhPuk8Ts0SZvu
H9koRRbpHCMtvew4ZiOo/LMe2kM22bs+QvqVkSy9iKsK/cUxQIuga7hMGvmRZtF+o1KHFCy0hk2C
3jKbMB+EedEcgKnnQaJpC1I8IyUcSeM4U4DqZucjmocIV3XTbhW7J3Mx5z6BBT7Tbv4o39yemB1S
CXeKfG7ERvifH0S/0f2uXEriJtjWDCHzrnbGlfBBF1JBUYGpNCYVI2Ay2N58+/rD1NM48C+up+61
W4cbAsPzgwFTfFbZnl5zvc5TemVe9xVH2q+49/d01mTghsB6k945+LPYs8UEPbBoXOknAxjjhSTz
W5f4OvIPn0VDTumqiqpVDs3cqvTmC8CheAlh7arfrtUgDQx7/YSmVKnys8JkHZDHvG8A8VIm6s5+
6pz1uo8vgFp3fsMWhNCyRoyMpRGAzkCn8ySSgVYefU9piI9xnqYnR7Qw7LPmkij2JTqae+zW8Ds6
dlCv1m+NNrwU/RFdm4Fk2WH6PBNFbYdIKB1rGZP9L36s9RtJbgO0MxK0Q5HvEqq5QvBE3faqVZwW
2pI4EQVZNJ4z5QrYa/4utvm/DwDUjL4Y0n2z0oZDKoz2Q6MLkkTMfdw7CXwmzHOle4mmUpKbeER1
km8qoyIWic9oU24tbXKQcZZtCX7s971QewOkjAiZZRPWEgh9P1AifvPt7gu9m8/RwVeHPT4CHGqK
HdAjKSxnpXUMKzY+k1VJHR1XHlRUZNzuhriTL2MrsFO00IHrHO56I7MdHR8nZdvOJZAoU+3sUqDm
IUJiKdRZpzS7OeQ/rWQce6hYiZeoyRsaESizOAIx7UffQqraB9WO3xThcOiau2tMe/0M0erd66Bb
AzUgf4rMItS25t4Zfe1zjJt8W6IqC6E3BsXE506Ry6xtWSSbgmCwAnba1o6yNzsni8uMq2Rt1jEZ
Jz7bp5+mzSRSDXVFA0pXj4lF9iJzA+f/skxxaOGsHZuIS5yppMWTIXRMaDpVUbRIJCYCyWvtQpsi
CRn2M23YGl2FXF1Fz/ToPFrXA1hXl/1Ro+s5TDawQcOt0Hsi1WUmX45uth4/vagkeFrz/L3NGKKl
JokxJdRVIgcISjcp6IWNf/D035DLw33iFhQSowgjRCb57n16M1Bksghn05rGrmzzYju5CBs0fo3U
VtFaJPXPyD6n3XdPQDe0cCUEZTJ+sGIFNwXejv4eNlYvpnXJ1C7cz7VPbTis2IPFcGlcgo1SdBeE
BvGqrS4uRl+sCFYcSFmZacxm6jme3XckOJQJLQ++wzLiEd1eHTuZfjPKptvkITVt5k9zJLMlYSNe
fFoFA3u+JhNpydMCu0av8WfUH705DF+o/cGIvxfEi5H8FnmrKbJ+E1XyKIT3e/pXaIScIyMV0eH+
u1g8cjlpFq4GcE1r0uOEHo4+C0OzfG9KTkpW1/2uE6wcBRsaddhgBvGyHI1NDHUafdM5T15hfrOy
KIq7WJJMEr34ERqcAX0a0EYDc17acHMVEMSKwIKlvxVBEBP0ZSys8XSoemxDgPpA5ZfrokXfY5T6
lb3gLDxyCxPvuVTZJdKfI9VfdHqX0Iw0dFRRQwZMznCiW++Rmb/h/9jPDnHH/ohQNAeOOw+Epznk
aA/EabDylDbxE6VdVwHkSTgLOKlRi2EYDNPNVDofVtF366Uamhrt0kn9YZLcFPSW6jBJJKfQleVa
b31wsNVaZoJiqnMn62Dda1CDm9RzV9Zk1Nt77VWIgqXzUnr6U1YukWFxrMBftj/zkvhe4ox23Wj/
cOZYf7a0X14x7HvswM+jJLd0ZjXkELaBUnhf28O3JmVi4VH7NyNm/gXJm/g31lomh1URR0yRZzBZ
S3wGwsoK6cyEljaY6+SXkta701E3YRAZke6FGcBWnh6Gp3yhs+eRyY8IDNv3aOtwYiwDZ2DYrRd7
S+GNazg5oMPS+N1N8KKgFlyJkcKWKcrXuKRoE32pi/lnPNfZJrOmfot57duMTWZfxUs20XyrKn7X
OMKZz7KBcvj40dHpAaA64XmgXBwTZyK7tRGVP5xyDpqUjn/Nq2p7AO0fyImywO4WLPgA8TptkLmk
CSIMJExFZhENZk3zdQgb2CRZ9QELjfZs9jwpRBc26tCkw8g5TM2umxqbSlz0xUtphjymXCaixZXV
cII2Ulan+bL2nW2fcAnfO7oy2mEDowJvXwTE0V0uQSH49rCVjiO3fpRs/QxIFtEVaxjtyaZp56/k
x9WrwWEJNCLVIjzEv5FxDezIFqfBpdmICh6nhR+uZOPPuxFMNNam8I5/+jap37boCLUutBJSVmZt
vRkNN1FMX3sab/BnrZey19+muBE7L2YJn/YXpG3iFIkjugp1+MiymcaXQ6wa3hKyLr2TOSqMoib+
iMmS3wjkpMhuu7+0rvpF3jTzLweLbR0nBvK6ihjpwqzAJ18ronbAblPq0PwQMbjF6jP2koPlHaza
8/ZehMo/hEuMmUh15+YpbWc9SBJw7rlXzfd+tgjQIYTKlSRhVKBUT7KOv+yFXn3UDrHMuThoKr0n
VgS6kbiJdYG6oPTpehBmaCGPW2TAbRcyvw73pmtFNyWw2NXDui0a5yXprd8mVunVmEQ2HT7gAwzF
A2xDvT0zr6sy43vMpKnHzQMzprG3KabHVc6idAu8fJwvPZ4HydF/pCVO3YGvPqXjTvXu1yz0mV2b
xRD02AI2mTgb0IYK2DHHaiaFuSxUcsA3egE9/KWsJKKW2WtWjZ8TBesU75o9vXRDm3CmlXSb/ead
YrhzwJKbYvfNzB89lZnANufk0AnzTU3y1NClDYxGeIQv3XIDch7gCM66/clPe06KWnTpoprAoQFV
Fh73Fah5ayNqSYoSneo0rMgw8INpdCJUpRNcE7Teq0HeBzN+1n2rCDy6Xuty7F716ExE6QADBSNU
O86bwjSWCGrNRocNkzQqIMhZ48JZwtZFqfRrGxI11MGVyWxWOEgsrm5LJRCP6M0pdHLNcqz2kX23
Lf9kF93FiPk4TKoubCfw2eHNjDFIO533dRpb3JRV+1b76jmrrTcpema8HZGPpZY95wY41bie7E2+
MRKM8vFHruIBrWA+BFkK5tnxQ0obu2lUYG9Cb19r8UX3pHua+9QJVjUex2Pr4ToysfC1JSo/k4xa
QCsrpyFf3BgICOjLa/7f7J3JcuNc1l1fxeE5yhc98IftAUGwk6i+nyCUKeXFRd93T+8FZlRl1RcV
rvDcg0SQSomCSOA25+y9douScR0tqgr4rDQj89BS5Y9342C8YaUhs3tEbF+Zxs1UgGAZ4tRkKS29
0NeMrwoF8xWbIECYFP8r2lb+Ypfw947NxMu5cXWlEViBk5GWLnrDl4Ha9asTI8mYTG+hVbdBM1V8
mdljX6cwHqX09p2XPigDfPbcwLinS2ptK/lNAhdZ9ZLs9KIP+qSatsKFzOxVHpsvNI4huoKCT7HI
d7jFD1POpEjUE6uitYTVkeKa5iG7HidIWRNbOQlltUM6Vz+Vh6iluOAwdACnSoMhNsjGim6la53T
xBt2XMn2EaH+k4FIufFaL4hmKEWZrz25vmzB9ZVspttjiVTEX4gZnbrjmOQH9CxXXgkicoATytS6
svodFxmr1ZMr1dC9HQ2bZT4lUpTU7p5t5ZEwgV+RGLKDQvbNSI4cosAehI+bxcfin+p+QZGItGA/
MBeScZ5OQe0jEO7L7ilpW+PUxmx6QFTrV/nQ4ELBgGwJ8ukkckDMQDuUnE+6Y2KwrjuCJiC9yGGl
m/UOtThcHpvVuI8kddtGTO+9exr6tti5amYRvDJKMy4onQww+CA1dFYbuZuy8hCDKVNglaABxkiF
AYYWOLMlscNigw/72xWGQqUt31Vy8JC9MtlZyS7u7Q/ksowfMFH1NELo7Lqfs6yywCP9uBvhE/co
MHzqzYFEvx7MZcKMhauUd4ytjels5mU8DJPz1EQwn4gsRhHSEW1lM/RXqCskwsarqPBeZNT0vMcF
1ZqVtmz2bJ5FYQAbrxC4tfE9AZYooBBuT0LUwVJ/mJSs9falybBfgKcrz4vSZj6it3SO2c022o+G
IoUuJvO61Ws8hQtIDbnz8tp90DKIPVTfT10xVZQB54gyhPXtL/JlbkH/5zEeWu4h3MLmKhlo89Vr
9bLUN2CAEHbGRXmHYaveLazNw6J5KeDxM59QyHG1bNdZGPYyeGBQoVEP5Im3rRcR7YcxfzJl1IdT
x7LUEMUrDfrreIGnsqQLyGg624YIC5pG1Zzdx3xi1LgT5vk7c2QJ3QlqEBPR0b3v3Ft18gv5+u2Q
D0+oMd2QKFha3h0Qde7KhA3XEJqfLXgVTGoOjgLFhnQxnSawZvWUsTM7giJ4gGZzKtxprzzj3Igo
2dP/I10MCWSi0AmZ+Y7m5AtVUSyRVvfQrTcp9cjtzH4RHYt1GmHhXY3uJv0BXHm91CwEpeNMm86M
/J1CrZr0pEb3sbUnQO7gEXlF6x3Cst9xZfq0VPfCHXdjYr2MjiTUzW7ZlcXLr2VEyNppFjc+irr6
ZySHvRmPjytuuJfTl7300z7Gj954NVYdIv4QkcFDNFdceOT/AiFBVnZtfyxmphNxmyAxydo5oHly
y2XRhfmM3AhlBN7YHF1uu86O3qzdCRqzG7/+AdIfkV31ZGLm2qkI612Pq7pp03shrKcxm9bUxjan
Zu++1kZKE9Iq5k2uhy606EAtP3QLXsNETl7c+KhGbbaKsrGMDTjUkDjj5BoJCvbFiZ3OWN4SYRZx
X/u4SkeMz5WZvTWmWYVxpZsofq12oxtUbamxkG5a+P4h77FOCTz00p2PZuOytBbbRFpftuY+NVl/
m2nQRMt0+iyAhW/0mRRLx0Tg3LVnypNb7KTZQcsfh/ZHgiIdYKn5gQ8CSx69V131mPpFK47O9MUa
M3l0HbqNhKzjLSuP/UAkE283m/KRiNUkTG2bTZvqWT5TBdvgKWnXruj3Mqz5GBaCJZcVed22VF6K
Oyyp/ibGMbwF2MCpMWJXIKJwypb6wU748zNhfqWyL3aIOL46KHOHuO5h6qGc3M59ROOK5eXGZfDc
TBrksYwBbat1GnVJWUDYKskYQGovnLkhQ4X1ITr0feXJPTfQRk/G/uRnSh3x/+48hXs7zdCAJ/X8
PHdY7+nXw1og7a5TNerPISElzaIHVXr1Pu4549JeSJMsdHVtaecWkhfL6/zWStrruaB42LgpIjhK
xydzoPrSmq8lCr2QhCr6Dw6gH5avNi5aSMEWlPER3IDuHrhjqBp06b2PEwbVX9Og1e+ACuTark70
VXHtY9nQ/bsuE++OLYZAx949DKV/bTrPmUKPlbXr9ijBJlSIfsv4tM9F8cnO6ryIo7Fo3u1Y+zcT
qretP2kfXUUtbKBSsJ+93AzMrD1r+H6CCStSONtkuZXA6Un8vBmKL4XubwOzyGiZN1uT4BCQHEwn
1k/l9Pk2Lh/N7G7sZ8wiEWLwKpJdWGnAjbTCioiimqEAU2XQtAfPPIwtVIdGb2E+paTkThV1c3Hn
US3dF8TjcEGNLOoz86ws5wnt8N72uh7TSkY28bC4gCaRr4L6YQd97USUO5Fnl1uz0u8Lb76yE/Sp
Fbrxo8qmswE+j6QsSo+2KpGOV1SjERG2kwpNVdwvqfFJb8rYuHCV52mXN0jd9FRRhR7xFyrxo4l9
+cDYDL83ooji0+hfg9h2GRulkIg35bnZncqxgOFVwUiOib+XZONo+VFfsAkZ5nBH57+liwNvPUl0
Vg2oHndzRqF6qFPuxQL2/jS8kgjZhUuX8ganPfrBDup03cWAq6lBGFzU6G2DuM7UkUzOc0dkeQQC
L2qt4c2dnb0mhvFOtRjpLafTdrMgQ20aJKwuHFP7koyn00hsYkB7oN8zi1P+bKdPlyuBhsShE/HA
9dGid7AyGTjGtQ2qYSPn8rlf+0QXyVS/aq7sHFr5bwnV5fnlf5pVUfXney4/4knNSzeX77k8//Pd
f76m6GJji1CCW4FXKGBSL0G+JNlO84zHf3qZ37/1376klwElF3NrbH9/0+XVmQ3XLL/1hP/pVVbt
HnCVhFUaPrA4ig5D6kkWvOuf+Of8fr9OgdoOirIPu2z9iy//3TQ9+VpkT//1lS/Pf3/j5S9pPfsz
RnQdXl46pvTEK/zjt/z5VZc37vI0zouYoEMcupenf95RYevFXpn6lWq05wiION1GapUqqT6AJeBk
Fg5ZG3JsKN4N8WbINHYuAzPmRGotihomXQPPbT6wKWbNfH8Dt0ZsvYkM4sQkzEPA+ZMdlTAsfM8Z
I1zSGVtLlz/Z8mMDLJMadXk/kjwxM8znGZhv2vcwZbSoT7bTTG68UxTPfl8fZhM9i42efPgxZGjQ
7SXvArtPb4SgDJnPEEZmzQUhL6/RJV8NdfJzbWE0M4DlpK/Olbl8kpBAJE5tX4+GtffRkkDCgf+9
I5DhxszR+WYLsG8zkeOW7IhkzbHajHl0J0wG1MRFIWCSZMf+CJP/UrnI/lgA+rdQ7ai5Div2BzJB
4p/gLuShMq0uUM6+pxe/KbL4PKllCBwnp9GdG1djl//Aul5uS1pcZuWGUuAd9M32uSvAxMmUdo3L
Rbsxs+nIxHbQKm9PIQ3bsDN/mtTy5lF7Q6ejEXI6XSPNCYhNY9/rAV63VbOvyNoI49jcoQ99R5bD
zqHbRdBIEHiR0zG1UajGhpa5Vb3kmfNVjua0Her5a3RzuEipxcBtlsMmkcyBWIbzcFjeYmk8lRnL
24qRDPNKRVzMay+ogk6ExcH7NgyhAlTM9mFMAW8XOkQQr6GBnqilQnfk7WuBzhumQBQpfUt+MggP
E0ZR3zGaDhnbjd7V9WM3Wv5m0fq3eiRbwLXSpzFiXeFUSUCz530BGUYhzaUdhW9uK/vsx8ykBnlj
ReljddWVM6I3NbbKghpAibMmOgQnIF35fCluGMYw+CJesDtNC5Lc5uRrH5hmdA8nzqZHhph4ap2X
kUQhGEMO0Iys3nXzjv+lzQQnHVF4edst/ku7VCcQK5/5pMAS0LW0YuBgE3JrW88stDwudO9V8+RU
bvtbqPlz+i/5Xd795ob+t6InG0sVXfu//vtf6ZT0cR0Dr5Dlgah0UJysJOF/4hDGkTVnqqc4BbvV
3OSD5p/clM6C0rO7TKDuUFb0ZOOXIJq5IO+vi6MdyEpnn/dE/WrmsW0Mwg4zkAxS9ld6rvn31jRv
ptjNb1MuhNJtHxkK5H848b9y7i4n7gguByDApkPd/19PfFFF48zUaI80gtOj5tjINSjnbSbIG7A0
yUpqAY+Qex/f2klMmJpJjsY/STf/zZv3V0Lheg7UP/i3SiE9Vnn/eg6qVokzxTlsrL6bbzHGHFMy
Vo+s/PTABwF2KMHnYEh89EAZnVUvTqDkIIb8B5jkX+Hal/MAlObjORWe7jh/oQmn5TxbTepKNOkR
ThA8vcfVJdEKBsGxTd6GBblymTlPuifJVE/1ibg8GQwVqv2o1c6D39XXLOg3F0iZRDDDfJUxoxMj
EFqSYRpFqH6OCDOLLBtj5dieK60laNOlHw5jlaRM5NNhqfRPxxuGw4QDKfVL9/pyIErbve6y5e3/
/vb/m2sXrg3MShAYK1nc/YsYtRedRyJdLI+ObgAtxIpO5hdpIbp0dxWGhthacJjVI3tL/Da2UR3J
IKS/ny0s26frIpdE8YnROuh2PhzheeEwlTH+1yoa9njnDYzU42MfYWW+nPn/l0f/Z3n0eg/9j//9
P38PUP9WHo3H/K/a6PWH/q6N9v8mfNu3XMNZR64/wmj7b66L9tnhNvyHMtoSf3N0XWeYcNnBo+bk
df6ujHYQTVuGcPkG4aGysv7flNHGX6jQsAFdYyVCgz83XZO28L+OBY3uJHVfy/iESZzUT0ltqOj2
qTSAt8ZGB5cog/ybRvvLs8sB5ROebpEcxJxWx0H/ujgNLgcPHyWmuNV5INjtB6JbblJFJrMVU/Dq
MueAjOyjE1FMSaVornUawrGZfzstQkiGxrOA9aUGCvbz2h9o0Czy48k1FYmtnAycQr1+CyREQd+S
JG0V8aZoyK4r2OSFs87E5vXL40D+2b5alquevMuNkzr+MdIEZVAvH1G6bJEW15DtdWAr/qojg/tx
m6ahM7qntUPzKqZTATIiQKcBFJQfLqIfbeU4EGoigu/Yral+57SU9sgURFND3z8wvLnYIiN3NmY/
jSfDjuiaRtUQTpqZbDpJ5nd8HBo92hBKSeBYPe4MTflUBQhLbi+skJRVDP5SHaDgJONPHe3epm+S
giRR8W0aT3jn5h26PyNstTkNW4d2EJOktlk8Wn2lVcswW4ux1fBMORAReGQ3oWfMu5V6aSL4Bqr9
y0nchxTx6LFDw6DgUISd6aKflndeNR87ApG3wgEXhREosBDF6EY/7IlZaT3sfZLqswqFC3UErcJV
XZC6RRBedB4j1jOxIaOQlsudq5HBTnIxReK0RQVCC10BbdkAKyJsfeH9SKMUlkTSk2szDkTakiZa
wv3rl8/W2E31+D35EEqIumHrSEgryIts22aCJkGZPdqjv628WgRlQSxc3VFbISpUgBgup3BxsQt7
TRLt8q4B2qSNyJW07LRM9yBR40NWoU5IXevJzxu8QR2InsE7E4KuHXlrrlyooFfSNr+HJacyhu5y
O+p8vJqt3amB02TnQJ9mD/SBCyejlus2LbCr3qW0nQ4omSyQq7KiEYgBaj7SmFFh2uj3ZCHTsE6M
+MnTCOyC9RAYtYkyKhMszbpOuxUGb2aayiOliPept2kSCKQQ2Vp90B3CTGe0Re1AMAabM6ll5R5W
Q3wqWmoJ2f0cZz5nICDH0r9BRWE/U8ng7A37RLxjHpSYsLcDBXvN0IPONJsHRyaEwRs1CDzuMw/5
35Fm/wz2pAt6z/rKIj3/AJbY1jYUnvxkzfRUdLTMlr6wvfee5FK860WP71cpnGQqwt5QPkiom7vS
ag++WWDs1/CcQeOm+DvvWdDkO5vGyj53t9iX+fRiDQaLGBBIxSW1ltnY6XTABhXNGxL2yNri5qnx
KXRzq+1xdg/Nvl/knTk5O8N2do7Vs7ulNsSyeG10GGQJQp89VK5Bu6BkVVEJytU45cGiyF2V5ZQ2
IDkaJkbBLE7Phq5uUXKVoRUoZY43+fzctdqyt6smDzTvYOSafDT59nNCKJ4Q3rs7eMd2hOSka+51
mVt3U86FnOf+cFUZ9g9Bn08tZbV3yOgKrlU1sHTnMQZozIlSPasRiUGfNvFOwsmKdIr/gJjlapJE
UNIFosCfn/VatidXmmvDvmMZsNwObfumDfFrYqVoqq1yDpe2Lo9N5O0QIm5p3f9AL0CN3sl2CJ9x
ny9zKAsH1asvPiUFL1oBUa5IfmMjF1KZ/xVnw6n3q6+IfL4bAyHJZqQlRAmJbUEzETZSzUu8NQSS
8gi1UFCDPdrg4gZNXAeWRaulQ3cdZO6IHE0d7IUtnZXpV8vi3JoqqujdVVWY9u0PK6eNXvr+t6qt
tx4Q5tEoEO7T/LrVZ1PhYl9qErNEBcapWYvjybZgaNvOinR5St67eZ4/ZyhjtB2WQzS47UHkJQFh
Kj6b0ryiAmMyE6GqVhTR6mLsdl6an4wGhVemjLsGp4kZHRIwKvuKriqidHZF+Mxv2KF1y4s7sWmN
WhBq3uJ9jTOKFYMpAqfIdTzWd7Ur60NSQgEb1M+k8BISpKg2lxru/Hh+dbvUC5vZQ2LhTTyAEWTZ
y2ejGu6XhjJFqyNZqygnbSojtTeNysZDKsZf5NyXoZ5a57H1ZzgKMFiSqQ6GYtFCMh/rI1PLvbAe
67K0v9zxxVHZW+ficBmVbyOpY9a0UDcEmRi/Oz8f7otkeKBZ60HMYjNTmP5Vu7BThg/+oVa7anpG
83AS5bSd2Ek3U44sK9JPukMcZ5VVmAmlv3XJ0tiAa6823TD8zO1XmUv5KOIChkzLqJLfzIQG7AWh
kZQ2xYvZ3vdY2EMHnyLOvb4KJxxKG/8H4cEon7DNSA8pzqzMR1Hm6Y0RxwzMdXroqCnuXH1VWcHo
IhdID2VZf2jgc0IzM8h89cdoJ9htByzTzTB2pmeaGW/KqiroMGynR2SCXB8fpQeMrxTdO2BEj0A0
CWJWd8egyxI4IeXONaeCm5/sK1sHfKrHYEVmhdgb+dGb6RrJlU3MKEVR9Cy2aMMmMVEEe/QYUIYA
taALioyEDLDRz0J7HI4evqe7Uh/zoyz4WN2aJmCxVtMTN906GJuctB1OBMQnoTvQLElBE+xzFhtZ
vTZBWxpYzLW3NqRKr2qA0qG4PgkjYxNmjttJ+tU1CoZ6o+z2UDcS7ANq1J1biheqDm+morE1t0Uo
TJqOU4o5skzNn/E8bOl532htRS/GgBZW6Rm8LMZzvKVHt9ce2ObcjVxGIIevEL5yG6tW+0mOjGmN
2pMvkltpAppa2u6GFJesW7qTr9QcxgpGVTsvb2nFzUtKq3+QkuBZ0t3fmHXsXYFdYzt5TGaujeuB
4BONRFgqdKaOklN48raUatNW2OvhGEJ5p+EjSv1UdNm4ExohroOzNtPbD6BmlFJmV50aW/9WHesM
eB9QkOtkb7tyB+ZJp6vsiaMt8yW0cyIfa1AigYs38Q44F8p0O3ue6PCu9Qc9wHoe3dAZWcLO9+jV
r9Z5vMzIO1grBMQI6+YbZzkHrU8gFkRz+dLCJghdf29J19z3gHmdpizYNooYY7adnLi91lI2IGnM
XGSFFVGAGAc9d04LfvTMawtbGkRMxSxYSY32f8qKFCDGfVkZVE2oeAlw72muE7gI56MhR4YqF9VV
gIntYOrs7YB2+cq4ElOUbcFUEDTnlwcHGSkmZO/c209cn4SJjiLZzI5ItxghTtqQe0E+9vqRyZsr
w+y2wCS7EPd8wdIMyqyIrwiCzhHb1CxgNOMbTEIb5joaODqtxAe326lIx2MtCTcsBgL0ICvuKuw2
zDkxmEGyFU0EjqHi/QRsQPdwHToz8ko10d6alfUxGVwrClbz4ucwfVP7o/CwWcz4hZ4oiout0TM9
Xp7WdH02wHBzJnnBDOL7d0nP4nS27WPHzQELHx9+kpWPorEKJPFquR7FOn5nPuRSqxr2cGoko2D5
UJs2Zdk026WA0V5y2Z4IFLAhPxB2yHIEV5wozknHgt224zYguruu7zUxErZRuDHc8mUNhVjYGNQJ
/Ef3TmePEURaQ1+DjzxPGLnzSkVchOXLUOfOeYnUrZkvr5VmtUzCGuGw41Ya29pry4MHYYY2sg3q
MEnXzCNWw5gbcD+lP6ZkIectRnPqkO+8JYr8ytI7B9ZYdevHA9Ibn7hJx5/p3We01Pr67ChUdS1h
k5NDZGdr7imrsP9w0dFCN3lFAM6qGnvo7OMQakT5WE5mFOoxwMsONRhUaOd6TJcpbNNmb8G4xqC2
MTzjAajKe6v8oxG778SnUhhNYzRUJQLr0pBBgjAhmHR8BD6c3gGY5GKqmDM9wy2jCq3zh5DrFNhy
4TJr23CRH8h55lPTBUnEDoaNwxsZicm+NZhWjW4guKz9CZnQus/0/KrJKROzXjqaHfEMTVU4J8uu
DvIUY5vYx3L4abued0bf2AcrQTDB1/OoJcNX5rc1rlgM6Ep7GJCEvsS2k+9V/NWScLcDZjRdL9D1
6NtCJzot1lRv0v7dp2ZCMetWLL4647RD9Ql9ibUrQZkNKJ16eRv41D7nBKnYlBa/ZAi+/cxnPgeO
0NFV1Oh/Opd7OvZq8mMNY5fhKqE2uqOiz6UElkKQYpk1hjw2jjpUXk/GNFiADZ3sn4ZDS3HUDAqk
DiNjPbTPssIBYVdbqXOTxkXjb42Z62jxH9y4vy4kbAwoicwDrncsLX3eA8190ASOYn/yrc88sUPC
9UKVaMWXkcBNG3Ru7aquWeEWqEdy7mT2wCHBNvQqCR+S6rbpjOwJLBEDtM3fX+laczInUC2aEWFP
Me2wKQRrZd6XwODu3i6Ur1F96eU+dRGsze1t5VBkUki12O7LvRCYAVMIcG3OtDqX3e00Lu9mld9N
wuivBwTEO2UQgIfON8jKYl1YtXCorILbUV9oA6Cvjtv53hjMMcCG8JKDTdg5bO4nXAe7xp4Rh9CC
nIbK2VHdnoA4SHw3jvGK/TgN42gcj1pmjHAXfsJlzrhP818JupK4SdRZH4Zbg802q8wUbCq+uyNQ
5ic/1Z2rxuqWbZyu3W/T3UrWBdeFMbIYy2sY2ijFjmAszlXVfiMDc0KETiEKefSIvNmJqWVh6sHA
nSsqAH5R1ec6iYNpbF4aV6rQZxzYTUSh7XQx6GdkEU1H1xFgXYnBAlV/5gKftcRGteq1ceDSE1GT
MJgaj3GH/6Id3BMdHpxD4B3iNVpArTQ3ybnxsQ3frdKf20laRxeueCOvRAQkt6vYwohQblot3mYD
g0nl99hojPTBmq0rw5rr3ajaPKQGgYE1QmGiT0V5JdL2hIpvTTUGiaNKvUZuTKe56oyNYxfPRqm+
F2ONwjUh0GKTCLKJFoSXfIKJT6g4dNeSJhMEIu42JJ46StvKuvHxWDAcHZzZdTYFi7favUi9+BMK
SZu+qsUribpDXMEgHeYKS0Jzq3lPakztEM0fKjK9vyscwzjVQjNOjFNuvrk8Jw/MPF0eXQ4VYsUe
Oo/ntOihtfu6KZEbrKkQl0Nt1/qpXA+XpwzeoGaMMQvwxxmnaj3E2WgxHTXxjeM4yd6wYnS0mX+H
9yc6Xn5bu57C5VChwTgNUPb/cRKiE1C4QU2F0xo2MayHy6N/97QdQawVWnt01xMUa5ZF636WotCP
lyeXL08rgTEdmm/R6PTdUZehs1xYOK0ne3lkDuoW2Jq2I3zLzH//r0bTl8teHrP1TSOSAWHS+shM
CivQDT0NrD7xTkgZhrX75ianPr7rOryYbmdYW2j6xJ41BQnWS3sq18PlkU997vcjkuuqy3d0LACM
0GiwFDkjehxWs92Jmkl3MlvZ48AE901nASk4cPweCQc/N00tG1A+JtSUABYGuS2LejgtCD9/HyZ0
c+TX/+OLAzMKVwktEva6d1qTjqdIuAPLSB756+HP1wpW63Aok8CZovHUgbD9fci0AYOcp54mZy23
ufqDrKGOUP0rcaTTma/6QW2NCSrMn4O+UktYZFcntIfj1hOyRWzrqKPu1yCjtLQ6zEzPp6zP6pPL
Gp0LGt2U1Wg1nxA6TRZeyBLXp1oq9C0t3VVhR4UwyR2gtNyJR915pwk1ngRq+H0dq+vJLEHQr4fL
170yRW+ZqgFHnbfYaP7h5gXz3A8nH5Xsqc58BDha2mEDzN/15Awsrj+lk521h0ol/UlzvQRV1Aiw
RVbd6c8hww9+Sh1UGuVU3F++zu9PTkAzE7EA/ZS62cKU6ttTVYiYKh5gpBmnA7EX7skEqYG5IMYj
0jodMSx/PxTrL11hmhmjPV+8M9dX0BFjQMnmBev1LPo5E6yh1+eNNpPPkLlkpjblU2lz3SUWXH8N
O4d0GSbdEXWoYJtUFAL6l5zKXdy9+KiR6YoShBzr1scw1R35RiN1kQVsaU111k3M45hq5wgXode4
Me31VTNOLMSG3M8lGMsapYsdvXtueS/jZj+Iwd4RaPdYm/7rnBdjiEQUSB0cqxrd+gwgw9Lr7hx3
FjAJx/lKtEcAJnUIDBjEqO29zLa8NhMr2/Ws1jGSjP4un79ySKZ7j/s4H6jSJUZ2k2kW8nQSYVZ7
DA4jNg0HEl6MreOdNCNPwtLMXqRHa5zwAz/FptT1/ipekoi1muyxrIBKy7z7xZKuP/Y2q1ItfVEp
VFwnYbxENZvN9pbEqCJw1nI5HckNdqVh53tuf5uUvKyneVApJAbxCfNBXo/pLmnI+MrGYSM6SP29
+bXiFtFqs59wEGwkhvZuCa6LcnZc7irAPNEUbYcRPbzjO59a9tLm7rK1G0fb+BkbLsOrNr1DllA5
usTOJ3ThEvTAadY4Z7dowJMPL34xnIemnE91yfYMq4GJ8Kru79oeHaFmPtdYN8qexTJE6VdyJp60
nggqunnsMothr0NngLyAqw1cavk+QHXZQJ3ZZae8aF6VnfX4nhxqG5pxpMX+3pvMqq5juGFZTMZR
ji9JNzZPVLI2jjHS/0Mj72fjuu3M7icJHRdmyw6qfoL+WJ9CV+/fBttjuVevCfXOJw2b7Icz9O9I
PzE+ufGPbnHVplo0H7ECH4YGyn+jjcUP3vBXI0tCL3NRbIIac4kPkIPxhe70USGvWJ1uUkZ35GDP
QFape/q6ve98CiCUJVYgkto3aP/S3PIYwdGI90npgyJ0bkm5jwReZ7ImxN4sXRAqsCmDRjbo/yb5
jQnF3pgsyOktrNW14X6pkZDqRooAuGdnJyp3o5dgp62k3pqt/8wOgRwxLNkAfym3tB/UCj7GKbG2
0kYdiyuJzZLJVBKr8g6lHgEwFQhK06MbMsfPQ0PjvcWGgaisKsFTxVe5ftc8LAZ/eEqqFEvw98X0
OgQCs86GdKAQWmOAKkHtmSlBBgbakubMrcXVZVs3yUx4q7TtdwuIzKHoH8ocN+pkTi9Cz62dHLqP
SOuzrWaLjL09l1mbxFQuEhY+JWlWcfEu+WDYh9vbUsbWLkE9HfTsGFvSipqiRqM/L4Qb12sTKo+e
gPStWZ9euSPvGHOaHZ+5uTZrKyNDURFa3kyKee4eIQNUyNeQuLh5nzxYdxVi/q0J8GctbcXUYsyT
qL3P1Qx1vTLA2J7bt5VRYZZNImxklPpmDB+oaD5my4ODX0GB1oGoS4UsKc70ez0Sb1hGPyhswxiU
mJbG6lh5urxibEWs25Hrwx/bdE6oTWztYtxYW0KoNj1z795Gernaw55iGitsTb4wRKtNFIPkGCZk
nsxeGIJNZ+dl2k/bypGZDuJXM0LSXCb9pVSkkMbGyqWx8icHHjxdNTSpKEn60LV8Z0fypAAoSv0Z
sT1j1mpJotC9gTpb3U4aJpz5RNbP85h2xp0g9iZsS668CEnxsSxbGZBH+1m05XMBDTR1yVlIa+TS
0qsPtW0VQZFCXlNzcegXBnYjk0mIMzQ0JdMprhHQi/Gw87r5muSwGwYsAHCKzY1Bes2GFHWHzeVN
nL3Yg7IDp6lfjCWJTpqJr8uXqAN1tbyM5FqSB4GjdV7sI4Ru0IwmJVoDxA8xdtkqT1X+S1opwHue
Zex1hJvUQ/L9PKvzkErkzCw/rawK3Xj+IbV22QP0TTfZ4Dyx8HwVsalRxpr2ZCeNpzJuECR2iK9y
ScBa04bCf+0JZ4I6leGXnsYXohmoJrsnMZpsRipg4O7sknShh8ss9oRtoSunH8OGz67YKpefZTa8
1nQOVj4KGq/hU5UjBM5Gf8D0Q2CYoW3yOmqCvJTj9SD62zbPvikGWoODDxzB3kAIAwgU6rhtGalj
sn7t8h+Xg1oFhfmKtyBf64W6JraGhVXK5VDXLE57Bl0vjymLzdgdlWPdjMAqhd885HkLoNAOQKSc
sgF/glOyMrgcINP0vx/NUUduRawrLHaRDroBL6W/UZVBa6XXhqs5suQexV3gYWDolZChoiZJm86K
trQ/6zVQeSPJ3Di5FuErWZSe84yJx/er23hiGvcT3dODYmymE8Fkx1SImRW+mk6TP6LJo3C7zUrW
r0ySLSsUFrEOxlojacvj5euEvBn7fGzY1Hv3NeX7cOlpT6r0YYw6B/9R7p9M7MwnZwDKa6tTZfRU
CnPQXD6trKPrsRByWkKFss4eAR6WxQYNahWSL5Vfkb6YXS34ha8sOVIRYXslZ1LaNqPT+RjX8Bj7
zirZMtoEfQvLTmc9XB5dDuBF2VJdHiKZLU/ImWORXhVIDK+mFZeUJfp31VvExnnc24SqVeysgJBT
LfuSAmpHpzmgFEvAHpenbPWqjaN1h2aGNXz5tFwyPn5/WqDCxz3G++t6cuuth9ckWJok3SJ5IT8n
Urg+/g9757Ect7Jm63e5c5yAT2BwJ+UNPUWJ0gQhUVvw3uPp+8usvVU8DPW5t+cdjEAAqCpUETbz
z7W+RedvHcuvsqeC2nlYrBZ2B0LDRz2Ptb1luznQawf3AM3A68QqaCq2ZkwpV82qV2YMmAHZqgcg
F/k56hCZDkV8V0TVV8UDnPUJ9GEag1ovRgi3CsOi1nVueztA5eBCpefnLgC+J3NgQJWzWzEL1Rzj
0d2xLz6PMsRPxfflQ8iVQDSbIin6MWgFOYFEQgTfYqcZ4SndxrdyajN/YEc6yWTi3iiBJ41tfDYH
bZ8U1Knxs1ori3reSYPbD5PxFPsNtTxrEvjta49qs2zWQ4IERyoazjHZ1FcTEff+zoSXAn3APHWx
91c5UyXlsX4UDM33VkQznCYcMQzBupTNcBG2gm7LRNlAajoYsIsBGLQwaPpKiLXhzu7KLHCpXCc+
UsqDEdKFJXouW7Ff8y1+oF/2wImjJRFdGTnxf89Zte+sLcE5CjDP201xf5daQXcRkLiQXQCjVgdC
hRahg2bWzUPn2utB9hFz2Vv08UoCxKOOqw5EKFk22TKj5mgbQSwOw9dUPrqRQXya5FWJacdrCjSn
KHg7hoAoUOaTtl8kyTJMFuqpfnW4CITDqhz2/Wzjska3nFfBU+D7xU59z6ioN6PC97RtYO8Ca3zs
vIXhHNHTVkcZZjl2x48dSL4zMZaojpAG1mFIy1dl2Ud6itQldmi3Ympbf4B8qkUbR/8er8Gxk528
AY/MJrB0SAAkIYJNln1BP6pjnhw9PZAWSlMXMfDkEQlsW/0P15yfEiipOwXQBJVYncBPgCZQy1M4
UPNsYvbFUPZnkRE8UlFWUBKcCTgzjgD5E0t5fjY4pHBFDah8uTlE9Su+o+aocKQo/ugQWWZ3K1oO
4aAonArIWWcg0mt/F/IlpT4DeXEPapMz+NG/t66W9RQLiPxuhqpqvGZMzHbih16Xh8EifMReHrU+
/RaF1t4dQWK1w8xpZsqzizPEIEl6wUQ+yZuLXNfYLuhaRiE26j+2RY+aWe2HRGtfF+zam2SCiyI7
6dFNgRjnJID+nrq2XZcj7DB1baqfOJBfuwLFzTid7JY3ufcjQI6fyfJIW8/hHqzqvVoituHnMOXD
VixBSXDlVKztKGjXhhi4VOTPUteLWlSTRb4w9qRWDj41d/XLp1mrd5Zl3vitcxfaGeoSjm4iCB3n
ARmtK2uXQqIilK4/DnkOaN7iks8xE1JBf+UJpsE6yTMkzQ2onF1WV89Wj9vDT/s7ozDoPoQBsC+Z
/kStZQXn6naI9QdaEBQjuXOZWUeAxoBmOK6h6yFH7fe1EXENaiezZK+a1fBWUddclQQGeZX5mnTu
Vzfz7urK8Df0KJGLk/nG3nZusmRZ9lAweZzr3QmUwrkV1VenJ1q3dvQnwG4tEWWocuYIjUGbfwt9
ExvAYObbDPxsEcmMGyqLg+Wl+zq2X/r5bNXBbYlgszSdcROb/V0yZt/KNuM+a9/2I85WrD9vlOPb
p4Fa5QA6vZmi+SkL9ENHewxZKFrzuTiKWus2wsPz1WTuLWX6B4/kiZV4NEQwbSsbOMjkxveTtCrG
FbYsb8ZKbdIxppFKQ6UbAQWVb1yRC4w6GmVmTB6IqWNTaxOzIbIN+QOjBcV5rh1CfKziCFGm/1Hq
D44I7LcowJ9N/4SnfEkbdcjDjQcMObS1e5/CxTYxUoLJxu6X4dOur6Phcaohr7Sl5u/UxUjRmfiH
BPF/0ej70fX2ChXsNyaRTWo2nULzWM9HZAgoCubOuDeyRdv5UeGfplzox//Veiqg7f9T6yk8uLX/
QetZFt334vu/Y3DVZ/6Wehq6/S/dtFxh64bBkIIN1/ZvDC6azn/hLTHgJNo+VVadb/qbhmsjECV7
U9dN1yOPEJnCb82nbf/LwtTnC7SgjuO6tvE/0nySG4+m86KpP/78v//H0R1Xdw2udihKnunZaEj/
TTxfLSWJsHQX791ZCpBojeCLLw4FMYGrXNOPS1GKXZJZ57z3km02xN+wglPPnVwDnUFEdT4695Re
dmgpkk1f/PJkj7jqnK+m1z3ZVZNgZrMZYh0IZDQwotA04KoA09Q65WM+OgxymgRslFhjP6Vz92NZ
oDKJZIEAEBEF1Fhfo3R6K0iecgHM3mfEYzxKfgJ6v1WqpTAdSJpYOS7li8ye6EbZFt1hg3bQQ70s
nzUn/wLRPN6Xv2hH085r9o0nhzh6xpCjhoSoOpv6dRhk+5CP0VuiNEKx/BU9Xw95YP452Qw1svfW
aNLDw0JKo25jrpv9+RQO36dFTx/zrtz2PkD2lkYvPE9xRp1FO2MJTPyTM/bgEeNb7Mc/SSo5F0Mm
OSLkVA8bw2z1ve4hbZ8otCKY2eY2IT+8Y9qbFZQQJ3VPegSmPPK5FdmGja6I/9ye+v4Go38VSuGb
hhYzrHJv049EjeD02yQmQadQjvDS3tdFvjGr1Nl0trTPWv6zRoj3amn0h26AZttrRbde0oispOqZ
vpbMpXOINLKzV6MBgFGb2XejRzzGYG8IGsVhjJQ4tHXgeTsrab/6CU8Vd7HKLXSSk+mX400FFhyS
Fvc6RqLyrCl3sUs/L2QPZDB+RkZEvhnZ8OQu0KRgJOm0BHgq0c5hvHBZQEV58309Rs059jIG7jRt
NeWgeKmQR51vgzllG/j/PsNrQr8gQK1GmfmdXtF0sCAE0L8bjhmZqhv4qMEhc2p5YKc7zapB2y2o
amJJ7SykWGXyjD1wqB1Xym2+oFQC/sW4tPhWLF2xLiP4IsPcIVy5w0JI7dyqvucdojSNRwcyh+Su
Nhqp81ncHZZ4y3RP5HvTx2uSkQgyHiuZ+csHkXWM8v5Vj6mENhOdPiwh26kEUW81mL06Nzx37qEt
31Kty09JQaCXG5HvaVvOfKPrQpZ+zEc4MwXOXkhGUfQ5iMiaQZeLhDPmmYmvBXRVbmClM9CSEv40
xU9TuyZxK4G38ObUJAZietWbe0EBcgcJ3kMZBUmK61sYG8bWkQ2A/osaOz3OlCfpzZAIhSOOuK1g
3ZBbhslUfM+b4CfDlvpaXwwNdQ6DuXTO2nkiYnOGeVBMt5ZesO1kpE5b9z2QlpFTHbTQemgNRhDp
jOwMB0SEX1UHwLeEVIOsKiDIGXS3jOS1Rjx3FPjVHlB0U3wuOtouaJpt6LVNzFBiEJXNdinyftNn
B44a4eKTYOSZDLSV56FwQwtQYoWbPWvHHXgdCOcne7ygrw0jIh0Z30IaYXgc2w7dhBbSVins48Q5
24RAPV2ApHppntN4/M6w2a5sSWB1+phwERdnuquTL0eeB7XYoRyPSHlfScG700uyGyIpFYPPSjEq
JXHWzsBxe3CN/NKOoPuVW4zQ4U63i2lPcMVa64Nx52s+Da/sNSyBio3FZO3xZN9jtosA0/RNOx8n
3LGZzXidPnQ709a+e1b+lGbRd6eI74vccu41Ic18RFbhVpwfk36+jV7ieJtlxrwxEsq2E4P4VLj2
YHnKne7G3t7EStdh+j40ZGqSVcLgHOMHWXMfJWZKTZ9eXNEPPSOzjHeQSL6MDSH1TnPK/KgFSivR
J6F+vq5S72jx4ZsMeanPXF6TH3y3jOoPFttCRTLxtOGUysKRmmNM6WHR3J8WJoMksoy9auarTrYK
CVCLapI2Lpn0kM06Kg+kHIh22s+tf4+/AZN8WtLshINLRNEY3rdLC9oTrd0QjOAzI7DD3Kg3biTM
tWcK7S6ieqcvuL5j+kfoAMlq8BiuAMonZ9WkBR65XviX8NPStVQTlY8AKR9G8O91RjcZmwIw8Vqb
FtqcPEZH+t0MS3EnTJbmyYpLBpcZfAnN5ROZ1rIO790tDoaeNs4Os93fEzbHELCcVGBAqelEx77N
EYU15HgiwOa8Sk8oXB7cMPzSBfkjY/4dkhH6CGgTSIf1jxa6EyiuVZgfmpRgdkMeOceoCTEKnydS
VbEEy3XouTmaVHSOY/eSMzZwgoHipe18CHMARmZBeWTyvnf07rrEqs/Z6PzCqkXmmMeAeCLae0hi
wG5lEUEZRXRxRwUBpAsp9eVBdYyE+eYPEggJ0jB0wwWZfuSsQsOnsCQnvqTD9tQEs5WaNTpuj01Y
EjRszeKgISetOxcH5OTzAE9zMLd2yR33aoBWnmArTdOT/Qgz5tnW8wEXwSlyxbSCPIh82tBvEL4g
1hTDN93Qy13ekeU51vlOB2KRF4OJVq7Fx2uHhJcFKepfdQZYeg/80h5IaZZFJPVN18mHdWZIeGZL
qBjDU12ub1WZJW8TWPoVBBe1l5oYHXQe139diyxqTnUaP6zjydjs0FA+DXIUV00WxO9IoaltJkup
zfgyqFnLYbTKHt0JBL4/rgZ5NGJZOVETKyAjThjma5FOmTodFo3LN7RhYNS6+cucQf/MYQ89I9iP
HumjP6IsetOmyJvXtTy9J3l6ezJ65LqYp0ORH9Qrk5iaZateymGjpSuAJXiRxQxP7fIO9Vqj2Tt7
aKNk3VKEuW5pKAjzgaA5rdTWLHnNqbnLZi5fIX+Bmnv3NWq5z/sXjzQt9F//vEXNqc1cfs71q67v
UetKyo32rAGvyBPx7cOL/+2ieuHDNi8/9fJ16vXLCrXP3v0b72bVu5CzLLRAphRmZqOV73bWu42o
2T/+J+829+71d7Pqo9fJhx8tchtMCslmdkbDvLba6DzZSXQuZ2NCW6sTvt0s5BrLFwJG+lH9y9k8
lG6kUs6qZSd/4SLhko+cZ9FiEQ4XpAQeEaI81P8421Y08dDwEthkYNExGGLdWJPUCAg5EqCZGcVB
9VG1rCYGCQ5QnKlvGINB0T3zuk3VToCn6nPByOqOaF082a2pb3QeoyQ1DsgyMlgQrix6zar+ZfMg
QtRV3Yu8PkUyUKccydfx5CmnFqdY58y9LquVmjzz1dyHj5Rj1h1I9dtoMstHTRCwkF4jF80U/5Sd
0A7wSUE/qY2UOXS7tZodgggYgfr6XK1Vs+/WIh1+LRwaJK5MOAJiDE2yrL+6xsLNOKLG0ydaduyG
iqpA4vnadkrNF9jq30PTpR8kr1s16eRcQmNY0naTrTlnPwrSwZBwcu9bpnNqV4zN+v1BYcuNiVry
4K8rr+oAj4RbjD/Fyep+MuCeH9UG6ZiS2yC3SuAUo1/i6Mbjz2X0H+qcSon6P4LUfQ6kiqBQNwS1
Tu0G7r3iyOeuv8+UT8wBGdfquhcrFamUynQlxpCcTeDkyptHJpPmvw6Gbm2rBZkLY8e8xZYHuAHr
U02Gs9WbDN8huCmKsdh64a+I4xxYTxNgSZoE06bDc5cn2XSYZNHf7GsIVrEhgcnYIzfqV/ppd9cA
J0UjxPbV7wqIoD125v1iFR2tN+vx8sbfh1YtFn3/RoBWvMLMQWGmTCikqm/p5XAZyWlsrI3oeqjl
VNW1jfxQlalMsm9HfWvAbQXV1BXjba8L+6DERJ6s9I5SW8S58KuKckAEcv+rI9GqTf9eVC/EnvVX
NoAJnP1mg8nK5yoRFkIeCZT3hgCDDc9SSUJSR0ad1qE+wP+lexGUBGbL/0u9piZosN8vqlcvJ7S8
fP60qD6m3vKfN9UVw0Tb41ZdcupcUz9GLeaqvHVdVnOXlUtMGU8PRXY5XqHWuwcdcpB6i/pa+ppc
yWp2UpfaZVZd3+rH0fL75wJM1Rddf3JYFQRp0k7U/P6TQuMrnH6kBdqyVZcJZZMSo9ZsfyOaudoj
1E5xxESRvlVvv8wGcq/ByiDPhOaTvDGoM1XNXSfXdTPRB7vZMLeVETOs+c89Sf1PatINBo98NYtk
hPapmr38+mqZoATcTiVM44H5tpzBLUx+TuM4Y8zStX946ofYzQmtt35UO5uAHi5j+VXXfX9dR04C
PfPQ0VbXN6uvvC5eP6vmrofx+sJ1ex8+GxcvfYrkUe0LdePsRdQUB7Wsrjz2eNqd1fLlxy8Vuj+M
nPpGbUsdU3Xc1MRfvoeaRj1W7Xic0zOXEscg6nuaMupE/POs+vTlVjVhWz54lcwhZYwskRN1L1GL
ak6tuy6qda5sBf+P3qfePAZvI3Tk4+XXy2uOoj2n7fWaCTx5Gl9OZrXWN4t+QYfzz3Wn5i7vUrMf
l9WHLlt9966PX/DxU5qB+LiDtrDokAflPlSPETWnPvundde3qFdN1QpUs9eJOh7XRTWnPvffbrUy
PPbA9SPqjR++6k/rPmz1wzeF8oY/6dtGDtOoa7ajkmANNUKN3/kZam7xrAp9oHyefHjlug7uNZe4
Wq6736Eal9ut2vj1rZdtXEM1kDEMK4Pxh8sZ7S4F4rrrhfJu+TKrrqt3a9Wyer+6zv7+JLC7CTFH
ny4GJT0ax/UbVjbX1O2HbEnxk4QdYMvK3+OB0df++JJOBMjqba+/cDuZpExLPFIXBuS69PULIJ2j
XWMFXBgk/lrYxcGtLe3FNAL/gTyNemMGwzPIWcy+zeTjkkijI5SgSXedp2JKGPq2sPkzmlPdLHNc
bETYkYth5zdosCg3UidBc4Lyxxvyej8KqnWwLXeausd9/Icvt5MFImAvO1XS0oCXn52mHq/qwXqd
ABT752n77pGrZv/09g/r1KNbrbt8w58+d/mGMfVv3BbnQ0TXj0tTTTx17V6X8bHTiaF0LuWL8vqV
y6O8uC4r//j6h4+7DhmkRAgRV9vJm5r6eO6JIrlX7xzSmuHhqX5UL8zqEvzzbBxCInOy8s2IG3eN
qYbxLUAHGQwhHpu2tPtEb6K46bWKA12ihbAFgNZXnEX2Lm4boj9bcRqxHRKF5jCY3dmf2yp+MBr3
xpv8O6tAc+SB0ZLBZ2abOwwQOk9ow94qE7xQzO15G9P0P4wG2tN2QZNrx8UIx3lpNz1Dk7DbNNJ0
274FcZcj40tkegh1xn2n9efmmxtGDgIIWoa15nV8xUOY6ZgGQGdvs7lssBKhHRujcoGWifkOT+/a
cNKzwXP2wCNekqNgepbC2Wha8Nnt+69hNMGSynJgZ4xlTtTZqPINVMEohK9qT1bgg7khnw7Ct5gm
i0rBfAe+hSqFaxG2jBF5F6ThmuSBbDtXzDEoighnXPZh2yYruw2ybWGXPzXDv7fJBaCr3O3dSvuV
a9O8zSGjbquIX545nzPXnqE+0QWvSvEACvI7ns7wADNhTZkAzVzwpXfrRw9fHUD0ep257NUhI6fh
h+UX3V0/dwu4WwC2ibMTTeBus7z4OXvV0dGGalVG07Sjk9xv57R4qEvdv6ff9yZI4TjpxCARPIIi
WA6LGiPyqAxDBlng1HmLaldjUWkXN9mZQZHj6M1aKjfZlm4blfM2WtVl4R6yxkYcMqAHnHQypkhG
THQGEXwPAbNRERkBeKwYPA3ACGULg+QzC+PfSiusZ8TY3tmZaxv8F8zJun3xl8DaCBH6CC3952Tq
5jWJ3vFj4vSvEYinFNHHpxJ/LgAM4xNSKhiKRFWsuEEl594IboulKXZ9SKJ9hadIjkufi8ZZtsVg
OOt+tPeeX38HeE4qANRC5GY2wQmAym6EgVjN1YqvvXeHz3ZeM5LeIi4nsoya3ks+G9/pfdKrxO2+
K1rAQUET8O9OFJ0Lyky9BhraGH64Y+atfRt/Qaa5N7UFl1pgZpZ3f6gn3PWoNzHiu87ISujmrLhp
+nAf2UYPBwywP+Hwuq1ttSr+iox02qUUWOu+OcDG7Eh+zFzGKnyjQUTb/sxxg28zw/1k42RbYEKI
yoh+zJb+I6mm4rkZ0uRUOCUBA6Wx4ZQz7rqZWjnjLbgTxrO/xN7zSD6aGLl3BnaFYDu8mYh8OowO
z5WSEbbeLMP93P8Virh4SMf0p2eMh7j1qm3SEOVRdO7dDFjNxBdm9vqPxS3MW+4UKRUEhMo8hr6m
E5hygNfNtqnrV5l6s0X6JNZ4LOkcJkdHCkHSPvq+dOjOfCs7+SVy6SawX8udWaIjS932mzsylJDM
r+Eo5tXSmTfuaH7TvN7flhqaTx9Vdvs0V29F7USPiZ43q6oqpl3YNhSbiDMZiL+4ER4GRcMdv5rC
5SShRjzHccgpLd6MIHJJ18gJYZHAStdqtqI0KkJoxSdyNfKN0ZpAo4IJtxwpPn7LHQP+MCEGwD0H
OZaYVXm9rir/Z06pLZ/GPXyr5SaLikdRp2fKsajIxTHFE5Ya2Rc/5mk4rLyi4fTTGu3ZC/kOn3hL
k7pn4RAKbKWPpoe5pInvePy5TopWvRbHkOO4netnAn/MN8R11VB+GVFaYF0nyWXMgnWbsSM1IzuP
CeaFhq/bhPNn0xm++CMg1IxQF7iDHJSif8id/DzivNla2gKDocqjg2fjAzBqrtretix+tPN5cEr9
VAdkFTF8lIkt6rfPAC5RS/hiRIRvnr0Gb7WdBI9mEG/LJkh2Xt+1m3Gpzk0mi+S6xk4ojVuvjw/4
w6Y7e9ICiHUtT4iZ51IeIuRjAGC+oT2DRbIhLdt2DzUoxi7CHxeABBws4r5iAHedvRTHriEKAt9z
caxteoSuacPEM7jKQwCvgLznEVGVu5vrcbwNqo5cJgaZdxWDNrFfNYe4R1KW4CeUd36uwJ40k4zC
LjHloBoXYTMoO9kdVIWvVceYqdkwFBTq4S8t7N5IkVoAqjwOo4USvBxIIWuA2Ngpwnhkd4UThbfW
Yr44egXrbU7TM6khJ2v+XreVdpeZC6dLlN2OmoZRKE+GI4Nyq9JBkovUXgZQ7CkUoITJB2jjQ07A
GPHNXihQbVPv/8L98eyS9EQoGydqMdvY8rhZmQZhZZZIn6jMbwBOx3udPbZJLT/ZW2n0LTHKO1hM
WDHaEfZoUy6k35m3pjY8LF1y9htub33g/qDHvG9rirV+fMuguLl2EhfReMrTSAvCW9M1q3Vfe3eB
DpfaaqAhQpFjtMqdHp3YgbycQaNBkXuwisI/n4yKseCJy/Gsay8ZOO5VKI3qfoAg0Iq/6O3obbPv
QcCovrbgfZ5QGqNc7AG/fR4AE60HPH1ZGgNYch+n2dozMJeiJNtRPLLQ2c83/sglXnv+tgV0ucYd
843RbS7QgA2VcEgOAdA/JzdeQJt3j6DSgSiVJtka47HP2ENQiXaNPyVnQ0d7rAXbproZp9Z/CuNw
PDb2qoyhDpgu9E0BOnPMCYoJ/PGQEItLaDuWW7TnJCPMLnlZ3WilG55QJzP3u/WY0R6HNrotTMi5
VZdPW2CQ3PqW+Lk3ZxT6uUtrutYYwyz8GZJzG+LQJF6sreuXwHgQC5m8I0AZ8c3yl3Q9WwOlLfxH
Ftzzre5OsvDjOIxFkQThxLM8bTU5aNmfncGEEp+ebe11HlOxD62Rqz7TGjy+7Ve8XoSTWMsnJGsQ
b/HIF0AAUJdDeuLZtS9MlO2j53zFH4HZqTqPWoaaeMKIak05DP9h/Oy10cEQRX3skmZau5Afecgd
ic7RGNmP+qPvzmBWQxrMcUR6vfYQ9UjSaTdVfrixjGp5wmBOZTiLNHu1hDrhRMF0F4zErhABtzVh
5K0aEKAzaTSDE/2sigWnnAi2jNeyJ2JjFx1LgSeFKJz7Jdc3lfWMSsJbtbGjwTvhgZq5kjAK4qCu
lhNPJUaC+5pLMCaZNG9fB9QXeFuqr54zHEE6GSudLGbfj37lc/oVpQm+WOoSN03RPSG+93eRMziH
KfR+RHn6ycllzE6Y6KtOYGppM/zsoeE8R+JLTv+H4Wj8BU1GEgpx7De5cyu0byKM6n3c03eYtbM2
LuMNqv1v+qy5kJRot4QdTTHupmWRRk/x0J5FuQDyCEJG7XEhxzM35dpEojkbglHfEYZ1j7kqfzAt
KzmOY//Zm71fTe0a6yoHV+4PNU+o+XZABpCCa127eCb2JFGNkZSoExBwjLUH33QJN3B5FnsmpB4h
EzqA8JBq5x7N1ocj6zj0GUgYdILTxKE6kP9i77TXYjRpqJd+eTZjBtNzD7GoYz/H3B2Ed+SO/pIv
3gbY23zWm4d0ggSc5ePbQrALjDWgMEiAUEcn69y+7eAjbGCZ4ZgY/F0NX9SVzobS8aFqBcGd3g7m
KqzxztLsjhnvXOJ+3BdJ3Wx0MsRWYayTambJOxA3P6sdH/ppOvm0g2hVZfulnVEMBiHnvT/SCE/1
vTaBPrc6/TAluf0IGgfRCwOh0QGv8Ff4JnetEzZ3XYE5f4oaDaGosQNYQBhpVd11dKDBPRbg7qad
3cmuyUiQ5ux9y3OTAUISFtaVC/GcWKuXCJ/TTAtgCqqnRBAfbdhoXRFr9hahguhMk00GxzUDsREy
LLlJiKVGuv5TLGEG6SmhsyCCbFc5Vr7O8mRPt+G1LjFg9WgOyEpocW2PYu2RN7UylvrgFw2R3ygJ
fIGoewZPB5cY6a04FclDr1uyhQ7/2Cvy78Blb0RMAQjwDQL+GZVFbzgDmUJgVgb8xD1n4WjC9QOd
9zz13pvjOeNr6flf6iZrMIRlP+NEczdBb6C2EZh9Lc6vzL5rUsf8nDXiS4uyhwFSY9uFLmC2gmSx
gpQOrWshwUzokoI6PBhFQlCCnT8TkelsIOespwWxUxJrL0UCYKyFNBOUc77VgVXTV1u+gMOrt/qU
ARLlWLpOwplTtpuwgSYUTH20c2kPNDNyfA9h2rqkdmdEm0Gz7kaLWJAaD9e+moeBqDnydgj6Gs3M
2IfCnw/ukmCRwozZuGA8YpuGDq7scR3CU9wIMsy3Q/ho8rzZYdRnHCbjkYvtgm7GSqe8iViFxIKF
fOTSCbDVhwCi0H96cIAGmhyRSLcjheJMJtk043wY06rj0ge4MHcUnzPvJtVraFl953zJ6S4lMIfI
UoRW4TQNkXBI2JYBz5qnd/nBih191TAsNjW4Zt0EYhzuDhs3fnPfJdjrMjof3MkyrP6OmJ0dqXIE
7OQz2tllzFZLtLgr16aXPHjtPgetnOX5fJjb5DF3RUnC9HTkooZZGqDzTTpxXwQ5cN2JJAXX1dei
aobHhIQLR+aoR8Jm5KRBnQYeMwGM1nHBcQaSCMzdPywc44S9L9oFc/ZZT8BOmDy0iKojZlCQ59x6
UXBqyqdpbD978VNkd5g1IfH0YVquSXEbisQ9cjSasHVXAdlofsjBs72FlJoJgVVfc0ETGWmV0KG9
yP8cVcCrGfd+JDjS3aMoK/YCz6xj4FvpGzByxmKgrDVz5HQBjRmjMc0NuLRZRL8y9uWaGHhQXnH6
Vzy6Pxi/38ufeEzc/ptDlQuoR/bSTCPVsLk7OF1I3nOSk2tZNJuxfzUDMEfCv4mR0ztWj8etc86/
atLOTkEAs4pHxJNJF2RFomq1s8Oc1hGRVc7CIa0IIaNfgT20je76UiwrZyJKgcIwGrym5zHQvyxm
/5oboUmUlyAedGnudOjbjAiUOD2cooXFlhU7v7GeE0+Owboi3BidrEHM931NfmwL+msT14CuC8sI
t6JPsrNndKv/1Rb//2iLcX6ZaHH/e23xF2LBSY55ry3++zPvtcW4YTzb0dmWsJDu/tYWG2iLBfGP
FlRYS7zDyTr/0g2sVD5/uo0f/YqThTTry1QYAFxYToQHafYfyO3fIOn2w/J7Krdkxb7XFXu6oxvE
ZjiGafM9ivf8DsptLCZwIb8e76z6NerWwiEBUkPqsHLsB5Sv7/bMHyjWCvH9n77tA8W6Di2iJ0a+
Lbidf9ESdz+DtUNTGDw63Kix+H8p0zNdr335iZuY/Vpt47/CPXF21GdWTbn21tHN+Nm4mTbiCCqL
+30EeX2LrLc8/+efarhS2P3vu8bwkBoiB0f47XDwJIb33a6ZjdbInMw2sNcACKkkUAO5dXvyR2vC
sadhN4ThLCRoxUOj+km0y3TUcqnAA9yPL08Kt9RcEvo8HKaGe6vpGJvaLpDtwhc7q4m0uRFRr3+r
6WMhSh2nk2UsMtoVkZtaVwQjXXp3rjYg+/0NiDJGK+uaoHKPSKyrzInmPJWgYhmwGhqkxltSChWr
MYyLwkguX1VHlT48FJJqqxRhrgN/hJqJ7BKCvrhOcCU2p1kkLoKR8u7qDEJfauxRvh2uqxpDWh8X
QTOCneRvaD5WJ+Xy6UVF27TvSZ/sUIBenG2OIPS3qClYymE5m1BLfHRqqlbo0uO2SE0XbmpK6F4T
7K2BRBa7wkEpDT3K1Kbmrs62trkpO8M8OlKOQWMSDXgbiZroMSa1nCDAo6op4UVKxxbgdT2JwkY/
eV0ubXJ/syn4Umf1gXqnub9637i13+pxF+zUqm7RkDJiF3e3DNx99SRuJezSX95Agowrl9QqNbku
GuTGOng/V1oN1VH9u0qhR7zWtKzVf66OiteEN6LN44uvSv2X6v8NBpIILpYl3UsrkHTJ8/U/hJeE
qVQtC0AJ2Yr24k9igVuiwPGJelPFSXr9Z9WcYWcMrDGqPUvLnKbj7lRzcY0db7CXo4cceudTTlKv
ZXEQHtuK0rpJS8XVWrBIUvkQFdLP6psYNr2+/HxZhC9QnLDtSr/XVSCqzg7TwVs44jxQ69Uqjri3
7nzO+dBP2UXKDAbZAWws/m2NgG74PVOoiVPn13AkHKnsUXY85cwbRxHzzC3mehsvRbiafMzCsYF/
eLTFGtfEclBWNHXaEqv+t/FtWPrH3AEz8+58rRJZSlc/qi1LD4dzc6t+jfLmXX4XreyTcqr5FWga
tS6gRQ2JaXEOg/QjB9KZnEuPslpUE3J+3y9+eEtmV3Sc21mDEMjx0pGHnELIsnjQikbsXb/cGz5q
TPXqIuc+LBKgYq58vyVMMBkcOMxIqvEmm+it5AYRJwmim/vX6+bVnByLPfTZcHlXE1FGHyfs7Y0t
hS1oxhg7Z6Lm1Lq5km7BoontdTpgF1MrsUMDVKrBbl5efvfOTv9Lo0x7hAxZnFKps1FzyNmq5lXN
ziEdg62aVZNaRcjU47ZVOtLrC+rT9XXldWvqPZqHxD6D+7pRez79vftdezS47MynPqphJvKcpRQ4
cp+iiiAPdl77B3yeK3TW/GtCurXV/6smpjUA6UBLfXnVdhfud9GsDN9yz5iR6W3jhrireSq2bmLd
BLNA/8xGLu9VW1HLJCX9vWW1qF5Q6y6be/eZQusBFozZmZat2Fu6RolNXmR/2sx1nTlahFiaTfdT
tHSgcLMC/UCA5Y242I1MfFdLiVyly/M1oxOxUetGg1NazV0nH9fl0qbqOla8R5N/zjVNjqvLzxVL
9GuW//wfP6s+dn2lVJ+7Lqu5j18lf+F1XdjbEYT8vSXVsA21+pK72XaQD1wLyL2YquygFfqrLdW0
VyHAZcyfgomAKYP+ltIapyiaXETtaHUWqdTVpWZXgZjUBPjzE9jMZkcZFKDU7wkQq/eL6oUCoXAr
FcNKLqLLAe9C6omVBgW0MSLjTuqNLak87uXJryamfCBfF9+tk0+9Jq3JO1Sap0QE4GOl5rmQ6ud+
Bl7bokVPRpTRDKAdibIqd2nTgdWdhqOGjDqReupYKqsLblBSaQ3M+Nm+p8idXr5TSdCEuoJqqdSe
pGabIWG4hER9waBISUCrxaHApbE1pdobJH9zGpQEXM1GUheuJo3UikdSNe4hH5/GOThgVFX7xrGk
xLyUavPWvLsKcpQWJ0WansBwleOuMAWQrfdSv95TBZkRtIP9D3ejCPHPonX/L/bOY0luZMu2X4Rn
0GIaAEKnZDIpJrBkMQmtNb7+LfesW8HLFtY97wFhAEIwIwLC/Zy91/YqGs51jNL+c5Jx8vZihLWI
4YnnjOgjJrziaT3BmBT7xOFg4I46dgseVbB6m3ea9euscQvpMSJQtMmfiHt5HRjrrmucn9P5Ugvt
/iRU/BZy/lbo+jWh8JeLDdE/QS05WtL1aAo/QIMxIMEggKJyor+FLmhunlPhIag1h8ounEaSP52n
jJ4JIE0UlDeBzH8mfFGFcyEvKvoQQvUqFx9HgFxNbebQLuVkXEYwpoQnwhHuCFX4JDqEcLNwTjjC
QzFgppiEq4LscvLr5pzxss641R6dBxv06KFRLZogWqn96nGchPo/EDXJT7MENUHuq4xJO2y4W6va
/Ily87EqDLwgwhAi19qspIyW4BRJhOWklHaSXDhJftv2hNOEAqjYnQtTinzM5dIxCXfKbZd8xsd7
QBdiSAaMjPQGwdHoxU2oFYuicA3kcmJ1NDPwxOlEYdAUJnN19sjmkk9tcoGAE0+Sa4u4Psu12wPy
eR8v2RY8byAmQ7nPaVvv4AqYZSPIhGKhbpXJ1ydWOdhxIGJrEvns8EbEPkehowZJ70qShXWSu+SD
SQxBT67VCjoDILRcakc8iFifQ/j97qkarceFZsqeI4Vbup6cii6aMRQDaSZIUOwbuvfYjbtQbxiZ
y110Q5RApTO0G8Qzbg/cNucHjDuit16EE9nIxNJTUucGh1rhoLnTPU7KbD8YF80LLTecv1TvqALv
5gC4o6IfSA5+Ke6ZdjwrYeTpyS6YyucVqAPVYnI7cKpHl9ZmeB6s3XM/X2lzillSRgDneZ1eR/2N
WMZdkh/g2lPpTfJXM3vQskPZ+6VyqbMHJzsMOufMwdEu7tTTtuH8vlb49JbrCAc225G5XkYX4h5c
AWp7ou5LikScnvLylK+13y17AjumvX2urpC1Nu7Y/vDXFgdtWP6iTg7CARoZFXvo9HQN5k+Dc7Iy
ZHLrA9qQMv9Cdhm5FnGQfCaOu/2hKTsIhJP+MgJlAu1AztQOQq+hk8q3RwtkGgdH3dsl0UchofJw
/lvzwSXN8HOXPfbqj+JO3Te7q3Vu3txddr/sqAjiFfW3M7HvPpSoax9kv9Y9obTw+MM6UB5RbJIy
sHz3DovvnvSfZDeG8yn/SiPkFTxLsBw9OjIPxnE6AtLbpY9OCKXNfmTSidHx5AblnXZsfqRMLId7
DZwA6H5zV6T7SCHvYGdfjSlo8PAxwsZnhzw0+EH356E6WfvtBWuoGeZPyn38vv5MXptf9bW9QmWg
4hqWSNp3NtNsIt4Csktf+q9m8D4ct8uJ5tyJvyo9bAcaHU+cc+StP+I0PjrUYomvD2H8oBLPANBC
LztUZWi3X4fsmCbPVOUQ0HXd3m6P0d7TcAWXh3IRSh3f/rQVgUmWwk+zfkoSf/0W13tFJbE12ACr
4dPv/HmkdcOP5i/OLqM4sJwH3FrkdmhocfGGdd+7y9V58vhY1YkgtE/2cnYJog6BP+K8jL4Y2xFB
BCkLXCHxNjifx/0WXWkXPOlBdYf+7vvg+f1P/Uq3puyDHGR6isgkWD8RLQ/9e1iOg2C3nWAq1PYz
buHqzWgu6rb/Rmxypj9VOSrxe4rifzUK2vcwTLiTin84edcfzk/0GxMAY+uSE+enXiKGwrNvPNDx
zl/b1b9YLyAjlYu2b0irs34m3Ad7jDgcSdfoOVYD5xtJEysM1+/eEJCZzYPmxTSP0/f1BQC9bh7V
K2Ovp+K79q4ORNzs1B8eapXz9KZyVLZXjS7mYTrgEW1wGZ4KxiiApBZ/dXcp9LVkp3+pDsNEHsrO
ebV/TE/lo/u1PS13JfVMqMPVldNfwaAVBfOnyd6V0W78Gfvdu8fpo4XEz0U13o893mnTPPAX8vbF
zKTf1+5ooT9V5HEuoVce6den7+rd/Kb8VTyaIdl15/RF/xr/zF+gurW0QEefSAA/us+/tF/g3D5R
HYj3SUhjFMDRfX2kLb19LU7m/ev6bH1SjsZj9k7stxP7BuXhQP2FgtE+A8rElwbp4dB9Hg7Tk340
L+opT3fdq04v4Y3ZcX6Ci7YzQ+WrCpJ+HwXDDsMqKFvaFTvNZ1YANn8qglYLhoQa9omDXnmavpcn
0YmGDmkjidvhXAu4pn4xtTNK4E91RA/Ir0Ps47ApmP3SgNjpe/dYPXnf6DC/LqEdbMf8e3nAptfA
XHowAHX0oedz0QxiUmL8OaDHHu3qK6dbtqdId4zJAfzCcXilc6TtKH0hYdxx5uvZYbuHYewue+uw
PP0VHeMrM89jddw4URH0uI/DUSXbZgdR1SSvkCsgQlK4bEH7ie/0NFyWHVhOvfYrjlT4GnyGicZU
kHFaP3pfBSWExOMYZdAeLjZiCprm7b1zRM3mchweIso7hzhEOnTIvs13dfeZuVeGTI93JD30C45l
lGpN6RtXN4hP7ZW4n7P9itnWPRCCeCRxHLuP71zaZt8cDe4pPvINgigoR0Y+WVHv60N+9d7Mx/xz
fIfi4wdh6db9QjcSBNO/7otu1VLwkbdIg8sG8M7hSPHorJok6CZGdK+5DGwGMVOJaubrppgbjTOM
1LS3xzDVXZB9LmPro4lEaWc0zRgYgstFUkl9lmv4kv5emy1jqI5y5+ypBDxkxYRPpyfKUDynkLOb
//rVRo5mpu3BXzsDjZZ6tP18qBGKOL+wlDtMqBIoseM/i6xTRwB4cKbkmnyg75vvSg1hVWlBm3sz
Yr54A/yX5/qpp3LlzgoUX0jq54/VRaX22JOyiDjV7M2wR6zoz21Elpc7LTC0HAIvyGDNuO5Sg8jk
duTwkGPQss5zOmudx3BarUpKoYKNJteGRPpC/9mmfcTsI1EvgJjof2JdRd6CfQHsY3V2hKBWrt32
ad40H8pufIyI6Ew1Dn575QdmesJMt4WcQ06Hphyi+CG2VfVM3jBjEBvscpZ0/d9BtMJcM+TWfbsq
2t+8KFFiuBGqPhhSYp9O93yfTOqDrLLdfLGdhG3ddpo2wa6In5NQej5tkFKquZlHWQ4eBA5Lrtmi
GkxHWz0Kqqxma5/I76bD5lGaahZ4f2vDbSIam/bSgSDZmwbX4/F1IbLsNKfzXrEWD27PvwpIqkAd
rbktTkakBrCAhu1cktjpGwMaOF045kTSmz2CP16EdlVuqnMKhIqhkjdFL07cq+cEJRtjtk17aTq3
xZDOgUAfgKa6hnndIOEZvKbIUzNpU64NecvFgmEmE/U6ApfBakUuzVfhPrl5rOXabd80qcRFRVdp
s9akktkc6zVYzfZF7ft7h1kPmg/7OIlCnCzRCcCKb00TVz3BnAKbRKnlo3h8Kybr+vTdsqCyqgpO
JwWl5rlahwtzXxp9dvtjlcBp8jCTfU3A+NS7GjM3FioBVJU6j2HfEfMqy6ryB5aL26ZL2i8fkomh
yphc/rwSC6WsAmilCUBaAwsWeDI2E8Z6FJ0/FqKGTNYUO+MYJ7KXMCRph8hXNo0KnaywZjpgvo9t
V7DY/q8Z9z9pxum6a/+3oJ/79x/dW5//O+nn40V/d+M86/8ZGke4JZJMVaA9vN+/unECAgQT2DZo
qjmGq9Mr+xfpx4D0Y+iuahueDXzH+I30o/5v2m+a7vyHNhOtJUu04BzVoAlv/kH2KcCdqmuUTNdq
MocFxBi0zzt5LkXiMinXbov//b5YFBI8aXH479+GVjrM55jQTDPQjJKelPj/a2kMla+cTKZLk5Oa
a8PIB9JyJJDLhYAvO/p8aKEx51RSX5L5tXZr/VRtsxNOAt3swnBGNH/ivZpdJvDOFZxn4ulgPmcN
ozPzbQRvE6JoJB6E0QUXtoOaAP42pu0we81L5ILuEEDpDrL0AGF6YG5X9iCnLQGf7gSGehZA6ggy
dZFNr0hzT4VAVntZBz1DYKybmXx7+lr7JFKwINe4OLtIITSdcXVcvjrQsGeBxTYFIHvE39msILMt
FXh2DkW7FDjtUoC1yXvarZC2NZS2JeTtiv8HCaee71HFVj6+5jtPgLpzgeymtA8qQmC8h3RTAfCg
3l5JiMy0nsL83hHo70xAwIemetWz+Njb1niiGfZrNhO4zXP1KSfOhOEwMPFIYMUhsiQCM44v9DXm
hwod95wLEHltzO5xEXBy7UgCSWMpcHPm6h6SkYdVaAkrATWv1p+RgJxPLrhzU4DPNwjotERevbj0
/BrFUzh1LxWsdDIwVd8EHne3puoCfL147JI2ORDPvQnUegdzfYK9vtm1xXC/OfRO+bQ17jd4RQBE
BbC9iltauyMVCFTj4Nzhui/w3V0474YAvhue8deUtms4Cxg86uDviAbzIJoBxRf2KxxdUugEQt5U
gcmPAiufwJfPyBtWHPTTlXYfdeoV6R5KI3OD/dl42IpbP4fSh2oVdIL3NtlAwKsm0RGtkKHWDFGg
qX/V01QFmfWmOEm/L9SyCVIb/Ddl16s7FWVAow3BRU5fGpUpv17dPDSlZwc0FWhCaQn9Jdt8AHBp
kzEJyNHA4kLGGJTbmVjQ2a3D2K5fAXORugAkdD9O00yiGamVpREi2AzNts18fbOel5WpcJzUmBYS
E4jVyimwdAwtCDS0HZjM68jIe6yj1i9tNQtVPbkv4w25aaEciYMdff7UJNBa50fRlT+SdgzIFgWk
YjrP2VC8q6rwo1qgUpEy2tZK59R8q5Cm7hyUluEkNbjWCTDvTzTnUWgMT+ZE4UNBwrdAZX3SUJbq
cfE9T/JQ1ZYfWzF9S5a2OxLBRBbIUL25DaOTnrBBxTA+uw2zAkbVKZWkljL8cFG8H4vWfBLX1x0g
P48fzYQ4Vt2hPWBOzdDXjfQJ4rqpHio0dpchSn/ZefnM5THcvDg71IzCiYH3fMUmHG1O9HpHYvRo
vOhV89LlVXQkL5bJGSOXj4VDEnhpfknLdUSDpj9mnf2UD4qHSihpCVODrqyNLkHZOsxnhdpKPh1m
pBh02tXLBuMLELt5XmrOCSdb8oDEagvOzl1m5C9DiYGcs8tUtj0XAMOiTFZT3h9LvyS799IqBEOm
X6wNK9I29BszbxJLaJ5dCjBbQcogXR/3ljGjNsvm9Qrr6sBn+bnFk3lnlMs94CsODb09jq3px8Py
2BYxA9G4d45OSfqik39elabZxU5jBLC+7mLH/QHKkUIc8lY3J+k36imS2O5znbrFPi501MAtvahx
S3eW8UD7m3rAZCNXzN01VCwmdSYKyyd0wdVD1FoEAQeN2pJFoGffTA9QS4N0MSbpD10azpphtfzE
pCRQuqCfiZqlIvrelNbRRqJ16BenChlufm+ixe/HO7LZkHkaAVzHJmjWqIBnZT0yax41zCQpIbu+
Po/Trs+t8t7o0mfNHv0WLJSPaYfQ3035MZouE/5G033dZFAOrZjoj2mkPuN6j1UURJMSn4uame0g
gFiOSVlaWe0QRT/Y4ZH5FAYLfUsGJnSm4a/kzYpTa9lGZJuWTU0o+6mXGK4t89xtesIwvoLzXivv
7Tx95YLE3owwhlG71kn9s6nnB24G1w5f1Q6OGZEWZvHkqcSmxfXVy1aUw/OvVIeuUZXdewJWnVrt
zK1y+LVGK2kbefKSDX1zRNAc1Fq87Qd7+JUtlEoU1w0G1zGvqdVQidPC3MElSmDnGNhCEklXHLF9
5P7ahhIlJa2XOUfo2Q9Ib0sizxQqKJpn8e0W1oPqKPa9gX2RCXxS3yWm9mNe9OduXa9YksZTMq3V
dYr2sG7xh+nFqzZQwqgY/R+GisSjLF0fUcN9btWKCmLmce7gAbA2cFtrBHbeRuEmAoUHajY4iziR
oYTkFiEEKD1I43j30opSWqswdiDHVt3MiwcNN6zc5dtAXwJ6ifEWtZFvjrx37Iy/4G05cO1ShBz2
BgQqfVrLV1ePyQEqHh1za31HLSg1rPYvqyCP0jXg6kz6FEQJ2srBcp55S9BcORe9Wc0eUxE6jXrw
ms+tcp3G5KI2HkYq5mq0cagoYibgyUgv23a9wEOcG0YZNMqDqaEyWRZe4aucT7t2BOVNhwnTntcH
jaa9t5NHEhSGitluvpatlfpER/7yJs2HEtEeBoZ0kKhQgnpDfJz6fiUPZJovGJd8tcNAa3ZTx+ii
c9GMY/VAchS4LZpFmwsbaKdLGhODkOYUqaw0ROLo+UY+PTKOJBZzSdLAq6AvGlyOwz6dme4vb/DY
l51b985+Mub3+KxotXPsq9wL6k35pmdZelh6Z7wwVqC8htKAmz2iokYzIJItZu0XObVwZIunzh2O
EUnQVyZIl7p3H9ZBn/0NYHowxipBeQqdyNL0AtPbDivJJkeMBYd1oO7Y82PhOMG+5ZpNoK54GwqD
lhXfX8bssn0fRy4YhlGjxU0xdnItW3d49JL7lnbhbmrh4oGmokXglPXdkEBg1SocTbbKAQQ1ECRt
+e6sRo7daORadGTq+7Pil2w3HdjSWs4nB3QtfiqUV+4SrYj0cQ+5FmVNS9E5jRSELu1qHeaNO2sT
O2GW5VAg+X89uv8+FsJ2r6oInfu5KgJUzcjYF/VJ6Q2EaW0y7Jlbwn7OkucK5NjVUhpBn2PAYNrj
HccAY5Di1EKdDFvsMtRNJ/rw+c8tU39AyP4UJVjRGpPSdz6O39tkc8N1dK0z2eED+G49CS1r/YyN
MDvaVUlyX2S8eBvBhzXuTx/1sBVNP0083OAEaUONW0+BkkW3JsQMEmNop/WlMsa/EOLA7oQ0XsI4
FhbWl7J0myeSUdLIOrktuXPQrsEMeu5dW6d1kGncyLe4mQLDRbO80bK+9s6ytzO1pVpFVxNYonIp
VqDPGAoeLKbaB8shC2ydE+IAyTxDKKZML2RaPNRddw/9Dm24YdZHtaDyWHFfUyPSgBIyVkkfS++z
mirnBlCYZg2hWrZSTr7aoPhK6nbEKsTIxrATsCgY4bkop81VzeIJ4HX7rnp5e+lFx1iujfr8YCB4
POkKeUO1Q1lvcWZELIllUIicvyhrSSR1vl5NTM73icOJTRzhcc3W8TRz2wR0V1SHTJ0UgFP0cMrc
IABADNsd6tvMHJujXkNjVmIUjNq4BNnUWHt45LvMpOXNjeLa9c5wKYBRH/toe1qzKaK0GTm7WXXO
izMYuxzmPewe57mYGtLnUiiOUdaqr6VLARt33KIRm5frMSWnzAlXDfvHqhqXsVmyuzYi+JwLCW3w
a19v6uNCo8vQ1uRKRM43+JLEE5lRdMyX+qXtN/dSNu0ny2vIAqwcgrGfe9XdHjd1S8N2K9s99oEo
9DwAlqlu2zh/I2c/uxvRYrbySS1ndIbMLPbVlGI8UrUvgx5OjNx23VTO97Ne1WTYXOMIl+fmMjiV
6V/lPxFgMhzsj31uXvyVxow4ZBhY407cFmGaoZu+xYGpjYNqh+uZMIGeZSYYea058Mh/tjHVpcAC
xfxBR343lai9qir+9ZGBtQkJm1zUZbySSACYPW6Nt3QwaCpIqZ8ihHCeV9JiVoQA8GN7aN9icJah
ZDlpUkVnCgQRtjj669R95ANykRptoEzY3EZzSaYLF3LraGW57ywloEMpcyjNCPmaXAUv7Yaj1n+R
WBrJmrgtZgGtkJurglfOtLr92JOqMcZV7EuZhHwPuVC5sDMBcQ63XR//QdcSdzMl9HhFfVO+GxoN
2Ety9bbTM1NcqoRo3NBEjLVA7EhlQufF2ynWrr8xfX5D2EjGQyvsMmuiPEjeCxMP/A5Dv9iHhfpB
LsLDvDEq+bqUjSnqpOHmFzFi5IAx32jjZjjDIQBoJogeNwGJIggu9jXHAKwTisaIEV3mHqY9v5L4
qeTaUhq0+lIFGCMIRBkDZwihglz7EDSYi/N15AoeygQ4WxCZ6gbB/XFFDRWL7DruC8gUIXmcc6lV
lNu60LwyPsH0qBiIC9GPDEJTJNfMLh+PlkNPSAhOpOpErhWEq4eDvnyT8qNIDYahTD7y0uTBl2qI
KFNXYFcnPDy+Bt4LK60Q8zHW0UL56aWQhvQD3KyOkdOBEJEe4lAbPWtpjjMw+STT7EOcE+AgF5aQ
vjaiHjn3EWQHIujkrm1z6gAkNXPg6rMldbRSgENKfH3W/tEvVdCewwVBqIX5ZO+tw9N/YKHcdFNr
Avo29wSuVqiWPKkWkiirm2xJbm5KRIRBV9HDH0um4aCtqPZv45VJXLSXB47ClIHMzxISgC3qveIT
yA8kP8vyPNaCm4nkCu2PjLHQhdJKyq0yyrMHm4QAGWnoiGo7fNmiw+2ccSnRny2p6huFqjITUj8Z
/ZIL+R9+YG1XidaAXHBO/7222gMX/Nu2fFiVO7GczaG3Mkf+53XENatgCGSLYdTL7usf77b1Rnnq
1fdFygal7ORj1ZRCSCGJlDszIZMshWDyt2dOQpsiBSpyTT5xEsJLqjcrLmEOCT0bw8Yie0VuQSXn
IBL7PaP72o6DQxorWx2xphoNeLUiq6Kxgkap0iCrsd0ZQvcpnyOjYv7YtLXq4NlcVeBK0j+7vb1h
9EoAeg4Umvhu5dfquXz9clMuZvHAbfOPp4D1QAZbcUWXAl+pvDVqorFCJe5sYKMINWLTLB9qspW5
9xHvq8ZxQttbgLjwI8R/r7arfpcKFbq3PNYrbk/ZgYgke+ajIyFXKeO2wdZyTxjqJ0X+mqP40X5b
lRRYwgWPTppMB8TPXCQ/IkVqrzKPOSoQ2YUw7MkNG0X9ctMtyz9fbsrGhVyTi6RpceSOEFTE9Uim
cHwEcty2o5kEKHdUCM/gk8kID7lWcf1cJj09UibuAvTQ48dnlw9afYeQhBoUjqaVGd5K7U9cVTiB
ku4oVxfFqH1q2oNfiItvKQIiM7EmN5e4YwZailyZoXhLZm063SilJNrYXJtMqKWzptyj8vnzIBQH
pkwsksekRf1tr83m42/Ht1wdUkqh+WwTxiwFV4YQ/mja5bfnySNbHbR7zVKM/W8Hv3zO7f9oNShD
VdlgdBWyWVjmXCuqRWTlgEj4+APlS3pb0M0Xwdhx1XkLMul+kPlXMvUqkfJisbhtyjVIvo7/fx2Z
/1FHxlCFZei/tkfdv09vP/+9H/Pxkn+5ozSaLgbJC7ZmOiYmnN/cUTqOm381YHQaMC7GKjo3rnQ9
/RO1YGCVUi2bva5Jg8jS7P9VQ8YSWQ//5vuxNcdxbF33cGURKWn9YVJKBnOZqq4x7kgyp0LWWSFT
R3RiXk1QWTIWPlw7yvdCD5PQttjIUM4T60pKmrPb9O5zVFPxnizgL+SGH6pB70LCoRsFuj7JtojN
O5S0tQ6pSNGWN40QvIQBdDjCg/dnZGybCgZwIuexGLWKlFfnc1dGa+hljAg9rXqM+tpCwMe1PiYj
i1KxXhN4uXXN6ldbmmEb3c69kbjHLhs+0W5tKQmaL64Ra4JWPuy1To19dZ6Y8urTSR0UFcSDRWDi
uPSvQ9y9YHN87Qq1/mJ40G+q5d5zox5z/Qz6Z5oXX6UsfHbN9gHpKQkxCDhRuGt/OTg5wwhTOAEt
aPoi3TwX6lg+osTfOVoyB55OqgIspJKaZ/Gk0Hod8rIj11L9MopGkLZdPKs41lHcfCNgkLLNerc1
SRLMU6vRoJ3PbqKjGsI5Gi7q9pTP3yySzXYcEj3TGWp586Y9e/E07+QrgKfB77dpB+gut0HuJR4w
cWzJTk8jaVjswu+yaWKK82htaXMY6rIPyfye04NGUjNUB5Mvu/k1jhqGVnX0E6p1mNSrPXBR5Gvm
T5sJut+7yLESw74AF4vuoUTY2mVbe+thxtsbVvmD2UJrwUELZtabfzn9/G2xyvYIiyOMs9ShhkOS
zrg4AbUZphlZQY2pKvrTRr6VhY1YmD4q3xF0BqsGZzTrxLEzgPRrdXAIbgRnRJzE4E7nacRZnjqx
sNCS/ZttGFYnRXtsujm/M9aOGNPOu7OLFX6TkxthEdPknqZz9BhnSnpXkFkdiO+m3jLlhSZJU2gG
EbQlSZnzxHngrkh8ABs0gaMXxSMZ4JcIQNHV+eTqeXyM+5p+xfjL6qbojuTnHxWT20MvYkdAQZBS
C7GDnEz1S2z23i52Z5OvJ7psqleTQkVnRolN1FKTcW8QBDWXcXcxmGXV22x8yRt3nwLwSjvQYAwT
doXjGZeM0aJfReYWaCakOTONP3s28mivNThsB7UJolLlvrb0h6Qn1ijSlumu41eE0uodkpScoEnJ
lwBMXnEEfETgj6Xuor5zH/mrj65NTyKeCysE6UUqZF59IaGtv7pEBvm98WIUyfitHatPRVx9psky
BfVUWEd0Dn0AsneZ5vjSQXU5rUnHxJqAIrL75u3VTlMGy3GnvClGeqfN/YzSyusRMXINcaPpqCnK
KTcN9b4ThIRoUyhypuUXXVTDSh0oBRlpIvMssw4FkaD3buleE1Mvj+JyVdElgisTU4X5BjX9blDd
8b2Fwnd11Oi6MW7aU0BGrg816dKrfAerntSBqgz1XargxAct+023mog5c7rQmIP4Z/WQrCKX8gXp
c2awKUvxECHKP9qIeU5pYxZ3YKNmaAaT68cdDnZrUKbQ6ntQAcScha2d6EHUVQ7iQZyfqmZph27y
EMmVc+w7UfQ6kNbxMpa1D1XM9hkQ4SkqbfdcqwyZ4n575HMOq8E3odODSCcoPHVWXhNq9x+LIsvu
Kis69Y7J6cZPrthav9PmYSDRacGfUVmf8hixLIQ6cljW6TJWC8PSAZm4an+nBgleLC4vXPupepuE
boJ/UwJNKJ3kwhBro1Q63bblWsVYEemHkD99PL4Ky5bclo/fNj+eKXc6UkglH/ptVT600I/Y94v2
KN9CPkXu/+MdR4YyZwOetPumC13bKERq3ibJ00JM9LGqCKFbIrblmnySXNxekzvCaCcfdnuREXd7
6Paa2z75avkA/jhzFxFm7a8kuG2+3Pmf/wWK/LvkEz7+O/kuv61+vEz+Lx+ryNsvnO5MgP/54397
69sfJh/+eETu/G37j88pH1465G6L03X+7X1vz+u76ROR4Hjub9+jfNnHB7x99NtL5NqfT5c7f/t0
//Vf9vHK395efgX0+gAD3v7Chg5HYPUF/Wtd4ZuW7y8XhO31TKfEr/zbHyEfkjvlWoNJqCmsjoiF
5VtsTfrHCz6etZiM3oG50L1G5kzY+sZ/Ell3WY0Er45jExAD1XQgA08l/YSzs1JRyBoB8F4qkU4p
994eGphzHOxIOf+xX25a4sXyHW6PfrxLT2AhSZe3d6RRiwSR6c7SUucFu52JSW46CUGWXFVaTL4f
22uq0OGrUjf4bWcV5dMpr798PEU+IF8XJau2X9T5IcpTj+uAiFBF/ACPniRhLv1JHhSud2mFhURa
HuWaNDIaI4GI5lBkgV6eoUvfp15Epok43+Up2shLQaPf64Ouc0bWl87buF3lwr5qOtXJ7ZGY99O7
079zJTd3VbV+L5QG5zaqJDJKxGIViju5sIX49D/bvD1Pvoxfg4huxOFEhKKSX5rL0vfOyWywDajL
jyrxun3XER688zZq6aYxf4tKG5Uyt/nUplHTCCOrZPDLup7cbJfBN0EWHoGxGQxxSAugBqN6io3j
Ct09jJaRKmU8n+WiF2tunVPMLQliPZoCPiiCUD0RjqqKNbnZDJt2ILr5pCx2cpELuJMenG7u5jXw
bBqJnVtdIOHVMPb4SWUNUy7gau70OXKw1jKzW/5ZjKSdNhrWxqZucB94EdZEe7EfO5HjugJz81dl
aSm6ADMqIuVYLFDHLTh0pkwBrRQLWqKNC27aGGwORtYFra4ZZ8fpDUz5CnrpOQNnLeqGWaeXjKA1
iH5T+43AhbuOEQm3M36qbHkGkkn+FYA4PTRyEx+FEAcCSIlO8PCtddOg49PnQCbgmChFHMDJyFC4
kku3oFybbXretMc+YP8k3ya7gjQU5PUcU6XIvmxV5e81z2ayzZwAQhTGLPkbcGS3w5HpM31LYZ2X
378jfoR5cLVTWzzLmqAq6mtwcxDWR4VxVNt+PtxI2rkMvZS1aelqLLaKoQHDvJtN0aIfUR4xAULm
T43Yv1naJOlZLuJV5JMYJbnSSqURk2Iio5KofmulNOqr+krXmsamBKzfDkC59se+dSArPlkAhrni
aug5dcaYcd8zChRFfsqismT427btJGnI/CwlG0lcXP4AgMvSufzIXoMhgdDn6KN+rgtnpjzgkN1y
asqyvTza3IgEDbIbZblcfmC5dlvIfUNOg1FEQ8jKpzTvMX+kDCWLVBK/LnfiukOmM/RtIM86eQjJ
tdviBp7nbsJwNTOP0p0nK99xy1VfLm6ba6F+m+O4oImpPg7pbG2+TCb4WDXoGu4m1zKhZ1JfkYXv
TB7VYvHHJh3NfWnE5NuKYrgset8Wq4inkZuxDiWLwwJzsWBj5LP+PqgraEMRKSwXSdI34RLxe8HF
i46mWR3ink5/mqNBFyVZ+f3dWhJy321zKKpzr3eaEGfYh5EwPXCGHEYb+N+V1u6F2rCO3CtrgmwG
rraLLa0/rNzz5AcyOaWtWsPdq+I0q3omgZgm9CLQoYFyZsEG0Em9yYDbTqr+4EaOibTEsc/pauq7
baVhnCcqgdxGdo3T7GWeB5L8+qZAQWgC0JKG3twl3lqEMlSuTsqB4EV/nAWKGkzVRAd86+Ect3F8
GXHldvEK2FDI4ZGr5Hv81C9StyR/eLl2OxgcquJn81O1VBWOQOSKi5gbmcXbotXG2esIVnbEQmEy
CFAi92WNVwaDx96cnosGHZ7nUTVs3WOqJmSMj69j4ylEBBcY5goD7OCUdLj6NOtKaXM5bMmcXQaz
Gg9O3zy1OdRBc3MUzvNC2ZGGWQcE845Bp0JpUmjqIe6ooR1ven5M1PSoNf3JyHA8jxWSLSRkfEwc
s2cT6CRFd7GtRbUFv45brUf/SfSHJt/U3Na/uQoWcVd1dIh5xai8GrQiKh3jYmlOodN7BMYSpeZ2
3ctso2XH9/Px7mbN7iKP3ED+P3T4Db9Vr2XlBLHTtTtM6L42oMy37TooBdylE/f5fgYCkGhCbzFo
10aCAeQ++eiWYZLq+uElGbnWbFv8OYqKaA+vg1Rd88dmKivZybF2QXwOjK05L9AYz2k70Ynpod6V
FUapYsjI7dyAOokvgO4EzoVcv0Lfe+ioC4QqYvyd8ovUmPqStNNXrY/X0J2HMIpnHcEmeMEF7b90
oMhFJS0mtB3MnnPR7Yg969VPtGLTY/dbI0S2RGSJPvI0bAPmCIJrenDcJQuzJBlx6KQNSKoCuap8
AmcvrNs3Z+rG/ZChUpvI6Z0ILxeysvnjsyUNGA51QSHf2txHerGYSqzyE0WWoBi5zKwbIITuNVaG
jcn2hhPF0fh67Px1SGzwEHlUUblO17tsqNzAaODfDdwd5LdTruK6a6Y6ZEml9oj9AsUunSNy7Tdo
u9wpoexKv8IiUJODfIo0l8i120I+zb4B3+W2fIM8rQAPUrOWT/7teXJV1e08JOj118dr5b4ym09p
peZ+Zf2VqxC666Jog7ke4sBcTSXorexTVebbnbdp+f9n78yWW8e2K/srDr8jC31TUa4HNOwbkRQl
US8ISUdC3/f4+hpk3nudmXZc2+8VcUJxJFFsQBB77bXmHPM81f7dr3+OazKAFBn3FPofWmgCjlAf
51cgYr2crM9gyF7mcgKOmA4khY547MoZU+A8V+Bl9fI16PJlZkqkrqWkIIYdmug8wIul9JAw63HL
xLD+8kdEh0NpvRePrJ+JnpLfV4ajNt2AJoeepCAmEFH6WTijdfvCmTuaivreKCYwzGDwj0YY1Htf
wj6UJ9H0YdTRbgYoeJXpfa1oMWEr7bX+PRG2j98PCi4/HQb5BoGAf6mk7qqP8/ihhg2ZmJlvHBj9
Noe86UiXpOXygYDznMs+rrm0wDiMDnXdzgNi1PsvGxHqSpd8NFaSLrpZL9dxYOTXOpwPj3vlqHGq
R5q6tyJ0eBp9YeyqPFxrCrcwhkE4lLW80VT4nvhaOph+1PWFSJT0aM23SkI1ludaR7yZNb8MZbh+
vIipHSCfNpGyK5tKemL3c9dv3680Ok6/ZgIg64u1fzLmSNoCIJ7orvFsZ3oKs6Unb5lQz0tjbKWl
lHbhG0FOwPt4Vt0UjuRG6PJ2MFDTaglKxt+PToAoKmoj5akPJmmXK4TQPu5yIlOoHzX5ZcpRNxVT
wSy8aYdbhhTq8ZdhQc5v2yjKptGM5ILA+v3xczGNEAAG/niUp0zZz3qLj+7+HKSwOJipWF3pDBbr
ZqzBuwt68KENv7/BasXpFNWNvu4HEfNjMp8fdziUKAd7zWwP4VRiuyzM8Pc3UDPzqywina6QCHtN
1yUbSYtBKd4PidhsrVAe3gEHtEzxFX8li4YG7S7dPe51Dg3MXfdTDGKxf3ycdo8/VCuss1ohn1Vx
irahiW7t8fRzifJSNoqXqCAFIRORIFSlukYLbp3igAarNSn5V96pG6LR5NfRnAlRlFGEBqBtT8Eo
IOy63wJNxVrThfiN7IR4oU41UAAuSKdGAJMQiFnxFY3q0ofE+9ZFueWFCmqd8N4dlQp9ZSmcaI/7
QVUMMDoNb1RbshcHigmDx2+eJmIdf78fLQK4OAj9LWUW7wkGqO5RycOnug4iZro8UpAVLnFO/q2x
DJzbZTZs2RhIR9rERIDen21NMCzo1fY9mGTebl9moTez6iiidPz9PnSoglmrme9zZVjuWErxLi/o
Q4Nz6X+/RQewsp/n5sNsNMWNU7XdAbcVD9o9aOHxKCPXACs2P1LgIW7OPHHX6GF5MBoooI8navUr
HUbM7nEDsewa12jraN+2hrVnifB/vxVQxzKejM++02FP60azT8x25hSUYlr4TfqV/u0JFUA8R3VQ
9oo6FPuUx3KTepA+6Wv+/nwq0XQ6QQgPvlD7O/AjnVspavoJOeDxfKS5VJycSfOh7BH/dz4pFP5M
snCvvj5uQPrEBB2mUg+tNJU7tcl0tw1a8VB0vD0guR1a9/UvSnJakUMrnqH6lqxtcwP4M+/Pswm5
o5f06leDdSLVO/WjUjLBSSPuo+L83OY8R6+HbfoitMH593uzwktpFtqLL6SCxzQr2RqSoB44mZCQ
h6b/YfJmPW6aKC16xy6qzlqh9qsi8WFvFYV2LnQGGo+b5MXo5DRnP0CXxm6ZVPUBZfmwTbSGKXNf
Vq9iWj09bsqn57nDHvFCawWjAh+JTTWb4XEoLJXKJ28+FbKx1fsrVtjU2nqrCydpmuQVxZMA3EOJ
L0ZASzqnyv9FzB3kz154jwU1d/E0g7RGKjeq2zYwRy/K+HhhgTw8Do8um0C+6+hFbdo7d2WUNnKU
18exEUR02uW9Mnp93HLufDjnvSSdRr8HsYR9z2v7ejt2VXchSwZn8v14TwG54qo1vQtxSfwc/NQ9
CpdwN3ZYozvfCN/mLtk/XotVWm9i3ylXIxRg4eXknSfkHR8lcpOh0nPCSf3+cYAqdnJkHM71qQed
vmbsPy3bJNAuUY8253ETXwdYxrjq3cd35JqyNewNWSh2virlnhY17RuolO3jpnTqPqIwZ53M8D9B
9c2WEnrDtZ5b5kmfs8kOS0X96jKAHVYt3JJOwSyPs3eHlDs8IBKL0M2m7WdmnqYu075GIWVRtAzh
qJA+gO1Dha5a9N0rZNn9477CVvwR4iB+Zr4A3H3sxlU3s3SDpypY27iPPrIIyvOlN0ube2/Ww3Eb
Qz87Zk1BaM/9+Ty+PL7tAks4mCInE7N4Urjvf3b/+8ctlGDz/2fj/83ZuPVP0aGH7+FfVh8Z+Nqo
/v4jQFRWIFjxg4+m/bd/FQzxN12STElXRV1m2P43u6Ih/4ZiBsOMJuvMz4FV/vu0HJOjiA8ATOjd
7AjE8h/TclX+TbdII2C4bUiaKYvK/2Raril/npWrpsGUTdFN9T5+xx55x4v+gZGpAroPKq5qqzsk
Pol0vCuhZ0aecK126crQnVleVMbGlz3Cp7rn9kP9Cp7blzs3I3eh8vrTAtyhIby25bbzlxK8mXyJ
ylcjG0JcWcDbCCmh+3K901byNXyndJm58gLqBmQWxWM3kflueJV+VVsLKKjlIsX9g17hP4GWSnfO
5x+gpb+/RmDalqahooEH++fXWPsyWX+ZORNcaLx0knQOuxmzo/IUD3zI6+5HEFgsyiS6aZF0/ucP
rlr3I/jXR1d5p+iLiYaoKX95dMr3saK6mFfm1Rq24k9xro8wE8T3dpH9ICW7byt/jIt6hjehbmmj
JRdhYe6ti2k487EqPfUk1XtpR2vnIzvM6+SUdG5z4GI/nLrSabzoMH2YKrY3W7vA5JkBEazGL8iN
O+VJXJbmd8C2xxMok5NvVHH6k3qjj1KQmnmHSGj7NgP4adOGs9GxX7NrD8lcWWu0gA2PikSZbXJY
aJXi2gCq0uyyHXSUX4B7lBXTa7Ny2ZbTEjDd+lIdpMSRts3S3Chu9l5cJdgpX/EzL2cxvuY/85JC
JVpEe39FQlEi2/1HYK6GXXfEEmcu4u9plbmdC96FvIGktH/kLTbE1oIRI6zZ5jefAOA6wxbc7BNz
1Ki6wrp+78HoyF59RabALEuWPWRQwfO9h3z1m2Uan6anGQzFPtCd2nwuTsk3U+oRvfK+eNaW8xkE
WP6aDc/iwDzS5XAEu+kt/9AXQ+L4eK1+Yvwqe526GjBI4KF/D1Bwm4sBGHns3nk2hg21R5/e+oxz
ej+DJySpIRdPqrggfMc41e/DVv8snvxjWxzkC6p2LK99sYoCJAmOdQbCdyCh7BBs+nkVPOlbSOgT
bW5G1E75kW4qE2K5HZ4KV/mJvWCB9YyEHfC+wycwlwQBCsJ33dUc/w0AVlk8Rc9tuDe3KhFm7A7Q
hXutl2/npQp+BVQn8bTgbLSb9Mvfl7Kt7+c3cm6hNR3vYJpwL++VgEPblC5u2FmysST5WOCWxm5E
ihkv8di8Qq7KYUcVbvpdnwDxjwc5stWjeJOZGp+DtVHj87RxuhWyM0iO9dxzJCCIwSg2djhF5VX8
0a1rJzvKZwkF2DX41A9dswXuFr36V/OEzY1Tm/SR1iU0Qlnrh+w4IHfxMgVEEOgLkrDKVf45LPLS
iVfVKn0DWBvbLIMYcvfWk/XC2Kag/1U6o9c6GZ8OO/3uDyROdVs5fo6h8x5Z9Y/N3UHLKozKzjaS
zfBG28s4qaSjAX6x6SinXvuhryKME7bkWaEz0/J0ioV10jZBZ4f7pnT0DEbbGjwnG8MvBvL3F6gv
cs9Y90iPZg4kg+xlvJ9WfrlSDbt26kOWObi39knMXIlrIP6dCQZej7Le6XS3R13CLvpXeg09istb
UtvpUran1fh0x+wuEV5q6/javk/ualqFVxVXAwzxwAmOBin1ra09+x/Nj0CLF8jNvu/X0ytdLQ8L
h3XqoOGPtrCc6rVIOMxyDLD82BBsuqt16vftLdwAxTFu01l8Fd0Ma5wtnqVjPfwXF2eWvz9fHcFf
a0SJGRLJQIr0V62WnM6mNujYJJugdXNsSMQvvZpR4/7zy/B/uAjfH0aDp2fh0ad7+xcUNEXy1Im+
VK00aXi+P4Q1jespGL/xpmF+y6BWzRVL/D90cv/JuiPL/3F1NSVVFmnF66phqpbIMv7H1VUJKlUf
raZBDpK93kNUPG3M41WJptPOdUV4l7TGxpy28MsXGNPY9s0PPOC56xMn0WP7Y/w3PRc+gpLZlPmo
4Y5cdKC2aTiIu6Qbj1B0a5J36mYhKfg5IzFSPXOUTbbOUrmY52Kwk6o5tCOXjBQ+l1UAT1LS+JjP
SrVTh4muXWxsEn0B9qJ5kctOw7AcYVkR0SeleUGry5zPbYYGnLMcS+60ksGKTGZxxafXXQKtkfdW
mm+rGMdRlhgCuvCgXFtts8NCGuErYyHzxfJm9cUaK1MaZMYi1djHD06VEzdU60Jlj2QhFhmKrRb6
RyIBSZ3XBskacNuwnmFwQgvidxACaoeud+QM5PpQavRPUc5L4G1vuRyYdm7RzUCwg+aENDDCB17l
shZcBrilS9LqT1e3yUEekO5FhXhJdF/dR31Fx3/WoRvJMnF9moD9eFppVX3S0yiBNpctxggDoKrl
Ck/S/JGfEd5wTc3ZZ3DK+XaQtoWLgo7BpjCTKlJlJrPpfCHIhIErsWjs28bYY24nkFMcWPgMFYKd
Mi11Qf0crFFF6USeMQZfvzPSVd/LQA1arVljJ/TGIX5SCuHLknlmuTY/a/JHwPO1CzP7VReqv9JK
nfVslo9x3+5DgW5PW+gkNkb6SxcRvadiax/8iQmkTpHQN9Ro9V2mqOsXbQ4uYlnDL5AOIqkrwqQ9
SeOvatTOcykoSzWYXmlZvpQj0uNjJ4aZ14zNeQzzS+wHz3LU/IrNkbguTmDgmswtmtf7/1UItUNk
kg8jxAstU1yg2ESXiQIvMaExxpKQWx1oF/JxZFV2UT51XhbHCoI+9qqldo3keS8IaPZUi3falDdF
XAhLIVWFVV3UXtxjWVISEcNcN7zkUKlEc0AUUgbmQhi/iUxCDpU+j6X8yzemzTDliDgtHEhishSS
brLRJiO/7vQnCP2BPbEytIeed2DyA6oI8sHmPY0HtyyDRTdcMDg4LQ4PVHLw+MDc4dLLxc69v2ei
D883/bbSYGGQu6WEmjugkqpnnKxmtVKfYEmygtK1MKApFJVDK4Ak1c7RJGI37iC8et2RAvwwa0nv
Wi84Ri3aCYVXrn3HBPONlxkGtDL2VxNQI9EdaxOQoYp08S4pbObJbijR+jHSt5lR61sFwccyyrLj
FGoxoWm+IXtk+7Jo1B1AY6EzO3znh5lmUgG/SGtV2F+l1rsAm6o1MVsTLuRu1SRkEiLOHDuaJfVZ
KBgjoggIIArENQg8RuCouiScLBZSWsVsXLOXgxVxLhupa1QEKaPv4PjyTEmMkEBEC6Nh5v34ok/M
wdOopmaTrTZcVq355LeoH5jjQ1mU0DOok1J6QyiiFlSHZGPoH3Fypz88fhSZrzmzig3BYOTs3W+k
hVby+/96+YtPRLydtRxHYoB/KasYOAUk19thm3L5HK3UJ6xa/q4CWVjAKYq8p8hJMcYf5zu3jHKR
EqBcmW6zLwigh952J5Zz8t7k67ySb7ALG7fep/txL32kIIi2TeLolms9zbgMiUy8TRc+++AYQ2f8
qZeShyM426Hzu9nAEYH63ehnqsfwo9mpi5EIets/FJ/ZlpIdrjHyrTfeI/3N3DaXcKWS04dWkOv8
0SgZ5yHZJerSzVQOlIPLf1DdunGMg/jE7EWiPIV1gMqDBlhgY8QwjbV0QlVztxba9U1qkHrtsI3y
ZwYFooPzU/s0n8xf5rr6jvpbSJJL7EJyVDv+sP+pED28DDvIWSg0BYtuM1UPpDM3PVhL46V4ppAP
nkx7fDGWxlI8RkujdgwWsZxCQ/lJ36ED5475Ob/HM+jSqvEKmUobuyllsyvR2Nu2K+QXCETvmUcb
AMFpzwXUcsz4gCOq1pYocofECzCsD6vRXChUV4OnNFtJXWOEhdBdt1vLd8R93WPU9jTRZozbVHYJ
4gP7BcFbcC28QX/SJDKN3ORUcW3aZt7gReYiFGw6nyBEJYazuTNWSGidAEboa9ouSxdYoXkweeZE
2qzL2K7f5HKpkEEKBnIC5munmiOEtnaUN2a05sue0VBx56HamrkwK1t3B5h0aHvcia4VXGZlJXM8
dFpiC/zYmKGz3psEu2WS4EWngqNFdfmNJE+pt/VngX74k7tpRo/xB6GJ6dHSNwlTxABr8Xno16N1
Ew5cwqyDpm30GyGE/YrTIhPWHGJQxllwMQ7qrx7AZuKxJUMvWd9zHRnnUTOaz8YhZzgSH8xoq/+C
ZXiaX/wj+6fmxkC5ys/tMyF3PHbwTun7lu/Kdf+LPRmIN/VbWUQHfZ99dIUjKnb7Olyj0Yl0xzrw
saFBWKzMAcemU1zLRX0J2Wrh577xCVA+MzZrsYvTnsQgq2W76VTXKvBUeKXJVaNUnV2Zjl3sWaVH
UNJrbyDlXZU8/w3PV+z2aMn5TFJCCd7YQuO0wYg4FQDJalldpRAK4pqXyV33/VMhvUEvzE3bNHeB
5kaJh1uJg2iwkTwktaPtpMoztv7GZAdqsq/hnVpwH1Xi8gblrui/dMlLMC8z3dHxxnRb4VPNvegc
SHTySO5aVhRiB+t4j8eioz/ux3W/S6CMBgvOXDSWgo3CaNuhFNjQ59zHgXs31f+aLCd+E61duvNB
9xu27js5xTZZ9Z+Mun12c3ZIbQJv+I3zCtP2GJGg58DEFVaEDn12n4SFrPKGnXm4IvfFYGr+li5b
3aEYYAM2eOMLWSzJsV36mSMMxFFiT7IFQmNlWzAdxr8M3gPdG3YVG/LcZdzJWcMWlb6Al77XsB0H
Z4QVcmJHDpslee6XVHnWs2k53WtBhTMuTUdZN470Ji3kpX5NlzRzbvgrZpaPdbqPFso1p6/gGbst
Cr35MmQeQBRSqZ7SE/uZW7uI7zHm6j7hMha4pYuq3YCdager7KByv/0byt53XsOJna6Zr8INkRaz
HZS8akA/s2etiYQcj4HkTLUjMhssFuLBP5M62joduzr4Di7b8vbcHIVbtdUu2IbbN/NkFfZ7uG62
pLZ6lAknH7Qpmgeu2v0lnhbmEickuNyF9Sl72QtLaPt0R1HsgJIegkP9hZhtAnWxTyLHOmI8VSm3
ruVn52r7uzH/WTlEVxJxVqq8CZSNitURjiKQXeL7kl3ZrkvxST+pe+NSvMBkocAEeZoHYKIQlK2Y
b5CsRkOlXktvWPbmI1u6AysMrRD2iNEnZO2WmIjAIx+1MVyjw1bgZJlb+huOOwCkt2rLyLNkzPwm
KZ6Cd/1oHrTWqdFxCUuc7aGwgvXK++SHmCLsIjmJ465AdQOW1sAE4/jdIt/TVhkACxQ7dpXSr6b6
pKqw0PW3O/UUPuPmNW1pYZ7kpXVhMoR6h9y6gPHBffzvRF5N9s8a9bgCj3kXkW3umdahOtQhC9KB
oTjsJPMH5wJWfcUOXuev7PC4zKlesMne6a6g7JLesc1TFlne9JQti01yCiJidj4JHo3NUzDso3cy
68hYmO/uW4gSW5Opcarvufh3EzbVrT88d8wgA+EHPMXSNLwifuL6Y6FFT61noPGXyWOO/gpgiB3B
sE9vdCCUN+lIA6RXbOmYrudFdWKiDPcgOwXvrEtcDBTlw+oXICOOxTkC6vHVLgIQ2a+i6JhMj5nQ
cQAGO2Yp4/oISIF1GKpheh3La2BShTuJtrTucWmkhC8krna3+L0l5+QoU5eexjffv8ACSyhA1wpn
bIyImAgCbwab/h4EMF9BaHnlZ3Ut3gt/p76U0Tl+MkusOCttFd/uhSeKmI8RVhgin8iFppZs4uOs
rGYWilf40wt1Ca0SzCQNkZW4bNdsT7t9BBCnXlbyovs2NbclOU5zMaaIxPLdzIs4H/xLvoIPc+u+
ifksqQKeAYbfdXw1uh07OIhedjVEx38qTiCQzuUOjE/yAU2u+lEW3XtJf+Nn2mQfsnLKcOGwqUPx
sO+3A6mYFOEX1rzoREb0Uy8utWjdbiJveleZJF65qoMyyrlXemMHgo0vSFdYRZSV+UKMJvJV60hD
6UNZiN98I0EJCQh+JDCAWfTSB/ZQeSTS+s9YTfOtdi5ploSLMD1l3woBCL2XfWukQCen2dom0oJZ
YL5QjAMqh/6p19c+y+IkvjPDYqvw2c8imxOR9Pm3mbkpYiMbV3nRQD2jg8XGdlC50g0ynlTQG5RA
VVSzUfcM0EtN7NNWk2Rb3TOOTt+Qh/n7Wvlp6q8aJ9ETr4mIWgOL0zr4pobJjzDUohNhMH7gpFQJ
G6P16tqzEqe8YTDmjVO/Ecejx9MSth82kZOJzXkcPvc7ACZfwzuYKDD282f1za4RCE5RO/5Po2Po
pLRmz4wxDEJxMNqsWWLuSEtjM+8B8e4AfVNduqT6DIeEMqNGcKQuUVtJMMq3cLKqQ+RB2kCYrf4S
15SI0RL8WbBV99WKhh+Xl8oLDuktX8dLtFjNJxx2iHLhcwWcBsa0zUpxNJfVwTS34nL87r/NA2el
EDjZ87wP9/mX9Uwcwh6BlvppraMXWP1385BdvYzTYsp/pPlpgvCVOmy9pnidF1jNFuOXYS5LxhQW
Wxk8S5zoArToCHpybwYy2ooJWpiscpzHSgs2TCedUAPtPQSptB0fv5DEdt9nrbAUG0SRaBkbG1sz
CpL7l8ftHv97/JkxQGHKk6ThotxJW2uM8Do9fk1+YLnxp6c0aKECxOGpESWib0cFUAt88ZDrTFs1
qmuKtexBMlDYVAXjMit10kgRDAINJN8tPgbhyAc7AzKUlSQZox45RVa4BZXAcwNT5ApqJi7QmWqr
2YAQ7eeVSjYmFnC5Jy2505AmoZReQCqgohKMFqie6DXGHf9YizSjLI0+px8GXhu3NynRQ6/qmuEi
AeWKsjxdVDIddtGi4G4ZbLmVH4/shOtLwxzbLXy8LCFQwpCQrmBSXCOtA3RNqeySVl57Q1rTNJf9
bKFEY/gSRQutIiVViA0Jf1iLn0vx6wUgpjs1mKWwIGT1XFEdmUpILnBs2vWI/iIdVbZrzbBVO9b1
MplppJjDNrwbE32wzL0o+fuwUW66OoNw4/oQdwkqoYlOpirEZ+hfxEIYyC65jobVtieEUZrTlvqR
Cnko/BMBWe+EwDebVsYOWiCL1WOuf82sLaAJEh6Kp98o1kmwZX/91JYialTG6u4kZ+SuRBk7kYmi
ImvVdTBY1zAzQlBc3SLszU1jBDu/HN/0JJeR6wjMyVr9yY8/SJbAdmRJ32qZsi3rmdf3UxwvRf+O
ARCWcaemN9Vks4IxwgLaUgqInlvUYP54noNThijqLeveGpjSzii2N7IqaS/jT4z950r7wctGaEKQ
vvRhyrpaJUAha+unyo2thKTIFgSfzgmBFH42oVAbVW+QTZLBsvlVwKC4akcFtrsY/sy+RhuJ3ZBJ
PG449OHKp5dXdfO1MlRz1cVCQ26nSe9bB8OtB8PrdH8wWWZ3iqBdtvyMDjQmtnq2PB0ck4pVy4li
SPtNKK/EkvZ0pFjLOYFoleSorGp5282vAMBe+zw8gFHzekuh29gXr23LZuzxt1ms/YjmOpFKLtbI
7xr6aZEBa3NMzWOq48WsJ/G5FdW3fExWHQFvnXNXSYik1FNcWy9clUO7MwOegfEl+c1roQ1QmNkQ
l8ToOErRXvNKQJqtKtTag/VZj64U+Z+qTmkc9R1p0RTMJXGHmNiQb9ysVHoj2L1hC8oACwm3k8AL
RBywCMBDOnLICCWuIsOL0nQp1VmwPofaHWk2saMDGbIspIjNDII6uTJO1mS8CDF6kt6oqafFW1IO
n/HISmPmPnpp+kFZuwaJBFIFoZ5FeBiI0Csicww3CpeUVGS3HOJCIipq9qDPTR5ghnZlRpVuW3mk
A0pnATCC525Uw6WhLHv2pXHbQ4ERROLfu0XTEEUlRM9+GH9oqCvoPpGma7btWk6VhNhnsIapbFmO
0tO3EAIlh2RORy9igsgl0lMmQt5rvyP+hHlb0JVH08pP0VBfpWq6t8mIMpgaCXtje7aGBmqbOFwz
FekttAN2MsbdMt0wtvBbJx4KxsmiEaxKks4DXViUUnFSOLScnXK+qslFOmk1tLU+6V7jIqUeSZnF
cA3Pdlb1ophs0cg9vhmtxfgq9qeDmmdOHJjP/RDvZr1x8UEncJbEZUHSuT324G00QZjcOJnkY8kc
UBAxZOpWhD/WUJzEmgMbKN0FShothdT6qFJ2rkWYXUe0HlHPewUztSYeCXuYmlSHkjZD2/oQBlX8
2d0r4VOQOCc85zqOSA8pKbN0ddw0/cZs5PdwpJAt25uobwOpPDDXWJUGvECzbb6tkcE9uRci8DND
yPfFpNyly8HeORemts6q6iJa5mEsIZ8NOpO2VhzWWV3/KtONNYkfQUAcBF158KgRAS5Ck9JsMtJb
IiyahOlvrYX79E4jYZZAwcMWZ7p96JM1ORqK5agJKwehPNWZIO/ajq5ILdz3quZwjsycwiOOTmKN
GTXVCE2uGPuORQc5zLoEdZwt0m5iYU3KVdPM61bH1hzXIolOAm5OMT2PfXvrS9CFVTZTnsgBm2Vq
oizvT+SQfYx9502hcgz6HNkW7u3RCng3usZG+g1OkaxmAQxa2oS6o+IusHVCwld+gicGKzWDM1zp
qFUNt7CyazEO/KikrVYP/RYA2lU0RrfBvZ00GF+BgaaMVge6vz1RO1zNbN1M7noo5SDNRG5j61/i
ne7sOSUwMZ8/Zi3agogU1rEonSBu3hvO5XUYUzbRensZFTq4/mCcOs5TZ1K5wMvWUlGbxDW7lH0T
s9ZAZVvVG9qy8ctFUimuH5GzoAjLqKTRp6SW5MDdX5Opve3N6CLw+l8imudJkbzhPAlZicmvr1nI
pBybYG4N4lrtRchr+LVkJaOFHKNjTmo1WoQlG3v0g2wwfUTrkdAV6xhLFfDROx85JqEm7/sjmLJN
H2N/0gdYC4FsuWTaSzAHoCzcY8xRf7M11KcPNbFiZxiz1CnKZD2L0iorzLUatx2pRgT3oIJGhl3o
rj6P7oBiwx3CyUlmGfkk+HhH9+eFErIvI++dhJJYeJrUNltrpQogCNi+je94URUG7LdB/hmqnjZu
igX9uQcq65mg0aopZuvQdPtGBrvY9aE3q/jizPbSZCZ9zbZe+525So2IHkStnYaMJbecuzWC40PC
IYK3Z+xKTJFuGbDYMLRK0+hSTQ2fmEZ7lccS5GqS3RJfvA51OC01XWNQZ70aYkCjryfYQxlgK1hN
tu4D/U3FwuU0seBqEtgoFXeDjb2Q0M10WJAj+IaPBE20Tk/AvPesNTk9z4KwDcv5UidMIO7BmaqH
eY0KQB2ezZyIrcCUfnVZV+9VnAn08Usbwmu16P32HDTrIjU+dTkS3QbicZBNP3ERhAtT700ytIk6
UVWvG+mvSQIVW6SGsgMozalGPtVG9UWkFiubzikRNuDB2rHR3WQhZUnlyD0201yWrr7YBfA52Sio
qCMKv+udNI4uSRZ3CwY0iHxNVEEVo+ykRwIxL6IUifXIRGMa6GsErbFHaowCQyr3hjhOdmedfHgZ
TjvNxBXl/bFXFoKJqV8OO2U517m6abJB3Tz+95dvx7TAxlewca2Sz4jJkCcplbYZzPCPXx4/M+uJ
jCExeH/A1h9fqp5PABcsyctKqjZfkm9ih1mn0fMvrRCbhZVYMm4jQbTFCjyaFvZ0+EKstgGEADiE
Su6OYAgRVdHTTNm53clpfRAUa5Wuk3Y3YiZV+rcv3VSehAxv/Hz3ZjbxBLRa1gpjI99dm48vOdn2
m/ZG8IMBE/TvXyLkBeqsVev4H8SgB0BIgymFV088Z4NJV0zR8ifRH0jB7bRkl1aJunxMu//X1/i/
g+/ib+Pu34Opv4pyqiOE7X/59v8+Fxn//s/9b/5xm0eU9b9/t4++6qIpftp/eqvld3H4yL6bv97o
T/fMo//t2bkf7cefvvEe8r5T911P5+8GV87fA7Xvt/zv/vJfvv97IkFJ+i9Fgpvvuvme/qwQfPzZ
3xWCym8WBhQDOo6iaJZi/EElqKES5OcmY1B8pPzi70Qd6TflTrox5buuwVBUwDtNQVjGv/2rYv5m
cW9QdWAnqpL4PyTqyMY9wuCPGjZL1BD3m5JlmvySS+yfdQxyVeeZ0mn1qhnxUIWTsIeJzefKYrwV
1/XgNFAZSJFVWg8m77NQ674rMIDks4l4J/GrZwK0z11QkUbUxskub4h6i+A6sNhQYYx3R3WcFvGi
Qf9um53+rmajv/URudfFqC2k6f+xdx5bjiNZtv2Vt3qOWjBoDHri1MLpMjzEBCsktNb29W/DPCPp
6ZVdVT3vCQIgQQYdBAGze8/ZR5rHwHYOQm/TQ+07NGA+JWPenHzE9TclnEYWkKRFN+RbyCr52jSW
hkhszk/110Ak3xqvTBANGVxpKfgXGEXPuMxeDKaXq1Hz61PWYr9haFtxxdKIGBg1qmJZde8VXXcB
J//sVdRB7KHdMf9sD/C44U7qL6g7NcLxfDKup5nAKgyIgN5raHEGMg9U6ha+OTpRkHvaXTjld+h0
g+e+sL5rY/KlNkkCLnVvuK8TOstESR+6jMuxJm4kdq+jm3L51404Wd02eQl0yExuk0aL163e0G6F
IAqNFN3EXIYo4aziOZHC3dZWmm9shpiBVcs17PV814Tjh7lv8n0x7uA7Fztj5J0rh6oLlGKknEtu
ZVnqRxjcn8KKqjf3/ucGtzIqrueyTlC7j/E559J/pMOiFRHu7Koh1t2ibRMLf1WVsqMtHzzbgg6l
NqJcJBhxlQiDrQZ9Bo59NNL0cgoO4roZKA1DXRm4JxtfrLjAWGcWq35O9t1osVIz3m+7rl953MfL
ZLzp3CnfuhVvngXpKVtwqT5OKtNclWizH0s95rjlg7kCANFtFtwLZRAa/csrRsfVNkDiYdcniM38
hMfyqWzXqCzuO8JAdYPD0SBIX7UT8pLBCteyedG1iS+Fm1PH51Sw48m39rKXL0UEwcCW2QaSJ/ex
2W2eOnDdYxzcEs3snL20O4+jIENtNsb1bKMqMAUT9hRPoZHC/kYbs5sHDu+QfzDc6dFvGocwxYoO
QHqcPX+xQ4tuAxSJQ8tJB4ryjJ023uDESWWNscw+lpF8MSZOtcbKdpzD09bIjIC8Mb2T3rFTlBRZ
H8yIJuPke7vQz+WWSRhtfkbvLrUjAyo0bYNm5YymdjfH6adC3pUoak8wgqeV22WAx+WErINiwcSY
OfXrhGJmzDk/jN8c51OViOGp1z7aAuEpX6o8Wj0YndqhVtEk3plJTgYONPrUM9Q5mqOETDGHCJuY
+21yo4SNaZQvtZtu4WWAII3HYj+VfAVOXdiHUjRPuOC7s4eCiFa3txXMCR5wna3yRgw7J+8eyqY3
doEB/WKyWsyJOZaVLEu9m8jRiSrUKvjktKvMaSXiNN2VQWnufLoOY8XJQ4bDMMBrN4TcN3l1XiCY
0UChLTMnSs9wHjcdWryq9PdAutdoy76Izn5oyArBa5U9MWwJz3wUdxXeU1jsV5VXtE+wum7cuQF2
7A7ZJuhJ1PX4SpmW9T+dkhFP4jF9HW12g8htb1PNQUpNk0oyt8vChR81YWwJsgitZuxzWWzpzYgB
abVVPUwu6t1pseUOefYtHpjP5HPyowwRElph/Zy2yDkCm1oWJDJCNZqRirTM+rULnB+v4aQxEsUC
Jvq99Sv00GUEI9+z58v9jP1DunQIcLxk5xl7GjiKiOmvOzxlGTF1mUkm4tBY5hor0YvmYG2VngDl
Re7lqP1M9fRDKFFkCRIGzZyOc9SCNincXViXP72y2FcBNmdDp6Qexd+0KS9uMJvuqU4aB6cVzEPK
9FvTagRFhNtxiM019Psl2Zn0ObviB9QY6V3Z1TQLo4Df6YTXxe69LUjbU9a4RFUuO00hzUu81oRj
gdf36szfpbZYMwWlSDAm1ibZLzbyL4bJ/AIkHJTpmbkF0rRnbxGdjeaMzIZToSg32qEIqHfUwAsX
w2d/mwofXBNz+3EMkEmUVbDtC1Ku4B2TeFK2iKvj8GeiERrSLxfV+EcYDbdUJIYVgqZhDX9l03oz
glwtZ5qz+IVaHGvdYDFYDHGDWhoItqIML6mOBsgpbHvrxN6v2GVS7ZTGsJOF87mtdOdci9bYZjlt
0MkMdDInaqaMMNCa3ExvZicT5yAmrqY3h2ybG119b8w0WgoyR8KmekCGVt25gxafi4w4vjY3qTHh
cPel+4BbZziMPHn2wvqYiyZ9gLqFVom7ilZqNcowLXgYuvnimwn9VDdOt3A+fuA9O4aaAVy7I2i2
7o1f0kjsc5DzRxQGJU0jrtvbuqXCKFMuTR0/z8KwmN7An9jUXn9qy+mzHvrzNpX2choQyNZRyqRR
kg/EKlvLfaunH+Mn7cWihkLlk/3mGiIU42INZUFUOpfI6fEXTIhpAnIGc6x0yfJ2Uz48Tc1XDE+k
OqYUarxhok2t1+m2BwGycsv40ZfdInC57eew2TE04w+Oow9t3UTbnNgQLHC4k9SPUSLKHqrOICci
2EwlckDbCzdVasm9NYAnSbBGOJP4nBmhv3My/+IGNCr85sVoNXc1+qjXoO6vyoZLDchX4Mvx0qyZ
Lj2o5b1wgu+eRe8IhSOFx9HDKzC2dLMsd+9zPBFMJPqeGttjp8FEMfsnd3J3lpORdzvGqHd8+6s0
PFgHNGiKbok88kZmvj05Qp6FUqBLh2GJdWBaXIwoxFrxixuzJcR8SfpZQ5jZX/JE7OclXT7u6DSL
vPlsmh0nBlfbNKjOrUjnraVs67P4lgfpR6xfxjlgWLjcysyo6LCTITSuGCDZY+0SYMz0WizVE93Y
wdIKjiLCTTISUxvMPlKbmGZl8rmN9RqlPb1pcqKefau9IJ+NtiO045XFwV0pKdgS/b7OKutjpTEN
GjV4BLFn24fJu2soit+WwgZ0bRz1KFq1XOQYm1Dq4MKwiWAZbrLqIIy1Y6EQjWgCcS+MCVOlrFSB
qzoTPcIX2i+8ROhyG0TM44GbIipsKPt3TQs6MZOz/0gJ4bsnrSenCoZ7DLTbpk28x7x4KjtEPcy3
W3qIJJNjUr7xe/tccm/OuTc+IsHlEKWdT187M3dht431xEeE7sb3lVX3NK0lV9Rw5VlNtTYcGtiN
Z/ogts0fSVDIp7Q8zxO4gH6CFxsOz2oxVskHzJPJZXTb4dki3GjFDXfYB2GdbRzdkMD9A3whDfL3
GOOm7fBOHZihB03jRl+ixkQ9SvwiQAb0U4V5CKrOxi2ic9O2g2duieUFRL2+DQcSlKhVu896aLjg
7twMxVZKS06S1GzidSVSRH52JtvfiGLWNljXxSNj5Rs/z+1n3Z6RM6TpVi9Ei8huecjH5liMenGa
KV3YUWc9pyE/jrYu8Vji2Fu3Y23sgKzP4MF7WtNRN30QGj9fkQWL0pQ/IZqs7/YMlQLO4tox8BNU
9fe28u21MRnFbaFXKHYrJ0agZBwb+yZBl4lQ5xhL/B7OhJJj1FMCMlBTDzXNdWKa3VJC25Lezbn2
Iu9RCDkSEzF8yDKaKKXZzCuzAkdlWA+zm965PWUeTWrHamwgQIeCSDDbmVdy7J5xg8E2RGntTLG7
atLFczhsxj4g0bWvyMAp4pcsnBsEIzRuyYGJ9tzi4i16Z4FmWXwcdVq80VjvaLhRm+5LekhBttHM
pWI2GPvO2DUSa0AIdjjp6R74pyKvdxN3rYPwiw/jjTbtUsqLYRXt7d5BwsAREgwX9gUtgwsTjoeC
elUuXG56/qCjhspR0cCUtmiMJ1XvbqPYs2CtUEgkBeE5n2gJjjEpQLIr652dh1vQ3vMRo+q3jAsF
OsUOC4lJaHbmWKee3w2wCAq4hay2Bd0XjyNCJg4VnuRT3NMgb8oee1HV0S6Ode1mgko8T30HGWZO
b/Rp+JF8abFpPjAWQaPCyeylzdk2nx3bb08uLdJ1t4xQBq06N4b7XOR+fVdLIOuR/Y3BOVprSSya
M/VE2Y/f2rQyH7jcnBoQh0S5jOYKzzvaRRE2Z2ZTE3FSjHsMcz9oBjYSpHy+m/7KIxTI4K9oIdXp
k54YO8OeYVojOfJ86nUYyn/aDr8Nndlk3k4EkdQoSjX6Bfn4MMV6vp8Mfrr0puLIBH35KYSGYIZx
uxsWrknXovoJZ0l0kt6u7SJ5QnD7CWwSdow0dTYDETumtwjLhvC2kCAZgyF7wnV6xnL9xXNIZoFi
+TQUAUjQufsRct8lz89bdSA+MBegMK2ZoKYV5Sk5VWiIoyjdx4P7Za7Q4gw4Bg6UIOXGtnAkaV2/
9pekXq9LHfR9zCL0zNPPBgMJ/rqQJo2R9OdYEjw9au6h9bZZGJqPMCOW2yDCtdFjLBvGvypSwY1W
Drs6DqqbmkZUFf1w3dHedRkKvcwzpn3i4KkGUdGiDuXWHaQRKVUdht3VlDFNs5ChUxtzN6Py2ffB
h3QxGQxpc5gkwo04Hf1TMyUrv4e2YHCTeB6ktwswPqwXK8o+GPI1bA00MmF1dkTe4bS2PnsGcMw4
Mi4WnZ59WoZ3c0bYW9t2t9Q1EfA6s7u2lqygznfxIknnDqF8zIlSfmV48D11ETxhlIt8Z++Swrqn
33/S3fY5TOn6MYRrUOoumpG071bwjfjJW9qLXdgkmvDjQn7A5SI2Iu74OY4Uq8GTkNQCoaLgItnS
QNdCZMYFzKWdSBHMO4K8lsSlaCoN47aVMTE2zTfH7buTFfW3Zu0d4wSnT2E40aUweiSzVl4f/Jjr
Q4/B/NCPJKBQWiLUCuLMyqs1kiUY5aUdtuv6NuJ+dOCMDDhDxW2guTTzhXPoRYDTQhCbBnGT32jv
fyAeE2i7rf0skuqb1KYUYCrnicEvFnooozB4SwYZ0DA2c19/tuvvXkN/K5B9sacpRdUfv6FW8eF0
cgLK1qE/tcSHM5GxJO26UOIrK4R/nHx0qfZoGts04lYe9owarcAyT4XV3odGL1Z1k30uYxQfhO+C
bC63Trg2vMe5b529pbvlJmuQVlfRRJoYYkIy+bDiAXZCtMM4W4bNcRo2OLgR6bUniKjBilGY0J/n
KiRbnei3YSRniV6um7W0pwmPZZxS0K9txS31XPFwgV1A0xZqzuT/GkhKg5HkP9QmoPYEjxl12nId
hD0lqpE61YSasS19c9ONOWJc3XrKAUStXIshudQjsTKmj1mk67u+m3ZCUEFrwPk1uvxpGciEYyf+
QvjMqdAKf8dw5OuATX1lm9zYH5IywE2A8dYrEEGZGZMJu/W4akjrOzyJmz7pm43pVO1Kj75ZuOOB
hk7autcYonnoHTZmG29lx9CQqd+GIJZ8O/R3i+mna8qTk03JXqjAIavFlCfsezkhBCMKE1djnbzE
LXOZnqEBCKkUQWJKV6B0vyBJaT6nd4VF2F9QonICzkAapfY96ihLteEXkobClc84Hxl0uRYjOjHf
lPcuYNr1gPoALwRXaMNhchAmEoE1jZOEctZmqeEXk21tmVEiRpUMmkwIGeOkaZswS75BxPKX6CJk
dWVyKpwOJhFBJ0t9jTJaFTzPNsFRKDc+qllcUqMD1sxLwM1sJ0NCCG0k7xbHWU0lvDbgXRkxRvWH
rgFnMpWuvxlDMrjlw2hQtiFQUFu1uJJmchTzlo5pmBDHx2ii2VkdVKBl3F8lkrOoDk5Mz+xt0PHz
rRkVLjU0XTbmTU6pJneLal8ChkGTFY2bth5BQOTOcGg761uiDUzvR/1oRcyRC6PMUe4e3OxJE/Yn
0qTQZbtMiYsae4NjrMOlVDkPDQpXYhr2EoQkGddERIx0dcOsFvuQ2OfZc4GcJfl9MMN1yKJF0tku
+ZpVcJcxcbodyhkAXBB+H+HkHIM2e7L6OcNVmTx0DoZeuuQEKaEB65h4b6iSYGaZKLqAC5sfyT/8
2JNuaS5TjaytTi1ZhqfSQXY7l/W47UV/DIJqiRhEgW1V01NMvBYNou9tQjxJOBNI6gn79H8djP+w
g2FiSv/T2rj0SP7ofSxNmP/+rwVzcPtzir+X7zoYy8t+xwDoS8Ky5dhIF3RnIR38yTkQuk8ss+ni
AmK66hJD9WcPw3SXF+mWy6vcpbmAb/N3D4P2huELxzOFz1RQWN7/hnPg+e9Tmn2fToiNFdO2hePb
1rsWRp1YmRzDIjm33OjC2gnKG5NYoV2aTeeEFihXaU1vjhHR7AwNfeptEYAjTUMPEcVtvakj+7uV
R9ghmcGN8AaREYyvC9MiFj0wPBzJ+fwlF1AYzQqWol/URLGo1cIjUXCjVvuA2odaU4uUO+9KAzyP
KB/6aLlAXCuzvq/zftyqGHe1EG2Lx16tkmhYHOL8h4pPuYa6uwuJ8LrZQ30kewwJhkqBljY0QxUC
XdJlYlYzAmPrpIWiP8cE1CkA4sJiVVkr10215mMAiIJZkqIFATBcFubCv7su7B6tUG/Zp3RJgVI5
7WoRL5ujZmtbGeMHXWKySJadVphC41U9ML7CcRCxdBTEdCjLxwzv1zYYzIJb/wAQ9HXV7Y3xkE6P
r7HtZgs1uKaz/bpQm0mcFBsBRLbRvH48QflHctq6mG5sLZmgLmGfjRi42EGwltXwo8vne603R8Ye
BRImPyelsL9rEj3czu2w84hbunG1dMk+jrtdNg2L3mknyCreCy9/7iMuTVXUXEaBfnt2641eJeE9
oSd115xkkYJ3XNb6PCx3gxBfmeluXFNbxODWsDXTVLshXjnflKPMYlQ6SUZqhOo8q+8mceoPmezq
QGInsl7U9wcAJ4YiRr2lu7fK0WF0vCQgjT3FsQBi3Yo5+s+uLNqNQ6zCkfO5P6o1wob+WLs+ZlYj
evDrttrnunl9nXpMh8eLIJOYymbuK5J6f7/hv3mb90+rtw2NCIubWn19HgW3TJo3n9VWH+7dZ1Cb
//vHGqb+KAglEp3lqKhF3uh/rL17bECgvdNsn+zB7bv/6vUQvDtM7zZxd484kyiiqhdHo6h2DS2z
bPm5xCrKZlkUf26mKvPmuq32aYqE4G31GvXM607qKbVtxZKUTuSkEYOGm79723ePXf/7SkEZ3z2t
Nq/7XD9N0aHb1sgjWqtd1BN/t9/1/TRmA9sm9c/Xh64vvT52/duuj6Wtcdcwx+IMjwBH0uD+UAJG
RIr0G3xftWWjbxTxHDLcb4T6m1VjYehrc3iXgHnZGk5N70EXyB8cLQxf0fbXd1No9eumettX3Lt6
5g2JfQ5A9nZEHqt9/u516rHXF6t91Ad5fYfr9vXV7x4r88k4IL0uDyM1HK6QX5DdLiBONHDVkU7M
pL9uxxnsvZV66s2q4rFn2XIZff9U1e8ZbO26JUArdpeLxbz0jeIYi9mV0NuoW8KbnUK165Xee91V
UXF7xxLbObUpE5MulS0LxSdWi1bEtEaREPVbQlQe1GNqP7Vmt9OiRP3zJerF183r25Dv8ce7Rsgc
UKaSLqriKN+lU9qlP2CMlcXqzRNduzj88Ar3gmgzrtBvF3/3WJcG+bGBgLPcBxUlWq0piLRaSxVE
Wj0TimlfWYPYTV1KmzYGxkrD1qM1WcSX9zu/vk49qqnTms7sNjGyCAE/4we16AcoqnkVDqsuIjZQ
hVOqBQJ9LorLvU498RpnWZUf9WYaDvoCb1YLA6gACVuJ4W1sP/w0LYfKbOn7VK2pERlXYwEkFOLG
EpSZ3JGLk91z+RtVatifC/VYVNrf9GJaMCaGJO00kMdhWdCyF7tiaA/tImJSGZFqLemCm4EW2EFl
345LAK6YOsAGiJsi4kdR2w5Gsw0t+UhmA5AiNOwr9Z2r71cBrLNAcsKoB3t17tgJXwZGLgLTeb1J
vElaOKgju5EUZXUk1IEJkJmjPnZJV9EtIit966jWIuS+r2uz05ebtC+ZfeXEAqwUYduQ1uJOWrDb
OvButFUl5QlLT9beXLd7Y6LYNllyfOJAlUfCjGmZVpivbbshV9SHTwBBj5IEPOluM6GLxBEQ+8cs
75mQQh1cTR7uSIMEBibT40YxoC01envHhH59UD3/mnePYuxYoP9KQfnTxDHLidKN2r4+r9ZeH6Q4
hw1ueRFVKgcXe3f7+pZLQMzaDxKEr5r55IkRgAUAX0jtLpcTlSipFrQLV0E1mnuR7x0R2gfFXleL
v0Wxqxdd9yF3CrPXu92v+zQOHVVD6gGVr+qPYALZL9EkapuzDGt69WdmgXrwzfOzA/wGVim6+7/u
o3b8Dx5Tu7z+L+olQTz+CP2wIVj598dRa9c/dZjgJBM9TZFgOVDqaF3/3Heb6g9NtZ0tH7oltOW6
EMtN6LpJq6E8Bku2h+iCrdlMDifsEvCCTI672XVHtTa5SwjL9TXXp1/fNs7MYv/uQRdZCFfcv/63
ap//8TGHMfyKitDW0UN67g1nulqQHsZbvV9V2wV969ed3j/d2jZf5f/8/Js3fb/rm+3X1TfvPRkT
vzqtd17f+p+eV7vKuISFK368+T/+fvXv/6frh05n8Uz/Mdm++QRq9brLm7dQz7zfVg++efnr828+
jpntrJZ5V6KlxptF9udmjibGqjXwG8tD18evL3AtHUu4zGB7/n6PwOqMo2FnGNrUqnqmzzzx+l+U
M/PCHA4PQ9WjWigoO51LMnkTCx+0WlUPqqfRpTMbvu6p1qIsEus5K4hzuT7t9MtkWT3/5u2MJWTJ
GCtSINWqev71f1LbSSOfZYWzGeIwGbrXl6u1N+95/Ujq3dXTfN2PmigIwcsnDSGK8aJ+K9dfhNq0
QvJQ96+/C2dIKp20KH6Aai89J8o0iBmFpMvNfhwapsORGgGNyyT5ukD5F638oteJhK6haymyuiKx
q4U2AEO+Uau5TG19pVb9n01vx9Spl1CObPnNkCvOlHgZzl0382mbJEfb8xCBLVHXrRd9YexDBWE2
kcYgE5p76wcdVAQlS/OuDFGJP4Ebbo5lP3zCNZmf4hanZSesL9Fs+Rs1t055Gxp+PoEEm2b569T0
/bqAoU0+TdwAgQu5zWh9kZz0Hv1CGjLAjVLz6JjczJ3FflwnCB/0fjdaGPr5W2x7OrXEE+g6Q1TO
HdHkqN+wT0nNRmOU3l3nrqoUoWax+WSPJIdRLfdH1Mv/V7D7Dwt2DiSxf12w+4x69V25bnnRb8Gx
+IdnC8ODSiZc31G64t9YUv8frkNRzrF8S/DPQiz9LTkmqXOpoek6uFLTc1zqf3+U6yz9H5bvo10W
JrwzpWD+rbn+i3b8qiX/f0Wf35dUYdr//i+xgNHeCo492zEt10YMzeAed8a7ap0YnJquEVL5WQ+z
u0HPusfAKJk3RFQ7crmWIpBceCyyi4JftkOmjYLtvzlof3yqv3yK97Ln5VN4vtA5TBwLsQBa3+Lb
hlbXUFpiqSkyv95WdvA0UCaSwywutjRR3ebNbePQeIwWh6Ogy2B3v+apinaRjXsKSH/zb3B5BtLy
9weGeqnBkN61CDh9r8RuNNNwKw86iEGXlpwFrVvrPbkMCBF+5F2i32cTTPyy7dDFht8s2y1XhK1Q
KfIMaFLaY1DQNiXSo9+Ztg1jM1vSLnxJV1HnYuMibdpRfVyEUF248ajVrUu32Wtjux8NEZCjNH34
Nwd5SWN991UjLuds8zih4OW9O8i1pjMlbJvioPtSP5kukw8vgvBVxfBvCD3bG0ET79p0MsgksXb0
PW9QJTplV529qXiOS9e4KwzvY2Do/ubffDZO9X/6bJzopgWllx/Jcr6/PQG6tkM86bn5gUCFx4CC
22jq2YEq27wLdfIwW5/2ymzWQBZ64pptA5rVWB8Aok8rM0jlXa7dhTptqX/zuf7pxHQEP0I+leX4
5Pe+pyYm6JIrA4H23kIN3xXuytTpndgaeLdKFOfO7m7mqPM3EmfjzgjHF8j05bos6ulG2lLc5gAU
/vVHsv+JsIiXZEErwizmu6TY/ddDhV9Tl4QWDHszEeOWKZx2chpQOLiHwQPGzVMW3BIjED5gnUue
C+FsZhv3gLScGJbpMIFRq6ZLYZUIagYkacOUWcfZDHHxS/1jM9JvJZfiVpoZbDaMfCs7tZ4d9Kpn
Z6D31VvbQiRwcqe7RCnAFi2YrAyJCAJ1oDeZmyGYv5XEW648zZ+2bVlClXcHJnftwTbLz9EicENn
y10bzZupoTgbG21bls18Ib3bm1H3J7Wx0ZEWricX2KGrRHSLnM7xm5gACVRBYzFScUZ1968Pr2Hh
2Xh3Lrq2EDzO7570dmOxe7w9FxGxeAj5u35vYKNyjLy8EOt0qgvfp+tmNoekxp+Z1lgJpmC64BeU
J5kWxX0SFdS54amg88H0B37k5A/Nz4ayPwkMHKC5/zFGELmQwAanNJDBKQrc71WdxLs4nn2OL8QR
x6JQ7mrV54BwoijyYENORouY2nCPxNnep57x7M/RcIhaV79oDQu1lvphSBmrvx98wBxmNDubVhPR
nVpkkX9BS0DZizz5DUiCk9sWj3yN/SXrpmnfdrZ4HsiFfYiCO9zW/X3R5WJHAI94li0IsraJ7vwE
ry/J7Bo0ilKu2xDNV5mtbOTvu0q3m5XAC77kKdVbkshBUBfJwbJketv5VXpr2N/m3sCpNYnwlrKM
DjOzzw7c4NY6EtItP+6YhLOGUKS5tc7YHNfJORWQbxzokpeuzsiVwDGYGyHm++TjrLX9nltby5BS
zqeiGcQFwy8xVfMFx869Z9faeqgaFNJG4Z/HqG5Q1eHzyvQJ/19ZiQM3dgRMOvyA0ZrLk/AWWiE9
qHNPCkHSyfmoRdZ0bjNCffPe3CP3/ooX84NXld5RfUcO0fKrOjIFFtW225qm/hk6HrS+mhIhk1z7
nGA0IQ7hQjUHRK2WuWfuqge/duMHSn8ndK7mORJp/BBoA5bdxI9uSr2+mA2jUU2rxROKZxJBAq9A
RmVtheGEZ5va8qX2ipmcOM4WA3EugUnz2XATrPB0lR98J04OyOUQM1Tdl7gLizMRqQtHvG9XvWvR
Hban4+xCDDNn7vKJFuYbb7DwIU5ZckZwRvtu1s19MEaXVLpEOAuG6FEpuMx602MyFgS02SK+m/Qo
3Ca0j1ayR2lfOE0GCgwVAUwW/T7ARR7HSXyo5/7r1NTzfY9w8H7o8hc/TU+y72DjiMkkwqTW7mI4
eWrLtPRnhFYcZFHC+aILjXbCP9qZPADkd+/UglDg+OB7SPjVpvQL7/WJ1Obv6IYR8NzyWJTEI3Hj
FXwPo5RntbPp6+A8vMLa+DlcutwlUKsK2/CBwOzwIcsXxY6DK1FtzjUX08aMplurcfD3sIdF7mW4
GsWxNVFqYfSOdoaRhk/gExDgp0xhuMBoj2qhJ/YxymZ50Zc9Ik/v95lHNc/EeNmazr1aQL4gxdKa
v6utvPHkhT+P6A/BtbkdKnBCUfakFhMpKJ50i+3MRfumRa0S3Gh4nW9cYDhNhhdMTnV172cjrJ3J
755CGJncYOVZqwrYHKb/ImLdxWUEacSkgCXK8KWiOUmCojvvezvpoEq1PXYMGHxkLWvAovFX99IA
+xnU1WcPgX3s/BjjNP7QzZzEOiRzK7NfgOyCEixzMIgWRvC+tmCWGNP3rOz9+8a7yVzji5eboH1u
LLwaL/ixT5YDNzqKmr1DrC4YkmE/d0i7QKOsk97PTqhNDxO/i40G6BKRcHbA015v2rGzKQ/a575B
0RkTUbtLLcQzoSvH1ewBbfPrcd5lhEptw5HAqAFx10Gv4l8Gl7YtGYYWVy50Jxmci3VjeMCxdqic
kUJgJ82bKXgg+u5LZ/bR1uLiu89hURVN711KrYvWWgBSSB/yHb1IkCqz8SHpHNIs5pagkahA5Tg+
B5MG6y30PZhuUUDHuCzgCvvRJvDC24yU2NejCQNVO0g4e8I2wB6m1ngTJx/tvu/u9c6BWAFgQ12f
ZOaZzzPnctN+8nSteuBOdclNOZ5wrsAP8qYn1yGRvbdPVEbhrWc8ytDd2TTmVB3HcfpitZbcWnF7
ocmLeW7kIuF4ZIZKGBJtRZSOlch95Hn1XphkF/EGn8NMPjlgTs9x2KL6Kcxyl0Ll0afR3+h+rGFS
W0V0kld+JPIT39+9F6LB7kL33q2gB6R64AK+SDUgwe7ezkomu4LMGobCuyKgIWx5wZJ3bs5bmcO4
n2LqZFpUYH/UxDddKxrGq/2mSgg8HYu+PCWDCdYm7qLzZIpTF3nj2Qo3pijkRfTDqSgT7aPEYOND
7RyBfgDcyNK9GVcXubgZmJBlO7cu4q2lRUc5ziDdh49xiYHEm4Jn3Uzhpug28dfz2uqRCHI6ai9h
H3rEaZY7vx9cGt2hvPfqh8ZOBJKcGB5tNVX89wRtY53ixjrIkzchOo5mtLvTKLI7Pfecow/sNoY5
EQYRTfY6t4+VR/ZJtVA0ZqxP52gZB+RgbjtCJJ3Qso+yBYiqo6cov+sExq51ZOd7s69u68woL7r/
MxrJMg0C+GmQuQ+p3fyMl9p/rTvmQev8O9Gb7tGeJRmTTm4v+qwR+qE5PcLrEafCtbgde3Q3ySOE
KdpNzT0xRZg2Csf6ilC/+hy70cuQjvbRbBsohtBw131Gwo8jTPNg9ej4yCRsnKbaeS2YGS8e0oNe
O5ea6MEqXuiVOEe1Fkdk6tyLJC9x0IH7rUr8pahhCeHBGZckCfjUoDmoD09QUPtQ9f5tGVbaUa9j
wgHQxa+6PtZv/TxFJZaLbQTqfqgbLgNDjMEFXCOjZbTWuBrqxTrbQRyx+MtmrenuyLqC3GjFREtF
k7f2kWvCDaOj1ROv4Jv1XdYMzX5qga6QQl8O1UCq2M/GLsrbsfTGtQyaX5XESj+G3MATu1rlOP5E
UpMhAaFon5UEjHFTKzYWX97KF/SBnJAyXpS67rptuRT2wfTRIHp2Fc38CSm23XWKxedgJJxNy3t0
Af2pAjTwjjPoYPYmCVoyMZnfhh12RNSZY2pvprDj3hP6/nbMHLIa6w0SLu2cDV2GldJGUd+6G04T
Y9114BOcnxlt7HuAFEbsugejw5/YJHiwrNk79lWP7zT2kl1MreJmQHLd+lhw+xF1IujWsGpIkx7X
bhmZz02PZRjwWQ5e5WMgx2oLdOHZ6LFvxTJY9yMOXz4O6Bu/aKAdeMmHftZ/NdBiboLZTR4btJh9
O5tfh0GTxB3k1VZoXbkilAhuXzdUpwyF9jPMEjBaPRhX0SUXp3UZm5p5steiiSTKZbMnxA2IJt84
SIUT/nntMtiQYPo8P6Savxnq0bn1img8VY493GSzE5C+AdAP4XD+SUTBPZ7g4afptof/z96ZbbeN
ZNv2V+4HXJyBCPSvFPtOFEVRsl8wZNlC3/f4+jMBZw1nurIqx32/D8mkZJuiCCCwY++15qL3cLLL
HGAS1OqHMknNg0RWjt+5aVZqK4GjCi4QvhN0nXmwJeq+YoQjEcYBhKf5T/L5XzX5oWwdoFcTfypO
g+5YNl6+bFSIgmlSE0xhDR4CX7ZJein5UnG/O0Ii6e9ydR0YydeSDdmh9QLvOD+bHyxMkstOtaBY
exnZyoWqKwcnBBcrW30//5UKI2tfAE3rR+fTqmWwbNXhrBghXUbFlD8f0pijV7QFGdbYMMCO0nnG
WR7CCs/iR3sMvqh4j9eKeha9AkewuPSxaV4Ug7tP5uZXNZbGtqCDs1DaIb/O32uMnmy1srU3Va4p
lNIKzNHBL69Z5KNfxwY3fwXRQexNG+PQ/KW3NVIsOJzGKe7VJFiZtpGvOGW0p8gEUThEASCqGFC3
PxLqUdJt2RUaSureFP2ZDLIjWtfi2eNncNu4WsL29tlQJFtd5+2UpSiOthO9CCAvR1HbO1vvUJOr
8MVJxxLXOhLq1TcFAY+8Qbd29HXWqezApLeiNdUtZDNdPna6QqC9ZbuRHW3W3wfDMRBEK8qjqBx1
P4yquicvFf/2/LWV4x/D5gdwHHZMyAbpoDCrfpBJPDxUNNH2uuJdtcYuN6OGBhNZdLdvKeywPY37
+SGL7Sb509f+AEnehue+knzO3DIH80cgqgE1+hbtKoL7wniKc6LCLS6iA3U5+DVY2EmSO0xWy/Aw
pQZu+qo4S3ckyyQw3hQVRltsqSlpM90Oy1K4wkwYrxovATsdv5WZ+Q3hlXdQ4nKrOiRTJElwbLF8
c2C9J7ULz84YnEvozWYtb1R421A0+CF5q4PQee1EsEQSgFdzF7CNTlmEQ/+1iH14wTJ8RXa9EKOq
PYRhcDNTtl6lttOo0VrX1B+YAwdcgs4H8uB3a7S2nd2+4IBvHtoRyq05Ls00AHR483PiYto6zDZ4
bNkB2uA5Owgqouq2oV4/UZy8+tMdJta7DZ7gSoU/mRdbKUJ4AjtZ+hcm3WQ1QwdSJYksYhJuux0I
k3jwjoo+7DB14SNp92qlvmfNlTrfXbkwaBYjEZGYDyyxC3FePRhtv211HVAxPt9tbHJNFSI4BCq4
R9VufuiK1ayZAr730ZgvYOC/ysysd2jeepcKHaibuaPVhlI4BlMs0r01LZfzQ2IszdI3tyJ0flQj
v2fYVBvk7Tth1+pK140nE2TOoobFLDPM9kqa21jY1HXX4sqNNAWATkj6i6lcFY30yaxoLdyT8bfe
ASxaTO2dxH4oIvuuSkdZuaYNca7qYanCZ1sYYFSw2kKQ4daJQ4vtUJaIT5ePOu9c6MUkNGCxpRCo
o+I9+qKFeXLJVdIgvAJ+wNRBTvOx/s7C8cgyhIYPGeqjrcDaSTur2GpJ9tkhAIAxZMi16B3j7pna
2Skwowe1QwfUFOi3fJ39la+9mE4O3S2I9wE+mqMO1e7BdwCHyQIkfJFbmGyn6istvwZplr9ySE5K
7N7LooUNWhbvaN8hQZnFuKk6A9N7G0MI8kGIGqwhbNqjAz79HgKQRsPM0vyzEjtLvBTluQZVta5q
5d6y/KQBu/ZwaO1VnnP7st28XEqhgfYsXX9bxwoacxVn67nJg2xTWXn+FAR0DDGJJU1kYmazLDbl
JnwYMSzyzE2ObZzDHWteVFGrR7XTCObWa0zTacGHKP9QN+aQB5ZGXBYTHK7dOUb9NaVxtMDsM0lZ
/TXrHuuXoT5qsbAuPg3qVDHJfd61OrixXIU4OnqWfghjh6mnmn4tqKU2wIGe1JFYIlcG4HHht9rC
F4u4dfDKd9Ad4ltHU3mrBGG7pEtNjE8RPFt6tFRG1z5y1HDOGPSTXHLaVnZESzmEE2c1o3nQI67+
ndVHBeBSgnLm+waW5RdnMLQdhcIxizwo2RXvPtbDJ9vs3JcsTNdQce6EqXXwmSUivwF4oO2XGSm2
YYpNIXoSCrlKaY8qQ+C0EPmImacjw6ly3QdMdCDPveKxzapzpMDa8kP+PBqoaQPVddkWFduuKuSD
myJSpTfR1RG+2Wzsll7eayQqwB4yEytbu9b48lNLRev6j2T4n6KrCitLUOdfQUgR76PestRZK1Gn
g/qvGAfnSSz3fs6eMrd0soy+2WP8DUG9DfPUxYbWSsPez18T0g1oPvB3v8QW5V9VGLqYJAz/8Y/d
adz6S2jRWeSyDJ3/bMt0I3KCX1rzixUVzUNF7Im5gpKyToY02rZFght2+guTzmhE/sHdZADMUcbL
WfkzP7Qhk8/hu88eXMMaTrF2dOMm2MUKAU7mY5MzrWmC9inFoQx3zN5Dr4kf4jx5HxLIiopW2Zz2
jbInM6VKnIadpmKvrGhCnZt+t/bwlVzdAjYB2idSdjvvyZpknMlzYLUvpWoDRZwUdeo0L+49Z9GX
wCkHMS41su8667kpGas4rf2qYt68OaRW3EYLqTVUXexDO9SCpExp9kAib1AsDQsgbZTl8HSAEhdt
vCfCUt16eOM5cA2djCHdjbqLEmmsE4mBU0n2NpJhmqv6c8/ClefR3snG7xxsiyVbMXbYZ4BqyxDl
Zj68ya52zp0/apsYdg4bRUCkI3fjssrYAQ76ss1s2roxnZUm9rJHI6xOdpYR6gNgxeFMXipq6vC3
sIJpPaYkojylPUZvZgKDx01pNrhBlS4r5mXHKE7PGins9xwg69qiRtjFtdc+OUTQTeOH+qOPAEuO
NQT3Wn+2LD/bcAmkW9f303uWuoc0DZV30kbzB90W7blP/PjMLZqNEl7ZnGL83cvp8TRki1m9/qX1
/CfkttYPLJnLFoKsZI15jF2tPaY4bhalOmwLvTK/JSmgcr3GnGmpNNJxrlydnoFO29DkZUMN+g+D
3U4qHUa3BBc/ttwR2gJLx4BYhntLDSKQxmSWdyBZi35Di4PhfQp2BPG4efYKgNQ0E8RSMRvlaJWK
txwqcp3Y7H9qqMvYUJo73ORgUa30MRKtuNFsQ6OHoCxOnOFgsIMbtMx/LmuXfBy+ArtGQkJSW+da
amIBiZUEHL3BxDqkN589wkPYsAv2Shjaod1mG12tMc4NIRbmTHnqvdMQGqQPlbCCVIVsMrsadsbX
tAdrBBlf9D0YSEOVh1wjp8ZyhL7rQhAhZd5ap65MTnaYBkc4ljHjwf7AdDLbsWaeWhE2TzIx3yNA
PvB+k2VGx/cSqkSjSZ+blOinYPnm2lTcjCtPtfG6jd+rImm3OPaAS9JcRSvtp4iQGOCW8BXCEo+d
1QfVCS5ntww7RNoKSOkuwhENTeOL79eU6F0pznNbyjG0DWMj8yrU90LTsRNnGbew2n4z8yhf+rmv
ETIz4l7P83Uj4YG6fcnU0xvvwVCkWzl0zxytYXJhsweK2hFIRUPWik1whoPnYBN56rgWnGAsETFJ
KSB3I7rDOPbAMWvlq1Njem8ZIxWD2hzauCZjvTCIyftiNcljalTlkz+CJ0xNrz4pCdQhnVta2VX9
xhi+DE53dlKHCPWI0BI+3v0QpG9konUHPMCHUIbmOR26Vw8nHCxw92j52Dm1ziSWqmdkEw3mo5PD
AY8kcM3Rqx5JWufUYmKjdw3mvazwD3XQXEcTIpRtfC+0HvwS1PvOUyi2QwIJKi2dduo1nUnFpj5O
Vk2nWRvTNAj66eoPtRv8AxoPmFNtn23x4Zd1sEmyvjn5BUFOMfFCK2U8dYVtbDRirZZqnpMhOnUO
qoTYZrcuAB94mBatLt21EUDQwMZnNkR8HLqun4PEtr6UL1BfE8OtHwfZIlRqo2evl8EZjoQ8RLVY
moWurpAEGSgv8ww36oNw2EU6UppbZSJWDmw8fRp6XdOom7Fi+0+rOH9ltacKV0PiDcL0az3uhiDY
N3h2zqbCrJkiiUAsMuHJrfGohCwmTxe/YjnUylo5hqXCi0rv0hk0A/pyPNm6S+IH3kYkSOwSPaYS
D+bI50dhax78DIRJkzkv0EdJIZGlS3RmSsIxUYwsPPwjYApw6BunZaISykPvhj9aLTbX8J7J92qu
WOGat3ZQ35qaO6yV4lv3BYdYj3UBtWH0IauDxvSZz6PsGp5EaGqbDMEi2AK1PZsAKnISvdyw1o+j
lxOp2md3XYT+kaS2if0kHcAXrgbcqPI4CZXoyeYlloHdj1BAQ3ejYuUZPdg61jZg/3+oap8IGmcw
Dxk1o1vTOIpaWW/Y4RYnA43QvvfpmhqZOAW+eVcTvQFDoN0ZVSg0z7OiAo1AaSFKBr7SrugvSc4+
aZPa5Qwd2WXwSqaAUqVmaBLROHEFeUvT5nRSIed61G70YDgKCoqjNj0EkhW59BoyHagIc5WkANLG
i31gMmzOA3HrSGeG8w8oTSkOdFKTAxRi8VB1ymfswi+rGje/aQANHhWQUIb9ZYZRVIDrbiNN/7qL
vgRqW5+sWEAWaNyt1UEFB3Hl7vlEYKqxT6yH3DgXxcg8D1M8krIkOSSxnhx8bKEPaQkJshBFeugV
MBQpgTBKSMnnqxM7yTAxXksv+GGGRQzFwtD3phrbpObd8QsxORAhulkrAvdicmOn3Sp5WsbeuA+i
nDgcWhYLs2LB4A32+7RiKgDMHwZF69H0s0LMQFLx2l1IX6jsCrfc5k1VLN3W6An56CW8He4vo3Sx
5+p13p198H/rMGYQ36b1i9QA76TwjQYm2oyY4lTrTh7eW4clOaqsx7Ioq8d6epiXnZgrGB1KtLX6
R4aW1OpFbadnaxpT63DDTkZPnIXhb+2QFR67dMz8TESP/vTMCgBHZWy607ozt4AumI067bItY77n
picza6ujHsYbmzL2UMITQQEZxTsfrl3U+j5TVosdqEPITBlzm9RVdaXoLlG4qWeeuhqfMt7qU9TX
e6dKk4PTAYIv1BgmigvNSsOFSDM2ISo2G999S/PYISfOM2L0U1qX6hdXI7jP78yUYB9xaSo2/knS
EPnJB0lsRZFu9DKD9qHGXzshfay0ziFPjXSamlt3ByMb9f7eUjXvVtaChl0/HDwD2Z0fWhBRNfsD
KH25QSbYrRRfHnzmRl9w5y5HE5dwSUl6FrnnnvQ+9CiH25VOA2XfUuoJKxPfoq7AXZcwPaAITW26
f0jRS2abks7OptUkpKCicm4hzmWHuNmO2vXYx/QTWgAoQpTAMdTskRb9KopkDkdZ/WF4DZDTNNu6
TjXcctrTtBZuQa4F266muTSfD/OZAZdto1NyrHLwDUtJTuQu9uBocHJzxlfRi16iEbVpZ2yqVC+f
YCovQfLAqNNA+RS0yphDfW19wqgE940Fw/jy6IXixgBcXca4VVYte7c1nS22fYw7H5qgupJjoO8K
uH8TXCJatFAi76lj/FCqkW/FMYEhY01UW0PVmo5yBKzOIqxlTJUCOGcbo68/OmQpp6SsVDh8RUb2
HZPNMpTKplEs44R18O5nWX1LVUc/+Zq8R8WTyfz/2YyM4OaUgg51Ggj4dQ4ygUlcq8+aV8Qbf+hs
NWRN+1/y1vlLtJrIrIIAzI9Rc0sIQmen6Q7JgNHkiZkf0rR7BbgVL3skGLqDmryxcib3aqz+62nE
WHvXDSeazRmgFR6MSdXuTNuu+Zk6K+2zmgY4lzyBJ5NPAHcsAXEMQrFX/XwO7x1TeamFBhKFeDdb
RWfh5vzg2AHaWLM4iLpQd5XWfI/qpFiFsxemm7Sks7R0fiaibAqZNl9Da1KDt5N54ufTWZk6G0EL
i9XIrwyI7bgr98DxcmhzPMxf/nowLD9YFRGz2tlwOr/A/II/X2ryn87PSt1ZjpaXbRM2YBjmongK
WO3u8x9G8/fmF4jUjLc0v4XfXjDKEWeBY73PZtLM7DgQSuj/4SvNJoep5yvE0iDKWKatBhghTtOH
2arL7C7bz89+fen6CoUqUba/fX/++H/73q8vf/17bTaK/Hrl2DNwncG3prTnAPq/juL8taLkHMqg
8vac/CqDywDni479Je58kjVrI0GQ4USbrrMdWofP818gc9SRVb7rrT6vDrNjeH5da0w5O+anUGT+
8BLPz4RvVys1rD/mvzx/a36YHcjzs8qxK0yw2e7Xy83f//maWU/jT8/Rz81oYjp4NcAqk4yC6dn8
MP9BE7ADh46iPwT5s8Pwc0fmJh3c1oxXszs7hm2/py5aSE+Ld/Nh9ufT7ddhJZqjnS6q+UrqJxPZ
/NBOz3QTflAxBv5K8bp+X+Rpv5e052nq8eWvh/l7iT+yM4QYGkY1oJo6TrLV/IvMOuf5AeonGUZR
2SMXsdMXwhaQOqEXANedTliocjHpmiCNaFG5tkxiEYaAdp+jDis7sTawoFBs2Tf8yuWCcfMmTNKe
W7S5BonyPQn8F5GmVy2iBdv1q4FR/oLWubIYPYHsYNhQoMmDDZQiEBG5Z+zwFowOX+JAPiYytNdy
iL7bDvsdBuEvZsYPTOppssg1raTZqz1ouzatdBJ0fG9TadoJ5ghbpQKhngedgS7oXRbGYy1D7+jp
GDHHqdkcuEc3Mv29xRtcEBQ3VN/oxTErZzC6QAAGSIMjwwuiyVjAzhlWtUv3H74i3U0osHGcIGqJ
SFEytZOrg9fTmlM/zYabGuqsGT6qlkNyeeU+0K1r64IZaQO2sWpe9bi80DHbAPwRqieAttkfufFa
w8J4yGoHc1r0wWq9ZAjI7+MFm1Cx0WsVwwdByAtScTjcDGbtwbEXXm68yM56V1RCfZLwobeguNXM
WQbHwr4lmBe4FS7cZGCC40s2C9zGAxzTvkGuRtAQPKC4mFHpAZ08N/haBEXM1gNKl5D9DlYZQV0e
kCb2lq57CWzmiXArNn4KqtjKQX06Sy0mLpZpDg0Z0AjrjgaqXhMLih4FTGsmaqQONthN8no1PrmK
nRiYgXaHxxbYXTX469yPmZ874ktmbgAXTKlYlPh5SVZz6z4F9TklAGKVJWATnQa2HnXNsgb9yZ42
rrBWUX4xCCQHStfExkVsA4OogAqq05WUMjg5pfY81NJ5cE1AvGgjrrSoTvzu1SIfAhTFAILWFnTi
vnTEIjTgPOVmeufq/BT1sh7pk4YVA24K/J3ucXIJIbfuSLJ6pfmbsQ2m/BX1GxsIwB47Kcol53a4
pD6ECkWDqweIkr8ONXlXeRbAcO8GmFfqEoWku4L0ROJXIq6DZXx3IU4T1JJHBNaX5NkumlKVK1cm
A0OUxN2Uvb7VJzqcOnHi1IkYV0/sODlR5ADEDNjyIculE2OunGhz4cSd0ycCXQ+KDidjeoD1gxpg
4tSNM7EOdN04Mezmb8FVgRTQias6ke6MHuZdBfxOThQ8AnqsnTWR8cKJkTdOtDxv4uYpDfgwbWLp
MVdE0Aler0ddvHMm4l42sfcA3hBENvH49InM5/IbVBOrT5+ofT6Un2zi+CkDEDR6OOPamSh/xcT7
0xij0ZmAAdhPNECCM164UbS3+aHu9/1EDiTSL5hIgiFIwWJiCwKd7G6WDjoHEAK3wvFHHGCal0EX
XAJNsXEYr7XclaxVsbO1LBJl3EohBdO39r6uHTMGs3ZrtIdiNJgR1CSJJNZVqzXr2otgPcRje8Fx
8lyk5QcGUYc/GuhVD1r6aOp1yUZddDtbRPCQ3BKxTSaI10mIGkuccpPpFfEa7OzaLK0PCL/fqXei
dUgbkb5fH1Au6t3RCu9JHpLcmHblyiU11ZXdDaEHmbEtIT/CdiidcsrCWD0Vpq2fDDnoQBaQK/bo
GtYm4Eeu5BA8EXxs2v7WAzB8cdSF/lS0QIgU0+tXtKvI9lReSWU2T1ptH3t0V9txLIJlkkwkUNqm
yzKoJ7V64hMqWf8YYvmMssJ/rmnP+26dvJjdYRgrB7KbyboSvSZi6I6uM+SnUIGUOKluipKuJGHl
e28st63Jj//vymIxWSn+or+3UV1ZGig6KUwg9L9ZLcZWhk5gafk2Ena07VqG3nVCWCmawRcb0eJz
n1QlELphbUzijt6sg394C/Lf3B64o1lQVWEIEDGqNkmfP96vQepN3pD/67h+3WCeyreJgtzJbeSj
RUzCUukI6uBG9iWW1OcIAvK1k7X+WSfXxZEJdJacPJaq0BKUcZ5/mMSmaitArNverWa4vGO7qp4n
FejcjfrvH5ycBNe/fXDEbKu4J9Dh66je//qucTPEWpj1fHBOba5iQ9g7r3XPQgPqgXhB3xgtzJG+
FbvWJC6cbVP0ZcRsqxNGQQKUW+nOe7/Khe1/M6V6z2jm0PwxfiBQMXTWL0pgujGXKgMxlxCe9NM9
9Ze8hj+7WyYfz7+9/ykfwLQdk19jFpz/6VMfqhDPjDAzlrqU0l0HthXUFb+EUTJkG9Qdqoz0AclT
ux5j6601A5YH/RQSMUeAc6av0PYfO/ubQRr4djTtN2fqgBRh/oUr7xL2eb4hU5BsgMSH7RfqZ72O
m4f5IPz/1InbkENeeqfKS5dBVZfBR/0XN5dlTufbf7aAXf3s+4//s6vi9/T73/zDXzYwIYErmZpJ
r5SFjyvvXzYwHGLETqiO+Jc/7F8mMPk//At8OqYtzD/8Yf8ygYn/EbqhCtruiPr+X3hNpvU3y5Kt
0QvjPfC+tN+tNwXdPSQXTrZV8ARQ7/tfhz1A9xu0XUkaXnZh416vBq1sH2hYMeF0ehPlXLijEhHr
hj5QiDksQQ/Z3mxkL4E03mwaEwstONoV2c+GWFRR9A6z+GRliBMUnWyAk59gJ57uxMETXLlzF5IH
YXQ9Y/Fy4TjwzAt6CBt6k1yqJi3N/Im0gnUygpsdsw78o+ttvSQ+x3QPlzU0UFqqFLxFhDckbtR7
M56s0ibQHcD2Q0E4RKShxFFCEiJUDXmjMD7Za4Pz+4pYiVLQV4l7MxkS1OSG0ttI65RCK2AX3wKq
TWX4iZClW9hkWuSA2RayF5coBqiuW99bcJWlQw8tqEgfNSsdQWFyQrTHuICkMaxeRdnc5nSKsFqC
tPzRDcNVoUIefe/HYECGBIPqGjR/Gwr9QHmGnQppSLanyEXZU/FpWgADCaZ56tT4FNTxKUv1bUPL
d2HkS52mgdINF9CwZyVQEZ+Mh8xRL46r3n3F2GrpcHEL8lHlukzEvVSqtRGVq4qtTWDGJ8YMn4JQ
UkcJXt2KtdFubtI33prIW5Es4hJ/l9mE6qKg76OTGYXvwhgP9JO3TpSegF5ffdXdSW/nRKQLEuFD
+AdQ7/Gih8MhNLuNUzKFdYJ9GSoQIMNTYKucFcEpR4TFNtIioq/W2V0BA5VxtzHAggu0zZ1UmTua
b6hu1pYyXCahQj28qjGNKEf3P9HkEJWO+AB9NZsccXCRI3Up7fqQDE+FXhk1LCMEfnJWuchdesHC
m6Mq1N7Y672z5T963cqxxSX3jW1e+/sQabOQ3l4tcaxwhBGR3ZuK+c8YfYNm8Wl4/mdR99fpY8yV
8V7YnNT6eEOyWUbqB6MpMquZgKv9ZiCGDXgepRLWMaLGPK27InIDc5V1B6ZHsJEJ96w0Z9+L7tKP
5rYZgj0U/UgY52w0ztLnE8z7A9jurecNBxwAn7ZHlIvaM9jpidzVoxOhEffpnBwLY6uShKxjiYb7
9WHn8mTbqz7qbyYgwC7X33wtQu9MQhFunLII3+efMYCOpCi80F1FXcrkrSm8T7ey2WamPTEq8fs0
izT1aqVzVHwrZSJBJCPnX01cMKjzQA3ejCb8LKOKRaLGSxHu1SE+KXq017jOkyHYuuiWcXfde2C2
CYVVj+A1wBgUdfW6CDlXlRLENu3HfoNe56rHza1UklM7LQf2t57wDWdsruTEZV5/lRyS0ozfq/YL
jPJ93Y13qxjv0xFs1AHhWnQCW/s+fTDT+SgwFFpBt0Tgca9AS06ym3YKyuRXcjUMZgb7YkvfGpJD
oxTjpavUSy27DXHysk92nkbGl18uHX6fCI1LiFKi64w3kiJWzmhsSSv4Rh7c6LMmuHpDQoePgzw4
RVF/mN5b7LGWoaS5BaIHjU89H6anENAd2ecjUbINymKudbLEoPvGn72ur4LgjdbxSgT9TYp6PZ1M
DqOdIpB3l9BZmdxrPimttd76HLVtpI53Vd9VivPs5dW6NMK9EpbrTGtYpsF5lozZjP6WqFO29CpP
elxqw90KyadJGXK6WfBue2R9Ot4TLiHjrJfqh8+0O3C9ZUt3+QEO4Rm76IdjuC+pwbzWCD/rdDjI
CQLLyax4waoe9plnnjFg5MoFId1xcpaYJNQNRF4WY7SPbfOsG+1tLNRLri8KMG/TOWto40H7ZobE
oWfhvi61bSHjU1Lw3nsuj4Fsg5JP2iROsvxaaeVj04wHdm03kgunamkRuv0B0Mxp+k8h4zYr9gr2
I24aFnW0OBRG81G5/aXn3GSafyskl1iok1Xij6vSMuB/RycKAxh2oiGuEl0B7dLbtGAjJ116Wfjo
cGerw/GOdv29LooX6d6bpL9pLmC6QO8/pP+jCpyd15vn6ZKc1gTUUGc/5NhxEVWSa0yIgBANz35r
mikxM+VO4xAa3xhb7omEG6j11dS55lmoSGxDrR2+1/yMOGV1cxgA9xZp0JrJpZa8h07H9eEfS5+m
Y3RKpHWerzjkaUIS+ugq+tdaUc4idSmQFZ8kJPJjzRB2kT9oL6OkzvVyGe6B1WgLOWjbuPfcB9Wo
X+2weB+cut3ibPgIPdNDo2/gLELfgxwdkXRn7jF/eUfoovEqGIgzNqeum0V0mlfTERsRl5FtkPgF
QdNN9Jb0/cXJouEwZMmhFtVXMD/6QnPtmhkIWgw37bB3hUGtPKS4lZC6i3EXq7d+4nOJSZcQmGCf
5mfz94YxGDYd0auNZT4FfijXI0PVPRmCZNNNz+YHZerNzs90bXrbCANpaDo2BAgm2+XesbxXhHH9
stXqo9Vgz6HRQUsUySDJz36gPTjlKKAv8NANhSBHACKDOxqvghEosmR3jyVvjZjy1Q9ktfJql5Rj
J/d2SRs9NHFbrAc1uAtLkGmUdOjXRpaQRiWe21wLW1mN5By1Y4SVUll1DY0b0bHJfbOrT5N4oggm
8JAiHhrqZb8orGJJNuiKBhEeLri0SUXbs2iU6pAPWf3zoQEeh4WxGLejVZ0tv+zXFEXIZYjtRvy0
jhX/kmZ6tqL+utsLJyazwnC2PncBkJv2e5kKe4UZApJ12nxlNv6Q0p9fCccBX0zoSmP23I1j/W7S
wFvmeQdJSzEjlhvGtTU+aC/lxB5D+QFNZd+mxtnWmdX7xNlGpb1F0/fW5Jq/GLnMw5LFg0sgHZpr
4oxXD64/F9tqmBIwdYbEsQopXA1XDouNyKqVPU+2C3cxRNabpZhnI+lushxuZBafY5NcSJc2hBG8
BzoWetohyL7+VNRffu42/7yJ+5vdO+FvEBLIhzPZxv++icNHoTdhF2V4Z6LPItrh6bmlFi4vuz/D
+B2V4VBQR/XwKf/hJ//7pt2R+ACwnyP5EfbvfQMAzQ1xOhaSGk9chkk7NKAZJiIpYX2h0AlC8Pg0
OpgJnadS6R9+/LS7/uvu24EOYVu8A2TA7MP/uvvuLKtnd5xnW1lTxLPWEBG9Vop846jXSHRXUwve
AWrW/RMD+0Ops6pR2Prh8DP38D9uo8W/Gd9t3gixeCZFmzP9/69vBF2Bw3gE+dp08I2+vRpUJrFy
oHfwOOQUBrArLCslhciAH0i7Nm6u6UC4ieDuE1OwgjgAx7fKrdf//hFZ/77B5505JkJYi84Kqdt/
fWc5MtYxHOCLY69NWWoOmq89KRVS9b5jckpLaEVC7bf59M4r6vOYRnknbl51yYzwXXX6D81nAZjL
Q9sYL94G6vZrHo/3mluXFg4P5kAZQm1nJgPz555Bk/FmOt0mCo2tzwUwVekqojk77q+JH+7tRL2M
mrFFPoAHEZtjhk3Pb68hJHKhv5EosC64+bl2s0mbYYNW7VoM3TbGuhTR1BUgsP3WXePnxTVR0SAp
ifTx7oo3fESj+ooX+ewM2oOllRdbNFc3Tz4Lp+Hlw/eSfir3MAw1qLUszhqisEE6kiV3QswEqbxr
b8h5038AI/zd6QEeXtJfEaoh5W/nqYwDJ8kIONr6sqKHq15wj+6J7Zor6/4u6nL33w+70P7uuMPy
m6guts418ttxdzo8l/wh6VfmcKji8JloZTPU7mHWXQlwvKxtPXofeha1UWEO37Q3trv7Qk/AEnPq
tsZO0FuuwJ5kpzFpr46DJ1Smj5o1nQwqBWncDheybNlIIKCVB8TnU04Vw7WGW0eXHkfWw4ZSbHrd
zs7XxLQbLfh9CtBpVxBzJjh+smdSghgDgpQ13lt2VQkSBAdV/5B8JQvsQWm6Dfv7DdKPUxq066D6
ZpN8shARWRQmY5NeREtp5dtgQEPcdwRch8JQlnpOkuwi8WS+asq44SxyTy5txQV7/Q9BR1alkpLk
EyaN95hG/Z04oxtd7oeWLRgVuPYmca2xIaKpp30p2Y5mcfA+Fa0IZTahEZ+ToXotm+GjlZRjacCW
3b9i5J/8gI23a/mMPSM8RWpy8m39TWYGfdV9og/HXgk/FZlv0cIsbVJWhjx+J7lmb+GK0y59roEZ
MLYDq/YsYmzFZdruUbEchhW2Xd0A9THtkzJzK5uRZdffF+lTL7lp8XsoHfWb6Z07LUMaQt6baA+d
rX64tn7GRdD9w6n9G1Jbt1n5dGsKzMBfhYDrt1N7tJSs0BV4dNP2bdrS9Rx2cbfcHDOJsYXZuE3/
YbX9u1WfYSI3W9uyHGPuyf6pZ1n+L3vnlRw3lm7rqdwJoAPevCbSJ5OelHlBkJQI7z1Gf769s6pS
ra7uvuf9KEIImHSE2Wb9y+hz7KAQpLFNmZC1TEzL/96l/s0j69iI4E2x/Fcrkziq0y5T1WIPP6yg
DEo2hJ4tz82U7urQ8x2goIdUrR8XxKszlfFJU09tlH6KUXbjLScKtZvY8DaepQmkZe8p+m3KtGfQ
za8ODaFTZMck4j1ocdokeXdtvqYe0jOsyKMJ0UM0xGk+vfah/jokNNUNBl14KW6qOT+3NnxzB+kP
178P0jcd1nDXUQ7B71rMyxxjeY088zatzP1kMCRvi7PlPC7jtLeY6IgfiWHSsbbt29mwn0tACxJg
Brd6qUAYXEJJ4uk+JWcUqtez5lhfw3w6uXZyRgl3jqhpUno+iWlTF8VndYELaDU33B6nJbwjWTRd
teAFesMsCXRvNQ3lF62nUBdExYZwaWACPf606C6UmTlJnJ6HKT3qukeqVnpE5rIXuIL4OhU1F/J4
62th98+UIDZp7XxVC5XqZQdtOyOzMYS4Sl4iLbjJfO2/NKPq3wxwuMU802VWpCJb+s38p9CrbhLm
eXsto/tEFOYTg4qmtGPe1DimjX03mWE4MPlaxDVSpng3QqtASPlExTRDVDDcNkzzBqaGvWnf9qZ7
bLtXq1x8imN7MXUbhvs2nx4jJbxpXZ1wqeSbR4RGhe8yWSG3CTkJs5u+JfD36bI4pUjND2aMRBjg
r7BwP0BbndRAAANPPqNRMaggyO6xD6xb0arWy/BRBgSwqu0pDsYPJDJvOY2ZY5RnEz5ChdhWMeHT
OYSLAC6A3lFifPTc4VHrezJGp21efheTVCdNjg3RUfCqtmRWnGAD7XKL0Q74i11Nr3Wk3jPBmzAw
MADLxGgsQCobMplbhdYtjn0hqQ5m0z7mw/gx99NODIKsVkAWxlcvmVa2wf8AGVI5vtoWfzFc0LNr
BA8VEF3nvqfYVzF279b/+UL/TSvGwE380/DX0LXfLvMYwkrqxqFA1YeAAVquSeIlNrnjTtzk6Lfv
TfsYVOF/ub90y/jXEazL8Jkemqq3+y/NZ20as6GbBOB0kfWaNxmZ7Rnd42rI+s2ocjGy/IwWby3w
sxSdU2CY+4YBT0W8jEA4dR4Uo7WEA8a6IEJFDLJTYM1Gxb6LsZhmv9sAKSbWBmK85AKUOtO9QDeK
1P06oMgZ6+QomowxPkOf3bWDvYNb44zMhzKPUVg+f4SBfRvpxtoE3COUfFVX2dnK1VfR7ibcdAnU
pLAYkcNaGwRRbZKfcXPBUHB8DBn0MJ4o6+VDF51RwdVMhIUOAaJdei4M5uPobKZsPuUO7YZ4hkMj
fRN/s7Gor4umviYLNdqe65K+K052xuhw1fPeNIZI4jQb3ab1bbKjGOg4k3rquO3JDh0Xc93X2W3X
rF0r+AoeyBM7uF8FQhGKtJQoors1b4k5/hRwCCGQdwUj8x9l7e0GmLpaJ4JnPpss2XZjfsb8CLn+
snzkKtV6QZPEZoDkMpIaYRkyN2RYt1jF24LdSTvOd2EUQClHgrOKam2F4cW2ZbqbpNlxRmiK18q5
ykBiE+e2n9K3fnZuBWqtgdcJtGmuw60ymxsBwjH3+hB/tGcwYkm1+1qJj6oDmpb0j6KHj3k2KNne
hsF8L7YrfcbQEapbdkSVeC6Ak4fJPkctKQERAtE4JUs5gD7eZeZetL4CWSuZL5rdcKeNGzmJnftn
dx4/tDJ5WgBntF59Uo6i1e0BydUgOSOQ2cGFfjPj5KwVPZPN6M00+VWKRQsN+poPs49pOmK9EEWL
9VUgbXnBC3h6C9X6SheO4o/ug9FlFcE+sG/EgEnL5ldo7l/hCG8wN9lo6fIxRHR1jCaGIj8S8niM
PHBEr9nqNja5zjF28fkBa+u6DHiRMKpyz+j2WFXzSd7wFD3EMDKmG55GzietlwkqYBIBKWbjWeXc
ehmRp1aAJno8iM6nMDtmkNbt0BKbGX7gAZiuxA0n0NeETrWamDuQ93X0ppwSBPACNmKv2UKFJ1ro
SWsa/2XYDTWoM82xwAmXKvj5n1stzfgXJ0BXzDYty6MCTSOi/jbKz2YDNzLTyvetM38ULScS6bQR
vIBzAXiQx7ESk1G02zfAmNRoxlXKgySwZ3FjtYSUrdyOOUDnARGXY/aYkWMhmm35AY7+ju7+Y2ji
z9KbPxJXoaSDzF2Pn0izwhvLJQt4JHYPPIhEoodUQTKoopOeYkU/mgN9TtEo1IgzhCVTP++NGra/
0ff3ucMkPdTVlWpVDJld8i3K+KsmUCSSOOCC2HmzJUPlrWq8aB1i3roiL/S5KcFCuxJsUyUzYgWz
ibqZHfWriQzpMYlAwvunpJtfPbwthuFTbYzKRwf/KdoXlG+HEoOTsVIR59u3ttmdNjqNk2hznkLc
BdQasl4Tvakuo5BhfDXU6XESrv+VMIc9DhgSij48izvaYTTLdreuR4Z6ot/ts7PHHSmev9bxnjTj
aaCukaF1FZ8mhkmhLqbG8TG9wxltU1ITEHdF6pi34kM88P4GeFkgA0jPVqk+HcVMw4S7o6X23irn
D6wm0eUsr0gBReDcFpEkoyAU4OpNXDvqGuLIjlwmmqVqE9btZ9b1z4Y93YsHunP+HPr/X939v9Xd
DVvMOf593f0W9VP0/9Zvadm9/VPd/fLGP+runv0PHlrPgnJD92/h4vhX3V1TzX9ITgaQgfAdFSX5
Pyvv5ChhvepxWNVVYB0e+T8r79Y/PEOjTM4IBuWnamj/m+q75vzWulByd0wDSEvnFwIiaCLp6VdK
Dm6dVQukqt+AxAvauVxkXWwsfmcs6DUd8i4FNV0RlPMh1aG9Xrflzk7FvGBQCvtChkYZViwozo9D
bmJyJ33tswZpNFwTY2WZPY4SGWYTKY87jtUNid7bKVLuZCCRXMBiJjQzNgbYvSSuigyVsGmR8Un2
r9y29OBkTDUCpjAXRYJxhVbjsaBeRCksfyWzHLdk4xFTWXVfoCyttOWYlnh9zJp1CIY7sP9pXSRL
A+u9emnDhfrU2N+MY04lW994aayuIBFX2ySihuqE+N+FpvswxsnJDGiM4MOVRMmVp5oi4Drg6m2m
gFZE0/J1SJSaX+bxgG6g/jBKR2ac3FeUT6iXPLZ1+DCr3RdsxJy1btUVf2HCvAwllpNr7Y4qEuVB
K7ipi5YEytj7JJ44x4R5NVlQALvY1RACd2evJ8kgH89mR961Qmmgzuc7Ky0eNCP+bsFow1ssR4bh
rAs9yPbYAtiqQj59/x11fbgyTH1cTyF9OOXQnfjALmq/TFaEGIv0kKmgX8kR7qWoWFatyOnO48rb
ORbqMXiTJlOUx1IpNbL9mCdDVDUTrAS74nsFgY2JK3nXqQ0sbGgLQpfmW+W6z4TMPWk1kF3rvODX
9UpIoSj7JsRc22cPCrWXJvrKqR90nGaUtlml5uCTWYoFUAOJNax/1B2Th9IofrioyUiNIZk52GR2
cejG8WMc2w/mEeToMUoOUxQbxWZpUVm31rEPY+ifIFRqPJGZQJXLsQ+Nak6rVosQlhRWsCnN+hOV
obea1WXZRT3Sq/DBw3Y267SfVsbVyqpnZjWEUxSztooi6zMPcaBMUHB2IRVVp2NmM1Y5tTz8VxJr
jc6bc+n03HhN9D0ea3I5nHLeNnpnbJ1yBZeYfPDRe68skrKbsbkriq+jIIigbsPRkvsBJXX5pH1J
dU4VpHtvNZj2Vh2CG2PytuJ+qtRyX6ruQ6jhDpKpLZKcJbuPs0MxKoi2YEzm9lFx7Dt9mFvfWDAk
MmOSSEv4mG06/8DykBoG6X9hl9z1LgmUXYr7Wm/xTi1/aCZMcGo1fW204AsY+G3X21C4obaHMUL1
MSfCV6n0H2bHvLA/Op1WwILRFr9yE8qrOpRkbH65IbStW1Uv1mj/6NHLrFMhcB/wsYua7MlVMYaD
X3bwlunOcFERlGNZr1GnMRbEJKC2nVXfmveYUYoo2eDWwkUhD9MvtVeMfp8yX4Lfrs7GToPN3Ljd
85gS8px5+YYRIAo6HVpNYWevVRe6K1w8baUBk05Gv8POrHkaB5eL7DgrMySBZ7bO1lIXawwzFGCh
8KGbDFJK1FOECxInVS3AMF0kVHDh50++4Fsem/dKRIZS2sTv0M8PcEShpDZPgZ28sx4zXbDJBFaA
dKArpYcKl7KtESR06uFjhHYH//UB4XYp/p7WCrlQOhx1w0R5ppuYmliWsc5nTHfSIrlrNZcZd/2Z
dMo+9G4Lr3nuGmw/wir1OxgHwCnGfR+ds8YRIFP7QJHkdSSNTGlxK6y7/jACITKMG+91yIhOv8vo
Jbi9ku8DpAkyLO3P1mX0u3QpMmMFBkamPnkJNzPT33rtdONP1bqFwLqfQveuzeKfgTZpqyobHzuj
ifiR3bMGA2Blznq69pYi2kStvXEXuhSUzU9DNHy0RvmoVsP3qeJHory7NXVM8DocTPjL165j3kde
gUSdwE8k1m/K1Lxo6PUH3XwpUVBhJehiXo/bTVEylVYfAzoBZ5g/8Vt9HsnNZtLyOYXFCeHYFii2
2wAzMB/qTNjSJSwnb00ERwflnrg9MGK9vFXq2OYPhGraFy8qH4+verJRA5I5U0PdZzlWhkG/qxff
+0DP+an30T0mxB/LbE6bKXL5kBguvZvNGyymcn9Z8GYge+82HsxTmBX7NDG/BLH60wn0Y1lSeo0W
s99EpnMD12rrTePJmbXAH3IIBEF/mtRmY5pDzW+qfDWf/EHP3rCtwDD9UQ3SzM+7GzzwpjS/N/Og
5Jwp9IOVtWl67xiXKEM7bZdlxUM2ZD/DxDgvNpF73jC9MWVS1+5U3g94DsTi6YIbA3qPX4EWRT8x
b9gMI34cUENQcXrkGc8ZRDLQ+sRdpa23rylD45U9rHGc633GK7duEXwMiJhxm6pIDV7eOz18nSYY
4+7sl0OSo9KujT2Er4x5lPq1CDp3S34tgJo7H6YaKNtxhgO6DcDz9H6OGE6QyWs5NPKFEqwjEA/V
Wh61vMcBLUGeTp4iGlE+NzXP5L+466RDAZXY+wreR205X6aJyqi42z290natGxhMM+YtcvNv4RiH
ftga77nRPAyYTodxsvPyrwV+HM48/fSmbqPkzjkbjZdKs56ISsKYeuq/JU7Q7dDtH9vF8PveRv+j
ULsK8QejaTh03l4j48GfpvLBKPVHc4lOrtfByiKYV0eM4DX2PSwJZqG8yC2evRrQoErfzFHHZjZO
XquFG1FNDAQWKLIRXa8dq6K9w/5DKR1y3guQ3HxRx1Vhcd9g1eE3AXKfflmw68rqr9ZIjLtqsb9S
uXOLYA5uGFL4Y6nSu3GHGGhQwyLb25UQI5vHAYdjv4qXF+a5pwaDRa74t1jD1DBZ7B9Rqu9sp8Yd
alTePcoEfmXhGxKhM0uNc5fBaG/r7HuHNmhXVgkmjGhR09H1VTWFbYlMAWljQe3I0td9j7d/FRfP
dsUjbuf1m2HiET7T5DRN/dOY23Tr1i9GisN7Uo04OGXZTYULEiwhhcfBeCkHHlesbV4diOKV+xIP
SFANJ/hCUnq0saLmm+4iObbLSlBnHu08+FkUpO8oHsMnJyFkff5id+4Rugb+S2pMewMAaeTTu1GR
Q6uH6m1lvKPJWZlj9qx5lbFyvuVQy4HKQm3ALyyjRczN9tk1zcTPcvWLoqi0XwN3QkCk5IAVHQ2r
+wVKtM3gx1lBECVgshuPJs6Mq57y46q0cx8f2ifNrT4s7x648vtouT/aqOTxacebFJAYimFyniMk
lGX5EnhwRHEDvcfRSV0lABWuEeH+19kYFGFbrAil9+SGd3q0783sgBcy46M0/JYZ6TuG4W/wUm8j
I3lE44UTt3p2Zpuo4Fw9Ga226lDqN0vJjYhBGRbU0+tceB03Wf20uMZ3TFZOJfgEVdnsqcfzEbMv
Y9VOQenHJN4n4/1Yhl+scpo3RRqdrNqg3cWuluZvrRTmsyKSzhUbd2AP+mkRT1+tZAlovKr7gIE1
fwqsxdluuvWY0AlF4V1pISia8p2n49ia/ig0DWx5OYY5LCTVBaUAlFND5FsNJZatOy94CVonRuRI
v1y0pOVWPOf1SLWvdTqsANWKugQwlBf2qyUiVtoZHkoD4X7S0sDNUfaI6Q7f3YV8gUWkVzoEb2Qw
P9suUielwEXBmnH3MNvyC6bg4daugWLMx0Sp9RWJfG+TOxLWMvyYkX/oi71mpP2OKy5eZSrnCgOj
x14Bqcl60uc8MCOzI1M7ANvT891sjTdaE5xI6Aj8OWy+9yG+RSPsfCy8iG+qqB3tk9j5qic5HNP6
M+roYmcNFbruQvZz993EgB4D1QcNSyTfbdyPqFNimADjWVPTOw//KxSF9nuX2dhOOfgBpKLDm3z6
8bJXXT8cm5aAu/zg2oq+m9Wa7r9/Mkv3He5FxLjX3dHgYklD5clBy0gZZQVtyFlhuP9Bg/NoRHiF
Bg9jpfuwEfyiSzZBGaWbMgaTwgDqYUSV7hseXiGRBic7eZnM4nkOQ7p/P8gRv2K3EzLZABuNVIX7
JTFPDAi2TW9ZaOEnASCRe4pkZImcuxEXD72q2vVct4eunpgEtTZuIwSX6/0NpMAnvRkjXxngy4Ca
U/n5MMP5sTUyEJm+vp9H7VWt3G9BldxAu6Z9UXnAXLihNtW1DKMQUD4MfxX9MMQ8U11q/yD5APQL
89KJKKV0iW+ighaq9l7Jywi3WNUmGyMGwlcd864xsDPrtNfUiTbYS+7qQPgtjPk+cTCADZ6T0bRW
diZGtSa8aBuP6ToesXcEoMfrfhsbwPDkwu0NaFy+53XuKvgWjBq0Mxg32NQUm+hZUW1tXTjAZe3s
BlAzbowRZV+QOy+GGb26AYWs0QH8pnerCOgus5+9ru60Grsk/YupDz/jKPgRLuNXz7Heexw9QpPx
tudSyleh/jrwjKqHwHWntROj8cD1EBcEBExeafma9ZHoxUHTppsmvps0+sswKHcuKY2rLNhpBukk
SHp4irMCysVcbmK7wA2prJ6xyzt2iS2yWpnUeiBy/uJkb5AuceikqsaML/oWNXdm2lokpNHNe7AN
uzh91BcD1usc/Uxcc9uHzxb9HoyAD+R4+HOZsbMvAnB3ESsoF6mEGeQqAYbhyra1GGoQh/O83kUV
9/q0COFngRMZ0DpGUCJMSXp+eeFdFNfjoSuGeuNV1Q/5PpiKSB+bOlx7nQ6EIXeW4uuLAFM4yyZb
8rpvqvQebeoEDj/01eU3uQL0GAZNmf1pzibENc1bIPbJxciT1jegvGu8MUv8HEbbdxcqV/4stNlK
zG8PkXHxzWr4fQDn3HgybtI2IX/gOPw0CLm+nbp3Yz9MW5LlBRiDV/rBojgiowQzZwZhjUA427/+
WtzssAqxCFWQXmfdX65nyJb4MrnTy6f8aGHpQO4BdhZSOi6NBhS5KhalEsLQVna1BoxcgBsvvvyz
slYxl80vq/LdzuzGeOMJrftldSF22C7seC+/b2rbyQ9aMaz7skz6UZ65y1mKcUwrrWzGWYMTIs9K
2tHnt50G6iL2yWsi3yHX5L7L7SC35cIQXldtH+1r/AW6sX+UF/4SnypPzfVukEeaaWT2iYn2Wp4K
+SPxMOL8dGGpM9oG7pit+r0D88WLOrqcX7NwhgXZlbHNvcDirgMCKTqI3dG2wMB13ekz3DEwLlMs
8sR2sJfGNT6skfyrzIH24dL29gpop/yXL/7lN8hVpGrFCm8S/fLKy9WLI5UxNAYha5lrigCxpHis
lHu7NdbTY5al8eXkTsB91ECuTw2FiQALot8eqMvJq6PbMt65ytJujajQFqjp0Xelp3R2PcM8Ikfd
EeFnFg568qyV6nCfN+Owlb9lwNIxsxcVbx9rWISE7KYbdWV7eal4ruQ75Sf+231InpdVRHezlnfC
kGRgCWUA/sONoMPExodMX11vH/ECnDh5AUkNYxXOe3kHT7017gXtdaHACbcygZ4mnrR/+712iZNG
hOrQK4hCkN99vfcoobkM3RgalnZzuNxJ4tGUd5LcvO4rHXMjWiRLX5xN4NTjNnKyeydUaGHk6+Xi
+rT+coteVuXxBRh07wkcRJzsy1soOe+U164ttperWtRhS1BQc7g+4fLPk2+R++RmKO5CdRi2LYG5
u8iJt/KYKW92+Yrr+3+/BeW2vGpy7fIeuX1Z/e243Pxt3+W2raCu/NH0lDmjKCszDygM+lWm7zVR
FVLxTrucH92DIxHqLWxyfZvgA+ZaLbMh0ayOtu5sbOeuWLoHpNnAle6NnjEMVMsV9k8PhWvsx6Y/
WchHia6oiDU4le3UrzRP78CIUrXZG4q6rmql3ysz3kJyUXoljhZaY6uIstnpZFhzM9rDUdQpHdj8
eqD5bjFEoKBICgB2eP3frxa4uG5HF81wVkE+t59nHG9Po1iQZUovILcD3S5tX672etPs40bdjcY0
hlvPssOTPBCGdBS2i+Ev1lxo2Xl85MIT3cZ187pvMiZOsTx8WZWHXHnbX1//H45fPzmenHJvNnoy
3VjYp22vb//l4y6rjvg5v+y9fPUvO64/8Popf7fv+u3y6GRjdxg0briDLrH57eD1/Zev08XN8dvH
LyKGvIq7l8vHXU/Ob6/75adePwYzswmJG3Op61dh3gKrSP0WFVnNoFE4//yyKg1LcC7w8J+0Lq4/
svyiTQ2mOWIhnYDkmjwgN9sp3faBquwu1j/SCqj+yx5oln5AYWoAOU5huAE0pxuRZi/SSeaX7TSv
bB+gikGobPd/9wOS1ideUwktj/YgKzNQnz16OzFsUOngNlbLpEYGUKKrA9OwHQOcFsdUV1BOpktN
p5ZDiC4dwr2Zuhvmy0RS4mQWqRtZ0AlFf6RiIECIoL13FlI0M1y9OF+hXh7ltipshOQm6onvObWD
jTQV0sVDK9cYSexgPjQglTGcdHWJtyFTm2zVFFAxkmoI10W9tEdXrdtj9dfab/uaRnWYhY74k9RU
sDpt/GMx4nJ4vOxL0EOleemri7mSLxgIWNxFmErI6xkD8xzlmsaJuazJffGocw+gzVrNc1Ic2qZl
9GtZbnXEN59VeYXltt2gtCrLYCPLa7LaFlMZyfDcxwDqWn2bK6y3mV2DGA+YEddiIdfklf5tnyHG
j8x9PhLZvV8qcJd1eaGHAkytI+9LXk55ia8VOVt2RZdtOb5cGHpBXtvLYhxm49guydU5pyJCm4wp
VBrXP4cYDzt5BU1F5KRer6jcmZD5hnExwUkyYnqJmnZn08pLZyZTXNtgMIStmnBqCuck2dZ59mKJ
oHSIu0i/qjLpDrP9DftnaBoKhlzXxd/tA4HBS7rFzEsz2qNMZJULVCpoIR1iFa77oOfgXhSCLntq
YK6bEAujJX43Qq86gEFam7EdvlrSHllep1BeIrna04QESJm3mrR5ul4JeWGuVydqNCapzjz78hJc
F45onK6bF5OuzibkfE5/yssgL9DfXSoZ/TqWcI8xN8Z6hjFlZXtbs8rtnXzSLpdIPnluMlg+vqOU
RCIC6QeBqM/OvE+DAsEbrqQNvBujOFhKgqc1pTR4RdVHQCVhM4o021DjtMOzIEZYbl9WvdAZfDVi
/ixPoSrO4+V8izW5qZkDc8eYAph4WuKERPs2db9cvZy8GYsOOCZ/2jpppR0fyIIE3nYpTdu5S/Ai
V9+XZmKRoukYvjhIjUi52k/FuKF+CdAsj0rnsQCn/o29VKis/8n167op16QTGCkLFB4YQMg7LRKn
QRHuZZIv8H/Uiv9GrRB5pv+JWnGXUsUo83+mVVze9CetwvwHRkVwkjFCFuogD6rGH3YGcCMgT9g2
GilheGC6HPqDVmE44oijORgauC6kbxgXf9AqDOMfJG3SuML6kPoq939Dq9A19TeyKTugaOhQTQX1
w+Dr/plW0QypW5AXghg0dk5ZOeskF2IN6UCpyoLodcTFrpoWxa8Abte98pS6mgG6hQlOlOZwkIlr
wVDQRgRnZuAEaXes8T5QE9M8IBQkk8jk8TPNI+6jjbHp9UM0FvGpN3bMo3C0HQLTH5vufapVgMG2
pMrPTBsX+bU5a3uPuIEtXBX84I3cI5M6HNZJNKkrvbQdWgvrtbKwkmpa+voGK2nmEpNzlGvXhWKi
FYkxMhZRdo6HV7V4pR5qcKjlaj2SdpjmISQqJX31slk/VnP4xyJsK/1IZgEWsRZjBrmZ5jkyHRxQ
/euL5QG5iMU75Jr8FLk2F22LHLjYaADOcCQ+o3bE18/NYYGoWX6SC1XrKWssAfyqRIcAouu4g8Jd
u6xBAM1B6fx5QTIUak53CPoFofSSndzcY47gecoDtuHOtgxuTHfR1kPLrMM1qCxeFwnVEp/ZiuvP
aUCpK4gHaz1gwknpTq9OmC/eAAEum/Y2h/Hs162e7Ar4KKukye/10f3Axppus17GDfawGEPn2TqK
MfgXqTXe7DwEY9Ks1ch2yUZ2CxQFQt0fOmvXVb71Lt55xpBth1pJMUuelj0FhhvDRWfLzIbwmanW
z2Gna+dpJORvhc8dpy20VXy4k70azelBIVnKIYlkWlW9Ft0o8yc2usV58LJ0za85j22B8tA8NYnR
3wRzv0k6/R3ZGUl8E6FNharq51phU8PPfG1YpXGuGmuhwk/nEmfD0ww6M6XefGNPvbdprBbpjmJF
Z/AT7s5uIYYo8wgfNo19SxrgrRl5zSrKUQUZYwjbREtR6lgNmXpmTdKQ2RGIQPbjCjLnDawAE79g
cgPHqSX4rLRu1Cy2d467vMpjXjVy9hR1kwewF+UL7MR2D3qj7DT+9PPszsZZE7+6a6PXQRHAc0z3
LY4tYmHHOX7VlrOO1OXFDpNmh2NEix60WG6akT9rtGPOh5VRs1A+nKULt4vQ7Y7QZ/Fe7s92L5wr
W5OhbpIYBHrY7T/tG5tvTZTekpUp/C2j/KTonronOmyrk1ZE0YDpY8uXM6AVq3LndYGHE+VKC+tQ
1e58S/C1NJNvhid5klu6mE2kWJZR6HVAufWQTLQ42NTNw2KFL1MMSMy9oZ/KZEWwRXPES1Tf1IZ9
n+G/Z6j9TPBJpsDzHW6N1JuOvUWcjNc15lrHGICEiAKyl4ugJNK7I65cOoym/LuEQ0bq+vvSs/0L
ZHrBciR6WhFP0WAouicTOFv8j8zNhiMEsfGoi8WYvZkWVw55EoYoCIyPEBM4FziutGk27eUur6kp
WjOgIGYQ1SVNAnizYDfElUiusqnbqiXxoo0Q++B9jlUrJDaGLXbykU7DsMHytT4mYjGL4YZck/sm
d9jB5bZ2raYwIQhca71o9j7vACirwVs2ZgUD1wm8N6Pxsm0rBojyJy15+KbFjUZUmjiT/WiuShdc
m/F5c8S8Yg28D9LkoavWSWmmpmKihyug4Ezc2HjlRoxmgOt9Q8CKjhw5I2WrjoaYBnVqbeM1iNMJ
ntktQhnAdCMnYRBigBUiMa13We9FW+TR83ZIuhdjme1jDYy/1UtKrwEnPYa0vMpJ+/ZhN4wgGGqx
oavkMnaGtx5jm9ribCCBahd8QkhvHepoa8XKj0KQ8mLg/76w9oqFn4qY7dlyWihXJah1BU8xi8cE
JVZwrFSwG/87KI2A5sdO7authHYlGmxb2GD5EiMOUIms8gx2gxckuOo7mOnGCdVUBenB0SzAOYys
mdZhZ8xHfdCRIDjqBidvc2ss7YOTDcGxHltj3/cUCb9Z7c9QDP3rPJwzZJH0oo4PCY+oH89JiRiJ
iMdz7U8i6ZqNfGVW4uM9VV55eTWctnkdBGW7CpJ+4+RJtXdHPYbphL/DfKgpZh/ifITSQnOIA+Ws
EFVjftGzxxHPiYO8+a+QptwcLqjrEp7nNnIvp6FNqGyowbKXJ0UuJEZpTfZNps/vY6H1/sVggBnS
xsJOYQXVUj3qOT6CSU02mcrdkYobNLXK9TIvBHfqJFkGNYn1JN55x+V2Qh60txUNmK/ojy6GzKNV
EiWlK/gzE8W76eH8rAMB5ksbBIobTsxEIdHwIlcBbSd0n7PHKEAdoieV+KFtn1ch2s4Rc3rEawD5
wxrrdE64WCwAQ0BhYkbuWMAHnghaQEk1EMMoJq/IRFBPxME+s+kLKswJKzHjvebLyDW5r136BzVs
uq1s3uTCEM3edVMVTV4eKwCDodOsozKkb+1xcRNPf0jaEdNRsSoXBOx5fh44FgTV7iYJqVzBnoCR
QUrWUS46jfQrvQ0ubVC+0KRH8DqKwgNp0fGXr+xlgyX5d/m9sr2Vv+W3zUUgNyRhQs5n5u94vgYP
5hCkFTjcUM/manGzL61lIonrRvUoF62Smes254yUamjeaCSF7PQO8iHjL3hHSnTSTWW9FNW0h/uk
BHaqUtvnzoxIJi31gWdJPpuXSpFpNzkl8bi74MRjUCuHylolQ6Rt9RHKQE24IG8ku2Hctg6KSL82
UrIO2nQnMXtZrMilN/S1biGPXA9ryBX6nnxOMf+87pZrSWBWB2f4bgi+MTA7oln02XIL9VRFRjAw
2XXzsmbY6cFAaNPXNq64ch/xTcDr8jxWZEANp6QmFKUgetbgLy50TH9RWqk3CYGDePt7h6GifBs6
+byJm+InsZ3aUVMM7VhXwBBIxx5mgVtkAnWSa4lYK+KGeAa5KndeX/N3+5x2Gn2qYKl/fbFcywun
2VN6XV/3//Z+ecAW6Jdc66da8RXFMC+PHnFf8Xgnn8K6sYk4cCekFXopHW1RQU3ltg7UbD8ZJc3i
X13odVOuDQveRCt5WG7Lbva6mcPtyweCx7upIUxbU6eN7HJ00fk0w8yMWm6P4jmyTBdqaTvi6iJg
ALlwVcxGubl6l4Sn0SdMrL+Riwna63qmR/YzO27XlVZN+Is5Lj0yTfRxnokRDBYUjHuIkcFuRvPf
13sTq3xEh2QQ+nKVuC+GyZmilcffD/3yqhijDBJEcvpK+Sr0qFhKHhYSihZU64Direi0rnAnNav2
jyNVaoMhykPMWgh1lKuLKKhokV1i/ClWZ4kMXz9Fby0YVM40ZKdQlKFKWbnQZLXk8uG/7rl+pLRh
l58o902t7uIrQ8QS+Phvr4qo/86XI5dV+e2XHyJfKreRiPAquX35xutHqUlR+7pnd8XJcWYaCHEi
5Hf/9isuP/t6+Prp/x/7cNlJnFpthi0TocMSzBBzUmxV4SLaa2SDlbHssTd+ngpzIlBtpCSp1bdm
olIHJdQde7biNYlht5Ze9ZpWxvA/7J3XcuNIl63fZe7RAW8izswFQSvKm5JUNwipqgTvkXBPf75M
dbf6r/OfmReYGwRIkawiYTJz77W+xWR2dfZIuOyDEXm3fT43LyyFP5iivw0eVN2V+syWcA5y20xe
btR2HJamU4ZpnzzNDphfkeWoI8ikspF0wwZASdv37rKD2DDsB8j/Vp0y0vh0llZGFDJdYUNNCNRE
C2mitlfKvDgtR+8cV9lZS9Jug/QhCOkMjXt7ZhUwiR7ADQMf0KdhWvJdy/w0nIes41oY6GD3FXHW
XVMccPz+gjKTcvkibkz08dWEZ7tz3Rc/GxDpNBklSMpndtftl9kAV1S0m3E/1rNgou2noLI16+QJ
F+LQWh/zHiiaxu9W9PaZEAPBrS99Tfyhuk6Sn9PyXgTRIbNwW42ZNu7jKnkeRprBnpWc7JYFaVXP
F7FlHayhuTEaiIFp3GrI/cVPNyq2jR44BzOiIoHiah8jKwW0MDwjJv8JfqFzZQGjXBhbeStIiOU+
n6O9le+dbqk3fUMclF24kMCt9zwq7jC45d/G8h0QxU4w5bpZBKqPjrluC3Qf7cxtS/GRLoBlkrLk
dWExVaw4bBI4Yvf7GsCDtqugP9V5gQWtsGMSMOee4O/hMHco6xF1Y76gA9YVNgkY/vCmr32ynbv4
Wz8H2TnXcmRjJGptG5aPcFnGA5Q4F4kKocadXezTJiHH3PLfMs70i4yROkR+u+71JH1cZ+Mp8syI
GYmGjpYJaEmJtnJc4zAP0QXYaIQfDYD4KTYe/KmzD1ZRn5Kyte9BtD34TXGNtonVe5zTQDFiWiPZ
AeUSyc6mtgsoZ2xBWxcAEYODNqFHjktxWaVZ9FMbexI8esSuOWDpfiKJMEm5wfW20WN24TaZMrfC
k7HNapwcjk0y2arfBDQIT3k8dPhIM3C5y3ITkAF0KrXiumlRB/acr4aBiM9uXEyM7ZaeKpi9aeHk
FKu1n02kcyJAIk7qmx3bSK6H4V11H3zdm0ErP2u2z211rMPCIu0js/3QKWObOdHgXPkruVXFmKBe
pjCOlmu0Du3o3VchPBl9rxVGRJRQ/tJazjvu8Hvs+fpLg76u4RZFth3RmH4LO3Oa1+5grtN4peuA
0uwl9Gba4rYJVGEZ6ZsUkKlBSF8Tb2+7gtiT3Lhza9HfLtUHbaCHeundM3dWuIUJ975H77LVg/y+
kwHg8WxTwNLwQBjfKuz2RZIcgybAMJD5uARidzjkmKFY5/dAOMf+Z5QUzjaygweY5P2xPYustw+2
Xdeb1m2R0AkCRWutmKCLRFxu5KdT1WKa51MwJ3SvxLfRE5y+mSLxi0kurhnQDVvS50jrgLk3FCRh
Cw9CSh9clH4y7wH0XLeRMezcOAcVqjMGBDOuzqJDH8adz2uZhA7UfcyG0Os8iZ7LaMwQRkvyaXFM
Jv2h8bToohhyRAXAyofWPuc6HhttBtuQkWeJ5b//OQ1Bf4i4R+GiKMUuHVjj2jOr6KG/rpB4xqPl
7oWLbcR/nEROVQql3Bbf+8/UNc/OYqF/mdI3fMTS76GHsv2BtcaA4ROMV5HZfbM62H2LvlT7ZeSH
hngxFh9NSk452QXesSYWyNE4fZs3yhR8p1Hn1zHy1yCaoQ7Xj0YCXKmvc+wjXozjMykOmVTUJrZV
PpSuv8f5v/UNQ9wW3iUsbvfQ18X9uBjVNrZRn07xUOwGYlH3kIO2TYYjIDHWZpfObyKevs8+OrN1
epIEPupXyIX7gmyK8Ulb0ICUZr6b++S8aDjITfd9rPZDwa0m9SDcjK61ayvMtd4EXFL/mJJG38Il
/fANNP8SQWYE3ojah9MvbTwwrc0KKo8fqPKTfF9gn0tmBLc+6KMdkbYBDpGmAoxfIeNhfrSdRfre
QHGDorTLxHiYcowLglAmNA/p0WeoKgh8FFcF7mFijshvalK7DfXK+LlUMXru9MW2MbQ4eA42dT++
C4RS5No2XBckNqfkRkjv3tb8PnoymbTJPURHoaJuu8K+jvt0F+kxPc+F8LbFC90Bzh+mrRzwWPJq
k6JTRpjsUAomE6IgOxKvNrjPmtXwvpucs4CtDQ8wuep0wEtxgBUlL3xwgxy2rMQ1FccBfhvKw5t0
ae7awjgyCqO7G+w99DdrR0b9c51kyK8yoCujaxLUxKRxg2mm2aTIONy0dtBBUiNJ5jfbtHXCBXBv
98W3TvrhC838ZdbQeihD2fWC881euBV+c3Pz3L81SfZE7t/bEKR0bCOB82olP5rl6vUSVSbTguTG
Gg1AnEZ1cJqbsjJu/RXBchVk7X7U5t0ayNyHITZOi83NOIkIJh2tJ3hBNbptxmUKCPcwdJ68iBtk
njb6XRNXIIuqzKLMA/CiRkFVCuxdYxPLhAyyFmsCrWeAGaQsEnQ39LckkGxML5UnxHqZ6uUtIQIU
qzlkpeedlphGYoSvnt64d9aqODnVdQNhsiv2URYGUZHfMPMbsNN7T03enUWV3Hpp25+x873b2KSM
pruobUiR6bCYGBqpBSaZT3RDCVzUAJSTDtEPI5kfxcrviA2/BatFGgnjGDKAAOlD0DKDHc17w7Eu
nDi7Xsl6NzVr2OkJsuOmz+ItCXVb2n/vBRavvdN2E/oyNKNBP25gXL1F2ZhSRGUKaAX9jb505QZc
UjgSVZj54y526vgXaw6q+HYsgudOq+7hHo4bg+Q4SsLNrQ4pocIqXnnFhZnBlR117AS5ae0bMd2z
ymWg5qrrDI07nIPQGvn3Zsb4FZrG8shi76E2+/xySo3dBIasxCnK3Ty4SuQyZC3vHVad21wft4af
r1cA8e6MVDfO2jDCc9HOPdz0jdEhuMU6i4NqbZu7YOyoNfuk08fWRCxEQ+BBW58piSeoM5jdeqz5
tBeiuvHGsPaCgbZgIc39PdWm6jZOA+8GhuI81MF3bkekYTCZ3zeDQcKfmI3rscvPna5fBAEjeGrE
MyNtNe9EkdKBAfYgA49rZIYNyMlbz9IllpMMDmrgKSlbjU0zAGG27dJgNwTMKkpfVVmfsWN8eM4K
fJExaauL6ked2T9TjblW4QkNIw0FoQk+7M00T7t8eqyYEh7MunEBpopTM+lJWKMMPFrcGrghBvrd
NMyXSd6i4gbi5drUdguCv5gmaaEz5l3IGjYsHZKTbdL5Kj52U48UKAMPPjRsm/QwkkqQpXZ3mowu
O1huV4C4aFKIJ1u3sOxwMFPw4HRuGDvehUtGNvB7wsDMHql8H11mdbJhopV8pP1VVhn7kvGVaWQE
1a+5t9wHclGNx6gzCM6c+n3gE+Bi5VunbV/7kcK5GMxvEFuRq3vWXRk7zw10Ewp4d4bvEoyKsBNK
1EqgZh9EW71e72uTqIO5BIym84sviaQIRTEejoZc2vk8ilxsCASlmAzMx51Qk9UTAdbzBVTQLLRL
83ag0RkOOjr7yl+IIJxSyKY8pUUS6tbBX/bkugCMxmTBDMCeTNtH63ER0Jkj0nfY4hlhCkNfDCMN
ds2Elj+jzTQUj9AGZlLKyp9W5RnkWXgu6zG/3xopEvy6NSnb/TITQI+tE83bIQeHilqp7lxn23l0
B/OkbvAxkIiTeSg9CiTQrHLQ2wgZw1leFS7/clE7SCR7DLyTdaMLBq3ZzncYjrJtnsJ5yFLxXXDv
hxqBiCfJ3dduyAQ3PB8Pge1xMYk3dx4ecxHc2S1V9XalxmDg7YrWXUci9sZa5relwlBamsHzWJJL
rnv6Zm1aF2gOOXlZspDuLEjdK+yzh3WGK7WkpE8BqPQxmXea/JYm/KLsJmoO3oi0ri/Hi/o8pum7
k2I7GTsMko75DXHQR7cyKpH8snfj8Ze9rNclDGQwI82JY8ayza4wBnXLfgrqJ79l/FjK4DlfSfX0
xl+ge5/MJD7VsX1gWv8WgbI9xQGT5Spw73UgXok2P+ZZhD9Agy/tQEisnYUYE0SterlxfC7IGrH7
drTmqzqeLuoIifzsvZkraT7NFAe7FcIXbBgazbGycMe1cSl0kyRDtwWhYl/TGoq37poDrlnLJz0H
AL1Kx45VWtulWAhxx31bOtoZpOPAXTigXKMP4ttaWfU1qxQzj8ZNv/KTNUuEE62z90tCbFixfCRi
lX+i8BibnNqu/cRd4ichheR3lvhzx7jlwkhMeCTctSPH3zI+x5ejNjKIxpj46KxjRaa1EJCAGGjt
NzfWx/0202L/nqtncpqcVUrU4T2hoVekP/U1WTde6bzWS9gvuEQqgiu3QfrudQ5FP87J3iNtaaZd
TSq3R31kJS7UoJjYd/VHsrYkYifLMUmXd6MazLAds1MUyf+ADi3KSDqBiAyrqfYiYqkL9bxr5gjP
1mA9dOZ4a1XanW+kN0HGUSqzmFJqOf2wCB9sB8YnFvKtRBenafIUexEmWYxWVpz7F8kCH9fVElbI
SXwbmDWypDJh3kdaEwxfYezGgGjydLCpMHNXWxC5zJVPpTQg7Mhk9i7mih8kYoi0ddxTtTOEc0zv
JlmwJelLDSAI5sNlToUhdRDdFd70Rjr1qy+0sFwhJ6cNKpdiyr4txltiGq9xmYHs7R0izBdG54GA
ttHorw2fuFyNRgmIIZMUvTNBkQyZQKeQU6y0+89UnzC6o40/Fr3eXo/FHNpCPKWLE111k9QIMQ6b
5nstyAHLBcR9jWU8e9P90nh7Y9D13ZjnH0FHf1pr9YvIQ4pJeBQKRq9grmlNC98ILVg5GFQSSTwo
tLreC+d+rrUnMX0ECVVv13iaHNLmC9//rjlPnucyylljyZzPO0YFq0X6RBtPcAfwYv59wE8EguvV
KYEP5DR6G651bFxWC+RQwUy1zWxmDgQwzHWThkbPHUQfvLD0+9tEoynY5ja3h+w2IKApFvq7EUfd
YeG/EDYGdz7+z4nl17uWnrnBdLQL9Cu5Rt1EtNWMyGi5IPlKsz4/CwT5G1cnmlUzzZAILabf5Idv
Gv82HXRSc6diKzB474w1eMr77mMo6w+pKXHK9GasMCyyUok4xn2bfkumwN+aKWqutGB2rr1YaQJQ
q3eWKy/9QYT3Ldm2zqldO3tTMu8cV2vZmK11pffaU7+AqJ/dqtqOEWzlb2UEFZSlADdjDH3GkPzQ
RmAKLTorVvfhUDaPDJpXVrPeeTGnZ7mz5HEy8iwIp9HiO+IvCMfW7JhHc7YQeb/RvNTcxbjZRz24
tybjtc6AZwXIXyz31GRuFiaW95BQgN749lXuIDEoouqCeKZb6nEYpab81nNonyKzaPvp0V2yx3SE
MTand3G6nIhZuB76ct91105uvtZ8hWiEr9H+aPB5xZN22zsrp5d2OafgGqrV28uF6SrqDRcuE9rY
uLHy+M2MrKcVzjz+dHEQWL4zaGTgE9DKldK+rD35eOAbR78aBcFoXYpDtI74uk7rfocLeGdytKzI
3mHn0hP7wV/Xx9Ymp9Z4palgFUwQWZWGXjZi3ik5Yzq7qkPf6bbDGuxSvfu+et53jLKUEIwr3Sg/
RB98t4R4r6r3qY+IDKPBUerk5EXDXauRb+BWHyb/2WJtPuIkfyic+hHrx4pQLigBv3tkQubpoc/F
a8UEGwgkt6SsXfKNNdRvRdaduo78SNjBvl1QKJhPUDi3hdk8OE52Jovl2TP6h8kr98lMq7j2ozvy
pKksj91H7ud3QfxtssWN2WvAQDKMqMWPRqer1HkasGSxRzLihXqc2PtubMvQ6YNmaxrts5beNmv6
mg/9rzK+tvoOKVPTGPw8/lVtwvwQyU0EIaTVrCtvdD4co+xBsshilWldj6NZh/TQqCIx005ItvLS
i2h4tuz+mMQv3Rxrp3JY7rSIpSC85rxI79f0k1n6v4K+/0HQZxm2hGX//1lJD7X4t6ykP9/4l6jP
/YMIIIN+XaBQSVIz97eoD1YS6HPLRurnma7zD1YSQCTb1n1KaFhPPc9C74dSYUj+8z9s8w/bd5Dz
QWAi8czgXf/1f/6F993/9vhfCOyW91tUEYG+hgOF3DBcvB86pO1/FfUFTM4G5lrambxxCsFJ1Owq
3xehAE8Yzn1+6gECwq3pX6ARYk9Zoots7l/WUrstlshjoU75TrbG7ZFGgTli2DeOdAuWwuaijymy
iW3hpSsFRpTPnS9NKjjKcPBtkQGSUCdHQ4PEuzmAzYDGg7lEed+74gWpwyHWuTF2gsr/XB3a1r+F
bFGjfeFGb3VgemBEhoURvOpc3+QtPaFxu56Ij/AbStckVNK6X852tVz4FNzgTl46uYGJJPGukG1Z
IcLa+3pA/5wBKlpxTJKY2ur9Pfo9lvgI5HaNSFh/OXXYZcWuMGfnEjNe06epxBTR2tGqDzS5B5g7
Z4pwVcOErxe3YiZFwyx6aMp+t40Y1JAyIhlLiWK1bUZ2e0u98ZvmxdaGOxaiXO56+dTfMVKDYKIf
HAax+WM1bAIKpnbD4vK+LfIL33Ue6KDPG6uRkFVBbbDTvg/O+Ni01duwHceh3PZLdjKyrgtNC5dE
XuPTm8GM6FDf9Il7MGsLR1BOdVMoM7F7pXlYe4z5m56NV2NNpJEGNdIp+bo5v0KvAcc3qvEWpRS2
bZNUtSZNjrl+crPmfqjmI25yH+1Mfrmyfgh9+t4bzUzf2iUZN9qSrnT/8591cZvHMBZiHNgCqzmf
sc9lbAfWDkgcJrGYFrXkeIwhl5CzEcm+QOrM712ZX2q0gyDkFOmeYAPuco37Q2fWNoFmuRj4EZam
nu+hOx0zSuy74N3P07PWdHrYiOgRttMt2KzQjHCeT+l4cnS6Ff7ceifS7AB156zvDOZeSZE8CWvy
j0k3XOUNEkeWNo+1T6hNUoijsTqk83oUzp2+3/ccTHRCLDKWzHgui9liToYwJfbzSxfU7t7oQmrN
dz3WmCO+rWtKbc0GqIMbJmP1UvrNS57kCyLDb7aXPzc5oIZ8pDZmejisq+rHQm8ggJNaQo/IaSm3
NqZ9w/VQ/MxUSeqHenLv19InrZWp9NJMF12sb3u3xGMdR7cu9QaTDHtyZFj4OverhzO+rY/OygrX
sTqx06EHWXV+HmaZXzRY5B79vend1N7WlawU+XEgo8YqLuhpeSEpmTAnY0fWyC+Rg61CEiwhoS0z
zrZ8ahoOkTm6uyGOKTfar62FdXpIRoCKnlwF4Jtm4L4rhpH8JV0j3Usnu3MEhMX0dBt0ySlyhmrf
SQWYJbVg0M3Xz72v57TWoLMAogAZhtoIqUBUe0qLKG/Gu9n2X/78Y8YMsiXVocCY/rWvrY2zLclp
+/Nv//i4MpcgXVYfjUlOyjwNxpET8/NR3vEzkSOULVvLlAlpc+RydKhVUuofSF3tCVnxRfrD010C
EgV9wCMoNvKMi+RY0jLFKEZESFaDMQkgMV5QRB3Ix0QIqPZQFtwuS27sv55Sz2edeZ3OSHa/Xp/K
N6mXLYwl2xW0GTgViHamj2iIrvShXCHddani28nndLlRL1GbKo6cU6wfvp5R71SvwiSKOYcY64qb
m/H5zs9PAl3CX9SLCKsmVHeEz9txdjtj/dALJ9rnVWo/TqV2XpZDM5FtBjzHK8ye241vvU6gP1am
n0Gb+ocW/MutQdwypZvZPpfjeBDtkJ2pgT9OCwENwkzMo2tU10pFIoY23nRNBcalp3dlUkaO17c5
Ge9TkEzmmtMlkEC0UgI/W0q1JSraeRkf0UzVu2oEXxJ5q7aFJuZfdJ7ZUhisn3pfm0JKiCTBNGI3
ZI1HHz3bDclwFuvLbATwPIh0Rszx0lmsUB2NLEyfYozWrYd5zobrOu9PuanXF83av7W94R01EMHH
cqnfaYalm8Fpk2PSj8BdAighrpcfhxQmPuId4Hx+/Nou4leViP7elfGAJvNJi8Kwp0HCXCuRXqx1
dSuimeUUBVOiIvId4Kz7Mksi+FcuXOXElSUB/WUckvVABLZPshYDbm+IbfJTNFT9zeSu4+zaT8TD
bGogExdGtWRbECDtNooHkBaUEkLuJJtR8gdtSSJ0QRIquVMm/WxYmQAWqsf+GGZSNjmDVSiPSoml
Nky9b8bRm/bKOfzpvUYtADbZtwUrvxEciK0MRJ5HuGiRIUSDkhHm0jC/itTdkljEGlZK5NQmkojG
TNmQvh4vjW4eGjI2krk2WQbMqOLUBqSKj6yHM7S7cKWliv4W5QisL43dYLfK8cl0f++p574eetJJ
Iy01+t+61EU5bha8N6k04RjSjpNKY46SDNnSrJOaFELKQcIlXch2TbWkp0KqvdTGofWO+Fk+Vjow
33KeXXf0d0qX6zArMJVtSLqIVrlJpZLT+PuhIS1HkTQflb60JM1S3fm5q8RJ6rEmzUsZLiZb+Zlc
nE3Sj8UZKTXByvdUSAvUhBdqkKYomkXEFWUYpdRxXZXBTVnoHWmpaqW3St5dE9xW/MLNUQEYvo7y
b4JY9YcCF5ez6PXuSw+rlKDqRFB7X5u1FVDLGqq26rgrFajaKKWseq4pPWYvUefG+9Jtn9Sxt5Ux
Te0an5ZQrX+JKnyx6GObk56+K71yJK1tuTS5qV9UCWLVZpBmOCFtcV/Pqd87znrj4OCji6Td7muj
SQve10O1p55b3ddW2vT8YeogJ8rfVJ1uai8vO3eTwxgJ1fn2tfk6B79ORBIhTrr0CI7KLhgX/g1M
hHXvS9Gc2ijtnqME0+rxJP2HBUbESSr7Po/d5zWqLItqN5U+RjOntP63Pf935/3XMbREwAweYas6
QJ/K3c8r93PfyZofXkYilzowX4dIHbHfnvPojCP2rnDayEtYXb1K4OqqY6ceq78gx2XhS0IoVuK/
Ll7lHlWP+8yTURKjV56Y9m1SZTVWl4y6lJSUXe19PWfExsHrTfugBOp9BIqYrHsH8SJadyyvtnKu
SrX65wvkc3WMAWl0aARBbOkvdC1BOv333m/PaZKQAo+bwHnfR/KbsnLYe9KZS5pidw6o8ytNoSU9
nmqPcCXaY5h71SE0pND964iWyg6sHkMPc489QZ7qElSXZK2sxHFsMHdxMBgL6TTulOn48z57HUg3
stq3pEOZtCRINtLE7Er/siGdzOoQ/0PH3ljGXZVBqFYHulKCPnW1qs0nGKJrwb/nUCI/perBbzCU
z8dkWZJUU8gOTDXTafw8wmnD+CePOuA6nizHQTvkA4H1f9+ev8TDak9t1H1bvSSi2x1VbXD8ul0W
0doUgA9Q0H7u8vmvVRDTRsp7e/9lh4dri5Dx08M+/8PjTt+PFrSUBc4G86Pjl41dGfa/HsamThXd
dLX3sWmS5D0a8vIQy680Gnwltfe1+XfPVZrGFPPrNUSP8Cv8u4+YWavsiN39UB9TqPfRP4M2b6WH
f7zt3733t+fyBDDXCgNqk8r/q/orptE3b4Jsrh7V8xC6PW1ZXEw/jUkORxWEctlp/nMz9oxOX89N
mfT1m7q21zvTO8xTcS5BoNCXlMdCvS1eMM6gpeVj1JvVk799jHr4j/fg+No54HQr+eWTzno2Ehyy
6lWfH/f52rEhAHDj82sY1pgf1N/VxpX/38+/ovjd6CUnimY3krw4MfxTm0Y2MCTQjXq3WXYjpe7u
OBq4DF1SmC/ShBQ+s6oOyjmr7PWfdtrGyiihA2cnyfVBWWW/7LMx8lgOYVS+oNV0KBaDA6InFEF9
nS6VNT1qzJL8iDSqLheN/s2Xe/nLzEwSKOIu9TgLSkPqD9Kt8ip/btRtW+02g8Up5C/DHcoxoi0s
8bO0G6Ii5K1D8QKUxVw9/DSfZ9WT74HWxQpRo0DgzjPqccXPFiF6YMajnlJfSG3izEAXVxaHIXAI
f1cOabSmWKLl0EjYYkJiMUOgMkFrDAws9eQYqGcFEYxzBTcHKIFUR/9lNVd7/VAmF4ITUd5AHdgQ
DikWOyFxA4ovoPYMbBN22guA0tx6Z/lStde5dgiHF06VvDkjlGzp75ucgoo1oB5PNuKZhf4wXGjI
wKmcTpEfhhXCdOxdHEcvw7hKl6ScLKJw+ZPsveIdQkoKz9dajV0mvyeph92F2qMrH+wzLA9ZC/9p
Z15FUhmvvrjauCIR2yqCwdJIE1RZSZ+aMnrXrOXJv060deML3J6ZNHBNibZPgKUfaM3D23Xk1bho
8W0LQ3CvThxAxxUqxooFuNqNBgnbsmFiB/F6UqplnXrWEqpdZYiHybscKpF9IgkmOZYr8zvHiHFB
7aoncapoW9FhGsvll/jalH4Gean38Lj99bwjJxZDTDtu6BEmIBfpgEhrd+rTFORA7X1tlMF+MPpn
Ucb+Tn3QP1AWwEr54W2UeaSdOcfBZjF2pi8hjgnCe0fOwdWmlXOkxEm2VobLTc81yY2Qf9Vqi8XB
0L5F8tCos80PSkQj6rGDGYrTbbAEB9d6wwx1rpTN6YtpABcDiUFZxR8U+9odoVgQMhxCmdaqTU9t
g2UiiCfp7bER/X49LuN2OuaIOCLpusqk/6r2R6wERpvQClTPpni2dr5T/aiqFjF/sIwXINXGC/Xw
/3kOabQW4D/DvjmaVX3TjuV0LSIaUj15IIVOoWgkAAFF3H4tkTwMrvYAIz27SPXI2yemCxctqKuD
V5XRjnwXGXi6prtO99dbo7ynpwf1id5C0bQPTb/6YIDrx9WOomOfAkscLPcVuU9yOWGV6uqVuD5h
1JdFfGwi/4rpdnYlFt06o07fGBmxy6j1dhPhFchr7LDwrVuUX/o3P7XzUz4i1kMdcp+hTKAKQ4dx
1L2LKadQOWdjdOyi9S6PCKJuoVGem2m8REwZHac2pwYxOfs01uctwu4r4YFdWPqsPbpeEofaZOmE
avTYaPriusKHBce0rw42Ot6N27riNAhxRO5XhnHrEA6DzwUxhUYpeHmerMAKJ2+i3e1N1sbQcIiY
jm6ciDe5obLVSi9ve1Z7Im9/oZgckWP1JO0mapJbWmEOug6OKg3VtTGWsBUd4dvKLBd7DgIUXOZA
mdLroqBPbbAahwYarqivye6w62NWJPGxogdHz+eG29n0iMLD3y9mUYaGJ8WvlT4dYjD1N/myhgl2
XMogcb91MjqxnTfvFysWl6Yvw8AagSLMNjNUiWm91Xz/yiLNfO+1kHUTajOKxuo3d06jPRYYRg++
l+6MgUJqaYkfTlqfrcCcdpRaDwKT+cYWbKIBwCog9Z0djT/poVb1grNmnZptG1mPTkVEUNSk2dF2
lqdZN5Ndm8GHnIXvXDTJ6iPGFN9re4Z/XxG7LjtnS6a/uz1F3Gr82cT01ppVp8IfHFc8tqHliiu4
oUSlWJO57yydSnCR3beu0R2sVkZp9Ra9d2fW73qbwXKqiu0Kbhz0d9/ufUYKdAiQJAeEkiQ30bit
43BuF+fgaObO1kxJC0bwWYNC3wOpWS/jJRYkGaRibxEEfGpWcwnLGSjAlP4ci+OAq9piCnu5atkv
HbDkRjDPC7G+eTBBGpgoZX1lWVpGqYl/uHEQMhWLkVzD0l+Yy3oOxeja3w6CZgaOsV+DI+ebEuuc
s8Dc+Ay1gnY1VYqY0XxAfWgCdk2tYTjGlXGIHES7Vl2Y2wi9HdqEYDtzgoZV799EenkOyPglLm04
6kVTnvK8fW9mmiW1Yf0ZD/a/3bv/qXtnEUDy33XvHiEk/+r7XwQX/aqwBS6nn//5H9bnu/5s3fnG
H65D3QDWxe8xJ4H+h4XY03NNn/QRn+0Xj8P9AxKH7vq2SVlU9ef+at1Z9h+Bb7mImwMWLFYAxeO3
Vt1/17oD/PEbj8P2YXHQtbN1w3L1IPidx+ERSqIlk4PQw/AkYJRpj8JqwRsYToP+Tc26asskN2jV
fRzRLfbrr/mY+rNWLlSV1DxMPVbTMrWnNl9TtUoQwg0lNtrIdpGa3igEkB7HrHLU489d36JbXQQD
hlDwFMwUNspi5cnZj9pTG6H8wUKANNZa60bhgz7BQmp3imq86GpXTbNzSKArNpbGBJEJP8BtU3GR
TNqptd2Yqy9GPuXn35yiAp5fIuxyZDjUep6Y1c5lR9i5jiVvs0YTDGazMnaeW53TlYGw7FvM1+Qu
ZXZg4jXA5T4PxEHPzVNnkAY25N4P7cay9ddycZPrhYh3J5mlhWeNjgkLkLAUpIc1TXEzQIGcbADB
BTqjEOg9vRoiGVLRbQoR48EemRgKFJ66GWOutpnsxnN6HgZvH0wCaWWVvDSddV4Af+xpHMPrrtcr
Ly7oZlnibi76Q8oEOKTE0a50FKYndPh44lE2iWlmSTQ1e7O0n3W3eOwn3EAuwQhpWqCkrmaP4I0S
M2iah70HX9zWGmfvBw9+bIxMg02GQ8N/qWgyNU0375woQzWnB5cLSuONUfraEe1Vtkt78ltq1gX7
qYPaq7WUyYdDhmT7SUvupyF7LVjeVemKM63AwBPpxjZnvkznTkARDKBTI07bTL5mEC0yXZqx81B6
hn3UcaDRfbjJI2HvycwCpQHMtSC+cmv6FODJrLmye9zAtm18aOC7gW6bwUVbNLdW3pGukl84eBNp
U6GnW1wSHmAW72nSdpt4Me0tvG0RNtp67wXkBSR9tdMWXzukRXCOB6q6mEPLDZq2VzNFqw7GxNij
Gm1ZAbjvk/wUd7nKsxnEfzscSbpA2O2v39PITMmeZ+Ep1zTrQ1/U5XYx51u9om3KpMwGeTJZoZ3Y
P+LBXTZIvoGPeJw2UdacqrSCTF12h17gFh5MF8JFfiAWJwg1fbonrhiJXxvJsEOfITReiKnHxJQM
wRYuS05XymLq7LI+G1MMatNpdaew6dz5MqWxsI3u0MWcHGTnlT+Oods5D2Y6vhdCo+y/1nfDoOMN
w0mgCQZabmv7hpDaU2KtWyPXd0bUtKFFL5eeVX9fdUTQLXMakjdNkI3joF7suRAHsnKrnmZ0gYoV
iHLetAjH4/yx0zHxUyw/6+uxtdFYmwIpT146R7fWL5nFoFW09WQzp1jlfat+5+zARyGmdKenrrVZ
sJ3Ct1syUtg3prUEG87iLe3iFyp2MW2Jg1ruGSUc9LyyzwbxAWJYJoR3dJfqGpmVs/5f9s5jOXJt
267/oraggDcNdWASaWmTtoNgGcJ7j69/A+B5l6XSfVKor4gTeYD0lQQ29l5rzjF7PNOUw1hpea0Q
+vFCdYl+jFC2jQ+VxtpxAN2XzYzmc35tR+REjarI3rx+sbooVadXws5dorA95Oo1l/T3lLiWnbSL
Neww9Zr1DN27oEwPKnyAC7EbmVoYv3vN6Pa6Sc5f1QSYuGS1JFeyfck4zPaGMqDzGfFgLixuhEI8
wcIniI5Ilcq6SKrIn4e0nAEPCSAgP8Hp60eW1bqCPJHo0GAVMEYJ/ekhzJvXNOxhV1DG2DOAEHrC
qRGxiqmj4lZfP6Ssc38ZRsGPDCQAgYjkSiDNbmq0u15Uf2UaYyppzj3JudMQdzcoN0A7N014aK3H
YEL81BpawA8U41mSikPDMSb2s44Ifa7sSBaIl4zD2R8A3QObtLU1Y28cxJ9yyl4uhh+h4DQxFtYp
jVlsFY6ZZySCRg9zGAi+HDFyDmChKs2IXexMKwXJUyPUe3UAJ1zVnwn24DyIEQFAf8SDajJ5DKm7
E0KdO0JhhDujMEpvGeuDzqKa9Ma1Zgwq/4QkdyhGRM7jjMNmNH+rE8PLoM8ZqBLOc9TNSAbe17Cl
ivykwmzyV039FPIaSbtAakqXxYegJFejrD7NspCPiIT3QoOjICRLYcpXO4nQNICPBtIkCI6406Lc
SQq8R6mAWRhDhtj/quoQ6sWiPFMEG0AGSQIzybGgxW7JHkf1sENIGFaq5IXZfDBYdZFe0Qgo/PB+
tciDETXLNCkPxdwB0JbyAbHFj6Vi4poqnXbCCZPrGJ2G+l1hBYRNoG9dFLrodVLqH1ZS/Jis8WOa
kSuzsOoxfOUsPmDgWIQ5Y5ZRrFvRwMk5F2l2wBH61pTieDCjnqtMJB2CPPI1TcYy2RUGxsgl2wuo
f/yGnvaoqSJqlSW/E+hmQtVWAc/LgZcbZXuIZp3+I35Nazq1EqckpdnAbaLkfmYV6bTPTT6sgaH8
eIj6B3tUZoRA03QMtBotu2btqc7BWamddFEIksL6Z5dpdK1zrkWLPAZ+JqKZSwsGjTH91MKBwuqo
QBZvcXQlIhCx9oWq2N4a5kvVM72HXuLrS/ZCOpPmVDXiJNVY5y/FJ1J1wbG0hizVqDbdgotK2M63
c0p6tt52xNMmM5LugCAsPEL0jdSHEPR6QkzZiTLsiXH6JsayTwBM/dyAMCVzQL8Rkh3ly8kXWvE2
TtD3dxCxPKXknGgLvB+6qj8Igra3NFbORSlDg6wmGnSBq4f4ziXxxii0R86cV5EMHrAO1eQ3aXTc
EAPbTcpEIiXDxjPkhwrpOf5fCi/RyPRh0CbGgRKzNtppuOvlIV95KhtURYnkd/rTiSuy7Jz6gups
yqC+pNl9RBvcMSPrnWpI7lWwjKZQU3xK1BNjnQr+Js61K0JypPbB/CYC9PJGcOOCGWkrLzhHB2sW
Hywy+yPa6J6IPYEKdZfnDyJhwDuqAcAh9fAQ4+RiIWRTvKx3gfUrYEXoaRIkr9iSECiPpmkzn9iP
gvCDMR/vilDfht2g7cKaSp8OgNzRR2vlEatcs5Dq201t4v6dEw7TGRFbPJN5394XyAMCXMIH4sg3
KLe4jt/JiNHuqxsFEH9H/elh462MNE7X/gXryIDCqDsqTK1T5UFPNDpAa7dlaxqLURAeCj6zXeUq
OexO9BeceT44tNtYbF1DoWy5Ncio3V4Vaq8O4/9lXOEyhiIP/tQmxP9G2m6cotsNXgGuCqPe3NUY
yEBClyTpbT1FqmD1DjLJQ9F2y0GJH2d8EA11ZIzniNPWUq9uoZRP4+hgWHm8gxFElafGvDgFpB3j
SC90WT7iQo2dfO1g55ac7YSuun4112dm0rt+wgdupRosUHlk3IPxtLZOQhoiCNXz1JMS6XetCZ2X
5np0qIksqY06cfVaChAzW5rdQWFyRRJK3CjoKy4MFO23bl0evKstAa8Lk2XKAKHLSSIq5kNOttZ+
pA+oyHq760J7iKhUjm0WYJ3scyLt1G6fSMR7oGzYdY3+aoateGwpALkkxa/hNaSolDDCPAM4Vx7T
Sl0ytAQbBol5VJdzSIXFez085on5e4wZLyKxxAAsCX4pZ0erVp4mlvVpnV7jWpApyyjDsW8J5VES
/cOKqfMuWhQcMU4RgzMHtRuPFXNzTicpzJ4Xq5f44qoT5tYr88AICVRyBmYXwycXdxmZFOA/BI/i
bRCmI9L86LObspPUl8qxEq8VYt8DEv75SDfjtlNLCsl6q1GQqxqnL8kP420Mp7BK4geKK2GToVeI
zMHEas1BnNJ7odbgrOeDR053vf9qWmdl6zDpq5yqaHGFWg/NvHIQ15sx/JkZ5FMtwZLv5Lp4VhSJ
FoK4SBZOJWhbArlVQhgBeqi11ldYuKljRLZfVr0xo7DIUGSwgbhF7tgaqi3ilsgXk7j04qlmsN3p
ihtV83CK4/pxGPE0l70xnATwpvNi4ibtASJnwrGNuw9mD89ZXeJd0VuobpNDAqS6Q/QmjhHsK/JE
bXQstdtTWz8CqPVJF5z2rdZP0OzJ1qjyTD4KaWkcjPIFRc3kZYzlXye1SlSkXMuFY62Sko2BRjWO
E0WFB4VCkygwTEQ7qD1GQtsowMrj5KLQOGGfnbOpY+jQBYthBW87XTnObjMpBFaE4Z7aPRO+OTb3
jRWiIstRnxNITUo97Kg7oHW9M3a8naGE13IO9V2XdNGpx59yAAvIlC/BDaKTbmFFxnNoKATEGAsD
3lrh1+qTXlAUrgsHBR6f3WNm7HpUnWGAa7tsrec6Jp5yI3lth/m8ZiEw8KB91N9wIbxHaVU6w1yd
E1k66YrSe0qznDJsPNqoSThkFsgGy6LBv2RKbWgU+9aGFgyKQ6S+5wApVgoPlCvzM+974bjdiOIq
w4Q0cj/mC8founZVw/Kfm6zqnwcY87tR0P65q9axdinRUHnbTaAbhLlnFD8BK26TdG+hIf0teKFm
J3kCnQBNWUgNj2PdmYQJLMaidW6+FuBjHT1etkQmLhu93I+UJKDCd7soqycnE+ph173EDEYotcgA
i+tc+9pKSRwJ05rRmutQYadau7pBaV8XwuqOADflEvzW79ta9VB0sKxU6zuSjiJf1Gtjv9Q6TALL
Og7rY983231ZQguSOMHKI/aMV5Y5YJYkeSgQa5IHQdS8Et8Td0i2JLFlP1XqKs68FluTEp2nXerW
TS2EoR/pIldmywjcrqanWDRdh2bBND3Eja/j2sckSz2xR1g8Dubc3xVVfeWt6qkV5KkZgUtpgF0Z
pnm/saa+1EZrjyxYr5JSxGw3qbvluN2IyYDcuZddBcUow8ZKSFyVltuNsNzXiqAftsva991yxxR9
JQrmmngU15ulr65Fp2JENtGQzbH6EbRpuJMCeTytZCJCvRh8F47RfZiXh2VJx1OhDzkWp4IY02rK
apbq2c4qhkMoCPAVrB1jgMjVhQQ2JcrVu+0mF0QAK+Wj1hmt01nSU03qNBfOAOaVBcciiU9lo6Hk
kLvKb1oZyaam+m2S+YZQLxcC7Q1HlUhxUVJJPYuJQaZo8pxSiH+bigfUUkXfgSorytCNDCn+UIde
tNtMa094mu4jrMyPFUZai1CpKsKX29IWvAssPDl5lP3qAG4G1kB7uerR2KpL6epTMnt6Ss5Vxyzi
2kfKSTNC8llVFgZkfoenRn5fRKKpUgvPCmA8LME2SXPKS1slsq3KuJTQDZaYVTDdF6C3xqRFrm3i
XdFU7XfXZ9dIzK291ovzbsJHHo0sz4IIIfQSx4elKD6CPJd+AmA8UhR4meVceWgyPaQPUcC3DOWI
RCTwFEY43VRx/Uu0AOnGoC7sslMNaoXJcBpL66B1snEZxA7CRD5P6IFH6xxXP6QxU07V7ZTl6gMr
ENltynyEL2q5QE5Dt5yX6pAgFnfDSiI0MgSPE4bMJ2a9oEeA2AjT8+Q2dVED5m6a8xhMwTlUkwdt
/JinKH2X1cmmsq57yaRcdUv/MF+gdlo3XBVDt+k06RrhZsw7Sz5M6EFtDIbzuaMJslsEAD/G3Frn
qEyx7a5YiAYPqEXUmj9E07GqNIi3VTr7hvLZRMVy0LVk9BemIyxATMHL2uBaLtACQpEJRmKo06Vu
29lTOn1wI3P8kcFbv9WK9iVCHu5sQrxNG4aZzXCpWjIPXLvmwtrRnOM0R+vc7gKlx7Fgrc7vdfhP
B305mg2pvqWQXLe7mAvNx7sa6gV1LW42glgyKjXpIAvMp7XGNGwM//VGoEVhoX1LTYu0Gli/dBA4
ADNJLHew7p7SdeRuBvJT1lieTay10SdnubljVY9Ec5UzyJsYs5L1p26qw92mW9puNhEkFsdd2WGF
jtcrTh3dtSiCD9vjm8yp3cQTRcRcIRdJPdPllsSbTaq7aZ62G3lq3Tng8BVFhOC9HqG51qggHLdJ
D92hf7YyiQybtJCet5VOybLGyCNQRBPEkYkDRZekX1JtRj5OzUM+6Og/9Mo6yWHrlOVAwdCirBIQ
lQoQukj2Vcgfb5gynVmuhepgYkVZ43jDFGdjlmf8EO4mKQXDEHSSu1AvAFyj/x5AVJE8Yp5ME05k
sQmQxp5074coTCDCjZDdiqS3kyC96gvhootB9TiWc3DygZS6VVnfJjWfNdQqBsZauwvlMPCGQG8d
bR6DC0crLdy5ZIgsZTfyhJQWr7lEt2bnVWMx+CUtzBAuimOugqomGF2rWoea8K5XjLtkwGjep6Gb
1bJ8MBLjIQ2TT4paqc/fO51wB0RkrGZLDAC6Gp7SBOCbWofebPapTVuDhEH+BHYj4NKJ50Im1kkC
DZw8ZbHyu58LeFIxJpsxjD5Yx9/iD/ZTK6XS0wbgQC3w9BQXGR5JOyJb1kFgh+/Tp6ih7NElJIBq
k8FT8NbTjgR4a0kyY7mJ4a6K+bGNpQYF0KYW7eq1gacRSmmeU1XU3X4xfhSpRd5ods7rGagE52pj
LS/aaBxhiJEUkd5ix6VGB/jcxeZLJmgJ5CznFxJEJjepzqv7dQxbllM/S6lv9MvjJKEkZfKaeAmU
Gqcl1yirleospwBJDCGRbumQurkscICaMa1iir0SKLdal8cd7Qw7TK36olMrzWgoTiI13dGqkZWv
MZ1NTgS2pe3lPMDMS+D10sHBaWn6KqZi153wSKH/0asD+i+V9Dq0lH3XaWwxfoisrqGu4TfKl/g1
ZFb00Fb8s9saZKja5RScmQ7GWfjIQiAB40yzk6p49NguFRSvgCseUhGnqPIr7OOLwZwY/UZ0mdY/
NNjN+mwkmHyJf1R1+adRm8vO6J4LK9PtjDw9Wj/PmtpKXtSrqm902WU0KIVYepAy8atu6tDEQj/C
H9MSCdBBYBzaSJKJo5MuWcLVrBDSgNBsxP9YfZPYOAiwRkwz20n6bLkVYxZXtQadlEZGV4/WQpk6
ivlStQPH7URCAhNV0x9kmYZAPFiBR9CQt0j6RacU17YibZO8amCTYsaHlovcAP0C6NNFBkOMZXkn
BoT1zrpauDMuUX0cNU/QUnIapM5RQ1o9uYWdU1Z+C1b3S5EjHDEl3DWhzJgYv4XRXdSHAYgZLCqy
CVKZ6YFN4YQCFrmZpqbTVSa4VMrhQK02aQPNhs1EuubHAvYFIc0UmnetUT+nnwVdQjsLiwvYYe2c
h9FLkfxkpRpRvOtSD3V9v3SZKxLc5BY4PGJ8BItF1UoVdlPeVtdW5QAxlsdaE03WS4oLnaw49fE7
vkDOtFEPwOS9grYaKQ8oRFfNgK7SsHEJLz1CeHTFigz2YaQksBJ9uHQpUG4pszQ1/5Q8cRv5tUwS
oPip8qR28o9YKSqvHtHKREv5XAB/xcSF4R16xanpG4zy08RUmWoiufBXOuE19AfwCzU0dfUaxFaz
D4zhnJfpFZyd6lgJTmp9YPKTW+YuSggPluPiIyRAaKg0dP0RrHCFzokj1Q8GhZGRWU/bKeMOuzih
GVywyJxx4mq/FOWw5j4/iGLQPZJn9lLO1luRQpjhy1k+iZ+7NtJvcHR9hgkaiXkMFdsEf8ECLaFn
VHA1iphBJSHpHq2ZY3yHeAxJKToii3ULT06FQz9SN7Zwb3k6rEQQJVpjj5IV2lzYcGbHwo9WaH0t
wBQpteEu2VJfJhx5ZoPhyhh85h8/OdndqMHKrpKMQFlBZnEdCY4h3yr5aZA40+rkCXmGaOuw2fxS
pFnRhtKzAYANdw6kObM6g1Q7qPG0FvBSRHxlc06tpfPHbMec5hbKm9dkje6IStTyNpeF1R0/RPpY
V8qn3Cx7Omt8f2N8Gw1wi0Fk9Ye8zi7RdaXy9eNJ1wo6QLXOz2DxFkNU1ZdAGG0QvO944ZisxN0L
TQQNJq58m1AhPCREE9caXjf83sAZVGYgWXc7RZCfuMDnDjIMY7d4FRIUu1JlAeQNvvRIdzqjwHtV
KHQG63I3ZNbPLiDiK1oq/UJ2y2FYT6iWGlEgNLDWG9sAVAvxAHdzynWixTtHx4bBRVu1Fe3EGnTu
W9ZAouGZOsCdIoDTr9NzqAp4EsY71c2fNVJP0OGVPY0HAyLPNS4N2kF4MIlwZV6g/Izn7pTOpXhg
rHGXKT/o4upAMkLP/GX4EqHBTlZg4RIS6MUkrJIzBlBaFG8zOfmgw1bv4q6boYQxlqlC8tiUMBY1
IwXFxiEmTjTsCk5p3JVz4WUVWIS0SHtXb6erasCAzptkZ9bT5CIVfzAiUGp52wGNwHp/aA0TZtQM
E8MkpU8zjmFj7DCaYKmdV0Ec0/V6yvfMfl/rTOPQlCEH1JC7YhqcY1Z8qD8TLVNu5Gp4E3oYtw1I
tAOGI2cZDfLpFZ1406ItPW0yYceY7SdjjOHUomE6xTScupDuwrRSwKSBymu09B4pET9KSlTGQisY
cy/VHhNin6jvpLV0CFqLvCW/G9TIDzbV3r9ujFU9uukrvx/Y7vveFZYVU81yLHTqoiWqfbUWFZvy
9Q89LFWE2qGFUzl/xC9tosQ/nt8EMv1v4pOq7eVc/ZgwfW9+vd369uVaTNBlTg9p9bWYSn8rLdJC
F48Ht5vttd+78SbK/f68P976r6d/fd48kloaQljbQRgbwZnwKZs0c1NPjlqCum37aEmPpD1R57iQ
Q/lJXFB8G6FY7NSw+0lRbN73XZViizPLfcHs2gMc8RNx+34YXuIafWxOCi+w3PLGMPD21MVbsozz
ewQwkrwE42zKPQx7GdwDiyXaLqPFbOjvzaLO22NtssBBa/e+SS431e92k2w+o23zSwC8bUayVdPm
Wf+6LezNY65R7x3UA2zcvx/f3s/YdJvbQ9n6advWdqPLiAy/3unrTnVhbqmXzJy5Bn8/7/trfb3X
9/6/e86/u08VOvNgtP4mPdVWrelIqdE2VFCJ2+6mfN400Nvutxr6e3e7b3uDbev7yX+99q/d7Xk5
mH/mbfwtmrU58q+Mpi9V+bcou94MaZvUfLtTARL/Tz7Ytl+uj8ffj2/72yN6zeqnNw/jCshueg5p
+tVsBqWB5m/b3B7abrQYvAxc9O+Xf3+F7/sUEWHlJq36/yq0/5sKjWk1UIf/miHx1H1E/4sA7esF
/wjQyFv6HyKzPdMk85pUKPWPQChpZUegCNMkUYURrEJt+CcQCkCEyIoKaYG4isMkFW3aP+yILStK
FJWV8qAZpoRE7v9FgIZmDTYEGaRhWaxyOb6aSlCViPZJR6Rq6Qr/2Ornx0NchO3//G/Sfy+p20cl
MTMXXSJcIdvQ9Zss/49NHOuAc4a1D/S1+fcT0HFQLzGgqLQpM4vSWO7iCIRhiy/ap8ZPZ3u0KC1r
464vVbSfdewXs3BHpW7cN715bhoBOnygmmBGl0/ISfFdMS9rF22mVDelya5sBMiOKnNYfQpx1iJy
8RMjvMmXsUe4n7wh5X8FQmEwpo0rI5bBOh0nX877epevoiVLlVo/q/WUWj8Q3zYeYRlt/xIulSi9
t00Q7ubyuG2qObHPJ3DBI8AhMnUipCr/vGAzL3z9FH+8zfaqP36lb4sDWkM/bgGt9QnUVW8zgEgp
s7nXbTNgubtT1ei66fq3u7abTaf/bRn56z4VpRYiktUK8KXl3za/LCXbK7f97eXfu9t93x9TbAa2
bf9/2/w/f/r2Rt/vi01JO8xxMx2ovVdfVvNti0o70TD/umFxXhH/gV3wr+eF2moD+usl27O3+7aX
bLugOiKqGwjS/92Tga0sKLnWz/vjHb/u3V6uhasrcdskkGRY6ujry/71nb4/b3uvvz5q243Wg0KQ
1QGZyH/+exABQ+/a9qPApF9bDavqZqZ4UWy38dodIkKXo3Pb3IgFK0cpC5vS3+76emKxzj6+n/L1
Htuzv560Pvy9+8fD6Ra7vuEUvja3Z/31dtvuf/3w9hF/fMtwDamPrJjIG2uVZyarRxFp/D/fsN7M
URYkaaq6sFW+9ss1zGB70vb0bRdzUXIcH7Z7tzu+3wl2OVaabZ9LXHHctr5fWeRrwuv3a0yB6PE+
J16midB2VvQEOxaNyEC+N/ugYLK1Oty2x6ciZ4Ki0Y4cadY4GnVDdyA8zEWaMLipep9rmnZgIdEe
AxOLdhG3Z2MeBCouzOmWeHKqzfljrjEIX5vS5gfi1yQPeq3Eatvmdm/UGSc1of207W032wu3533v
/vGW253bw9sTv1+33RfIVEXKpIh2CJFontGC+THMdeQuQXMCEKYcxQLCJXro2A6y7v27eaS0qx3v
j1QSKQenXZYNFZa1urdpGVSwJvuCCnU61zeLWl/LNcYeetZ/Bo3r2rnJaUNv0VlbgvW29X2z3Vfo
SuXi5wcbs/4eSwMkyMlrlC0CdkE1geFhG4RVRU2t+GGEpSdYfT0ZkYQ7tLzX+KtHu8oDgiG4Wrp2
38ZoqKq1ldbFjQJUuY7dbTenLKJ2/CvkoaeAMKU0xmRatuj9JahbQ9LDx1nLr6uf1Whqyw+tftdR
JD5I/bOmDB+KSds/b8P6FBd9dUJVmjqWRaEnF5UA7ejyGGSmo1e9uN9ygjY3sbZaEbetljLC3kB2
u5EEzLgheFiHGz6va5itbN5WJjy1bfP7zngQbxUygb+S5rd+8WYa3ra+b5qZACQlV282g/B2k64m
c6OQDoiGUBdu7UYhvK1FXLp6o1euUK1e9jlnSaaHbYsClapB09/J1jB+HYjKesR+H37b1nZfnaGg
NAZSwACRnWAYZj4MqRa5ATZBrVnXIN/721Ytw0iyCT6e96aSuUSRTse0Mta/sFIx4BURWuNtPzJ5
CBEsf5VRxqqjGp3qtcHacBSLhfXsKODtWFTi27ZNjO9W3xIeiUQ6GBuV5bQJl6cSdYDcgH+iwjqm
pQQfY72p+4M6sjLQ+8Q8dk1rHltlIUuM3CgaYasbc1qg4VIqElKkNB6sB9TlyHKHeC/N9y1o1Eea
70RPtI/TO70J+JHkGcaFszwjkvssIz9UXKBwomxzKKa/Yjx6d/HgV+Er4sWKHhiJeP2r91Oh4gp2
pt3LkStG3jDJjmcMsYfvXgsp5Rt7OITxchOKd9Ls1eqvPvgY8vWtsZ0Ra0bNLwNn+zxGbgPCIvrI
lXNPhzs7mtOJ7JospJwEidTVy1forPnyW5a9BHx9FR2JWdPCw0CNSYDIYI+pM5jDblSfdBWb0EFR
TkP4YvwGBjtrT/D2yx5k0r5JLqX+HBGBkJ2DyDORmM0nNT1vSPRDJe5hX7WdV5L8EfkIwpceoo7i
t/ycMnkcDDgqXyu+SDWRDFBQHBAawudUtaQ2FvbYvxKBBsiRdwyqWxStebEDwi/05xkZVOaP/Usu
0E8K76rulz74mDtPiKtrDDqDr8XHZE1VcIvsEAmaY5p7pAMdWqaU4qNNvTIQb8LhqJv7FsCGuVc+
xnChBeyLPeXUg5ye8/Yw1E4p3kQWWdSUULxMucbKM/qN/G4OffJPW8snTbP7lDNHfG2eTeE4iXvl
M9FhJPmUGC45mt1sH2ieHnlxYJcWDENneE5O2LPG25XN9NRdYlcxPWJK0oBQcjtdw58PE6jA6EBP
SWt+A+ckuTMsL+ba+d+XwU5fWOj/SBam1AyTPWjas2jdl4Jb6r7Z+NEC2+Yu7U9JTP4x54ViTxlM
kPSzDJ/V9hJyHJ0qa/296TSIoU8znlKl8Ak0DfMTY5jAYTpFRzQDoeLp/AEHf6lO2ifnrKr9ihYv
mtxads3uKH2WzX2RYsJyFHH9wfidaB7jQgMn6coG+r5DIng5imNK9ANBNE5HTfsEKiwmCYLghI5m
M6Jhp0guce+RQTOqjmGexG4POlM8Vw+a4Enq1cqOi7hXIxclNqCOBhz1zihP2eKNDVOHs4HUuW3c
iuYGRrjzAlzLm96nJ7o5oCmBimv3nXzApguN/qx1uznZTT7/zFAPbUIl+u4wLghvbOl38o4QVB8m
eyQcDZW3/DDmZ0PfiVcKnarwJhaU3m7jV8SVMJb04SjpzMCd/M1SqC+fg9DPpbuqSWwRIONEk0al
GiPeNQmEEtoPkSupOyL+wA1kuTuOLOHdAfIBqM30yDamRHBlfY9j/Jw0P7ocnA9tbOnam7e0EJpk
n+NtnR39F5RP68kkG9NTbvC7wDWB7F1aWFePwDUqqoNvKakdQOYh6xVof32WReUr3GAIQKjzFLoG
tcu7tIKfRCTUuvzmNxzMxsW6UU65X+zLFkUOYRo4nW0IonbLD6YAZkYY7cYCADFv6J5YONFTq079
q6a81qi7yKTY9w/yr0Dx0mbPVzMWuwpUm3iEpvL5TkHrm/lZVmx0/pYTPlXEwzlq7CvWKTuJBPqJ
JB89FgGMcLrljS3hqB3PhLtGP/r4ZrHcvj8IH8i26bCJuGxQX90MlJNlm5ZX/FS85Bd0h7fqVfC6
5SGKdws8PsTRym2ErhCGMMpFjSZS4g41oTYXaToL6qUJTiGOoOppJniMcrxwsrL7AYdC6uT32EOw
qYAQp26NfLy7s15o31k/y2fCkNU9xhSveSRvoFIP4f1yQnmA53x6sZDhzb5YuGNKeihZj6RLuMmr
qByJ1sP+YQ/Wvs241pGD5ViRm675snbN2XfG9KkJTr9c1QUpwP3IorT9sMRzRz12QB9qKxp/ZMrV
tpYQZIS4DlHiI2qT64yywESMSfRRcuwz3E64yB9pE4/zG+1jwjoWAjJecmBuQ3eRw1tkEY7Ijrgj
bkokeMN8QNWXreIMwm33AyNLjFbRjeuPsTpLJAJQo8QMzqXQtGvadxPaeTsjHaUmQBXin53R+/5l
fvAtb6PXWD3x7umJBU2k0GBBvWVHV92p/fGB1ElJpmvqFZS2e7tgnY021MOY2f2QDLv0o8anlH4V
a5sS7lF2BDvZGQ6n+k8N4+xLNbv6Xeo1B/WelKZlB0ruNN+BxFLeg32XOFhSDI8jzQDm74i/VnL6
c3gFkSw+Gjdj4vHNKZVRgnyZLEIw92jfwif1zvxF2PwlvPxuXnrB1m4SGImgxwJnLhyBI5YdnMsO
VrgHJD1OsEflYsd25Eg2qaIPP+3fldf/xCDjHuj+yHfKTbGX72YGBSYAT+q4njHFS/IiYmOmof2i
PQyBAyU8Vwnm9IIrDib+H2UXngq1uh2wNripr5RucBcY3iDTrt+Zid+hKgiIKKIbAYPeiVwsLPhT
6RnSTD1kHHGAxzqnfG/96jaG2WuLoh+CuLST0kbd4ISEcnnxUXUHh6q8rCEm3g3FDdQ9mNCS+8Oy
AUjvCc7tEe29HNTeHd8DuPZnBG17g37QjfATik/JjMhuP0JOg/xY3mv7/F58Co/pBcEA4rRcx/B0
g6C6fCrJvLCxy96bbwIrQ0bcF5TFdeksPzBChB5dK7DtUXkgfCSEN8G0zeE+cqXd+L4Fh9PZqwPx
hcBNjjPuEJ+kqxw6w6P83N4UbrEb7rQz4R3DXXrSHYLRFnuH+1vlR3O0s3Jub4a75hD47yS4Lufl
XN8oNGeccC+wa0XehdM7XzjZ2J0QGF87osYGe7cwQZiLR55BboPNSues7aK37qDRx/yYPfMYHN/b
j+mc30yk0tggTd3ijOT6jAsFMDO/Y+ogLnItG6eZnVwAwdk8xS0vSOB2spPcdQcdidk1vamuwmv8
MLn9B9IgO7katvhZP49eddDsCu+X3b2FL/pia66FrpwhniHA5TZH3+5KO64aL4xkHDr8wms3E8u9
wxGLR5oxfLxbHpozDpPqkN4Ie801ztq1cg3axYVv3RUOWKM3+oNC50YXvXGWt96B0m4LDiOU6EAa
0N8EZY8+hYvLG81Axw99JiWH7MTh8Jxcu/P4md6Y/nCuPzCMllS+XsXP1/wmfpi94DN6K37le5Ff
gjFGO5Gkc7Hwr6LafSwe8ZLLzq5/F59iEq8cEOscVpxUsX0VfxfoPBwRGfHT2hu0r9aP/h24PTzz
U30P/udDfWre5hsGwjVu7qN5S36SGX9DQMv0mJ7Sk/ykO8Ndfa8+pZ7o8KP68oVbBxYtH/Cjwhvp
E3rsFDi+bO1s7HUH6t3retDthRfa4QxvaCsY4ep3eqL9hWYbdyKLu5f2xS2XxGP9m2O1fEJlelhO
ya59Wk4hY0z3UqZeeeHqlP7ejvvuJblFVc9/E2eRO51y/l4Jkmq7049K4MTAVkVwSCQS2fFv2szd
C49xMsW0FaWTyRqFnwbUORcsfiYikLhm/Fh+JI9C4EDjIMEAY6dEZMjsa6Ld4cx5En6IF8Zl3dF2
0wEjC2fLnX4M99Nh4g8y30y/mjfMXC0uNo734joyJf+JfGR2ymfhljjRXbgvuSIl0h73u/g8Kq+p
Lx7wcRwmj2sxHgqsLUfhglaljD3jIf89M7VrEer/SkEthGRZcMkkUPvFNGwgc9H9/CD6xu1y7uf7
9NKcmFJoU8q5Ir6VjuUN++Dud3w/8lPD2KODtrgjU+VjchvfLy/TNgBuowQ2LAYVEuDap/I38h4G
FdHWfvS8sLax85aMH1wGf4wXnYHguTsU7nTAs2D+B3vntdw4km3RL0IHPBKv9E6Gkij3gpCqSjAJ
74GvvwtQ96hG0zMT835DEQySoofJzHP2XvutvikO7ju0W/SnOC7lUrxxrXwJnq1Te2OjAoIrcPKj
ZXXXEh1XLtnu7b3zpF7KG/rwEsjmeZofvGrvxSsfMcpB+6wKZGSn8YkBsX0f2Yx4GNPpZMyJjSlC
d1VxWhrWygLb13AY1u/tjhkea8074xod/cLnXBEs/XV5w7mUYfJ1JK1+2FaXmIyZRXzTXfG7yh0Q
mrVybPyFdqMfAo5QpkBL7VXdxyiYTu5a7DnwTdrsS5QeK0R0nG7sLVavrXqd7ep6ZT34T+UmXw3U
qxYBp7FHf/cerPK1tYXN5+36s31Cl8qAF+G9WvTFWuMkqS77Dauxp4IR5935Ob7U3dL6qb1YN4Kx
O9q41+lTfkTpfgxIMrzTMQc56yZaM6Tpt0wHqcOw0176ncHpmdCbZblSjgQMbostM1ReeXtLrs0d
c4rul5i+vX9oj9kWQNCvlvPEjhjeZbHUdtEmug/P8mwd0013t8Hioj3p7AISS95Kv7QcmWeOWe+R
2iIb0PxlhJiG1+rj8Da85bflg7xLrusTnMRr54d7Ezw499oN2TvjHgX3NrkWZ3UdraKX92il3BFr
w+Fs7KY/QiaCbhGWS/tRf4tvFWsd5Ysu3hGWV7dL5ZnIWjymkinUUgkXzyK4YqRRH0nqEfWGefHB
PiC927qUd/esF87Qgq+ZZrLX6heI+/GG83TW7fsH/2Du3XGVRhtEIKPzS53Q8P5Z2gNbcQrBeagf
YE34B/IxBsT1D9md+8SHePe3TPBR+2xmBBzeRGa8umOwNmJ9NJfdvmEZP++rPJR6Oq79iRb0haqb
yXXzfZ/VKKE1IOSiM6sQyrgzcHC+mCtRXzfna/6EmtQ7UozmKtT8eYQaH5oAkE3naPeyG/t94He4
Pbt8b+Tom+oKNnPHXLANj5Xy2lLMmTrrtFTWRUs4HJRJ/yA4qidzUqh0O83Bo6aq/g3yjgBXIo6g
+YKli62iZJ/dYrPRa75WVXiORjIKZ/bcJ2twxg5SAIIFNl+VBFQwCuCis+Mq26eBvSB8ggqmuPi4
RKfUKyokaXqXjQWmt9RgwTtG9JMGo7gtTWqDs1lBm+7qO5jAwRRIVw/yXattqi8EHUeTDiTvEfBn
fT9NyhP8W/HVkNtMgyZ/G1UtOgJqhFrDkiGKSbgt237MrnXD4IRbKDcUanclVlhOnHwmw0esaGVP
fes4xO0NRBG4tExqZ2qPzFeb3qakEU7UgrlbNxd6odcDJpwunLlZ1xXFMfH8hJBVyt/zxezjms0z
X/flShPuysAnEnJiSMzq5HoSJs8S5fnmfKHmFK7ajhXYXAedL3JFKfT1fBWx37lu4PTMddnPWq0+
6hDoipDLLrCVHbS5fKE6IGL7GcH2j2uYArPP++Z/fLs5TI+bnyaVnDZKkg6vmkAJZle/pFr9UntB
dqrDCUA2HKoq4wxBLEet1vWDW17HdT4RVylSkgeP8KHQjB7UAdFI3r7Dd7HSG4MzkckPl09dHMIV
i89rSLKPY0pocjT2t5lqA5zwCqqMSTEZoTTUJ01RaptWsYvDqNPdL6iqUyO1Hx1dNPvPW/M/8Bzg
eUcNvPjtzvl5n7fnq22/dlMnPxLoQbmVE75eUkSu/Snku7KsgN7YfH2+e75Ip7jpOXP66+bXfwvo
cX3Rxtv5YV/3f76K0ZQo+b7+ZXfpWTQOOvbCQUythhrWI9W6Cl26oAu9GiRVBlKRetPm552goBOj
WjFbfU04yksWW+U2c8391//ma/7EciNbhO8wP8Gwi0pdz/+aLwpdYaMBkcIenLewdqZXnZ9E9boG
FjJ1C+dH9k7MIz9f6uvez9vzE+anzg+NnIl6PV/9er3PR853fj396zmfL//94T2eQyRx7f23p8xv
2Dng+buSmvbXy3w97vsn++32336yr7cuLEmOFbHAn0+ZX/K3T//bt/u8Oj/T+/qNf3unz6vzAz6/
oAvZm9gbqrZfn/nf/ibzOzvEJPy58X5756/v+e3LzC/7L5/g6y3G17E2L7TpXuZY8BkjM6Py5otv
9327+XcPofxPXevby2hz0+rr4fO1r8fML/uZQv71mK9//919399mfolvL/v5GMcY72r6bZuZ/Sfm
XqwfDdm2wCY84yObabyd//vtJtJkOpyYG9PPB34iJ+eH/0afzKg16YLwtb97ifkV54uvl/l8l6kX
+/lp/u3zvn2wf/sy8+O+3ml+va/7+qkL9v/aoxlY9d+0R5aq6/9Je/T4q0yytP4n+dHnc/6UHzna
H6ZjGMh6Jj2RaxkIif6MrnGMP0zDBI1lm5o9Ma54p7/kRxbyI+4WJgGPxiQx+kt9hDDJ0V0N7JVl
gZKx0Cz9D+qjSVr0m/QI5ZOlQdLiA5qGQ1YO2qjfpUdCa5sxzIS18233B6PPApPlqHU9mm8Cxn77
YW4/X/X3lJwpbuf3NzOFDcyBbwW+y0XrpBLi8/ubeQ1BXxAbvN1QapKpeEOZue0xVRZGuC7GZan+
xK6wb6hiqcOVm4rnQun3cYK2PmzxpDus4giMBH1Xdauu7layH/yVKYnWEGl4CQUm8BgchW0bxzC2
8E7oRQfPs6IWJ8Wy7x1WjlZ4ynyx6ypVXyvtQOFdKW//8xd1prCf337V+YtatipUly1FkNy3XzXg
9N4bTF52g09FuxZUAiKBdSG0aKkA6dfieGmF+g9TjT9wC+2IFSCaNk2WtYeZIMxrDALJDmPiR2Im
pzhuu5WQkI3sEptaqie4PUMInSgK9AxXR5loT7IJCKygwgsHXRcGTUiTBHjf1Ne0X4FfSbwmObZ7
MjcmnYKi425znejxNytwgL4DY6YBHhZ1f1xqlNAdl09q8rHrVsQgI4FYuRL7suPXz0Nho8jyi10g
tEsaDurCT4G2CDfaRaJCg2oYFk8JP7RoIBOouyXZSGB/IjOVCJZh/FXExa1U/Q+ClqkRyvA+b5A7
dH275GuJ1WDKF7Rx/gJX6BuT4QnOEner/7Ktpp3u+7ZykN1piE4sjtBvO6UK88FISFTbBQF2LK3w
HiJDvhLZDPGmVxepTD2KU01DoFhk0ebASJ+VHUhOa1cp1G29pt5q8Ft8aYilIwN1V6IW9zpdJ2Wv
AwWZ2murEM99ZcdL3UScr8JpioKIdqntb8ucJngZ1/5GDGftqVXJkAdr9mFFdDxI6qaE4ZBIGGXs
90WrrMuOTNzRdN/jgFa9URbPcZCeCJkX2A8oXoqwmfDnx0TPH5suvU0ydjyHZZEc2hNuh9fKSm+9
aqg21iFru/2g2ytdi68jT7lp9PpkAfzok4OhVjQYWzjGPKAHMRZ+AOS0FoFwz6oGPcYbCGkIoujG
dYeVY8LwIRBY0HljQ90lLnvMf9lOf7OZhGO7GjpOE2LglL/1m0ayMg1iYJ3O3YUsbWn20z0WvjVs
NJqCtX5fm/L5P7/hnNj1fcdAM2pYBIUJ61+wgFarVUmu8Y5Gj0XXtm9HAfPHnA4GO22egM1fG8qU
kC6aZzmwB4cZWxgv4pSNIPZl6H9gCvMLf9c2L//5s/3dPuviK2BvgabnGowbv/8YulalKRQWF+HL
ya3QRjgBH42RrFokFvTVJqM9nFIC+p/fFkgiFEdicIFpmN+2AW1BnUhmRewAM3z0lnhQc84HIos+
qqLx1n4vt7ISD//5TTX1W7TadDa1dO52IMKg3v0+RkW+prsdB+5ORdi2DP0b1ErkmHaUfHK1XTo5
EUBmK1FSXbzKIR7XZJXXo3HJHPVD01zScMYW6anL2T9IruwoOxYRJxlPxboc8jIkn20HTCyLNBqo
E6hOvMxjNKqxndyaTL5B4IRPaamcU9M+UEzh/AtNcAU6gTqKrNGLUNWI4b5EeVezb97ihALSZ1cI
VeJk79oMAL5xTNXMXmSvYPSQjKY+nfygLzByeosiA+tji/JHrV5kLrsVatQb1yuw73hIBcbCea0x
0hCnxjlYIs6QTGU5LUqKsALbXGMdgQWwTA6pm+VJvxaSShU4Q5uFwzCdeOJ+PJk+gwFObPAYbLa8
2Cg2ToGwty18FsOD0WaXRpsey9AKlGO4c2rGnEJpVdLF3AfT58DzXH5cqzCebZoDEhMpXlwwAJQ6
0hXUAVUEcgd3j0hGrP89WAtwCsnyv+wR+iS+/ueTtpii9tgRdUdAArW+pe15uhc3hEX0O9/VJ9rV
JkrbGybA41bxKpAd7hmHPwGrWn5lGCQfIwS8AmwOnxZ4BSHM7qpdxy16Dogf5cIT6k4TFMriJGrA
FDMQMVdZWngEuyneXlEb/5Tp2qWJEHURJUa0PYyfyl7VTZSuArOFqVfQ3lSsH6EzwRiAbA5VQptM
dGBNYnrrmQP3XqPfalB5lpkfbIJk+KhT++Dooboi3PAdW1UZUDvPOnR4U8xZVtWkKZvlVTaaP6VC
a9/zhoc+9xQUP9Y6Y3eq5AoKyb2hBqfYSu9EQTnP7ksSgjJJi0vTn90m7ja66WysBG5v3Li4KCNl
RVQ0TsiGKZavJcBUNCyo2JeVNG02QasQrmPBcgwG9AXGpRqzFy9r6GlW1lNJhNOCbOX7CGUoOlP8
vR6teA/TTEwl366U62Js9jDdiKGunTPvi53ccXd+U+7rRMCjC7p7I8p3OrIsYo9CGnHdVTlEzUrw
CzkxPxW9hS4mOLFo79LC+kCsnm2p7ZAMWJKynLtTl47P7UXBOWBijYa8phxF3Jd0o3wZj4Rk9cGw
7D2d0WnsV/xWk1dcoszCyWaGmLM8A7GUz+QLmVLfJ+zJPJfkiuGNqZnAVYqpuB7iaXaqbUzNw3sf
gT7VArESxB8R+dfeQPEMN+2ITE1G5aqIjGzfYw5kb2CXQPdIMRqX46aLDKaARkKfQ1Li9qV+LFNL
3efT4GygiBBxUJPslKNb0JLngUYTvPDgcfTj+wiOTYjZObID4qfl4JOJTgJaU+wwX68oZW46x9oG
JjvDgMVNdVBlECCIfpJCuooP0xMZfcfBPbu+Tb1Sae/9qqCVoZWXhMN10WrGOegcBU+hPGqVPr6l
zcGWvAxDib1Fb/JoFda1rRawH7UAVB4MMyj+UAD6grMgDIytGnQk0w60axGNyB7eGgiBLlONRRbn
l14viFVz42rt9iizkoaEmUQvdyYAmUUAAgsbE0BvegHwLkPm8rTOuiEIlu3o3GRhfhwD42ZomzXl
zrck689MWmnSS2dBqsGkIqR5p3ntC7D4O19l+yelqh6tsj+Q5LXXW2aoFrMVouaTTdoo94bHmXlM
OcWafgrzPVgS9XyORMrxJLq7SmnJ7WywYgDNPo3lFH2lcVTXWrQbJKRuOoQvBocNghZC1T0EbEoX
QTUlH1smWwybL6WBHKMKUUbbyUBP0csho8bGm1sfvKD5WXC22ZcdxzEE921leddxUdynwtqfN50b
XKH31BdCSa/Ic9nYEXI/J3iUSfsLShhxiSrEXC2/rtAj2sVLXTQPbqW/SvMgYcyTpg600YXrJweH
wO4yBbvudE8xULqm9ph011tL0nXvKe6NKSyhqKVrNQDwyYPkUsbtFLnpvklBx86S/X3sjjQcKUna
RmKjiWhbWFzuJlWEflOX8bgaQI2tfYk8XfbaFjU+1CkbcWIcn9rUe8D5vux6yr1t5QOa0uOXKOXX
CcxHwn+TU1LifQVAoS6Z2j65OqOJEqnynCtuSkd3EsJodJqhTGwyVgdYPXdKTzwnyVce60awIgOt
GJ2mWGySmc5rXkSHIMc12rsCxUBkcjDnmY7+wqwvjpuelTq/kUaNwAWiK30FGgLggYoKYV01OheH
9c1+TBNzkfch58ixyhdJ4sltRUlZ1EG8hiWdLtwgevPCh7ICF9cNnDQD45wCH5ggLcixtnWPWlML
0BwUnEmjkl6VW9ucFDy4t5k7YNSlDNsW2cpyTIQoDU72UKAc7rpL7g4WWQfkLoH7PTTaPuwyhlv0
WWHPtiJz9V0JXznKqzUuyWgFKP2xqdxzrzFW+668VHm5NXuNzU83Z3FWYQzv7QoF3JTFagRDBlis
IFmTrHU1UU8q6Icl88iFYjbVwhqN59w1X4S50POkYYLHuBm2aA3t9JAb/g9DX7Wx/yMxDTr2hRIv
mU1d6hwKRA0dAnl/d9C96klV3B9eEu7svGMZ4SmP0iaFFjzmirV+W6wB4O4gpz635fCQcHpBDiZu
IodWY+3EkCbdFVGu7FQ0uVznI4po9Vii5IO22VPnwt9wbG3dpcF1ZgTPnv9c6cc4BS6vSijwkeFu
tbxHMUDu4fzcDrrqCo35piI+e+hja2G4TA06zSKNxVqOheyXjt89BXanUwIU0aKFzLssHdS1ZQOX
uYk3YdcGO8gP8arn/6nKObcGl9naONljSQNt0J4yKLerQrXWegGIVDWrA07zhFoEIIZQiGNfuh/9
9GajyDjUIN8FOR7mIvcXQ+FfAp3lmhEt6Xi91EqmMnQ+4+G2npXyHIXqHTEh5VrBDrHQlXESeXKK
T8skeZGZstUYc7shilBTCuDTOWpVxdV+BRFtl2Z4S2v7tuugFjtUEfZK3j/Xjn+qYfK1aQs+SgmQ
eSmXYdDMfa/Wa9y4LZzvCVhoouZmGCBo3jFvZX7U63RvThQ4hZUrEVKebdEOn8JoWAD+2buyRjRG
ZgYArcZDwHR1RJiL8ltMLbVmVKjr9Ehz8ecVJO3+1eCbr31d+DaC4yRCugaiEer4hNdqBbJhbB4Q
ImkaGVPymT1xF2t6erMHIZgJXUkYIcbEzDm/mqhJYWpAiBYW6io6S75IEAHE9fUMHpIA/EoB8XEm
hgGkZuTodJQlDqgGGaFDNvSrKc1dTY1V2uko3Wr9KiI4k5P+hV2cYdeUBi0idJoNSlPbQqZVKPhd
VL0+jgjBi0oj012Rv3CX33ZjAnlCpL8sLb5ygnMesvYYB//W8/orpkkg/JzgtsuqS1rBKCCKFx/s
r7IjIBkMtyb0N9HYryYCRZafLVKaJsl+6bF/q6P11HTiDjMHE35ETDGzDDLobcb15gJ6/hdzqGNb
TNMUZMCROjL0UQwTKhDPATkTQBtOpjXvMsInXedu8sq6bzjMrKHOaNJ1S0sC4hok9IVlcbjqqblv
lbgFCbWdzRNze9om03VtNdnj7ACpW1qMkg0tK+voJxyiSgivsBqEd5gv0g6WIcica+bd3mbmQI0N
p7G4s7YUaQicVKU7LsMpFbAos4dI1j+qmrnKvHXna/O+Eo5gqcLBY55NQgjO+sltMffl52tiys/U
CnBtwSRIL90HWy/RSSTjO6w+DQRqsA9L9cWPqP50bfroCW+bTgUNFeE3kS0PLJgI74Rp7abWSa/9
CxS1cDvYLiA31dqFPaNbqiIh0xra6wP1Hb/uWLi2dQO3Su6jhElcmKEmLJi6LU0D5baaWmtLH3+a
AzkcUw2zjmC2giR1/UpZigwZTh5aG0Tqz6zamB6pirq2RxAvGfNBa2Nw3lx3NssToh4XZR19tCYF
OctSfvVt5C7Kki9QYxew8l5bQBlmcsMU8+CwvCwdb2rPYmMv7A85DetT6W9eJHo50lA7zxYmWnE6
vtpiXnKPNCYXWmgPwF3rfa4nYtVPbxd6xkXDVeGKkP2DEt5c5lIS96FQ41dg+8xrJegONY5+VJ78
MPtxDTBnb/d8v6i8DlSFXBo/7olNw7sR1updpGMD8Toe5Aw3SgtSgrRfY4v7H24F58M1RhElp1eK
AGAE8ZYv2xp5k2ajAbb1W69uQ4ZnpnCARyBQePdWOeVbg2YrDYnCunlLbNSkIeKImBL5SQ9PxOaJ
VeIhKQaQvQygF+0c6qn1W5VNySfsMf0Y2KtiqmPao75Ogk2rUT0o6wTFj9WvzBJ9ia8KwMjTphTg
dUBZq/G+tzjGm6msCH4QfXnXn2un/OnZVATSbjjmms98vaVQYUfVkydy+GtUOMjqetSIpEEz5VHD
gP5XQrZbxTWjNs6cdWYwaaLmnq6S0tFJ5uFD2UoNhnyfVcdG4+CeN0/AmSYMQnLsvOiVXL6cjJj0
UVcZyiIqg52V3UQu0ipJEtRK8bq70ezRmI85h4c0rhUDJY9F4SQsmE0LV9wpcGQWPUaoZc2v4kRU
MWI7fAmb8Kx41HrnvU72wTrR1Klzzeyk61XksOrHODJ/QCo1F0Jkyc4zGpDsPSqO9B9UgMjiIY5M
gPjT/1i1FexQewFkfdoAZMiwpJ4qMU5incvS/BHn1IZcL0ewpv4KFfU6Ne+DFh7jELib+ScNgZOu
oT5MhUq82cxz0hD5I6+WyTfmthkTnzY4OclUx1VGUpQqFRFVW6+7Wt4nfX8dZVTn24y1XBKaYtGo
RNPE40hYbgLKKZe7lGLDwmKgWI/s8ETasF3n4nZKMY7KdoczF8G0pMKj2Em6zmSjI5GF4lugoNZ7
CsNZbuKIquOaohPKWT+x9k3dTVGz0atvUoXRlFOrUZQoI5QHUAM9UcgNJE+G48A5Fp0WrFMlA3TV
ClCDIQB1M613rncf0DHdBt7IQRtSrCnhVhKyYIHP3MQdK4XRRcoHi7FULCBayQerAuRuqYcAQr53
vmz3ssGQEovxI1Ev9bQDWwGFNcWVoLugdpUey+OJxS2pm2mleu5yZ5sYVOfUiLLSaOESYVVZTTse
9QuIW/I492TAgX1QXmEzd+KBnI3reMRyCP18zQSqipN67eQN0x0ko/M+Npppt+ojA0JmAe+lLfW1
2hTnqkIZAavwQx050zblFfBN5JphgqhhsKiGafpR100YpVtNTYqtrofusgeZnqgVdTUFV5ZskUEH
bDoXHI7neVdTFdeTp7oY7ogdeVITDurexr8Su/kSTt5UR2MW7Ldib3uksg0cz3zD6leRS5wEYXC0
NBIscnp8u8ikQOpG3U7hnLIMglGj/kCrLfHbagHo3Ft34Z20+7cSRCtD7Mozhz0L/pPbZelCpWKI
dodZYs8ypzLBxuu1cuO7uyQL91mxK1W9IGV4I01ys/I829MpeArN+qxW3S6bYl/0CA2mCNF9s+yA
1oOpgMEZnDiB4oTed/ZLqUHchZ1/sUdnpyXOWyuUH4hgQpIFFXOpM4MrjL2tMS0Mo5BSlGUsS9Y3
uR495TFE1XDoXx2rw5bWyn1rxCeZaKxrUhzJbow2r7Wra8/Vd+AwH4opwmAMr9UivjaG8NxkAKDi
JDyNLs4vLy53bqn6xyKz37Umfq59FouhiNduq4Kgg7ErHfwgnorRVQutZ6IPfeAHxbXimsWWkm10
TEZ8egoRFGbd4IZ1ZXbsB6Ypdn0OTeqZi7DZDSNIWd0yfnmjXqBj8sDKU2fGBmRk42G+8NWiIcju
H7dLl7JmAR9EqTJxLIspoEvx76bwxYOWwEt3TM4hba8Mx2q0FpxLipXBeQkPpAqbNiBtC4BnqR7m
227g3WgGfGLZiITqopGePBqyYydSenXOWqVYsAhCHVp1p25tgKEYdQztUEs50aanq7nl64f52nwh
pULHlLF7HdeDfpgvvIYg26ICUVQH0vi8b/7HGIQnav792o+oE5aZ2ES+ce83RnhC7lmQzcGRJzPU
4ZRFgNbRn6RkytK42jcMR9ZRdXmjjFEblXWEZfgfF5abw3kzwekFWZEeFUCUcyH4/4Eo/1WUYEwt
5X8PRHkMSz9Mw7d/ViXMT/pLlWD9oZu2Zdg67S2YehotpD9VCcL4w4Y67piug8LAcg26T3+qEgz3
D1QH5HFBP7FtzshEaf0FRbH/4NUMMXVphK5DTvlfZAn0sP6lx8X7GwgTbIOPATDyWw9dtHaWgfzW
dvVYnOkLIuuXabTGY1GHTGX9iOJIQ8ZjwbE+Oke009Jsta2dWHQokklGOkxLyg7KH6DV66zFEaj3
LNF7uBRZXoKCkijnVKc9JLlyqcpwDWfgMmrETFlNs3JZH8VG3C8BndIJImhF6+8calV+g91Zre5t
/TIKDK0VQZqUxXAE2M3aCa4lc5vyKff6Z8/JMYK5DICD37921W34yDQcfyJY5xDQqqPnr1Hlv/cT
1SVhNYKo7S7U7ZOoKm0lbANtwn74CPFo0RL1Nn5FrAi5Ye2wc4S7DKUOhF71Ue7rOE691L5hgqof
qsw0dsJpVtLybFpjxGxhuYORZzI+2k4Y4OIeh5U7YNdI0w8nUS2SreybonSpXAHWXQ1N8Rb1WE5a
Gd2V6mPs/jQsZl1hexWF7qXXDLw3el8f4squD2y+u9Bry40/6VwpyfJlrEWiRMgNrD5Zl0nuY3Wm
LGbWuJOzgD6MrqaDyngSkCE0xcz3Ljh5B8t1mZrPkdL5mzEKt/VIiqQM+fwode11yW5/gZz4nFHK
NGP8aU71wfQzP+WhfYwLvvZMWNcpM8FuC2/1piqxdaXZsbUAXmoM4ZvU9XfG4Ic3iVr/zLu22QZ9
BH0w9NzHwRy0x4FxOQdkqhcMHKyjScztPKqpo5+gNbG1nYhwyDm4tN1uA0bXvGmH0tsDGcCNMHGI
pXs7TErlRmGmOE42+Dy9kBhQk5/aV0uWLnwU0z+2Ya9ry8JFwNGD8y97heehFs0m+PPQstNor41H
XXaOUE0q/REkf4ASm4j1kCrSvrd3ocPmF7FKl2mqiUTxL6tzH8ia2XZ+9nMUynsAnGbT6bJbq97A
lNxk6ATIAMB1SKdCvkhP5QRE1rU020zpzoI6WzhW1irhayGCkHcZrTiSb1uszQmMWIQ9S7UzaXUM
wVGWzNHbMtaWmZ3c52NUbTJteO978jRnfp3btCdaJSBkp0PN6s1uleq4AGe023xRJn1D5DGrWn3K
Z1ZokDLwTE64idZeTxcmzTVQgtZuTvzt4xeA5S+mmpy8knZO7U7r0x9SiK1fS9AoZVoz7UXxm5Q9
a3HUAozw8Qf1ILD30y4bVjT0MsoPZpD9jJ3kqUxUag6EJjVFte7RmqC4oHfQedZijr2eLzyCT8Cy
dNsvrhnNwdHAMpJ42cpR6KRGgUKHhOrbziVVwph+GFKQrqKkhCBMAkfZ43Gn77GOJm7152CZ+Bl1
TEq/BCRVx0ytzmVjy+0Y2dfCjihrSeu6IC5ka2MtVvLo1ilKiSIZW0gHW7L2fQAiE69MN5lAAe/e
15m7qX11ssA3N0HkFssc6cmizbHzDV2CZwwYYVkp2c5pCGqwK7NYtlPCDKsGY1MCxyhYkSxC29eW
ThPsPj9naN2H8EI2bYYOOFVRXhhZC7mwV9ZBF7yJoKK4yoM0p80PZSKHXQd8cPxJ3aY/6NMF2U0L
AXumw1LbNbSHIMymxVhhkhTXue/w0+IollmU7GmXLKveGXYz7q9QNObp6FYWTZOD4yv9raMgH1PS
ty4xkg2Q4lu/A13ZcCpYlmn1PtBX3eQA3FZVo1vsS8WZRBwTRAZbqQilQ3QMYHldj4a7WIiTTUop
VSBl3NZ7WL/lLX0DXEQsAePYGY8avht23o3oS1gBuf9QBn26jSGBs4zvHM4IVDu6QSPywKQ6UbEx
LPlTB6m6tm2Q+SRnZce6isNVMdmvB7mfB6K+NK9oi2Ad8tPuhH3hPpWet4X/f0ZmVF5TGMnuShds
ilaWj0OZcd4qqpf5lh+AzXCMcFwZ9VOX6tqVrlXmNeusclnEpLSRxa7tGub2yxTCy530bBJ7XRVT
z8Tv1wr9V90Gh6SEPCDFqTPNEF5FPb7pYBGDUk5tjylkuCtZihAVgOTFxr8OAnRQ8/6UJuTk6LK+
aoLQ2JB42EyLmJzSoYHlyPY0HwB/F2EIxVoDJDHfCpjbCylr9rre81epqXQbNVaIXaaztBwzKAzs
+KQTVZh76Tn7t37wbnrkQmWFGW+GMgey3De35TgKTvlFyG43DKAd+vgq6/333IvEkkUWiGRN7C0r
cw66q9gHmyku6ECxdcouW5H08lTVpnqyvMxCA5Eap6yms0uBRa4QH4UrJVPMtRd7tAP9uoIcEj2S
dEbj1aj6VWd5DTDuuFgRWiBIvQmebFrcJ79Ramp0Hpk+eWfv+kHohzqrxaKnOHtPb9T04uoGfd9N
4GbZvnFUeytrVCpkXlG101DZJ/HP1GAUqV22aSHFsQvNZq9RPgs7Td11zMg4TzQQz4Vm7eKJr6ql
fnyl8loQXfkHP2E6LZa3nJRouoTyloXDLens7X1qpPY2q/y7RvFqVm/1cG27aXqFU4RwSzW6ixs1
3ECHfPB9Y68oxqNXSw+5mN5RupT5VYkfoY3kfWuwynHMFh7K2Ky0XqsPxCnXb+VAiFinHIKxwkJD
8NA2IkuUlKS4oShceBu1jI6wTrFytbnd33VGRUSbckt6lHs2O8QYdMPKY3V0DVxmDd1Civ1GtaPy
MQFdS6ZxmrvrRP2QiSZZtwktATHEb0rj3rHSJycaj21jtcXJF85wSvNT405rT8vTD43TXzl1S6Jf
6ZqbzDdvRqfqNqG8aXrD3wuzxSTY8qDRZl6We91LMwr/VqvTbaoX7tqCKZsSmJB6rXHPJqKlY5+Y
ndZ3ypCPG1tTnilGJWTcpMkl8U3EltHWRxNw8jpJBF1fjUe1vEeyohBl3cXXpheoqyHBJaNX5r2l
As+gsK3cBOqAy41knYV4HVLfv2USoaIa8PpdQz+RFjMRi1iOFrniNJfWpAJGEmp20KqwuTRCWpwz
O52mZQHEgKNtEFlxSbTnsdFKovbYPNh2kqB0rrTMYmkqBjaHTjLDKjYiexdZ431NRsGplnDwazXT
n0J9K4zGPrr1SMil01unvA6Piqsz+DZ1coqi8cpLW+WQVzrF18ClCjtKkKm4khYE6+ZbKlrGicaZ
tSMF8aRO4HfDqo1Lwf4F6ska1oHtv5UsRkh269K1WxJnFvlZvaiMLt12ZHpTm03EuW/L/yPsTJbj
RrIl+kUwwxQRwDYTOTOZZFKkKG5gpAbM8xj4+neg3rR1Peve0KpbJVYOACLCr/vxm5/q53HxW0ja
9rzDGzlcM2VE53iftkZ+qVN4JHadqtfWsT949G1AZfevydzvnYhjdxFzxbELI3g2k+wu4iR/UE3x
M4XUvHWMGt9HOoj3bC+y6MPOcBXFbBF3ujNjXAVuH1iskDc9OHdf07HNA1/tKMFch56x3AusuzQi
he3B6BTzTPy352gW6Ptu3x4RdzN64aCgE+axXlD6IBGUXfg8V4SSO5jQZqTqV9OeeWEwgX8JaqeS
sfZe20XJTUHqfVbtK4VbcLnnmad6s9Q/AOEThrWM6IIrD9od3skgHGkBLdrxHGkgEbIqxb7sGpwZ
VCFY8Rck4ptA+0tW/q1b4QANdZ0HVsLwd/AkTOO8ZgDQc9BJ5fAWF5l5Ch3qxoWoq2O2oELwtOMx
BSckNLsF3szvjgkuAHHF5okZoNNnbIhHydXB52oYaLBlwSY5bL/r0GqxokUc5QZjXLNbzkkUGiRI
z3g/jeWFqoIsiIoy54CnvPe4CHFzM0DUesQz54H1ZrSwSf0iP2SqmR8rP/3kt4QX2NxIt6oSn6Mf
gQ6Px26X+FN04Ny3W8LZeu9Xa+AS3aM5ghtP8R7CWEzVu2l2J8vic08jd1f3Sj/lZYkdpewiRvBx
ARWemGIOK/Mg8v4PFXPxS5bNLqSJCWcg/uzCYXNohvDmuf2p6HGunkVne4HpgJ0aoJkpCZ9G6Ps0
cAnuHCBBVI2eJAB1pLooHfwdaLz2CLZs2XOhobL3Bu1y0eQePb2WFHXG1Tb0Q8rySeflcFMpajcF
lzooK658HKBNgHVln5jSuLL7ukVZzMkIA9mm9boTiwTD2gGtsBTiK54Wa9+lktS+XzOTiDp1SMaV
f84Y8UrZx3My9N8mH1Eb1Jq3m8fa5xQcPdQN0wCCfRW/Gapci/7YLfxm1Th/REgfTcOcO8AgkWLT
hKEVQX2/t+kM7CWOx22R9j7+iZJ4fpiG59JRABOiAhWZHUYgw+hxLrzhMfyBBDFhdOjaY4GIARsA
fwCeDOfUa/WcdEZ/nGemMdFIS5mSa4/DmOUPdn5dBBYZViZ71w1VfApj9a6dGPOYyl/L0LwRmONa
jIuHeGkw+zXZwV1glPt8a2md8t6YcATVVNJ2l619F8iqZ9p/qOIdudUnlvypyB78xY0vQ7bwIYcK
w0o2PBuKCxMMflIiXDt1/3sZ3OYy2hmvvpSfbZThg3FBtquyN88G/pvN5E3+yRrXFscQbEMnh+ds
rn9YsQ3TqE4idn0Ygaxq7ehN4ZCMWG2OBc6FlD6Bo6ZDLPDqcT6CmE02jS4gvo7erq6ov7QkUKl6
8X722q8ugr6H7VDal1CsppAmmx5UON2YDJApX7CG5elwHakgMIq7cIb4BWdocsW/8GQahIDrsbob
LUQkj3Ek40UYPzPdqTglSXC76qGKJblvARR6tREUkGV177oXQ/0yq15f7CxCc04bvkuSnWb1Mg2d
Q3EPfxQiaw4yj07YmZOTZ5Mlbuzo0kWGpN7SCb+5AJNi5Ve7eak/ejoHi9R6okkqxu21QcVpqHG2
H7uRmhSrastHuzJTCFotlXAiawNvXXFVSGNkMRfzsSfyvKU67XlWHVfvlJrHyINu61IqE0uFI6Yl
A1O69mWsvB7ulxNYlcUG0eu+aV9TvtTDe5A5HcLm6nqyTZHsSgYa+97Jj52CMdKL9IOlmrGgVeqz
pK3bjKPhFHdukHIKPFmufI3icjjA0TdIk5cFjmHDPsvX3CCiUrFzaXKi676DIkzF+NbP4jfZ5mxr
cu4nm897zxKwqb+mLJqf50VAzBnHX9Y8fourwT2kmTg6UyN2FIn9xgH4W+SzfaDs9qeQWQvPr9+j
2Morh2GwT5LutKaV9pvjkg73/VfbLz+zCZLb4jNBny2KWL3hbC+yufYluWi36OjTsMp6M3ZD/Uka
+4VP4t3tiulEiR1bwfi5XABesfwgJeTvcf9IeaD+HkaLOHHPQWxo3OLOmO3kV5E+GSp9GMfhjUYg
rFWgkk8irm6CW/xiGKsVpwXJt2DReq6w5HUUVUWi63/yI1ggjWRNrV5iWtYppt8bE9g0pVqu+HHC
uwMDcGa7dEuSzg7cUSf7CNlJUkiRuXyiGqczKYz2h1RYGeLMjXaxg7VQpcu9NJIXRufeVlMgfBje
dZeOHN/hK7cWjFUDSQihDbxjWe9NY8/cc9pHGbyaqK95uvXJQiNRdYxtcBcF4gq9qcDGSmT9gK+J
iLpE8Butz2Ypqt2Trebv4wReQ80VS+HAeG5YTEYxk34cJs994tEvnvJCMutAtg/kUD/jdPYu0gTt
bBseOzImz01bJz/seDxxoMo/8BnsXGVY2Leb+EqJS8JOvQPOMuPaXRoQUm2LEtPNQ3ezTPQXj7cV
yDj8Bc6fgV0ryTu0GiXVKNLTmPbPpbc4T53hONvGM4pgdpA9TL8bjkvKm5bMXQNm3B3bGis+tlxy
oPYZWrlYtOvfRcSp34qawHI7+igQWJ/caJgo6Gh7Vn9nYi1KxBUcd71TmslHj8klp8KwbaJrXuLc
0SzoxGehqAG5knZBgh+wFhzi6oKT5tA5QwG/eeT+pzR0GNyXZMI90PTYbUHijb74VjVLGBRnSCOz
bOL7uP6IJa2mqi9wKnOBcuqTUc1IdO4p/vRZGzvr5huBGs5dCv4VhKbeRIy6Rh1d7dUKrQGx9ZLx
ZVc5QK0yblLpF9u2rdW2MrjCqjr5MkbgHn7z3RrcxwYr1ky9ZBsNhzbEmDG35a3FWUN5M08sH15Q
PjqvfMoj8ebhJuz6xxy6x2xG6y4I6LEOss/BCVh6zlUw0UXK+AJcxdr52gr/qfaggtmTsyEjgPoc
ye6Pm+BRq6oYmw9zr5wdDzRk+8Ysc5vZ4jBMwwXZut14XIm4V2BiJPFrNOlrmTevce7SRZcYr2U+
AhhsBjppqJHZLDGFaNPww9HOyt67KuqYELGo98kdKfajTw/OnBbfcUuBn6qr7wJtxGC/ISZ8sgSS
hhIulTXzt+pq+WEnT3HMTqHO37kmP1yq0NAfnWhfy+5HH8O1s63wzQ/Tn9mcuYfMMC+1phCJNX5L
8d2GHMHG6DI22bbGu5had4rCzgUaxUbKmbhgrlCM+FjdGHnFuCsLyKWYHHVBfHuLtGSsF5c1CgF0
rrawD66u/U3kpa8u3gM7B4iIoL2WyRpL4PJBBpYx74aO0qQKzbJq+frMMv0xoA9uMldScT06gLB5
s32x/MkNCrqiBVoG66RFSKN+kN7OygRfjFsPR9XBm0G//Bq8+UsBW6lL5IOs5lGrNbGywiDmwUDc
iqjR7Dt/26Amt3PzWybhxyK7JWhn+syq/HFIPUUcx72wZ7DBLtCsdrRccbHdAn7Lkj0MkQ2LSZer
F0M9VRkqzdi6zBv66ehNzLGXqvsIM+9ZWdlaHMrp3fK7i2YcAiPk6PrnZhoBMSGzcJgGZ5UyIOyS
S1vXPyPFRo7yxD1j7PJqqYs/LV9mXhgBagoRkRQj6ZR8Re7UnTIPB0vhPKWmtk5WA82oSdLAHXhG
ecp5kPyRI62IkvvK2WZ19ztsxHRbYEIWVvRzst3xnZ0KFkJVXkWiDlM4vSn23AwroxjBm51d5fDR
tvUsNlM9NB8Z8+LNYKjs1mskh8ZYvL3HewNGBdRLoHiTBOLKHp0xsOv2BCbEBgoGrWiKPAfMhf0Y
kcB5KJl30Ovx5tGSKseTYkL8YTpYKwvjj5HauHYXrjhioNFJ4OzFdEnHNF1kPKjmcL+U8K60Yiou
xuE19mdciXX3RFAX0cbOH3rH8M52Pq59luzM8p4LgfFG802wpZ0tg5Wj5DRb8XfcscK01mFZT/CR
Hqio+86RDGSXrDm3zqMBNnWhqMMARTyHGDgKJK8Nu8bhaGSLu/GL/uo54sEvaxICGMiGJ2MJ/cA2
puZgKVQYbDC0VvkEN2Tc0F3GwXOGbFfW+i7nnsmATeKFs2dQdu6znGDuVMU3c6GdkAYrjFA5JI14
og/SNlDYm8p4ciqq3Xjw2jjLhqG6LVN+X8y+piMny7bpY9Hi6F+rHIJYevGlS+MbOTqaVMflA2Pm
12CDt2lnDkmcY7543Fi0Ix3wk4ID7L6iycr3Y3zFsrwu6qPeq0hU266baiopafBrQqfd+zJWWLpp
Fsmj/AF3Vnkq2R+AW/b3Li5gTV9g3kUYs5f05GAe3vZly+VejmBBwj9hsvzRmes+C5Nxjp/OzyRw
yQBmLAqrauVKTUVKwjPAXIhliNbACP4xY6bciiV6j0WE6g6bsJmfLe01u862P2UbiUuRGE9l1p36
uUrPuWn1gUtZMk4X59G36y+uiAL31RjW9dU1CGF4ppVdS58dBYMlrMBL/zqNa+xrWPoHJ69PU+8T
lvYM0qTNEhRV+5b6/V1iq9h6DUO5Alo3kyB26DL/LHMSjSjzb7oCizcvjUVqWdv7kdrrB1X3ACbV
a9eY1iYLq34nzao7tol9ccz0wFpXYoTwv3w6TN9z86OKyQo46AFH3eC7boBpHxc8VjyauvDYnAY5
cczBdZCp705TfFNozrvQ7+bv00TjHu7mJEwgWdkfUxViplviV2tssPJZBikzpbp9gi3iw2q9nZyL
4qaK6MhYcsMXQXq4xamdvI9sK6+42rbaQINdZH5Bg19Jxe3DUpDAsdjhUQu5KagV3TUOU8KJur7U
su8Gz0jOh9a3NAxZj+ryHIXyrOMGIrhPLqPGOtm4/JdILUvsh9XvUrgAneSvqcbjWNSYa6vMqJBI
2fo3BawaPjHarxzMGskMr7dglnQcKpiLYh625rjgBQprg+nNcO9t80Pz4vCuwVl21fSLpnjKSgtT
P0tSVWPHc4sAzt5tsTYJuWbpjQnYDgkqT1/M2B6etV0hVdF9hdNz32Ynyej16JJNRVJfAjnZh4jZ
G4bLQp9EV+/rdCzOAKO++23qbVz7retwpPWz+jYu1avdDy8yVcTTO8LOkiriqThFo5k91aORPaVs
C7EI+y9RPZpw9dDlYjk+Ch6rlSONG7MvWV8LzEQPY88ia6rkpGISZNrmKI0foXwvCZbXFg9vUqRP
hHqe2Go3AZXpJ8+IrEcjM7NDUrNWFckbIST7oUA1aUVoPnEPswFeQfwsNNvOrdldkI535Lwe6DWm
vJbKRMIMwWSilYv60SP+My2cullYdT2fZN48j47JvtBt3oefSWGOoPjlh/AFPSlmobfmkL9oW/C5
JdDgOKeDDxi9YECG9CokCsAHAX5WOrLZ3Gqf089SAOxMcfALbT+3VkJKkQiCP8IicIvx4Bl8Pd1R
hj7NfzPwRkYMRUsR5ERvo2rz+uxlhrUbiH8nqR8TZmLsnzZBXjMeaWL3NfLxttaEP4vMuaSKrZcJ
LW8NuDUp/kZ2cjSeqvzQWzzqYrEeOvysvep9wWP9ue/XZ3sSLwdzbq6Lb0O81EQWF6YAjA/Yw3Nh
xv1XWltWoOISuha+zMXiCV1Z3fQ4+V9jHTHIXPQ3WXGhRM40bUYOlW5m/84129hsYTwZG/JNpH+G
1PlNdOGhBpewm3O8hR7VZbwZRD2w/Rxi03mDfVE9q0hRJomJY0Gh9Zs39LXi3Dv9m6qt8TwLcUs4
lTJrKZybX0BKnMJfmbKJGpTCODWGcoJ5yj5JbpLPFXfL4jnaTeGrt3j3OYSwryPTfqi9+WTLyeVk
jAXQaqufy5BydFiopR9p/aE+rz/UREunkO1u569+5GH+HC0ZWGNNnkN9zopIZJd/+pY+zl7jA9mi
eUdV5kynBWmiIVnqjRosZ+s4wAzpJ34cC/jQdrcwbbh5ZvjMJ7iH3PUkYrs5kCU+jkMYtBOe0jDC
4cz1SwxZ908YBZlcCU+zqa63hDhtxmF0KCzOo9aVOihv+G1k3wmRoAB79b6VzuOSzcluWGu0FXbs
0XlG+30HEt+FisNl5+y8OTECakz5r4qnkmjT+7y0E5xy3JZ9DsGP8Epx8Eoz2hZiprWhfkzn5ZdB
A8bG1NMv3pCAKDEYsIXvlVne/edliaZXBl57Ib36KnvxKBgh6kyMW8/lQEsP5D0rlIfYWe3W0R4M
ARgddtbA94cq2bRQCAS1hn18t5Lo6jWg6S2HSmTCwOc+xglTpFhlEz8/DcnqkabYfcTxmAx8QQt7
EiatVFuOCNhx2ZwZrtGeGkKXlHQPeDk2RLLbHPxnuUkLnq4VqURLwmBezaOpwjDaNy0WTSjoOOKb
21jF74z85C5JPqrMN7DZqFseiufGsh8M07kPTcYm082vIsLGYNloQUMRffPnn0URJdta2/gyyFFb
UDy20hz7AFYMJb4W91vJcmTo7dA79XsWa3FZvU3sXWFxDd00gvxfiZe63Q9cEYfWNAeQzkMdxGqi
KdjLOdfEMgyUmqhejfFM4njeI5p4Aac9cP+xfu+8/loRrbg0BQC9qMehDRg1SrCjWhy7XFqhkfuB
tcm+2w9JC+7Uch+HwmduwPxpO6d+BXi4+xhiDk+xD2M5Z7gSgtYP8SXRVLJvPSDr0+xvINR9rn+a
TPPVbdWtMfwLB68d0h7deW8pr1xilq0lisS0st4x58TT89x3byajzSU2vlU9fPK8tr+ZR3zCrOTt
1XIYVVB0XJ6IX2/TTt59Gkq+hTk4+zhLA8xP6b5p4j15nhHIcQWKPRrRB8YIZba3DLiPvECl6+tC
1cpu3QLb6u8sLwk4muvbKGOGYtEnxSjJ1tEDeU863gbh0d06UnvMJinyXXMHroWgqSnheneCYqws
9Xe1i6Wpo0B2bfxYvzbT3VlTYuwQVZanLBquii7qfYjvPrDtF4HtY4cm3gRVWF7DuIuZF9kE/Nh2
FRaER6wa5YhBasqqm6kynyVFc/TIlwc7nC8Z38kaKt97EQq2Q/nxpBk7CxcxpvPm6jR61QntOwBG
sgNKVO9dAIFbh+bvjnza6vo2vAwSnr/Uu+hHmNE4HObZzkldgz1R74OYOefxIFnlLlHpXWPtz5yu
4vCw3rVbSkOwBM1muUvT8NaX4tPs+BpEAvJ5PTToBjG7FfuKfuYN0QV5auFQt8OjtB7i1ixOJBw/
Z4vqL87r+S5zs/Ziw5scUpRdL8x/u3pJ9645/4rxiI8c1Zx0pOwh4ozskFZ8BmJYY5I6VrYOd6mV
H1OGMGPVDtu+Aris8pD4g0PHsDRxHRERLUd1N12KotlxBfFAImwEcxeYnpXgSO9vmBmTEw24bL49
HfTtrXTQxbjzX2xnlW7i8uj0/WVwvEOXM1QY55j7xK7doCpzbMgVr0xhkD0j772kYdccZPM6LKUO
TK0g4MUpQm93NTv96hfiNbWRC3XaHzAUBKNCNMopENp06tOv7Pg4fvVavmumDzCJse9MiXUHSgBB
RqOL+In8wulPuokKy91QNfRIbGdjHd6WsxNQAr1sGk4jqipeu5lFNr3CO208i1ld1JnHwV9OeSJ3
JeNldlrlIj6zdIafyyJxTpl47WJSq8hf5bWA5MNJA3OLk5fvGbn+ukx/laI4t1OkLo5k6uSzCZxZ
rjp00B1nYsImo37TzbVr9fghYgEnPjOxWZ7Yi/n8M5X2s6iujZk9UHXEWcB/Kf3q2RnsjhwVQMOW
NwAzggKgyOHwSTiaQ7LyjtXA5cS2q904uq4+WwPwbYXrX/D0OhmJTzbvT+ql7sX8WXI+DczBECdR
Y9yUhR0TGcsHHgJ4uTJ72UexaB/iJmMrY/1JZhKTDD6/WWaIfCDV++AOh6SQ1pNlDNYT6hwA/ghh
2GEszGhv2YaM5A7o6+1unohpzKN4NxPCfYxvzYgjd1yySE3iR2ElE723z7P/mPSl/Z11gvedypnU
OlFPsQxoKh7JabrVMTlW087t6Qc29SGjM3ZbZ2ixVjdwWvJ5kOE7o0ggdd768SNkZHhZzDY/6Hl4
5ioqDmOfBAowbm60bE6JK6U9g6aupiJnobu27elC4Hy3ydrkO+UWltET9Z6LW49OvC/J25UsM7uY
cd42kv0u0emVr6B5wRn1pEPdkKMk6Fjkdy2960hdaq/gQUm/3WYC1kKfzeVONmyJbWoOhMYR29e5
ZoDvBGGN4aoIoZao9meX5kyn9ZZt+FnA1OTBQMxfL8bzONM0EtU+w+44I8fg7MWab3JlnoCDWk8G
MCoP9NqzwYJw0oWNYk0N8oYpD1shgAbhcl0K7Jom+CruvIYL2+S5p8VRq2I5UWXNZtWmIpkPXG9G
DIfULFPgxYJ/Xkjb5YafQPtF3nXt8ju8LZKbfnjDjVKRt4v1EdWga2kQjpvyKNfOv0yiZ0hqutMy
PVkV3he/v5kd94SzlANxXsFoLSz2OK++ipiKjMymmqAtRp7LfNxOi9xkc1AnoG90QR3TbqPiVD3S
f7X3FqLvGX6qQHs1AkvMLah991rCgqiUL4JolDwJhHHtmuJ3mAIp5iQ9mz/aeGE6B/Oibe9i0OOl
VW1/MmgKb6uR/X2xyC3Ptl3i0KET+Z57zDHGAFIbU1rHK7hHgaAwbJSpeIz7ERMjOhpLKge4Else
l90mn7ksiz7fMQLiNNazc1mYm+k5vdMezrmrC1/t7tNa88F//cB5ruvNknQq6BImoLHLZkXXAnCz
avBOrJ6/MklOiZsPlIlYvxdN5jhyVqtyStGbRqdqtJxORt2LU9HGj/jb5B4DN5TR1my/5b6d7+Gw
2jDkuF7+DtRGDITRHGZns5mDbAwbVpA+2ed5E58Eof3GraHGDmQs6dlJaJR+c5MXZVkLE/nw7gx5
Qzu6ahj+AhQJOzIrHrie2bXR5FezJSvBzV2wkPledpaOPR7Qu2nfapMr0jPiSl9/69bQ66h7C5hb
h31iupFZ7w5hiAC+6frJPLc0Vi9xGJ3+vpwQBBJHO8xxWfoyteSameG4QaE0IbO/7u9lta8TJb0j
dkPwWeGuht0SqRxDMxhHIDdbqmCYpjLJoH9IDM9DWIOuZxOgU5wdjVdtTX+9NQu+VanjZCstH0l8
JRxHpS32ntHcXAwBe+I4P2v6k6eJm0NSJL3NY8JDvu6ane//Gjs49VA5gGNISugThMkO1ETGhdgV
xX1gHQYBu5pKq9V3a6jyk952exd6MaDnEQYPmeh0F4X6x+rEYEyjvtHn7OE6xM25tdrIPShRHYe4
KHbdYnxYKBCMV8rn3gpFMA2l2nHbXvGhgxCO7Y9y8c0z8yJ+NFN1ShoGxHHVBW7EHsa3F8KrLkmc
SniBtO+ZWXu7lEyKx+DwXz+aLD5zw80Huv30ecqSd1liebXMR9lnl0mjaw/RfE4Taz8LuskVnpOI
/4tU4Xxrvfh1UZ+OF1ExstbT5b57cARJptoVp8yy/0TG6LPMaix/fmgB2aNPAc9yigbWuLsGi9PK
bmAjGcKUwj5I6lZg2+6t6c2xLerBeMj5aixpladxLcxC70yII7BLZZD+tKwtmtTqpY21/MoJumFh
LOHfay4JQunz1u7rT464373ZovqhgIhkEQ53zUGDVWTKD8jL3Td9c8c6Pe2SQt19jgOCE0kx9Yci
8kLK3VE1taagou4a7E7cfeAfrBdoq28LDBqYL8a77OhcG0jQb8b8869zWLH7+JfXWSOiHtzUf+bg
wOYJ1k62hgP6JTtU7nAzfD+ingpKS/SIW7vElNk31DBUtyhaEox55bxl0Oyey5IoNd8bttO9KbgT
BpZoxltWYPhImbUQ7b518pe/d5UVooaQ5e92tRmTQwqfHH737u9l+df1/PfH0lZM9sNbNBOD6I1n
UCtMBdZXXtVNAa5SvwEKG/dsOr5PCjAfS0+01wJ6ggHm3QoH8zB1hXUeQnx32nzgsY0xeX21bYV7
pVmvFDM004urKa8yU7TxWU7r6qB/xBYNf0YT8SsEkZe/lYV/612nsLmJheNKU4XvpWNcQ5kmR4dn
khyLe04+YW9FS8czOTZ4f2P02y8n1rmWrJ/G4IxrtNgDg9y6qW0c+2a9ulNIMSuZ/m8vbR/DqLTh
HJmS4c9E92AvovDQLC7OSwd6GfsphLmZZNywbPywD2DwrXXv7TD/QiBn3QcBEEkW9L83IDz3YWPY
E5NMA7E6idxtNK4POTt7GaxhB7cj77LHwRLDttMzxrAkuo8ZA1UfqAj2j73C7LPx647bza3wXimw
Mv8TIfYfADHfdOhhxv+JKmeRe1nTR/+GE4z8aeBgPrc41NPfi3DDIBUUiJaSYZKOBS0SI9cvkF+X
kF5tI6EwNdPy00fGO/xbNOvpn1hU/tI/XozrWJ6wyZdzFLHFf+D88njU0DO6Fb2PfVoJt91TLYnl
KDOvdt28cCIJ4rAFx4n7CimIKjard8qgs7wF3zJldFX1knFrPagkKx9WJzRS872Os+xRopSVYxek
ro5RnyAyTLFXBsqmsdVlOwlRGlk8SZxzT9A2IFjQPYSuwkTZM+m0kr7d9l6qz17JxmkCb5RYbnbv
exv8wfJYh2Hyh8n9lzma3tGyawoXC6xGLDkDNzzzWLNY28eMwX3VYk8kIIL+kZjPRPZ5uk+jOOUZ
UwNRsbd3BfufCFr8t8htvc2UWlQn5sYPaiCF05yqVUWZGuPRnhkWFvGcYH4yk++Lz9ZS5uUO6wgJ
lTg6pdIbT4Pbn0Kzljc3qd/tFtJQFBvVJXE42OiwvBt1652RIYgVtKP1WHpc53VLway9YnVGZ10x
F8+5met8sZzDBz81ojdElDxiZs6pm7IjkT5OSqHCdEwlsNw6hzwPMbRVqXcyBcgeoHb+weZRukP4
IXZMrGVfGeZ7Lpbibgjv7jb5cq0Qo4O+htXaJPX4xHOJhlGMw2w22q8sLKPLjNuXjERJd5qdGw8o
h79YKiyqfXmZIMUIvlqFd3FD55CoaX5QJQ/BSvfzFaegsS1ccYPKX33NcRZtvGdWifITo0FCgjs+
MrUUkKlISnh2/ZaEc/ZgMKXE1eZy3ZN+jt2FhR5psSps+5sNFIetY/qD2MmRSgRvh6utxyHoLt8L
n+Q5LQN/nNqGClZwMZFH0fins/bNV/2HlVsT2idS2KRz8+rKtji5YfE0rP8rleOE2LH+Y8kFdXXs
Pt97dQVt1IMVy/WiFhRBpv3mPBDIi5RNtdP6r//9O0nJJGvQZfyvf9FUhgrkqPUxlKgS2M+ys9sT
SR3Ism0WysuZmyQDUx3hnGLhz/duboGSWdjc5g7Jx3tzU/wDJYPo2FPutorUgmc2f6l01VwrX5qB
maUmdyVa6sJOChcI+VruyfKlmy54h4ons1DRsZb0EKaefvD9yd/ksLHMuJfEqJt2bxvt78YA7ear
jhWgQsVos4kGk6p17+w3cVWHt7zh0h+GEN9vbLv7qAqJQ/HB3voJdIc/Zd7VXDlfRe/SYIVYeMd/
Xm0KULyn0KW3awhJ7Y3QLKw6BX4l/jTRCCcLJ42w+mjXkTrf4cwUkObMfR4SfMm8fq3swOGrZIoW
qNWXF1Xt0bNHl2rG4aUzovo6j5I5pjXvk9qZ9n3dElsc6OtbqjYP+MzafegujHIRckBL4aGh8jKc
JVlw9sVx6Tym0pzOTlXtcoBzl9Rp/2pMPWfEAvhBFbvbfp6mi6I3ImA43e4xjCYHJZcvJF5KGM00
P5i6Onq5lwQiQpb57w/nf1BgCYAK6bpQZ4VrEov9j4Uiay07lJ1ZHXEUbNn6UlxklenZtIv0QUx2
yAEl+91yHZOYybEMeAnc+QX8ni/M5MEejZvVcFAqS0IkzFr+oCb+j5dor0nYfwfV/n2JvnRJ8bqe
8w+CsddKRD48UEeAX86uiwhqTB4DPLxe9sXMQfUMRZH+DnmUu1kBxy632Z0Kx3ga0ymwzOe8RHqP
kQ8B7nn9YWxndZWY1VYwOFQ2x0LoZl6FZlhvOjb0SJ2V/T9WQYvo8H+8C1i7ng8M1TV9xxcrqfzf
VuTawEpv6rnCNlY2VzcSTwTwNpLDRyAsUV47+r6r8SHiGYiG1awkNJeJJoY8nj4T/vb61W2TJPDn
T8ZJuOaqhmLBqSAT9t8vCdf5f16pCxXFty3l+P/4vIkhGmEVtjjhYTJu7SYibFibkkqAKSijhoRM
N/2co/a56b32vZc/QSLRqyq79tCXBDu8sLhI6qqDORyNQ1X438tGXShVmR88TNy7NmOpF23js8G2
7c0cgteRZS3OIH0wNjIA3dTw+A7j1NrUFBYHmzPF91DOv8flZmhvfq7r6P+4O9set40jjn+VQ96X
IJdcLlkgAQq7rd3Wbpu2KfqSlpgTcTrRIKXYl0/f33ApmUudL6nnAC+KGHlhycPlaHYe/vNEDTTb
NG+7uqRbllL/lG2XuztHYQTIfgeaxLwIMnkTa/5vGvLnF3nZHJvfT9P//35qh4fv2/G0P47nKfry
KTb2QB/Rl33paUI37a/ZO8AIQbzEoMN/OtN04KdI7Jtjdzxt22+/yYuEtnojWqHGx01lu8C+P9zO
H/8my7KkLAtbl9aCOji5kTxwwaPPceHpF/TsfPo7T72B58/rLW+QU5Sm5QLrFxghUBcurQy7Diy3
ecmFuk7yPKfDqSoyGpdtjXb9KlzY9KfDUYTxtusPy8ENpvBH2nz87W3bX6TzWhJWFBaSUCeWeMda
U7sKZbmWBHjAEJE8NTV9e1ValNFJAhMn+N1014G9GYi7KdOK/1sy+KEgVGWC5UEU5nUbX0UImq3M
XurG49BtjkshyKiXxSKqOJDVCVXIDNFPq5xlH6lZXYXM2sRyE1hVQrt1PSmMyLiQysx5FRPKIiHe
5xLUdWYYYCJzR5b6ILMmMY4NJXxkotSK6DBEV8UETAOeFv5WBjYrXEDDLJlQGxbTsBEDw8Dw/RwT
Mj0wItNAY434ZSousEkncwa9WFrQFzupvSUX2NxTphbNk9tSdpV8NdPwWa1gkWIlE3KXMAKolMUa
uBx5ZjC4SyawHwGtwZx9tqNQuFrIfYlLKThuq5IJRZYwyzyjEJtOuTxN3UopOGwHGy+YkuTdkYgu
gitzrV3IqwRlwJSeIsNN8Ho/EIEUu1C4ilFMaU5JQnz3ADVm1DqxSvABWa2Fl+C3boUXoa4Spltl
KE0LGFBG6C6DZmuto4gCmzqds4S1j6lEh6dYmqpy1uVMjIkvZjAYbraB6AwDE9AqK2lPWxhxiCG4
vBAYBuvoo2dpKF/xhiMunWhQ21q1UOAkUHZNyICHULBnaBU/VhalCLNxpOoiSvNYkfVUigIT75g9
55iDJxxgk+XKPDpLeElAQf4G5YGPDpMiEwWJepRcwD5y6VkWyFBfklRrHnAdeP0ULAEjSoQdnbeY
ZansyFIpBVMl1PqzIQ4LSTQ26f+lUqjwmelJA4VlR5Uz53AtIlchM6nszlJxITdJWeAJVbwhvzjJ
01A1MjyyKBCRgoGNkXKhcJk6cijwBYDdqbFBOZqqXnGBEumkZHIm6VxjcJtMdE4zmQJZv6mShSJN
MjhQ4DmCpqwDh6om0GZGpT3DLdFpRkaYylRRHQ/4oXNmFOU+TH6ECfhJqI0ZTKhiFIRKqxoxkvgA
eAJpbYvJRqyUQpkQO6EuiDBZ3DZBb3A9ItVoiHzUXJDFvPgKREoAzrLpd8UFAmn8g4tKkJG7cXGB
REGl9p1NwjyH0joWNU6oysp3rnOwaHrssMgTEh1dQE0AkftD/SLgvsJlAsAdzAiPMTP4CZhKfPGl
r5BlJbJgyXJeVGdkkoCRV8eSTtBkbJ+w4RGklfjBVA4TWTBuOkpkCTRIgh6tgaCCgJou+lG9/xyK
AtBSWTIPpGSlqkfdo9MKNS6tkgt5mtQVSRyK3Gq2b5OCCblQZwDS+FKfkpXxcYHskJILhU1yoFZg
VlJxjF+X8elLtVDWiQHKos6EbOW09j02LmC91BZCMCZRDOzbxlpKninkgisTl2akri94dFy60WTF
bLq/3EAUJZJQZyRZmC0yYydLSajJUkkOivS9RJLxwc44TGomIAjE0XiEZN5xDxGIUBAkC4VhWIQQ
0V2HAjFVKoUccF0gAyp8Pea6dpgwo3NSIsL0Axp7rhZQXAbwI/wklj3YMp9AtJUc1Am2A2SejCVg
m8BPsWkE1JhSDAqQdRQB3iLFhuCqa8wZBwrkhUsHi4y4Sz5yjSmGosVEHT0AKYCvETulhNU4obzl
Ui86wm1KWEzKfyS+IkzCmJx8uVIWSM+TWuH1+MGn14Tgkgu0mCcUcsAoQJyMTLhne1yyUGqhd9Lz
+ADwE6yR2c9T+n3JBaB3omkcEnypWsB5fwWj4kKZabkg5iEHSeRG2Iys27psyQGzkZyY0lRR6kam
86pBNgeoLFFDho8AuCJw6lISCCzIwkitI/7pjD9FZiEKYAWlVgBuJUFv8RsddZFSqxFygQSEo2jJ
gkhTyCBlbNHZSTp4tPehyNEKFSk3wHWQhasYiiRHgrYQrRjldcCZ13qMCEJFFC2Z14tDtLwOziWA
CQRW0rogbnV0rgLym2mvQ44gUK1CWU6dk3icxH3JhUq4RBqKMmfrpigqtusgXFDnYHAVyD3AgMp4
0CBUCqIaUT3EmuUlxopLNebUHavxVkvtLvGBZOopl4avIReo7aVyjTq3aAs2wIWMtmCDNEzO/Agy
LFjJyUKEXJgK/v1yvhghhZwkmtZToJqREOlSl3NdrlEl6E08EpOWOE11fJXu2G+RXu6oIqDGX2Il
G25CzrWQYHElCJONFIVgLp51ZEoBz16rGoGX5kL/q6xsSkkr7JkLOSJEFPKyNupYmviJdjqK2Gnx
Kd0k60sDCaSCpyR6AkdBivn+h3zkrwiyLv1UL9ihs506qbp2fKzh6nNfOF+B68/n9iHpEZLumOCL
sjvVP/tTo9V3QaZuSjwvPjwnoqfnzP98fsHrRwfPOr/V+S9fde3QDJvdw/TBw3zMt8097Vi/2zfv
mvsmaOqYulo+neTbb4JzLrTALxAe71Z0JVWhpjt0P/eHkPDUlaYnfNccxmY8H1F+Rt/UoKX8otl3
P7LlI9x866vk1bT7fT802355al98rad8OLSbY7c5HQPiU127lvjLdt98aIZ2SdnXRaopz21KN/2P
Ny/6/en+Xch2X46sfcof4Hq3DaXQV/NpKf+x7dmSHFL2FXJayq/geNctOT63b2kJv942u0AAM1/M
pqa733eHvgtvpK8QU5M+bLtmpUXopsfWqCn3H8Ifz1evaMn++Vo3+e4CNWEInDZ3D+c3n9Ser7PQ
kv5Lz6zbKzb7vL2W9pumOwTag8Tkc5iXN83AcsbDdsmOOb2sP/I4NpvdaWyZYR3Sn7rG1PS7za67
bcIuXV9xryeNLRj7YyDZc8ZZT3scO/68fx/oprn27Tmo96dhTVqyxGrS/eG40iGMXpCUm5by2/bd
0Ky8pzmlqSf9UxParbmyTE/4w82r5v79uOtCsw59aX15Dvp/aoexDTQVeRjJ7j0H8Tftx24TmLE5
afYcxP/TD3fnY07xgfS4nv9CnPsvc7Lf9sNxd/OiGXosZXg5gd+e7QEvm7v13ff5Ey1r/rrrQo77
hISa7N0ejySMaogkpShCTXpob9eDEKb0gZbw31qG7Tzsf2pWYYLx0LyW/PdsjG9vXjP2f2XbfB+O
lvw/+tNnBHEG1Z/nAdeCOKPVWvL/hPvtOLaBSzFjwHraH8Ooch4goqX7r2OzOwu06JQZrNWS/aEd
7rFsAWVfcaqm3BHZrMR7hle1pP/dYHcOt0xTD889oZZq4u14vPnhscN7PFBNvxs3/WHswrP7NhA1
7Yee2R23AVc8ivc05ceQpktvxDX+dJ6u89g/C8E1+cZm3zbDd/8FAAD//w==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200834</xdr:colOff>
      <xdr:row>89</xdr:row>
      <xdr:rowOff>88792</xdr:rowOff>
    </xdr:from>
    <xdr:to>
      <xdr:col>8</xdr:col>
      <xdr:colOff>472162</xdr:colOff>
      <xdr:row>120</xdr:row>
      <xdr:rowOff>132448</xdr:rowOff>
    </xdr:to>
    <xdr:graphicFrame macro="">
      <xdr:nvGraphicFramePr>
        <xdr:cNvPr id="2" name="Chart 1">
          <a:extLst>
            <a:ext uri="{FF2B5EF4-FFF2-40B4-BE49-F238E27FC236}">
              <a16:creationId xmlns:a16="http://schemas.microsoft.com/office/drawing/2014/main" id="{522AC3D3-CD2C-46CF-AC35-C6D12EC34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568723</xdr:colOff>
      <xdr:row>89</xdr:row>
      <xdr:rowOff>64294</xdr:rowOff>
    </xdr:from>
    <xdr:to>
      <xdr:col>30</xdr:col>
      <xdr:colOff>550664</xdr:colOff>
      <xdr:row>121</xdr:row>
      <xdr:rowOff>104179</xdr:rowOff>
    </xdr:to>
    <xdr:graphicFrame macro="">
      <xdr:nvGraphicFramePr>
        <xdr:cNvPr id="3" name="Chart 2">
          <a:extLst>
            <a:ext uri="{FF2B5EF4-FFF2-40B4-BE49-F238E27FC236}">
              <a16:creationId xmlns:a16="http://schemas.microsoft.com/office/drawing/2014/main" id="{0D4DEF46-ABA6-4643-97D2-6336C918A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459084</xdr:colOff>
      <xdr:row>89</xdr:row>
      <xdr:rowOff>113693</xdr:rowOff>
    </xdr:from>
    <xdr:to>
      <xdr:col>20</xdr:col>
      <xdr:colOff>147795</xdr:colOff>
      <xdr:row>121</xdr:row>
      <xdr:rowOff>21140</xdr:rowOff>
    </xdr:to>
    <xdr:graphicFrame macro="">
      <xdr:nvGraphicFramePr>
        <xdr:cNvPr id="4" name="Chart 3">
          <a:extLst>
            <a:ext uri="{FF2B5EF4-FFF2-40B4-BE49-F238E27FC236}">
              <a16:creationId xmlns:a16="http://schemas.microsoft.com/office/drawing/2014/main" id="{C2D4BA66-6D80-42C5-B7BC-6330516A3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206675</xdr:colOff>
      <xdr:row>121</xdr:row>
      <xdr:rowOff>62900</xdr:rowOff>
    </xdr:from>
    <xdr:to>
      <xdr:col>8</xdr:col>
      <xdr:colOff>485236</xdr:colOff>
      <xdr:row>143</xdr:row>
      <xdr:rowOff>88526</xdr:rowOff>
    </xdr:to>
    <mc:AlternateContent xmlns:mc="http://schemas.openxmlformats.org/markup-compatibility/2006">
      <mc:Choice xmlns:cx4="http://schemas.microsoft.com/office/drawing/2016/5/10/chartex" Requires="cx4">
        <xdr:graphicFrame macro="">
          <xdr:nvGraphicFramePr>
            <xdr:cNvPr id="5" name="Chart 4">
              <a:extLst>
                <a:ext uri="{FF2B5EF4-FFF2-40B4-BE49-F238E27FC236}">
                  <a16:creationId xmlns:a16="http://schemas.microsoft.com/office/drawing/2014/main" id="{6699B228-4A09-4409-AC4B-9B59D0C0FA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6675" y="21810380"/>
              <a:ext cx="6016421" cy="371370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657141</xdr:colOff>
      <xdr:row>24</xdr:row>
      <xdr:rowOff>7202</xdr:rowOff>
    </xdr:from>
    <xdr:to>
      <xdr:col>28</xdr:col>
      <xdr:colOff>408591</xdr:colOff>
      <xdr:row>39</xdr:row>
      <xdr:rowOff>73688</xdr:rowOff>
    </xdr:to>
    <xdr:graphicFrame macro="">
      <xdr:nvGraphicFramePr>
        <xdr:cNvPr id="6" name="Chart 5">
          <a:extLst>
            <a:ext uri="{FF2B5EF4-FFF2-40B4-BE49-F238E27FC236}">
              <a16:creationId xmlns:a16="http://schemas.microsoft.com/office/drawing/2014/main" id="{66BE97FD-D971-BE30-CAE4-FE9359D049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rel.sharepoint.com/Users/gabechan/Dropbox/Community%20Solar%20Gardens/NREL%20Project/Dec%202021%20Sharing%20the%20Sun%20Database%20Release%20(JH).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be\Dropbox\Community%20Solar%20Gardens\NREL%20Project\20230706a_Cash%20Flow_New%20version%20(w%20npv%20rollup)_w%20project%20update.xlsm" TargetMode="External"/><Relationship Id="rId1" Type="http://schemas.openxmlformats.org/officeDocument/2006/relationships/externalLinkPath" Target="https://nrel.sharepoint.com/Users/Gabe/Dropbox/Community%20Solar%20Gardens/NREL%20Project/20230706a_Cash%20Flow_New%20version%20(w%20npv%20rollup)_w%20project%20upd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Sheet1"/>
      <sheetName val="Project List"/>
      <sheetName val="LMI Project List"/>
      <sheetName val="State Summary"/>
    </sheetNames>
    <sheetDataSet>
      <sheetData sheetId="0"/>
      <sheetData sheetId="1"/>
      <sheetData sheetId="2"/>
      <sheetData sheetId="3"/>
      <sheetData sheetId="4">
        <row r="3">
          <cell r="T3" t="str">
            <v>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ulator"/>
      <sheetName val="Projects"/>
      <sheetName val="Project Roll Up"/>
      <sheetName val="Project List (Public Release)"/>
      <sheetName val="State Summary (Public Release)"/>
      <sheetName val="Contracts"/>
      <sheetName val="Utility data"/>
      <sheetName val="Results"/>
      <sheetName val="Sensitivity_test_specs"/>
      <sheetName val="Results_sens"/>
      <sheetName val="Sales_Ult_Cust_2020"/>
      <sheetName val="Low-inc. energy affor. data"/>
      <sheetName val="Graphs"/>
    </sheetNames>
    <sheetDataSet>
      <sheetData sheetId="0">
        <row r="2">
          <cell r="B2">
            <v>1.3</v>
          </cell>
        </row>
        <row r="7">
          <cell r="B7">
            <v>2021</v>
          </cell>
        </row>
        <row r="15">
          <cell r="B15">
            <v>8774</v>
          </cell>
        </row>
        <row r="18">
          <cell r="B18">
            <v>2020</v>
          </cell>
        </row>
        <row r="28">
          <cell r="B28" t="str">
            <v>C_384345866</v>
          </cell>
        </row>
        <row r="29">
          <cell r="B29">
            <v>2020</v>
          </cell>
        </row>
      </sheetData>
      <sheetData sheetId="1">
        <row r="5">
          <cell r="A5" t="str">
            <v>P_039595334</v>
          </cell>
          <cell r="B5" t="str">
            <v>Y</v>
          </cell>
          <cell r="F5" t="str">
            <v>Trico Electric Cooperative Inc</v>
          </cell>
          <cell r="G5">
            <v>19189</v>
          </cell>
          <cell r="I5" t="str">
            <v>SunWatts Sun Farm</v>
          </cell>
          <cell r="L5">
            <v>227</v>
          </cell>
          <cell r="M5" t="str">
            <v>DC</v>
          </cell>
          <cell r="Q5">
            <v>226.8</v>
          </cell>
          <cell r="X5">
            <v>2011</v>
          </cell>
          <cell r="Z5" t="str">
            <v>Marana</v>
          </cell>
          <cell r="AB5" t="str">
            <v>AZ</v>
          </cell>
        </row>
        <row r="6">
          <cell r="A6" t="str">
            <v>P_158470144</v>
          </cell>
          <cell r="B6" t="str">
            <v>Y</v>
          </cell>
          <cell r="F6" t="str">
            <v>Tucson Electric Power Co</v>
          </cell>
          <cell r="G6">
            <v>24211</v>
          </cell>
          <cell r="I6" t="str">
            <v>TEP GoSolar Shares</v>
          </cell>
          <cell r="L6">
            <v>22300</v>
          </cell>
          <cell r="M6" t="str">
            <v>AC</v>
          </cell>
          <cell r="Q6" t="str">
            <v>.</v>
          </cell>
          <cell r="X6">
            <v>2011</v>
          </cell>
          <cell r="Z6" t="str">
            <v>Tucson</v>
          </cell>
          <cell r="AB6" t="str">
            <v>AZ</v>
          </cell>
        </row>
        <row r="7">
          <cell r="A7" t="str">
            <v>P_810810849</v>
          </cell>
          <cell r="B7" t="str">
            <v>Y</v>
          </cell>
          <cell r="F7" t="str">
            <v>UNS Electric, Inc</v>
          </cell>
          <cell r="G7">
            <v>19728</v>
          </cell>
          <cell r="I7" t="str">
            <v>La Senita Elementary School</v>
          </cell>
          <cell r="L7">
            <v>1220</v>
          </cell>
          <cell r="M7" t="str">
            <v>AC</v>
          </cell>
          <cell r="X7">
            <v>2011</v>
          </cell>
          <cell r="Z7" t="str">
            <v>Kingman</v>
          </cell>
          <cell r="AB7" t="str">
            <v>AZ</v>
          </cell>
        </row>
        <row r="8">
          <cell r="A8" t="str">
            <v>P_242483171</v>
          </cell>
          <cell r="B8" t="str">
            <v>Y</v>
          </cell>
          <cell r="F8" t="str">
            <v>UNS Electric, Inc</v>
          </cell>
          <cell r="G8">
            <v>19728</v>
          </cell>
          <cell r="I8" t="str">
            <v>Stephen H. Jacobson Solar Facility</v>
          </cell>
          <cell r="L8">
            <v>5000</v>
          </cell>
          <cell r="M8" t="str">
            <v>AC</v>
          </cell>
          <cell r="X8">
            <v>2017</v>
          </cell>
          <cell r="Z8" t="str">
            <v>Kingman</v>
          </cell>
          <cell r="AB8" t="str">
            <v>AZ</v>
          </cell>
        </row>
        <row r="9">
          <cell r="A9" t="str">
            <v>P_451787105</v>
          </cell>
          <cell r="B9" t="str">
            <v>Y</v>
          </cell>
          <cell r="F9" t="str">
            <v>UNS Electric, Inc</v>
          </cell>
          <cell r="G9">
            <v>19728</v>
          </cell>
          <cell r="I9" t="str">
            <v>Western Wind Energy's Integrated Wind and Solar System</v>
          </cell>
          <cell r="L9">
            <v>500</v>
          </cell>
          <cell r="M9" t="str">
            <v>AC</v>
          </cell>
          <cell r="X9">
            <v>2011</v>
          </cell>
          <cell r="Z9" t="str">
            <v>Kingman</v>
          </cell>
          <cell r="AB9" t="str">
            <v>AZ</v>
          </cell>
        </row>
        <row r="10">
          <cell r="A10" t="str">
            <v>P_672190154</v>
          </cell>
          <cell r="B10" t="str">
            <v>Y</v>
          </cell>
          <cell r="F10" t="str">
            <v>MiEnergy Cooperative</v>
          </cell>
          <cell r="G10">
            <v>19157</v>
          </cell>
          <cell r="I10" t="str">
            <v>Renewable Rays - Cresco</v>
          </cell>
          <cell r="L10">
            <v>24.75</v>
          </cell>
          <cell r="M10" t="str">
            <v>DC</v>
          </cell>
          <cell r="Q10">
            <v>24.75</v>
          </cell>
          <cell r="X10">
            <v>2014</v>
          </cell>
          <cell r="Z10" t="str">
            <v>Cresco</v>
          </cell>
          <cell r="AB10" t="str">
            <v>IA</v>
          </cell>
        </row>
        <row r="11">
          <cell r="A11" t="str">
            <v>P_981980565</v>
          </cell>
          <cell r="B11" t="str">
            <v>Y</v>
          </cell>
          <cell r="F11" t="str">
            <v>Kootenai Electric Cooperative</v>
          </cell>
          <cell r="G11">
            <v>10454</v>
          </cell>
          <cell r="I11" t="str">
            <v>Kootenai Community Solar Project</v>
          </cell>
          <cell r="K11" t="str">
            <v>.</v>
          </cell>
          <cell r="L11">
            <v>50</v>
          </cell>
          <cell r="M11" t="str">
            <v>AC</v>
          </cell>
          <cell r="Q11" t="str">
            <v>.</v>
          </cell>
          <cell r="X11">
            <v>2017</v>
          </cell>
          <cell r="Z11" t="str">
            <v>Worley</v>
          </cell>
          <cell r="AB11" t="str">
            <v>ID</v>
          </cell>
        </row>
        <row r="12">
          <cell r="A12" t="str">
            <v>P_426070924</v>
          </cell>
          <cell r="B12" t="str">
            <v>Y</v>
          </cell>
          <cell r="F12" t="str">
            <v>Northern Lights, Inc</v>
          </cell>
          <cell r="G12">
            <v>13758</v>
          </cell>
          <cell r="I12" t="str">
            <v>Northern Lights Community Solar</v>
          </cell>
          <cell r="K12" t="str">
            <v>.</v>
          </cell>
          <cell r="L12">
            <v>50</v>
          </cell>
          <cell r="M12" t="str">
            <v>AC</v>
          </cell>
          <cell r="Q12" t="str">
            <v>.</v>
          </cell>
          <cell r="X12">
            <v>2017</v>
          </cell>
          <cell r="Z12" t="str">
            <v>Sagle</v>
          </cell>
          <cell r="AB12" t="str">
            <v>ID</v>
          </cell>
        </row>
        <row r="13">
          <cell r="A13" t="str">
            <v>P_271568527</v>
          </cell>
          <cell r="B13" t="str">
            <v>Y</v>
          </cell>
          <cell r="F13" t="str">
            <v>City of Kansas City - (KS)</v>
          </cell>
          <cell r="G13">
            <v>9996</v>
          </cell>
          <cell r="I13" t="str">
            <v>BPU Community Solar Farm</v>
          </cell>
          <cell r="K13" t="str">
            <v>.</v>
          </cell>
          <cell r="L13">
            <v>1270</v>
          </cell>
          <cell r="M13" t="str">
            <v>DC</v>
          </cell>
          <cell r="Q13">
            <v>1266.3</v>
          </cell>
          <cell r="X13">
            <v>2017</v>
          </cell>
          <cell r="Z13" t="str">
            <v>Kansas City</v>
          </cell>
          <cell r="AB13" t="str">
            <v>KS</v>
          </cell>
        </row>
        <row r="14">
          <cell r="A14" t="str">
            <v>P_448581245</v>
          </cell>
          <cell r="B14" t="str">
            <v>Y</v>
          </cell>
          <cell r="F14" t="str">
            <v>Midwest Energy Inc.</v>
          </cell>
          <cell r="G14">
            <v>12524</v>
          </cell>
          <cell r="I14" t="str">
            <v>Midwest Community Solar Array 1</v>
          </cell>
          <cell r="K14" t="str">
            <v>Clean Energy Collective</v>
          </cell>
          <cell r="L14">
            <v>1200</v>
          </cell>
          <cell r="M14" t="str">
            <v>DC</v>
          </cell>
          <cell r="Q14">
            <v>1189.5</v>
          </cell>
          <cell r="X14">
            <v>2015</v>
          </cell>
          <cell r="Z14" t="str">
            <v>Colby</v>
          </cell>
          <cell r="AB14" t="str">
            <v>KS</v>
          </cell>
        </row>
        <row r="15">
          <cell r="A15" t="str">
            <v>P_340152148</v>
          </cell>
          <cell r="B15" t="str">
            <v>Y</v>
          </cell>
          <cell r="F15" t="str">
            <v>Westar Energy Inc</v>
          </cell>
          <cell r="G15">
            <v>22500</v>
          </cell>
          <cell r="I15" t="str">
            <v>Westar Community Solar</v>
          </cell>
          <cell r="K15" t="str">
            <v>SoCore Energy</v>
          </cell>
          <cell r="L15">
            <v>1273</v>
          </cell>
          <cell r="M15" t="str">
            <v>DC</v>
          </cell>
          <cell r="Q15" t="str">
            <v>.</v>
          </cell>
          <cell r="X15">
            <v>2017</v>
          </cell>
          <cell r="Z15" t="str">
            <v>South Hutchinson</v>
          </cell>
          <cell r="AB15" t="str">
            <v>KS</v>
          </cell>
        </row>
        <row r="16">
          <cell r="A16" t="str">
            <v>P_431953604</v>
          </cell>
          <cell r="B16" t="str">
            <v>Y</v>
          </cell>
          <cell r="F16" t="str">
            <v>Braintree Electric Light Department</v>
          </cell>
          <cell r="G16">
            <v>2144</v>
          </cell>
          <cell r="I16" t="str">
            <v>Campanelli Drive Solar 1, LLC</v>
          </cell>
          <cell r="K16" t="str">
            <v>SunRaise Investments</v>
          </cell>
          <cell r="L16">
            <v>2443.5</v>
          </cell>
          <cell r="M16" t="str">
            <v>DC</v>
          </cell>
          <cell r="Q16" t="str">
            <v>.</v>
          </cell>
          <cell r="X16">
            <v>2018</v>
          </cell>
          <cell r="Z16" t="str">
            <v>Braintree</v>
          </cell>
          <cell r="AB16" t="str">
            <v>MA</v>
          </cell>
        </row>
        <row r="17">
          <cell r="A17" t="str">
            <v>P_714953692</v>
          </cell>
          <cell r="B17" t="str">
            <v>Y</v>
          </cell>
          <cell r="F17" t="str">
            <v>Fitchberg Electric or Unitil</v>
          </cell>
          <cell r="G17">
            <v>24590</v>
          </cell>
          <cell r="I17" t="str">
            <v>Fitchburg Solar</v>
          </cell>
          <cell r="K17" t="str">
            <v>Nexamp Aggregation SRECs</v>
          </cell>
          <cell r="L17">
            <v>696.96</v>
          </cell>
          <cell r="M17" t="str">
            <v>DC</v>
          </cell>
          <cell r="Q17" t="str">
            <v>.</v>
          </cell>
          <cell r="X17">
            <v>2017</v>
          </cell>
          <cell r="Z17" t="str">
            <v>Fitchburg</v>
          </cell>
          <cell r="AB17" t="str">
            <v>MA</v>
          </cell>
        </row>
        <row r="18">
          <cell r="A18" t="str">
            <v>P_186493293a</v>
          </cell>
          <cell r="B18" t="str">
            <v>Y</v>
          </cell>
          <cell r="F18" t="str">
            <v>Fitchberg Electric or Unitil</v>
          </cell>
          <cell r="G18">
            <v>24590</v>
          </cell>
          <cell r="I18" t="str">
            <v>Ashby I Solar</v>
          </cell>
          <cell r="K18" t="str">
            <v>Nexamp Aggregation SRECs</v>
          </cell>
          <cell r="L18">
            <v>1121.4000000000001</v>
          </cell>
          <cell r="M18" t="str">
            <v>DC</v>
          </cell>
          <cell r="Q18" t="str">
            <v>.</v>
          </cell>
          <cell r="X18">
            <v>2018</v>
          </cell>
          <cell r="Z18" t="str">
            <v>Fitchburg</v>
          </cell>
          <cell r="AB18" t="str">
            <v>MA</v>
          </cell>
        </row>
        <row r="19">
          <cell r="A19" t="str">
            <v>P_186493293b</v>
          </cell>
          <cell r="B19" t="str">
            <v>Y</v>
          </cell>
          <cell r="F19" t="str">
            <v>Fitchberg Electric or Unitil</v>
          </cell>
          <cell r="G19">
            <v>24590</v>
          </cell>
          <cell r="I19" t="str">
            <v>Ashby II Solar</v>
          </cell>
          <cell r="K19" t="str">
            <v>Nexamp Aggregation SRECs</v>
          </cell>
          <cell r="L19">
            <v>1291.5</v>
          </cell>
          <cell r="M19" t="str">
            <v>DC</v>
          </cell>
          <cell r="Q19" t="str">
            <v>.</v>
          </cell>
          <cell r="X19">
            <v>2018</v>
          </cell>
          <cell r="Z19" t="str">
            <v>Fitchburg</v>
          </cell>
          <cell r="AB19" t="str">
            <v>MA</v>
          </cell>
        </row>
        <row r="20">
          <cell r="A20" t="str">
            <v>P_397123236</v>
          </cell>
          <cell r="B20" t="str">
            <v>Y</v>
          </cell>
          <cell r="F20" t="str">
            <v>Holyoke Gas and Electric</v>
          </cell>
          <cell r="G20">
            <v>8774</v>
          </cell>
          <cell r="I20" t="str">
            <v>Mt. Tom Solar</v>
          </cell>
          <cell r="K20" t="str">
            <v>ENGIE North America</v>
          </cell>
          <cell r="L20">
            <v>5764.68</v>
          </cell>
          <cell r="M20" t="str">
            <v>DC</v>
          </cell>
          <cell r="Q20" t="str">
            <v>.</v>
          </cell>
          <cell r="X20">
            <v>2017</v>
          </cell>
          <cell r="Z20" t="str">
            <v>Holyoke</v>
          </cell>
          <cell r="AB20" t="str">
            <v>MA</v>
          </cell>
        </row>
        <row r="21">
          <cell r="A21" t="str">
            <v>P_651615525</v>
          </cell>
          <cell r="B21" t="str">
            <v>Y</v>
          </cell>
          <cell r="F21" t="str">
            <v>Holyoke Gas and Electric</v>
          </cell>
          <cell r="G21">
            <v>8774</v>
          </cell>
          <cell r="I21" t="str">
            <v>C2 MA Kelly Way Solar LLC - C2 MA Kelly Way Solar</v>
          </cell>
          <cell r="K21" t="str">
            <v>SRECTrade</v>
          </cell>
          <cell r="L21">
            <v>603.5</v>
          </cell>
          <cell r="M21" t="str">
            <v>DC</v>
          </cell>
          <cell r="Q21" t="str">
            <v>.</v>
          </cell>
          <cell r="X21">
            <v>2018</v>
          </cell>
          <cell r="Z21" t="str">
            <v>Holyoke</v>
          </cell>
          <cell r="AB21" t="str">
            <v>MA</v>
          </cell>
        </row>
        <row r="22">
          <cell r="A22" t="str">
            <v>P_098500190</v>
          </cell>
          <cell r="B22" t="str">
            <v>Y</v>
          </cell>
          <cell r="F22" t="str">
            <v>Littleton Electric Light &amp; Water Departments</v>
          </cell>
          <cell r="G22">
            <v>11085</v>
          </cell>
          <cell r="I22" t="str">
            <v>Littleton Solar</v>
          </cell>
          <cell r="K22" t="str">
            <v>Energy New England</v>
          </cell>
          <cell r="L22">
            <v>179.215</v>
          </cell>
          <cell r="M22" t="str">
            <v>DC</v>
          </cell>
          <cell r="Q22" t="str">
            <v>.</v>
          </cell>
          <cell r="X22">
            <v>2017</v>
          </cell>
          <cell r="Z22" t="str">
            <v>Littleton</v>
          </cell>
          <cell r="AB22" t="str">
            <v>MA</v>
          </cell>
        </row>
        <row r="23">
          <cell r="A23" t="str">
            <v>P_263396661</v>
          </cell>
          <cell r="B23" t="str">
            <v>Y</v>
          </cell>
          <cell r="F23" t="str">
            <v>Littleton Electric Light &amp; Water Departments</v>
          </cell>
          <cell r="G23">
            <v>11085</v>
          </cell>
          <cell r="I23" t="str">
            <v>Boxborough Community Solar</v>
          </cell>
          <cell r="K23" t="str">
            <v>Green Street Power Partners</v>
          </cell>
          <cell r="L23">
            <v>5000</v>
          </cell>
          <cell r="M23" t="str">
            <v>AC</v>
          </cell>
          <cell r="Q23" t="str">
            <v>.</v>
          </cell>
          <cell r="X23">
            <v>2019</v>
          </cell>
          <cell r="Z23" t="str">
            <v>Boxborough</v>
          </cell>
          <cell r="AB23" t="str">
            <v>MA</v>
          </cell>
        </row>
        <row r="24">
          <cell r="A24" t="str">
            <v>P_252297768</v>
          </cell>
          <cell r="B24" t="str">
            <v>Y</v>
          </cell>
          <cell r="F24" t="str">
            <v>Middleborough Gas and Electric Department</v>
          </cell>
          <cell r="G24">
            <v>12473</v>
          </cell>
          <cell r="I24" t="str">
            <v>MGED Solar Community Project 1</v>
          </cell>
          <cell r="K24" t="str">
            <v>Knollwood Energy, LLC</v>
          </cell>
          <cell r="L24">
            <v>273.76</v>
          </cell>
          <cell r="M24" t="str">
            <v>DC</v>
          </cell>
          <cell r="Q24" t="str">
            <v>.</v>
          </cell>
          <cell r="X24">
            <v>2018</v>
          </cell>
          <cell r="Z24" t="str">
            <v>Middleborough</v>
          </cell>
          <cell r="AB24" t="str">
            <v>MA</v>
          </cell>
        </row>
        <row r="25">
          <cell r="A25" t="str">
            <v>P_957244063</v>
          </cell>
          <cell r="B25" t="str">
            <v>Y</v>
          </cell>
          <cell r="F25" t="str">
            <v>Middleton Electric LD</v>
          </cell>
          <cell r="G25">
            <v>12477</v>
          </cell>
          <cell r="I25" t="str">
            <v>Middleton Electric Light Dept Solar at 230 Main</v>
          </cell>
          <cell r="K25" t="str">
            <v>Falck Renewables North America Inc.</v>
          </cell>
          <cell r="L25">
            <v>5997.24</v>
          </cell>
          <cell r="M25" t="str">
            <v>DC</v>
          </cell>
          <cell r="Q25" t="str">
            <v>.</v>
          </cell>
          <cell r="X25">
            <v>2018</v>
          </cell>
          <cell r="Z25" t="str">
            <v>Middleton</v>
          </cell>
          <cell r="AB25" t="str">
            <v>MA</v>
          </cell>
        </row>
        <row r="26">
          <cell r="A26" t="str">
            <v>P_671333215</v>
          </cell>
          <cell r="B26" t="str">
            <v>Y</v>
          </cell>
          <cell r="F26" t="str">
            <v>National Grid</v>
          </cell>
          <cell r="G26">
            <v>11804</v>
          </cell>
          <cell r="I26" t="str">
            <v>Charlton 48</v>
          </cell>
          <cell r="K26" t="str">
            <v>38 Degrees North</v>
          </cell>
          <cell r="L26">
            <v>3081.33</v>
          </cell>
          <cell r="M26" t="str">
            <v>DC</v>
          </cell>
          <cell r="Q26" t="str">
            <v>.</v>
          </cell>
          <cell r="X26">
            <v>2017</v>
          </cell>
          <cell r="Z26" t="str">
            <v>Charlton</v>
          </cell>
          <cell r="AB26" t="str">
            <v>MA</v>
          </cell>
        </row>
        <row r="27">
          <cell r="A27" t="str">
            <v>P_279508509</v>
          </cell>
          <cell r="B27" t="str">
            <v>Y</v>
          </cell>
          <cell r="F27" t="str">
            <v>National Grid</v>
          </cell>
          <cell r="G27">
            <v>11804</v>
          </cell>
          <cell r="I27" t="str">
            <v>Millbury 19</v>
          </cell>
          <cell r="K27" t="str">
            <v>38 Degrees North</v>
          </cell>
          <cell r="L27">
            <v>681.39</v>
          </cell>
          <cell r="M27" t="str">
            <v>DC</v>
          </cell>
          <cell r="Q27" t="str">
            <v>.</v>
          </cell>
          <cell r="X27">
            <v>2017</v>
          </cell>
          <cell r="Z27" t="str">
            <v>Millbury</v>
          </cell>
          <cell r="AB27" t="str">
            <v>MA</v>
          </cell>
        </row>
        <row r="28">
          <cell r="A28" t="str">
            <v>P_164366132</v>
          </cell>
          <cell r="B28" t="str">
            <v>Y</v>
          </cell>
          <cell r="F28" t="str">
            <v>National Grid</v>
          </cell>
          <cell r="G28">
            <v>11804</v>
          </cell>
          <cell r="I28" t="str">
            <v>Sturbridge 73</v>
          </cell>
          <cell r="K28" t="str">
            <v>38 Degrees North</v>
          </cell>
          <cell r="L28">
            <v>1234.8</v>
          </cell>
          <cell r="M28" t="str">
            <v>DC</v>
          </cell>
          <cell r="Q28" t="str">
            <v>.</v>
          </cell>
          <cell r="X28">
            <v>2017</v>
          </cell>
          <cell r="Z28" t="str">
            <v>Southbridge</v>
          </cell>
          <cell r="AB28" t="str">
            <v>MA</v>
          </cell>
        </row>
        <row r="29">
          <cell r="A29" t="str">
            <v>P_080125819</v>
          </cell>
          <cell r="B29" t="str">
            <v>Y</v>
          </cell>
          <cell r="F29" t="str">
            <v>National Grid</v>
          </cell>
          <cell r="G29">
            <v>11804</v>
          </cell>
          <cell r="I29" t="str">
            <v>ZP-101</v>
          </cell>
          <cell r="K29" t="str">
            <v>38 Degrees North</v>
          </cell>
          <cell r="L29">
            <v>1335.6</v>
          </cell>
          <cell r="M29" t="str">
            <v>DC</v>
          </cell>
          <cell r="Q29" t="str">
            <v>.</v>
          </cell>
          <cell r="X29">
            <v>2017</v>
          </cell>
          <cell r="Z29" t="str">
            <v>Leicester</v>
          </cell>
          <cell r="AB29" t="str">
            <v>MA</v>
          </cell>
        </row>
        <row r="30">
          <cell r="A30" t="str">
            <v>P_559788736a</v>
          </cell>
          <cell r="B30" t="str">
            <v>Y</v>
          </cell>
          <cell r="F30" t="str">
            <v>National Grid</v>
          </cell>
          <cell r="G30">
            <v>11804</v>
          </cell>
          <cell r="I30" t="str">
            <v>ZP-137A</v>
          </cell>
          <cell r="K30" t="str">
            <v>38 Degrees North</v>
          </cell>
          <cell r="L30">
            <v>1411.2</v>
          </cell>
          <cell r="M30" t="str">
            <v>DC</v>
          </cell>
          <cell r="Q30" t="str">
            <v>.</v>
          </cell>
          <cell r="X30">
            <v>2017</v>
          </cell>
          <cell r="Z30" t="str">
            <v>Southbridge</v>
          </cell>
          <cell r="AB30" t="str">
            <v>MA</v>
          </cell>
        </row>
        <row r="31">
          <cell r="A31" t="str">
            <v>P_559788736b</v>
          </cell>
          <cell r="B31" t="str">
            <v>Y</v>
          </cell>
          <cell r="F31" t="str">
            <v>National Grid</v>
          </cell>
          <cell r="G31">
            <v>11804</v>
          </cell>
          <cell r="I31" t="str">
            <v>ZP-137B</v>
          </cell>
          <cell r="K31" t="str">
            <v>38 Degrees North</v>
          </cell>
          <cell r="L31">
            <v>1335.6</v>
          </cell>
          <cell r="M31" t="str">
            <v>DC</v>
          </cell>
          <cell r="Q31" t="str">
            <v>.</v>
          </cell>
          <cell r="X31">
            <v>2017</v>
          </cell>
          <cell r="Z31" t="str">
            <v>Southbridge</v>
          </cell>
          <cell r="AB31" t="str">
            <v>MA</v>
          </cell>
        </row>
        <row r="32">
          <cell r="A32" t="str">
            <v>P_559788736c</v>
          </cell>
          <cell r="B32" t="str">
            <v>Y</v>
          </cell>
          <cell r="F32" t="str">
            <v>National Grid</v>
          </cell>
          <cell r="G32">
            <v>11804</v>
          </cell>
          <cell r="I32" t="str">
            <v>ZP-137c</v>
          </cell>
          <cell r="K32" t="str">
            <v>38 Degrees North</v>
          </cell>
          <cell r="L32">
            <v>1335.6</v>
          </cell>
          <cell r="M32" t="str">
            <v>DC</v>
          </cell>
          <cell r="Q32" t="str">
            <v>.</v>
          </cell>
          <cell r="X32">
            <v>2017</v>
          </cell>
          <cell r="Z32" t="str">
            <v>Southbridge</v>
          </cell>
          <cell r="AB32" t="str">
            <v>MA</v>
          </cell>
        </row>
        <row r="33">
          <cell r="A33" t="str">
            <v>P_687646607a</v>
          </cell>
          <cell r="B33" t="str">
            <v>Y</v>
          </cell>
          <cell r="F33" t="str">
            <v>National Grid</v>
          </cell>
          <cell r="G33">
            <v>11804</v>
          </cell>
          <cell r="I33" t="str">
            <v>zp-140A</v>
          </cell>
          <cell r="K33" t="str">
            <v>38 Degrees North</v>
          </cell>
          <cell r="L33">
            <v>1354.68</v>
          </cell>
          <cell r="M33" t="str">
            <v>DC</v>
          </cell>
          <cell r="Q33" t="str">
            <v>.</v>
          </cell>
          <cell r="X33">
            <v>2017</v>
          </cell>
          <cell r="Z33" t="str">
            <v>Uxbridge</v>
          </cell>
          <cell r="AB33" t="str">
            <v>MA</v>
          </cell>
        </row>
        <row r="34">
          <cell r="A34" t="str">
            <v>P_687646607b</v>
          </cell>
          <cell r="B34" t="str">
            <v>Y</v>
          </cell>
          <cell r="F34" t="str">
            <v>National Grid</v>
          </cell>
          <cell r="G34">
            <v>11804</v>
          </cell>
          <cell r="I34" t="str">
            <v>ZP-140B</v>
          </cell>
          <cell r="K34" t="str">
            <v>38 Degrees North</v>
          </cell>
          <cell r="L34">
            <v>2698.65</v>
          </cell>
          <cell r="M34" t="str">
            <v>DC</v>
          </cell>
          <cell r="Q34" t="str">
            <v>.</v>
          </cell>
          <cell r="X34">
            <v>2017</v>
          </cell>
          <cell r="Z34" t="str">
            <v>Uxbridge</v>
          </cell>
          <cell r="AB34" t="str">
            <v>MA</v>
          </cell>
        </row>
        <row r="35">
          <cell r="A35" t="str">
            <v>P_387020509a</v>
          </cell>
          <cell r="B35" t="str">
            <v>Y</v>
          </cell>
          <cell r="F35" t="str">
            <v>National Grid</v>
          </cell>
          <cell r="G35">
            <v>11804</v>
          </cell>
          <cell r="I35" t="str">
            <v>zp-60A</v>
          </cell>
          <cell r="K35" t="str">
            <v>38 Degrees North</v>
          </cell>
          <cell r="L35">
            <v>693.45</v>
          </cell>
          <cell r="M35" t="str">
            <v>DC</v>
          </cell>
          <cell r="Q35" t="str">
            <v>.</v>
          </cell>
          <cell r="X35">
            <v>2017</v>
          </cell>
          <cell r="Z35" t="str">
            <v>Spencer</v>
          </cell>
          <cell r="AB35" t="str">
            <v>MA</v>
          </cell>
        </row>
        <row r="36">
          <cell r="A36" t="str">
            <v>P_387020509b</v>
          </cell>
          <cell r="B36" t="str">
            <v>Y</v>
          </cell>
          <cell r="F36" t="str">
            <v>National Grid</v>
          </cell>
          <cell r="G36">
            <v>11804</v>
          </cell>
          <cell r="I36" t="str">
            <v>ZP-60B</v>
          </cell>
          <cell r="K36" t="str">
            <v>38 Degrees North</v>
          </cell>
          <cell r="L36">
            <v>693.45</v>
          </cell>
          <cell r="M36" t="str">
            <v>DC</v>
          </cell>
          <cell r="Q36" t="str">
            <v>.</v>
          </cell>
          <cell r="X36">
            <v>2017</v>
          </cell>
          <cell r="Z36" t="str">
            <v>Spencer</v>
          </cell>
          <cell r="AB36" t="str">
            <v>MA</v>
          </cell>
        </row>
        <row r="37">
          <cell r="A37" t="str">
            <v>P_725816770</v>
          </cell>
          <cell r="B37" t="str">
            <v>Y</v>
          </cell>
          <cell r="F37" t="str">
            <v>National Grid</v>
          </cell>
          <cell r="G37">
            <v>11804</v>
          </cell>
          <cell r="I37" t="str">
            <v>zp-61</v>
          </cell>
          <cell r="K37" t="str">
            <v>38 Degrees North</v>
          </cell>
          <cell r="L37">
            <v>1386.9</v>
          </cell>
          <cell r="M37" t="str">
            <v>DC</v>
          </cell>
          <cell r="Q37" t="str">
            <v>.</v>
          </cell>
          <cell r="X37">
            <v>2017</v>
          </cell>
          <cell r="Z37" t="str">
            <v>Charlton</v>
          </cell>
          <cell r="AB37" t="str">
            <v>MA</v>
          </cell>
        </row>
        <row r="38">
          <cell r="A38" t="str">
            <v>P_826119102</v>
          </cell>
          <cell r="B38" t="str">
            <v>Y</v>
          </cell>
          <cell r="F38" t="str">
            <v>National Grid</v>
          </cell>
          <cell r="G38">
            <v>11804</v>
          </cell>
          <cell r="I38" t="str">
            <v>zp-67</v>
          </cell>
          <cell r="K38" t="str">
            <v>38 Degrees North</v>
          </cell>
          <cell r="L38">
            <v>1411.2</v>
          </cell>
          <cell r="M38" t="str">
            <v>DC</v>
          </cell>
          <cell r="Q38" t="str">
            <v>.</v>
          </cell>
          <cell r="X38">
            <v>2017</v>
          </cell>
          <cell r="Z38" t="str">
            <v>Phillipston</v>
          </cell>
          <cell r="AB38" t="str">
            <v>MA</v>
          </cell>
        </row>
        <row r="39">
          <cell r="A39" t="str">
            <v>P_155932764a</v>
          </cell>
          <cell r="B39" t="str">
            <v>Y</v>
          </cell>
          <cell r="F39" t="str">
            <v>National Grid</v>
          </cell>
          <cell r="G39">
            <v>11804</v>
          </cell>
          <cell r="I39" t="str">
            <v>ZP-70A</v>
          </cell>
          <cell r="K39" t="str">
            <v>38 Degrees North</v>
          </cell>
          <cell r="L39">
            <v>1329.3</v>
          </cell>
          <cell r="M39" t="str">
            <v>DC</v>
          </cell>
          <cell r="Q39" t="str">
            <v>.</v>
          </cell>
          <cell r="X39">
            <v>2017</v>
          </cell>
          <cell r="Z39" t="str">
            <v>North Brookfield</v>
          </cell>
          <cell r="AB39" t="str">
            <v>MA</v>
          </cell>
        </row>
        <row r="40">
          <cell r="A40" t="str">
            <v>P_155932764b</v>
          </cell>
          <cell r="B40" t="str">
            <v>Y</v>
          </cell>
          <cell r="F40" t="str">
            <v>National Grid</v>
          </cell>
          <cell r="G40">
            <v>11804</v>
          </cell>
          <cell r="I40" t="str">
            <v>ZP-70B</v>
          </cell>
          <cell r="K40" t="str">
            <v>38 Degrees North</v>
          </cell>
          <cell r="L40">
            <v>1239.6600000000001</v>
          </cell>
          <cell r="M40" t="str">
            <v>DC</v>
          </cell>
          <cell r="Q40" t="str">
            <v>.</v>
          </cell>
          <cell r="X40">
            <v>2017</v>
          </cell>
          <cell r="Z40" t="str">
            <v>North Brookfield</v>
          </cell>
          <cell r="AB40" t="str">
            <v>MA</v>
          </cell>
        </row>
        <row r="41">
          <cell r="A41" t="str">
            <v>P_387020509c</v>
          </cell>
          <cell r="B41" t="str">
            <v>Y</v>
          </cell>
          <cell r="F41" t="str">
            <v>National Grid</v>
          </cell>
          <cell r="G41">
            <v>11804</v>
          </cell>
          <cell r="I41" t="str">
            <v>zp-82</v>
          </cell>
          <cell r="K41" t="str">
            <v>38 Degrees North</v>
          </cell>
          <cell r="L41">
            <v>1386.9</v>
          </cell>
          <cell r="M41" t="str">
            <v>DC</v>
          </cell>
          <cell r="Q41" t="str">
            <v>.</v>
          </cell>
          <cell r="X41">
            <v>2017</v>
          </cell>
          <cell r="Z41" t="str">
            <v>Spencer</v>
          </cell>
          <cell r="AB41" t="str">
            <v>MA</v>
          </cell>
        </row>
        <row r="42">
          <cell r="A42" t="str">
            <v>P_387020509d</v>
          </cell>
          <cell r="B42" t="str">
            <v>Y</v>
          </cell>
          <cell r="F42" t="str">
            <v>National Grid</v>
          </cell>
          <cell r="G42">
            <v>11804</v>
          </cell>
          <cell r="I42" t="str">
            <v>zp-85</v>
          </cell>
          <cell r="K42" t="str">
            <v>38 Degrees North</v>
          </cell>
          <cell r="L42">
            <v>1380.87</v>
          </cell>
          <cell r="M42" t="str">
            <v>DC</v>
          </cell>
          <cell r="Q42" t="str">
            <v>.</v>
          </cell>
          <cell r="X42">
            <v>2017</v>
          </cell>
          <cell r="Z42" t="str">
            <v>Spencer</v>
          </cell>
          <cell r="AB42" t="str">
            <v>MA</v>
          </cell>
        </row>
        <row r="43">
          <cell r="A43" t="str">
            <v>P_011256890</v>
          </cell>
          <cell r="B43" t="str">
            <v>Y</v>
          </cell>
          <cell r="F43" t="str">
            <v>National Grid</v>
          </cell>
          <cell r="G43">
            <v>11804</v>
          </cell>
          <cell r="I43" t="str">
            <v>70 Ware Road Solar</v>
          </cell>
          <cell r="K43" t="str">
            <v>Altus Power America Management, LLC</v>
          </cell>
          <cell r="L43">
            <v>1339.2</v>
          </cell>
          <cell r="M43" t="str">
            <v>DC</v>
          </cell>
          <cell r="Q43" t="str">
            <v>.</v>
          </cell>
          <cell r="X43">
            <v>2015</v>
          </cell>
          <cell r="Z43" t="str">
            <v>Warren</v>
          </cell>
          <cell r="AB43" t="str">
            <v>MA</v>
          </cell>
        </row>
        <row r="44">
          <cell r="A44" t="str">
            <v>P_653580952</v>
          </cell>
          <cell r="B44" t="str">
            <v>Y</v>
          </cell>
          <cell r="F44" t="str">
            <v>National Grid</v>
          </cell>
          <cell r="G44">
            <v>11804</v>
          </cell>
          <cell r="I44" t="str">
            <v>87 Spring Street Solar</v>
          </cell>
          <cell r="K44" t="str">
            <v>Altus Power America Management, LLC</v>
          </cell>
          <cell r="L44">
            <v>1328.04</v>
          </cell>
          <cell r="M44" t="str">
            <v>DC</v>
          </cell>
          <cell r="Q44" t="str">
            <v>.</v>
          </cell>
          <cell r="X44">
            <v>2015</v>
          </cell>
          <cell r="Z44" t="str">
            <v>Warren</v>
          </cell>
          <cell r="AB44" t="str">
            <v>MA</v>
          </cell>
        </row>
        <row r="45">
          <cell r="A45" t="str">
            <v>P_065736550</v>
          </cell>
          <cell r="B45" t="str">
            <v>Y</v>
          </cell>
          <cell r="F45" t="str">
            <v>National Grid</v>
          </cell>
          <cell r="G45">
            <v>11804</v>
          </cell>
          <cell r="I45" t="str">
            <v>Belchertown Solar</v>
          </cell>
          <cell r="K45" t="str">
            <v>Altus Power America Management, LLC</v>
          </cell>
          <cell r="L45">
            <v>1266.3499999999999</v>
          </cell>
          <cell r="M45" t="str">
            <v>DC</v>
          </cell>
          <cell r="Q45" t="str">
            <v>.</v>
          </cell>
          <cell r="X45">
            <v>2016</v>
          </cell>
          <cell r="Z45" t="str">
            <v>Belchertown</v>
          </cell>
          <cell r="AB45" t="str">
            <v>MA</v>
          </cell>
        </row>
        <row r="46">
          <cell r="A46" t="str">
            <v>P_610693918</v>
          </cell>
          <cell r="B46" t="str">
            <v>Y</v>
          </cell>
          <cell r="F46" t="str">
            <v>National Grid</v>
          </cell>
          <cell r="G46">
            <v>11804</v>
          </cell>
          <cell r="I46" t="str">
            <v>BWC George Vinton</v>
          </cell>
          <cell r="K46" t="str">
            <v>AMERESCO</v>
          </cell>
          <cell r="L46">
            <v>1285.2</v>
          </cell>
          <cell r="M46" t="str">
            <v>DC</v>
          </cell>
          <cell r="Q46" t="str">
            <v>.</v>
          </cell>
          <cell r="X46">
            <v>2017</v>
          </cell>
          <cell r="Z46" t="str">
            <v>Sturbridge</v>
          </cell>
          <cell r="AB46" t="str">
            <v>MA</v>
          </cell>
        </row>
        <row r="47">
          <cell r="A47" t="str">
            <v>P_550647622</v>
          </cell>
          <cell r="B47" t="str">
            <v>Y</v>
          </cell>
          <cell r="F47" t="str">
            <v>National Grid</v>
          </cell>
          <cell r="G47">
            <v>11804</v>
          </cell>
          <cell r="I47" t="str">
            <v>BWC Hobbs Brook</v>
          </cell>
          <cell r="K47" t="str">
            <v>AMERESCO</v>
          </cell>
          <cell r="L47">
            <v>1159.2</v>
          </cell>
          <cell r="M47" t="str">
            <v>DC</v>
          </cell>
          <cell r="Q47" t="str">
            <v>.</v>
          </cell>
          <cell r="X47">
            <v>2017</v>
          </cell>
          <cell r="Z47" t="str">
            <v>Sturbridge</v>
          </cell>
          <cell r="AB47" t="str">
            <v>MA</v>
          </cell>
        </row>
        <row r="48">
          <cell r="A48" t="str">
            <v>P_812383675</v>
          </cell>
          <cell r="B48" t="str">
            <v>Y</v>
          </cell>
          <cell r="F48" t="str">
            <v>National Grid</v>
          </cell>
          <cell r="G48">
            <v>11804</v>
          </cell>
          <cell r="I48" t="str">
            <v>BWC Mystic River</v>
          </cell>
          <cell r="K48" t="str">
            <v>AMERESCO</v>
          </cell>
          <cell r="L48">
            <v>1389.96</v>
          </cell>
          <cell r="M48" t="str">
            <v>DC</v>
          </cell>
          <cell r="Q48" t="str">
            <v>.</v>
          </cell>
          <cell r="X48">
            <v>2017</v>
          </cell>
          <cell r="Z48" t="str">
            <v>Mendon</v>
          </cell>
          <cell r="AB48" t="str">
            <v>MA</v>
          </cell>
        </row>
        <row r="49">
          <cell r="A49" t="str">
            <v>P_458268512</v>
          </cell>
          <cell r="B49" t="str">
            <v>Y</v>
          </cell>
          <cell r="F49" t="str">
            <v>National Grid</v>
          </cell>
          <cell r="G49">
            <v>11804</v>
          </cell>
          <cell r="I49" t="str">
            <v>BWC Origination 19</v>
          </cell>
          <cell r="K49" t="str">
            <v>AMERESCO</v>
          </cell>
          <cell r="L49">
            <v>1389.96</v>
          </cell>
          <cell r="M49" t="str">
            <v>DC</v>
          </cell>
          <cell r="Q49" t="str">
            <v>.</v>
          </cell>
          <cell r="X49">
            <v>2017</v>
          </cell>
          <cell r="Z49" t="str">
            <v>Hopedale</v>
          </cell>
          <cell r="AB49" t="str">
            <v>MA</v>
          </cell>
        </row>
        <row r="50">
          <cell r="A50" t="str">
            <v>P_083398143a</v>
          </cell>
          <cell r="B50" t="str">
            <v>Y</v>
          </cell>
          <cell r="F50" t="str">
            <v>National Grid</v>
          </cell>
          <cell r="G50">
            <v>11804</v>
          </cell>
          <cell r="I50" t="str">
            <v>BWC Wading River One</v>
          </cell>
          <cell r="K50" t="str">
            <v>AMERESCO</v>
          </cell>
          <cell r="L50">
            <v>1297.44</v>
          </cell>
          <cell r="M50" t="str">
            <v>DC</v>
          </cell>
          <cell r="Q50" t="str">
            <v>.</v>
          </cell>
          <cell r="X50">
            <v>2017</v>
          </cell>
          <cell r="Z50" t="str">
            <v>Mendon</v>
          </cell>
          <cell r="AB50" t="str">
            <v>MA</v>
          </cell>
        </row>
        <row r="51">
          <cell r="A51" t="str">
            <v>P_083398143b</v>
          </cell>
          <cell r="B51" t="str">
            <v>Y</v>
          </cell>
          <cell r="F51" t="str">
            <v>National Grid</v>
          </cell>
          <cell r="G51">
            <v>11804</v>
          </cell>
          <cell r="I51" t="str">
            <v>BWC Wading River Three</v>
          </cell>
          <cell r="K51" t="str">
            <v>AMERESCO</v>
          </cell>
          <cell r="L51">
            <v>1423.08</v>
          </cell>
          <cell r="M51" t="str">
            <v>DC</v>
          </cell>
          <cell r="Q51" t="str">
            <v>.</v>
          </cell>
          <cell r="X51">
            <v>2017</v>
          </cell>
          <cell r="Z51" t="str">
            <v>Mendon</v>
          </cell>
          <cell r="AB51" t="str">
            <v>MA</v>
          </cell>
        </row>
        <row r="52">
          <cell r="A52" t="str">
            <v>P_083398143c</v>
          </cell>
          <cell r="B52" t="str">
            <v>Y</v>
          </cell>
          <cell r="F52" t="str">
            <v>National Grid</v>
          </cell>
          <cell r="G52">
            <v>11804</v>
          </cell>
          <cell r="I52" t="str">
            <v>BWC Wading River Two</v>
          </cell>
          <cell r="K52" t="str">
            <v>AMERESCO</v>
          </cell>
          <cell r="L52">
            <v>1360.8</v>
          </cell>
          <cell r="M52" t="str">
            <v>DC</v>
          </cell>
          <cell r="Q52" t="str">
            <v>.</v>
          </cell>
          <cell r="X52">
            <v>2017</v>
          </cell>
          <cell r="Z52" t="str">
            <v>Mendon</v>
          </cell>
          <cell r="AB52" t="str">
            <v>MA</v>
          </cell>
        </row>
        <row r="53">
          <cell r="A53" t="str">
            <v>P_396449761</v>
          </cell>
          <cell r="B53" t="str">
            <v>Y</v>
          </cell>
          <cell r="F53" t="str">
            <v>National Grid</v>
          </cell>
          <cell r="G53">
            <v>11804</v>
          </cell>
          <cell r="I53" t="str">
            <v>Wendell MA 1 LLC</v>
          </cell>
          <cell r="K53" t="str">
            <v>AMERESCO</v>
          </cell>
          <cell r="L53">
            <v>1404.8050000000001</v>
          </cell>
          <cell r="M53" t="str">
            <v>DC</v>
          </cell>
          <cell r="Q53" t="str">
            <v>.</v>
          </cell>
          <cell r="X53">
            <v>2018</v>
          </cell>
          <cell r="Z53" t="str">
            <v>Wendell</v>
          </cell>
          <cell r="AB53" t="str">
            <v>MA</v>
          </cell>
        </row>
        <row r="54">
          <cell r="A54" t="str">
            <v>P_894346374</v>
          </cell>
          <cell r="B54" t="str">
            <v>Y</v>
          </cell>
          <cell r="F54" t="str">
            <v>National Grid</v>
          </cell>
          <cell r="G54">
            <v>11804</v>
          </cell>
          <cell r="I54" t="str">
            <v>Dudley Solar Farm 3.1</v>
          </cell>
          <cell r="K54" t="str">
            <v>AMP Solar Group</v>
          </cell>
          <cell r="L54">
            <v>232.92</v>
          </cell>
          <cell r="M54" t="str">
            <v>DC</v>
          </cell>
          <cell r="Q54" t="str">
            <v>.</v>
          </cell>
          <cell r="X54">
            <v>2018</v>
          </cell>
          <cell r="Z54" t="str">
            <v>Dudley</v>
          </cell>
          <cell r="AB54" t="str">
            <v>MA</v>
          </cell>
        </row>
        <row r="55">
          <cell r="A55" t="str">
            <v>P_680719561</v>
          </cell>
          <cell r="B55" t="str">
            <v>Y</v>
          </cell>
          <cell r="F55" t="str">
            <v>National Grid</v>
          </cell>
          <cell r="G55">
            <v>11804</v>
          </cell>
          <cell r="I55" t="str">
            <v>BWC Clara Barton</v>
          </cell>
          <cell r="K55" t="str">
            <v>BlueWave Finance Group, LLC</v>
          </cell>
          <cell r="L55">
            <v>1445.86</v>
          </cell>
          <cell r="M55" t="str">
            <v>DC</v>
          </cell>
          <cell r="Q55" t="str">
            <v>.</v>
          </cell>
          <cell r="X55">
            <v>2016</v>
          </cell>
          <cell r="Z55" t="str">
            <v>Oxford</v>
          </cell>
          <cell r="AB55" t="str">
            <v>MA</v>
          </cell>
        </row>
        <row r="56">
          <cell r="A56" t="str">
            <v>P_177961861a</v>
          </cell>
          <cell r="B56" t="str">
            <v>Y</v>
          </cell>
          <cell r="F56" t="str">
            <v>National Grid</v>
          </cell>
          <cell r="G56">
            <v>11804</v>
          </cell>
          <cell r="I56" t="str">
            <v>BWC French River Five</v>
          </cell>
          <cell r="K56" t="str">
            <v>BlueWave Finance Group, LLC</v>
          </cell>
          <cell r="L56">
            <v>1414.32</v>
          </cell>
          <cell r="M56" t="str">
            <v>DC</v>
          </cell>
          <cell r="Q56" t="str">
            <v>.</v>
          </cell>
          <cell r="X56">
            <v>2016</v>
          </cell>
          <cell r="Z56" t="str">
            <v>Oxford</v>
          </cell>
          <cell r="AB56" t="str">
            <v>MA</v>
          </cell>
        </row>
        <row r="57">
          <cell r="A57" t="str">
            <v>P_177961861b</v>
          </cell>
          <cell r="B57" t="str">
            <v>Y</v>
          </cell>
          <cell r="F57" t="str">
            <v>National Grid</v>
          </cell>
          <cell r="G57">
            <v>11804</v>
          </cell>
          <cell r="I57" t="str">
            <v>BWC French River Four</v>
          </cell>
          <cell r="K57" t="str">
            <v>BlueWave Finance Group, LLC</v>
          </cell>
          <cell r="L57">
            <v>2762.4</v>
          </cell>
          <cell r="M57" t="str">
            <v>DC</v>
          </cell>
          <cell r="Q57" t="str">
            <v>.</v>
          </cell>
          <cell r="X57">
            <v>2016</v>
          </cell>
          <cell r="Z57" t="str">
            <v>Oxford</v>
          </cell>
          <cell r="AB57" t="str">
            <v>MA</v>
          </cell>
        </row>
        <row r="58">
          <cell r="A58" t="str">
            <v>P_177961861c</v>
          </cell>
          <cell r="B58" t="str">
            <v>Y</v>
          </cell>
          <cell r="F58" t="str">
            <v>National Grid</v>
          </cell>
          <cell r="G58">
            <v>11804</v>
          </cell>
          <cell r="I58" t="str">
            <v>BWC French River One</v>
          </cell>
          <cell r="K58" t="str">
            <v>BlueWave Finance Group, LLC</v>
          </cell>
          <cell r="L58">
            <v>2668</v>
          </cell>
          <cell r="M58" t="str">
            <v>DC</v>
          </cell>
          <cell r="Q58" t="str">
            <v>.</v>
          </cell>
          <cell r="X58">
            <v>2016</v>
          </cell>
          <cell r="Z58" t="str">
            <v>Oxford</v>
          </cell>
          <cell r="AB58" t="str">
            <v>MA</v>
          </cell>
        </row>
        <row r="59">
          <cell r="A59" t="str">
            <v>P_177961861d</v>
          </cell>
          <cell r="B59" t="str">
            <v>Y</v>
          </cell>
          <cell r="F59" t="str">
            <v>National Grid</v>
          </cell>
          <cell r="G59">
            <v>11804</v>
          </cell>
          <cell r="I59" t="str">
            <v>BWC French River Three</v>
          </cell>
          <cell r="K59" t="str">
            <v>BlueWave Finance Group, LLC</v>
          </cell>
          <cell r="L59">
            <v>2788.8</v>
          </cell>
          <cell r="M59" t="str">
            <v>DC</v>
          </cell>
          <cell r="Q59" t="str">
            <v>.</v>
          </cell>
          <cell r="X59">
            <v>2016</v>
          </cell>
          <cell r="Z59" t="str">
            <v>Oxford</v>
          </cell>
          <cell r="AB59" t="str">
            <v>MA</v>
          </cell>
        </row>
        <row r="60">
          <cell r="A60" t="str">
            <v>P_177961861e</v>
          </cell>
          <cell r="B60" t="str">
            <v>Y</v>
          </cell>
          <cell r="F60" t="str">
            <v>National Grid</v>
          </cell>
          <cell r="G60">
            <v>11804</v>
          </cell>
          <cell r="I60" t="str">
            <v>BWC French River Two</v>
          </cell>
          <cell r="K60" t="str">
            <v>BlueWave Finance Group, LLC</v>
          </cell>
          <cell r="L60">
            <v>2665.4949999999999</v>
          </cell>
          <cell r="M60" t="str">
            <v>DC</v>
          </cell>
          <cell r="Q60" t="str">
            <v>.</v>
          </cell>
          <cell r="X60">
            <v>2016</v>
          </cell>
          <cell r="Z60" t="str">
            <v>Oxford</v>
          </cell>
          <cell r="AB60" t="str">
            <v>MA</v>
          </cell>
        </row>
        <row r="61">
          <cell r="A61" t="str">
            <v>P_654239204a</v>
          </cell>
          <cell r="B61" t="str">
            <v>Y</v>
          </cell>
          <cell r="F61" t="str">
            <v>National Grid</v>
          </cell>
          <cell r="G61">
            <v>11804</v>
          </cell>
          <cell r="I61" t="str">
            <v>BWC Stillwater Four</v>
          </cell>
          <cell r="K61" t="str">
            <v>BlueWave Finance Group, LLC</v>
          </cell>
          <cell r="L61">
            <v>622.27499999999998</v>
          </cell>
          <cell r="M61" t="str">
            <v>DC</v>
          </cell>
          <cell r="Q61" t="str">
            <v>.</v>
          </cell>
          <cell r="X61">
            <v>2016</v>
          </cell>
          <cell r="Z61" t="str">
            <v>Oxford</v>
          </cell>
          <cell r="AB61" t="str">
            <v>MA</v>
          </cell>
        </row>
        <row r="62">
          <cell r="A62" t="str">
            <v>P_654239204b</v>
          </cell>
          <cell r="B62" t="str">
            <v>Y</v>
          </cell>
          <cell r="F62" t="str">
            <v>National Grid</v>
          </cell>
          <cell r="G62">
            <v>11804</v>
          </cell>
          <cell r="I62" t="str">
            <v>BWC Stillwater One</v>
          </cell>
          <cell r="K62" t="str">
            <v>BlueWave Finance Group, LLC</v>
          </cell>
          <cell r="L62">
            <v>698.64</v>
          </cell>
          <cell r="M62" t="str">
            <v>DC</v>
          </cell>
          <cell r="Q62" t="str">
            <v>.</v>
          </cell>
          <cell r="X62">
            <v>2016</v>
          </cell>
          <cell r="Z62" t="str">
            <v>Oxford</v>
          </cell>
          <cell r="AB62" t="str">
            <v>MA</v>
          </cell>
        </row>
        <row r="63">
          <cell r="A63" t="str">
            <v>P_654239204c</v>
          </cell>
          <cell r="B63" t="str">
            <v>Y</v>
          </cell>
          <cell r="F63" t="str">
            <v>National Grid</v>
          </cell>
          <cell r="G63">
            <v>11804</v>
          </cell>
          <cell r="I63" t="str">
            <v>BWC Stillwater Three</v>
          </cell>
          <cell r="K63" t="str">
            <v>BlueWave Finance Group, LLC</v>
          </cell>
          <cell r="L63">
            <v>1413.9649999999999</v>
          </cell>
          <cell r="M63" t="str">
            <v>DC</v>
          </cell>
          <cell r="Q63" t="str">
            <v>.</v>
          </cell>
          <cell r="X63">
            <v>2016</v>
          </cell>
          <cell r="Z63" t="str">
            <v>Oxford</v>
          </cell>
          <cell r="AB63" t="str">
            <v>MA</v>
          </cell>
        </row>
        <row r="64">
          <cell r="A64" t="str">
            <v>P_654239204d</v>
          </cell>
          <cell r="B64" t="str">
            <v>Y</v>
          </cell>
          <cell r="F64" t="str">
            <v>National Grid</v>
          </cell>
          <cell r="G64">
            <v>11804</v>
          </cell>
          <cell r="I64" t="str">
            <v>BWC Stillwater Two</v>
          </cell>
          <cell r="K64" t="str">
            <v>BlueWave Finance Group, LLC</v>
          </cell>
          <cell r="L64">
            <v>1414.32</v>
          </cell>
          <cell r="M64" t="str">
            <v>DC</v>
          </cell>
          <cell r="Q64" t="str">
            <v>.</v>
          </cell>
          <cell r="X64">
            <v>2016</v>
          </cell>
          <cell r="Z64" t="str">
            <v>Oxford</v>
          </cell>
          <cell r="AB64" t="str">
            <v>MA</v>
          </cell>
        </row>
        <row r="65">
          <cell r="A65" t="str">
            <v>P_503667689</v>
          </cell>
          <cell r="B65" t="str">
            <v>Y</v>
          </cell>
          <cell r="F65" t="str">
            <v>National Grid</v>
          </cell>
          <cell r="G65">
            <v>11804</v>
          </cell>
          <cell r="I65" t="str">
            <v>BWC Hamilton Brook, LLC - Primary</v>
          </cell>
          <cell r="K65" t="str">
            <v>BWC Hamilton Brook, LLC</v>
          </cell>
          <cell r="L65">
            <v>500.07</v>
          </cell>
          <cell r="M65" t="str">
            <v>DC</v>
          </cell>
          <cell r="Q65" t="str">
            <v>.</v>
          </cell>
          <cell r="X65">
            <v>2018</v>
          </cell>
          <cell r="Z65" t="str">
            <v>Westport</v>
          </cell>
          <cell r="AB65" t="str">
            <v>MA</v>
          </cell>
        </row>
        <row r="66">
          <cell r="A66" t="str">
            <v>P_781105050e</v>
          </cell>
          <cell r="B66" t="str">
            <v>Y</v>
          </cell>
          <cell r="F66" t="str">
            <v>National Grid</v>
          </cell>
          <cell r="G66">
            <v>11804</v>
          </cell>
          <cell r="I66" t="str">
            <v>CEC Solar #1059, LLC</v>
          </cell>
          <cell r="K66" t="str">
            <v>CEC Solar #1033, LLC</v>
          </cell>
          <cell r="L66">
            <v>1316.7</v>
          </cell>
          <cell r="M66" t="str">
            <v>DC</v>
          </cell>
          <cell r="Q66" t="str">
            <v>.</v>
          </cell>
          <cell r="X66">
            <v>2017</v>
          </cell>
          <cell r="Z66" t="str">
            <v>Phillipston</v>
          </cell>
          <cell r="AB66" t="str">
            <v>MA</v>
          </cell>
        </row>
        <row r="67">
          <cell r="A67" t="str">
            <v>P_781105050f</v>
          </cell>
          <cell r="B67" t="str">
            <v>Y</v>
          </cell>
          <cell r="F67" t="str">
            <v>National Grid</v>
          </cell>
          <cell r="G67">
            <v>11804</v>
          </cell>
          <cell r="I67" t="str">
            <v>CEC Solar #1063, LLC</v>
          </cell>
          <cell r="K67" t="str">
            <v>CEC Solar #1033, LLC</v>
          </cell>
          <cell r="L67">
            <v>2208.46</v>
          </cell>
          <cell r="M67" t="str">
            <v>DC</v>
          </cell>
          <cell r="Q67" t="str">
            <v>.</v>
          </cell>
          <cell r="X67">
            <v>2017</v>
          </cell>
          <cell r="Z67" t="str">
            <v>West Bridgewater</v>
          </cell>
          <cell r="AB67" t="str">
            <v>MA</v>
          </cell>
        </row>
        <row r="68">
          <cell r="A68" t="str">
            <v>P_781105050g</v>
          </cell>
          <cell r="B68" t="str">
            <v>Y</v>
          </cell>
          <cell r="F68" t="str">
            <v>National Grid</v>
          </cell>
          <cell r="G68">
            <v>11804</v>
          </cell>
          <cell r="I68" t="str">
            <v>CEC Solar #1081, LLC</v>
          </cell>
          <cell r="K68" t="str">
            <v>CEC Solar #1033, LLC</v>
          </cell>
          <cell r="L68">
            <v>1316.7</v>
          </cell>
          <cell r="M68" t="str">
            <v>DC</v>
          </cell>
          <cell r="Q68" t="str">
            <v>.</v>
          </cell>
          <cell r="X68">
            <v>2017</v>
          </cell>
          <cell r="Z68" t="str">
            <v>Clarksburg</v>
          </cell>
          <cell r="AB68" t="str">
            <v>MA</v>
          </cell>
        </row>
        <row r="69">
          <cell r="A69" t="str">
            <v>P_781105050i</v>
          </cell>
          <cell r="B69" t="str">
            <v>Y</v>
          </cell>
          <cell r="F69" t="str">
            <v>National Grid</v>
          </cell>
          <cell r="G69">
            <v>11804</v>
          </cell>
          <cell r="I69" t="str">
            <v>CEC Solar #1084, LLC</v>
          </cell>
          <cell r="K69" t="str">
            <v>CEC Solar #1033, LLC</v>
          </cell>
          <cell r="L69">
            <v>1316.7</v>
          </cell>
          <cell r="M69" t="str">
            <v>DC</v>
          </cell>
          <cell r="Q69" t="str">
            <v>.</v>
          </cell>
          <cell r="X69">
            <v>2017</v>
          </cell>
          <cell r="Z69" t="str">
            <v>Uxbridge</v>
          </cell>
          <cell r="AB69" t="str">
            <v>MA</v>
          </cell>
        </row>
        <row r="70">
          <cell r="A70" t="str">
            <v>P_781105050j</v>
          </cell>
          <cell r="B70" t="str">
            <v>Y</v>
          </cell>
          <cell r="F70" t="str">
            <v>National Grid</v>
          </cell>
          <cell r="G70">
            <v>11804</v>
          </cell>
          <cell r="I70" t="str">
            <v>CEC Solar #1098, LLC</v>
          </cell>
          <cell r="K70" t="str">
            <v>CEC Solar #1033, LLC</v>
          </cell>
          <cell r="L70">
            <v>1388.52</v>
          </cell>
          <cell r="M70" t="str">
            <v>DC</v>
          </cell>
          <cell r="Q70" t="str">
            <v>.</v>
          </cell>
          <cell r="X70">
            <v>2017</v>
          </cell>
          <cell r="Z70" t="str">
            <v>Swansea</v>
          </cell>
          <cell r="AB70" t="str">
            <v>MA</v>
          </cell>
        </row>
        <row r="71">
          <cell r="A71" t="str">
            <v>P_781105050n</v>
          </cell>
          <cell r="B71" t="str">
            <v>Y</v>
          </cell>
          <cell r="F71" t="str">
            <v>National Grid</v>
          </cell>
          <cell r="G71">
            <v>11804</v>
          </cell>
          <cell r="I71" t="str">
            <v>NGrid Apis North Adams A, CEC Solar #1079, LLC</v>
          </cell>
          <cell r="K71" t="str">
            <v>CEC Solar #1033, LLC</v>
          </cell>
          <cell r="L71">
            <v>1316.7</v>
          </cell>
          <cell r="M71" t="str">
            <v>DC</v>
          </cell>
          <cell r="Q71" t="str">
            <v>.</v>
          </cell>
          <cell r="X71">
            <v>2017</v>
          </cell>
          <cell r="Z71" t="str">
            <v>North Adams</v>
          </cell>
          <cell r="AB71" t="str">
            <v>MA</v>
          </cell>
        </row>
        <row r="72">
          <cell r="A72" t="str">
            <v>P_781105050o</v>
          </cell>
          <cell r="B72" t="str">
            <v>Y</v>
          </cell>
          <cell r="F72" t="str">
            <v>National Grid</v>
          </cell>
          <cell r="G72">
            <v>11804</v>
          </cell>
          <cell r="I72" t="str">
            <v>NGrid Apis North Adams B, CEC Solar #1080, LLC</v>
          </cell>
          <cell r="K72" t="str">
            <v>CEC Solar #1033, LLC</v>
          </cell>
          <cell r="L72">
            <v>1316.7</v>
          </cell>
          <cell r="M72" t="str">
            <v>DC</v>
          </cell>
          <cell r="Q72" t="str">
            <v>.</v>
          </cell>
          <cell r="X72">
            <v>2017</v>
          </cell>
          <cell r="Z72" t="str">
            <v>North Adams</v>
          </cell>
          <cell r="AB72" t="str">
            <v>MA</v>
          </cell>
        </row>
        <row r="73">
          <cell r="A73" t="str">
            <v>P_781105050p</v>
          </cell>
          <cell r="B73" t="str">
            <v>Y</v>
          </cell>
          <cell r="F73" t="str">
            <v>National Grid</v>
          </cell>
          <cell r="G73">
            <v>11804</v>
          </cell>
          <cell r="I73" t="str">
            <v>NGrid EOS Adams 1 - CEC Solar #1049, LLC</v>
          </cell>
          <cell r="K73" t="str">
            <v>CEC Solar #1033, LLC</v>
          </cell>
          <cell r="L73">
            <v>1384.32</v>
          </cell>
          <cell r="M73" t="str">
            <v>DC</v>
          </cell>
          <cell r="Q73" t="str">
            <v>.</v>
          </cell>
          <cell r="X73">
            <v>2015</v>
          </cell>
          <cell r="Z73" t="str">
            <v>Adams</v>
          </cell>
          <cell r="AB73" t="str">
            <v>MA</v>
          </cell>
        </row>
        <row r="74">
          <cell r="A74" t="str">
            <v>P_781105050q</v>
          </cell>
          <cell r="B74" t="str">
            <v>Y</v>
          </cell>
          <cell r="F74" t="str">
            <v>National Grid</v>
          </cell>
          <cell r="G74">
            <v>11804</v>
          </cell>
          <cell r="I74" t="str">
            <v>NGrid Kleiman Sutton A, CEC Solar #1054, LLC</v>
          </cell>
          <cell r="K74" t="str">
            <v>CEC Solar #1033, LLC</v>
          </cell>
          <cell r="L74">
            <v>1256.8499999999999</v>
          </cell>
          <cell r="M74" t="str">
            <v>DC</v>
          </cell>
          <cell r="Q74" t="str">
            <v>.</v>
          </cell>
          <cell r="X74">
            <v>2017</v>
          </cell>
          <cell r="Z74" t="str">
            <v>Sutton</v>
          </cell>
          <cell r="AB74" t="str">
            <v>MA</v>
          </cell>
        </row>
        <row r="75">
          <cell r="A75" t="str">
            <v>P_781105050r</v>
          </cell>
          <cell r="B75" t="str">
            <v>Y</v>
          </cell>
          <cell r="F75" t="str">
            <v>National Grid</v>
          </cell>
          <cell r="G75">
            <v>11804</v>
          </cell>
          <cell r="I75" t="str">
            <v>NGrid OSWP Uxbridge 1 - CEC Solar #1045, LLC</v>
          </cell>
          <cell r="K75" t="str">
            <v>CEC Solar #1033, LLC</v>
          </cell>
          <cell r="L75">
            <v>1012.6</v>
          </cell>
          <cell r="M75" t="str">
            <v>DC</v>
          </cell>
          <cell r="Q75" t="str">
            <v>.</v>
          </cell>
          <cell r="X75">
            <v>2016</v>
          </cell>
          <cell r="Z75" t="str">
            <v>Uxbridge</v>
          </cell>
          <cell r="AB75" t="str">
            <v>MA</v>
          </cell>
        </row>
        <row r="76">
          <cell r="A76" t="str">
            <v>P_781105050s</v>
          </cell>
          <cell r="B76" t="str">
            <v>Y</v>
          </cell>
          <cell r="F76" t="str">
            <v>National Grid</v>
          </cell>
          <cell r="G76">
            <v>11804</v>
          </cell>
          <cell r="I76" t="str">
            <v>NGrid Rayo Goshen A - CEC Solar #1052, LLC</v>
          </cell>
          <cell r="K76" t="str">
            <v>CEC Solar #1033, LLC</v>
          </cell>
          <cell r="L76">
            <v>1185.5999999999999</v>
          </cell>
          <cell r="M76" t="str">
            <v>DC</v>
          </cell>
          <cell r="Q76" t="str">
            <v>.</v>
          </cell>
          <cell r="X76">
            <v>2017</v>
          </cell>
          <cell r="Z76" t="str">
            <v>Goshen</v>
          </cell>
          <cell r="AB76" t="str">
            <v>MA</v>
          </cell>
        </row>
        <row r="77">
          <cell r="A77" t="str">
            <v>P_781105050t</v>
          </cell>
          <cell r="B77" t="str">
            <v>Y</v>
          </cell>
          <cell r="F77" t="str">
            <v>National Grid</v>
          </cell>
          <cell r="G77">
            <v>11804</v>
          </cell>
          <cell r="I77" t="str">
            <v>NGrid Rayo WilliamsburgA</v>
          </cell>
          <cell r="K77" t="str">
            <v>CEC Solar #1033, LLC</v>
          </cell>
          <cell r="L77">
            <v>1316.7</v>
          </cell>
          <cell r="M77" t="str">
            <v>DC</v>
          </cell>
          <cell r="Q77" t="str">
            <v>.</v>
          </cell>
          <cell r="X77">
            <v>2017</v>
          </cell>
          <cell r="Z77" t="str">
            <v>Williamsburg</v>
          </cell>
          <cell r="AB77" t="str">
            <v>MA</v>
          </cell>
        </row>
        <row r="78">
          <cell r="A78" t="str">
            <v>P_781105050u</v>
          </cell>
          <cell r="B78" t="str">
            <v>Y</v>
          </cell>
          <cell r="F78" t="str">
            <v>National Grid</v>
          </cell>
          <cell r="G78">
            <v>11804</v>
          </cell>
          <cell r="I78" t="str">
            <v>NGrid SS Orange A, CEC Solar #1062, LLC</v>
          </cell>
          <cell r="K78" t="str">
            <v>CEC Solar #1033, LLC</v>
          </cell>
          <cell r="L78">
            <v>1064.7</v>
          </cell>
          <cell r="M78" t="str">
            <v>DC</v>
          </cell>
          <cell r="Q78" t="str">
            <v>.</v>
          </cell>
          <cell r="X78">
            <v>2017</v>
          </cell>
          <cell r="Z78" t="str">
            <v>Orange</v>
          </cell>
          <cell r="AB78" t="str">
            <v>MA</v>
          </cell>
        </row>
        <row r="79">
          <cell r="A79" t="str">
            <v>P_781105050v</v>
          </cell>
          <cell r="B79" t="str">
            <v>Y</v>
          </cell>
          <cell r="F79" t="str">
            <v>National Grid</v>
          </cell>
          <cell r="G79">
            <v>11804</v>
          </cell>
          <cell r="I79" t="str">
            <v>NGrid Uxbridge 2, CEC Solar #1050, LLC</v>
          </cell>
          <cell r="K79" t="str">
            <v>CEC Solar #1033, LLC</v>
          </cell>
          <cell r="L79">
            <v>1266.825</v>
          </cell>
          <cell r="M79" t="str">
            <v>DC</v>
          </cell>
          <cell r="Q79" t="str">
            <v>.</v>
          </cell>
          <cell r="X79">
            <v>2016</v>
          </cell>
          <cell r="Z79" t="str">
            <v>Uxbridge</v>
          </cell>
          <cell r="AB79" t="str">
            <v>MA</v>
          </cell>
        </row>
        <row r="80">
          <cell r="A80" t="str">
            <v>P_781105050w</v>
          </cell>
          <cell r="B80" t="str">
            <v>Y</v>
          </cell>
          <cell r="F80" t="str">
            <v>National Grid</v>
          </cell>
          <cell r="G80">
            <v>11804</v>
          </cell>
          <cell r="I80" t="str">
            <v>NGrid Uxbridge 3, CEC Solar #1051, LLC</v>
          </cell>
          <cell r="K80" t="str">
            <v>CEC Solar #1033, LLC</v>
          </cell>
          <cell r="L80">
            <v>600.07500000000005</v>
          </cell>
          <cell r="M80" t="str">
            <v>DC</v>
          </cell>
          <cell r="Q80" t="str">
            <v>.</v>
          </cell>
          <cell r="X80">
            <v>2016</v>
          </cell>
          <cell r="Z80" t="str">
            <v>Uxbridge</v>
          </cell>
          <cell r="AB80" t="str">
            <v>MA</v>
          </cell>
        </row>
        <row r="81">
          <cell r="A81" t="str">
            <v>P_268490234a</v>
          </cell>
          <cell r="B81" t="str">
            <v>Y</v>
          </cell>
          <cell r="F81" t="str">
            <v>National Grid</v>
          </cell>
          <cell r="G81">
            <v>11804</v>
          </cell>
          <cell r="I81" t="str">
            <v>Harvard Solar Garden Project I</v>
          </cell>
          <cell r="K81" t="str">
            <v>Clean Asset Partners Corp.</v>
          </cell>
          <cell r="L81">
            <v>294.19</v>
          </cell>
          <cell r="M81" t="str">
            <v>DC</v>
          </cell>
          <cell r="Q81" t="str">
            <v>.</v>
          </cell>
          <cell r="X81">
            <v>2014</v>
          </cell>
          <cell r="Z81" t="str">
            <v>Harvard</v>
          </cell>
          <cell r="AB81" t="str">
            <v>MA</v>
          </cell>
        </row>
        <row r="82">
          <cell r="A82" t="str">
            <v>P_268490234b</v>
          </cell>
          <cell r="B82" t="str">
            <v>Y</v>
          </cell>
          <cell r="F82" t="str">
            <v>National Grid</v>
          </cell>
          <cell r="G82">
            <v>11804</v>
          </cell>
          <cell r="I82" t="str">
            <v>Harvard Solar Garden Project II - Primary</v>
          </cell>
          <cell r="K82" t="str">
            <v>Clean Asset Partners Corp.</v>
          </cell>
          <cell r="L82">
            <v>54.71</v>
          </cell>
          <cell r="M82" t="str">
            <v>DC</v>
          </cell>
          <cell r="Q82" t="str">
            <v>.</v>
          </cell>
          <cell r="X82">
            <v>2014</v>
          </cell>
          <cell r="Z82" t="str">
            <v>Harvard</v>
          </cell>
          <cell r="AB82" t="str">
            <v>MA</v>
          </cell>
        </row>
        <row r="83">
          <cell r="A83" t="str">
            <v>P_781105050a</v>
          </cell>
          <cell r="B83" t="str">
            <v>Y</v>
          </cell>
          <cell r="F83" t="str">
            <v>National Grid</v>
          </cell>
          <cell r="G83">
            <v>11804</v>
          </cell>
          <cell r="I83" t="str">
            <v>CEC Ngrid Southeast Solar Array 1 Rehoboth</v>
          </cell>
          <cell r="K83" t="str">
            <v>Clean Energy Collective</v>
          </cell>
          <cell r="L83">
            <v>996</v>
          </cell>
          <cell r="M83" t="str">
            <v>DC</v>
          </cell>
          <cell r="Q83" t="str">
            <v>.</v>
          </cell>
          <cell r="X83">
            <v>2014</v>
          </cell>
          <cell r="Z83" t="str">
            <v>Rehoboth</v>
          </cell>
          <cell r="AB83" t="str">
            <v>MA</v>
          </cell>
        </row>
        <row r="84">
          <cell r="A84" t="str">
            <v>P_964045935a</v>
          </cell>
          <cell r="B84" t="str">
            <v>Y</v>
          </cell>
          <cell r="F84" t="str">
            <v>National Grid</v>
          </cell>
          <cell r="G84">
            <v>11804</v>
          </cell>
          <cell r="I84" t="str">
            <v>Barre Solar I LLC</v>
          </cell>
          <cell r="K84" t="str">
            <v>Community Energy Solar</v>
          </cell>
          <cell r="L84">
            <v>457.38</v>
          </cell>
          <cell r="M84" t="str">
            <v>DC</v>
          </cell>
          <cell r="Q84" t="str">
            <v>.</v>
          </cell>
          <cell r="X84">
            <v>2018</v>
          </cell>
          <cell r="Z84" t="str">
            <v>Barre</v>
          </cell>
          <cell r="AB84" t="str">
            <v>MA</v>
          </cell>
        </row>
        <row r="85">
          <cell r="A85" t="str">
            <v>P_964045935b</v>
          </cell>
          <cell r="B85" t="str">
            <v>Y</v>
          </cell>
          <cell r="F85" t="str">
            <v>National Grid</v>
          </cell>
          <cell r="G85">
            <v>11804</v>
          </cell>
          <cell r="I85" t="str">
            <v>Barre Solar II LLC</v>
          </cell>
          <cell r="K85" t="str">
            <v>Community Energy Solar</v>
          </cell>
          <cell r="L85">
            <v>700.92</v>
          </cell>
          <cell r="M85" t="str">
            <v>DC</v>
          </cell>
          <cell r="Q85" t="str">
            <v>.</v>
          </cell>
          <cell r="X85">
            <v>2018</v>
          </cell>
          <cell r="Z85" t="str">
            <v>Barre</v>
          </cell>
          <cell r="AB85" t="str">
            <v>MA</v>
          </cell>
        </row>
        <row r="86">
          <cell r="A86" t="str">
            <v>P_964045935c</v>
          </cell>
          <cell r="B86" t="str">
            <v>Y</v>
          </cell>
          <cell r="F86" t="str">
            <v>National Grid</v>
          </cell>
          <cell r="G86">
            <v>11804</v>
          </cell>
          <cell r="I86" t="str">
            <v>Barre Solar III LLC</v>
          </cell>
          <cell r="K86" t="str">
            <v>Community Energy Solar</v>
          </cell>
          <cell r="L86">
            <v>1294.92</v>
          </cell>
          <cell r="M86" t="str">
            <v>DC</v>
          </cell>
          <cell r="Q86" t="str">
            <v>.</v>
          </cell>
          <cell r="X86">
            <v>2018</v>
          </cell>
          <cell r="Z86" t="str">
            <v>Barre</v>
          </cell>
          <cell r="AB86" t="str">
            <v>MA</v>
          </cell>
        </row>
        <row r="87">
          <cell r="A87" t="str">
            <v>P_184979165</v>
          </cell>
          <cell r="B87" t="str">
            <v>Y</v>
          </cell>
          <cell r="F87" t="str">
            <v>National Grid</v>
          </cell>
          <cell r="G87">
            <v>11804</v>
          </cell>
          <cell r="I87" t="str">
            <v>Rutland Solar</v>
          </cell>
          <cell r="K87" t="str">
            <v>Community Energy Solar</v>
          </cell>
          <cell r="L87">
            <v>1295.9100000000001</v>
          </cell>
          <cell r="M87" t="str">
            <v>DC</v>
          </cell>
          <cell r="Q87" t="str">
            <v>.</v>
          </cell>
          <cell r="X87">
            <v>2017</v>
          </cell>
          <cell r="Z87" t="str">
            <v>Rutland</v>
          </cell>
          <cell r="AB87" t="str">
            <v>MA</v>
          </cell>
        </row>
        <row r="88">
          <cell r="A88" t="str">
            <v>P_909383447a</v>
          </cell>
          <cell r="B88" t="str">
            <v>Y</v>
          </cell>
          <cell r="F88" t="str">
            <v>National Grid</v>
          </cell>
          <cell r="G88">
            <v>11804</v>
          </cell>
          <cell r="I88" t="str">
            <v>VH II Grafton, LLC</v>
          </cell>
          <cell r="K88" t="str">
            <v>Nautilus Solar Energy, LLC</v>
          </cell>
          <cell r="L88">
            <v>1319.04</v>
          </cell>
          <cell r="M88" t="str">
            <v>DC</v>
          </cell>
          <cell r="Q88" t="str">
            <v>.</v>
          </cell>
          <cell r="X88">
            <v>2017</v>
          </cell>
          <cell r="Z88" t="str">
            <v>Grafton</v>
          </cell>
          <cell r="AB88" t="str">
            <v>MA</v>
          </cell>
        </row>
        <row r="89">
          <cell r="A89" t="str">
            <v>P_909383447b</v>
          </cell>
          <cell r="B89" t="str">
            <v>Y</v>
          </cell>
          <cell r="F89" t="str">
            <v>National Grid</v>
          </cell>
          <cell r="G89">
            <v>11804</v>
          </cell>
          <cell r="I89" t="str">
            <v>VH II Haverhill, LLC</v>
          </cell>
          <cell r="K89" t="str">
            <v>Nautilus Solar Energy, LLC</v>
          </cell>
          <cell r="L89">
            <v>1398.15</v>
          </cell>
          <cell r="M89" t="str">
            <v>DC</v>
          </cell>
          <cell r="Q89" t="str">
            <v>.</v>
          </cell>
          <cell r="X89">
            <v>2017</v>
          </cell>
          <cell r="Z89" t="str">
            <v>Haverhill</v>
          </cell>
          <cell r="AB89" t="str">
            <v>MA</v>
          </cell>
        </row>
        <row r="90">
          <cell r="A90" t="str">
            <v>P_732584296a</v>
          </cell>
          <cell r="B90" t="str">
            <v>Y</v>
          </cell>
          <cell r="F90" t="str">
            <v>National Grid</v>
          </cell>
          <cell r="G90">
            <v>11804</v>
          </cell>
          <cell r="I90" t="str">
            <v>Belchertown Renewables I</v>
          </cell>
          <cell r="K90" t="str">
            <v>Nexamp Aggregation SRECs</v>
          </cell>
          <cell r="L90">
            <v>2490.0300000000002</v>
          </cell>
          <cell r="M90" t="str">
            <v>DC</v>
          </cell>
          <cell r="Q90" t="str">
            <v>.</v>
          </cell>
          <cell r="X90">
            <v>2018</v>
          </cell>
          <cell r="Z90" t="str">
            <v>Belchertown</v>
          </cell>
          <cell r="AB90" t="str">
            <v>MA</v>
          </cell>
        </row>
        <row r="91">
          <cell r="A91" t="str">
            <v>P_732584296b</v>
          </cell>
          <cell r="B91" t="str">
            <v>Y</v>
          </cell>
          <cell r="F91" t="str">
            <v>National Grid</v>
          </cell>
          <cell r="G91">
            <v>11804</v>
          </cell>
          <cell r="I91" t="str">
            <v>Belchertown Renewables II</v>
          </cell>
          <cell r="K91" t="str">
            <v>Nexamp Aggregation SRECs</v>
          </cell>
          <cell r="L91">
            <v>2595.15</v>
          </cell>
          <cell r="M91" t="str">
            <v>DC</v>
          </cell>
          <cell r="Q91" t="str">
            <v>.</v>
          </cell>
          <cell r="X91">
            <v>2018</v>
          </cell>
          <cell r="Z91" t="str">
            <v>Belchertown</v>
          </cell>
          <cell r="AB91" t="str">
            <v>MA</v>
          </cell>
        </row>
        <row r="92">
          <cell r="A92" t="str">
            <v>P_474936117</v>
          </cell>
          <cell r="B92" t="str">
            <v>Y</v>
          </cell>
          <cell r="F92" t="str">
            <v>National Grid</v>
          </cell>
          <cell r="G92">
            <v>11804</v>
          </cell>
          <cell r="I92" t="str">
            <v>Brodie Mtn Road Solar</v>
          </cell>
          <cell r="K92" t="str">
            <v>Nexamp Aggregation SRECs</v>
          </cell>
          <cell r="L92">
            <v>2258.96</v>
          </cell>
          <cell r="M92" t="str">
            <v>DC</v>
          </cell>
          <cell r="Q92" t="str">
            <v>.</v>
          </cell>
          <cell r="X92">
            <v>2015</v>
          </cell>
          <cell r="Z92" t="str">
            <v>Hancock</v>
          </cell>
          <cell r="AB92" t="str">
            <v>MA</v>
          </cell>
        </row>
        <row r="93">
          <cell r="A93" t="str">
            <v>P_623534608a</v>
          </cell>
          <cell r="B93" t="str">
            <v>Y</v>
          </cell>
          <cell r="F93" t="str">
            <v>National Grid</v>
          </cell>
          <cell r="G93">
            <v>11804</v>
          </cell>
          <cell r="I93" t="str">
            <v>Dudley Solar I</v>
          </cell>
          <cell r="K93" t="str">
            <v>Nexamp Aggregation SRECs</v>
          </cell>
          <cell r="L93">
            <v>472.32</v>
          </cell>
          <cell r="M93" t="str">
            <v>DC</v>
          </cell>
          <cell r="Q93" t="str">
            <v>.</v>
          </cell>
          <cell r="X93">
            <v>2017</v>
          </cell>
          <cell r="Z93" t="str">
            <v>Dudley</v>
          </cell>
          <cell r="AB93" t="str">
            <v>MA</v>
          </cell>
        </row>
        <row r="94">
          <cell r="A94" t="str">
            <v>P_623534608b</v>
          </cell>
          <cell r="B94" t="str">
            <v>Y</v>
          </cell>
          <cell r="F94" t="str">
            <v>National Grid</v>
          </cell>
          <cell r="G94">
            <v>11804</v>
          </cell>
          <cell r="I94" t="str">
            <v>Dudley Solar II</v>
          </cell>
          <cell r="K94" t="str">
            <v>Nexamp Aggregation SRECs</v>
          </cell>
          <cell r="L94">
            <v>645.12</v>
          </cell>
          <cell r="M94" t="str">
            <v>DC</v>
          </cell>
          <cell r="Q94" t="str">
            <v>.</v>
          </cell>
          <cell r="X94">
            <v>2017</v>
          </cell>
          <cell r="Z94" t="str">
            <v>Dudley</v>
          </cell>
          <cell r="AB94" t="str">
            <v>MA</v>
          </cell>
        </row>
        <row r="95">
          <cell r="A95" t="str">
            <v>P_623534608c</v>
          </cell>
          <cell r="B95" t="str">
            <v>Y</v>
          </cell>
          <cell r="F95" t="str">
            <v>National Grid</v>
          </cell>
          <cell r="G95">
            <v>11804</v>
          </cell>
          <cell r="I95" t="str">
            <v>Dudley Solar III</v>
          </cell>
          <cell r="K95" t="str">
            <v>Nexamp Aggregation SRECs</v>
          </cell>
          <cell r="L95">
            <v>645.12</v>
          </cell>
          <cell r="M95" t="str">
            <v>DC</v>
          </cell>
          <cell r="Q95" t="str">
            <v>.</v>
          </cell>
          <cell r="X95">
            <v>2017</v>
          </cell>
          <cell r="Z95" t="str">
            <v>Dudley</v>
          </cell>
          <cell r="AB95" t="str">
            <v>MA</v>
          </cell>
        </row>
        <row r="96">
          <cell r="A96" t="str">
            <v>P_623534608d</v>
          </cell>
          <cell r="B96" t="str">
            <v>Y</v>
          </cell>
          <cell r="F96" t="str">
            <v>National Grid</v>
          </cell>
          <cell r="G96">
            <v>11804</v>
          </cell>
          <cell r="I96" t="str">
            <v>Dudley Solar IV</v>
          </cell>
          <cell r="K96" t="str">
            <v>Nexamp Aggregation SRECs</v>
          </cell>
          <cell r="L96">
            <v>645.12</v>
          </cell>
          <cell r="M96" t="str">
            <v>DC</v>
          </cell>
          <cell r="Q96" t="str">
            <v>.</v>
          </cell>
          <cell r="X96">
            <v>2017</v>
          </cell>
          <cell r="Z96" t="str">
            <v>Dudley</v>
          </cell>
          <cell r="AB96" t="str">
            <v>MA</v>
          </cell>
        </row>
        <row r="97">
          <cell r="A97" t="str">
            <v>P_222582808</v>
          </cell>
          <cell r="B97" t="str">
            <v>Y</v>
          </cell>
          <cell r="F97" t="str">
            <v>National Grid</v>
          </cell>
          <cell r="G97">
            <v>11804</v>
          </cell>
          <cell r="I97" t="str">
            <v>Farley Road Solar</v>
          </cell>
          <cell r="K97" t="str">
            <v>Nexamp Aggregation SRECs</v>
          </cell>
          <cell r="L97">
            <v>1297.8900000000001</v>
          </cell>
          <cell r="M97" t="str">
            <v>DC</v>
          </cell>
          <cell r="Q97" t="str">
            <v>.</v>
          </cell>
          <cell r="X97">
            <v>2017</v>
          </cell>
          <cell r="Z97" t="str">
            <v>Dudley</v>
          </cell>
          <cell r="AB97" t="str">
            <v>MA</v>
          </cell>
        </row>
        <row r="98">
          <cell r="A98" t="str">
            <v>P_353939515</v>
          </cell>
          <cell r="B98" t="str">
            <v>Y</v>
          </cell>
          <cell r="F98" t="str">
            <v>National Grid</v>
          </cell>
          <cell r="G98">
            <v>11804</v>
          </cell>
          <cell r="I98" t="str">
            <v>Griffin Road Solar I</v>
          </cell>
          <cell r="K98" t="str">
            <v>Nexamp Aggregation SRECs</v>
          </cell>
          <cell r="L98">
            <v>2577.15</v>
          </cell>
          <cell r="M98" t="str">
            <v>DC</v>
          </cell>
          <cell r="Q98" t="str">
            <v>.</v>
          </cell>
          <cell r="X98">
            <v>2018</v>
          </cell>
          <cell r="Z98" t="str">
            <v>Charlton</v>
          </cell>
          <cell r="AB98" t="str">
            <v>MA</v>
          </cell>
        </row>
        <row r="99">
          <cell r="A99" t="str">
            <v>P_278240243</v>
          </cell>
          <cell r="B99" t="str">
            <v>Y</v>
          </cell>
          <cell r="F99" t="str">
            <v>National Grid</v>
          </cell>
          <cell r="G99">
            <v>11804</v>
          </cell>
          <cell r="I99" t="str">
            <v>Monson Solar</v>
          </cell>
          <cell r="K99" t="str">
            <v>Nexamp Aggregation SRECs</v>
          </cell>
          <cell r="L99">
            <v>2597.7600000000002</v>
          </cell>
          <cell r="M99" t="str">
            <v>DC</v>
          </cell>
          <cell r="Q99" t="str">
            <v>.</v>
          </cell>
          <cell r="X99">
            <v>2017</v>
          </cell>
          <cell r="Z99" t="str">
            <v>Monson</v>
          </cell>
          <cell r="AB99" t="str">
            <v>MA</v>
          </cell>
        </row>
        <row r="100">
          <cell r="A100" t="str">
            <v>P_123138200</v>
          </cell>
          <cell r="B100" t="str">
            <v>Y</v>
          </cell>
          <cell r="F100" t="str">
            <v>National Grid</v>
          </cell>
          <cell r="G100">
            <v>11804</v>
          </cell>
          <cell r="I100" t="str">
            <v>New Braintree Solar</v>
          </cell>
          <cell r="K100" t="str">
            <v>Nexamp Aggregation SRECs</v>
          </cell>
          <cell r="L100">
            <v>657</v>
          </cell>
          <cell r="M100" t="str">
            <v>DC</v>
          </cell>
          <cell r="Q100" t="str">
            <v>.</v>
          </cell>
          <cell r="X100">
            <v>2017</v>
          </cell>
          <cell r="Z100" t="str">
            <v>New Braintree</v>
          </cell>
          <cell r="AB100" t="str">
            <v>MA</v>
          </cell>
        </row>
        <row r="101">
          <cell r="A101" t="str">
            <v>P_283282128</v>
          </cell>
          <cell r="B101" t="str">
            <v>Y</v>
          </cell>
          <cell r="F101" t="str">
            <v>National Grid</v>
          </cell>
          <cell r="G101">
            <v>11804</v>
          </cell>
          <cell r="I101" t="str">
            <v>Pleasant St Solar</v>
          </cell>
          <cell r="K101" t="str">
            <v>Nexamp Aggregation SRECs</v>
          </cell>
          <cell r="L101">
            <v>1236.1500000000001</v>
          </cell>
          <cell r="M101" t="str">
            <v>DC</v>
          </cell>
          <cell r="Q101" t="str">
            <v>.</v>
          </cell>
          <cell r="X101">
            <v>2017</v>
          </cell>
          <cell r="Z101" t="str">
            <v>Leominster</v>
          </cell>
          <cell r="AB101" t="str">
            <v>MA</v>
          </cell>
        </row>
        <row r="102">
          <cell r="A102" t="str">
            <v>P_446955834</v>
          </cell>
          <cell r="B102" t="str">
            <v>Y</v>
          </cell>
          <cell r="F102" t="str">
            <v>National Grid</v>
          </cell>
          <cell r="G102">
            <v>11804</v>
          </cell>
          <cell r="I102" t="str">
            <v>Pleasantdale Road Solar</v>
          </cell>
          <cell r="K102" t="str">
            <v>Nexamp Aggregation SRECs</v>
          </cell>
          <cell r="L102">
            <v>1268.01</v>
          </cell>
          <cell r="M102" t="str">
            <v>DC</v>
          </cell>
          <cell r="Q102" t="str">
            <v>.</v>
          </cell>
          <cell r="X102">
            <v>2017</v>
          </cell>
          <cell r="Z102" t="str">
            <v>Rutland</v>
          </cell>
          <cell r="AB102" t="str">
            <v>MA</v>
          </cell>
        </row>
        <row r="103">
          <cell r="A103" t="str">
            <v>P_690505874</v>
          </cell>
          <cell r="B103" t="str">
            <v>Y</v>
          </cell>
          <cell r="F103" t="str">
            <v>National Grid</v>
          </cell>
          <cell r="G103">
            <v>11804</v>
          </cell>
          <cell r="I103" t="str">
            <v>Sampson Road Solar</v>
          </cell>
          <cell r="K103" t="str">
            <v>Nexamp Aggregation SRECs</v>
          </cell>
          <cell r="L103">
            <v>2592</v>
          </cell>
          <cell r="M103" t="str">
            <v>DC</v>
          </cell>
          <cell r="Q103" t="str">
            <v>.</v>
          </cell>
          <cell r="X103">
            <v>2017</v>
          </cell>
          <cell r="Z103" t="str">
            <v>Charlton</v>
          </cell>
          <cell r="AB103" t="str">
            <v>MA</v>
          </cell>
        </row>
        <row r="104">
          <cell r="A104" t="str">
            <v>P_294306566</v>
          </cell>
          <cell r="B104" t="str">
            <v>Y</v>
          </cell>
          <cell r="F104" t="str">
            <v>National Grid</v>
          </cell>
          <cell r="G104">
            <v>11804</v>
          </cell>
          <cell r="I104" t="str">
            <v>Sutton Solar</v>
          </cell>
          <cell r="K104" t="str">
            <v>Nexamp Aggregation SRECs</v>
          </cell>
          <cell r="L104">
            <v>2543.625</v>
          </cell>
          <cell r="M104" t="str">
            <v>DC</v>
          </cell>
          <cell r="Q104" t="str">
            <v>.</v>
          </cell>
          <cell r="X104">
            <v>2016</v>
          </cell>
          <cell r="Z104" t="str">
            <v>Sutton</v>
          </cell>
          <cell r="AB104" t="str">
            <v>MA</v>
          </cell>
        </row>
        <row r="105">
          <cell r="A105" t="str">
            <v>P_956306594a</v>
          </cell>
          <cell r="B105" t="str">
            <v>Y</v>
          </cell>
          <cell r="F105" t="str">
            <v>National Grid</v>
          </cell>
          <cell r="G105">
            <v>11804</v>
          </cell>
          <cell r="I105" t="str">
            <v>Theodore Drive I</v>
          </cell>
          <cell r="K105" t="str">
            <v>Nexamp Aggregation SRECs</v>
          </cell>
          <cell r="L105">
            <v>645.84</v>
          </cell>
          <cell r="M105" t="str">
            <v>DC</v>
          </cell>
          <cell r="Q105" t="str">
            <v>.</v>
          </cell>
          <cell r="X105">
            <v>2018</v>
          </cell>
          <cell r="Z105" t="str">
            <v>Westminster</v>
          </cell>
          <cell r="AB105" t="str">
            <v>MA</v>
          </cell>
        </row>
        <row r="106">
          <cell r="A106" t="str">
            <v>P_956306594b</v>
          </cell>
          <cell r="B106" t="str">
            <v>Y</v>
          </cell>
          <cell r="F106" t="str">
            <v>National Grid</v>
          </cell>
          <cell r="G106">
            <v>11804</v>
          </cell>
          <cell r="I106" t="str">
            <v>Theodore Drive II</v>
          </cell>
          <cell r="K106" t="str">
            <v>Nexamp Aggregation SRECs</v>
          </cell>
          <cell r="L106">
            <v>645.84</v>
          </cell>
          <cell r="M106" t="str">
            <v>DC</v>
          </cell>
          <cell r="Q106" t="str">
            <v>.</v>
          </cell>
          <cell r="X106">
            <v>2018</v>
          </cell>
          <cell r="Z106" t="str">
            <v>Westminster</v>
          </cell>
          <cell r="AB106" t="str">
            <v>MA</v>
          </cell>
        </row>
        <row r="107">
          <cell r="A107" t="str">
            <v>P_956306594c</v>
          </cell>
          <cell r="B107" t="str">
            <v>Y</v>
          </cell>
          <cell r="F107" t="str">
            <v>National Grid</v>
          </cell>
          <cell r="G107">
            <v>11804</v>
          </cell>
          <cell r="I107" t="str">
            <v>Theodore Drive III</v>
          </cell>
          <cell r="K107" t="str">
            <v>Nexamp Aggregation SRECs</v>
          </cell>
          <cell r="L107">
            <v>645.84</v>
          </cell>
          <cell r="M107" t="str">
            <v>DC</v>
          </cell>
          <cell r="Q107" t="str">
            <v>.</v>
          </cell>
          <cell r="X107">
            <v>2018</v>
          </cell>
          <cell r="Z107" t="str">
            <v>Westminster</v>
          </cell>
          <cell r="AB107" t="str">
            <v>MA</v>
          </cell>
        </row>
        <row r="108">
          <cell r="A108" t="str">
            <v>P_742852995a</v>
          </cell>
          <cell r="B108" t="str">
            <v>Y</v>
          </cell>
          <cell r="F108" t="str">
            <v>National Grid</v>
          </cell>
          <cell r="G108">
            <v>11804</v>
          </cell>
          <cell r="I108" t="str">
            <v>Upton Solar I</v>
          </cell>
          <cell r="K108" t="str">
            <v>Nexamp Aggregation SRECs</v>
          </cell>
          <cell r="L108">
            <v>1254.8699999999999</v>
          </cell>
          <cell r="M108" t="str">
            <v>DC</v>
          </cell>
          <cell r="Q108" t="str">
            <v>.</v>
          </cell>
          <cell r="X108">
            <v>2017</v>
          </cell>
          <cell r="Z108" t="str">
            <v>Upton</v>
          </cell>
          <cell r="AB108" t="str">
            <v>MA</v>
          </cell>
        </row>
        <row r="109">
          <cell r="A109" t="str">
            <v>P_742852995b</v>
          </cell>
          <cell r="B109" t="str">
            <v>Y</v>
          </cell>
          <cell r="F109" t="str">
            <v>National Grid</v>
          </cell>
          <cell r="G109">
            <v>11804</v>
          </cell>
          <cell r="I109" t="str">
            <v>Upton Solar II</v>
          </cell>
          <cell r="K109" t="str">
            <v>Nexamp Aggregation SRECs</v>
          </cell>
          <cell r="L109">
            <v>1287.72</v>
          </cell>
          <cell r="M109" t="str">
            <v>DC</v>
          </cell>
          <cell r="Q109" t="str">
            <v>.</v>
          </cell>
          <cell r="X109">
            <v>2017</v>
          </cell>
          <cell r="Z109" t="str">
            <v>Upton</v>
          </cell>
          <cell r="AB109" t="str">
            <v>MA</v>
          </cell>
        </row>
        <row r="110">
          <cell r="A110" t="str">
            <v>P_681507452</v>
          </cell>
          <cell r="B110" t="str">
            <v>Y</v>
          </cell>
          <cell r="F110" t="str">
            <v>National Grid</v>
          </cell>
          <cell r="G110">
            <v>11804</v>
          </cell>
          <cell r="I110" t="str">
            <v>Webster Solar</v>
          </cell>
          <cell r="K110" t="str">
            <v>Nexamp Aggregation SRECs</v>
          </cell>
          <cell r="L110">
            <v>1048.32</v>
          </cell>
          <cell r="M110" t="str">
            <v>DC</v>
          </cell>
          <cell r="Q110" t="str">
            <v>.</v>
          </cell>
          <cell r="X110">
            <v>2017</v>
          </cell>
          <cell r="Z110" t="str">
            <v>Webster</v>
          </cell>
          <cell r="AB110" t="str">
            <v>MA</v>
          </cell>
        </row>
        <row r="111">
          <cell r="A111" t="str">
            <v>P_384015913a</v>
          </cell>
          <cell r="B111" t="str">
            <v>Y</v>
          </cell>
          <cell r="F111" t="str">
            <v>National Grid</v>
          </cell>
          <cell r="G111">
            <v>11804</v>
          </cell>
          <cell r="I111" t="str">
            <v>Westminster Solar 2A</v>
          </cell>
          <cell r="K111" t="str">
            <v>Nexamp Aggregation SRECs</v>
          </cell>
          <cell r="L111">
            <v>1386.9</v>
          </cell>
          <cell r="M111" t="str">
            <v>DC</v>
          </cell>
          <cell r="Q111" t="str">
            <v>.</v>
          </cell>
          <cell r="X111">
            <v>2018</v>
          </cell>
          <cell r="Z111" t="str">
            <v>Westminster</v>
          </cell>
          <cell r="AB111" t="str">
            <v>MA</v>
          </cell>
        </row>
        <row r="112">
          <cell r="A112" t="str">
            <v>P_384015913b</v>
          </cell>
          <cell r="B112" t="str">
            <v>Y</v>
          </cell>
          <cell r="F112" t="str">
            <v>National Grid</v>
          </cell>
          <cell r="G112">
            <v>11804</v>
          </cell>
          <cell r="I112" t="str">
            <v>Westminster Solar 2B</v>
          </cell>
          <cell r="K112" t="str">
            <v>Nexamp Aggregation SRECs</v>
          </cell>
          <cell r="L112">
            <v>663.3</v>
          </cell>
          <cell r="M112" t="str">
            <v>DC</v>
          </cell>
          <cell r="Q112" t="str">
            <v>.</v>
          </cell>
          <cell r="X112">
            <v>2018</v>
          </cell>
          <cell r="Z112" t="str">
            <v>Westminster</v>
          </cell>
          <cell r="AB112" t="str">
            <v>MA</v>
          </cell>
        </row>
        <row r="113">
          <cell r="A113" t="str">
            <v>P_534968369</v>
          </cell>
          <cell r="B113" t="str">
            <v>Y</v>
          </cell>
          <cell r="F113" t="str">
            <v>National Grid</v>
          </cell>
          <cell r="G113">
            <v>11804</v>
          </cell>
          <cell r="I113" t="str">
            <v>Foxboro A</v>
          </cell>
          <cell r="K113" t="str">
            <v>NRG Solar LLC</v>
          </cell>
          <cell r="L113">
            <v>2613.6</v>
          </cell>
          <cell r="M113" t="str">
            <v>DC</v>
          </cell>
          <cell r="Q113" t="str">
            <v>.</v>
          </cell>
          <cell r="X113">
            <v>2017</v>
          </cell>
          <cell r="Z113" t="str">
            <v>Foxborough</v>
          </cell>
          <cell r="AB113" t="str">
            <v>MA</v>
          </cell>
        </row>
        <row r="114">
          <cell r="A114" t="str">
            <v>P_515627238a</v>
          </cell>
          <cell r="B114" t="str">
            <v>Y</v>
          </cell>
          <cell r="F114" t="str">
            <v>National Grid</v>
          </cell>
          <cell r="G114">
            <v>11804</v>
          </cell>
          <cell r="I114" t="str">
            <v>Gardner Road Solar I</v>
          </cell>
          <cell r="K114" t="str">
            <v>NRG Solar LLC</v>
          </cell>
          <cell r="L114">
            <v>1298.08</v>
          </cell>
          <cell r="M114" t="str">
            <v>DC</v>
          </cell>
          <cell r="Q114" t="str">
            <v>.</v>
          </cell>
          <cell r="X114">
            <v>2017</v>
          </cell>
          <cell r="Z114" t="str">
            <v>Hubbardston</v>
          </cell>
          <cell r="AB114" t="str">
            <v>MA</v>
          </cell>
        </row>
        <row r="115">
          <cell r="A115" t="str">
            <v>P_515627238b</v>
          </cell>
          <cell r="B115" t="str">
            <v>Y</v>
          </cell>
          <cell r="F115" t="str">
            <v>National Grid</v>
          </cell>
          <cell r="G115">
            <v>11804</v>
          </cell>
          <cell r="I115" t="str">
            <v>Gardner Road Solar II</v>
          </cell>
          <cell r="K115" t="str">
            <v>NRG Solar LLC</v>
          </cell>
          <cell r="L115">
            <v>1359.36</v>
          </cell>
          <cell r="M115" t="str">
            <v>DC</v>
          </cell>
          <cell r="Q115" t="str">
            <v>.</v>
          </cell>
          <cell r="X115">
            <v>2017</v>
          </cell>
          <cell r="Z115" t="str">
            <v>Hubbardston</v>
          </cell>
          <cell r="AB115" t="str">
            <v>MA</v>
          </cell>
        </row>
        <row r="116">
          <cell r="A116" t="str">
            <v>P_312058975a</v>
          </cell>
          <cell r="B116" t="str">
            <v>Y</v>
          </cell>
          <cell r="F116" t="str">
            <v>National Grid</v>
          </cell>
          <cell r="G116">
            <v>11804</v>
          </cell>
          <cell r="I116" t="str">
            <v>Hardwick Solar I</v>
          </cell>
          <cell r="K116" t="str">
            <v>NRG Solar LLC</v>
          </cell>
          <cell r="L116">
            <v>646.38</v>
          </cell>
          <cell r="M116" t="str">
            <v>DC</v>
          </cell>
          <cell r="Q116" t="str">
            <v>.</v>
          </cell>
          <cell r="X116">
            <v>2017</v>
          </cell>
          <cell r="Z116" t="str">
            <v>Hardwick</v>
          </cell>
          <cell r="AB116" t="str">
            <v>MA</v>
          </cell>
        </row>
        <row r="117">
          <cell r="A117" t="str">
            <v>P_312058975b</v>
          </cell>
          <cell r="B117" t="str">
            <v>Y</v>
          </cell>
          <cell r="F117" t="str">
            <v>National Grid</v>
          </cell>
          <cell r="G117">
            <v>11804</v>
          </cell>
          <cell r="I117" t="str">
            <v>Hardwick Solar II</v>
          </cell>
          <cell r="K117" t="str">
            <v>NRG Solar LLC</v>
          </cell>
          <cell r="L117">
            <v>649.08500000000004</v>
          </cell>
          <cell r="M117" t="str">
            <v>DC</v>
          </cell>
          <cell r="Q117" t="str">
            <v>.</v>
          </cell>
          <cell r="X117">
            <v>2017</v>
          </cell>
          <cell r="Z117" t="str">
            <v>Hardwick</v>
          </cell>
          <cell r="AB117" t="str">
            <v>MA</v>
          </cell>
        </row>
        <row r="118">
          <cell r="A118" t="str">
            <v>P_655624200</v>
          </cell>
          <cell r="B118" t="str">
            <v>Y</v>
          </cell>
          <cell r="F118" t="str">
            <v>National Grid</v>
          </cell>
          <cell r="G118">
            <v>11804</v>
          </cell>
          <cell r="I118" t="str">
            <v>Newbury Solar</v>
          </cell>
          <cell r="K118" t="str">
            <v>NRG Solar LLC</v>
          </cell>
          <cell r="L118">
            <v>2409.75</v>
          </cell>
          <cell r="M118" t="str">
            <v>DC</v>
          </cell>
          <cell r="Q118" t="str">
            <v>.</v>
          </cell>
          <cell r="X118">
            <v>2017</v>
          </cell>
          <cell r="Z118" t="str">
            <v>Newbury</v>
          </cell>
          <cell r="AB118" t="str">
            <v>MA</v>
          </cell>
        </row>
        <row r="119">
          <cell r="A119" t="str">
            <v>P_365783176a</v>
          </cell>
          <cell r="B119" t="str">
            <v>Y</v>
          </cell>
          <cell r="F119" t="str">
            <v>National Grid</v>
          </cell>
          <cell r="G119">
            <v>11804</v>
          </cell>
          <cell r="I119" t="str">
            <v>SJA-1</v>
          </cell>
          <cell r="K119" t="str">
            <v>NRG Solar LLC</v>
          </cell>
          <cell r="L119">
            <v>1342.44</v>
          </cell>
          <cell r="M119" t="str">
            <v>DC</v>
          </cell>
          <cell r="Q119" t="str">
            <v>.</v>
          </cell>
          <cell r="X119">
            <v>2016</v>
          </cell>
          <cell r="Z119" t="str">
            <v>Spencer</v>
          </cell>
          <cell r="AB119" t="str">
            <v>MA</v>
          </cell>
        </row>
        <row r="120">
          <cell r="A120" t="str">
            <v>P_365783176b</v>
          </cell>
          <cell r="B120" t="str">
            <v>Y</v>
          </cell>
          <cell r="F120" t="str">
            <v>National Grid</v>
          </cell>
          <cell r="G120">
            <v>11804</v>
          </cell>
          <cell r="I120" t="str">
            <v>SJA-10</v>
          </cell>
          <cell r="K120" t="str">
            <v>NRG Solar LLC</v>
          </cell>
          <cell r="L120">
            <v>2410.1999999999998</v>
          </cell>
          <cell r="M120" t="str">
            <v>DC</v>
          </cell>
          <cell r="Q120" t="str">
            <v>.</v>
          </cell>
          <cell r="X120">
            <v>2016</v>
          </cell>
          <cell r="Z120" t="str">
            <v>Spencer</v>
          </cell>
          <cell r="AB120" t="str">
            <v>MA</v>
          </cell>
        </row>
        <row r="121">
          <cell r="A121" t="str">
            <v>P_365783176c</v>
          </cell>
          <cell r="B121" t="str">
            <v>Y</v>
          </cell>
          <cell r="F121" t="str">
            <v>National Grid</v>
          </cell>
          <cell r="G121">
            <v>11804</v>
          </cell>
          <cell r="I121" t="str">
            <v>SJA-2</v>
          </cell>
          <cell r="K121" t="str">
            <v>NRG Solar LLC</v>
          </cell>
          <cell r="L121">
            <v>2791.8</v>
          </cell>
          <cell r="M121" t="str">
            <v>DC</v>
          </cell>
          <cell r="Q121" t="str">
            <v>.</v>
          </cell>
          <cell r="X121">
            <v>2016</v>
          </cell>
          <cell r="Z121" t="str">
            <v>Spencer</v>
          </cell>
          <cell r="AB121" t="str">
            <v>MA</v>
          </cell>
        </row>
        <row r="122">
          <cell r="A122" t="str">
            <v>P_365783176d</v>
          </cell>
          <cell r="B122" t="str">
            <v>Y</v>
          </cell>
          <cell r="F122" t="str">
            <v>National Grid</v>
          </cell>
          <cell r="G122">
            <v>11804</v>
          </cell>
          <cell r="I122" t="str">
            <v>SJA-3</v>
          </cell>
          <cell r="K122" t="str">
            <v>NRG Solar LLC</v>
          </cell>
          <cell r="L122">
            <v>516.78</v>
          </cell>
          <cell r="M122" t="str">
            <v>DC</v>
          </cell>
          <cell r="Q122" t="str">
            <v>.</v>
          </cell>
          <cell r="X122">
            <v>2016</v>
          </cell>
          <cell r="Z122" t="str">
            <v>Spencer</v>
          </cell>
          <cell r="AB122" t="str">
            <v>MA</v>
          </cell>
        </row>
        <row r="123">
          <cell r="A123" t="str">
            <v>P_365783176e</v>
          </cell>
          <cell r="B123" t="str">
            <v>Y</v>
          </cell>
          <cell r="F123" t="str">
            <v>National Grid</v>
          </cell>
          <cell r="G123">
            <v>11804</v>
          </cell>
          <cell r="I123" t="str">
            <v>SJA-4</v>
          </cell>
          <cell r="K123" t="str">
            <v>NRG Solar LLC</v>
          </cell>
          <cell r="L123">
            <v>825.66</v>
          </cell>
          <cell r="M123" t="str">
            <v>DC</v>
          </cell>
          <cell r="Q123" t="str">
            <v>.</v>
          </cell>
          <cell r="X123">
            <v>2016</v>
          </cell>
          <cell r="Z123" t="str">
            <v>Spencer</v>
          </cell>
          <cell r="AB123" t="str">
            <v>MA</v>
          </cell>
        </row>
        <row r="124">
          <cell r="A124" t="str">
            <v>P_365783176f</v>
          </cell>
          <cell r="B124" t="str">
            <v>Y</v>
          </cell>
          <cell r="F124" t="str">
            <v>National Grid</v>
          </cell>
          <cell r="G124">
            <v>11804</v>
          </cell>
          <cell r="I124" t="str">
            <v>SJA-6</v>
          </cell>
          <cell r="K124" t="str">
            <v>NRG Solar LLC</v>
          </cell>
          <cell r="L124">
            <v>1199.25</v>
          </cell>
          <cell r="M124" t="str">
            <v>DC</v>
          </cell>
          <cell r="Q124" t="str">
            <v>.</v>
          </cell>
          <cell r="X124">
            <v>2016</v>
          </cell>
          <cell r="Z124" t="str">
            <v>Spencer</v>
          </cell>
          <cell r="AB124" t="str">
            <v>MA</v>
          </cell>
        </row>
        <row r="125">
          <cell r="A125" t="str">
            <v>P_365783176g</v>
          </cell>
          <cell r="B125" t="str">
            <v>Y</v>
          </cell>
          <cell r="F125" t="str">
            <v>National Grid</v>
          </cell>
          <cell r="G125">
            <v>11804</v>
          </cell>
          <cell r="I125" t="str">
            <v>SJA-7</v>
          </cell>
          <cell r="K125" t="str">
            <v>NRG Solar LLC</v>
          </cell>
          <cell r="L125">
            <v>2796.3</v>
          </cell>
          <cell r="M125" t="str">
            <v>DC</v>
          </cell>
          <cell r="Q125" t="str">
            <v>.</v>
          </cell>
          <cell r="X125">
            <v>2016</v>
          </cell>
          <cell r="Z125" t="str">
            <v>Spencer</v>
          </cell>
          <cell r="AB125" t="str">
            <v>MA</v>
          </cell>
        </row>
        <row r="126">
          <cell r="A126" t="str">
            <v>P_365783176h</v>
          </cell>
          <cell r="B126" t="str">
            <v>Y</v>
          </cell>
          <cell r="F126" t="str">
            <v>National Grid</v>
          </cell>
          <cell r="G126">
            <v>11804</v>
          </cell>
          <cell r="I126" t="str">
            <v>SJA-8</v>
          </cell>
          <cell r="K126" t="str">
            <v>NRG Solar LLC</v>
          </cell>
          <cell r="L126">
            <v>2796.3</v>
          </cell>
          <cell r="M126" t="str">
            <v>DC</v>
          </cell>
          <cell r="Q126" t="str">
            <v>.</v>
          </cell>
          <cell r="X126">
            <v>2016</v>
          </cell>
          <cell r="Z126" t="str">
            <v>Spencer</v>
          </cell>
          <cell r="AB126" t="str">
            <v>MA</v>
          </cell>
        </row>
        <row r="127">
          <cell r="A127" t="str">
            <v>P_365783176i</v>
          </cell>
          <cell r="B127" t="str">
            <v>Y</v>
          </cell>
          <cell r="F127" t="str">
            <v>National Grid</v>
          </cell>
          <cell r="G127">
            <v>11804</v>
          </cell>
          <cell r="I127" t="str">
            <v>SJA-9</v>
          </cell>
          <cell r="K127" t="str">
            <v>NRG Solar LLC</v>
          </cell>
          <cell r="L127">
            <v>1842.75</v>
          </cell>
          <cell r="M127" t="str">
            <v>DC</v>
          </cell>
          <cell r="Q127" t="str">
            <v>.</v>
          </cell>
          <cell r="X127">
            <v>2016</v>
          </cell>
          <cell r="Z127" t="str">
            <v>Spencer</v>
          </cell>
          <cell r="AB127" t="str">
            <v>MA</v>
          </cell>
        </row>
        <row r="128">
          <cell r="A128" t="str">
            <v>P_265185125a</v>
          </cell>
          <cell r="B128" t="str">
            <v>Y</v>
          </cell>
          <cell r="F128" t="str">
            <v>National Grid</v>
          </cell>
          <cell r="G128">
            <v>11804</v>
          </cell>
          <cell r="I128" t="str">
            <v>Southbridge Solar V</v>
          </cell>
          <cell r="K128" t="str">
            <v>NRG Solar LLC</v>
          </cell>
          <cell r="L128">
            <v>646.38</v>
          </cell>
          <cell r="M128" t="str">
            <v>DC</v>
          </cell>
          <cell r="Q128" t="str">
            <v>.</v>
          </cell>
          <cell r="X128">
            <v>2017</v>
          </cell>
          <cell r="Z128" t="str">
            <v>Southbridge</v>
          </cell>
          <cell r="AB128" t="str">
            <v>MA</v>
          </cell>
        </row>
        <row r="129">
          <cell r="A129" t="str">
            <v>P_265185125b</v>
          </cell>
          <cell r="B129" t="str">
            <v>Y</v>
          </cell>
          <cell r="F129" t="str">
            <v>National Grid</v>
          </cell>
          <cell r="G129">
            <v>11804</v>
          </cell>
          <cell r="I129" t="str">
            <v>Southbridge Solar VI</v>
          </cell>
          <cell r="K129" t="str">
            <v>NRG Solar LLC</v>
          </cell>
          <cell r="L129">
            <v>1340.64</v>
          </cell>
          <cell r="M129" t="str">
            <v>DC</v>
          </cell>
          <cell r="Q129" t="str">
            <v>.</v>
          </cell>
          <cell r="X129">
            <v>2017</v>
          </cell>
          <cell r="Z129" t="str">
            <v>Southbridge</v>
          </cell>
          <cell r="AB129" t="str">
            <v>MA</v>
          </cell>
        </row>
        <row r="130">
          <cell r="A130" t="str">
            <v>P_885291782a</v>
          </cell>
          <cell r="B130" t="str">
            <v>Y</v>
          </cell>
          <cell r="F130" t="str">
            <v>National Grid</v>
          </cell>
          <cell r="G130">
            <v>11804</v>
          </cell>
          <cell r="I130" t="str">
            <v>Stafford St Solar A</v>
          </cell>
          <cell r="K130" t="str">
            <v>NRG Solar LLC</v>
          </cell>
          <cell r="L130">
            <v>2776.32</v>
          </cell>
          <cell r="M130" t="str">
            <v>DC</v>
          </cell>
          <cell r="Q130" t="str">
            <v>.</v>
          </cell>
          <cell r="X130">
            <v>2017</v>
          </cell>
          <cell r="Z130" t="str">
            <v>Leicester</v>
          </cell>
          <cell r="AB130" t="str">
            <v>MA</v>
          </cell>
        </row>
        <row r="131">
          <cell r="A131" t="str">
            <v>P_885291782b</v>
          </cell>
          <cell r="B131" t="str">
            <v>Y</v>
          </cell>
          <cell r="F131" t="str">
            <v>National Grid</v>
          </cell>
          <cell r="G131">
            <v>11804</v>
          </cell>
          <cell r="I131" t="str">
            <v>Stafford St Solar B</v>
          </cell>
          <cell r="K131" t="str">
            <v>NRG Solar LLC</v>
          </cell>
          <cell r="L131">
            <v>2776.32</v>
          </cell>
          <cell r="M131" t="str">
            <v>DC</v>
          </cell>
          <cell r="Q131" t="str">
            <v>.</v>
          </cell>
          <cell r="X131">
            <v>2018</v>
          </cell>
          <cell r="Z131" t="str">
            <v>Leicester</v>
          </cell>
          <cell r="AB131" t="str">
            <v>MA</v>
          </cell>
        </row>
        <row r="132">
          <cell r="A132" t="str">
            <v>P_885291782c</v>
          </cell>
          <cell r="B132" t="str">
            <v>Y</v>
          </cell>
          <cell r="F132" t="str">
            <v>National Grid</v>
          </cell>
          <cell r="G132">
            <v>11804</v>
          </cell>
          <cell r="I132" t="str">
            <v>Stafford St Solar C</v>
          </cell>
          <cell r="K132" t="str">
            <v>NRG Solar LLC</v>
          </cell>
          <cell r="L132">
            <v>1388.16</v>
          </cell>
          <cell r="M132" t="str">
            <v>DC</v>
          </cell>
          <cell r="Q132" t="str">
            <v>.</v>
          </cell>
          <cell r="X132">
            <v>2017</v>
          </cell>
          <cell r="Z132" t="str">
            <v>Leicester</v>
          </cell>
          <cell r="AB132" t="str">
            <v>MA</v>
          </cell>
        </row>
        <row r="133">
          <cell r="A133" t="str">
            <v>P_292952311</v>
          </cell>
          <cell r="B133" t="str">
            <v>Y</v>
          </cell>
          <cell r="F133" t="str">
            <v>National Grid</v>
          </cell>
          <cell r="G133">
            <v>11804</v>
          </cell>
          <cell r="I133" t="str">
            <v>Tully Farms</v>
          </cell>
          <cell r="K133" t="str">
            <v>NRG Solar LLC</v>
          </cell>
          <cell r="L133">
            <v>1344.135</v>
          </cell>
          <cell r="M133" t="str">
            <v>DC</v>
          </cell>
          <cell r="Q133" t="str">
            <v>.</v>
          </cell>
          <cell r="X133">
            <v>2016</v>
          </cell>
          <cell r="Z133" t="str">
            <v>Pepperell</v>
          </cell>
          <cell r="AB133" t="str">
            <v>MA</v>
          </cell>
        </row>
        <row r="134">
          <cell r="A134" t="str">
            <v>P_139490906</v>
          </cell>
          <cell r="B134" t="str">
            <v>Y</v>
          </cell>
          <cell r="F134" t="str">
            <v>National Grid</v>
          </cell>
          <cell r="G134">
            <v>11804</v>
          </cell>
          <cell r="I134" t="str">
            <v>W shaft Rd - North Adams</v>
          </cell>
          <cell r="K134" t="str">
            <v>NRG Solar LLC</v>
          </cell>
          <cell r="L134">
            <v>1346.4</v>
          </cell>
          <cell r="M134" t="str">
            <v>DC</v>
          </cell>
          <cell r="Q134" t="str">
            <v>.</v>
          </cell>
          <cell r="X134">
            <v>2017</v>
          </cell>
          <cell r="Z134" t="str">
            <v>North Adams</v>
          </cell>
          <cell r="AB134" t="str">
            <v>MA</v>
          </cell>
        </row>
        <row r="135">
          <cell r="A135" t="str">
            <v>P_027000797</v>
          </cell>
          <cell r="B135" t="str">
            <v>Y</v>
          </cell>
          <cell r="F135" t="str">
            <v>National Grid</v>
          </cell>
          <cell r="G135">
            <v>11804</v>
          </cell>
          <cell r="I135" t="str">
            <v>Warren Landfill</v>
          </cell>
          <cell r="K135" t="str">
            <v>NRG Solar LLC</v>
          </cell>
          <cell r="L135">
            <v>1341.9</v>
          </cell>
          <cell r="M135" t="str">
            <v>DC</v>
          </cell>
          <cell r="Q135" t="str">
            <v>.</v>
          </cell>
          <cell r="X135">
            <v>2017</v>
          </cell>
          <cell r="Z135" t="str">
            <v>Warren</v>
          </cell>
          <cell r="AB135" t="str">
            <v>MA</v>
          </cell>
        </row>
        <row r="136">
          <cell r="A136" t="str">
            <v>P_501995517</v>
          </cell>
          <cell r="B136" t="str">
            <v>Y</v>
          </cell>
          <cell r="F136" t="str">
            <v>National Grid</v>
          </cell>
          <cell r="G136">
            <v>11804</v>
          </cell>
          <cell r="I136" t="str">
            <v>Wauwinet Solar</v>
          </cell>
          <cell r="K136" t="str">
            <v>NRG Solar LLC</v>
          </cell>
          <cell r="L136">
            <v>1294.29</v>
          </cell>
          <cell r="M136" t="str">
            <v>DC</v>
          </cell>
          <cell r="Q136" t="str">
            <v>.</v>
          </cell>
          <cell r="X136">
            <v>2018</v>
          </cell>
          <cell r="Z136" t="str">
            <v>Barre</v>
          </cell>
          <cell r="AB136" t="str">
            <v>MA</v>
          </cell>
        </row>
        <row r="137">
          <cell r="A137" t="str">
            <v>P_881582594</v>
          </cell>
          <cell r="B137" t="str">
            <v>Y</v>
          </cell>
          <cell r="F137" t="str">
            <v>National Grid</v>
          </cell>
          <cell r="G137">
            <v>11804</v>
          </cell>
          <cell r="I137" t="str">
            <v>Bartkus</v>
          </cell>
          <cell r="K137" t="str">
            <v>Renewable Generation (MA) LLC</v>
          </cell>
          <cell r="L137">
            <v>1082.8800000000001</v>
          </cell>
          <cell r="M137" t="str">
            <v>DC</v>
          </cell>
          <cell r="Q137" t="str">
            <v>.</v>
          </cell>
          <cell r="X137">
            <v>2017</v>
          </cell>
          <cell r="Z137" t="str">
            <v>Shirley</v>
          </cell>
          <cell r="AB137" t="str">
            <v>MA</v>
          </cell>
        </row>
        <row r="138">
          <cell r="A138" t="str">
            <v>P_031913488</v>
          </cell>
          <cell r="B138" t="str">
            <v>Y</v>
          </cell>
          <cell r="F138" t="str">
            <v>National Grid</v>
          </cell>
          <cell r="G138">
            <v>11804</v>
          </cell>
          <cell r="I138" t="str">
            <v>BVD Clarksburg Solar</v>
          </cell>
          <cell r="K138" t="str">
            <v>RIN Logistics</v>
          </cell>
          <cell r="L138">
            <v>1367.6</v>
          </cell>
          <cell r="M138" t="str">
            <v>DC</v>
          </cell>
          <cell r="Q138" t="str">
            <v>.</v>
          </cell>
          <cell r="X138">
            <v>2017</v>
          </cell>
          <cell r="Z138" t="str">
            <v>Clarksburg</v>
          </cell>
          <cell r="AB138" t="str">
            <v>MA</v>
          </cell>
        </row>
        <row r="139">
          <cell r="A139" t="str">
            <v>P_230327672a</v>
          </cell>
          <cell r="B139" t="str">
            <v>Y</v>
          </cell>
          <cell r="F139" t="str">
            <v>National Grid</v>
          </cell>
          <cell r="G139">
            <v>11804</v>
          </cell>
          <cell r="I139" t="str">
            <v>Loiacano-18 Sargent</v>
          </cell>
          <cell r="K139" t="str">
            <v>Solect Energy Development, LLC</v>
          </cell>
          <cell r="L139">
            <v>148.72</v>
          </cell>
          <cell r="M139" t="str">
            <v>DC</v>
          </cell>
          <cell r="Q139" t="str">
            <v>.</v>
          </cell>
          <cell r="X139">
            <v>2017</v>
          </cell>
          <cell r="Z139" t="str">
            <v>Gloucester</v>
          </cell>
          <cell r="AB139" t="str">
            <v>MA</v>
          </cell>
        </row>
        <row r="140">
          <cell r="A140" t="str">
            <v>P_230327672b</v>
          </cell>
          <cell r="B140" t="str">
            <v>Y</v>
          </cell>
          <cell r="F140" t="str">
            <v>National Grid</v>
          </cell>
          <cell r="G140">
            <v>11804</v>
          </cell>
          <cell r="I140" t="str">
            <v>Loiacano-31 Willow</v>
          </cell>
          <cell r="K140" t="str">
            <v>Solect Energy Development, LLC</v>
          </cell>
          <cell r="L140">
            <v>114.4</v>
          </cell>
          <cell r="M140" t="str">
            <v>DC</v>
          </cell>
          <cell r="Q140" t="str">
            <v>.</v>
          </cell>
          <cell r="X140">
            <v>2017</v>
          </cell>
          <cell r="Z140" t="str">
            <v>Gloucester</v>
          </cell>
          <cell r="AB140" t="str">
            <v>MA</v>
          </cell>
        </row>
        <row r="141">
          <cell r="A141" t="str">
            <v>P_222088802</v>
          </cell>
          <cell r="B141" t="str">
            <v>Y</v>
          </cell>
          <cell r="F141" t="str">
            <v>National Grid</v>
          </cell>
          <cell r="G141">
            <v>11804</v>
          </cell>
          <cell r="I141" t="str">
            <v>MILLBURY SOLAR FARM (NEW GENERATION DEVELOPMENT)</v>
          </cell>
          <cell r="K141" t="str">
            <v>Solect Energy Development, LLC</v>
          </cell>
          <cell r="L141">
            <v>1391.65</v>
          </cell>
          <cell r="M141" t="str">
            <v>DC</v>
          </cell>
          <cell r="Q141" t="str">
            <v>.</v>
          </cell>
          <cell r="X141">
            <v>2018</v>
          </cell>
          <cell r="Z141" t="str">
            <v>Millbury</v>
          </cell>
          <cell r="AB141" t="str">
            <v>MA</v>
          </cell>
        </row>
        <row r="142">
          <cell r="A142" t="str">
            <v>P_296560377</v>
          </cell>
          <cell r="B142" t="str">
            <v>Y</v>
          </cell>
          <cell r="F142" t="str">
            <v>National Grid</v>
          </cell>
          <cell r="G142">
            <v>11804</v>
          </cell>
          <cell r="I142" t="str">
            <v>Norton Development</v>
          </cell>
          <cell r="K142" t="str">
            <v>Solect Energy Development, LLC</v>
          </cell>
          <cell r="L142">
            <v>1400.58</v>
          </cell>
          <cell r="M142" t="str">
            <v>DC</v>
          </cell>
          <cell r="Q142" t="str">
            <v>.</v>
          </cell>
          <cell r="X142">
            <v>2017</v>
          </cell>
          <cell r="Z142" t="str">
            <v>Norton</v>
          </cell>
          <cell r="AB142" t="str">
            <v>MA</v>
          </cell>
        </row>
        <row r="143">
          <cell r="A143" t="str">
            <v>P_041781711</v>
          </cell>
          <cell r="B143" t="str">
            <v>Y</v>
          </cell>
          <cell r="F143" t="str">
            <v>National Grid</v>
          </cell>
          <cell r="G143">
            <v>11804</v>
          </cell>
          <cell r="I143" t="str">
            <v>Bolton II</v>
          </cell>
          <cell r="K143" t="str">
            <v>Syncarpha Capital, LLC</v>
          </cell>
          <cell r="L143">
            <v>2794.9949999999999</v>
          </cell>
          <cell r="M143" t="str">
            <v>DC</v>
          </cell>
          <cell r="Q143" t="str">
            <v>.</v>
          </cell>
          <cell r="X143">
            <v>2016</v>
          </cell>
          <cell r="Z143" t="str">
            <v>Bolton</v>
          </cell>
          <cell r="AB143" t="str">
            <v>MA</v>
          </cell>
        </row>
        <row r="144">
          <cell r="A144" t="str">
            <v>P_338020873</v>
          </cell>
          <cell r="B144" t="str">
            <v>Y</v>
          </cell>
          <cell r="F144" t="str">
            <v>NSTAR (DBA EverSource)</v>
          </cell>
          <cell r="G144">
            <v>54913</v>
          </cell>
          <cell r="I144" t="str">
            <v>Fitz Plumpton</v>
          </cell>
          <cell r="K144" t="str">
            <v>.</v>
          </cell>
          <cell r="L144">
            <v>1320</v>
          </cell>
          <cell r="M144" t="str">
            <v>DC</v>
          </cell>
          <cell r="Q144" t="str">
            <v>.</v>
          </cell>
          <cell r="X144">
            <v>2017</v>
          </cell>
          <cell r="Z144" t="str">
            <v>Plympton</v>
          </cell>
          <cell r="AB144" t="str">
            <v>MA</v>
          </cell>
        </row>
        <row r="145">
          <cell r="A145" t="str">
            <v>P_120699584</v>
          </cell>
          <cell r="B145" t="str">
            <v>Y</v>
          </cell>
          <cell r="F145" t="str">
            <v>NSTAR (DBA EverSource)</v>
          </cell>
          <cell r="G145">
            <v>54913</v>
          </cell>
          <cell r="I145" t="str">
            <v>Nextsun Wareham 2</v>
          </cell>
          <cell r="K145" t="str">
            <v>.</v>
          </cell>
          <cell r="L145">
            <v>1389.42</v>
          </cell>
          <cell r="M145" t="str">
            <v>DC</v>
          </cell>
          <cell r="Q145" t="str">
            <v>.</v>
          </cell>
          <cell r="X145">
            <v>2017</v>
          </cell>
          <cell r="Z145" t="str">
            <v>Wareham</v>
          </cell>
          <cell r="AB145" t="str">
            <v>MA</v>
          </cell>
        </row>
        <row r="146">
          <cell r="A146" t="str">
            <v>P_890867558</v>
          </cell>
          <cell r="B146" t="str">
            <v>Y</v>
          </cell>
          <cell r="F146" t="str">
            <v>NSTAR (DBA EverSource)</v>
          </cell>
          <cell r="G146">
            <v>54913</v>
          </cell>
          <cell r="I146" t="str">
            <v>Wareham Community Solar Array</v>
          </cell>
          <cell r="K146" t="str">
            <v>.</v>
          </cell>
          <cell r="L146">
            <v>2694</v>
          </cell>
          <cell r="M146" t="str">
            <v>DC</v>
          </cell>
          <cell r="Q146" t="str">
            <v>.</v>
          </cell>
          <cell r="X146">
            <v>2017</v>
          </cell>
          <cell r="Z146" t="str">
            <v>Wareham</v>
          </cell>
          <cell r="AB146" t="str">
            <v>MA</v>
          </cell>
        </row>
        <row r="147">
          <cell r="A147" t="str">
            <v>P_555449263</v>
          </cell>
          <cell r="B147" t="str">
            <v>Y</v>
          </cell>
          <cell r="F147" t="str">
            <v>NSTAR (DBA EverSource)</v>
          </cell>
          <cell r="G147">
            <v>54913</v>
          </cell>
          <cell r="I147" t="str">
            <v>Beaton-Big George</v>
          </cell>
          <cell r="K147" t="str">
            <v>Altus Power America Management, LLC</v>
          </cell>
          <cell r="L147">
            <v>1215.7149999999999</v>
          </cell>
          <cell r="M147" t="str">
            <v>DC</v>
          </cell>
          <cell r="Q147" t="str">
            <v>.</v>
          </cell>
          <cell r="X147">
            <v>2018</v>
          </cell>
          <cell r="Z147" t="str">
            <v>Plymouth</v>
          </cell>
          <cell r="AB147" t="str">
            <v>MA</v>
          </cell>
        </row>
        <row r="148">
          <cell r="A148" t="str">
            <v>P_604754016</v>
          </cell>
          <cell r="B148" t="str">
            <v>Y</v>
          </cell>
          <cell r="F148" t="str">
            <v>NSTAR (DBA EverSource)</v>
          </cell>
          <cell r="G148">
            <v>54913</v>
          </cell>
          <cell r="I148" t="str">
            <v>Cedarville-Callahan</v>
          </cell>
          <cell r="K148" t="str">
            <v>Altus Power America Management, LLC</v>
          </cell>
          <cell r="L148">
            <v>1390.04</v>
          </cell>
          <cell r="M148" t="str">
            <v>DC</v>
          </cell>
          <cell r="Q148" t="str">
            <v>.</v>
          </cell>
          <cell r="X148">
            <v>2017</v>
          </cell>
          <cell r="Z148" t="str">
            <v>Plymouth</v>
          </cell>
          <cell r="AB148" t="str">
            <v>MA</v>
          </cell>
        </row>
        <row r="149">
          <cell r="A149" t="str">
            <v>P_970944045</v>
          </cell>
          <cell r="B149" t="str">
            <v>Y</v>
          </cell>
          <cell r="F149" t="str">
            <v>NSTAR (DBA EverSource)</v>
          </cell>
          <cell r="G149">
            <v>54913</v>
          </cell>
          <cell r="I149" t="str">
            <v>Lot 59-2</v>
          </cell>
          <cell r="K149" t="str">
            <v>Altus Power America Management, LLC</v>
          </cell>
          <cell r="L149">
            <v>1232.9100000000001</v>
          </cell>
          <cell r="M149" t="str">
            <v>DC</v>
          </cell>
          <cell r="Q149" t="str">
            <v>.</v>
          </cell>
          <cell r="X149">
            <v>2017</v>
          </cell>
          <cell r="Z149" t="str">
            <v>Plymouth</v>
          </cell>
          <cell r="AB149" t="str">
            <v>MA</v>
          </cell>
        </row>
        <row r="150">
          <cell r="A150" t="str">
            <v>P_171341299</v>
          </cell>
          <cell r="B150" t="str">
            <v>Y</v>
          </cell>
          <cell r="F150" t="str">
            <v>NSTAR (DBA EverSource)</v>
          </cell>
          <cell r="G150">
            <v>54913</v>
          </cell>
          <cell r="I150" t="str">
            <v>Millis MA 1 LLC</v>
          </cell>
          <cell r="K150" t="str">
            <v>AMERESCO</v>
          </cell>
          <cell r="L150">
            <v>1305.72</v>
          </cell>
          <cell r="M150" t="str">
            <v>DC</v>
          </cell>
          <cell r="Q150" t="str">
            <v>.</v>
          </cell>
          <cell r="X150">
            <v>2018</v>
          </cell>
          <cell r="Z150" t="str">
            <v>Millis</v>
          </cell>
          <cell r="AB150" t="str">
            <v>MA</v>
          </cell>
        </row>
        <row r="151">
          <cell r="A151" t="str">
            <v>P_199317799</v>
          </cell>
          <cell r="B151" t="str">
            <v>Y</v>
          </cell>
          <cell r="F151" t="str">
            <v>NSTAR (DBA EverSource)</v>
          </cell>
          <cell r="G151">
            <v>54913</v>
          </cell>
          <cell r="I151" t="str">
            <v>BWC Buckmaster Pond LLC</v>
          </cell>
          <cell r="K151" t="str">
            <v>AMP Solar Group</v>
          </cell>
          <cell r="L151">
            <v>1419.84</v>
          </cell>
          <cell r="M151" t="str">
            <v>DC</v>
          </cell>
          <cell r="Q151" t="str">
            <v>.</v>
          </cell>
          <cell r="X151">
            <v>2017</v>
          </cell>
          <cell r="Z151" t="str">
            <v>Dover</v>
          </cell>
          <cell r="AB151" t="str">
            <v>MA</v>
          </cell>
        </row>
        <row r="152">
          <cell r="A152" t="str">
            <v>P_379312134</v>
          </cell>
          <cell r="B152" t="str">
            <v>Y</v>
          </cell>
          <cell r="F152" t="str">
            <v>NSTAR (DBA EverSource)</v>
          </cell>
          <cell r="G152">
            <v>54913</v>
          </cell>
          <cell r="I152" t="str">
            <v>BWC Bluefish River</v>
          </cell>
          <cell r="K152" t="str">
            <v>BlueWave Finance Group, LLC</v>
          </cell>
          <cell r="L152">
            <v>1371.5</v>
          </cell>
          <cell r="M152" t="str">
            <v>DC</v>
          </cell>
          <cell r="Q152" t="str">
            <v>.</v>
          </cell>
          <cell r="X152">
            <v>2016</v>
          </cell>
          <cell r="Z152" t="str">
            <v>Plympton</v>
          </cell>
          <cell r="AB152" t="str">
            <v>MA</v>
          </cell>
        </row>
        <row r="153">
          <cell r="A153" t="str">
            <v>P_511340854</v>
          </cell>
          <cell r="B153" t="str">
            <v>Y</v>
          </cell>
          <cell r="F153" t="str">
            <v>NSTAR (DBA EverSource)</v>
          </cell>
          <cell r="G153">
            <v>54913</v>
          </cell>
          <cell r="I153" t="str">
            <v>BWC Tinkham</v>
          </cell>
          <cell r="K153" t="str">
            <v>BlueWave Finance Group, LLC</v>
          </cell>
          <cell r="L153">
            <v>1095.8499999999999</v>
          </cell>
          <cell r="M153" t="str">
            <v>DC</v>
          </cell>
          <cell r="Q153" t="str">
            <v>.</v>
          </cell>
          <cell r="X153">
            <v>2016</v>
          </cell>
          <cell r="Z153" t="str">
            <v>Fairhaven</v>
          </cell>
          <cell r="AB153" t="str">
            <v>MA</v>
          </cell>
        </row>
        <row r="154">
          <cell r="A154" t="str">
            <v>P_781105050b</v>
          </cell>
          <cell r="B154" t="str">
            <v>Y</v>
          </cell>
          <cell r="F154" t="str">
            <v>NSTAR (DBA EverSource)</v>
          </cell>
          <cell r="G154">
            <v>54913</v>
          </cell>
          <cell r="I154" t="str">
            <v>CEC Solar #1040, LLC</v>
          </cell>
          <cell r="K154" t="str">
            <v>CEC Solar #1033, LLC</v>
          </cell>
          <cell r="L154">
            <v>1118.72</v>
          </cell>
          <cell r="M154" t="str">
            <v>DC</v>
          </cell>
          <cell r="Q154" t="str">
            <v>.</v>
          </cell>
          <cell r="X154">
            <v>2017</v>
          </cell>
          <cell r="Z154" t="str">
            <v>Kingston</v>
          </cell>
          <cell r="AB154" t="str">
            <v>MA</v>
          </cell>
        </row>
        <row r="155">
          <cell r="A155" t="str">
            <v>P_781105050c</v>
          </cell>
          <cell r="B155" t="str">
            <v>Y</v>
          </cell>
          <cell r="F155" t="str">
            <v>NSTAR (DBA EverSource)</v>
          </cell>
          <cell r="G155">
            <v>54913</v>
          </cell>
          <cell r="I155" t="str">
            <v>CEC Solar #1041, LLC</v>
          </cell>
          <cell r="K155" t="str">
            <v>CEC Solar #1033, LLC</v>
          </cell>
          <cell r="L155">
            <v>899.84</v>
          </cell>
          <cell r="M155" t="str">
            <v>DC</v>
          </cell>
          <cell r="Q155" t="str">
            <v>.</v>
          </cell>
          <cell r="X155">
            <v>2017</v>
          </cell>
          <cell r="Z155" t="str">
            <v>Kingston</v>
          </cell>
          <cell r="AB155" t="str">
            <v>MA</v>
          </cell>
        </row>
        <row r="156">
          <cell r="A156" t="str">
            <v>P_781105050d</v>
          </cell>
          <cell r="B156" t="str">
            <v>Y</v>
          </cell>
          <cell r="F156" t="str">
            <v>NSTAR (DBA EverSource)</v>
          </cell>
          <cell r="G156">
            <v>54913</v>
          </cell>
          <cell r="I156" t="str">
            <v>CEC Solar #1043, LLC</v>
          </cell>
          <cell r="K156" t="str">
            <v>CEC Solar #1033, LLC</v>
          </cell>
          <cell r="L156">
            <v>2694</v>
          </cell>
          <cell r="M156" t="str">
            <v>DC</v>
          </cell>
          <cell r="Q156" t="str">
            <v>.</v>
          </cell>
          <cell r="X156">
            <v>2016</v>
          </cell>
          <cell r="Z156" t="str">
            <v>Carver</v>
          </cell>
          <cell r="AB156" t="str">
            <v>MA</v>
          </cell>
        </row>
        <row r="157">
          <cell r="A157" t="str">
            <v>P_781105050h</v>
          </cell>
          <cell r="B157" t="str">
            <v>Y</v>
          </cell>
          <cell r="F157" t="str">
            <v>NSTAR (DBA EverSource)</v>
          </cell>
          <cell r="G157">
            <v>54913</v>
          </cell>
          <cell r="I157" t="str">
            <v>CEC Solar #1082, LLC</v>
          </cell>
          <cell r="K157" t="str">
            <v>CEC Solar #1033, LLC</v>
          </cell>
          <cell r="L157">
            <v>1335.15</v>
          </cell>
          <cell r="M157" t="str">
            <v>DC</v>
          </cell>
          <cell r="Q157" t="str">
            <v>.</v>
          </cell>
          <cell r="X157">
            <v>2016</v>
          </cell>
          <cell r="Z157" t="str">
            <v>Plympton</v>
          </cell>
          <cell r="AB157" t="str">
            <v>MA</v>
          </cell>
        </row>
        <row r="158">
          <cell r="A158" t="str">
            <v>P_781105050k</v>
          </cell>
          <cell r="B158" t="str">
            <v>Y</v>
          </cell>
          <cell r="F158" t="str">
            <v>NSTAR (DBA EverSource)</v>
          </cell>
          <cell r="G158">
            <v>54913</v>
          </cell>
          <cell r="I158" t="str">
            <v>CEC Solar #1114, LLC</v>
          </cell>
          <cell r="K158" t="str">
            <v>CEC Solar #1033, LLC</v>
          </cell>
          <cell r="L158">
            <v>2378.88</v>
          </cell>
          <cell r="M158" t="str">
            <v>DC</v>
          </cell>
          <cell r="Q158" t="str">
            <v>.</v>
          </cell>
          <cell r="X158">
            <v>2017</v>
          </cell>
          <cell r="Z158" t="str">
            <v>Fairhaven</v>
          </cell>
          <cell r="AB158" t="str">
            <v>MA</v>
          </cell>
        </row>
        <row r="159">
          <cell r="A159" t="str">
            <v>P_781105050l</v>
          </cell>
          <cell r="B159" t="str">
            <v>Y</v>
          </cell>
          <cell r="F159" t="str">
            <v>NSTAR (DBA EverSource)</v>
          </cell>
          <cell r="G159">
            <v>54913</v>
          </cell>
          <cell r="I159" t="str">
            <v>CEC Solar #1134, LLC</v>
          </cell>
          <cell r="K159" t="str">
            <v>CEC Solar #1033, LLC</v>
          </cell>
          <cell r="L159">
            <v>1382.4</v>
          </cell>
          <cell r="M159" t="str">
            <v>DC</v>
          </cell>
          <cell r="Q159" t="str">
            <v>.</v>
          </cell>
          <cell r="X159">
            <v>2017</v>
          </cell>
          <cell r="Z159" t="str">
            <v>Holliston</v>
          </cell>
          <cell r="AB159" t="str">
            <v>MA</v>
          </cell>
        </row>
        <row r="160">
          <cell r="A160" t="str">
            <v>P_781105050x</v>
          </cell>
          <cell r="B160" t="str">
            <v>Y</v>
          </cell>
          <cell r="F160" t="str">
            <v>NSTAR (DBA EverSource)</v>
          </cell>
          <cell r="G160">
            <v>54913</v>
          </cell>
          <cell r="I160" t="str">
            <v>NStar Stellar Marion A</v>
          </cell>
          <cell r="K160" t="str">
            <v>CEC Solar #1033, LLC</v>
          </cell>
          <cell r="L160">
            <v>1187.6300000000001</v>
          </cell>
          <cell r="M160" t="str">
            <v>DC</v>
          </cell>
          <cell r="Q160" t="str">
            <v>.</v>
          </cell>
          <cell r="X160">
            <v>2016</v>
          </cell>
          <cell r="Z160" t="str">
            <v>Marion</v>
          </cell>
          <cell r="AB160" t="str">
            <v>MA</v>
          </cell>
        </row>
        <row r="161">
          <cell r="A161" t="str">
            <v>P_781105050y</v>
          </cell>
          <cell r="B161" t="str">
            <v>Y</v>
          </cell>
          <cell r="F161" t="str">
            <v>NSTAR (DBA EverSource)</v>
          </cell>
          <cell r="G161">
            <v>54913</v>
          </cell>
          <cell r="I161" t="str">
            <v>NStar Sustain Westport A - CEC Solar #1108, LLC</v>
          </cell>
          <cell r="K161" t="str">
            <v>CEC Solar #1033, LLC</v>
          </cell>
          <cell r="L161">
            <v>1827.9</v>
          </cell>
          <cell r="M161" t="str">
            <v>DC</v>
          </cell>
          <cell r="Q161" t="str">
            <v>.</v>
          </cell>
          <cell r="X161">
            <v>2016</v>
          </cell>
          <cell r="Z161" t="str">
            <v>Westport</v>
          </cell>
          <cell r="AB161" t="str">
            <v>MA</v>
          </cell>
        </row>
        <row r="162">
          <cell r="A162" t="str">
            <v>P_781105050z</v>
          </cell>
          <cell r="B162" t="str">
            <v>Y</v>
          </cell>
          <cell r="F162" t="str">
            <v>NSTAR (DBA EverSource)</v>
          </cell>
          <cell r="G162">
            <v>54913</v>
          </cell>
          <cell r="I162" t="str">
            <v>NStar Sustain Westport B - CEC Solar #1109, LLC</v>
          </cell>
          <cell r="K162" t="str">
            <v>CEC Solar #1033, LLC</v>
          </cell>
          <cell r="L162">
            <v>1624.8</v>
          </cell>
          <cell r="M162" t="str">
            <v>DC</v>
          </cell>
          <cell r="Q162" t="str">
            <v>.</v>
          </cell>
          <cell r="X162">
            <v>2016</v>
          </cell>
          <cell r="Z162" t="str">
            <v>Westport</v>
          </cell>
          <cell r="AB162" t="str">
            <v>MA</v>
          </cell>
        </row>
        <row r="163">
          <cell r="A163" t="str">
            <v>P_117373277</v>
          </cell>
          <cell r="B163" t="str">
            <v>Y</v>
          </cell>
          <cell r="F163" t="str">
            <v>NSTAR (DBA EverSource)</v>
          </cell>
          <cell r="G163">
            <v>54913</v>
          </cell>
          <cell r="I163" t="str">
            <v>Tihonet East Solar</v>
          </cell>
          <cell r="K163" t="str">
            <v>CEC Solar #1033, LLC</v>
          </cell>
          <cell r="L163">
            <v>2694</v>
          </cell>
          <cell r="M163" t="str">
            <v>DC</v>
          </cell>
          <cell r="Q163" t="str">
            <v>.</v>
          </cell>
          <cell r="X163">
            <v>2016</v>
          </cell>
          <cell r="Z163" t="str">
            <v>Wareham</v>
          </cell>
          <cell r="AB163" t="str">
            <v>MA</v>
          </cell>
        </row>
        <row r="164">
          <cell r="A164" t="str">
            <v>P_599227604</v>
          </cell>
          <cell r="B164" t="str">
            <v>Y</v>
          </cell>
          <cell r="F164" t="str">
            <v>NSTAR (DBA EverSource)</v>
          </cell>
          <cell r="G164">
            <v>54913</v>
          </cell>
          <cell r="I164" t="str">
            <v>Wareham</v>
          </cell>
          <cell r="K164" t="str">
            <v>CEC Solar #1033, LLC</v>
          </cell>
          <cell r="L164">
            <v>1385.7</v>
          </cell>
          <cell r="M164" t="str">
            <v>DC</v>
          </cell>
          <cell r="Q164" t="str">
            <v>.</v>
          </cell>
          <cell r="X164">
            <v>2016</v>
          </cell>
          <cell r="Z164" t="str">
            <v>Wareham</v>
          </cell>
          <cell r="AB164" t="str">
            <v>MA</v>
          </cell>
        </row>
        <row r="165">
          <cell r="A165" t="str">
            <v>P_970697198</v>
          </cell>
          <cell r="B165" t="str">
            <v>Y</v>
          </cell>
          <cell r="F165" t="str">
            <v>NSTAR (DBA EverSource)</v>
          </cell>
          <cell r="G165">
            <v>54913</v>
          </cell>
          <cell r="I165" t="str">
            <v>Bourne Community Solar 1</v>
          </cell>
          <cell r="K165" t="str">
            <v>IGS Solar, LLC</v>
          </cell>
          <cell r="L165">
            <v>1300</v>
          </cell>
          <cell r="M165" t="str">
            <v>DC</v>
          </cell>
          <cell r="Q165" t="str">
            <v>.</v>
          </cell>
          <cell r="X165">
            <v>2015</v>
          </cell>
          <cell r="Z165" t="str">
            <v>Bourne</v>
          </cell>
          <cell r="AB165" t="str">
            <v>MA</v>
          </cell>
        </row>
        <row r="166">
          <cell r="A166" t="str">
            <v>P_376962146</v>
          </cell>
          <cell r="B166" t="str">
            <v>Y</v>
          </cell>
          <cell r="F166" t="str">
            <v>NSTAR (DBA EverSource)</v>
          </cell>
          <cell r="G166">
            <v>54913</v>
          </cell>
          <cell r="I166" t="str">
            <v>Rochester</v>
          </cell>
          <cell r="K166" t="str">
            <v>IGS Solar, LLC</v>
          </cell>
          <cell r="L166">
            <v>1060.2</v>
          </cell>
          <cell r="M166" t="str">
            <v>DC</v>
          </cell>
          <cell r="Q166" t="str">
            <v>.</v>
          </cell>
          <cell r="X166">
            <v>2017</v>
          </cell>
          <cell r="Z166" t="str">
            <v>Rochester</v>
          </cell>
          <cell r="AB166" t="str">
            <v>MA</v>
          </cell>
        </row>
        <row r="167">
          <cell r="A167" t="str">
            <v>P_794071088</v>
          </cell>
          <cell r="B167" t="str">
            <v>Y</v>
          </cell>
          <cell r="F167" t="str">
            <v>NSTAR (DBA EverSource)</v>
          </cell>
          <cell r="G167">
            <v>54913</v>
          </cell>
          <cell r="I167" t="str">
            <v>Meadowatt LLC</v>
          </cell>
          <cell r="K167" t="str">
            <v>Knollwood Energy, LLC</v>
          </cell>
          <cell r="L167">
            <v>410.8</v>
          </cell>
          <cell r="M167" t="str">
            <v>DC</v>
          </cell>
          <cell r="Q167" t="str">
            <v>.</v>
          </cell>
          <cell r="X167">
            <v>2017</v>
          </cell>
          <cell r="Z167" t="str">
            <v>Rochester</v>
          </cell>
          <cell r="AB167" t="str">
            <v>MA</v>
          </cell>
        </row>
        <row r="168">
          <cell r="A168" t="str">
            <v>P_314098200</v>
          </cell>
          <cell r="B168" t="str">
            <v>Y</v>
          </cell>
          <cell r="F168" t="str">
            <v>NSTAR (DBA EverSource)</v>
          </cell>
          <cell r="G168">
            <v>54913</v>
          </cell>
          <cell r="I168" t="str">
            <v>Brownell Boat Works</v>
          </cell>
          <cell r="K168" t="str">
            <v>Mattapoisett Solarpower, Inc.</v>
          </cell>
          <cell r="L168">
            <v>80.64</v>
          </cell>
          <cell r="M168" t="str">
            <v>DC</v>
          </cell>
          <cell r="Q168" t="str">
            <v>.</v>
          </cell>
          <cell r="X168">
            <v>2016</v>
          </cell>
          <cell r="Z168" t="str">
            <v>Mattapoisett</v>
          </cell>
          <cell r="AB168" t="str">
            <v>MA</v>
          </cell>
        </row>
        <row r="169">
          <cell r="A169" t="str">
            <v>P_329977187</v>
          </cell>
          <cell r="B169" t="str">
            <v>Y</v>
          </cell>
          <cell r="F169" t="str">
            <v>NSTAR (DBA EverSource)</v>
          </cell>
          <cell r="G169">
            <v>54913</v>
          </cell>
          <cell r="I169" t="str">
            <v>Squirrel Island Solar, LLC</v>
          </cell>
          <cell r="K169" t="str">
            <v>Nautilus Solar Energy, LLC</v>
          </cell>
          <cell r="L169">
            <v>1401.9749999999999</v>
          </cell>
          <cell r="M169" t="str">
            <v>DC</v>
          </cell>
          <cell r="Q169" t="str">
            <v>.</v>
          </cell>
          <cell r="X169">
            <v>2017</v>
          </cell>
          <cell r="Z169" t="str">
            <v>Wareham</v>
          </cell>
          <cell r="AB169" t="str">
            <v>MA</v>
          </cell>
        </row>
        <row r="170">
          <cell r="A170" t="str">
            <v>P_909383447c</v>
          </cell>
          <cell r="B170" t="str">
            <v>Y</v>
          </cell>
          <cell r="F170" t="str">
            <v>NSTAR (DBA EverSource)</v>
          </cell>
          <cell r="G170">
            <v>54913</v>
          </cell>
          <cell r="I170" t="str">
            <v>VH II Westport, LLC</v>
          </cell>
          <cell r="K170" t="str">
            <v>Nautilus Solar Energy, LLC</v>
          </cell>
          <cell r="L170">
            <v>2699.52</v>
          </cell>
          <cell r="M170" t="str">
            <v>DC</v>
          </cell>
          <cell r="Q170" t="str">
            <v>.</v>
          </cell>
          <cell r="X170">
            <v>2017</v>
          </cell>
          <cell r="Z170" t="str">
            <v>Westport</v>
          </cell>
          <cell r="AB170" t="str">
            <v>MA</v>
          </cell>
        </row>
        <row r="171">
          <cell r="A171" t="str">
            <v>P_745891389</v>
          </cell>
          <cell r="B171" t="str">
            <v>Y</v>
          </cell>
          <cell r="F171" t="str">
            <v>NSTAR (DBA EverSource)</v>
          </cell>
          <cell r="G171">
            <v>54913</v>
          </cell>
          <cell r="I171" t="str">
            <v>Beaton-Burgess</v>
          </cell>
          <cell r="K171" t="str">
            <v>Nexamp Aggregation SRECs</v>
          </cell>
          <cell r="L171">
            <v>647.67999999999995</v>
          </cell>
          <cell r="M171" t="str">
            <v>DC</v>
          </cell>
          <cell r="Q171" t="str">
            <v>.</v>
          </cell>
          <cell r="X171">
            <v>2018</v>
          </cell>
          <cell r="Z171" t="str">
            <v>Plymouth</v>
          </cell>
          <cell r="AB171" t="str">
            <v>MA</v>
          </cell>
        </row>
        <row r="172">
          <cell r="A172" t="str">
            <v>P_644926838</v>
          </cell>
          <cell r="B172" t="str">
            <v>Y</v>
          </cell>
          <cell r="F172" t="str">
            <v>NSTAR (DBA EverSource)</v>
          </cell>
          <cell r="G172">
            <v>54913</v>
          </cell>
          <cell r="I172" t="str">
            <v>BEC Campanelli</v>
          </cell>
          <cell r="K172" t="str">
            <v>Nexamp Aggregation SRECs</v>
          </cell>
          <cell r="L172">
            <v>846.72</v>
          </cell>
          <cell r="M172" t="str">
            <v>DC</v>
          </cell>
          <cell r="Q172" t="str">
            <v>.</v>
          </cell>
          <cell r="X172">
            <v>2017</v>
          </cell>
          <cell r="Z172" t="str">
            <v>Canton</v>
          </cell>
          <cell r="AB172" t="str">
            <v>MA</v>
          </cell>
        </row>
        <row r="173">
          <cell r="A173" t="str">
            <v>P_813771838</v>
          </cell>
          <cell r="B173" t="str">
            <v>Y</v>
          </cell>
          <cell r="F173" t="str">
            <v>NSTAR (DBA EverSource)</v>
          </cell>
          <cell r="G173">
            <v>54913</v>
          </cell>
          <cell r="I173" t="str">
            <v>Canton Solar II</v>
          </cell>
          <cell r="K173" t="str">
            <v>Nexamp Aggregation SRECs</v>
          </cell>
          <cell r="L173">
            <v>526.67999999999995</v>
          </cell>
          <cell r="M173" t="str">
            <v>DC</v>
          </cell>
          <cell r="Q173" t="str">
            <v>.</v>
          </cell>
          <cell r="X173">
            <v>2017</v>
          </cell>
          <cell r="Z173" t="str">
            <v>Canton</v>
          </cell>
          <cell r="AB173" t="str">
            <v>MA</v>
          </cell>
        </row>
        <row r="174">
          <cell r="A174" t="str">
            <v>P_228189065</v>
          </cell>
          <cell r="B174" t="str">
            <v>Y</v>
          </cell>
          <cell r="F174" t="str">
            <v>NSTAR (DBA EverSource)</v>
          </cell>
          <cell r="G174">
            <v>54913</v>
          </cell>
          <cell r="I174" t="str">
            <v>27 Locust Street Solar</v>
          </cell>
          <cell r="K174" t="str">
            <v>NRG Solar LLC</v>
          </cell>
          <cell r="L174">
            <v>1113.21</v>
          </cell>
          <cell r="M174" t="str">
            <v>DC</v>
          </cell>
          <cell r="Q174" t="str">
            <v>.</v>
          </cell>
          <cell r="X174">
            <v>2015</v>
          </cell>
          <cell r="Z174" t="str">
            <v>Freetown</v>
          </cell>
          <cell r="AB174" t="str">
            <v>MA</v>
          </cell>
        </row>
        <row r="175">
          <cell r="A175" t="str">
            <v>P_022341537</v>
          </cell>
          <cell r="B175" t="str">
            <v>Y</v>
          </cell>
          <cell r="F175" t="str">
            <v>NSTAR (DBA EverSource)</v>
          </cell>
          <cell r="G175">
            <v>54913</v>
          </cell>
          <cell r="I175" t="str">
            <v>Black Cat Road Solar</v>
          </cell>
          <cell r="K175" t="str">
            <v>NRG Solar LLC</v>
          </cell>
          <cell r="L175">
            <v>1320.57</v>
          </cell>
          <cell r="M175" t="str">
            <v>DC</v>
          </cell>
          <cell r="Q175" t="str">
            <v>.</v>
          </cell>
          <cell r="X175">
            <v>2017</v>
          </cell>
          <cell r="Z175" t="str">
            <v>Plymouth</v>
          </cell>
          <cell r="AB175" t="str">
            <v>MA</v>
          </cell>
        </row>
        <row r="176">
          <cell r="A176" t="str">
            <v>P_743621271a</v>
          </cell>
          <cell r="B176" t="str">
            <v>Y</v>
          </cell>
          <cell r="F176" t="str">
            <v>NSTAR (DBA EverSource)</v>
          </cell>
          <cell r="G176">
            <v>54913</v>
          </cell>
          <cell r="I176" t="str">
            <v>Brook Street Solar 1</v>
          </cell>
          <cell r="K176" t="str">
            <v>NRG Solar LLC</v>
          </cell>
          <cell r="L176">
            <v>2673</v>
          </cell>
          <cell r="M176" t="str">
            <v>DC</v>
          </cell>
          <cell r="Q176" t="str">
            <v>.</v>
          </cell>
          <cell r="X176">
            <v>2017</v>
          </cell>
          <cell r="Z176" t="str">
            <v>Plympton</v>
          </cell>
          <cell r="AB176" t="str">
            <v>MA</v>
          </cell>
        </row>
        <row r="177">
          <cell r="A177" t="str">
            <v>P_743621271b</v>
          </cell>
          <cell r="B177" t="str">
            <v>Y</v>
          </cell>
          <cell r="F177" t="str">
            <v>NSTAR (DBA EverSource)</v>
          </cell>
          <cell r="G177">
            <v>54913</v>
          </cell>
          <cell r="I177" t="str">
            <v>Brook Street Solar 2</v>
          </cell>
          <cell r="K177" t="str">
            <v>NRG Solar LLC</v>
          </cell>
          <cell r="L177">
            <v>2673</v>
          </cell>
          <cell r="M177" t="str">
            <v>DC</v>
          </cell>
          <cell r="Q177" t="str">
            <v>.</v>
          </cell>
          <cell r="X177">
            <v>2017</v>
          </cell>
          <cell r="Z177" t="str">
            <v>Plympton</v>
          </cell>
          <cell r="AB177" t="str">
            <v>MA</v>
          </cell>
        </row>
        <row r="178">
          <cell r="A178" t="str">
            <v>P_743621271c</v>
          </cell>
          <cell r="B178" t="str">
            <v>Y</v>
          </cell>
          <cell r="F178" t="str">
            <v>NSTAR (DBA EverSource)</v>
          </cell>
          <cell r="G178">
            <v>54913</v>
          </cell>
          <cell r="I178" t="str">
            <v>Brook Street Solar 3</v>
          </cell>
          <cell r="K178" t="str">
            <v>NRG Solar LLC</v>
          </cell>
          <cell r="L178">
            <v>1134</v>
          </cell>
          <cell r="M178" t="str">
            <v>DC</v>
          </cell>
          <cell r="Q178" t="str">
            <v>.</v>
          </cell>
          <cell r="X178">
            <v>2017</v>
          </cell>
          <cell r="Z178" t="str">
            <v>Plympton</v>
          </cell>
          <cell r="AB178" t="str">
            <v>MA</v>
          </cell>
        </row>
        <row r="179">
          <cell r="A179" t="str">
            <v>P_765772720a</v>
          </cell>
          <cell r="B179" t="str">
            <v>Y</v>
          </cell>
          <cell r="F179" t="str">
            <v>NSTAR (DBA EverSource)</v>
          </cell>
          <cell r="G179">
            <v>54913</v>
          </cell>
          <cell r="I179" t="str">
            <v>Bullock Road Solar 1</v>
          </cell>
          <cell r="K179" t="str">
            <v>NRG Solar LLC</v>
          </cell>
          <cell r="L179">
            <v>2877.12</v>
          </cell>
          <cell r="M179" t="str">
            <v>DC</v>
          </cell>
          <cell r="Q179" t="str">
            <v>.</v>
          </cell>
          <cell r="X179">
            <v>2018</v>
          </cell>
          <cell r="Z179" t="str">
            <v>Freetown</v>
          </cell>
          <cell r="AB179" t="str">
            <v>MA</v>
          </cell>
        </row>
        <row r="180">
          <cell r="A180" t="str">
            <v>P_765772720b</v>
          </cell>
          <cell r="B180" t="str">
            <v>Y</v>
          </cell>
          <cell r="F180" t="str">
            <v>NSTAR (DBA EverSource)</v>
          </cell>
          <cell r="G180">
            <v>54913</v>
          </cell>
          <cell r="I180" t="str">
            <v>Bullock Road Solar 2</v>
          </cell>
          <cell r="K180" t="str">
            <v>NRG Solar LLC</v>
          </cell>
          <cell r="L180">
            <v>2877.12</v>
          </cell>
          <cell r="M180" t="str">
            <v>DC</v>
          </cell>
          <cell r="Q180" t="str">
            <v>.</v>
          </cell>
          <cell r="X180">
            <v>2018</v>
          </cell>
          <cell r="Z180" t="str">
            <v>Freetown</v>
          </cell>
          <cell r="AB180" t="str">
            <v>MA</v>
          </cell>
        </row>
        <row r="181">
          <cell r="A181" t="str">
            <v>P_564778299a</v>
          </cell>
          <cell r="B181" t="str">
            <v>Y</v>
          </cell>
          <cell r="F181" t="str">
            <v>NSTAR (DBA EverSource)</v>
          </cell>
          <cell r="G181">
            <v>54913</v>
          </cell>
          <cell r="I181" t="str">
            <v>NRG Freeman Solar 1</v>
          </cell>
          <cell r="K181" t="str">
            <v>NRG Solar LLC</v>
          </cell>
          <cell r="L181">
            <v>466.2</v>
          </cell>
          <cell r="M181" t="str">
            <v>DC</v>
          </cell>
          <cell r="Q181" t="str">
            <v>.</v>
          </cell>
          <cell r="X181">
            <v>2017</v>
          </cell>
          <cell r="Z181" t="str">
            <v>Sandwich</v>
          </cell>
          <cell r="AB181" t="str">
            <v>MA</v>
          </cell>
        </row>
        <row r="182">
          <cell r="A182" t="str">
            <v>P_564778299b</v>
          </cell>
          <cell r="B182" t="str">
            <v>Y</v>
          </cell>
          <cell r="F182" t="str">
            <v>NSTAR (DBA EverSource)</v>
          </cell>
          <cell r="G182">
            <v>54913</v>
          </cell>
          <cell r="I182" t="str">
            <v>NRG Freeman Solar2</v>
          </cell>
          <cell r="K182" t="str">
            <v>NRG Solar LLC</v>
          </cell>
          <cell r="L182">
            <v>1033.2</v>
          </cell>
          <cell r="M182" t="str">
            <v>DC</v>
          </cell>
          <cell r="Q182" t="str">
            <v>.</v>
          </cell>
          <cell r="X182">
            <v>2017</v>
          </cell>
          <cell r="Z182" t="str">
            <v>Sandwich</v>
          </cell>
          <cell r="AB182" t="str">
            <v>MA</v>
          </cell>
        </row>
        <row r="183">
          <cell r="A183" t="str">
            <v>P_333750268a</v>
          </cell>
          <cell r="B183" t="str">
            <v>Y</v>
          </cell>
          <cell r="F183" t="str">
            <v>NSTAR (DBA EverSource)</v>
          </cell>
          <cell r="G183">
            <v>54913</v>
          </cell>
          <cell r="I183" t="str">
            <v>Redbrook Solar Site A</v>
          </cell>
          <cell r="K183" t="str">
            <v>NRG Solar LLC</v>
          </cell>
          <cell r="L183">
            <v>1391.94</v>
          </cell>
          <cell r="M183" t="str">
            <v>DC</v>
          </cell>
          <cell r="Q183" t="str">
            <v>.</v>
          </cell>
          <cell r="X183">
            <v>2017</v>
          </cell>
          <cell r="Z183" t="str">
            <v>Plymouth</v>
          </cell>
          <cell r="AB183" t="str">
            <v>MA</v>
          </cell>
        </row>
        <row r="184">
          <cell r="A184" t="str">
            <v>P_333750268b</v>
          </cell>
          <cell r="B184" t="str">
            <v>Y</v>
          </cell>
          <cell r="F184" t="str">
            <v>NSTAR (DBA EverSource)</v>
          </cell>
          <cell r="G184">
            <v>54913</v>
          </cell>
          <cell r="I184" t="str">
            <v>Redbrook Solar Site C</v>
          </cell>
          <cell r="K184" t="str">
            <v>NRG Solar LLC</v>
          </cell>
          <cell r="L184">
            <v>1391.94</v>
          </cell>
          <cell r="M184" t="str">
            <v>DC</v>
          </cell>
          <cell r="Q184" t="str">
            <v>.</v>
          </cell>
          <cell r="X184">
            <v>2017</v>
          </cell>
          <cell r="Z184" t="str">
            <v>Plymouth</v>
          </cell>
          <cell r="AB184" t="str">
            <v>MA</v>
          </cell>
        </row>
        <row r="185">
          <cell r="A185" t="str">
            <v>P_333750268c</v>
          </cell>
          <cell r="B185" t="str">
            <v>Y</v>
          </cell>
          <cell r="F185" t="str">
            <v>NSTAR (DBA EverSource)</v>
          </cell>
          <cell r="G185">
            <v>54913</v>
          </cell>
          <cell r="I185" t="str">
            <v>Redbrook Solar Site D</v>
          </cell>
          <cell r="K185" t="str">
            <v>NRG Solar LLC</v>
          </cell>
          <cell r="L185">
            <v>2783.88</v>
          </cell>
          <cell r="M185" t="str">
            <v>DC</v>
          </cell>
          <cell r="Q185" t="str">
            <v>.</v>
          </cell>
          <cell r="X185">
            <v>2017</v>
          </cell>
          <cell r="Z185" t="str">
            <v>Plymouth</v>
          </cell>
          <cell r="AB185" t="str">
            <v>MA</v>
          </cell>
        </row>
        <row r="186">
          <cell r="A186" t="str">
            <v>P_217126398</v>
          </cell>
          <cell r="B186" t="str">
            <v>Y</v>
          </cell>
          <cell r="F186" t="str">
            <v>NSTAR (DBA EverSource)</v>
          </cell>
          <cell r="G186">
            <v>54913</v>
          </cell>
          <cell r="I186" t="str">
            <v>Spring Street Solar</v>
          </cell>
          <cell r="K186" t="str">
            <v>NRG Solar LLC</v>
          </cell>
          <cell r="L186">
            <v>2530.8000000000002</v>
          </cell>
          <cell r="M186" t="str">
            <v>DC</v>
          </cell>
          <cell r="Q186" t="str">
            <v>.</v>
          </cell>
          <cell r="X186">
            <v>2017</v>
          </cell>
          <cell r="Z186" t="str">
            <v>Plympton</v>
          </cell>
          <cell r="AB186" t="str">
            <v>MA</v>
          </cell>
        </row>
        <row r="187">
          <cell r="A187" t="str">
            <v>P_088377930</v>
          </cell>
          <cell r="B187" t="str">
            <v>Y</v>
          </cell>
          <cell r="F187" t="str">
            <v>NSTAR (DBA EverSource)</v>
          </cell>
          <cell r="G187">
            <v>54913</v>
          </cell>
          <cell r="I187" t="str">
            <v>Long Pond Road</v>
          </cell>
          <cell r="K187" t="str">
            <v>Sol Systems, LLC</v>
          </cell>
          <cell r="L187">
            <v>73.2</v>
          </cell>
          <cell r="M187" t="str">
            <v>DC</v>
          </cell>
          <cell r="Q187" t="str">
            <v>.</v>
          </cell>
          <cell r="X187">
            <v>2016</v>
          </cell>
          <cell r="Z187" t="str">
            <v>Brewster</v>
          </cell>
          <cell r="AB187" t="str">
            <v>MA</v>
          </cell>
        </row>
        <row r="188">
          <cell r="A188" t="str">
            <v>P_981406445</v>
          </cell>
          <cell r="B188" t="str">
            <v>Y</v>
          </cell>
          <cell r="F188" t="str">
            <v>NSTAR (DBA EverSource)</v>
          </cell>
          <cell r="G188">
            <v>54913</v>
          </cell>
          <cell r="I188" t="str">
            <v>Holliston Field 2</v>
          </cell>
          <cell r="K188" t="str">
            <v>Solect Energy Development, LLC</v>
          </cell>
          <cell r="L188">
            <v>343.2</v>
          </cell>
          <cell r="M188" t="str">
            <v>DC</v>
          </cell>
          <cell r="Q188" t="str">
            <v>.</v>
          </cell>
          <cell r="X188">
            <v>2015</v>
          </cell>
          <cell r="Z188" t="str">
            <v>Holliston</v>
          </cell>
          <cell r="AB188" t="str">
            <v>MA</v>
          </cell>
        </row>
        <row r="189">
          <cell r="A189" t="str">
            <v>P_850084324</v>
          </cell>
          <cell r="B189" t="str">
            <v>Y</v>
          </cell>
          <cell r="F189" t="str">
            <v>NSTAR (DBA EverSource)</v>
          </cell>
          <cell r="G189">
            <v>54913</v>
          </cell>
          <cell r="I189" t="str">
            <v>SED - 201 Hayden Rowe St</v>
          </cell>
          <cell r="K189" t="str">
            <v>Solect Energy Development, LLC</v>
          </cell>
          <cell r="L189">
            <v>319.68</v>
          </cell>
          <cell r="M189" t="str">
            <v>DC</v>
          </cell>
          <cell r="Q189" t="str">
            <v>.</v>
          </cell>
          <cell r="X189">
            <v>2017</v>
          </cell>
          <cell r="Z189" t="str">
            <v>Hopkinton</v>
          </cell>
          <cell r="AB189" t="str">
            <v>MA</v>
          </cell>
        </row>
        <row r="190">
          <cell r="A190" t="str">
            <v>P_721167722a</v>
          </cell>
          <cell r="B190" t="str">
            <v>Y</v>
          </cell>
          <cell r="F190" t="str">
            <v>NSTAR (DBA EverSource)</v>
          </cell>
          <cell r="G190">
            <v>54913</v>
          </cell>
          <cell r="I190" t="str">
            <v>418 County Rd Solar System 1</v>
          </cell>
          <cell r="K190" t="str">
            <v>SRECTrade</v>
          </cell>
          <cell r="L190">
            <v>644.875</v>
          </cell>
          <cell r="M190" t="str">
            <v>DC</v>
          </cell>
          <cell r="Q190" t="str">
            <v>.</v>
          </cell>
          <cell r="X190">
            <v>2018</v>
          </cell>
          <cell r="Z190" t="str">
            <v>Wareham</v>
          </cell>
          <cell r="AB190" t="str">
            <v>MA</v>
          </cell>
        </row>
        <row r="191">
          <cell r="A191" t="str">
            <v>P_721167722b</v>
          </cell>
          <cell r="B191" t="str">
            <v>Y</v>
          </cell>
          <cell r="F191" t="str">
            <v>NSTAR (DBA EverSource)</v>
          </cell>
          <cell r="G191">
            <v>54913</v>
          </cell>
          <cell r="I191" t="str">
            <v>418 County Rd Solar System 2</v>
          </cell>
          <cell r="K191" t="str">
            <v>SRECTrade</v>
          </cell>
          <cell r="L191">
            <v>257.95</v>
          </cell>
          <cell r="M191" t="str">
            <v>DC</v>
          </cell>
          <cell r="Q191" t="str">
            <v>.</v>
          </cell>
          <cell r="X191">
            <v>2018</v>
          </cell>
          <cell r="Z191" t="str">
            <v>Wareham</v>
          </cell>
          <cell r="AB191" t="str">
            <v>MA</v>
          </cell>
        </row>
        <row r="192">
          <cell r="A192" t="str">
            <v>P_721167722c</v>
          </cell>
          <cell r="B192" t="str">
            <v>Y</v>
          </cell>
          <cell r="F192" t="str">
            <v>NSTAR (DBA EverSource)</v>
          </cell>
          <cell r="G192">
            <v>54913</v>
          </cell>
          <cell r="I192" t="str">
            <v>418 County Rd Solar System 4</v>
          </cell>
          <cell r="K192" t="str">
            <v>SRECTrade</v>
          </cell>
          <cell r="L192">
            <v>648.55999999999995</v>
          </cell>
          <cell r="M192" t="str">
            <v>DC</v>
          </cell>
          <cell r="Q192" t="str">
            <v>.</v>
          </cell>
          <cell r="X192">
            <v>2018</v>
          </cell>
          <cell r="Z192" t="str">
            <v>Wareham</v>
          </cell>
          <cell r="AB192" t="str">
            <v>MA</v>
          </cell>
        </row>
        <row r="193">
          <cell r="A193" t="str">
            <v>P_721167722d</v>
          </cell>
          <cell r="B193" t="str">
            <v>Y</v>
          </cell>
          <cell r="F193" t="str">
            <v>NSTAR (DBA EverSource)</v>
          </cell>
          <cell r="G193">
            <v>54913</v>
          </cell>
          <cell r="I193" t="str">
            <v>418 County Rd System 3</v>
          </cell>
          <cell r="K193" t="str">
            <v>SRECTrade</v>
          </cell>
          <cell r="L193">
            <v>644.875</v>
          </cell>
          <cell r="M193" t="str">
            <v>DC</v>
          </cell>
          <cell r="Q193" t="str">
            <v>.</v>
          </cell>
          <cell r="X193">
            <v>2018</v>
          </cell>
          <cell r="Z193" t="str">
            <v>Wareham</v>
          </cell>
          <cell r="AB193" t="str">
            <v>MA</v>
          </cell>
        </row>
        <row r="194">
          <cell r="A194" t="str">
            <v>P_867060236</v>
          </cell>
          <cell r="B194" t="str">
            <v>Y</v>
          </cell>
          <cell r="F194" t="str">
            <v>NSTAR (DBA EverSource)</v>
          </cell>
          <cell r="G194">
            <v>54913</v>
          </cell>
          <cell r="I194" t="str">
            <v>Alternate Power and Energy (DUPLICATE W/ PROD)</v>
          </cell>
          <cell r="K194" t="str">
            <v>SRECTrade</v>
          </cell>
          <cell r="L194">
            <v>598.5</v>
          </cell>
          <cell r="M194" t="str">
            <v>DC</v>
          </cell>
          <cell r="Q194" t="str">
            <v>.</v>
          </cell>
          <cell r="X194">
            <v>2017</v>
          </cell>
          <cell r="Z194" t="str">
            <v>Wareham</v>
          </cell>
          <cell r="AB194" t="str">
            <v>MA</v>
          </cell>
        </row>
        <row r="195">
          <cell r="A195" t="str">
            <v>P_584758827</v>
          </cell>
          <cell r="B195" t="str">
            <v>Y</v>
          </cell>
          <cell r="F195" t="str">
            <v>NSTAR (DBA EverSource)</v>
          </cell>
          <cell r="G195">
            <v>54913</v>
          </cell>
          <cell r="I195" t="str">
            <v>Brier Solar 1</v>
          </cell>
          <cell r="K195" t="str">
            <v>SRECTrade</v>
          </cell>
          <cell r="L195">
            <v>598.5</v>
          </cell>
          <cell r="M195" t="str">
            <v>DC</v>
          </cell>
          <cell r="Q195" t="str">
            <v>.</v>
          </cell>
          <cell r="X195">
            <v>2017</v>
          </cell>
          <cell r="Z195" t="str">
            <v>Wareham</v>
          </cell>
          <cell r="AB195" t="str">
            <v>MA</v>
          </cell>
        </row>
        <row r="196">
          <cell r="A196" t="str">
            <v>P_350472657</v>
          </cell>
          <cell r="B196" t="str">
            <v>Y</v>
          </cell>
          <cell r="F196" t="str">
            <v>NSTAR (DBA EverSource)</v>
          </cell>
          <cell r="G196">
            <v>54913</v>
          </cell>
          <cell r="I196" t="str">
            <v>Cambridge Community Housing, Inc. - Magazine St</v>
          </cell>
          <cell r="K196" t="str">
            <v>SRECTrade</v>
          </cell>
          <cell r="L196">
            <v>26.4</v>
          </cell>
          <cell r="M196" t="str">
            <v>DC</v>
          </cell>
          <cell r="Q196" t="str">
            <v>.</v>
          </cell>
          <cell r="X196">
            <v>2015</v>
          </cell>
          <cell r="Z196" t="str">
            <v>Cambridge</v>
          </cell>
          <cell r="AB196" t="str">
            <v>MA</v>
          </cell>
        </row>
        <row r="197">
          <cell r="A197" t="str">
            <v>P_737134758</v>
          </cell>
          <cell r="B197" t="str">
            <v>Y</v>
          </cell>
          <cell r="F197" t="str">
            <v>NSTAR (DBA EverSource)</v>
          </cell>
          <cell r="G197">
            <v>54913</v>
          </cell>
          <cell r="I197" t="str">
            <v>Cornerstone Village Cohousing</v>
          </cell>
          <cell r="K197" t="str">
            <v>SRECTrade</v>
          </cell>
          <cell r="L197">
            <v>45.453000000000003</v>
          </cell>
          <cell r="M197" t="str">
            <v>DC</v>
          </cell>
          <cell r="Q197" t="str">
            <v>.</v>
          </cell>
          <cell r="X197">
            <v>2015</v>
          </cell>
          <cell r="Z197" t="str">
            <v>Cambridge</v>
          </cell>
          <cell r="AB197" t="str">
            <v>MA</v>
          </cell>
        </row>
        <row r="198">
          <cell r="A198" t="str">
            <v>P_191321048</v>
          </cell>
          <cell r="B198" t="str">
            <v>Y</v>
          </cell>
          <cell r="F198" t="str">
            <v>NSTAR (DBA EverSource)</v>
          </cell>
          <cell r="G198">
            <v>54913</v>
          </cell>
          <cell r="I198" t="str">
            <v>Lazy A Solar</v>
          </cell>
          <cell r="K198" t="str">
            <v>SRECTrade</v>
          </cell>
          <cell r="L198">
            <v>63</v>
          </cell>
          <cell r="M198" t="str">
            <v>DC</v>
          </cell>
          <cell r="Q198" t="str">
            <v>.</v>
          </cell>
          <cell r="X198">
            <v>2017</v>
          </cell>
          <cell r="Z198" t="str">
            <v>Freetown</v>
          </cell>
          <cell r="AB198" t="str">
            <v>MA</v>
          </cell>
        </row>
        <row r="199">
          <cell r="A199" t="str">
            <v>P_193829262</v>
          </cell>
          <cell r="B199" t="str">
            <v>Y</v>
          </cell>
          <cell r="F199" t="str">
            <v>NSTAR (DBA EverSource)</v>
          </cell>
          <cell r="G199">
            <v>54913</v>
          </cell>
          <cell r="I199" t="str">
            <v>Mashpee Commons II LLC</v>
          </cell>
          <cell r="K199" t="str">
            <v>SRECTrade</v>
          </cell>
          <cell r="L199">
            <v>443.08499999999998</v>
          </cell>
          <cell r="M199" t="str">
            <v>DC</v>
          </cell>
          <cell r="Q199" t="str">
            <v>.</v>
          </cell>
          <cell r="X199">
            <v>2016</v>
          </cell>
          <cell r="Z199" t="str">
            <v>Mashpee</v>
          </cell>
          <cell r="AB199" t="str">
            <v>MA</v>
          </cell>
        </row>
        <row r="200">
          <cell r="A200" t="str">
            <v>P_765191610</v>
          </cell>
          <cell r="B200" t="str">
            <v>Y</v>
          </cell>
          <cell r="F200" t="str">
            <v>NSTAR (DBA EverSource)</v>
          </cell>
          <cell r="G200">
            <v>54913</v>
          </cell>
          <cell r="I200" t="str">
            <v>Pemberton Place Condominium Association - Pemberto</v>
          </cell>
          <cell r="K200" t="str">
            <v>SRECTrade</v>
          </cell>
          <cell r="L200">
            <v>30.35</v>
          </cell>
          <cell r="M200" t="str">
            <v>DC</v>
          </cell>
          <cell r="Q200" t="str">
            <v>.</v>
          </cell>
          <cell r="X200">
            <v>2017</v>
          </cell>
          <cell r="Z200" t="str">
            <v>Cambridge</v>
          </cell>
          <cell r="AB200" t="str">
            <v>MA</v>
          </cell>
        </row>
        <row r="201">
          <cell r="A201" t="str">
            <v>P_010055653</v>
          </cell>
          <cell r="B201" t="str">
            <v>Y</v>
          </cell>
          <cell r="F201" t="str">
            <v>NSTAR (DBA EverSource)</v>
          </cell>
          <cell r="G201">
            <v>54913</v>
          </cell>
          <cell r="I201" t="str">
            <v>Sippican Community Solar Garden, LLC</v>
          </cell>
          <cell r="K201" t="str">
            <v>SRECTrade</v>
          </cell>
          <cell r="L201">
            <v>912</v>
          </cell>
          <cell r="M201" t="str">
            <v>DC</v>
          </cell>
          <cell r="Q201" t="str">
            <v>.</v>
          </cell>
          <cell r="X201">
            <v>2015</v>
          </cell>
          <cell r="Z201" t="str">
            <v>Marion</v>
          </cell>
          <cell r="AB201" t="str">
            <v>MA</v>
          </cell>
        </row>
        <row r="202">
          <cell r="A202" t="str">
            <v>P_168588977</v>
          </cell>
          <cell r="B202" t="str">
            <v>Y</v>
          </cell>
          <cell r="F202" t="str">
            <v>NSTAR (DBA EverSource)</v>
          </cell>
          <cell r="G202">
            <v>54913</v>
          </cell>
          <cell r="I202" t="str">
            <v>The Lofts at Westinghouse</v>
          </cell>
          <cell r="K202" t="str">
            <v>SRECTrade</v>
          </cell>
          <cell r="L202">
            <v>211.89599999999999</v>
          </cell>
          <cell r="M202" t="str">
            <v>DC</v>
          </cell>
          <cell r="Q202" t="str">
            <v>.</v>
          </cell>
          <cell r="X202">
            <v>2016</v>
          </cell>
          <cell r="Z202" t="str">
            <v>Boston</v>
          </cell>
          <cell r="AB202" t="str">
            <v>MA</v>
          </cell>
        </row>
        <row r="203">
          <cell r="A203" t="str">
            <v>P_038358713</v>
          </cell>
          <cell r="B203" t="str">
            <v>Y</v>
          </cell>
          <cell r="F203" t="str">
            <v>NSTAR (DBA EverSource)</v>
          </cell>
          <cell r="G203">
            <v>54913</v>
          </cell>
          <cell r="I203" t="str">
            <v>Brewster Community Solar Garden LLC</v>
          </cell>
          <cell r="K203" t="str">
            <v>SRECTrade, Inc.</v>
          </cell>
          <cell r="L203">
            <v>345.6</v>
          </cell>
          <cell r="M203" t="str">
            <v>DC</v>
          </cell>
          <cell r="Q203" t="str">
            <v>.</v>
          </cell>
          <cell r="X203">
            <v>2012</v>
          </cell>
          <cell r="Z203" t="str">
            <v>Brewster</v>
          </cell>
          <cell r="AB203" t="str">
            <v>MA</v>
          </cell>
        </row>
        <row r="204">
          <cell r="A204" t="str">
            <v>P_808466665a</v>
          </cell>
          <cell r="B204" t="str">
            <v>Y</v>
          </cell>
          <cell r="F204" t="str">
            <v>Reading Municipal Light Department</v>
          </cell>
          <cell r="G204">
            <v>15748</v>
          </cell>
          <cell r="I204" t="str">
            <v>Solar Choice 1</v>
          </cell>
          <cell r="K204" t="str">
            <v>Altus Power America Management, LLC</v>
          </cell>
          <cell r="L204">
            <v>1333.76</v>
          </cell>
          <cell r="M204" t="str">
            <v>DC</v>
          </cell>
          <cell r="Q204" t="str">
            <v>.</v>
          </cell>
          <cell r="X204">
            <v>2017</v>
          </cell>
          <cell r="Z204" t="str">
            <v>Wilmington</v>
          </cell>
          <cell r="AB204" t="str">
            <v>MA</v>
          </cell>
        </row>
        <row r="205">
          <cell r="A205" t="str">
            <v>P_808466665b</v>
          </cell>
          <cell r="B205" t="str">
            <v>Y</v>
          </cell>
          <cell r="F205" t="str">
            <v>Reading Municipal Light Department</v>
          </cell>
          <cell r="G205">
            <v>15748</v>
          </cell>
          <cell r="I205" t="str">
            <v>Solar Choice 2</v>
          </cell>
          <cell r="K205" t="str">
            <v>Kearsarge Energy</v>
          </cell>
          <cell r="L205">
            <v>2151</v>
          </cell>
          <cell r="M205" t="str">
            <v>DC</v>
          </cell>
          <cell r="Q205" t="str">
            <v>.</v>
          </cell>
          <cell r="X205">
            <v>2018</v>
          </cell>
          <cell r="Z205" t="str">
            <v>Wilmington</v>
          </cell>
          <cell r="AB205" t="str">
            <v>MA</v>
          </cell>
        </row>
        <row r="206">
          <cell r="A206" t="str">
            <v>P_704408979</v>
          </cell>
          <cell r="B206" t="str">
            <v>Y</v>
          </cell>
          <cell r="F206" t="str">
            <v>Shrewsbury Electric Cable Operations</v>
          </cell>
          <cell r="G206">
            <v>17127</v>
          </cell>
          <cell r="I206" t="str">
            <v>Shrewsbury Community Solar</v>
          </cell>
          <cell r="K206" t="str">
            <v>MMWEC Solar Aggregation</v>
          </cell>
          <cell r="L206">
            <v>3876.48</v>
          </cell>
          <cell r="M206" t="str">
            <v>DC</v>
          </cell>
          <cell r="Q206" t="str">
            <v>.</v>
          </cell>
          <cell r="X206">
            <v>2018</v>
          </cell>
          <cell r="Z206" t="str">
            <v>Shrewsbury</v>
          </cell>
          <cell r="AB206" t="str">
            <v>MA</v>
          </cell>
        </row>
        <row r="207">
          <cell r="A207" t="str">
            <v>P_314718301</v>
          </cell>
          <cell r="B207" t="str">
            <v>Y</v>
          </cell>
          <cell r="F207" t="str">
            <v>Sterling Municipal</v>
          </cell>
          <cell r="G207">
            <v>18087</v>
          </cell>
          <cell r="I207" t="str">
            <v>Sterling Community Solar</v>
          </cell>
          <cell r="K207" t="str">
            <v>Origis Energy</v>
          </cell>
          <cell r="L207">
            <v>1396</v>
          </cell>
          <cell r="M207" t="str">
            <v>DC</v>
          </cell>
          <cell r="Q207" t="str">
            <v>.</v>
          </cell>
          <cell r="X207">
            <v>2018</v>
          </cell>
          <cell r="Z207" t="str">
            <v>Sterling</v>
          </cell>
          <cell r="AB207" t="str">
            <v>MA</v>
          </cell>
        </row>
        <row r="208">
          <cell r="A208" t="str">
            <v>P_912729615</v>
          </cell>
          <cell r="B208" t="str">
            <v>Y</v>
          </cell>
          <cell r="F208" t="str">
            <v>West Boylston Municipal Light Plant</v>
          </cell>
          <cell r="G208">
            <v>20326</v>
          </cell>
          <cell r="I208" t="str">
            <v>WBMLP Solar</v>
          </cell>
          <cell r="K208" t="str">
            <v>MMWEC Solar Aggregation</v>
          </cell>
          <cell r="L208">
            <v>2062.08</v>
          </cell>
          <cell r="M208" t="str">
            <v>DC</v>
          </cell>
          <cell r="Q208" t="str">
            <v>.</v>
          </cell>
          <cell r="X208">
            <v>2016</v>
          </cell>
          <cell r="Z208" t="str">
            <v>West Boylston</v>
          </cell>
          <cell r="AB208" t="str">
            <v>MA</v>
          </cell>
        </row>
        <row r="209">
          <cell r="A209" t="str">
            <v>P_781105050m</v>
          </cell>
          <cell r="B209" t="str">
            <v>Y</v>
          </cell>
          <cell r="F209" t="str">
            <v>WMECO (DBA EverSource)</v>
          </cell>
          <cell r="G209">
            <v>20455</v>
          </cell>
          <cell r="I209" t="str">
            <v>CEC WMECO Solar Array 1 Huntington</v>
          </cell>
          <cell r="K209" t="str">
            <v>Clean Energy Collective</v>
          </cell>
          <cell r="L209">
            <v>996</v>
          </cell>
          <cell r="M209" t="str">
            <v>DC</v>
          </cell>
          <cell r="Q209" t="str">
            <v>.</v>
          </cell>
          <cell r="X209">
            <v>2014</v>
          </cell>
          <cell r="Z209" t="str">
            <v>Hadley</v>
          </cell>
          <cell r="AB209" t="str">
            <v>MA</v>
          </cell>
        </row>
        <row r="210">
          <cell r="A210" t="str">
            <v>P_392285283</v>
          </cell>
          <cell r="B210" t="str">
            <v>Y</v>
          </cell>
          <cell r="F210" t="str">
            <v>WMECO (DBA EverSource)</v>
          </cell>
          <cell r="G210">
            <v>20455</v>
          </cell>
          <cell r="I210" t="str">
            <v>Hadley 2 Solar</v>
          </cell>
          <cell r="K210" t="str">
            <v>Nexamp Aggregation SRECs</v>
          </cell>
          <cell r="L210">
            <v>2411.9549999999999</v>
          </cell>
          <cell r="M210" t="str">
            <v>DC</v>
          </cell>
          <cell r="Q210" t="str">
            <v>.</v>
          </cell>
          <cell r="X210">
            <v>2016</v>
          </cell>
          <cell r="Z210" t="str">
            <v>Hadley</v>
          </cell>
          <cell r="AB210" t="str">
            <v>MA</v>
          </cell>
        </row>
        <row r="211">
          <cell r="A211" t="str">
            <v>P_087422460</v>
          </cell>
          <cell r="B211" t="str">
            <v>Y</v>
          </cell>
          <cell r="F211" t="str">
            <v>WMECO (DBA EverSource)</v>
          </cell>
          <cell r="G211">
            <v>20455</v>
          </cell>
          <cell r="I211" t="str">
            <v>Hatfield Renewables</v>
          </cell>
          <cell r="K211" t="str">
            <v>Nexamp Aggregation SRECs</v>
          </cell>
          <cell r="L211">
            <v>2465.2800000000002</v>
          </cell>
          <cell r="M211" t="str">
            <v>DC</v>
          </cell>
          <cell r="Q211" t="str">
            <v>.</v>
          </cell>
          <cell r="X211">
            <v>2017</v>
          </cell>
          <cell r="Z211" t="str">
            <v>Hatfield</v>
          </cell>
          <cell r="AB211" t="str">
            <v>MA</v>
          </cell>
        </row>
        <row r="212">
          <cell r="A212" t="str">
            <v>P_696717964a</v>
          </cell>
          <cell r="B212" t="str">
            <v>Y</v>
          </cell>
          <cell r="F212" t="str">
            <v>WMECO (DBA EverSource)</v>
          </cell>
          <cell r="G212">
            <v>20455</v>
          </cell>
          <cell r="I212" t="str">
            <v>Ludlow - Center St. Site 1</v>
          </cell>
          <cell r="K212" t="str">
            <v>NRG Solar LLC</v>
          </cell>
          <cell r="L212">
            <v>1392.84</v>
          </cell>
          <cell r="M212" t="str">
            <v>DC</v>
          </cell>
          <cell r="Q212" t="str">
            <v>.</v>
          </cell>
          <cell r="X212">
            <v>2018</v>
          </cell>
          <cell r="Z212" t="str">
            <v>Ludlow</v>
          </cell>
          <cell r="AB212" t="str">
            <v>MA</v>
          </cell>
        </row>
        <row r="213">
          <cell r="A213" t="str">
            <v>P_696717964b</v>
          </cell>
          <cell r="B213" t="str">
            <v>Y</v>
          </cell>
          <cell r="F213" t="str">
            <v>WMECO (DBA EverSource)</v>
          </cell>
          <cell r="G213">
            <v>20455</v>
          </cell>
          <cell r="I213" t="str">
            <v>Ludlow - Center St. Site 2</v>
          </cell>
          <cell r="K213" t="str">
            <v>NRG Solar LLC</v>
          </cell>
          <cell r="L213">
            <v>1392.84</v>
          </cell>
          <cell r="M213" t="str">
            <v>DC</v>
          </cell>
          <cell r="Q213" t="str">
            <v>.</v>
          </cell>
          <cell r="X213">
            <v>2017</v>
          </cell>
          <cell r="Z213" t="str">
            <v>Ludlow</v>
          </cell>
          <cell r="AB213" t="str">
            <v>MA</v>
          </cell>
        </row>
        <row r="214">
          <cell r="A214" t="str">
            <v>P_696717964c</v>
          </cell>
          <cell r="B214" t="str">
            <v>Y</v>
          </cell>
          <cell r="F214" t="str">
            <v>WMECO (DBA EverSource)</v>
          </cell>
          <cell r="G214">
            <v>20455</v>
          </cell>
          <cell r="I214" t="str">
            <v>Ludlow - Center St. Site 3</v>
          </cell>
          <cell r="K214" t="str">
            <v>NRG Solar LLC</v>
          </cell>
          <cell r="L214">
            <v>1084.05</v>
          </cell>
          <cell r="M214" t="str">
            <v>DC</v>
          </cell>
          <cell r="Q214" t="str">
            <v>.</v>
          </cell>
          <cell r="X214">
            <v>2018</v>
          </cell>
          <cell r="Z214" t="str">
            <v>Ludlow</v>
          </cell>
          <cell r="AB214" t="str">
            <v>MA</v>
          </cell>
        </row>
        <row r="215">
          <cell r="A215" t="str">
            <v>P_185825210</v>
          </cell>
          <cell r="B215" t="str">
            <v>Y</v>
          </cell>
          <cell r="F215" t="str">
            <v>WMECO (DBA EverSource)</v>
          </cell>
          <cell r="G215">
            <v>20455</v>
          </cell>
          <cell r="I215" t="str">
            <v>BVD Churchill Solar</v>
          </cell>
          <cell r="K215" t="str">
            <v>RIN Logistics</v>
          </cell>
          <cell r="L215">
            <v>1760.76</v>
          </cell>
          <cell r="M215" t="str">
            <v>DC</v>
          </cell>
          <cell r="Q215" t="str">
            <v>.</v>
          </cell>
          <cell r="X215">
            <v>2018</v>
          </cell>
          <cell r="Z215" t="str">
            <v>Pittsfield</v>
          </cell>
          <cell r="AB215" t="str">
            <v>MA</v>
          </cell>
        </row>
        <row r="216">
          <cell r="A216" t="str">
            <v>P_017978183</v>
          </cell>
          <cell r="B216" t="str">
            <v>Y</v>
          </cell>
          <cell r="F216" t="str">
            <v>WMECO (DBA EverSource)</v>
          </cell>
          <cell r="G216">
            <v>20455</v>
          </cell>
          <cell r="I216" t="str">
            <v>BVD Manzollini Solar</v>
          </cell>
          <cell r="K216" t="str">
            <v>RIN Logistics</v>
          </cell>
          <cell r="L216">
            <v>1990.2349999999999</v>
          </cell>
          <cell r="M216" t="str">
            <v>DC</v>
          </cell>
          <cell r="Q216" t="str">
            <v>.</v>
          </cell>
          <cell r="X216">
            <v>2017</v>
          </cell>
          <cell r="Z216" t="str">
            <v>Pittsfield</v>
          </cell>
          <cell r="AB216" t="str">
            <v>MA</v>
          </cell>
        </row>
        <row r="217">
          <cell r="A217" t="str">
            <v>P_854811397</v>
          </cell>
          <cell r="B217" t="str">
            <v>Y</v>
          </cell>
          <cell r="F217" t="str">
            <v>WMECO (DBA EverSource)</v>
          </cell>
          <cell r="G217">
            <v>20455</v>
          </cell>
          <cell r="I217" t="str">
            <v>BVD Nichols Solar</v>
          </cell>
          <cell r="K217" t="str">
            <v>RIN Logistics</v>
          </cell>
          <cell r="L217">
            <v>2711.49</v>
          </cell>
          <cell r="M217" t="str">
            <v>DC</v>
          </cell>
          <cell r="Q217" t="str">
            <v>.</v>
          </cell>
          <cell r="X217">
            <v>2017</v>
          </cell>
          <cell r="Z217" t="str">
            <v>Hinsdale</v>
          </cell>
          <cell r="AB217" t="str">
            <v>MA</v>
          </cell>
        </row>
        <row r="218">
          <cell r="A218" t="str">
            <v>P_727047494a</v>
          </cell>
          <cell r="B218" t="str">
            <v>Y</v>
          </cell>
          <cell r="F218" t="str">
            <v>WMECO (DBA EverSource)</v>
          </cell>
          <cell r="G218">
            <v>20455</v>
          </cell>
          <cell r="I218" t="str">
            <v>Syncarpha Hancock I</v>
          </cell>
          <cell r="K218" t="str">
            <v>Syncarpha Capital, LLC</v>
          </cell>
          <cell r="L218">
            <v>2768.7750000000001</v>
          </cell>
          <cell r="M218" t="str">
            <v>DC</v>
          </cell>
          <cell r="Q218" t="str">
            <v>.</v>
          </cell>
          <cell r="X218">
            <v>2017</v>
          </cell>
          <cell r="Z218" t="str">
            <v>Hancock</v>
          </cell>
          <cell r="AB218" t="str">
            <v>MA</v>
          </cell>
        </row>
        <row r="219">
          <cell r="A219" t="str">
            <v>P_727047494b</v>
          </cell>
          <cell r="B219" t="str">
            <v>Y</v>
          </cell>
          <cell r="F219" t="str">
            <v>WMECO (DBA EverSource)</v>
          </cell>
          <cell r="G219">
            <v>20455</v>
          </cell>
          <cell r="I219" t="str">
            <v>Syncarpha Hancock II</v>
          </cell>
          <cell r="K219" t="str">
            <v>Syncarpha Capital, LLC</v>
          </cell>
          <cell r="L219">
            <v>2768.7750000000001</v>
          </cell>
          <cell r="M219" t="str">
            <v>DC</v>
          </cell>
          <cell r="Q219" t="str">
            <v>.</v>
          </cell>
          <cell r="X219">
            <v>2017</v>
          </cell>
          <cell r="Z219" t="str">
            <v>Hancock</v>
          </cell>
          <cell r="AB219" t="str">
            <v>MA</v>
          </cell>
        </row>
        <row r="220">
          <cell r="A220" t="str">
            <v>P_727047494c</v>
          </cell>
          <cell r="B220" t="str">
            <v>Y</v>
          </cell>
          <cell r="F220" t="str">
            <v>WMECO (DBA EverSource)</v>
          </cell>
          <cell r="G220">
            <v>20455</v>
          </cell>
          <cell r="I220" t="str">
            <v>Syncarpha Hancock III</v>
          </cell>
          <cell r="K220" t="str">
            <v>Syncarpha Capital, LLC</v>
          </cell>
          <cell r="L220">
            <v>1400.3</v>
          </cell>
          <cell r="M220" t="str">
            <v>DC</v>
          </cell>
          <cell r="Q220" t="str">
            <v>.</v>
          </cell>
          <cell r="X220">
            <v>2017</v>
          </cell>
          <cell r="Z220" t="str">
            <v>Pittsfield</v>
          </cell>
          <cell r="AB220" t="str">
            <v>MA</v>
          </cell>
        </row>
        <row r="221">
          <cell r="A221" t="str">
            <v>P_838581113</v>
          </cell>
          <cell r="B221" t="str">
            <v>Y</v>
          </cell>
          <cell r="F221" t="str">
            <v>Baltimore Gas &amp; Electric Co</v>
          </cell>
          <cell r="G221">
            <v>1167</v>
          </cell>
          <cell r="I221" t="str">
            <v>BGE Community Solar Pilot Program</v>
          </cell>
          <cell r="K221" t="str">
            <v>Cambridge Flats LLC</v>
          </cell>
          <cell r="L221">
            <v>9.93</v>
          </cell>
          <cell r="M221" t="str">
            <v>AC</v>
          </cell>
          <cell r="Q221" t="str">
            <v>.</v>
          </cell>
          <cell r="X221">
            <v>2018</v>
          </cell>
          <cell r="Z221" t="str">
            <v>Baltimore</v>
          </cell>
          <cell r="AB221" t="str">
            <v>MD</v>
          </cell>
        </row>
        <row r="222">
          <cell r="A222" t="str">
            <v>P_674667622</v>
          </cell>
          <cell r="B222" t="str">
            <v>Y</v>
          </cell>
          <cell r="F222" t="str">
            <v>Potomac Electric Power Co</v>
          </cell>
          <cell r="G222" t="str">
            <v>15270MD</v>
          </cell>
          <cell r="I222" t="str">
            <v>University Park Community Solar LLC</v>
          </cell>
          <cell r="K222" t="str">
            <v>University Park Community Solar LLC</v>
          </cell>
          <cell r="L222">
            <v>22.77</v>
          </cell>
          <cell r="M222" t="str">
            <v>DC</v>
          </cell>
          <cell r="Q222" t="str">
            <v>.</v>
          </cell>
          <cell r="X222">
            <v>2010</v>
          </cell>
          <cell r="Z222" t="str">
            <v>University Park</v>
          </cell>
          <cell r="AB222" t="str">
            <v>MD</v>
          </cell>
        </row>
        <row r="223">
          <cell r="A223" t="str">
            <v>P_747573357</v>
          </cell>
          <cell r="B223" t="str">
            <v>Y</v>
          </cell>
          <cell r="F223" t="str">
            <v>Northern States Power Co - Minnesota</v>
          </cell>
          <cell r="G223">
            <v>13781</v>
          </cell>
          <cell r="I223" t="str">
            <v>1st Street Northeast Solar Project</v>
          </cell>
          <cell r="K223" t="str">
            <v>NextEra</v>
          </cell>
          <cell r="L223">
            <v>4950</v>
          </cell>
          <cell r="M223" t="str">
            <v>AC</v>
          </cell>
          <cell r="Q223">
            <v>6860.16</v>
          </cell>
          <cell r="X223">
            <v>2018</v>
          </cell>
          <cell r="Z223" t="str">
            <v>Sartell</v>
          </cell>
          <cell r="AB223" t="str">
            <v>MN</v>
          </cell>
        </row>
        <row r="224">
          <cell r="A224" t="str">
            <v>P_448882048a</v>
          </cell>
          <cell r="B224" t="str">
            <v>Y</v>
          </cell>
          <cell r="F224" t="str">
            <v>Moorhead Public Service</v>
          </cell>
          <cell r="G224">
            <v>12894</v>
          </cell>
          <cell r="I224" t="str">
            <v>2015 Community Solar Garden</v>
          </cell>
          <cell r="K224" t="str">
            <v>.</v>
          </cell>
          <cell r="L224">
            <v>46.08</v>
          </cell>
          <cell r="M224" t="str">
            <v>DC</v>
          </cell>
          <cell r="Q224">
            <v>46.08</v>
          </cell>
          <cell r="X224">
            <v>2015</v>
          </cell>
          <cell r="Z224" t="str">
            <v>Moorhead</v>
          </cell>
          <cell r="AB224" t="str">
            <v>MN</v>
          </cell>
        </row>
        <row r="225">
          <cell r="A225" t="str">
            <v>P_448882048b</v>
          </cell>
          <cell r="B225" t="str">
            <v>Y</v>
          </cell>
          <cell r="F225" t="str">
            <v>Moorhead Public Service</v>
          </cell>
          <cell r="G225">
            <v>12894</v>
          </cell>
          <cell r="I225" t="str">
            <v>2016 Community Solar Garden</v>
          </cell>
          <cell r="K225" t="str">
            <v>.</v>
          </cell>
          <cell r="L225">
            <v>23.04</v>
          </cell>
          <cell r="M225" t="str">
            <v>DC</v>
          </cell>
          <cell r="Q225">
            <v>23.04</v>
          </cell>
          <cell r="X225">
            <v>2016</v>
          </cell>
          <cell r="Z225" t="str">
            <v>Moorhead</v>
          </cell>
          <cell r="AB225" t="str">
            <v>MN</v>
          </cell>
        </row>
        <row r="226">
          <cell r="A226" t="str">
            <v>P_448882048e</v>
          </cell>
          <cell r="B226" t="str">
            <v>Y</v>
          </cell>
          <cell r="F226" t="str">
            <v>Moorhead Public Service</v>
          </cell>
          <cell r="G226">
            <v>12894</v>
          </cell>
          <cell r="I226" t="str">
            <v>2017 Clay County's Community Solar Garden</v>
          </cell>
          <cell r="K226" t="str">
            <v>.</v>
          </cell>
          <cell r="L226">
            <v>23.04</v>
          </cell>
          <cell r="M226" t="str">
            <v>DC</v>
          </cell>
          <cell r="Q226">
            <v>23.04</v>
          </cell>
          <cell r="X226">
            <v>2017</v>
          </cell>
          <cell r="Z226" t="str">
            <v>Moorhead</v>
          </cell>
          <cell r="AB226" t="str">
            <v>MN</v>
          </cell>
        </row>
        <row r="227">
          <cell r="A227" t="str">
            <v>P_448882048c</v>
          </cell>
          <cell r="B227" t="str">
            <v>Y</v>
          </cell>
          <cell r="F227" t="str">
            <v>Moorhead Public Service</v>
          </cell>
          <cell r="G227">
            <v>12894</v>
          </cell>
          <cell r="I227" t="str">
            <v>2017 Community Solar Garden</v>
          </cell>
          <cell r="K227" t="str">
            <v>.</v>
          </cell>
          <cell r="L227">
            <v>23.04</v>
          </cell>
          <cell r="M227" t="str">
            <v>DC</v>
          </cell>
          <cell r="Q227">
            <v>23.04</v>
          </cell>
          <cell r="X227">
            <v>2017</v>
          </cell>
          <cell r="Z227" t="str">
            <v>Moorhead</v>
          </cell>
          <cell r="AB227" t="str">
            <v>MN</v>
          </cell>
        </row>
        <row r="228">
          <cell r="A228" t="str">
            <v>P_448882048f</v>
          </cell>
          <cell r="B228" t="str">
            <v>Y</v>
          </cell>
          <cell r="F228" t="str">
            <v>Moorhead Public Service</v>
          </cell>
          <cell r="G228">
            <v>12894</v>
          </cell>
          <cell r="I228" t="str">
            <v>2017 Concordia's Community Solar Garden</v>
          </cell>
          <cell r="K228" t="str">
            <v>.</v>
          </cell>
          <cell r="L228">
            <v>23.04</v>
          </cell>
          <cell r="M228" t="str">
            <v>DC</v>
          </cell>
          <cell r="Q228">
            <v>23.04</v>
          </cell>
          <cell r="X228">
            <v>2017</v>
          </cell>
          <cell r="Z228" t="str">
            <v>Moorhead</v>
          </cell>
          <cell r="AB228" t="str">
            <v>MN</v>
          </cell>
        </row>
        <row r="229">
          <cell r="A229" t="str">
            <v>P_448882048d</v>
          </cell>
          <cell r="B229" t="str">
            <v>Y</v>
          </cell>
          <cell r="F229" t="str">
            <v>Moorhead Public Service</v>
          </cell>
          <cell r="G229">
            <v>12894</v>
          </cell>
          <cell r="I229" t="str">
            <v>2017 MSUM's Community Solar Garden</v>
          </cell>
          <cell r="K229" t="str">
            <v>.</v>
          </cell>
          <cell r="L229">
            <v>23.04</v>
          </cell>
          <cell r="M229" t="str">
            <v>DC</v>
          </cell>
          <cell r="Q229">
            <v>23.04</v>
          </cell>
          <cell r="X229">
            <v>2017</v>
          </cell>
          <cell r="Z229" t="str">
            <v>Moorhead</v>
          </cell>
          <cell r="AB229" t="str">
            <v>MN</v>
          </cell>
        </row>
        <row r="230">
          <cell r="A230" t="str">
            <v>P_448882048g</v>
          </cell>
          <cell r="B230" t="str">
            <v>Y</v>
          </cell>
          <cell r="F230" t="str">
            <v>Moorhead Public Service</v>
          </cell>
          <cell r="G230">
            <v>12894</v>
          </cell>
          <cell r="I230" t="str">
            <v>2018 Community Solar Garden</v>
          </cell>
          <cell r="K230" t="str">
            <v>.</v>
          </cell>
          <cell r="L230">
            <v>23.04</v>
          </cell>
          <cell r="M230" t="str">
            <v>DC</v>
          </cell>
          <cell r="Q230">
            <v>23.04</v>
          </cell>
          <cell r="X230">
            <v>2018</v>
          </cell>
          <cell r="Z230" t="str">
            <v>Moorhead</v>
          </cell>
          <cell r="AB230" t="str">
            <v>MN</v>
          </cell>
        </row>
        <row r="231">
          <cell r="A231" t="str">
            <v>P_475166877</v>
          </cell>
          <cell r="B231" t="str">
            <v>Y</v>
          </cell>
          <cell r="F231" t="str">
            <v>Northern States Power Co - Minnesota</v>
          </cell>
          <cell r="G231">
            <v>13781</v>
          </cell>
          <cell r="I231" t="str">
            <v>330th Street West Solar Project</v>
          </cell>
          <cell r="K231" t="str">
            <v>NextEra</v>
          </cell>
          <cell r="L231">
            <v>4950</v>
          </cell>
          <cell r="M231" t="str">
            <v>AC</v>
          </cell>
          <cell r="Q231">
            <v>6448</v>
          </cell>
          <cell r="X231">
            <v>2017</v>
          </cell>
          <cell r="Z231" t="str">
            <v>Northfield</v>
          </cell>
          <cell r="AB231" t="str">
            <v>MN</v>
          </cell>
        </row>
        <row r="232">
          <cell r="A232" t="str">
            <v>P_064748346</v>
          </cell>
          <cell r="B232" t="str">
            <v>Y</v>
          </cell>
          <cell r="F232" t="str">
            <v>Northern States Power Co - Minnesota</v>
          </cell>
          <cell r="G232">
            <v>13781</v>
          </cell>
          <cell r="I232" t="str">
            <v>58th Ave Solar Project</v>
          </cell>
          <cell r="K232" t="str">
            <v>NextEra</v>
          </cell>
          <cell r="L232">
            <v>5000</v>
          </cell>
          <cell r="M232" t="str">
            <v>AC</v>
          </cell>
          <cell r="Q232">
            <v>6318</v>
          </cell>
          <cell r="X232">
            <v>2018</v>
          </cell>
          <cell r="Z232" t="str">
            <v>Clear Lake</v>
          </cell>
          <cell r="AB232" t="str">
            <v>MN</v>
          </cell>
        </row>
        <row r="233">
          <cell r="A233" t="str">
            <v>P_695488453</v>
          </cell>
          <cell r="B233" t="str">
            <v>Y</v>
          </cell>
          <cell r="F233" t="str">
            <v>Northern States Power Co - Minnesota</v>
          </cell>
          <cell r="G233">
            <v>13781</v>
          </cell>
          <cell r="I233" t="str">
            <v>Anderson Garden</v>
          </cell>
          <cell r="K233" t="str">
            <v>WGL Energy Systems</v>
          </cell>
          <cell r="L233">
            <v>972</v>
          </cell>
          <cell r="M233" t="str">
            <v>AC</v>
          </cell>
          <cell r="Q233" t="str">
            <v>.</v>
          </cell>
          <cell r="X233">
            <v>2018</v>
          </cell>
          <cell r="Z233" t="str">
            <v>Cokato</v>
          </cell>
          <cell r="AB233" t="str">
            <v>MN</v>
          </cell>
        </row>
        <row r="234">
          <cell r="A234" t="str">
            <v>P_269242930</v>
          </cell>
          <cell r="B234" t="str">
            <v>Y</v>
          </cell>
          <cell r="F234" t="str">
            <v>Northern States Power Co - Minnesota</v>
          </cell>
          <cell r="G234">
            <v>13781</v>
          </cell>
          <cell r="I234" t="str">
            <v>Andromeda CSG1, LLC*</v>
          </cell>
          <cell r="K234" t="str">
            <v>BHE Renewables</v>
          </cell>
          <cell r="L234">
            <v>5000</v>
          </cell>
          <cell r="M234" t="str">
            <v>AC</v>
          </cell>
          <cell r="Q234" t="str">
            <v>.</v>
          </cell>
          <cell r="X234">
            <v>2017</v>
          </cell>
          <cell r="Z234" t="str">
            <v>Lester Prairie</v>
          </cell>
          <cell r="AB234" t="str">
            <v>MN</v>
          </cell>
        </row>
        <row r="235">
          <cell r="A235" t="str">
            <v>P_070664301</v>
          </cell>
          <cell r="B235" t="str">
            <v>Y</v>
          </cell>
          <cell r="F235" t="str">
            <v>Northern States Power Co - Minnesota</v>
          </cell>
          <cell r="G235">
            <v>13781</v>
          </cell>
          <cell r="I235" t="str">
            <v>Antares</v>
          </cell>
          <cell r="K235" t="str">
            <v>BHE Renewables</v>
          </cell>
          <cell r="L235">
            <v>3000</v>
          </cell>
          <cell r="M235" t="str">
            <v>AC</v>
          </cell>
          <cell r="Q235" t="str">
            <v>.</v>
          </cell>
          <cell r="X235">
            <v>2018</v>
          </cell>
          <cell r="Z235" t="str">
            <v>Tracy</v>
          </cell>
          <cell r="AB235" t="str">
            <v>MN</v>
          </cell>
        </row>
        <row r="236">
          <cell r="A236" t="str">
            <v>P_256097635</v>
          </cell>
          <cell r="B236" t="str">
            <v>Y</v>
          </cell>
          <cell r="F236" t="str">
            <v>Northern States Power Co - Minnesota</v>
          </cell>
          <cell r="G236">
            <v>13781</v>
          </cell>
          <cell r="I236" t="str">
            <v>Antlia CSG1, LLC*</v>
          </cell>
          <cell r="K236" t="str">
            <v>BHE Renewables</v>
          </cell>
          <cell r="L236">
            <v>2000</v>
          </cell>
          <cell r="M236" t="str">
            <v>AC</v>
          </cell>
          <cell r="Q236" t="str">
            <v>.</v>
          </cell>
          <cell r="X236">
            <v>2017</v>
          </cell>
          <cell r="Z236" t="str">
            <v>Edgerton</v>
          </cell>
          <cell r="AB236" t="str">
            <v>MN</v>
          </cell>
        </row>
        <row r="237">
          <cell r="A237" t="str">
            <v>P_210630185</v>
          </cell>
          <cell r="B237" t="str">
            <v>Y</v>
          </cell>
          <cell r="F237" t="str">
            <v>Northern States Power Co - Minnesota</v>
          </cell>
          <cell r="G237">
            <v>13781</v>
          </cell>
          <cell r="I237" t="str">
            <v>Arcturus Community Solar Gardens, LLC</v>
          </cell>
          <cell r="K237" t="str">
            <v>Geronimo Energy</v>
          </cell>
          <cell r="L237">
            <v>1000</v>
          </cell>
          <cell r="M237" t="str">
            <v>AC</v>
          </cell>
          <cell r="Q237" t="str">
            <v>.</v>
          </cell>
          <cell r="X237">
            <v>2018</v>
          </cell>
          <cell r="Z237" t="str">
            <v>Kasota</v>
          </cell>
          <cell r="AB237" t="str">
            <v>MN</v>
          </cell>
        </row>
        <row r="238">
          <cell r="A238" t="str">
            <v>P_996343127</v>
          </cell>
          <cell r="B238" t="str">
            <v>Y</v>
          </cell>
          <cell r="F238" t="str">
            <v>Northern States Power Co - Minnesota</v>
          </cell>
          <cell r="G238">
            <v>13781</v>
          </cell>
          <cell r="I238" t="str">
            <v>Argo Navis CSG1, LLC</v>
          </cell>
          <cell r="K238" t="str">
            <v>BHE Renewables</v>
          </cell>
          <cell r="L238">
            <v>3000</v>
          </cell>
          <cell r="M238" t="str">
            <v>AC</v>
          </cell>
          <cell r="Q238" t="str">
            <v>.</v>
          </cell>
          <cell r="X238">
            <v>2018</v>
          </cell>
          <cell r="Z238" t="str">
            <v>Scandia</v>
          </cell>
          <cell r="AB238" t="str">
            <v>MN</v>
          </cell>
        </row>
        <row r="239">
          <cell r="A239" t="str">
            <v>P_427746195</v>
          </cell>
          <cell r="B239" t="str">
            <v>Y</v>
          </cell>
          <cell r="F239" t="str">
            <v>Northern States Power Co - Minnesota</v>
          </cell>
          <cell r="G239">
            <v>13781</v>
          </cell>
          <cell r="I239" t="str">
            <v>Aries CSG1, LLC*</v>
          </cell>
          <cell r="K239" t="str">
            <v>BHE Renewables</v>
          </cell>
          <cell r="L239">
            <v>4000</v>
          </cell>
          <cell r="M239" t="str">
            <v>AC</v>
          </cell>
          <cell r="Q239" t="str">
            <v>.</v>
          </cell>
          <cell r="X239">
            <v>2017</v>
          </cell>
          <cell r="Z239" t="str">
            <v>Claremont</v>
          </cell>
          <cell r="AB239" t="str">
            <v>MN</v>
          </cell>
        </row>
        <row r="240">
          <cell r="A240" t="str">
            <v>P_419927486</v>
          </cell>
          <cell r="B240" t="str">
            <v>Y</v>
          </cell>
          <cell r="F240" t="str">
            <v>Northern States Power Co - Minnesota</v>
          </cell>
          <cell r="G240">
            <v>13781</v>
          </cell>
          <cell r="I240" t="str">
            <v>Armstrong</v>
          </cell>
          <cell r="K240" t="str">
            <v>Clearway Energy</v>
          </cell>
          <cell r="L240">
            <v>3000</v>
          </cell>
          <cell r="M240" t="str">
            <v>AC</v>
          </cell>
          <cell r="Q240" t="str">
            <v>.</v>
          </cell>
          <cell r="X240">
            <v>2018</v>
          </cell>
          <cell r="Z240" t="str">
            <v>Glenwood</v>
          </cell>
          <cell r="AB240" t="str">
            <v>MN</v>
          </cell>
        </row>
        <row r="241">
          <cell r="A241" t="str">
            <v>P_659592951</v>
          </cell>
          <cell r="B241" t="str">
            <v>Y</v>
          </cell>
          <cell r="F241" t="str">
            <v>Northern States Power Co - Minnesota</v>
          </cell>
          <cell r="G241">
            <v>13781</v>
          </cell>
          <cell r="I241" t="str">
            <v>Aspen</v>
          </cell>
          <cell r="K241" t="str">
            <v>Generate Capital/SunShare LLC</v>
          </cell>
          <cell r="L241">
            <v>5000</v>
          </cell>
          <cell r="M241" t="str">
            <v>AC</v>
          </cell>
          <cell r="Q241" t="str">
            <v>.</v>
          </cell>
          <cell r="X241">
            <v>2017</v>
          </cell>
          <cell r="Z241" t="str">
            <v>Montrose</v>
          </cell>
          <cell r="AB241" t="str">
            <v>MN</v>
          </cell>
        </row>
        <row r="242">
          <cell r="A242" t="str">
            <v>P_609049375</v>
          </cell>
          <cell r="B242" t="str">
            <v>Y</v>
          </cell>
          <cell r="F242" t="str">
            <v>Northern States Power Co - Minnesota</v>
          </cell>
          <cell r="G242">
            <v>13781</v>
          </cell>
          <cell r="I242" t="str">
            <v>Auriga Community Solar Garden, LLC</v>
          </cell>
          <cell r="K242" t="str">
            <v>Geronimo Energy</v>
          </cell>
          <cell r="L242">
            <v>1000</v>
          </cell>
          <cell r="M242" t="str">
            <v>AC</v>
          </cell>
          <cell r="Q242" t="str">
            <v>.</v>
          </cell>
          <cell r="X242">
            <v>2018</v>
          </cell>
          <cell r="Z242" t="str">
            <v>Slayton</v>
          </cell>
          <cell r="AB242" t="str">
            <v>MN</v>
          </cell>
        </row>
        <row r="243">
          <cell r="A243" t="str">
            <v>P_691315766</v>
          </cell>
          <cell r="B243" t="str">
            <v>Y</v>
          </cell>
          <cell r="F243" t="str">
            <v>City of Barnesville - (MN)</v>
          </cell>
          <cell r="G243">
            <v>1233</v>
          </cell>
          <cell r="I243" t="str">
            <v>Barnesville Community Solar Garden</v>
          </cell>
          <cell r="K243" t="str">
            <v>.</v>
          </cell>
          <cell r="L243">
            <v>26.4</v>
          </cell>
          <cell r="M243" t="str">
            <v>DC</v>
          </cell>
          <cell r="Q243">
            <v>26.4</v>
          </cell>
          <cell r="X243">
            <v>2018</v>
          </cell>
          <cell r="Z243" t="str">
            <v>Barnesville</v>
          </cell>
          <cell r="AB243" t="str">
            <v>MN</v>
          </cell>
        </row>
        <row r="244">
          <cell r="A244" t="str">
            <v>P_537288952</v>
          </cell>
          <cell r="B244" t="str">
            <v>Y</v>
          </cell>
          <cell r="F244" t="str">
            <v>Northern States Power Co - Minnesota</v>
          </cell>
          <cell r="G244">
            <v>13781</v>
          </cell>
          <cell r="I244" t="str">
            <v>Barone</v>
          </cell>
          <cell r="K244" t="str">
            <v>WGL Energy Systems</v>
          </cell>
          <cell r="L244">
            <v>1000</v>
          </cell>
          <cell r="M244" t="str">
            <v>AC</v>
          </cell>
          <cell r="Q244" t="str">
            <v>.</v>
          </cell>
          <cell r="X244">
            <v>2018</v>
          </cell>
          <cell r="Z244" t="str">
            <v>Winsted</v>
          </cell>
          <cell r="AB244" t="str">
            <v>MN</v>
          </cell>
        </row>
        <row r="245">
          <cell r="A245" t="str">
            <v>P_352763253</v>
          </cell>
          <cell r="B245" t="str">
            <v>Y</v>
          </cell>
          <cell r="F245" t="str">
            <v>Northern States Power Co - Minnesota</v>
          </cell>
          <cell r="G245">
            <v>13781</v>
          </cell>
          <cell r="I245" t="str">
            <v>Bartlett</v>
          </cell>
          <cell r="K245" t="str">
            <v>Cypress Creek</v>
          </cell>
          <cell r="L245">
            <v>5000</v>
          </cell>
          <cell r="M245" t="str">
            <v>AC</v>
          </cell>
          <cell r="Q245">
            <v>7078.5</v>
          </cell>
          <cell r="X245">
            <v>2018</v>
          </cell>
          <cell r="Z245" t="str">
            <v>Starbuck</v>
          </cell>
          <cell r="AB245" t="str">
            <v>MN</v>
          </cell>
        </row>
        <row r="246">
          <cell r="A246" t="str">
            <v>P_279486148</v>
          </cell>
          <cell r="B246" t="str">
            <v>Y</v>
          </cell>
          <cell r="F246" t="str">
            <v>Northern States Power Co - Minnesota</v>
          </cell>
          <cell r="G246">
            <v>13781</v>
          </cell>
          <cell r="I246" t="str">
            <v>Benton Blyleven</v>
          </cell>
          <cell r="K246" t="str">
            <v>Potentia Solar/Minnesota Solar</v>
          </cell>
          <cell r="L246">
            <v>5000</v>
          </cell>
          <cell r="M246" t="str">
            <v>AC</v>
          </cell>
          <cell r="Q246" t="str">
            <v>.</v>
          </cell>
          <cell r="X246">
            <v>2017</v>
          </cell>
          <cell r="Z246" t="str">
            <v>Sauk Rapids</v>
          </cell>
          <cell r="AB246" t="str">
            <v>MN</v>
          </cell>
        </row>
        <row r="247">
          <cell r="A247" t="str">
            <v>P_106321891</v>
          </cell>
          <cell r="B247" t="str">
            <v>Y</v>
          </cell>
          <cell r="F247" t="str">
            <v>Northern States Power Co - Minnesota</v>
          </cell>
          <cell r="G247">
            <v>13781</v>
          </cell>
          <cell r="I247" t="str">
            <v>Betcher</v>
          </cell>
          <cell r="K247" t="str">
            <v>New Energy Equity</v>
          </cell>
          <cell r="L247">
            <v>1000</v>
          </cell>
          <cell r="M247" t="str">
            <v>AC</v>
          </cell>
          <cell r="Q247" t="str">
            <v>.</v>
          </cell>
          <cell r="X247">
            <v>2018</v>
          </cell>
          <cell r="Z247" t="str">
            <v>Goodhue</v>
          </cell>
          <cell r="AB247" t="str">
            <v>MN</v>
          </cell>
        </row>
        <row r="248">
          <cell r="A248" t="str">
            <v>P_829072148</v>
          </cell>
          <cell r="B248" t="str">
            <v>Y</v>
          </cell>
          <cell r="F248" t="str">
            <v>Northern States Power Co - Minnesota</v>
          </cell>
          <cell r="G248">
            <v>13781</v>
          </cell>
          <cell r="I248" t="str">
            <v>Bethel ELCA</v>
          </cell>
          <cell r="K248" t="str">
            <v>Minnesota Community Solar</v>
          </cell>
          <cell r="L248">
            <v>3.6</v>
          </cell>
          <cell r="M248" t="str">
            <v>AC</v>
          </cell>
          <cell r="Q248" t="str">
            <v>.</v>
          </cell>
          <cell r="X248">
            <v>2016</v>
          </cell>
          <cell r="Z248" t="str">
            <v>Minneapolis</v>
          </cell>
          <cell r="AB248" t="str">
            <v>MN</v>
          </cell>
        </row>
        <row r="249">
          <cell r="A249" t="str">
            <v>P_439218534</v>
          </cell>
          <cell r="B249" t="str">
            <v>Y</v>
          </cell>
          <cell r="F249" t="str">
            <v>Northern States Power Co - Minnesota</v>
          </cell>
          <cell r="G249">
            <v>13781</v>
          </cell>
          <cell r="I249" t="str">
            <v>Big Lake</v>
          </cell>
          <cell r="K249" t="str">
            <v>NRG Community Solar</v>
          </cell>
          <cell r="L249">
            <v>5000</v>
          </cell>
          <cell r="M249" t="str">
            <v>AC</v>
          </cell>
          <cell r="Q249" t="str">
            <v>.</v>
          </cell>
          <cell r="X249">
            <v>2017</v>
          </cell>
          <cell r="Z249" t="str">
            <v>Big Lake</v>
          </cell>
          <cell r="AB249" t="str">
            <v>MN</v>
          </cell>
        </row>
        <row r="250">
          <cell r="A250" t="str">
            <v>P_741119226</v>
          </cell>
          <cell r="B250" t="str">
            <v>Y</v>
          </cell>
          <cell r="F250" t="str">
            <v>Northern States Power Co - Minnesota</v>
          </cell>
          <cell r="G250">
            <v>13781</v>
          </cell>
          <cell r="I250" t="str">
            <v>Big Lake Solar Project</v>
          </cell>
          <cell r="K250" t="str">
            <v>NextEra</v>
          </cell>
          <cell r="L250">
            <v>5000</v>
          </cell>
          <cell r="M250" t="str">
            <v>AC</v>
          </cell>
          <cell r="Q250">
            <v>6937.92</v>
          </cell>
          <cell r="X250">
            <v>2018</v>
          </cell>
          <cell r="Z250" t="str">
            <v>Big Lake</v>
          </cell>
          <cell r="AB250" t="str">
            <v>MN</v>
          </cell>
        </row>
        <row r="251">
          <cell r="A251" t="str">
            <v>P_873917303</v>
          </cell>
          <cell r="B251" t="str">
            <v>Y</v>
          </cell>
          <cell r="F251" t="str">
            <v>Northern States Power Co - Minnesota</v>
          </cell>
          <cell r="G251">
            <v>13781</v>
          </cell>
          <cell r="I251" t="str">
            <v>Bolduan</v>
          </cell>
          <cell r="K251" t="str">
            <v>WGL Energy Systems</v>
          </cell>
          <cell r="L251">
            <v>1000</v>
          </cell>
          <cell r="M251" t="str">
            <v>AC</v>
          </cell>
          <cell r="Q251" t="str">
            <v>.</v>
          </cell>
          <cell r="X251">
            <v>2018</v>
          </cell>
          <cell r="Z251" t="str">
            <v>New Richland</v>
          </cell>
          <cell r="AB251" t="str">
            <v>MN</v>
          </cell>
        </row>
        <row r="252">
          <cell r="A252" t="str">
            <v>P_070912158</v>
          </cell>
          <cell r="B252" t="str">
            <v>Y</v>
          </cell>
          <cell r="F252" t="str">
            <v>Northern States Power Co - Minnesota</v>
          </cell>
          <cell r="G252">
            <v>13781</v>
          </cell>
          <cell r="I252" t="str">
            <v>Brase</v>
          </cell>
          <cell r="K252" t="str">
            <v>Cypress Creek</v>
          </cell>
          <cell r="L252">
            <v>3400</v>
          </cell>
          <cell r="M252" t="str">
            <v>AC</v>
          </cell>
          <cell r="Q252">
            <v>4773.6000000000004</v>
          </cell>
          <cell r="X252">
            <v>2017</v>
          </cell>
          <cell r="Z252" t="str">
            <v>Waseca</v>
          </cell>
          <cell r="AB252" t="str">
            <v>MN</v>
          </cell>
        </row>
        <row r="253">
          <cell r="A253" t="str">
            <v>P_651173786</v>
          </cell>
          <cell r="B253" t="str">
            <v>Y</v>
          </cell>
          <cell r="F253" t="str">
            <v>Northern States Power Co - Minnesota</v>
          </cell>
          <cell r="G253">
            <v>13781</v>
          </cell>
          <cell r="I253" t="str">
            <v>Buhl Family CSG</v>
          </cell>
          <cell r="K253" t="str">
            <v>Don &amp; Susan Buhl Family Limited Partners</v>
          </cell>
          <cell r="L253">
            <v>204</v>
          </cell>
          <cell r="M253" t="str">
            <v>AC</v>
          </cell>
          <cell r="Q253" t="str">
            <v>.</v>
          </cell>
          <cell r="X253">
            <v>2016</v>
          </cell>
          <cell r="Z253" t="str">
            <v>Tyler</v>
          </cell>
          <cell r="AB253" t="str">
            <v>MN</v>
          </cell>
        </row>
        <row r="254">
          <cell r="A254" t="str">
            <v>P_451234242</v>
          </cell>
          <cell r="B254" t="str">
            <v>Y</v>
          </cell>
          <cell r="F254" t="str">
            <v>Northern States Power Co - Minnesota</v>
          </cell>
          <cell r="G254">
            <v>13781</v>
          </cell>
          <cell r="I254" t="str">
            <v>Caelum CSG1, LLC*</v>
          </cell>
          <cell r="K254" t="str">
            <v>BHE Renewables</v>
          </cell>
          <cell r="L254">
            <v>2000</v>
          </cell>
          <cell r="M254" t="str">
            <v>AC</v>
          </cell>
          <cell r="Q254" t="str">
            <v>.</v>
          </cell>
          <cell r="X254">
            <v>2017</v>
          </cell>
          <cell r="Z254" t="str">
            <v>Foley</v>
          </cell>
          <cell r="AB254" t="str">
            <v>MN</v>
          </cell>
        </row>
        <row r="255">
          <cell r="A255" t="str">
            <v>P_079003458</v>
          </cell>
          <cell r="B255" t="str">
            <v>Y</v>
          </cell>
          <cell r="F255" t="str">
            <v>Northern States Power Co - Minnesota</v>
          </cell>
          <cell r="G255">
            <v>13781</v>
          </cell>
          <cell r="I255" t="str">
            <v>Capella , LLC*</v>
          </cell>
          <cell r="K255" t="str">
            <v>BHE Renewables</v>
          </cell>
          <cell r="L255">
            <v>5000</v>
          </cell>
          <cell r="M255" t="str">
            <v>AC</v>
          </cell>
          <cell r="Q255" t="str">
            <v>.</v>
          </cell>
          <cell r="X255">
            <v>2017</v>
          </cell>
          <cell r="Z255" t="str">
            <v>Pipestone</v>
          </cell>
          <cell r="AB255" t="str">
            <v>MN</v>
          </cell>
        </row>
        <row r="256">
          <cell r="A256" t="str">
            <v>P_954262827</v>
          </cell>
          <cell r="B256" t="str">
            <v>Y</v>
          </cell>
          <cell r="F256" t="str">
            <v>Northern States Power Co - Minnesota</v>
          </cell>
          <cell r="G256">
            <v>13781</v>
          </cell>
          <cell r="I256" t="str">
            <v>Carina</v>
          </cell>
          <cell r="K256" t="str">
            <v>BHE Renewables</v>
          </cell>
          <cell r="L256">
            <v>4000</v>
          </cell>
          <cell r="M256" t="str">
            <v>AC</v>
          </cell>
          <cell r="Q256" t="str">
            <v>.</v>
          </cell>
          <cell r="X256">
            <v>2018</v>
          </cell>
          <cell r="Z256" t="str">
            <v>Zumbro Falls</v>
          </cell>
          <cell r="AB256" t="str">
            <v>MN</v>
          </cell>
        </row>
        <row r="257">
          <cell r="A257" t="str">
            <v>P_963759678</v>
          </cell>
          <cell r="B257" t="str">
            <v>Y</v>
          </cell>
          <cell r="F257" t="str">
            <v>Northern States Power Co - Minnesota</v>
          </cell>
          <cell r="G257">
            <v>13781</v>
          </cell>
          <cell r="I257" t="str">
            <v>Carver Gladden</v>
          </cell>
          <cell r="K257" t="str">
            <v>Potentia Renewables</v>
          </cell>
          <cell r="L257">
            <v>3000</v>
          </cell>
          <cell r="M257" t="str">
            <v>AC</v>
          </cell>
          <cell r="Q257" t="str">
            <v>.</v>
          </cell>
          <cell r="X257">
            <v>2018</v>
          </cell>
          <cell r="Z257" t="str">
            <v>Norwood Young America</v>
          </cell>
          <cell r="AB257" t="str">
            <v>MN</v>
          </cell>
        </row>
        <row r="258">
          <cell r="A258" t="str">
            <v>P_586741358</v>
          </cell>
          <cell r="B258" t="str">
            <v>Y</v>
          </cell>
          <cell r="F258" t="str">
            <v>Northern States Power Co - Minnesota</v>
          </cell>
          <cell r="G258">
            <v>13781</v>
          </cell>
          <cell r="I258" t="str">
            <v>CEF Edina Community Solar</v>
          </cell>
          <cell r="K258" t="str">
            <v>Cooperative Energy Futures</v>
          </cell>
          <cell r="L258">
            <v>527</v>
          </cell>
          <cell r="M258" t="str">
            <v>AC</v>
          </cell>
          <cell r="Q258">
            <v>664.47</v>
          </cell>
          <cell r="X258">
            <v>2018</v>
          </cell>
          <cell r="Z258" t="str">
            <v>Edina</v>
          </cell>
          <cell r="AB258" t="str">
            <v>MN</v>
          </cell>
        </row>
        <row r="259">
          <cell r="A259" t="str">
            <v>P_174943329</v>
          </cell>
          <cell r="B259" t="str">
            <v>Y</v>
          </cell>
          <cell r="F259" t="str">
            <v>Northern States Power Co - Minnesota</v>
          </cell>
          <cell r="G259">
            <v>13781</v>
          </cell>
          <cell r="I259" t="str">
            <v>CEF Shiloh Community Solar</v>
          </cell>
          <cell r="K259" t="str">
            <v>Cooperative Energy Futures</v>
          </cell>
          <cell r="L259">
            <v>180</v>
          </cell>
          <cell r="M259" t="str">
            <v>AC</v>
          </cell>
          <cell r="Q259">
            <v>204.75</v>
          </cell>
          <cell r="X259">
            <v>2018</v>
          </cell>
          <cell r="Z259" t="str">
            <v>Minneapolis</v>
          </cell>
          <cell r="AB259" t="str">
            <v>MN</v>
          </cell>
        </row>
        <row r="260">
          <cell r="A260" t="str">
            <v>P_390702751</v>
          </cell>
          <cell r="B260" t="str">
            <v>Y</v>
          </cell>
          <cell r="F260" t="str">
            <v>Northern States Power Co - Minnesota</v>
          </cell>
          <cell r="G260">
            <v>13781</v>
          </cell>
          <cell r="I260" t="str">
            <v>Centaurus CSG1, LLC*</v>
          </cell>
          <cell r="K260" t="str">
            <v>BHE Renewables</v>
          </cell>
          <cell r="L260">
            <v>2000</v>
          </cell>
          <cell r="M260" t="str">
            <v>AC</v>
          </cell>
          <cell r="Q260" t="str">
            <v>.</v>
          </cell>
          <cell r="X260">
            <v>2017</v>
          </cell>
          <cell r="Z260" t="str">
            <v>Maynard</v>
          </cell>
          <cell r="AB260" t="str">
            <v>MN</v>
          </cell>
        </row>
        <row r="261">
          <cell r="A261" t="str">
            <v>P_329814552</v>
          </cell>
          <cell r="B261" t="str">
            <v>Y</v>
          </cell>
          <cell r="F261" t="str">
            <v>Northern States Power Co - Minnesota</v>
          </cell>
          <cell r="G261">
            <v>13781</v>
          </cell>
          <cell r="I261" t="str">
            <v>Chiscago Community Solar</v>
          </cell>
          <cell r="K261" t="str">
            <v>BHE Renewables</v>
          </cell>
          <cell r="L261">
            <v>4000</v>
          </cell>
          <cell r="M261" t="str">
            <v>AC</v>
          </cell>
          <cell r="Q261" t="str">
            <v>.</v>
          </cell>
          <cell r="X261">
            <v>2016</v>
          </cell>
          <cell r="Z261" t="str">
            <v>Taylors Falls</v>
          </cell>
          <cell r="AB261" t="str">
            <v>MN</v>
          </cell>
        </row>
        <row r="262">
          <cell r="A262" t="str">
            <v>P_253291023</v>
          </cell>
          <cell r="B262" t="str">
            <v>Y</v>
          </cell>
          <cell r="F262" t="str">
            <v>Beltrami Electric Coop, Inc</v>
          </cell>
          <cell r="G262">
            <v>1529</v>
          </cell>
          <cell r="I262" t="str">
            <v>Community Solar for Community Action</v>
          </cell>
          <cell r="K262" t="str">
            <v>Rural Renewable Energy Alliance</v>
          </cell>
          <cell r="L262">
            <v>218</v>
          </cell>
          <cell r="M262" t="str">
            <v>DC</v>
          </cell>
          <cell r="Q262" t="str">
            <v>.</v>
          </cell>
          <cell r="X262">
            <v>2017</v>
          </cell>
          <cell r="Z262" t="str">
            <v>Backus</v>
          </cell>
          <cell r="AB262" t="str">
            <v>MN</v>
          </cell>
        </row>
        <row r="263">
          <cell r="A263" t="str">
            <v>P_663166648a</v>
          </cell>
          <cell r="B263" t="str">
            <v>Y</v>
          </cell>
          <cell r="F263" t="str">
            <v>Crow Wing Cooperative Power &amp; Light Comp</v>
          </cell>
          <cell r="G263">
            <v>4577</v>
          </cell>
          <cell r="I263" t="str">
            <v>Community Solar Phase 1</v>
          </cell>
          <cell r="K263" t="str">
            <v>Viking Electric</v>
          </cell>
          <cell r="L263">
            <v>42</v>
          </cell>
          <cell r="M263" t="str">
            <v>DC</v>
          </cell>
          <cell r="Q263">
            <v>42</v>
          </cell>
          <cell r="X263">
            <v>2017</v>
          </cell>
          <cell r="Z263" t="str">
            <v>Brainerd</v>
          </cell>
          <cell r="AB263" t="str">
            <v>MN</v>
          </cell>
        </row>
        <row r="264">
          <cell r="A264" t="str">
            <v>P_663166648b</v>
          </cell>
          <cell r="B264" t="str">
            <v>Y</v>
          </cell>
          <cell r="F264" t="str">
            <v>Crow Wing Cooperative Power &amp; Light Comp</v>
          </cell>
          <cell r="G264">
            <v>4577</v>
          </cell>
          <cell r="I264" t="str">
            <v>Community Solar Phase 2</v>
          </cell>
          <cell r="K264" t="str">
            <v>Viking Electric</v>
          </cell>
          <cell r="L264">
            <v>50.4</v>
          </cell>
          <cell r="M264" t="str">
            <v>DC</v>
          </cell>
          <cell r="Q264">
            <v>50.4</v>
          </cell>
          <cell r="X264">
            <v>2017</v>
          </cell>
          <cell r="Z264" t="str">
            <v>Brainerd</v>
          </cell>
          <cell r="AB264" t="str">
            <v>MN</v>
          </cell>
        </row>
        <row r="265">
          <cell r="A265" t="str">
            <v>P_160532366</v>
          </cell>
          <cell r="B265" t="str">
            <v>Y</v>
          </cell>
          <cell r="F265" t="str">
            <v>Northern States Power Co - Minnesota</v>
          </cell>
          <cell r="G265">
            <v>13781</v>
          </cell>
          <cell r="I265" t="str">
            <v>Cornille</v>
          </cell>
          <cell r="K265" t="str">
            <v>WGL Energy Systems</v>
          </cell>
          <cell r="L265">
            <v>1000</v>
          </cell>
          <cell r="M265" t="str">
            <v>AC</v>
          </cell>
          <cell r="Q265" t="str">
            <v>.</v>
          </cell>
          <cell r="X265">
            <v>2018</v>
          </cell>
          <cell r="Z265" t="str">
            <v>North Branch</v>
          </cell>
          <cell r="AB265" t="str">
            <v>MN</v>
          </cell>
        </row>
        <row r="266">
          <cell r="A266" t="str">
            <v>P_271308771</v>
          </cell>
          <cell r="B266" t="str">
            <v>Y</v>
          </cell>
          <cell r="F266" t="str">
            <v>Northern States Power Co - Minnesota</v>
          </cell>
          <cell r="G266">
            <v>13781</v>
          </cell>
          <cell r="I266" t="str">
            <v>Corvus</v>
          </cell>
          <cell r="K266" t="str">
            <v>BHE Renewables</v>
          </cell>
          <cell r="L266">
            <v>5000</v>
          </cell>
          <cell r="M266" t="str">
            <v>AC</v>
          </cell>
          <cell r="Q266" t="str">
            <v>.</v>
          </cell>
          <cell r="X266">
            <v>2018</v>
          </cell>
          <cell r="Z266" t="str">
            <v>Mankato</v>
          </cell>
          <cell r="AB266" t="str">
            <v>MN</v>
          </cell>
        </row>
        <row r="267">
          <cell r="A267" t="str">
            <v>P_083832607</v>
          </cell>
          <cell r="B267" t="str">
            <v>Y</v>
          </cell>
          <cell r="F267" t="str">
            <v>Northern States Power Co - Minnesota</v>
          </cell>
          <cell r="G267">
            <v>13781</v>
          </cell>
          <cell r="I267" t="str">
            <v>Cottage Grove 1</v>
          </cell>
          <cell r="K267" t="str">
            <v>NextEra</v>
          </cell>
          <cell r="L267">
            <v>4875</v>
          </cell>
          <cell r="M267" t="str">
            <v>AC</v>
          </cell>
          <cell r="Q267">
            <v>6402.24</v>
          </cell>
          <cell r="X267">
            <v>2018</v>
          </cell>
          <cell r="Z267" t="str">
            <v>Cottage Grove</v>
          </cell>
          <cell r="AB267" t="str">
            <v>MN</v>
          </cell>
        </row>
        <row r="268">
          <cell r="A268" t="str">
            <v>P_978983477</v>
          </cell>
          <cell r="B268" t="str">
            <v>Y</v>
          </cell>
          <cell r="F268" t="str">
            <v>Northern States Power Co - Minnesota</v>
          </cell>
          <cell r="G268">
            <v>13781</v>
          </cell>
          <cell r="I268" t="str">
            <v>Cottage Grove PV</v>
          </cell>
          <cell r="K268" t="str">
            <v>Ecoplexus</v>
          </cell>
          <cell r="L268">
            <v>5000</v>
          </cell>
          <cell r="M268" t="str">
            <v>AC</v>
          </cell>
          <cell r="Q268" t="str">
            <v>.</v>
          </cell>
          <cell r="X268">
            <v>2018</v>
          </cell>
          <cell r="Z268" t="str">
            <v>Cottage Grove</v>
          </cell>
          <cell r="AB268" t="str">
            <v>MN</v>
          </cell>
        </row>
        <row r="269">
          <cell r="A269" t="str">
            <v>P_154581572</v>
          </cell>
          <cell r="B269" t="str">
            <v>Y</v>
          </cell>
          <cell r="F269" t="str">
            <v>Northern States Power Co - Minnesota</v>
          </cell>
          <cell r="G269">
            <v>13781</v>
          </cell>
          <cell r="I269" t="str">
            <v>County Trail West Solar</v>
          </cell>
          <cell r="K269" t="str">
            <v>NextEra</v>
          </cell>
          <cell r="L269">
            <v>4700</v>
          </cell>
          <cell r="M269" t="str">
            <v>AC</v>
          </cell>
          <cell r="Q269">
            <v>6389.28</v>
          </cell>
          <cell r="X269">
            <v>2017</v>
          </cell>
          <cell r="Z269" t="str">
            <v>Jordan</v>
          </cell>
          <cell r="AB269" t="str">
            <v>MN</v>
          </cell>
        </row>
        <row r="270">
          <cell r="A270" t="str">
            <v>P_237030403</v>
          </cell>
          <cell r="B270" t="str">
            <v>Y</v>
          </cell>
          <cell r="F270" t="str">
            <v>Northern States Power Co - Minnesota</v>
          </cell>
          <cell r="G270">
            <v>13781</v>
          </cell>
          <cell r="I270" t="str">
            <v>Crater CSG1, LLC*</v>
          </cell>
          <cell r="K270" t="str">
            <v>BHE Renewables</v>
          </cell>
          <cell r="L270">
            <v>3000</v>
          </cell>
          <cell r="M270" t="str">
            <v>AC</v>
          </cell>
          <cell r="Q270" t="str">
            <v>.</v>
          </cell>
          <cell r="X270">
            <v>2017</v>
          </cell>
          <cell r="Z270" t="str">
            <v>Granite Falls</v>
          </cell>
          <cell r="AB270" t="str">
            <v>MN</v>
          </cell>
        </row>
        <row r="271">
          <cell r="A271" t="str">
            <v>P_007987265</v>
          </cell>
          <cell r="B271" t="str">
            <v>Y</v>
          </cell>
          <cell r="F271" t="str">
            <v>Northern States Power Co - Minnesota</v>
          </cell>
          <cell r="G271">
            <v>13781</v>
          </cell>
          <cell r="I271" t="str">
            <v>Delphinus</v>
          </cell>
          <cell r="K271" t="str">
            <v>BHE Renewables</v>
          </cell>
          <cell r="L271">
            <v>2000</v>
          </cell>
          <cell r="M271" t="str">
            <v>AC</v>
          </cell>
          <cell r="Q271" t="str">
            <v>.</v>
          </cell>
          <cell r="X271">
            <v>2018</v>
          </cell>
          <cell r="Z271" t="str">
            <v>Sauk Rapids</v>
          </cell>
          <cell r="AB271" t="str">
            <v>MN</v>
          </cell>
        </row>
        <row r="272">
          <cell r="A272" t="str">
            <v>P_234584324</v>
          </cell>
          <cell r="B272" t="str">
            <v>Y</v>
          </cell>
          <cell r="F272" t="str">
            <v>Detroit Lakes Public Utilities</v>
          </cell>
          <cell r="G272">
            <v>5111</v>
          </cell>
          <cell r="I272" t="str">
            <v>Detroit Lakes Community Solar Garden</v>
          </cell>
          <cell r="K272" t="str">
            <v>.</v>
          </cell>
          <cell r="L272">
            <v>36</v>
          </cell>
          <cell r="M272" t="str">
            <v>DC</v>
          </cell>
          <cell r="Q272">
            <v>36</v>
          </cell>
          <cell r="X272">
            <v>2017</v>
          </cell>
          <cell r="Z272" t="str">
            <v>Detroit Lakes</v>
          </cell>
          <cell r="AB272" t="str">
            <v>MN</v>
          </cell>
        </row>
        <row r="273">
          <cell r="A273" t="str">
            <v>P_262134850</v>
          </cell>
          <cell r="B273" t="str">
            <v>Y</v>
          </cell>
          <cell r="F273" t="str">
            <v>Northern States Power Co - Minnesota</v>
          </cell>
          <cell r="G273">
            <v>13781</v>
          </cell>
          <cell r="I273" t="str">
            <v>Dodge Unit</v>
          </cell>
          <cell r="K273" t="str">
            <v>NRG Community Solar</v>
          </cell>
          <cell r="L273">
            <v>5000</v>
          </cell>
          <cell r="M273" t="str">
            <v>AC</v>
          </cell>
          <cell r="Q273" t="str">
            <v>.</v>
          </cell>
          <cell r="X273">
            <v>2017</v>
          </cell>
          <cell r="Z273" t="str">
            <v>Kasson</v>
          </cell>
          <cell r="AB273" t="str">
            <v>MN</v>
          </cell>
        </row>
        <row r="274">
          <cell r="A274" t="str">
            <v>P_061605365</v>
          </cell>
          <cell r="B274" t="str">
            <v>Y</v>
          </cell>
          <cell r="F274" t="str">
            <v>Northern States Power Co - Minnesota</v>
          </cell>
          <cell r="G274">
            <v>13781</v>
          </cell>
          <cell r="I274" t="str">
            <v>DodgeSun</v>
          </cell>
          <cell r="K274" t="str">
            <v>Geronimo Energy</v>
          </cell>
          <cell r="L274">
            <v>5000</v>
          </cell>
          <cell r="M274" t="str">
            <v>AC</v>
          </cell>
          <cell r="Q274" t="str">
            <v>.</v>
          </cell>
          <cell r="X274">
            <v>2017</v>
          </cell>
          <cell r="Z274" t="str">
            <v>Kasson</v>
          </cell>
          <cell r="AB274" t="str">
            <v>MN</v>
          </cell>
        </row>
        <row r="275">
          <cell r="A275" t="str">
            <v>P_577427572</v>
          </cell>
          <cell r="B275" t="str">
            <v>Y</v>
          </cell>
          <cell r="F275" t="str">
            <v>Northern States Power Co - Minnesota</v>
          </cell>
          <cell r="G275">
            <v>13781</v>
          </cell>
          <cell r="I275" t="str">
            <v>Dundas Solar Farm</v>
          </cell>
          <cell r="K275" t="str">
            <v>Nautilus Solar</v>
          </cell>
          <cell r="L275">
            <v>5000</v>
          </cell>
          <cell r="M275" t="str">
            <v>AC</v>
          </cell>
          <cell r="Q275" t="str">
            <v>.</v>
          </cell>
          <cell r="X275">
            <v>2018</v>
          </cell>
          <cell r="Z275" t="str">
            <v>Northfield</v>
          </cell>
          <cell r="AB275" t="str">
            <v>MN</v>
          </cell>
        </row>
        <row r="276">
          <cell r="A276" t="str">
            <v>P_107820752a</v>
          </cell>
          <cell r="B276" t="str">
            <v>Y</v>
          </cell>
          <cell r="F276" t="str">
            <v>Northern States Power Co - Minnesota</v>
          </cell>
          <cell r="G276">
            <v>13781</v>
          </cell>
          <cell r="I276" t="str">
            <v>Eichtens CSG</v>
          </cell>
          <cell r="K276" t="str">
            <v>WGL Energy Systems</v>
          </cell>
          <cell r="L276">
            <v>3890</v>
          </cell>
          <cell r="M276" t="str">
            <v>AC</v>
          </cell>
          <cell r="Q276" t="str">
            <v>.</v>
          </cell>
          <cell r="X276">
            <v>2017</v>
          </cell>
          <cell r="Z276" t="str">
            <v>Center City</v>
          </cell>
          <cell r="AB276" t="str">
            <v>MN</v>
          </cell>
        </row>
        <row r="277">
          <cell r="A277" t="str">
            <v>P_107820752b</v>
          </cell>
          <cell r="B277" t="str">
            <v>Y</v>
          </cell>
          <cell r="F277" t="str">
            <v>Northern States Power Co - Minnesota</v>
          </cell>
          <cell r="G277">
            <v>13781</v>
          </cell>
          <cell r="I277" t="str">
            <v>Eichtens II CSG</v>
          </cell>
          <cell r="K277" t="str">
            <v>WGL Energy Systems</v>
          </cell>
          <cell r="L277">
            <v>1000</v>
          </cell>
          <cell r="M277" t="str">
            <v>AC</v>
          </cell>
          <cell r="Q277" t="str">
            <v>.</v>
          </cell>
          <cell r="X277">
            <v>2018</v>
          </cell>
          <cell r="Z277" t="str">
            <v>Center City</v>
          </cell>
          <cell r="AB277" t="str">
            <v>MN</v>
          </cell>
        </row>
        <row r="278">
          <cell r="A278" t="str">
            <v>P_676421491</v>
          </cell>
          <cell r="B278" t="str">
            <v>Y</v>
          </cell>
          <cell r="F278" t="str">
            <v>Northern States Power Co - Minnesota</v>
          </cell>
          <cell r="G278">
            <v>13781</v>
          </cell>
          <cell r="I278" t="str">
            <v>Equuleus CSG1, LLC*</v>
          </cell>
          <cell r="K278" t="str">
            <v>MIC Renewable Energy Holdings LLC</v>
          </cell>
          <cell r="L278">
            <v>5000</v>
          </cell>
          <cell r="M278" t="str">
            <v>AC</v>
          </cell>
          <cell r="Q278" t="str">
            <v>.</v>
          </cell>
          <cell r="X278">
            <v>2017</v>
          </cell>
          <cell r="Z278" t="str">
            <v>Rosemount</v>
          </cell>
          <cell r="AB278" t="str">
            <v>MN</v>
          </cell>
        </row>
        <row r="279">
          <cell r="A279" t="str">
            <v>P_978720834</v>
          </cell>
          <cell r="B279" t="str">
            <v>Y</v>
          </cell>
          <cell r="F279" t="str">
            <v>Northern States Power Co - Minnesota</v>
          </cell>
          <cell r="G279">
            <v>13781</v>
          </cell>
          <cell r="I279" t="str">
            <v>Farmington</v>
          </cell>
          <cell r="K279" t="str">
            <v>NRG Community Solar</v>
          </cell>
          <cell r="L279">
            <v>5000</v>
          </cell>
          <cell r="M279" t="str">
            <v>AC</v>
          </cell>
          <cell r="Q279" t="str">
            <v>.</v>
          </cell>
          <cell r="X279">
            <v>2017</v>
          </cell>
          <cell r="Z279" t="str">
            <v>Farmington</v>
          </cell>
          <cell r="AB279" t="str">
            <v>MN</v>
          </cell>
        </row>
        <row r="280">
          <cell r="A280" t="str">
            <v>P_690737782</v>
          </cell>
          <cell r="B280" t="str">
            <v>Y</v>
          </cell>
          <cell r="F280" t="str">
            <v>Northern States Power Co - Minnesota</v>
          </cell>
          <cell r="G280">
            <v>13781</v>
          </cell>
          <cell r="I280" t="str">
            <v>Foreman's Hill</v>
          </cell>
          <cell r="K280" t="str">
            <v>Nicollet Projects*</v>
          </cell>
          <cell r="L280">
            <v>5000</v>
          </cell>
          <cell r="M280" t="str">
            <v>AC</v>
          </cell>
          <cell r="Q280" t="str">
            <v>.</v>
          </cell>
          <cell r="X280">
            <v>2018</v>
          </cell>
          <cell r="Z280" t="str">
            <v>Red Wing</v>
          </cell>
          <cell r="AB280" t="str">
            <v>MN</v>
          </cell>
        </row>
        <row r="281">
          <cell r="A281" t="str">
            <v>P_460468708</v>
          </cell>
          <cell r="B281" t="str">
            <v>Y</v>
          </cell>
          <cell r="F281" t="str">
            <v>Northern States Power Co - Minnesota</v>
          </cell>
          <cell r="G281">
            <v>13781</v>
          </cell>
          <cell r="I281" t="str">
            <v>Forest Lake</v>
          </cell>
          <cell r="K281" t="str">
            <v>NRG Community Solar</v>
          </cell>
          <cell r="L281">
            <v>5000</v>
          </cell>
          <cell r="M281" t="str">
            <v>AC</v>
          </cell>
          <cell r="Q281" t="str">
            <v>.</v>
          </cell>
          <cell r="X281">
            <v>2017</v>
          </cell>
          <cell r="Z281" t="str">
            <v>Scandia</v>
          </cell>
          <cell r="AB281" t="str">
            <v>MN</v>
          </cell>
        </row>
        <row r="282">
          <cell r="A282" t="str">
            <v>P_150964065</v>
          </cell>
          <cell r="B282" t="str">
            <v>Y</v>
          </cell>
          <cell r="F282" t="str">
            <v>Northern States Power Co - Minnesota</v>
          </cell>
          <cell r="G282">
            <v>13781</v>
          </cell>
          <cell r="I282" t="str">
            <v>Fox PV</v>
          </cell>
          <cell r="K282" t="str">
            <v>Ecoplexus</v>
          </cell>
          <cell r="L282">
            <v>5000</v>
          </cell>
          <cell r="M282" t="str">
            <v>AC</v>
          </cell>
          <cell r="Q282" t="str">
            <v>.</v>
          </cell>
          <cell r="X282">
            <v>2018</v>
          </cell>
          <cell r="Z282" t="str">
            <v>Taylors Falls</v>
          </cell>
          <cell r="AB282" t="str">
            <v>MN</v>
          </cell>
        </row>
        <row r="283">
          <cell r="A283" t="str">
            <v>P_673209039</v>
          </cell>
          <cell r="B283" t="str">
            <v>Y</v>
          </cell>
          <cell r="F283" t="str">
            <v>Northern States Power Co - Minnesota</v>
          </cell>
          <cell r="G283">
            <v>13781</v>
          </cell>
          <cell r="I283" t="str">
            <v>Foxtrot</v>
          </cell>
          <cell r="K283" t="str">
            <v>Real Capital Solutions</v>
          </cell>
          <cell r="L283">
            <v>3000</v>
          </cell>
          <cell r="M283" t="str">
            <v>AC</v>
          </cell>
          <cell r="Q283" t="str">
            <v>.</v>
          </cell>
          <cell r="X283">
            <v>2017</v>
          </cell>
          <cell r="Z283" t="str">
            <v>Cold Spring</v>
          </cell>
          <cell r="AB283" t="str">
            <v>MN</v>
          </cell>
        </row>
        <row r="284">
          <cell r="A284" t="str">
            <v>P_796962438</v>
          </cell>
          <cell r="B284" t="str">
            <v>Y</v>
          </cell>
          <cell r="F284" t="str">
            <v>Northern States Power Co - Minnesota</v>
          </cell>
          <cell r="G284">
            <v>13781</v>
          </cell>
          <cell r="I284" t="str">
            <v>Gemini CSG1, LLC*</v>
          </cell>
          <cell r="K284" t="str">
            <v>BHE Renewables</v>
          </cell>
          <cell r="L284">
            <v>3000</v>
          </cell>
          <cell r="M284" t="str">
            <v>AC</v>
          </cell>
          <cell r="Q284" t="str">
            <v>.</v>
          </cell>
          <cell r="X284">
            <v>2017</v>
          </cell>
          <cell r="Z284" t="str">
            <v>Scandia</v>
          </cell>
          <cell r="AB284" t="str">
            <v>MN</v>
          </cell>
        </row>
        <row r="285">
          <cell r="A285" t="str">
            <v>P_668188159</v>
          </cell>
          <cell r="B285" t="str">
            <v>Y</v>
          </cell>
          <cell r="F285" t="str">
            <v>Northern States Power Co - Minnesota</v>
          </cell>
          <cell r="G285">
            <v>13781</v>
          </cell>
          <cell r="I285" t="str">
            <v>Goodhue</v>
          </cell>
          <cell r="K285" t="str">
            <v>WGL Energy Systems</v>
          </cell>
          <cell r="L285">
            <v>2000</v>
          </cell>
          <cell r="M285" t="str">
            <v>AC</v>
          </cell>
          <cell r="Q285" t="str">
            <v>.</v>
          </cell>
          <cell r="X285">
            <v>2018</v>
          </cell>
          <cell r="Z285" t="str">
            <v>Kenyon</v>
          </cell>
          <cell r="AB285" t="str">
            <v>MN</v>
          </cell>
        </row>
        <row r="286">
          <cell r="A286" t="str">
            <v>P_390094034</v>
          </cell>
          <cell r="B286" t="str">
            <v>Y</v>
          </cell>
          <cell r="F286" t="str">
            <v>Northern States Power Co - Minnesota</v>
          </cell>
          <cell r="G286">
            <v>13781</v>
          </cell>
          <cell r="I286" t="str">
            <v>Gopher</v>
          </cell>
          <cell r="K286" t="str">
            <v>SoCore</v>
          </cell>
          <cell r="L286">
            <v>5000</v>
          </cell>
          <cell r="M286" t="str">
            <v>AC</v>
          </cell>
          <cell r="Q286" t="str">
            <v>.</v>
          </cell>
          <cell r="X286">
            <v>2017</v>
          </cell>
          <cell r="Z286" t="str">
            <v>Taylors Falls</v>
          </cell>
          <cell r="AB286" t="str">
            <v>MN</v>
          </cell>
        </row>
        <row r="287">
          <cell r="A287" t="str">
            <v>P_782807839</v>
          </cell>
          <cell r="B287" t="str">
            <v>Y</v>
          </cell>
          <cell r="F287" t="str">
            <v>Northern States Power Co - Minnesota</v>
          </cell>
          <cell r="G287">
            <v>13781</v>
          </cell>
          <cell r="I287" t="str">
            <v>Greenway-Impact</v>
          </cell>
          <cell r="K287" t="str">
            <v>Greenway Solar, LLC</v>
          </cell>
          <cell r="L287">
            <v>320</v>
          </cell>
          <cell r="M287" t="str">
            <v>AC</v>
          </cell>
          <cell r="Q287" t="str">
            <v>.</v>
          </cell>
          <cell r="X287">
            <v>2018</v>
          </cell>
          <cell r="Z287" t="str">
            <v>Minneapolis</v>
          </cell>
          <cell r="AB287" t="str">
            <v>MN</v>
          </cell>
        </row>
        <row r="288">
          <cell r="A288" t="str">
            <v>P_526779502</v>
          </cell>
          <cell r="B288" t="str">
            <v>Y</v>
          </cell>
          <cell r="F288" t="str">
            <v>Northern States Power Co - Minnesota</v>
          </cell>
          <cell r="G288">
            <v>13781</v>
          </cell>
          <cell r="I288" t="str">
            <v>Gregor</v>
          </cell>
          <cell r="K288" t="str">
            <v>Cypress Creek</v>
          </cell>
          <cell r="L288">
            <v>5000</v>
          </cell>
          <cell r="M288" t="str">
            <v>AC</v>
          </cell>
          <cell r="Q288">
            <v>7137</v>
          </cell>
          <cell r="X288">
            <v>2018</v>
          </cell>
          <cell r="Z288" t="str">
            <v>Waterville</v>
          </cell>
          <cell r="AB288" t="str">
            <v>MN</v>
          </cell>
        </row>
        <row r="289">
          <cell r="A289" t="str">
            <v>P_719719493</v>
          </cell>
          <cell r="B289" t="str">
            <v>Y</v>
          </cell>
          <cell r="F289" t="str">
            <v>Northern States Power Co - Minnesota</v>
          </cell>
          <cell r="G289">
            <v>13781</v>
          </cell>
          <cell r="I289" t="str">
            <v>Grimm</v>
          </cell>
          <cell r="K289" t="str">
            <v>Nicollet Projects*</v>
          </cell>
          <cell r="L289">
            <v>1000</v>
          </cell>
          <cell r="M289" t="str">
            <v>AC</v>
          </cell>
          <cell r="Q289" t="str">
            <v>.</v>
          </cell>
          <cell r="X289">
            <v>2018</v>
          </cell>
          <cell r="Z289" t="str">
            <v>Buffalo Lake</v>
          </cell>
          <cell r="AB289" t="str">
            <v>MN</v>
          </cell>
        </row>
        <row r="290">
          <cell r="A290" t="str">
            <v>P_529846686</v>
          </cell>
          <cell r="B290" t="str">
            <v>Y</v>
          </cell>
          <cell r="F290" t="str">
            <v>Northern States Power Co - Minnesota</v>
          </cell>
          <cell r="G290">
            <v>13781</v>
          </cell>
          <cell r="I290" t="str">
            <v>Guse</v>
          </cell>
          <cell r="K290" t="str">
            <v>WGL Energy Systems</v>
          </cell>
          <cell r="L290">
            <v>1000</v>
          </cell>
          <cell r="M290" t="str">
            <v>AC</v>
          </cell>
          <cell r="Q290" t="str">
            <v>.</v>
          </cell>
          <cell r="X290">
            <v>2018</v>
          </cell>
          <cell r="Z290" t="str">
            <v>Janesville</v>
          </cell>
          <cell r="AB290" t="str">
            <v>MN</v>
          </cell>
        </row>
        <row r="291">
          <cell r="A291" t="str">
            <v>P_994354460</v>
          </cell>
          <cell r="B291" t="str">
            <v>Y</v>
          </cell>
          <cell r="F291" t="str">
            <v>Northern States Power Co - Minnesota</v>
          </cell>
          <cell r="G291">
            <v>13781</v>
          </cell>
          <cell r="I291" t="str">
            <v>Hennepin Kaat</v>
          </cell>
          <cell r="K291" t="str">
            <v>Potentia Solar/Minnesota Solar</v>
          </cell>
          <cell r="L291">
            <v>5000</v>
          </cell>
          <cell r="M291" t="str">
            <v>AC</v>
          </cell>
          <cell r="Q291" t="str">
            <v>.</v>
          </cell>
          <cell r="X291">
            <v>2017</v>
          </cell>
          <cell r="Z291" t="str">
            <v>Corcoran</v>
          </cell>
          <cell r="AB291" t="str">
            <v>MN</v>
          </cell>
        </row>
        <row r="292">
          <cell r="A292" t="str">
            <v>P_111407725</v>
          </cell>
          <cell r="B292" t="str">
            <v>Y</v>
          </cell>
          <cell r="F292" t="str">
            <v>Northern States Power Co - Minnesota</v>
          </cell>
          <cell r="G292">
            <v>13781</v>
          </cell>
          <cell r="I292" t="str">
            <v>Heyer</v>
          </cell>
          <cell r="K292" t="str">
            <v>Nicollet Projects*</v>
          </cell>
          <cell r="L292">
            <v>1000</v>
          </cell>
          <cell r="M292" t="str">
            <v>AC</v>
          </cell>
          <cell r="Q292" t="str">
            <v>.</v>
          </cell>
          <cell r="X292">
            <v>2018</v>
          </cell>
          <cell r="Z292" t="str">
            <v>Morristown</v>
          </cell>
          <cell r="AB292" t="str">
            <v>MN</v>
          </cell>
        </row>
        <row r="293">
          <cell r="A293" t="str">
            <v>P_442335643</v>
          </cell>
          <cell r="B293" t="str">
            <v>Y</v>
          </cell>
          <cell r="F293" t="str">
            <v>Northern States Power Co - Minnesota</v>
          </cell>
          <cell r="G293">
            <v>13781</v>
          </cell>
          <cell r="I293" t="str">
            <v>Hickory</v>
          </cell>
          <cell r="K293" t="str">
            <v>Generate Capital</v>
          </cell>
          <cell r="L293">
            <v>5000</v>
          </cell>
          <cell r="M293" t="str">
            <v>AC</v>
          </cell>
          <cell r="Q293" t="str">
            <v>.</v>
          </cell>
          <cell r="X293">
            <v>2017</v>
          </cell>
          <cell r="Z293" t="str">
            <v>Waverly</v>
          </cell>
          <cell r="AB293" t="str">
            <v>MN</v>
          </cell>
        </row>
        <row r="294">
          <cell r="A294" t="str">
            <v>P_016220387</v>
          </cell>
          <cell r="B294" t="str">
            <v>Y</v>
          </cell>
          <cell r="F294" t="str">
            <v>Northern States Power Co - Minnesota</v>
          </cell>
          <cell r="G294">
            <v>13781</v>
          </cell>
          <cell r="I294" t="str">
            <v>Highlander</v>
          </cell>
          <cell r="K294" t="str">
            <v>Potentia Solar/Minnesota Solar</v>
          </cell>
          <cell r="L294">
            <v>3000</v>
          </cell>
          <cell r="M294" t="str">
            <v>AC</v>
          </cell>
          <cell r="Q294" t="str">
            <v>.</v>
          </cell>
          <cell r="X294">
            <v>2017</v>
          </cell>
          <cell r="Z294" t="str">
            <v>Winsted</v>
          </cell>
          <cell r="AB294" t="str">
            <v>MN</v>
          </cell>
        </row>
        <row r="295">
          <cell r="A295" t="str">
            <v>P_941510823</v>
          </cell>
          <cell r="B295" t="str">
            <v>Y</v>
          </cell>
          <cell r="F295" t="str">
            <v>Northern States Power Co - Minnesota</v>
          </cell>
          <cell r="G295">
            <v>13781</v>
          </cell>
          <cell r="I295" t="str">
            <v>Highway 7 Solar</v>
          </cell>
          <cell r="K295" t="str">
            <v>NextEra</v>
          </cell>
          <cell r="L295">
            <v>4360</v>
          </cell>
          <cell r="M295" t="str">
            <v>AC</v>
          </cell>
          <cell r="Q295">
            <v>5744.7</v>
          </cell>
          <cell r="X295">
            <v>2017</v>
          </cell>
          <cell r="Z295" t="str">
            <v>Watertown</v>
          </cell>
          <cell r="AB295" t="str">
            <v>MN</v>
          </cell>
        </row>
        <row r="296">
          <cell r="A296" t="str">
            <v>P_019899079a</v>
          </cell>
          <cell r="B296" t="str">
            <v>Y</v>
          </cell>
          <cell r="F296" t="str">
            <v>Northern States Power Co - Minnesota</v>
          </cell>
          <cell r="G296">
            <v>13781</v>
          </cell>
          <cell r="I296" t="str">
            <v>Huneke I</v>
          </cell>
          <cell r="K296" t="str">
            <v>Nicollet Projects*</v>
          </cell>
          <cell r="L296">
            <v>1000</v>
          </cell>
          <cell r="M296" t="str">
            <v>AC</v>
          </cell>
          <cell r="Q296" t="str">
            <v>.</v>
          </cell>
          <cell r="X296">
            <v>2018</v>
          </cell>
          <cell r="Z296" t="str">
            <v>Zumbrota</v>
          </cell>
          <cell r="AB296" t="str">
            <v>MN</v>
          </cell>
        </row>
        <row r="297">
          <cell r="A297" t="str">
            <v>P_019899079b</v>
          </cell>
          <cell r="B297" t="str">
            <v>Y</v>
          </cell>
          <cell r="F297" t="str">
            <v>Northern States Power Co - Minnesota</v>
          </cell>
          <cell r="G297">
            <v>13781</v>
          </cell>
          <cell r="I297" t="str">
            <v>Huneke II</v>
          </cell>
          <cell r="K297" t="str">
            <v>WGL Energy Systems</v>
          </cell>
          <cell r="L297">
            <v>250</v>
          </cell>
          <cell r="M297" t="str">
            <v>AC</v>
          </cell>
          <cell r="Q297" t="str">
            <v>.</v>
          </cell>
          <cell r="X297">
            <v>2018</v>
          </cell>
          <cell r="Z297" t="str">
            <v>Zumbrota</v>
          </cell>
          <cell r="AB297" t="str">
            <v>MN</v>
          </cell>
        </row>
        <row r="298">
          <cell r="A298" t="str">
            <v>P_003374197</v>
          </cell>
          <cell r="B298" t="str">
            <v>Y</v>
          </cell>
          <cell r="F298" t="str">
            <v>Northern States Power Co - Minnesota</v>
          </cell>
          <cell r="G298">
            <v>13781</v>
          </cell>
          <cell r="I298" t="str">
            <v>Hwy 14 Holdco*</v>
          </cell>
          <cell r="K298" t="str">
            <v>NRG Community Solar</v>
          </cell>
          <cell r="L298">
            <v>5000</v>
          </cell>
          <cell r="M298" t="str">
            <v>AC</v>
          </cell>
          <cell r="Q298" t="str">
            <v>.</v>
          </cell>
          <cell r="X298">
            <v>2017</v>
          </cell>
          <cell r="Z298" t="str">
            <v>Byron</v>
          </cell>
          <cell r="AB298" t="str">
            <v>MN</v>
          </cell>
        </row>
        <row r="299">
          <cell r="A299" t="str">
            <v>P_431537988</v>
          </cell>
          <cell r="B299" t="str">
            <v>Y</v>
          </cell>
          <cell r="F299" t="str">
            <v>Northern States Power Co - Minnesota</v>
          </cell>
          <cell r="G299">
            <v>13781</v>
          </cell>
          <cell r="I299" t="str">
            <v>IMS Garden</v>
          </cell>
          <cell r="K299" t="str">
            <v>WGL Energy Systems</v>
          </cell>
          <cell r="L299">
            <v>4860</v>
          </cell>
          <cell r="M299" t="str">
            <v>AC</v>
          </cell>
          <cell r="Q299" t="str">
            <v>.</v>
          </cell>
          <cell r="X299">
            <v>2017</v>
          </cell>
          <cell r="Z299" t="str">
            <v>St. Joseph</v>
          </cell>
          <cell r="AB299" t="str">
            <v>MN</v>
          </cell>
        </row>
        <row r="300">
          <cell r="A300" t="str">
            <v>P_725587651</v>
          </cell>
          <cell r="B300" t="str">
            <v>Y</v>
          </cell>
          <cell r="F300" t="str">
            <v>Northern States Power Co - Minnesota</v>
          </cell>
          <cell r="G300">
            <v>13781</v>
          </cell>
          <cell r="I300" t="str">
            <v>Johnson CSG</v>
          </cell>
          <cell r="K300" t="str">
            <v>Geronimo Energy</v>
          </cell>
          <cell r="L300">
            <v>4700</v>
          </cell>
          <cell r="M300" t="str">
            <v>AC</v>
          </cell>
          <cell r="Q300" t="str">
            <v>.</v>
          </cell>
          <cell r="X300">
            <v>2018</v>
          </cell>
          <cell r="Z300" t="str">
            <v>Edgerton</v>
          </cell>
          <cell r="AB300" t="str">
            <v>MN</v>
          </cell>
        </row>
        <row r="301">
          <cell r="A301" t="str">
            <v>P_976653251a</v>
          </cell>
          <cell r="B301" t="str">
            <v>Y</v>
          </cell>
          <cell r="F301" t="str">
            <v>Northern States Power Co - Minnesota</v>
          </cell>
          <cell r="G301">
            <v>13781</v>
          </cell>
          <cell r="I301" t="str">
            <v>Johnson I</v>
          </cell>
          <cell r="K301" t="str">
            <v>Nicollet Projects*</v>
          </cell>
          <cell r="L301">
            <v>1000</v>
          </cell>
          <cell r="M301" t="str">
            <v>AC</v>
          </cell>
          <cell r="Q301" t="str">
            <v>.</v>
          </cell>
          <cell r="X301">
            <v>2018</v>
          </cell>
          <cell r="Z301" t="str">
            <v>Lindstrom</v>
          </cell>
          <cell r="AB301" t="str">
            <v>MN</v>
          </cell>
        </row>
        <row r="302">
          <cell r="A302" t="str">
            <v>P_976653251b</v>
          </cell>
          <cell r="B302" t="str">
            <v>Y</v>
          </cell>
          <cell r="F302" t="str">
            <v>Northern States Power Co - Minnesota</v>
          </cell>
          <cell r="G302">
            <v>13781</v>
          </cell>
          <cell r="I302" t="str">
            <v>Johnson II</v>
          </cell>
          <cell r="K302" t="str">
            <v>Nicollet Projects*</v>
          </cell>
          <cell r="L302">
            <v>1000</v>
          </cell>
          <cell r="M302" t="str">
            <v>AC</v>
          </cell>
          <cell r="Q302" t="str">
            <v>.</v>
          </cell>
          <cell r="X302">
            <v>2018</v>
          </cell>
          <cell r="Z302" t="str">
            <v>North Branch</v>
          </cell>
          <cell r="AB302" t="str">
            <v>MN</v>
          </cell>
        </row>
        <row r="303">
          <cell r="A303" t="str">
            <v>P_145518976</v>
          </cell>
          <cell r="B303" t="str">
            <v>Y</v>
          </cell>
          <cell r="F303" t="str">
            <v>Northern States Power Co - Minnesota</v>
          </cell>
          <cell r="G303">
            <v>13781</v>
          </cell>
          <cell r="I303" t="str">
            <v>Kilo</v>
          </cell>
          <cell r="K303" t="str">
            <v>SunShare</v>
          </cell>
          <cell r="L303">
            <v>5000</v>
          </cell>
          <cell r="M303" t="str">
            <v>AC</v>
          </cell>
          <cell r="Q303" t="str">
            <v>.</v>
          </cell>
          <cell r="X303">
            <v>2016</v>
          </cell>
          <cell r="Z303" t="str">
            <v>Norwood Young America</v>
          </cell>
          <cell r="AB303" t="str">
            <v>MN</v>
          </cell>
        </row>
        <row r="304">
          <cell r="A304" t="str">
            <v>P_599153287</v>
          </cell>
          <cell r="B304" t="str">
            <v>Y</v>
          </cell>
          <cell r="F304" t="str">
            <v>Northern States Power Co - Minnesota</v>
          </cell>
          <cell r="G304">
            <v>13781</v>
          </cell>
          <cell r="I304" t="str">
            <v>Koppelman</v>
          </cell>
          <cell r="K304" t="str">
            <v>Geronimo Energy</v>
          </cell>
          <cell r="L304">
            <v>5000</v>
          </cell>
          <cell r="M304" t="str">
            <v>AC</v>
          </cell>
          <cell r="Q304" t="str">
            <v>.</v>
          </cell>
          <cell r="X304">
            <v>2017</v>
          </cell>
          <cell r="Z304" t="str">
            <v>Eagle Lake</v>
          </cell>
          <cell r="AB304" t="str">
            <v>MN</v>
          </cell>
        </row>
        <row r="305">
          <cell r="A305" t="str">
            <v>P_842208303</v>
          </cell>
          <cell r="B305" t="str">
            <v>Y</v>
          </cell>
          <cell r="F305" t="str">
            <v>Northern States Power Co - Minnesota</v>
          </cell>
          <cell r="G305">
            <v>13781</v>
          </cell>
          <cell r="I305" t="str">
            <v>Kramer CSG</v>
          </cell>
          <cell r="K305" t="str">
            <v>Geronimo Energy</v>
          </cell>
          <cell r="L305">
            <v>3000</v>
          </cell>
          <cell r="M305" t="str">
            <v>AC</v>
          </cell>
          <cell r="Q305" t="str">
            <v>.</v>
          </cell>
          <cell r="X305">
            <v>2017</v>
          </cell>
          <cell r="Z305" t="str">
            <v>Hector</v>
          </cell>
          <cell r="AB305" t="str">
            <v>MN</v>
          </cell>
        </row>
        <row r="306">
          <cell r="A306" t="str">
            <v>P_277818843</v>
          </cell>
          <cell r="B306" t="str">
            <v>Y</v>
          </cell>
          <cell r="F306" t="str">
            <v>Northern States Power Co - Minnesota</v>
          </cell>
          <cell r="G306">
            <v>13781</v>
          </cell>
          <cell r="I306" t="str">
            <v>Krause</v>
          </cell>
          <cell r="K306" t="str">
            <v>Nicollet Projects*</v>
          </cell>
          <cell r="L306">
            <v>1000</v>
          </cell>
          <cell r="M306" t="str">
            <v>AC</v>
          </cell>
          <cell r="Q306" t="str">
            <v>.</v>
          </cell>
          <cell r="X306">
            <v>2018</v>
          </cell>
          <cell r="Z306" t="str">
            <v>Renville</v>
          </cell>
          <cell r="AB306" t="str">
            <v>MN</v>
          </cell>
        </row>
        <row r="307">
          <cell r="A307" t="str">
            <v>P_284606356</v>
          </cell>
          <cell r="B307" t="str">
            <v>Y</v>
          </cell>
          <cell r="F307" t="str">
            <v>Northern States Power Co - Minnesota</v>
          </cell>
          <cell r="G307">
            <v>13781</v>
          </cell>
          <cell r="I307" t="str">
            <v>Lahr</v>
          </cell>
          <cell r="K307" t="str">
            <v>SoCore</v>
          </cell>
          <cell r="L307">
            <v>5000</v>
          </cell>
          <cell r="M307" t="str">
            <v>AC</v>
          </cell>
          <cell r="Q307" t="str">
            <v>.</v>
          </cell>
          <cell r="X307">
            <v>2017</v>
          </cell>
          <cell r="Z307" t="str">
            <v>Cold Spring</v>
          </cell>
          <cell r="AB307" t="str">
            <v>MN</v>
          </cell>
        </row>
        <row r="308">
          <cell r="A308" t="str">
            <v>P_191267231</v>
          </cell>
          <cell r="B308" t="str">
            <v>Y</v>
          </cell>
          <cell r="F308" t="str">
            <v>Northern States Power Co - Minnesota</v>
          </cell>
          <cell r="G308">
            <v>13781</v>
          </cell>
          <cell r="I308" t="str">
            <v>Lake Waconia Solar</v>
          </cell>
          <cell r="K308" t="str">
            <v>AMP Solar</v>
          </cell>
          <cell r="L308">
            <v>1996</v>
          </cell>
          <cell r="M308" t="str">
            <v>AC</v>
          </cell>
          <cell r="Q308" t="str">
            <v>.</v>
          </cell>
          <cell r="X308">
            <v>2018</v>
          </cell>
          <cell r="Z308" t="str">
            <v>Waconia</v>
          </cell>
          <cell r="AB308" t="str">
            <v>MN</v>
          </cell>
        </row>
        <row r="309">
          <cell r="A309" t="str">
            <v>P_191769132</v>
          </cell>
          <cell r="B309" t="str">
            <v>Y</v>
          </cell>
          <cell r="F309" t="str">
            <v>Northern States Power Co - Minnesota</v>
          </cell>
          <cell r="G309">
            <v>13781</v>
          </cell>
          <cell r="I309" t="str">
            <v>Ledeboer I</v>
          </cell>
          <cell r="K309" t="str">
            <v>New Energy Equity</v>
          </cell>
          <cell r="L309">
            <v>1000</v>
          </cell>
          <cell r="M309" t="str">
            <v>AC</v>
          </cell>
          <cell r="Q309" t="str">
            <v>.</v>
          </cell>
          <cell r="X309">
            <v>2018</v>
          </cell>
          <cell r="Z309" t="str">
            <v>Prinsburg</v>
          </cell>
          <cell r="AB309" t="str">
            <v>MN</v>
          </cell>
        </row>
        <row r="310">
          <cell r="A310" t="str">
            <v>P_137503706b</v>
          </cell>
          <cell r="B310" t="str">
            <v>Y</v>
          </cell>
          <cell r="F310" t="str">
            <v>Central Municipal Power Agency/Services</v>
          </cell>
          <cell r="G310">
            <v>3519</v>
          </cell>
          <cell r="I310" t="str">
            <v>Lemond Solar</v>
          </cell>
          <cell r="K310" t="str">
            <v>Coronal Development Services</v>
          </cell>
          <cell r="L310">
            <v>364</v>
          </cell>
          <cell r="M310" t="str">
            <v>DC</v>
          </cell>
          <cell r="Q310">
            <v>364.14499999999998</v>
          </cell>
          <cell r="X310">
            <v>2017</v>
          </cell>
          <cell r="Z310" t="str">
            <v>Owatonna</v>
          </cell>
          <cell r="AB310" t="str">
            <v>MN</v>
          </cell>
        </row>
        <row r="311">
          <cell r="A311" t="str">
            <v>P_137503706a</v>
          </cell>
          <cell r="B311" t="str">
            <v>Y</v>
          </cell>
          <cell r="F311" t="str">
            <v>Southern Minnesota Municipal Power Agency</v>
          </cell>
          <cell r="G311">
            <v>40580</v>
          </cell>
          <cell r="I311" t="str">
            <v>Lemond Solar</v>
          </cell>
          <cell r="K311" t="str">
            <v>Coronal Development Services</v>
          </cell>
          <cell r="L311">
            <v>6136</v>
          </cell>
          <cell r="M311" t="str">
            <v>DC</v>
          </cell>
          <cell r="Q311">
            <v>6135.86</v>
          </cell>
          <cell r="X311">
            <v>2017</v>
          </cell>
          <cell r="Z311" t="str">
            <v>Owatonna</v>
          </cell>
          <cell r="AB311" t="str">
            <v>MN</v>
          </cell>
        </row>
        <row r="312">
          <cell r="A312" t="str">
            <v>P_996834080</v>
          </cell>
          <cell r="B312" t="str">
            <v>Y</v>
          </cell>
          <cell r="F312" t="str">
            <v>Northern States Power Co - Minnesota</v>
          </cell>
          <cell r="G312">
            <v>13781</v>
          </cell>
          <cell r="I312" t="str">
            <v>Leo Community Solar, LLC</v>
          </cell>
          <cell r="K312" t="str">
            <v>Geronimo Energy</v>
          </cell>
          <cell r="L312">
            <v>1000</v>
          </cell>
          <cell r="M312" t="str">
            <v>AC</v>
          </cell>
          <cell r="Q312" t="str">
            <v>.</v>
          </cell>
          <cell r="X312">
            <v>2018</v>
          </cell>
          <cell r="Z312" t="str">
            <v>Hadley</v>
          </cell>
          <cell r="AB312" t="str">
            <v>MN</v>
          </cell>
        </row>
        <row r="313">
          <cell r="A313" t="str">
            <v>P_495496636</v>
          </cell>
          <cell r="B313" t="str">
            <v>Y</v>
          </cell>
          <cell r="F313" t="str">
            <v>Northern States Power Co - Minnesota</v>
          </cell>
          <cell r="G313">
            <v>13781</v>
          </cell>
          <cell r="I313" t="str">
            <v>Libra Community Solar Garden, LLC</v>
          </cell>
          <cell r="K313" t="str">
            <v>Geronimo Energy</v>
          </cell>
          <cell r="L313">
            <v>1000</v>
          </cell>
          <cell r="M313" t="str">
            <v>AC</v>
          </cell>
          <cell r="Q313" t="str">
            <v>.</v>
          </cell>
          <cell r="X313">
            <v>2018</v>
          </cell>
          <cell r="Z313" t="str">
            <v>Glenwood</v>
          </cell>
          <cell r="AB313" t="str">
            <v>MN</v>
          </cell>
        </row>
        <row r="314">
          <cell r="A314" t="str">
            <v>P_790551512</v>
          </cell>
          <cell r="B314" t="str">
            <v>Y</v>
          </cell>
          <cell r="F314" t="str">
            <v>Northern States Power Co - Minnesota</v>
          </cell>
          <cell r="G314">
            <v>13781</v>
          </cell>
          <cell r="I314" t="str">
            <v>Lind Garden</v>
          </cell>
          <cell r="K314" t="str">
            <v>WGL Energy Systems</v>
          </cell>
          <cell r="L314">
            <v>4860</v>
          </cell>
          <cell r="M314" t="str">
            <v>AC</v>
          </cell>
          <cell r="Q314" t="str">
            <v>.</v>
          </cell>
          <cell r="X314">
            <v>2017</v>
          </cell>
          <cell r="Z314" t="str">
            <v>Young America</v>
          </cell>
          <cell r="AB314" t="str">
            <v>MN</v>
          </cell>
        </row>
        <row r="315">
          <cell r="A315" t="str">
            <v>P_209543256</v>
          </cell>
          <cell r="B315" t="str">
            <v>Y</v>
          </cell>
          <cell r="F315" t="str">
            <v>Northern States Power Co - Minnesota</v>
          </cell>
          <cell r="G315">
            <v>13781</v>
          </cell>
          <cell r="I315" t="str">
            <v>Lindstrom CSG 1</v>
          </cell>
          <cell r="K315" t="str">
            <v>Geronimo Energy</v>
          </cell>
          <cell r="L315">
            <v>3000</v>
          </cell>
          <cell r="M315" t="str">
            <v>AC</v>
          </cell>
          <cell r="Q315" t="str">
            <v>.</v>
          </cell>
          <cell r="X315">
            <v>2018</v>
          </cell>
          <cell r="Z315" t="str">
            <v>Lindstrom</v>
          </cell>
          <cell r="AB315" t="str">
            <v>MN</v>
          </cell>
        </row>
        <row r="316">
          <cell r="A316" t="str">
            <v>P_782159631</v>
          </cell>
          <cell r="B316" t="str">
            <v>Y</v>
          </cell>
          <cell r="F316" t="str">
            <v>Northern States Power Co - Minnesota</v>
          </cell>
          <cell r="G316">
            <v>13781</v>
          </cell>
          <cell r="I316" t="str">
            <v>Lyra</v>
          </cell>
          <cell r="K316" t="str">
            <v>BHE Renewables</v>
          </cell>
          <cell r="L316">
            <v>3000</v>
          </cell>
          <cell r="M316" t="str">
            <v>AC</v>
          </cell>
          <cell r="Q316" t="str">
            <v>.</v>
          </cell>
          <cell r="X316">
            <v>2018</v>
          </cell>
          <cell r="Z316" t="str">
            <v>Waterville</v>
          </cell>
          <cell r="AB316" t="str">
            <v>MN</v>
          </cell>
        </row>
        <row r="317">
          <cell r="A317" t="str">
            <v>P_198222233</v>
          </cell>
          <cell r="B317" t="str">
            <v>Y</v>
          </cell>
          <cell r="F317" t="str">
            <v>Northern States Power Co - Minnesota</v>
          </cell>
          <cell r="G317">
            <v>13781</v>
          </cell>
          <cell r="I317" t="str">
            <v>Mapleton CSG1, LLC*</v>
          </cell>
          <cell r="K317" t="str">
            <v>BHE Renewables</v>
          </cell>
          <cell r="L317">
            <v>3000</v>
          </cell>
          <cell r="M317" t="str">
            <v>AC</v>
          </cell>
          <cell r="Q317" t="str">
            <v>.</v>
          </cell>
          <cell r="X317">
            <v>2017</v>
          </cell>
          <cell r="Z317" t="str">
            <v>Mapleton</v>
          </cell>
          <cell r="AB317" t="str">
            <v>MN</v>
          </cell>
        </row>
        <row r="318">
          <cell r="A318" t="str">
            <v>P_578470802</v>
          </cell>
          <cell r="B318" t="str">
            <v>Y</v>
          </cell>
          <cell r="F318" t="str">
            <v>Northern States Power Co - Minnesota</v>
          </cell>
          <cell r="G318">
            <v>13781</v>
          </cell>
          <cell r="I318" t="str">
            <v>Marmas</v>
          </cell>
          <cell r="K318" t="str">
            <v>Geronimo Energy</v>
          </cell>
          <cell r="L318">
            <v>4000</v>
          </cell>
          <cell r="M318" t="str">
            <v>AC</v>
          </cell>
          <cell r="Q318" t="str">
            <v>.</v>
          </cell>
          <cell r="X318">
            <v>2018</v>
          </cell>
          <cell r="Z318" t="str">
            <v>St. Cloud</v>
          </cell>
          <cell r="AB318" t="str">
            <v>MN</v>
          </cell>
        </row>
        <row r="319">
          <cell r="A319" t="str">
            <v>P_252465116</v>
          </cell>
          <cell r="B319" t="str">
            <v>Y</v>
          </cell>
          <cell r="F319" t="str">
            <v>Northern States Power Co - Minnesota</v>
          </cell>
          <cell r="G319">
            <v>13781</v>
          </cell>
          <cell r="I319" t="str">
            <v>McHattie</v>
          </cell>
          <cell r="K319" t="str">
            <v>Cypress Creek</v>
          </cell>
          <cell r="L319">
            <v>4000</v>
          </cell>
          <cell r="M319" t="str">
            <v>AC</v>
          </cell>
          <cell r="Q319">
            <v>5703.75</v>
          </cell>
          <cell r="X319">
            <v>2018</v>
          </cell>
          <cell r="Z319" t="str">
            <v>Cottage Grove</v>
          </cell>
          <cell r="AB319" t="str">
            <v>MN</v>
          </cell>
        </row>
        <row r="320">
          <cell r="A320" t="str">
            <v>P_653112342a</v>
          </cell>
          <cell r="B320" t="str">
            <v>Y</v>
          </cell>
          <cell r="F320" t="str">
            <v>Northern States Power Co - Minnesota</v>
          </cell>
          <cell r="G320">
            <v>13781</v>
          </cell>
          <cell r="I320" t="str">
            <v>Met Council Blue Lake</v>
          </cell>
          <cell r="K320" t="str">
            <v>Oak Leaf Partners LLC</v>
          </cell>
          <cell r="L320">
            <v>3000</v>
          </cell>
          <cell r="M320" t="str">
            <v>AC</v>
          </cell>
          <cell r="Q320">
            <v>3896.1</v>
          </cell>
          <cell r="X320">
            <v>2016</v>
          </cell>
          <cell r="Z320" t="str">
            <v>Shakopee</v>
          </cell>
          <cell r="AB320" t="str">
            <v>MN</v>
          </cell>
        </row>
        <row r="321">
          <cell r="A321" t="str">
            <v>P_653112342b</v>
          </cell>
          <cell r="B321" t="str">
            <v>Y</v>
          </cell>
          <cell r="F321" t="str">
            <v>Northern States Power Co - Minnesota</v>
          </cell>
          <cell r="G321">
            <v>13781</v>
          </cell>
          <cell r="I321" t="str">
            <v>Met Council Empire</v>
          </cell>
          <cell r="K321" t="str">
            <v>Oak Leaf Solar XV LLC</v>
          </cell>
          <cell r="L321">
            <v>5000</v>
          </cell>
          <cell r="M321" t="str">
            <v>AC</v>
          </cell>
          <cell r="Q321">
            <v>7015.68</v>
          </cell>
          <cell r="X321">
            <v>2016</v>
          </cell>
          <cell r="Z321" t="str">
            <v>Farmington</v>
          </cell>
          <cell r="AB321" t="str">
            <v>MN</v>
          </cell>
        </row>
        <row r="322">
          <cell r="A322" t="str">
            <v>P_690593547</v>
          </cell>
          <cell r="B322" t="str">
            <v>Y</v>
          </cell>
          <cell r="F322" t="str">
            <v>Northern States Power Co - Minnesota</v>
          </cell>
          <cell r="G322">
            <v>13781</v>
          </cell>
          <cell r="I322" t="str">
            <v>Michael</v>
          </cell>
          <cell r="K322" t="str">
            <v>SoCore</v>
          </cell>
          <cell r="L322">
            <v>4000</v>
          </cell>
          <cell r="M322" t="str">
            <v>AC</v>
          </cell>
          <cell r="Q322" t="str">
            <v>.</v>
          </cell>
          <cell r="X322">
            <v>2017</v>
          </cell>
          <cell r="Z322" t="str">
            <v>Freeport</v>
          </cell>
          <cell r="AB322" t="str">
            <v>MN</v>
          </cell>
        </row>
        <row r="323">
          <cell r="A323" t="str">
            <v>P_141393415a</v>
          </cell>
          <cell r="B323" t="str">
            <v>Y</v>
          </cell>
          <cell r="F323" t="str">
            <v>Minnesota Power</v>
          </cell>
          <cell r="G323">
            <v>12647</v>
          </cell>
          <cell r="I323" t="str">
            <v>MInnesota Power Community Solar Duluth</v>
          </cell>
          <cell r="K323" t="str">
            <v>Hunt Electric</v>
          </cell>
          <cell r="L323">
            <v>40</v>
          </cell>
          <cell r="M323" t="str">
            <v>AC</v>
          </cell>
          <cell r="Q323" t="str">
            <v>.</v>
          </cell>
          <cell r="X323">
            <v>2018</v>
          </cell>
          <cell r="Z323" t="str">
            <v>Duluth</v>
          </cell>
          <cell r="AB323" t="str">
            <v>MN</v>
          </cell>
        </row>
        <row r="324">
          <cell r="A324" t="str">
            <v>P_141393415b</v>
          </cell>
          <cell r="B324" t="str">
            <v>Y</v>
          </cell>
          <cell r="F324" t="str">
            <v>Minnesota Power</v>
          </cell>
          <cell r="G324">
            <v>12647</v>
          </cell>
          <cell r="I324" t="str">
            <v>Minnesota Power Community Solar Wrenshall</v>
          </cell>
          <cell r="K324" t="str">
            <v>US Solar</v>
          </cell>
          <cell r="L324">
            <v>1000</v>
          </cell>
          <cell r="M324" t="str">
            <v>AC</v>
          </cell>
          <cell r="Q324" t="str">
            <v>.</v>
          </cell>
          <cell r="X324">
            <v>2018</v>
          </cell>
          <cell r="Z324" t="str">
            <v>Wrenshall</v>
          </cell>
          <cell r="AB324" t="str">
            <v>MN</v>
          </cell>
        </row>
        <row r="325">
          <cell r="A325" t="str">
            <v>P_900537638</v>
          </cell>
          <cell r="B325" t="str">
            <v>Y</v>
          </cell>
          <cell r="F325" t="str">
            <v>Northern States Power Co - Minnesota</v>
          </cell>
          <cell r="G325">
            <v>13781</v>
          </cell>
          <cell r="I325" t="str">
            <v>MN - Feely</v>
          </cell>
          <cell r="K325" t="str">
            <v>Ecoplexus</v>
          </cell>
          <cell r="L325">
            <v>5000</v>
          </cell>
          <cell r="M325" t="str">
            <v>AC</v>
          </cell>
          <cell r="Q325" t="str">
            <v>.</v>
          </cell>
          <cell r="X325">
            <v>2018</v>
          </cell>
          <cell r="Z325" t="str">
            <v>Farmington</v>
          </cell>
          <cell r="AB325" t="str">
            <v>MN</v>
          </cell>
        </row>
        <row r="326">
          <cell r="A326" t="str">
            <v>P_998867814</v>
          </cell>
          <cell r="B326" t="str">
            <v>Y</v>
          </cell>
          <cell r="F326" t="str">
            <v>Northern States Power Co - Minnesota</v>
          </cell>
          <cell r="G326">
            <v>13781</v>
          </cell>
          <cell r="I326" t="str">
            <v>MN - Stolee</v>
          </cell>
          <cell r="K326" t="str">
            <v>Ecoplexus</v>
          </cell>
          <cell r="L326">
            <v>3000</v>
          </cell>
          <cell r="M326" t="str">
            <v>AC</v>
          </cell>
          <cell r="Q326" t="str">
            <v>.</v>
          </cell>
          <cell r="X326">
            <v>2018</v>
          </cell>
          <cell r="Z326" t="str">
            <v>Kenyon</v>
          </cell>
          <cell r="AB326" t="str">
            <v>MN</v>
          </cell>
        </row>
        <row r="327">
          <cell r="A327" t="str">
            <v>P_951253802</v>
          </cell>
          <cell r="B327" t="str">
            <v>Y</v>
          </cell>
          <cell r="F327" t="str">
            <v>Northern States Power Co - Minnesota</v>
          </cell>
          <cell r="G327">
            <v>13781</v>
          </cell>
          <cell r="I327" t="str">
            <v>MN CSG 4</v>
          </cell>
          <cell r="K327" t="str">
            <v>Nicollet Projects*</v>
          </cell>
          <cell r="L327">
            <v>2500</v>
          </cell>
          <cell r="M327" t="str">
            <v>AC</v>
          </cell>
          <cell r="Q327" t="str">
            <v>.</v>
          </cell>
          <cell r="X327">
            <v>2018</v>
          </cell>
          <cell r="Z327" t="str">
            <v>Scandia</v>
          </cell>
          <cell r="AB327" t="str">
            <v>MN</v>
          </cell>
        </row>
        <row r="328">
          <cell r="A328" t="str">
            <v>P_080280675</v>
          </cell>
          <cell r="B328" t="str">
            <v>Y</v>
          </cell>
          <cell r="F328" t="str">
            <v>Northern States Power Co - Minnesota</v>
          </cell>
          <cell r="G328">
            <v>13781</v>
          </cell>
          <cell r="I328" t="str">
            <v>Monticello Solar Project</v>
          </cell>
          <cell r="K328" t="str">
            <v>NextEra</v>
          </cell>
          <cell r="L328">
            <v>5000</v>
          </cell>
          <cell r="M328" t="str">
            <v>AC</v>
          </cell>
          <cell r="Q328">
            <v>6771.6</v>
          </cell>
          <cell r="X328">
            <v>2018</v>
          </cell>
          <cell r="Z328" t="str">
            <v>Monticello</v>
          </cell>
          <cell r="AB328" t="str">
            <v>MN</v>
          </cell>
        </row>
        <row r="329">
          <cell r="A329" t="str">
            <v>P_587288395</v>
          </cell>
          <cell r="B329" t="str">
            <v>Y</v>
          </cell>
          <cell r="F329" t="str">
            <v>Northern States Power Co - Minnesota</v>
          </cell>
          <cell r="G329">
            <v>13781</v>
          </cell>
          <cell r="I329" t="str">
            <v>Morgan CSG1, LLC*</v>
          </cell>
          <cell r="K329" t="str">
            <v>BHE Renewables</v>
          </cell>
          <cell r="L329">
            <v>3000</v>
          </cell>
          <cell r="M329" t="str">
            <v>AC</v>
          </cell>
          <cell r="Q329" t="str">
            <v>.</v>
          </cell>
          <cell r="X329">
            <v>2017</v>
          </cell>
          <cell r="Z329" t="str">
            <v>Morgan</v>
          </cell>
          <cell r="AB329" t="str">
            <v>MN</v>
          </cell>
        </row>
        <row r="330">
          <cell r="A330" t="str">
            <v>P_210736816</v>
          </cell>
          <cell r="B330" t="str">
            <v>Y</v>
          </cell>
          <cell r="F330" t="str">
            <v>Northern States Power Co - Minnesota</v>
          </cell>
          <cell r="G330">
            <v>13781</v>
          </cell>
          <cell r="I330" t="str">
            <v>MSC -Wash CSG</v>
          </cell>
          <cell r="K330" t="str">
            <v>MN Solar Connection</v>
          </cell>
          <cell r="L330">
            <v>5000</v>
          </cell>
          <cell r="M330" t="str">
            <v>AC</v>
          </cell>
          <cell r="Q330" t="str">
            <v>.</v>
          </cell>
          <cell r="X330">
            <v>2018</v>
          </cell>
          <cell r="Z330" t="str">
            <v>Hastings</v>
          </cell>
          <cell r="AB330" t="str">
            <v>MN</v>
          </cell>
        </row>
        <row r="331">
          <cell r="A331" t="str">
            <v>P_965758967</v>
          </cell>
          <cell r="B331" t="str">
            <v>Y</v>
          </cell>
          <cell r="F331" t="str">
            <v>Northern States Power Co - Minnesota</v>
          </cell>
          <cell r="G331">
            <v>13781</v>
          </cell>
          <cell r="I331" t="str">
            <v>MSC Carve-Kreye</v>
          </cell>
          <cell r="K331" t="str">
            <v>MN Solar Connection</v>
          </cell>
          <cell r="L331">
            <v>4000</v>
          </cell>
          <cell r="M331" t="str">
            <v>AC</v>
          </cell>
          <cell r="Q331" t="str">
            <v>.</v>
          </cell>
          <cell r="X331">
            <v>2018</v>
          </cell>
          <cell r="Z331" t="str">
            <v>Mayer</v>
          </cell>
          <cell r="AB331" t="str">
            <v>MN</v>
          </cell>
        </row>
        <row r="332">
          <cell r="A332" t="str">
            <v>P_563227853</v>
          </cell>
          <cell r="B332" t="str">
            <v>Y</v>
          </cell>
          <cell r="F332" t="str">
            <v>Northern States Power Co - Minnesota</v>
          </cell>
          <cell r="G332">
            <v>13781</v>
          </cell>
          <cell r="I332" t="str">
            <v>NES - CF of Tyler CSG A</v>
          </cell>
          <cell r="K332" t="str">
            <v>Novel Energy Solutions</v>
          </cell>
          <cell r="L332">
            <v>200</v>
          </cell>
          <cell r="M332" t="str">
            <v>AC</v>
          </cell>
          <cell r="Q332" t="str">
            <v>.</v>
          </cell>
          <cell r="X332">
            <v>2017</v>
          </cell>
          <cell r="Z332" t="str">
            <v>Tyler</v>
          </cell>
          <cell r="AB332" t="str">
            <v>MN</v>
          </cell>
        </row>
        <row r="333">
          <cell r="A333" t="str">
            <v>P_540984842</v>
          </cell>
          <cell r="B333" t="str">
            <v>Y</v>
          </cell>
          <cell r="F333" t="str">
            <v>Northern States Power Co - Minnesota</v>
          </cell>
          <cell r="G333">
            <v>13781</v>
          </cell>
          <cell r="I333" t="str">
            <v>NES - CF of Vetter Estates</v>
          </cell>
          <cell r="K333" t="str">
            <v>Cypress Creek</v>
          </cell>
          <cell r="L333">
            <v>3000</v>
          </cell>
          <cell r="M333" t="str">
            <v>AC</v>
          </cell>
          <cell r="Q333">
            <v>4141.8</v>
          </cell>
          <cell r="X333">
            <v>2018</v>
          </cell>
          <cell r="Z333" t="str">
            <v>Kasota</v>
          </cell>
          <cell r="AB333" t="str">
            <v>MN</v>
          </cell>
        </row>
        <row r="334">
          <cell r="A334" t="str">
            <v>P_685949886</v>
          </cell>
          <cell r="B334" t="str">
            <v>Y</v>
          </cell>
          <cell r="F334" t="str">
            <v>Northern States Power Co - Minnesota</v>
          </cell>
          <cell r="G334">
            <v>13781</v>
          </cell>
          <cell r="I334" t="str">
            <v>NES-CF of MN Lake</v>
          </cell>
          <cell r="K334" t="str">
            <v>Cypress Creek</v>
          </cell>
          <cell r="L334">
            <v>1840</v>
          </cell>
          <cell r="M334" t="str">
            <v>AC</v>
          </cell>
          <cell r="Q334">
            <v>2585.5</v>
          </cell>
          <cell r="X334">
            <v>2018</v>
          </cell>
          <cell r="Z334" t="str">
            <v>Minnesota Lake</v>
          </cell>
          <cell r="AB334" t="str">
            <v>MN</v>
          </cell>
        </row>
        <row r="335">
          <cell r="A335" t="str">
            <v>P_654388135</v>
          </cell>
          <cell r="B335" t="str">
            <v>Y</v>
          </cell>
          <cell r="F335" t="str">
            <v>Northern States Power Co - Minnesota</v>
          </cell>
          <cell r="G335">
            <v>13781</v>
          </cell>
          <cell r="I335" t="str">
            <v>Nesvold</v>
          </cell>
          <cell r="K335" t="str">
            <v>SoCore</v>
          </cell>
          <cell r="L335">
            <v>5000</v>
          </cell>
          <cell r="M335" t="str">
            <v>AC</v>
          </cell>
          <cell r="Q335" t="str">
            <v>.</v>
          </cell>
          <cell r="X335">
            <v>2017</v>
          </cell>
          <cell r="Z335" t="str">
            <v>Watertown</v>
          </cell>
          <cell r="AB335" t="str">
            <v>MN</v>
          </cell>
        </row>
        <row r="336">
          <cell r="A336" t="str">
            <v>P_362144365</v>
          </cell>
          <cell r="B336" t="str">
            <v>Y</v>
          </cell>
          <cell r="F336" t="str">
            <v>Northern States Power Co - Minnesota</v>
          </cell>
          <cell r="G336">
            <v>13781</v>
          </cell>
          <cell r="I336" t="str">
            <v>New Germany Solar</v>
          </cell>
          <cell r="K336" t="str">
            <v>AMP Solar</v>
          </cell>
          <cell r="L336">
            <v>998</v>
          </cell>
          <cell r="M336" t="str">
            <v>AC</v>
          </cell>
          <cell r="Q336" t="str">
            <v>.</v>
          </cell>
          <cell r="X336">
            <v>2018</v>
          </cell>
          <cell r="Z336" t="str">
            <v>New Germany</v>
          </cell>
          <cell r="AB336" t="str">
            <v>MN</v>
          </cell>
        </row>
        <row r="337">
          <cell r="A337" t="str">
            <v>P_691631163</v>
          </cell>
          <cell r="B337" t="str">
            <v>Y</v>
          </cell>
          <cell r="F337" t="str">
            <v>Beltrami Electric Coop, Inc</v>
          </cell>
          <cell r="G337">
            <v>1529</v>
          </cell>
          <cell r="I337" t="str">
            <v>Northern Solar</v>
          </cell>
          <cell r="L337">
            <v>80</v>
          </cell>
          <cell r="M337" t="str">
            <v>DC</v>
          </cell>
          <cell r="Q337">
            <v>79.992000000000004</v>
          </cell>
          <cell r="X337">
            <v>2017</v>
          </cell>
          <cell r="Z337" t="str">
            <v>Bemidji</v>
          </cell>
          <cell r="AB337" t="str">
            <v>MN</v>
          </cell>
        </row>
        <row r="338">
          <cell r="A338" t="str">
            <v>P_558908608</v>
          </cell>
          <cell r="B338" t="str">
            <v>Y</v>
          </cell>
          <cell r="F338" t="str">
            <v>Northern States Power Co - Minnesota</v>
          </cell>
          <cell r="G338">
            <v>13781</v>
          </cell>
          <cell r="I338" t="str">
            <v>Northfield CSG</v>
          </cell>
          <cell r="K338" t="str">
            <v>BHE Renewables</v>
          </cell>
          <cell r="L338">
            <v>5000</v>
          </cell>
          <cell r="M338" t="str">
            <v>AC</v>
          </cell>
          <cell r="Q338" t="str">
            <v>.</v>
          </cell>
          <cell r="X338">
            <v>2016</v>
          </cell>
          <cell r="Z338" t="str">
            <v>Northfield</v>
          </cell>
          <cell r="AB338" t="str">
            <v>MN</v>
          </cell>
        </row>
        <row r="339">
          <cell r="A339" t="str">
            <v>P_016603616</v>
          </cell>
          <cell r="B339" t="str">
            <v>Y</v>
          </cell>
          <cell r="F339" t="str">
            <v>Northern States Power Co - Minnesota</v>
          </cell>
          <cell r="G339">
            <v>13781</v>
          </cell>
          <cell r="I339" t="str">
            <v>Northfield Holdco LLC</v>
          </cell>
          <cell r="K339" t="str">
            <v>NRG Community Solar</v>
          </cell>
          <cell r="L339">
            <v>5000</v>
          </cell>
          <cell r="M339" t="str">
            <v>AC</v>
          </cell>
          <cell r="Q339" t="str">
            <v>.</v>
          </cell>
          <cell r="X339">
            <v>2017</v>
          </cell>
          <cell r="Z339" t="str">
            <v>Northfield</v>
          </cell>
          <cell r="AB339" t="str">
            <v>MN</v>
          </cell>
        </row>
        <row r="340">
          <cell r="A340" t="str">
            <v>P_428993414a</v>
          </cell>
          <cell r="B340" t="str">
            <v>Y</v>
          </cell>
          <cell r="F340" t="str">
            <v>Northern States Power Co - Minnesota</v>
          </cell>
          <cell r="G340">
            <v>13781</v>
          </cell>
          <cell r="I340" t="str">
            <v>Novel - Oya of Mapleton</v>
          </cell>
          <cell r="K340" t="str">
            <v>Clearway Energy</v>
          </cell>
          <cell r="L340">
            <v>3540</v>
          </cell>
          <cell r="M340" t="str">
            <v>AC</v>
          </cell>
          <cell r="Q340" t="str">
            <v>.</v>
          </cell>
          <cell r="X340">
            <v>2018</v>
          </cell>
          <cell r="Z340" t="str">
            <v>Mapleton</v>
          </cell>
          <cell r="AB340" t="str">
            <v>MN</v>
          </cell>
        </row>
        <row r="341">
          <cell r="A341" t="str">
            <v>P_428993414b</v>
          </cell>
          <cell r="B341" t="str">
            <v>Y</v>
          </cell>
          <cell r="F341" t="str">
            <v>Northern States Power Co - Minnesota</v>
          </cell>
          <cell r="G341">
            <v>13781</v>
          </cell>
          <cell r="I341" t="str">
            <v>Novel - Oya of Montevideo</v>
          </cell>
          <cell r="K341" t="str">
            <v>Clearway Energy</v>
          </cell>
          <cell r="L341">
            <v>5000</v>
          </cell>
          <cell r="M341" t="str">
            <v>AC</v>
          </cell>
          <cell r="Q341" t="str">
            <v>.</v>
          </cell>
          <cell r="X341">
            <v>2018</v>
          </cell>
          <cell r="Z341" t="str">
            <v>Montevideo</v>
          </cell>
          <cell r="AB341" t="str">
            <v>MN</v>
          </cell>
        </row>
        <row r="342">
          <cell r="A342" t="str">
            <v>P_428993414c</v>
          </cell>
          <cell r="B342" t="str">
            <v>Y</v>
          </cell>
          <cell r="F342" t="str">
            <v>Northern States Power Co - Minnesota</v>
          </cell>
          <cell r="G342">
            <v>13781</v>
          </cell>
          <cell r="I342" t="str">
            <v>Novel CSG Faircon</v>
          </cell>
          <cell r="K342" t="str">
            <v>Faircon Service Company</v>
          </cell>
          <cell r="L342">
            <v>125</v>
          </cell>
          <cell r="M342" t="str">
            <v>AC</v>
          </cell>
          <cell r="Q342" t="str">
            <v>.</v>
          </cell>
          <cell r="X342">
            <v>2016</v>
          </cell>
          <cell r="Z342" t="str">
            <v>St. Paul</v>
          </cell>
          <cell r="AB342" t="str">
            <v>MN</v>
          </cell>
        </row>
        <row r="343">
          <cell r="A343" t="str">
            <v>P_428993414d</v>
          </cell>
          <cell r="B343" t="str">
            <v>Y</v>
          </cell>
          <cell r="F343" t="str">
            <v>Northern States Power Co - Minnesota</v>
          </cell>
          <cell r="G343">
            <v>13781</v>
          </cell>
          <cell r="I343" t="str">
            <v>Novel CSG of Osakis/Villard A</v>
          </cell>
          <cell r="K343" t="str">
            <v>Clearway Energy</v>
          </cell>
          <cell r="L343">
            <v>5000</v>
          </cell>
          <cell r="M343" t="str">
            <v>AC</v>
          </cell>
          <cell r="Q343" t="str">
            <v>.</v>
          </cell>
          <cell r="X343">
            <v>2018</v>
          </cell>
          <cell r="Z343" t="str">
            <v>Osakis</v>
          </cell>
          <cell r="AB343" t="str">
            <v>MN</v>
          </cell>
        </row>
        <row r="344">
          <cell r="A344" t="str">
            <v>P_428993414e</v>
          </cell>
          <cell r="B344" t="str">
            <v>Y</v>
          </cell>
          <cell r="F344" t="str">
            <v>Northern States Power Co - Minnesota</v>
          </cell>
          <cell r="G344">
            <v>13781</v>
          </cell>
          <cell r="I344" t="str">
            <v>Novel CSG of Schlomann</v>
          </cell>
          <cell r="K344" t="str">
            <v>Novel Energy Solutions</v>
          </cell>
          <cell r="L344">
            <v>250</v>
          </cell>
          <cell r="M344" t="str">
            <v>AC</v>
          </cell>
          <cell r="Q344" t="str">
            <v>.</v>
          </cell>
          <cell r="X344">
            <v>2018</v>
          </cell>
          <cell r="Z344" t="str">
            <v>Butterfield</v>
          </cell>
          <cell r="AB344" t="str">
            <v>MN</v>
          </cell>
        </row>
        <row r="345">
          <cell r="A345" t="str">
            <v>P_428993414f</v>
          </cell>
          <cell r="B345" t="str">
            <v>Y</v>
          </cell>
          <cell r="F345" t="str">
            <v>Northern States Power Co - Minnesota</v>
          </cell>
          <cell r="G345">
            <v>13781</v>
          </cell>
          <cell r="I345" t="str">
            <v>Novel CSG of Twin Pine Farm</v>
          </cell>
          <cell r="K345" t="str">
            <v>Novel Energy Solutions</v>
          </cell>
          <cell r="L345">
            <v>36</v>
          </cell>
          <cell r="M345" t="str">
            <v>AC</v>
          </cell>
          <cell r="Q345" t="str">
            <v>.</v>
          </cell>
          <cell r="X345">
            <v>2017</v>
          </cell>
          <cell r="Z345" t="str">
            <v>Scandia</v>
          </cell>
          <cell r="AB345" t="str">
            <v>MN</v>
          </cell>
        </row>
        <row r="346">
          <cell r="A346" t="str">
            <v>P_428993414g</v>
          </cell>
          <cell r="B346" t="str">
            <v>Y</v>
          </cell>
          <cell r="F346" t="str">
            <v>Northern States Power Co - Minnesota</v>
          </cell>
          <cell r="G346">
            <v>13781</v>
          </cell>
          <cell r="I346" t="str">
            <v>Novel CSG of Vetter Farms B</v>
          </cell>
          <cell r="K346" t="str">
            <v>Brian Vetters</v>
          </cell>
          <cell r="L346">
            <v>36</v>
          </cell>
          <cell r="M346" t="str">
            <v>AC</v>
          </cell>
          <cell r="Q346" t="str">
            <v>.</v>
          </cell>
          <cell r="X346">
            <v>2015</v>
          </cell>
          <cell r="Z346" t="str">
            <v>Kasota</v>
          </cell>
          <cell r="AB346" t="str">
            <v>MN</v>
          </cell>
        </row>
        <row r="347">
          <cell r="A347" t="str">
            <v>P_428993414h</v>
          </cell>
          <cell r="B347" t="str">
            <v>Y</v>
          </cell>
          <cell r="F347" t="str">
            <v>Northern States Power Co - Minnesota</v>
          </cell>
          <cell r="G347">
            <v>13781</v>
          </cell>
          <cell r="I347" t="str">
            <v>Novel CSG of Werner</v>
          </cell>
          <cell r="K347" t="str">
            <v>Novel Energy Solutions</v>
          </cell>
          <cell r="L347">
            <v>750</v>
          </cell>
          <cell r="M347" t="str">
            <v>AC</v>
          </cell>
          <cell r="Q347" t="str">
            <v>.</v>
          </cell>
          <cell r="X347">
            <v>2018</v>
          </cell>
          <cell r="Z347" t="str">
            <v>Cottage Grove</v>
          </cell>
          <cell r="AB347" t="str">
            <v>MN</v>
          </cell>
        </row>
        <row r="348">
          <cell r="A348" t="str">
            <v>P_428993414i</v>
          </cell>
          <cell r="B348" t="str">
            <v>Y</v>
          </cell>
          <cell r="F348" t="str">
            <v>Northern States Power Co - Minnesota</v>
          </cell>
          <cell r="G348">
            <v>13781</v>
          </cell>
          <cell r="I348" t="str">
            <v>Novel CSG of Winona A</v>
          </cell>
          <cell r="K348" t="str">
            <v>Novel Energy Solutions</v>
          </cell>
          <cell r="L348">
            <v>250</v>
          </cell>
          <cell r="M348" t="str">
            <v>AC</v>
          </cell>
          <cell r="Q348" t="str">
            <v>.</v>
          </cell>
          <cell r="X348">
            <v>2017</v>
          </cell>
          <cell r="Z348" t="str">
            <v>Minnesota City</v>
          </cell>
          <cell r="AB348" t="str">
            <v>MN</v>
          </cell>
        </row>
        <row r="349">
          <cell r="A349" t="str">
            <v>P_544088745</v>
          </cell>
          <cell r="B349" t="str">
            <v>Y</v>
          </cell>
          <cell r="F349" t="str">
            <v>Northern States Power Co - Minnesota</v>
          </cell>
          <cell r="G349">
            <v>13781</v>
          </cell>
          <cell r="I349" t="str">
            <v>Nystuen</v>
          </cell>
          <cell r="K349" t="str">
            <v>Clearway Energy</v>
          </cell>
          <cell r="L349">
            <v>800</v>
          </cell>
          <cell r="M349" t="str">
            <v>AC</v>
          </cell>
          <cell r="Q349" t="str">
            <v>.</v>
          </cell>
          <cell r="X349">
            <v>2018</v>
          </cell>
          <cell r="Z349" t="str">
            <v>Kenyon</v>
          </cell>
          <cell r="AB349" t="str">
            <v>MN</v>
          </cell>
        </row>
        <row r="350">
          <cell r="A350" t="str">
            <v>P_223224517</v>
          </cell>
          <cell r="B350" t="str">
            <v>Y</v>
          </cell>
          <cell r="F350" t="str">
            <v>Northern States Power Co - Minnesota</v>
          </cell>
          <cell r="G350">
            <v>13781</v>
          </cell>
          <cell r="I350" t="str">
            <v>Orion CSG1, LLC*</v>
          </cell>
          <cell r="K350" t="str">
            <v>BHE Renewables</v>
          </cell>
          <cell r="L350">
            <v>3000</v>
          </cell>
          <cell r="M350" t="str">
            <v>AC</v>
          </cell>
          <cell r="Q350" t="str">
            <v>.</v>
          </cell>
          <cell r="X350">
            <v>2017</v>
          </cell>
          <cell r="Z350" t="str">
            <v>St. Joseph</v>
          </cell>
          <cell r="AB350" t="str">
            <v>MN</v>
          </cell>
        </row>
        <row r="351">
          <cell r="A351" t="str">
            <v>P_880140922</v>
          </cell>
          <cell r="B351" t="str">
            <v>Y</v>
          </cell>
          <cell r="F351" t="str">
            <v>Northern States Power Co - Minnesota</v>
          </cell>
          <cell r="G351">
            <v>13781</v>
          </cell>
          <cell r="I351" t="str">
            <v>Paynesville Community Solar</v>
          </cell>
          <cell r="K351" t="str">
            <v>BHE Renewables</v>
          </cell>
          <cell r="L351">
            <v>5000</v>
          </cell>
          <cell r="M351" t="str">
            <v>AC</v>
          </cell>
          <cell r="Q351" t="str">
            <v>.</v>
          </cell>
          <cell r="X351">
            <v>2017</v>
          </cell>
          <cell r="Z351" t="str">
            <v>Paynesville</v>
          </cell>
          <cell r="AB351" t="str">
            <v>MN</v>
          </cell>
        </row>
        <row r="352">
          <cell r="A352" t="str">
            <v>P_841992925</v>
          </cell>
          <cell r="B352" t="str">
            <v>Y</v>
          </cell>
          <cell r="F352" t="str">
            <v>Northern States Power Co - Minnesota</v>
          </cell>
          <cell r="G352">
            <v>13781</v>
          </cell>
          <cell r="I352" t="str">
            <v>Pegasus CSG1, LLC*</v>
          </cell>
          <cell r="K352" t="str">
            <v>BHE Renewables</v>
          </cell>
          <cell r="L352">
            <v>2000</v>
          </cell>
          <cell r="M352" t="str">
            <v>AC</v>
          </cell>
          <cell r="Q352" t="str">
            <v>.</v>
          </cell>
          <cell r="X352">
            <v>2017</v>
          </cell>
          <cell r="Z352" t="str">
            <v>Brooten</v>
          </cell>
          <cell r="AB352" t="str">
            <v>MN</v>
          </cell>
        </row>
        <row r="353">
          <cell r="A353" t="str">
            <v>P_503032082</v>
          </cell>
          <cell r="B353" t="str">
            <v>Y</v>
          </cell>
          <cell r="F353" t="str">
            <v>People's Cooperative Services</v>
          </cell>
          <cell r="G353">
            <v>14468</v>
          </cell>
          <cell r="I353" t="str">
            <v>People's Community Solar</v>
          </cell>
          <cell r="K353" t="str">
            <v>Able Energy</v>
          </cell>
          <cell r="L353">
            <v>250</v>
          </cell>
          <cell r="M353" t="str">
            <v>AC</v>
          </cell>
          <cell r="Q353">
            <v>250.1</v>
          </cell>
          <cell r="X353">
            <v>2017</v>
          </cell>
          <cell r="Z353" t="str">
            <v>Elgin</v>
          </cell>
          <cell r="AB353" t="str">
            <v>MN</v>
          </cell>
        </row>
        <row r="354">
          <cell r="A354" t="str">
            <v>P_884281096</v>
          </cell>
          <cell r="B354" t="str">
            <v>Y</v>
          </cell>
          <cell r="F354" t="str">
            <v>Northern States Power Co - Minnesota</v>
          </cell>
          <cell r="G354">
            <v>13781</v>
          </cell>
          <cell r="I354" t="str">
            <v>Pine Island</v>
          </cell>
          <cell r="K354" t="str">
            <v>NRG Community Solar</v>
          </cell>
          <cell r="L354">
            <v>4000</v>
          </cell>
          <cell r="M354" t="str">
            <v>AC</v>
          </cell>
          <cell r="Q354" t="str">
            <v>.</v>
          </cell>
          <cell r="X354">
            <v>2017</v>
          </cell>
          <cell r="Z354" t="str">
            <v>Pine Island</v>
          </cell>
          <cell r="AB354" t="str">
            <v>MN</v>
          </cell>
        </row>
        <row r="355">
          <cell r="A355" t="str">
            <v>P_264204179</v>
          </cell>
          <cell r="B355" t="str">
            <v>Y</v>
          </cell>
          <cell r="F355" t="str">
            <v>Northern States Power Co - Minnesota</v>
          </cell>
          <cell r="G355">
            <v>13781</v>
          </cell>
          <cell r="I355" t="str">
            <v>Pollux CSG1, LLC*</v>
          </cell>
          <cell r="K355" t="str">
            <v>BHE Renewables</v>
          </cell>
          <cell r="L355">
            <v>700</v>
          </cell>
          <cell r="M355" t="str">
            <v>AC</v>
          </cell>
          <cell r="Q355" t="str">
            <v>.</v>
          </cell>
          <cell r="X355">
            <v>2017</v>
          </cell>
          <cell r="Z355" t="str">
            <v>New Prague</v>
          </cell>
          <cell r="AB355" t="str">
            <v>MN</v>
          </cell>
        </row>
        <row r="356">
          <cell r="A356" t="str">
            <v>P_243466550</v>
          </cell>
          <cell r="B356" t="str">
            <v>Y</v>
          </cell>
          <cell r="F356" t="str">
            <v>Northern States Power Co - Minnesota</v>
          </cell>
          <cell r="G356">
            <v>13781</v>
          </cell>
          <cell r="I356" t="str">
            <v>Porter Way</v>
          </cell>
          <cell r="K356" t="str">
            <v>AEP Onsite Partners</v>
          </cell>
          <cell r="L356">
            <v>3000</v>
          </cell>
          <cell r="M356" t="str">
            <v>AC</v>
          </cell>
          <cell r="Q356" t="str">
            <v>.</v>
          </cell>
          <cell r="X356">
            <v>2018</v>
          </cell>
          <cell r="Z356" t="str">
            <v>Waconia</v>
          </cell>
          <cell r="AB356" t="str">
            <v>MN</v>
          </cell>
        </row>
        <row r="357">
          <cell r="A357" t="str">
            <v>P_323342977</v>
          </cell>
          <cell r="B357" t="str">
            <v>Y</v>
          </cell>
          <cell r="F357" t="str">
            <v>Northern States Power Co - Minnesota</v>
          </cell>
          <cell r="G357">
            <v>13781</v>
          </cell>
          <cell r="I357" t="str">
            <v>Pueblo Avenue Solar</v>
          </cell>
          <cell r="K357" t="str">
            <v>NextEra</v>
          </cell>
          <cell r="L357">
            <v>3000</v>
          </cell>
          <cell r="M357" t="str">
            <v>AC</v>
          </cell>
          <cell r="Q357">
            <v>4210.5600000000004</v>
          </cell>
          <cell r="X357">
            <v>2017</v>
          </cell>
          <cell r="Z357" t="str">
            <v>Jordan</v>
          </cell>
          <cell r="AB357" t="str">
            <v>MN</v>
          </cell>
        </row>
        <row r="358">
          <cell r="A358" t="str">
            <v>P_627193297</v>
          </cell>
          <cell r="B358" t="str">
            <v>Y</v>
          </cell>
          <cell r="F358" t="str">
            <v>Northern States Power Co - Minnesota</v>
          </cell>
          <cell r="G358">
            <v>13781</v>
          </cell>
          <cell r="I358" t="str">
            <v>Red Maple</v>
          </cell>
          <cell r="K358" t="str">
            <v>WGL Energy Systems</v>
          </cell>
          <cell r="L358">
            <v>3000</v>
          </cell>
          <cell r="M358" t="str">
            <v>AC</v>
          </cell>
          <cell r="Q358" t="str">
            <v>.</v>
          </cell>
          <cell r="X358">
            <v>2018</v>
          </cell>
          <cell r="Z358" t="str">
            <v>Cleveland</v>
          </cell>
          <cell r="AB358" t="str">
            <v>MN</v>
          </cell>
        </row>
        <row r="359">
          <cell r="A359" t="str">
            <v>P_054500709</v>
          </cell>
          <cell r="B359" t="str">
            <v>Y</v>
          </cell>
          <cell r="F359" t="str">
            <v>Northern States Power Co - Minnesota</v>
          </cell>
          <cell r="G359">
            <v>13781</v>
          </cell>
          <cell r="I359" t="str">
            <v>Red Wing SD</v>
          </cell>
          <cell r="K359" t="str">
            <v>New Energy Equity</v>
          </cell>
          <cell r="L359">
            <v>4860</v>
          </cell>
          <cell r="M359" t="str">
            <v>AC</v>
          </cell>
          <cell r="Q359" t="str">
            <v>.</v>
          </cell>
          <cell r="X359">
            <v>2017</v>
          </cell>
          <cell r="Z359" t="str">
            <v>Red Wing</v>
          </cell>
          <cell r="AB359" t="str">
            <v>MN</v>
          </cell>
        </row>
        <row r="360">
          <cell r="A360" t="str">
            <v>P_227117961</v>
          </cell>
          <cell r="B360" t="str">
            <v>Y</v>
          </cell>
          <cell r="F360" t="str">
            <v>MiEnergy Cooperative</v>
          </cell>
          <cell r="G360">
            <v>19157</v>
          </cell>
          <cell r="I360" t="str">
            <v>Renewable Rays - Rushford</v>
          </cell>
          <cell r="L360">
            <v>73.8</v>
          </cell>
          <cell r="M360" t="str">
            <v>DC</v>
          </cell>
          <cell r="Q360">
            <v>73.8</v>
          </cell>
          <cell r="X360">
            <v>2014</v>
          </cell>
          <cell r="Z360" t="str">
            <v>Rushford</v>
          </cell>
          <cell r="AB360" t="str">
            <v>MN</v>
          </cell>
        </row>
        <row r="361">
          <cell r="A361" t="str">
            <v>P_996266239</v>
          </cell>
          <cell r="B361" t="str">
            <v>Y</v>
          </cell>
          <cell r="F361" t="str">
            <v>Northern States Power Co - Minnesota</v>
          </cell>
          <cell r="G361">
            <v>13781</v>
          </cell>
          <cell r="I361" t="str">
            <v>Rengstorf</v>
          </cell>
          <cell r="K361" t="str">
            <v>Geronimo Energy</v>
          </cell>
          <cell r="L361">
            <v>5000</v>
          </cell>
          <cell r="M361" t="str">
            <v>AC</v>
          </cell>
          <cell r="Q361" t="str">
            <v>.</v>
          </cell>
          <cell r="X361">
            <v>2017</v>
          </cell>
          <cell r="Z361" t="str">
            <v>Courtland</v>
          </cell>
          <cell r="AB361" t="str">
            <v>MN</v>
          </cell>
        </row>
        <row r="362">
          <cell r="A362" t="str">
            <v>P_610313431</v>
          </cell>
          <cell r="B362" t="str">
            <v>Y</v>
          </cell>
          <cell r="F362" t="str">
            <v>Northern States Power Co - Minnesota</v>
          </cell>
          <cell r="G362">
            <v>13781</v>
          </cell>
          <cell r="I362" t="str">
            <v>Richmond</v>
          </cell>
          <cell r="K362" t="str">
            <v>SoCore</v>
          </cell>
          <cell r="L362">
            <v>5000</v>
          </cell>
          <cell r="M362" t="str">
            <v>AC</v>
          </cell>
          <cell r="Q362" t="str">
            <v>.</v>
          </cell>
          <cell r="X362">
            <v>2017</v>
          </cell>
          <cell r="Z362" t="str">
            <v>Richmond</v>
          </cell>
          <cell r="AB362" t="str">
            <v>MN</v>
          </cell>
        </row>
        <row r="363">
          <cell r="A363" t="str">
            <v>P_102060934</v>
          </cell>
          <cell r="B363" t="str">
            <v>Y</v>
          </cell>
          <cell r="F363" t="str">
            <v>Northern States Power Co - Minnesota</v>
          </cell>
          <cell r="G363">
            <v>13781</v>
          </cell>
          <cell r="I363" t="str">
            <v>River Road Solar Project</v>
          </cell>
          <cell r="K363" t="str">
            <v>NextEra</v>
          </cell>
          <cell r="L363">
            <v>4800</v>
          </cell>
          <cell r="M363" t="str">
            <v>AC</v>
          </cell>
          <cell r="Q363">
            <v>6433.02</v>
          </cell>
          <cell r="X363">
            <v>2018</v>
          </cell>
          <cell r="Z363" t="str">
            <v>Clear Lake</v>
          </cell>
          <cell r="AB363" t="str">
            <v>MN</v>
          </cell>
        </row>
        <row r="364">
          <cell r="A364" t="str">
            <v>P_375179093a</v>
          </cell>
          <cell r="B364" t="str">
            <v>Y</v>
          </cell>
          <cell r="F364" t="str">
            <v>Northern States Power Co - Minnesota</v>
          </cell>
          <cell r="G364">
            <v>13781</v>
          </cell>
          <cell r="I364" t="str">
            <v>RJC I</v>
          </cell>
          <cell r="K364" t="str">
            <v>Nicollet Projects*</v>
          </cell>
          <cell r="L364">
            <v>1000</v>
          </cell>
          <cell r="M364" t="str">
            <v>AC</v>
          </cell>
          <cell r="Q364" t="str">
            <v>.</v>
          </cell>
          <cell r="X364">
            <v>2018</v>
          </cell>
          <cell r="Z364" t="str">
            <v>Owatonna</v>
          </cell>
          <cell r="AB364" t="str">
            <v>MN</v>
          </cell>
        </row>
        <row r="365">
          <cell r="A365" t="str">
            <v>P_375179093b</v>
          </cell>
          <cell r="B365" t="str">
            <v>Y</v>
          </cell>
          <cell r="F365" t="str">
            <v>Northern States Power Co - Minnesota</v>
          </cell>
          <cell r="G365">
            <v>13781</v>
          </cell>
          <cell r="I365" t="str">
            <v>RJC II</v>
          </cell>
          <cell r="K365" t="str">
            <v>Nicollet Projects*</v>
          </cell>
          <cell r="L365">
            <v>1000</v>
          </cell>
          <cell r="M365" t="str">
            <v>AC</v>
          </cell>
          <cell r="Q365" t="str">
            <v>.</v>
          </cell>
          <cell r="X365">
            <v>2018</v>
          </cell>
          <cell r="Z365" t="str">
            <v>Owatonna</v>
          </cell>
          <cell r="AB365" t="str">
            <v>MN</v>
          </cell>
        </row>
        <row r="366">
          <cell r="A366" t="str">
            <v>P_876289751</v>
          </cell>
          <cell r="B366" t="str">
            <v>Y</v>
          </cell>
          <cell r="F366" t="str">
            <v>Northern States Power Co - Minnesota</v>
          </cell>
          <cell r="G366">
            <v>13781</v>
          </cell>
          <cell r="I366" t="str">
            <v>Rosemount CSG</v>
          </cell>
          <cell r="K366" t="str">
            <v>BHE Renewables</v>
          </cell>
          <cell r="L366">
            <v>5000</v>
          </cell>
          <cell r="M366" t="str">
            <v>AC</v>
          </cell>
          <cell r="Q366" t="str">
            <v>.</v>
          </cell>
          <cell r="X366">
            <v>2016</v>
          </cell>
          <cell r="Z366" t="str">
            <v>Rosemount</v>
          </cell>
          <cell r="AB366" t="str">
            <v>MN</v>
          </cell>
        </row>
        <row r="367">
          <cell r="A367" t="str">
            <v>P_991867348</v>
          </cell>
          <cell r="B367" t="str">
            <v>Y</v>
          </cell>
          <cell r="F367" t="str">
            <v>Northern States Power Co - Minnesota</v>
          </cell>
          <cell r="G367">
            <v>13781</v>
          </cell>
          <cell r="I367" t="str">
            <v>Sagitta Community Solar Garden, LLC</v>
          </cell>
          <cell r="K367" t="str">
            <v>Geronimo Energy</v>
          </cell>
          <cell r="L367">
            <v>1000</v>
          </cell>
          <cell r="M367" t="str">
            <v>AC</v>
          </cell>
          <cell r="Q367" t="str">
            <v>.</v>
          </cell>
          <cell r="X367">
            <v>2018</v>
          </cell>
          <cell r="Z367" t="str">
            <v>Clara City</v>
          </cell>
          <cell r="AB367" t="str">
            <v>MN</v>
          </cell>
        </row>
        <row r="368">
          <cell r="A368" t="str">
            <v>P_670576702</v>
          </cell>
          <cell r="B368" t="str">
            <v>Y</v>
          </cell>
          <cell r="F368" t="str">
            <v>Northern States Power Co - Minnesota</v>
          </cell>
          <cell r="G368">
            <v>13781</v>
          </cell>
          <cell r="I368" t="str">
            <v>Scandia Trail North Solar Project</v>
          </cell>
          <cell r="K368" t="str">
            <v>NextEra</v>
          </cell>
          <cell r="L368">
            <v>5000</v>
          </cell>
          <cell r="M368" t="str">
            <v>AC</v>
          </cell>
          <cell r="Q368">
            <v>7123.2</v>
          </cell>
          <cell r="X368">
            <v>2017</v>
          </cell>
          <cell r="Z368" t="str">
            <v>Scandia</v>
          </cell>
          <cell r="AB368" t="str">
            <v>MN</v>
          </cell>
        </row>
        <row r="369">
          <cell r="A369" t="str">
            <v>P_636372782</v>
          </cell>
          <cell r="B369" t="str">
            <v>Y</v>
          </cell>
          <cell r="F369" t="str">
            <v>Northern States Power Co - Minnesota</v>
          </cell>
          <cell r="G369">
            <v>13781</v>
          </cell>
          <cell r="I369" t="str">
            <v>School Sisters of Notre Dame</v>
          </cell>
          <cell r="K369" t="str">
            <v>Nicollet Projects*</v>
          </cell>
          <cell r="L369">
            <v>1000</v>
          </cell>
          <cell r="M369" t="str">
            <v>AC</v>
          </cell>
          <cell r="Q369" t="str">
            <v>.</v>
          </cell>
          <cell r="X369">
            <v>2018</v>
          </cell>
          <cell r="Z369" t="str">
            <v>Mankato</v>
          </cell>
          <cell r="AB369" t="str">
            <v>MN</v>
          </cell>
        </row>
        <row r="370">
          <cell r="A370" t="str">
            <v>P_379835270</v>
          </cell>
          <cell r="B370" t="str">
            <v>Y</v>
          </cell>
          <cell r="F370" t="str">
            <v>Northern States Power Co - Minnesota</v>
          </cell>
          <cell r="G370">
            <v>13781</v>
          </cell>
          <cell r="I370" t="str">
            <v>Seneca</v>
          </cell>
          <cell r="K370" t="str">
            <v>Cypress Creek</v>
          </cell>
          <cell r="L370">
            <v>750</v>
          </cell>
          <cell r="M370" t="str">
            <v>AC</v>
          </cell>
          <cell r="Q370">
            <v>1053</v>
          </cell>
          <cell r="X370">
            <v>2018</v>
          </cell>
          <cell r="Z370" t="str">
            <v>Eagan</v>
          </cell>
          <cell r="AB370" t="str">
            <v>MN</v>
          </cell>
        </row>
        <row r="371">
          <cell r="A371" t="str">
            <v>P_650279327</v>
          </cell>
          <cell r="B371" t="str">
            <v>Y</v>
          </cell>
          <cell r="F371" t="str">
            <v>Northern States Power Co - Minnesota</v>
          </cell>
          <cell r="G371">
            <v>13781</v>
          </cell>
          <cell r="I371" t="str">
            <v>Sherburne</v>
          </cell>
          <cell r="K371" t="str">
            <v>AEP Onsite Partners</v>
          </cell>
          <cell r="L371">
            <v>5000</v>
          </cell>
          <cell r="M371" t="str">
            <v>AC</v>
          </cell>
          <cell r="Q371" t="str">
            <v>.</v>
          </cell>
          <cell r="X371">
            <v>2018</v>
          </cell>
          <cell r="Z371" t="str">
            <v>Clear Lake</v>
          </cell>
          <cell r="AB371" t="str">
            <v>MN</v>
          </cell>
        </row>
        <row r="372">
          <cell r="A372" t="str">
            <v>P_227520762</v>
          </cell>
          <cell r="B372" t="str">
            <v>Y</v>
          </cell>
          <cell r="F372" t="str">
            <v>Northern States Power Co - Minnesota</v>
          </cell>
          <cell r="G372">
            <v>13781</v>
          </cell>
          <cell r="I372" t="str">
            <v>Sherburne North Solar Project</v>
          </cell>
          <cell r="K372" t="str">
            <v>NextEra</v>
          </cell>
          <cell r="L372">
            <v>5000</v>
          </cell>
          <cell r="M372" t="str">
            <v>AC</v>
          </cell>
          <cell r="Q372">
            <v>6998.4</v>
          </cell>
          <cell r="X372">
            <v>2018</v>
          </cell>
          <cell r="Z372" t="str">
            <v>St. Cloud</v>
          </cell>
          <cell r="AB372" t="str">
            <v>MN</v>
          </cell>
        </row>
        <row r="373">
          <cell r="A373" t="str">
            <v>P_659590720</v>
          </cell>
          <cell r="B373" t="str">
            <v>Y</v>
          </cell>
          <cell r="F373" t="str">
            <v>Connexus Energy</v>
          </cell>
          <cell r="G373">
            <v>689</v>
          </cell>
          <cell r="I373" t="str">
            <v>SolarWise</v>
          </cell>
          <cell r="L373">
            <v>245</v>
          </cell>
          <cell r="M373" t="str">
            <v>DC</v>
          </cell>
          <cell r="Q373">
            <v>245.52</v>
          </cell>
          <cell r="X373">
            <v>2014</v>
          </cell>
          <cell r="Z373" t="str">
            <v>Ramsey</v>
          </cell>
          <cell r="AB373" t="str">
            <v>MN</v>
          </cell>
        </row>
        <row r="374">
          <cell r="A374" t="str">
            <v>P_846335367</v>
          </cell>
          <cell r="B374" t="str">
            <v>Y</v>
          </cell>
          <cell r="F374" t="str">
            <v>Cooperative Light and Power</v>
          </cell>
          <cell r="G374">
            <v>4346</v>
          </cell>
          <cell r="I374" t="str">
            <v>SolarWise</v>
          </cell>
          <cell r="K374" t="str">
            <v>TenK Solar</v>
          </cell>
          <cell r="L374">
            <v>28.6</v>
          </cell>
          <cell r="M374" t="str">
            <v>DC</v>
          </cell>
          <cell r="Q374">
            <v>28.6</v>
          </cell>
          <cell r="X374">
            <v>2017</v>
          </cell>
          <cell r="Z374" t="str">
            <v>Two Harbors</v>
          </cell>
          <cell r="AB374" t="str">
            <v>MN</v>
          </cell>
        </row>
        <row r="375">
          <cell r="A375" t="str">
            <v>P_720419512</v>
          </cell>
          <cell r="B375" t="str">
            <v>Y</v>
          </cell>
          <cell r="F375" t="str">
            <v>Itasca-Mantrap Co-op Electrical Assn</v>
          </cell>
          <cell r="G375">
            <v>9475</v>
          </cell>
          <cell r="I375" t="str">
            <v>SolarWise</v>
          </cell>
          <cell r="L375">
            <v>46</v>
          </cell>
          <cell r="M375" t="str">
            <v>DC</v>
          </cell>
          <cell r="Q375">
            <v>45.92</v>
          </cell>
          <cell r="X375">
            <v>2015</v>
          </cell>
          <cell r="Z375" t="str">
            <v>Park Rapids</v>
          </cell>
          <cell r="AB375" t="str">
            <v>MN</v>
          </cell>
        </row>
        <row r="376">
          <cell r="A376" t="str">
            <v>P_106005023</v>
          </cell>
          <cell r="B376" t="str">
            <v>Y</v>
          </cell>
          <cell r="F376" t="str">
            <v>Kandiyohi Power Coop</v>
          </cell>
          <cell r="G376">
            <v>9991</v>
          </cell>
          <cell r="I376" t="str">
            <v>SolarWise</v>
          </cell>
          <cell r="K376" t="str">
            <v>TenKsolar</v>
          </cell>
          <cell r="L376">
            <v>42</v>
          </cell>
          <cell r="M376" t="str">
            <v>DC</v>
          </cell>
          <cell r="Q376">
            <v>57.4</v>
          </cell>
          <cell r="X376">
            <v>2016</v>
          </cell>
          <cell r="Z376" t="str">
            <v>Spicer</v>
          </cell>
          <cell r="AB376" t="str">
            <v>MN</v>
          </cell>
        </row>
        <row r="377">
          <cell r="A377" t="str">
            <v>P_829338855</v>
          </cell>
          <cell r="B377" t="str">
            <v>Y</v>
          </cell>
          <cell r="F377" t="str">
            <v>Runestone Electric Assn</v>
          </cell>
          <cell r="G377">
            <v>16368</v>
          </cell>
          <cell r="I377" t="str">
            <v>Solarwise</v>
          </cell>
          <cell r="K377" t="str">
            <v>tenKsolar</v>
          </cell>
          <cell r="L377">
            <v>20</v>
          </cell>
          <cell r="M377" t="str">
            <v>AC</v>
          </cell>
          <cell r="Q377">
            <v>20.5</v>
          </cell>
          <cell r="X377">
            <v>2015</v>
          </cell>
          <cell r="Z377" t="str">
            <v>Alexandria</v>
          </cell>
          <cell r="AB377" t="str">
            <v>MN</v>
          </cell>
        </row>
        <row r="378">
          <cell r="A378" t="str">
            <v>P_357192529</v>
          </cell>
          <cell r="B378" t="str">
            <v>Y</v>
          </cell>
          <cell r="F378" t="str">
            <v>Runestone Electric Assn</v>
          </cell>
          <cell r="G378">
            <v>16368</v>
          </cell>
          <cell r="I378" t="str">
            <v>Solarwise</v>
          </cell>
          <cell r="K378" t="str">
            <v>tenKsolar</v>
          </cell>
          <cell r="L378">
            <v>40</v>
          </cell>
          <cell r="M378" t="str">
            <v>AC</v>
          </cell>
          <cell r="Q378">
            <v>41</v>
          </cell>
          <cell r="X378">
            <v>2017</v>
          </cell>
          <cell r="Z378" t="str">
            <v>Alexandria</v>
          </cell>
          <cell r="AB378" t="str">
            <v>MN</v>
          </cell>
        </row>
        <row r="379">
          <cell r="A379" t="str">
            <v>P_754230703</v>
          </cell>
          <cell r="B379" t="str">
            <v>Y</v>
          </cell>
          <cell r="F379" t="str">
            <v>Stearns Cooperative Elec Assn</v>
          </cell>
          <cell r="G379">
            <v>18019</v>
          </cell>
          <cell r="I379" t="str">
            <v>SolarWise</v>
          </cell>
          <cell r="K379" t="str">
            <v>tenKsolar</v>
          </cell>
          <cell r="L379">
            <v>20.5</v>
          </cell>
          <cell r="M379" t="str">
            <v>DC</v>
          </cell>
          <cell r="Q379">
            <v>20.5</v>
          </cell>
          <cell r="X379">
            <v>2015</v>
          </cell>
          <cell r="Z379" t="str">
            <v>St. Joseph</v>
          </cell>
          <cell r="AB379" t="str">
            <v>MN</v>
          </cell>
        </row>
        <row r="380">
          <cell r="A380" t="str">
            <v>P_325607746</v>
          </cell>
          <cell r="B380" t="str">
            <v>Y</v>
          </cell>
          <cell r="F380" t="str">
            <v>Steele-Waseca Cooperative Electric</v>
          </cell>
          <cell r="G380">
            <v>18047</v>
          </cell>
          <cell r="I380" t="str">
            <v>SolarWise</v>
          </cell>
          <cell r="L380">
            <v>102.5</v>
          </cell>
          <cell r="M380" t="str">
            <v>DC</v>
          </cell>
          <cell r="Q380">
            <v>102.5</v>
          </cell>
          <cell r="X380">
            <v>2015</v>
          </cell>
          <cell r="Z380" t="str">
            <v>Owatonna</v>
          </cell>
          <cell r="AB380" t="str">
            <v>MN</v>
          </cell>
        </row>
        <row r="381">
          <cell r="A381" t="str">
            <v>P_409532970</v>
          </cell>
          <cell r="B381" t="str">
            <v>Y</v>
          </cell>
          <cell r="F381" t="str">
            <v>Northern States Power Co - Minnesota</v>
          </cell>
          <cell r="G381">
            <v>13781</v>
          </cell>
          <cell r="I381" t="str">
            <v>South Street West Solar Project</v>
          </cell>
          <cell r="K381" t="str">
            <v>NextEra</v>
          </cell>
          <cell r="L381">
            <v>4950</v>
          </cell>
          <cell r="M381" t="str">
            <v>AC</v>
          </cell>
          <cell r="Q381">
            <v>6630.4</v>
          </cell>
          <cell r="X381">
            <v>2018</v>
          </cell>
          <cell r="Z381" t="str">
            <v>Belle Plaine</v>
          </cell>
          <cell r="AB381" t="str">
            <v>MN</v>
          </cell>
        </row>
        <row r="382">
          <cell r="A382" t="str">
            <v>P_181384783</v>
          </cell>
          <cell r="B382" t="str">
            <v>Y</v>
          </cell>
          <cell r="F382" t="str">
            <v>Northern States Power Co - Minnesota</v>
          </cell>
          <cell r="G382">
            <v>13781</v>
          </cell>
          <cell r="I382" t="str">
            <v>Spica CSG1, LLC*</v>
          </cell>
          <cell r="K382" t="str">
            <v>BHE Renewables</v>
          </cell>
          <cell r="L382">
            <v>2000</v>
          </cell>
          <cell r="M382" t="str">
            <v>AC</v>
          </cell>
          <cell r="Q382" t="str">
            <v>.</v>
          </cell>
          <cell r="X382">
            <v>2017</v>
          </cell>
          <cell r="Z382" t="str">
            <v>Lake Lillian</v>
          </cell>
          <cell r="AB382" t="str">
            <v>MN</v>
          </cell>
        </row>
        <row r="383">
          <cell r="A383" t="str">
            <v>P_019639161</v>
          </cell>
          <cell r="B383" t="str">
            <v>Y</v>
          </cell>
          <cell r="F383" t="str">
            <v>Northern States Power Co - Minnesota</v>
          </cell>
          <cell r="G383">
            <v>13781</v>
          </cell>
          <cell r="I383" t="str">
            <v>St. Cloud CSG</v>
          </cell>
          <cell r="K383" t="str">
            <v>Geronimo Energy</v>
          </cell>
          <cell r="L383">
            <v>5000</v>
          </cell>
          <cell r="M383" t="str">
            <v>AC</v>
          </cell>
          <cell r="Q383" t="str">
            <v>.</v>
          </cell>
          <cell r="X383">
            <v>2018</v>
          </cell>
          <cell r="Z383" t="str">
            <v>St. Cloud</v>
          </cell>
          <cell r="AB383" t="str">
            <v>MN</v>
          </cell>
        </row>
        <row r="384">
          <cell r="A384" t="str">
            <v>P_133246503</v>
          </cell>
          <cell r="B384" t="str">
            <v>Y</v>
          </cell>
          <cell r="F384" t="str">
            <v>Northern States Power Co - Minnesota</v>
          </cell>
          <cell r="G384">
            <v>13781</v>
          </cell>
          <cell r="I384" t="str">
            <v>Stamer</v>
          </cell>
          <cell r="K384" t="str">
            <v>New Energy Equity</v>
          </cell>
          <cell r="L384">
            <v>1000</v>
          </cell>
          <cell r="M384" t="str">
            <v>AC</v>
          </cell>
          <cell r="Q384" t="str">
            <v>.</v>
          </cell>
          <cell r="X384">
            <v>2018</v>
          </cell>
          <cell r="Z384" t="str">
            <v>Clara City</v>
          </cell>
          <cell r="AB384" t="str">
            <v>MN</v>
          </cell>
        </row>
        <row r="385">
          <cell r="A385" t="str">
            <v>P_489909385</v>
          </cell>
          <cell r="B385" t="str">
            <v>Y</v>
          </cell>
          <cell r="F385" t="str">
            <v>Northern States Power Co - Minnesota</v>
          </cell>
          <cell r="G385">
            <v>13781</v>
          </cell>
          <cell r="I385" t="str">
            <v>Stearns Bremer</v>
          </cell>
          <cell r="K385" t="str">
            <v>Potentia Solar/Minnesota Solar</v>
          </cell>
          <cell r="L385">
            <v>3000</v>
          </cell>
          <cell r="M385" t="str">
            <v>AC</v>
          </cell>
          <cell r="Q385" t="str">
            <v>.</v>
          </cell>
          <cell r="X385">
            <v>2017</v>
          </cell>
          <cell r="Z385" t="str">
            <v>Sartell</v>
          </cell>
          <cell r="AB385" t="str">
            <v>MN</v>
          </cell>
        </row>
        <row r="386">
          <cell r="A386" t="str">
            <v>P_684041033</v>
          </cell>
          <cell r="B386" t="str">
            <v>Y</v>
          </cell>
          <cell r="F386" t="str">
            <v>Northern States Power Co - Minnesota</v>
          </cell>
          <cell r="G386">
            <v>13781</v>
          </cell>
          <cell r="I386" t="str">
            <v>SunRise Community Solar</v>
          </cell>
          <cell r="K386" t="str">
            <v>BHE Renewables</v>
          </cell>
          <cell r="L386">
            <v>5000</v>
          </cell>
          <cell r="M386" t="str">
            <v>AC</v>
          </cell>
          <cell r="Q386" t="str">
            <v>.</v>
          </cell>
          <cell r="X386">
            <v>2016</v>
          </cell>
          <cell r="Z386" t="str">
            <v>North Branch</v>
          </cell>
          <cell r="AB386" t="str">
            <v>MN</v>
          </cell>
        </row>
        <row r="387">
          <cell r="A387" t="str">
            <v>P_647138399</v>
          </cell>
          <cell r="B387" t="str">
            <v>Y</v>
          </cell>
          <cell r="F387" t="str">
            <v>Northern States Power Co - Minnesota</v>
          </cell>
          <cell r="G387">
            <v>13781</v>
          </cell>
          <cell r="I387" t="str">
            <v>Taurus CSG, LLC</v>
          </cell>
          <cell r="K387" t="str">
            <v>BHE Renewables</v>
          </cell>
          <cell r="L387">
            <v>4000</v>
          </cell>
          <cell r="M387" t="str">
            <v>AC</v>
          </cell>
          <cell r="Q387" t="str">
            <v>.</v>
          </cell>
          <cell r="X387">
            <v>2018</v>
          </cell>
          <cell r="Z387" t="str">
            <v>Montevideo</v>
          </cell>
          <cell r="AB387" t="str">
            <v>MN</v>
          </cell>
        </row>
        <row r="388">
          <cell r="A388" t="str">
            <v>P_528995682</v>
          </cell>
          <cell r="B388" t="str">
            <v>Y</v>
          </cell>
          <cell r="F388" t="str">
            <v>Northern States Power Co - Minnesota</v>
          </cell>
          <cell r="G388">
            <v>13781</v>
          </cell>
          <cell r="I388" t="str">
            <v>Taylors Falls</v>
          </cell>
          <cell r="K388" t="str">
            <v>SoCore</v>
          </cell>
          <cell r="L388">
            <v>5000</v>
          </cell>
          <cell r="M388" t="str">
            <v>AC</v>
          </cell>
          <cell r="Q388" t="str">
            <v>.</v>
          </cell>
          <cell r="X388">
            <v>2017</v>
          </cell>
          <cell r="Z388" t="str">
            <v>Taylors Falls</v>
          </cell>
          <cell r="AB388" t="str">
            <v>MN</v>
          </cell>
        </row>
        <row r="389">
          <cell r="A389" t="str">
            <v>P_913803971a</v>
          </cell>
          <cell r="B389" t="str">
            <v>Y</v>
          </cell>
          <cell r="F389" t="str">
            <v>Northern States Power Co - Minnesota</v>
          </cell>
          <cell r="G389">
            <v>13781</v>
          </cell>
          <cell r="I389" t="str">
            <v>Texas Avenue Solar</v>
          </cell>
          <cell r="K389" t="str">
            <v>NextEra</v>
          </cell>
          <cell r="L389">
            <v>823</v>
          </cell>
          <cell r="M389" t="str">
            <v>AC</v>
          </cell>
          <cell r="Q389" t="str">
            <v>.</v>
          </cell>
          <cell r="X389">
            <v>2018</v>
          </cell>
          <cell r="Z389" t="str">
            <v>Webster</v>
          </cell>
          <cell r="AB389" t="str">
            <v>MN</v>
          </cell>
        </row>
        <row r="390">
          <cell r="A390" t="str">
            <v>P_913803971b</v>
          </cell>
          <cell r="B390" t="str">
            <v>Y</v>
          </cell>
          <cell r="F390" t="str">
            <v>Northern States Power Co - Minnesota</v>
          </cell>
          <cell r="G390">
            <v>13781</v>
          </cell>
          <cell r="I390" t="str">
            <v>Texas Avenue Solar</v>
          </cell>
          <cell r="K390" t="str">
            <v>NextEra</v>
          </cell>
          <cell r="L390">
            <v>1000</v>
          </cell>
          <cell r="M390" t="str">
            <v>AC</v>
          </cell>
          <cell r="Q390" t="str">
            <v>.</v>
          </cell>
          <cell r="X390">
            <v>2018</v>
          </cell>
          <cell r="Z390" t="str">
            <v>Webster</v>
          </cell>
          <cell r="AB390" t="str">
            <v>MN</v>
          </cell>
        </row>
        <row r="391">
          <cell r="A391" t="str">
            <v>P_698541656</v>
          </cell>
          <cell r="B391" t="str">
            <v>Y</v>
          </cell>
          <cell r="F391" t="str">
            <v>Northern States Power Co - Minnesota</v>
          </cell>
          <cell r="G391">
            <v>13781</v>
          </cell>
          <cell r="I391" t="str">
            <v>Theis</v>
          </cell>
          <cell r="K391" t="str">
            <v>Cypress Creek</v>
          </cell>
          <cell r="L391">
            <v>5000</v>
          </cell>
          <cell r="M391" t="str">
            <v>AC</v>
          </cell>
          <cell r="Q391">
            <v>6468.66</v>
          </cell>
          <cell r="X391">
            <v>2018</v>
          </cell>
          <cell r="Z391" t="str">
            <v>St. Michael</v>
          </cell>
          <cell r="AB391" t="str">
            <v>MN</v>
          </cell>
        </row>
        <row r="392">
          <cell r="A392" t="str">
            <v>P_421246161</v>
          </cell>
          <cell r="B392" t="str">
            <v>Y</v>
          </cell>
          <cell r="F392" t="str">
            <v>Northern States Power Co - Minnesota</v>
          </cell>
          <cell r="G392">
            <v>13781</v>
          </cell>
          <cell r="I392" t="str">
            <v>TJ Farms</v>
          </cell>
          <cell r="K392" t="str">
            <v>Cypress Creek</v>
          </cell>
          <cell r="L392">
            <v>3250</v>
          </cell>
          <cell r="M392" t="str">
            <v>AC</v>
          </cell>
          <cell r="Q392">
            <v>4561.92</v>
          </cell>
          <cell r="X392">
            <v>2018</v>
          </cell>
          <cell r="Z392" t="str">
            <v>Clear Lake</v>
          </cell>
          <cell r="AB392" t="str">
            <v>MN</v>
          </cell>
        </row>
        <row r="393">
          <cell r="A393" t="str">
            <v>P_338396413</v>
          </cell>
          <cell r="B393" t="str">
            <v>Y</v>
          </cell>
          <cell r="F393" t="str">
            <v>Northern States Power Co - Minnesota</v>
          </cell>
          <cell r="G393">
            <v>13781</v>
          </cell>
          <cell r="I393" t="str">
            <v>Ursa CSG1, LLC*</v>
          </cell>
          <cell r="K393" t="str">
            <v>BHE Renewables</v>
          </cell>
          <cell r="L393">
            <v>5000</v>
          </cell>
          <cell r="M393" t="str">
            <v>AC</v>
          </cell>
          <cell r="Q393" t="str">
            <v>.</v>
          </cell>
          <cell r="X393">
            <v>2017</v>
          </cell>
          <cell r="Z393" t="str">
            <v>Farmington</v>
          </cell>
          <cell r="AB393" t="str">
            <v>MN</v>
          </cell>
        </row>
        <row r="394">
          <cell r="A394" t="str">
            <v>P_897721610</v>
          </cell>
          <cell r="B394" t="str">
            <v>Y</v>
          </cell>
          <cell r="F394" t="str">
            <v>Northern States Power Co - Minnesota</v>
          </cell>
          <cell r="G394">
            <v>13781</v>
          </cell>
          <cell r="I394" t="str">
            <v>USS Big Lake 1 LLC</v>
          </cell>
          <cell r="K394" t="str">
            <v>US Solar</v>
          </cell>
          <cell r="L394">
            <v>1000</v>
          </cell>
          <cell r="M394" t="str">
            <v>AC</v>
          </cell>
          <cell r="Q394" t="str">
            <v>.</v>
          </cell>
          <cell r="X394">
            <v>2018</v>
          </cell>
          <cell r="Z394" t="str">
            <v>Big Lake</v>
          </cell>
          <cell r="AB394" t="str">
            <v>MN</v>
          </cell>
        </row>
        <row r="395">
          <cell r="A395" t="str">
            <v>P_392325477</v>
          </cell>
          <cell r="B395" t="str">
            <v>Y</v>
          </cell>
          <cell r="F395" t="str">
            <v>Northern States Power Co - Minnesota</v>
          </cell>
          <cell r="G395">
            <v>13781</v>
          </cell>
          <cell r="I395" t="str">
            <v>USS Brockway Solar LLC</v>
          </cell>
          <cell r="K395" t="str">
            <v>US Solar</v>
          </cell>
          <cell r="L395">
            <v>1000</v>
          </cell>
          <cell r="M395" t="str">
            <v>AC</v>
          </cell>
          <cell r="Q395" t="str">
            <v>.</v>
          </cell>
          <cell r="X395">
            <v>2018</v>
          </cell>
          <cell r="Z395" t="str">
            <v>Sartell</v>
          </cell>
          <cell r="AB395" t="str">
            <v>MN</v>
          </cell>
        </row>
        <row r="396">
          <cell r="A396" t="str">
            <v>P_826067843</v>
          </cell>
          <cell r="B396" t="str">
            <v>Y</v>
          </cell>
          <cell r="F396" t="str">
            <v>Northern States Power Co - Minnesota</v>
          </cell>
          <cell r="G396">
            <v>13781</v>
          </cell>
          <cell r="I396" t="str">
            <v>USS Dubhe Solar LLC</v>
          </cell>
          <cell r="K396" t="str">
            <v>US Solar</v>
          </cell>
          <cell r="L396">
            <v>1000</v>
          </cell>
          <cell r="M396" t="str">
            <v>AC</v>
          </cell>
          <cell r="Q396" t="str">
            <v>.</v>
          </cell>
          <cell r="X396">
            <v>2018</v>
          </cell>
          <cell r="Z396" t="str">
            <v>North Branch</v>
          </cell>
          <cell r="AB396" t="str">
            <v>MN</v>
          </cell>
        </row>
        <row r="397">
          <cell r="A397" t="str">
            <v>P_026613706</v>
          </cell>
          <cell r="B397" t="str">
            <v>Y</v>
          </cell>
          <cell r="F397" t="str">
            <v>Northern States Power Co - Minnesota</v>
          </cell>
          <cell r="G397">
            <v>13781</v>
          </cell>
          <cell r="I397" t="str">
            <v>USS Good Solar LLC</v>
          </cell>
          <cell r="K397" t="str">
            <v>US Solar</v>
          </cell>
          <cell r="L397">
            <v>1000</v>
          </cell>
          <cell r="M397" t="str">
            <v>AC</v>
          </cell>
          <cell r="Q397" t="str">
            <v>.</v>
          </cell>
          <cell r="X397">
            <v>2018</v>
          </cell>
          <cell r="Z397" t="str">
            <v>Stacy</v>
          </cell>
          <cell r="AB397" t="str">
            <v>MN</v>
          </cell>
        </row>
        <row r="398">
          <cell r="A398" t="str">
            <v>P_404850983</v>
          </cell>
          <cell r="B398" t="str">
            <v>Y</v>
          </cell>
          <cell r="F398" t="str">
            <v>Northern States Power Co - Minnesota</v>
          </cell>
          <cell r="G398">
            <v>13781</v>
          </cell>
          <cell r="I398" t="str">
            <v>USS JJ Solar LLC</v>
          </cell>
          <cell r="K398" t="str">
            <v>US Solar</v>
          </cell>
          <cell r="L398">
            <v>1000</v>
          </cell>
          <cell r="M398" t="str">
            <v>AC</v>
          </cell>
          <cell r="Q398" t="str">
            <v>.</v>
          </cell>
          <cell r="X398">
            <v>2018</v>
          </cell>
          <cell r="Z398" t="str">
            <v>Sauk Rapids</v>
          </cell>
          <cell r="AB398" t="str">
            <v>MN</v>
          </cell>
        </row>
        <row r="399">
          <cell r="A399" t="str">
            <v>P_677676763</v>
          </cell>
          <cell r="B399" t="str">
            <v>Y</v>
          </cell>
          <cell r="F399" t="str">
            <v>Northern States Power Co - Minnesota</v>
          </cell>
          <cell r="G399">
            <v>13781</v>
          </cell>
          <cell r="I399" t="str">
            <v>USS Kasch Solar LLC</v>
          </cell>
          <cell r="K399" t="str">
            <v>US Solar</v>
          </cell>
          <cell r="L399">
            <v>1000</v>
          </cell>
          <cell r="M399" t="str">
            <v>AC</v>
          </cell>
          <cell r="Q399" t="str">
            <v>.</v>
          </cell>
          <cell r="X399">
            <v>2018</v>
          </cell>
          <cell r="Z399" t="str">
            <v>Sauk Rapids</v>
          </cell>
          <cell r="AB399" t="str">
            <v>MN</v>
          </cell>
        </row>
        <row r="400">
          <cell r="A400" t="str">
            <v>P_535025332</v>
          </cell>
          <cell r="B400" t="str">
            <v>Y</v>
          </cell>
          <cell r="F400" t="str">
            <v>Northern States Power Co - Minnesota</v>
          </cell>
          <cell r="G400">
            <v>13781</v>
          </cell>
          <cell r="I400" t="str">
            <v>USS Nillie Corn Solar LLC</v>
          </cell>
          <cell r="K400" t="str">
            <v>US Solar</v>
          </cell>
          <cell r="L400">
            <v>1000</v>
          </cell>
          <cell r="M400" t="str">
            <v>AC</v>
          </cell>
          <cell r="Q400" t="str">
            <v>.</v>
          </cell>
          <cell r="X400">
            <v>2018</v>
          </cell>
          <cell r="Z400" t="str">
            <v>North Branch</v>
          </cell>
          <cell r="AB400" t="str">
            <v>MN</v>
          </cell>
        </row>
        <row r="401">
          <cell r="A401" t="str">
            <v>P_158528324</v>
          </cell>
          <cell r="B401" t="str">
            <v>Y</v>
          </cell>
          <cell r="F401" t="str">
            <v>Northern States Power Co - Minnesota</v>
          </cell>
          <cell r="G401">
            <v>13781</v>
          </cell>
          <cell r="I401" t="str">
            <v>USS Norelius Solar LLC</v>
          </cell>
          <cell r="K401" t="str">
            <v>US Solar</v>
          </cell>
          <cell r="L401">
            <v>1000</v>
          </cell>
          <cell r="M401" t="str">
            <v>AC</v>
          </cell>
          <cell r="Q401" t="str">
            <v>.</v>
          </cell>
          <cell r="X401">
            <v>2018</v>
          </cell>
          <cell r="Z401" t="str">
            <v>North Branch</v>
          </cell>
          <cell r="AB401" t="str">
            <v>MN</v>
          </cell>
        </row>
        <row r="402">
          <cell r="A402" t="str">
            <v>P_180164208</v>
          </cell>
          <cell r="B402" t="str">
            <v>Y</v>
          </cell>
          <cell r="F402" t="str">
            <v>Northern States Power Co - Minnesota</v>
          </cell>
          <cell r="G402">
            <v>13781</v>
          </cell>
          <cell r="I402" t="str">
            <v>USS Rockpoint Solar LLC</v>
          </cell>
          <cell r="K402" t="str">
            <v>US Solar</v>
          </cell>
          <cell r="L402">
            <v>1000</v>
          </cell>
          <cell r="M402" t="str">
            <v>AC</v>
          </cell>
          <cell r="Q402" t="str">
            <v>.</v>
          </cell>
          <cell r="X402">
            <v>2018</v>
          </cell>
          <cell r="Z402" t="str">
            <v>Stacy</v>
          </cell>
          <cell r="AB402" t="str">
            <v>MN</v>
          </cell>
        </row>
        <row r="403">
          <cell r="A403" t="str">
            <v>P_888863515</v>
          </cell>
          <cell r="B403" t="str">
            <v>Y</v>
          </cell>
          <cell r="F403" t="str">
            <v>Northern States Power Co - Minnesota</v>
          </cell>
          <cell r="G403">
            <v>13781</v>
          </cell>
          <cell r="I403" t="str">
            <v>USS Solar Dawn LLC</v>
          </cell>
          <cell r="K403" t="str">
            <v>US Solar</v>
          </cell>
          <cell r="L403">
            <v>1000</v>
          </cell>
          <cell r="M403" t="str">
            <v>AC</v>
          </cell>
          <cell r="Q403" t="str">
            <v>.</v>
          </cell>
          <cell r="X403">
            <v>2018</v>
          </cell>
          <cell r="Z403" t="str">
            <v>North Branch</v>
          </cell>
          <cell r="AB403" t="str">
            <v>MN</v>
          </cell>
        </row>
        <row r="404">
          <cell r="A404" t="str">
            <v>P_123945934</v>
          </cell>
          <cell r="B404" t="str">
            <v>Y</v>
          </cell>
          <cell r="F404" t="str">
            <v>Northern States Power Co - Minnesota</v>
          </cell>
          <cell r="G404">
            <v>13781</v>
          </cell>
          <cell r="I404" t="str">
            <v>USS Solar Rapids LLC</v>
          </cell>
          <cell r="K404" t="str">
            <v>US Solar</v>
          </cell>
          <cell r="L404">
            <v>1000</v>
          </cell>
          <cell r="M404" t="str">
            <v>AC</v>
          </cell>
          <cell r="Q404" t="str">
            <v>.</v>
          </cell>
          <cell r="X404">
            <v>2018</v>
          </cell>
          <cell r="Z404" t="str">
            <v>Sauk Rapids</v>
          </cell>
          <cell r="AB404" t="str">
            <v>MN</v>
          </cell>
        </row>
        <row r="405">
          <cell r="A405" t="str">
            <v>P_668547118</v>
          </cell>
          <cell r="B405" t="str">
            <v>Y</v>
          </cell>
          <cell r="F405" t="str">
            <v>Northern States Power Co - Minnesota</v>
          </cell>
          <cell r="G405">
            <v>13781</v>
          </cell>
          <cell r="I405" t="str">
            <v>USS Walrus Solar LLC</v>
          </cell>
          <cell r="K405" t="str">
            <v>US Solar</v>
          </cell>
          <cell r="L405">
            <v>500</v>
          </cell>
          <cell r="M405" t="str">
            <v>AC</v>
          </cell>
          <cell r="Q405" t="str">
            <v>.</v>
          </cell>
          <cell r="X405">
            <v>2018</v>
          </cell>
          <cell r="Z405" t="str">
            <v>Scandia</v>
          </cell>
          <cell r="AB405" t="str">
            <v>MN</v>
          </cell>
        </row>
        <row r="406">
          <cell r="A406" t="str">
            <v>P_260921260</v>
          </cell>
          <cell r="B406" t="str">
            <v>Y</v>
          </cell>
          <cell r="F406" t="str">
            <v>Northern States Power Co - Minnesota</v>
          </cell>
          <cell r="G406">
            <v>13781</v>
          </cell>
          <cell r="I406" t="str">
            <v>Vega CSG1, LLC*</v>
          </cell>
          <cell r="K406" t="str">
            <v>BHE Renewables</v>
          </cell>
          <cell r="L406">
            <v>5000</v>
          </cell>
          <cell r="M406" t="str">
            <v>AC</v>
          </cell>
          <cell r="Q406" t="str">
            <v>.</v>
          </cell>
          <cell r="X406">
            <v>2017</v>
          </cell>
          <cell r="Z406" t="str">
            <v>Glenwood</v>
          </cell>
          <cell r="AB406" t="str">
            <v>MN</v>
          </cell>
        </row>
        <row r="407">
          <cell r="A407" t="str">
            <v>P_847066300</v>
          </cell>
          <cell r="B407" t="str">
            <v>Y</v>
          </cell>
          <cell r="F407" t="str">
            <v>Northern States Power Co - Minnesota</v>
          </cell>
          <cell r="G407">
            <v>13781</v>
          </cell>
          <cell r="I407" t="str">
            <v>Veseli Solar I</v>
          </cell>
          <cell r="K407" t="str">
            <v>AMP Solar</v>
          </cell>
          <cell r="L407">
            <v>998</v>
          </cell>
          <cell r="M407" t="str">
            <v>AC</v>
          </cell>
          <cell r="Q407" t="str">
            <v>.</v>
          </cell>
          <cell r="X407">
            <v>2018</v>
          </cell>
          <cell r="Z407" t="str">
            <v>Webster</v>
          </cell>
          <cell r="AB407" t="str">
            <v>MN</v>
          </cell>
        </row>
        <row r="408">
          <cell r="A408" t="str">
            <v>P_157814573</v>
          </cell>
          <cell r="B408" t="str">
            <v>Y</v>
          </cell>
          <cell r="F408" t="str">
            <v>Northern States Power Co - Minnesota</v>
          </cell>
          <cell r="G408">
            <v>13781</v>
          </cell>
          <cell r="I408" t="str">
            <v>Wabasha</v>
          </cell>
          <cell r="K408" t="str">
            <v>NRG Community Solar</v>
          </cell>
          <cell r="L408">
            <v>3000</v>
          </cell>
          <cell r="M408" t="str">
            <v>AC</v>
          </cell>
          <cell r="Q408" t="str">
            <v>.</v>
          </cell>
          <cell r="X408">
            <v>2017</v>
          </cell>
          <cell r="Z408" t="str">
            <v>Wabasha</v>
          </cell>
          <cell r="AB408" t="str">
            <v>MN</v>
          </cell>
        </row>
        <row r="409">
          <cell r="A409" t="str">
            <v>P_494941259</v>
          </cell>
          <cell r="B409" t="str">
            <v>Y</v>
          </cell>
          <cell r="F409" t="str">
            <v>Northern States Power Co - Minnesota</v>
          </cell>
          <cell r="G409">
            <v>13781</v>
          </cell>
          <cell r="I409" t="str">
            <v>Walz Garden</v>
          </cell>
          <cell r="K409" t="str">
            <v>WGL Energy Systems</v>
          </cell>
          <cell r="L409">
            <v>2200</v>
          </cell>
          <cell r="M409" t="str">
            <v>AC</v>
          </cell>
          <cell r="Q409" t="str">
            <v>.</v>
          </cell>
          <cell r="X409">
            <v>2017</v>
          </cell>
          <cell r="Z409" t="str">
            <v>St. Joseph</v>
          </cell>
          <cell r="AB409" t="str">
            <v>MN</v>
          </cell>
        </row>
        <row r="410">
          <cell r="A410" t="str">
            <v>P_313215472</v>
          </cell>
          <cell r="B410" t="str">
            <v>Y</v>
          </cell>
          <cell r="F410" t="str">
            <v>Northern States Power Co - Minnesota</v>
          </cell>
          <cell r="G410">
            <v>13781</v>
          </cell>
          <cell r="I410" t="str">
            <v>WasecaSun CSG</v>
          </cell>
          <cell r="K410" t="str">
            <v>Geronimo Energy</v>
          </cell>
          <cell r="L410">
            <v>5000</v>
          </cell>
          <cell r="M410" t="str">
            <v>AC</v>
          </cell>
          <cell r="Q410" t="str">
            <v>.</v>
          </cell>
          <cell r="X410">
            <v>2018</v>
          </cell>
          <cell r="Z410" t="str">
            <v>Waseca</v>
          </cell>
          <cell r="AB410" t="str">
            <v>MN</v>
          </cell>
        </row>
        <row r="411">
          <cell r="A411" t="str">
            <v>P_519441179</v>
          </cell>
          <cell r="B411" t="str">
            <v>Y</v>
          </cell>
          <cell r="F411" t="str">
            <v>Northern States Power Co - Minnesota</v>
          </cell>
          <cell r="G411">
            <v>13781</v>
          </cell>
          <cell r="I411" t="str">
            <v>Waterford Holdco LLC Unit 3</v>
          </cell>
          <cell r="K411" t="str">
            <v>NRG Community Solar</v>
          </cell>
          <cell r="L411">
            <v>2700</v>
          </cell>
          <cell r="M411" t="str">
            <v>AC</v>
          </cell>
          <cell r="Q411" t="str">
            <v>.</v>
          </cell>
          <cell r="X411">
            <v>2017</v>
          </cell>
          <cell r="Z411" t="str">
            <v>Northfield</v>
          </cell>
          <cell r="AB411" t="str">
            <v>MN</v>
          </cell>
        </row>
        <row r="412">
          <cell r="A412" t="str">
            <v>P_943630747</v>
          </cell>
          <cell r="B412" t="str">
            <v>Y</v>
          </cell>
          <cell r="F412" t="str">
            <v>Northern States Power Co - Minnesota</v>
          </cell>
          <cell r="G412">
            <v>13781</v>
          </cell>
          <cell r="I412" t="str">
            <v>Waterville Community Solar Farm</v>
          </cell>
          <cell r="K412" t="str">
            <v>Nautilus Solar</v>
          </cell>
          <cell r="L412">
            <v>5000</v>
          </cell>
          <cell r="M412" t="str">
            <v>AC</v>
          </cell>
          <cell r="Q412" t="str">
            <v>.</v>
          </cell>
          <cell r="X412">
            <v>2018</v>
          </cell>
          <cell r="Z412" t="str">
            <v>Waterville</v>
          </cell>
          <cell r="AB412" t="str">
            <v>MN</v>
          </cell>
        </row>
        <row r="413">
          <cell r="A413" t="str">
            <v>P_081608423</v>
          </cell>
          <cell r="B413" t="str">
            <v>Y</v>
          </cell>
          <cell r="F413" t="str">
            <v>Northern States Power Co - Minnesota</v>
          </cell>
          <cell r="G413">
            <v>13781</v>
          </cell>
          <cell r="I413" t="str">
            <v>Webster</v>
          </cell>
          <cell r="K413" t="str">
            <v>NRG Community Solar</v>
          </cell>
          <cell r="L413">
            <v>5000</v>
          </cell>
          <cell r="M413" t="str">
            <v>AC</v>
          </cell>
          <cell r="Q413" t="str">
            <v>.</v>
          </cell>
          <cell r="X413">
            <v>2017</v>
          </cell>
          <cell r="Z413" t="str">
            <v>Webster</v>
          </cell>
          <cell r="AB413" t="str">
            <v>MN</v>
          </cell>
        </row>
        <row r="414">
          <cell r="A414" t="str">
            <v>P_707086769</v>
          </cell>
          <cell r="B414" t="str">
            <v>Y</v>
          </cell>
          <cell r="F414" t="str">
            <v>Northern States Power Co - Minnesota</v>
          </cell>
          <cell r="G414">
            <v>13781</v>
          </cell>
          <cell r="I414" t="str">
            <v>Webster CSG</v>
          </cell>
          <cell r="K414" t="str">
            <v>Nicollet Projects*</v>
          </cell>
          <cell r="L414">
            <v>1000</v>
          </cell>
          <cell r="M414" t="str">
            <v>AC</v>
          </cell>
          <cell r="Q414" t="str">
            <v>.</v>
          </cell>
          <cell r="X414">
            <v>2018</v>
          </cell>
          <cell r="Z414" t="str">
            <v>Zumbrota</v>
          </cell>
          <cell r="AB414" t="str">
            <v>MN</v>
          </cell>
        </row>
        <row r="415">
          <cell r="A415" t="str">
            <v>P_546423746</v>
          </cell>
          <cell r="B415" t="str">
            <v>Y</v>
          </cell>
          <cell r="F415" t="str">
            <v>Northern States Power Co - Minnesota</v>
          </cell>
          <cell r="G415">
            <v>13781</v>
          </cell>
          <cell r="I415" t="str">
            <v>Winegar CSG LLC</v>
          </cell>
          <cell r="K415" t="str">
            <v>WGL Energy Systems</v>
          </cell>
          <cell r="L415">
            <v>1000</v>
          </cell>
          <cell r="M415" t="str">
            <v>AC</v>
          </cell>
          <cell r="Q415" t="str">
            <v>.</v>
          </cell>
          <cell r="X415">
            <v>2018</v>
          </cell>
          <cell r="Z415" t="str">
            <v>Waseca</v>
          </cell>
          <cell r="AB415" t="str">
            <v>MN</v>
          </cell>
        </row>
        <row r="416">
          <cell r="A416" t="str">
            <v>P_695519159</v>
          </cell>
          <cell r="B416" t="str">
            <v>Y</v>
          </cell>
          <cell r="F416" t="str">
            <v>Northern States Power Co - Minnesota</v>
          </cell>
          <cell r="G416">
            <v>13781</v>
          </cell>
          <cell r="I416" t="str">
            <v>Wright Cuddyer</v>
          </cell>
          <cell r="K416" t="str">
            <v>Potentia Renewables</v>
          </cell>
          <cell r="L416">
            <v>4000</v>
          </cell>
          <cell r="M416" t="str">
            <v>AC</v>
          </cell>
          <cell r="Q416" t="str">
            <v>.</v>
          </cell>
          <cell r="X416">
            <v>2018</v>
          </cell>
          <cell r="Z416" t="str">
            <v>St. Michael</v>
          </cell>
          <cell r="AB416" t="str">
            <v>MN</v>
          </cell>
        </row>
        <row r="417">
          <cell r="A417" t="str">
            <v>P_925933502</v>
          </cell>
          <cell r="B417" t="str">
            <v>Y</v>
          </cell>
          <cell r="F417" t="str">
            <v>Northern States Power Co - Minnesota</v>
          </cell>
          <cell r="G417">
            <v>13781</v>
          </cell>
          <cell r="I417" t="str">
            <v>Wyoming 2 PV</v>
          </cell>
          <cell r="K417" t="str">
            <v>Ecoplexus</v>
          </cell>
          <cell r="L417">
            <v>5000</v>
          </cell>
          <cell r="M417" t="str">
            <v>AC</v>
          </cell>
          <cell r="Q417" t="str">
            <v>.</v>
          </cell>
          <cell r="X417">
            <v>2018</v>
          </cell>
          <cell r="Z417" t="str">
            <v>Wyoming</v>
          </cell>
          <cell r="AB417" t="str">
            <v>MN</v>
          </cell>
        </row>
        <row r="418">
          <cell r="A418" t="str">
            <v>P_019594797</v>
          </cell>
          <cell r="B418" t="str">
            <v>Y</v>
          </cell>
          <cell r="F418" t="str">
            <v>Northern States Power Co - Minnesota</v>
          </cell>
          <cell r="G418">
            <v>13781</v>
          </cell>
          <cell r="I418" t="str">
            <v>Zumbro Solar</v>
          </cell>
          <cell r="K418" t="str">
            <v>AMP Solar</v>
          </cell>
          <cell r="L418">
            <v>998</v>
          </cell>
          <cell r="M418" t="str">
            <v>AC</v>
          </cell>
          <cell r="Q418" t="str">
            <v>.</v>
          </cell>
          <cell r="X418">
            <v>2018</v>
          </cell>
          <cell r="Z418" t="str">
            <v>Zumbrota</v>
          </cell>
          <cell r="AB418" t="str">
            <v>MN</v>
          </cell>
        </row>
        <row r="419">
          <cell r="A419" t="str">
            <v>P_115182660</v>
          </cell>
          <cell r="B419" t="str">
            <v>Y</v>
          </cell>
          <cell r="F419" t="str">
            <v>Arrowhead Electric Coop</v>
          </cell>
          <cell r="G419">
            <v>887</v>
          </cell>
          <cell r="I419" t="str">
            <v>AECI headquarters</v>
          </cell>
          <cell r="K419" t="str">
            <v>tenKsolar</v>
          </cell>
          <cell r="L419">
            <v>20</v>
          </cell>
          <cell r="M419" t="str">
            <v>AC</v>
          </cell>
          <cell r="Q419">
            <v>13.44</v>
          </cell>
          <cell r="X419">
            <v>2014</v>
          </cell>
          <cell r="Z419" t="str">
            <v>Lutsen</v>
          </cell>
          <cell r="AB419" t="str">
            <v>MN</v>
          </cell>
        </row>
        <row r="420">
          <cell r="A420" t="str">
            <v>P_781292435</v>
          </cell>
          <cell r="B420" t="str">
            <v>Y</v>
          </cell>
          <cell r="F420" t="str">
            <v>Lake Region Electric Cooperative - (MN)</v>
          </cell>
          <cell r="G420">
            <v>10618</v>
          </cell>
          <cell r="I420" t="str">
            <v>HQ Prairie solar project</v>
          </cell>
          <cell r="K420" t="str">
            <v>tenKsolar</v>
          </cell>
          <cell r="L420">
            <v>40</v>
          </cell>
          <cell r="M420" t="str">
            <v>DC</v>
          </cell>
          <cell r="Q420">
            <v>39.36</v>
          </cell>
          <cell r="X420">
            <v>2014</v>
          </cell>
          <cell r="Z420" t="str">
            <v>Pelican Rapids</v>
          </cell>
          <cell r="AB420" t="str">
            <v>MN</v>
          </cell>
        </row>
        <row r="421">
          <cell r="A421" t="str">
            <v>P_406273085</v>
          </cell>
          <cell r="B421" t="str">
            <v>Y</v>
          </cell>
          <cell r="F421" t="str">
            <v>Lake Region Electric Cooperative - (MN)</v>
          </cell>
          <cell r="G421">
            <v>10618</v>
          </cell>
          <cell r="I421" t="str">
            <v>LREC Community Solar Phase 2</v>
          </cell>
          <cell r="K421" t="str">
            <v>tenKsolar</v>
          </cell>
          <cell r="L421">
            <v>24.6</v>
          </cell>
          <cell r="M421" t="str">
            <v>DC</v>
          </cell>
          <cell r="Q421">
            <v>24.6</v>
          </cell>
          <cell r="X421">
            <v>2016</v>
          </cell>
          <cell r="Z421" t="str">
            <v>Pelican Rapids</v>
          </cell>
          <cell r="AB421" t="str">
            <v>MN</v>
          </cell>
        </row>
        <row r="422">
          <cell r="A422" t="str">
            <v>P_661702978</v>
          </cell>
          <cell r="B422" t="str">
            <v>Y</v>
          </cell>
          <cell r="F422" t="str">
            <v>McLeod Cooperative Power Assn</v>
          </cell>
          <cell r="G422">
            <v>11910</v>
          </cell>
          <cell r="I422" t="str">
            <v>McLeod Co-op Community Solar</v>
          </cell>
          <cell r="L422">
            <v>41</v>
          </cell>
          <cell r="M422" t="str">
            <v>DC</v>
          </cell>
          <cell r="Q422">
            <v>41</v>
          </cell>
          <cell r="X422">
            <v>2015</v>
          </cell>
          <cell r="Z422" t="str">
            <v>Glencoe</v>
          </cell>
          <cell r="AB422" t="str">
            <v>MN</v>
          </cell>
        </row>
        <row r="423">
          <cell r="A423" t="str">
            <v>P_343061919</v>
          </cell>
          <cell r="B423" t="str">
            <v>Y</v>
          </cell>
          <cell r="F423" t="str">
            <v>Meeker Coop Light &amp; Power Assn</v>
          </cell>
          <cell r="G423">
            <v>12227</v>
          </cell>
          <cell r="I423" t="str">
            <v>Meeker Cooperative’s Solar</v>
          </cell>
          <cell r="L423">
            <v>39.799999999999997</v>
          </cell>
          <cell r="M423" t="str">
            <v>DC</v>
          </cell>
          <cell r="Q423">
            <v>39.36</v>
          </cell>
          <cell r="X423">
            <v>2016</v>
          </cell>
          <cell r="Z423" t="str">
            <v>Litchfield</v>
          </cell>
          <cell r="AB423" t="str">
            <v>MN</v>
          </cell>
        </row>
        <row r="424">
          <cell r="A424" t="str">
            <v>P_207870184</v>
          </cell>
          <cell r="B424" t="str">
            <v>Y</v>
          </cell>
          <cell r="F424" t="str">
            <v>North Itasca Electric Coop Inc</v>
          </cell>
          <cell r="G424">
            <v>13700</v>
          </cell>
          <cell r="I424" t="str">
            <v>North Itasca Community Solar</v>
          </cell>
          <cell r="L424">
            <v>20</v>
          </cell>
          <cell r="M424" t="str">
            <v>AC</v>
          </cell>
          <cell r="X424">
            <v>2015</v>
          </cell>
          <cell r="Z424" t="str">
            <v>Bigfork</v>
          </cell>
          <cell r="AB424" t="str">
            <v>MN</v>
          </cell>
        </row>
        <row r="425">
          <cell r="A425" t="str">
            <v>P_785580667</v>
          </cell>
          <cell r="B425" t="str">
            <v>Y</v>
          </cell>
          <cell r="F425" t="str">
            <v>Redwood Electric Coop</v>
          </cell>
          <cell r="G425">
            <v>15750</v>
          </cell>
          <cell r="I425" t="str">
            <v>Redwood Electric Community Solar</v>
          </cell>
          <cell r="K425" t="str">
            <v>tenKsolar</v>
          </cell>
          <cell r="L425">
            <v>179.2</v>
          </cell>
          <cell r="M425" t="str">
            <v>DC</v>
          </cell>
          <cell r="Q425">
            <v>179.2</v>
          </cell>
          <cell r="X425">
            <v>2017</v>
          </cell>
          <cell r="Z425" t="str">
            <v>Lamberton</v>
          </cell>
          <cell r="AB425" t="str">
            <v>MN</v>
          </cell>
        </row>
        <row r="426">
          <cell r="A426" t="str">
            <v>P_441055425</v>
          </cell>
          <cell r="B426" t="str">
            <v>Y</v>
          </cell>
          <cell r="F426" t="str">
            <v>South Central Electric Assn</v>
          </cell>
          <cell r="G426">
            <v>17550</v>
          </cell>
          <cell r="I426" t="str">
            <v>South Central Electric Community solar array</v>
          </cell>
          <cell r="K426" t="str">
            <v>tenKsolar</v>
          </cell>
          <cell r="L426">
            <v>179.2</v>
          </cell>
          <cell r="M426" t="str">
            <v>AC</v>
          </cell>
          <cell r="Q426">
            <v>179.2</v>
          </cell>
          <cell r="X426">
            <v>2017</v>
          </cell>
          <cell r="Z426" t="str">
            <v>Lake Crystal</v>
          </cell>
          <cell r="AB426" t="str">
            <v>MN</v>
          </cell>
        </row>
        <row r="427">
          <cell r="A427" t="str">
            <v>P_619940777</v>
          </cell>
          <cell r="B427" t="str">
            <v>Y</v>
          </cell>
          <cell r="F427" t="str">
            <v>Wright-Hennepin Coop Elec Assn</v>
          </cell>
          <cell r="G427">
            <v>20996</v>
          </cell>
          <cell r="I427" t="str">
            <v>WH Project 1</v>
          </cell>
          <cell r="L427">
            <v>32</v>
          </cell>
          <cell r="M427" t="str">
            <v>DC</v>
          </cell>
          <cell r="Q427">
            <v>32.49</v>
          </cell>
          <cell r="X427">
            <v>2013</v>
          </cell>
          <cell r="Z427" t="str">
            <v>Rockford</v>
          </cell>
          <cell r="AB427" t="str">
            <v>MN</v>
          </cell>
        </row>
        <row r="428">
          <cell r="A428" t="str">
            <v>P_124735169</v>
          </cell>
          <cell r="B428" t="str">
            <v>Y</v>
          </cell>
          <cell r="F428" t="str">
            <v>Wright-Hennepin Coop Elec Assn</v>
          </cell>
          <cell r="G428">
            <v>20996</v>
          </cell>
          <cell r="I428" t="str">
            <v>WH Project 2</v>
          </cell>
          <cell r="L428">
            <v>30</v>
          </cell>
          <cell r="M428" t="str">
            <v>DC</v>
          </cell>
          <cell r="Q428">
            <v>29.52</v>
          </cell>
          <cell r="X428">
            <v>2014</v>
          </cell>
          <cell r="Z428" t="str">
            <v>Rockford</v>
          </cell>
          <cell r="AB428" t="str">
            <v>MN</v>
          </cell>
        </row>
        <row r="429">
          <cell r="A429" t="str">
            <v>P_937023042</v>
          </cell>
          <cell r="B429" t="str">
            <v>Y</v>
          </cell>
          <cell r="F429" t="str">
            <v>Wright-Hennepin Coop Elec Assn</v>
          </cell>
          <cell r="G429">
            <v>20996</v>
          </cell>
          <cell r="I429" t="str">
            <v>WH Project 3</v>
          </cell>
          <cell r="L429">
            <v>162</v>
          </cell>
          <cell r="M429" t="str">
            <v>DC</v>
          </cell>
          <cell r="Q429">
            <v>150</v>
          </cell>
          <cell r="X429">
            <v>2016</v>
          </cell>
          <cell r="Z429" t="str">
            <v>Rockford</v>
          </cell>
          <cell r="AB429" t="str">
            <v>MN</v>
          </cell>
        </row>
        <row r="430">
          <cell r="A430" t="str">
            <v>P_835172623</v>
          </cell>
          <cell r="B430" t="str">
            <v>Y</v>
          </cell>
          <cell r="F430" t="str">
            <v>Wright-Hennepin Coop Elec Assn</v>
          </cell>
          <cell r="G430">
            <v>20996</v>
          </cell>
          <cell r="I430" t="str">
            <v>WH Project 4</v>
          </cell>
          <cell r="L430">
            <v>162</v>
          </cell>
          <cell r="M430" t="str">
            <v>DC</v>
          </cell>
          <cell r="Q430">
            <v>162</v>
          </cell>
          <cell r="X430">
            <v>2017</v>
          </cell>
          <cell r="Z430" t="str">
            <v>Medina</v>
          </cell>
          <cell r="AB430" t="str">
            <v>MN</v>
          </cell>
        </row>
        <row r="431">
          <cell r="A431" t="str">
            <v>P_702801321a</v>
          </cell>
          <cell r="B431" t="str">
            <v>Y</v>
          </cell>
          <cell r="F431" t="str">
            <v>City of Independence (MO)</v>
          </cell>
          <cell r="G431">
            <v>9231</v>
          </cell>
          <cell r="I431" t="str">
            <v>Independence Community Solar (Phase 1)</v>
          </cell>
          <cell r="K431" t="str">
            <v>MC Power (and Gardner Capital)</v>
          </cell>
          <cell r="L431">
            <v>3850</v>
          </cell>
          <cell r="M431" t="str">
            <v>DC</v>
          </cell>
          <cell r="Q431" t="str">
            <v>.</v>
          </cell>
          <cell r="X431">
            <v>2017</v>
          </cell>
          <cell r="Z431" t="str">
            <v>Independence</v>
          </cell>
          <cell r="AB431" t="str">
            <v>MO</v>
          </cell>
        </row>
        <row r="432">
          <cell r="A432" t="str">
            <v>P_702801321b</v>
          </cell>
          <cell r="B432" t="str">
            <v>Y</v>
          </cell>
          <cell r="F432" t="str">
            <v>City of Independence (MO)</v>
          </cell>
          <cell r="G432">
            <v>9231</v>
          </cell>
          <cell r="I432" t="str">
            <v>Independence Community Solar (Phase 2, Bundschu site expansion)</v>
          </cell>
          <cell r="K432" t="str">
            <v>MC Power (and Gardner Capital)</v>
          </cell>
          <cell r="L432">
            <v>4000</v>
          </cell>
          <cell r="M432" t="str">
            <v>AC</v>
          </cell>
          <cell r="Q432" t="str">
            <v>.</v>
          </cell>
          <cell r="X432">
            <v>2018</v>
          </cell>
          <cell r="Z432" t="str">
            <v>Independence</v>
          </cell>
          <cell r="AB432" t="str">
            <v>MO</v>
          </cell>
        </row>
        <row r="433">
          <cell r="A433" t="str">
            <v>P_702801321c</v>
          </cell>
          <cell r="B433" t="str">
            <v>Y</v>
          </cell>
          <cell r="F433" t="str">
            <v>City of Independence (MO)</v>
          </cell>
          <cell r="G433">
            <v>9231</v>
          </cell>
          <cell r="I433" t="str">
            <v>Independence Community Solar (Phase 2, former Rockwood golf course location)</v>
          </cell>
          <cell r="K433" t="str">
            <v>MC Power (and Gardner Capital)</v>
          </cell>
          <cell r="L433">
            <v>4400</v>
          </cell>
          <cell r="M433" t="str">
            <v>AC</v>
          </cell>
          <cell r="Q433" t="str">
            <v>.</v>
          </cell>
          <cell r="X433">
            <v>2018</v>
          </cell>
          <cell r="Z433" t="str">
            <v>Independence</v>
          </cell>
          <cell r="AB433" t="str">
            <v>MO</v>
          </cell>
        </row>
        <row r="434">
          <cell r="A434" t="str">
            <v>P_926660385</v>
          </cell>
          <cell r="B434" t="str">
            <v>Y</v>
          </cell>
          <cell r="F434" t="str">
            <v>Platte-Clay Electric Coop, Inc</v>
          </cell>
          <cell r="G434">
            <v>15138</v>
          </cell>
          <cell r="I434" t="str">
            <v>Solartech</v>
          </cell>
          <cell r="K434" t="str">
            <v>PCEC employees</v>
          </cell>
          <cell r="L434">
            <v>170.56</v>
          </cell>
          <cell r="M434" t="str">
            <v>DC</v>
          </cell>
          <cell r="Q434" t="str">
            <v>.</v>
          </cell>
          <cell r="X434">
            <v>2015</v>
          </cell>
          <cell r="Z434" t="str">
            <v>Kearney</v>
          </cell>
          <cell r="AB434" t="str">
            <v>MO</v>
          </cell>
        </row>
        <row r="435">
          <cell r="A435" t="str">
            <v>P_000222458</v>
          </cell>
          <cell r="B435" t="str">
            <v>Y</v>
          </cell>
          <cell r="F435" t="str">
            <v>Beartooth Electric Coop, Inc</v>
          </cell>
          <cell r="G435">
            <v>1417</v>
          </cell>
          <cell r="I435" t="str">
            <v>SHARES DU SOLEIL</v>
          </cell>
          <cell r="L435" t="str">
            <v>.</v>
          </cell>
          <cell r="M435" t="str">
            <v>.</v>
          </cell>
          <cell r="Q435">
            <v>24</v>
          </cell>
          <cell r="X435">
            <v>2019</v>
          </cell>
          <cell r="Z435" t="str">
            <v>Red Lodge</v>
          </cell>
          <cell r="AB435" t="str">
            <v>MT</v>
          </cell>
        </row>
        <row r="436">
          <cell r="A436" t="str">
            <v>P_080320483</v>
          </cell>
          <cell r="B436" t="str">
            <v>Y</v>
          </cell>
          <cell r="F436" t="str">
            <v>Fergus Electric Coop, Inc</v>
          </cell>
          <cell r="G436">
            <v>21513</v>
          </cell>
          <cell r="I436" t="str">
            <v>Cooperative Solar</v>
          </cell>
          <cell r="L436">
            <v>100</v>
          </cell>
          <cell r="M436" t="str">
            <v>.</v>
          </cell>
          <cell r="Q436">
            <v>106.92</v>
          </cell>
          <cell r="X436">
            <v>2017</v>
          </cell>
          <cell r="Z436" t="str">
            <v>Lewistown</v>
          </cell>
          <cell r="AB436" t="str">
            <v>MT</v>
          </cell>
        </row>
        <row r="437">
          <cell r="A437" t="str">
            <v>P_655958509</v>
          </cell>
          <cell r="B437" t="str">
            <v>Y</v>
          </cell>
          <cell r="F437" t="str">
            <v>Flathead Electric Coop Inc</v>
          </cell>
          <cell r="G437">
            <v>6395</v>
          </cell>
          <cell r="I437" t="str">
            <v>Solar Utility Network (SUN)</v>
          </cell>
          <cell r="L437">
            <v>100</v>
          </cell>
          <cell r="M437" t="str">
            <v>DC</v>
          </cell>
          <cell r="Q437">
            <v>101.46</v>
          </cell>
          <cell r="X437">
            <v>2015</v>
          </cell>
          <cell r="Z437" t="str">
            <v>Kalispell</v>
          </cell>
          <cell r="AB437" t="str">
            <v>MT</v>
          </cell>
        </row>
        <row r="438">
          <cell r="A438" t="str">
            <v>P_281569952</v>
          </cell>
          <cell r="B438" t="str">
            <v>Y</v>
          </cell>
          <cell r="F438" t="str">
            <v>Flathead Electric Coop Inc</v>
          </cell>
          <cell r="G438">
            <v>6395</v>
          </cell>
          <cell r="I438" t="str">
            <v>Community Solar Phase II</v>
          </cell>
          <cell r="L438">
            <v>68.3</v>
          </cell>
          <cell r="M438" t="str">
            <v>DC</v>
          </cell>
          <cell r="Q438">
            <v>68.31</v>
          </cell>
          <cell r="X438">
            <v>2018</v>
          </cell>
          <cell r="Z438" t="str">
            <v>Kalispell</v>
          </cell>
          <cell r="AB438" t="str">
            <v>MT</v>
          </cell>
        </row>
        <row r="439">
          <cell r="A439" t="str">
            <v>P_147263725</v>
          </cell>
          <cell r="B439" t="str">
            <v>Y</v>
          </cell>
          <cell r="F439" t="str">
            <v>Missoula Electric Coop, Inc</v>
          </cell>
          <cell r="G439">
            <v>12692</v>
          </cell>
          <cell r="I439" t="str">
            <v>Phase I</v>
          </cell>
          <cell r="L439">
            <v>50.16</v>
          </cell>
          <cell r="M439" t="str">
            <v>DC</v>
          </cell>
          <cell r="Q439">
            <v>50.16</v>
          </cell>
          <cell r="X439">
            <v>2015</v>
          </cell>
          <cell r="Z439" t="str">
            <v>Lolo</v>
          </cell>
          <cell r="AB439" t="str">
            <v>MT</v>
          </cell>
        </row>
        <row r="440">
          <cell r="A440" t="str">
            <v>P_807549136</v>
          </cell>
          <cell r="B440" t="str">
            <v>Y</v>
          </cell>
          <cell r="F440" t="str">
            <v>Missoula Electric Coop, Inc</v>
          </cell>
          <cell r="G440">
            <v>12692</v>
          </cell>
          <cell r="I440" t="str">
            <v>Phase II</v>
          </cell>
          <cell r="L440">
            <v>52.44</v>
          </cell>
          <cell r="M440" t="str">
            <v>DC</v>
          </cell>
          <cell r="Q440">
            <v>52.44</v>
          </cell>
          <cell r="X440">
            <v>2016</v>
          </cell>
          <cell r="Z440" t="str">
            <v>Frenchtown</v>
          </cell>
          <cell r="AB440" t="str">
            <v>MT</v>
          </cell>
        </row>
        <row r="441">
          <cell r="A441" t="str">
            <v>P_127728636</v>
          </cell>
          <cell r="B441" t="str">
            <v>Y</v>
          </cell>
          <cell r="F441" t="str">
            <v>Missoula Electric Coop, Inc</v>
          </cell>
          <cell r="G441">
            <v>12692</v>
          </cell>
          <cell r="I441" t="str">
            <v>MEC Solarshare K3 Garden</v>
          </cell>
          <cell r="L441">
            <v>54.8</v>
          </cell>
          <cell r="M441" t="str">
            <v>DC</v>
          </cell>
          <cell r="Q441">
            <v>53.865000000000002</v>
          </cell>
          <cell r="X441">
            <v>2018</v>
          </cell>
          <cell r="Z441" t="str">
            <v>Bonner</v>
          </cell>
          <cell r="AB441" t="str">
            <v>MT</v>
          </cell>
        </row>
        <row r="442">
          <cell r="A442" t="str">
            <v>P_165788481</v>
          </cell>
          <cell r="B442" t="str">
            <v>Y</v>
          </cell>
          <cell r="F442" t="str">
            <v>Ravalli County Elec Coop, Inc</v>
          </cell>
          <cell r="G442">
            <v>26916</v>
          </cell>
          <cell r="I442" t="str">
            <v>Valley Solar</v>
          </cell>
          <cell r="L442">
            <v>50</v>
          </cell>
          <cell r="M442" t="str">
            <v>DC</v>
          </cell>
          <cell r="Q442">
            <v>50.16</v>
          </cell>
          <cell r="X442">
            <v>2015</v>
          </cell>
          <cell r="Z442" t="str">
            <v>Victor</v>
          </cell>
          <cell r="AB442" t="str">
            <v>MT</v>
          </cell>
        </row>
        <row r="443">
          <cell r="A443" t="str">
            <v>P_237968398</v>
          </cell>
          <cell r="B443" t="str">
            <v>Y</v>
          </cell>
          <cell r="F443" t="str">
            <v>Cass County Electric Cooperative</v>
          </cell>
          <cell r="G443">
            <v>24949</v>
          </cell>
          <cell r="I443" t="str">
            <v>Prairie Sun Community Solar</v>
          </cell>
          <cell r="K443" t="str">
            <v>Alternative Energy Services</v>
          </cell>
          <cell r="L443">
            <v>102</v>
          </cell>
          <cell r="M443" t="str">
            <v>DC</v>
          </cell>
          <cell r="Q443">
            <v>101.736</v>
          </cell>
          <cell r="X443">
            <v>2016</v>
          </cell>
          <cell r="Z443" t="str">
            <v>Fargo</v>
          </cell>
          <cell r="AB443" t="str">
            <v>ND</v>
          </cell>
        </row>
        <row r="444">
          <cell r="A444" t="str">
            <v>P_920891421</v>
          </cell>
          <cell r="B444" t="str">
            <v>Y</v>
          </cell>
          <cell r="F444" t="str">
            <v>Kit Carson Electric Coop, Inc</v>
          </cell>
          <cell r="G444">
            <v>10378</v>
          </cell>
          <cell r="I444" t="str">
            <v>KCEC Community Solar Program</v>
          </cell>
          <cell r="K444" t="str">
            <v>Clean Energy Collective</v>
          </cell>
          <cell r="L444">
            <v>98.7</v>
          </cell>
          <cell r="M444" t="str">
            <v>DC</v>
          </cell>
          <cell r="Q444">
            <v>98.7</v>
          </cell>
          <cell r="X444">
            <v>2012</v>
          </cell>
          <cell r="Z444" t="str">
            <v>Taos</v>
          </cell>
          <cell r="AB444" t="str">
            <v>NM</v>
          </cell>
        </row>
        <row r="445">
          <cell r="A445" t="str">
            <v>P_273152195</v>
          </cell>
          <cell r="B445" t="str">
            <v>Y</v>
          </cell>
          <cell r="F445" t="str">
            <v>Central Hudson Gas &amp; Elec Corp</v>
          </cell>
          <cell r="G445">
            <v>3249</v>
          </cell>
          <cell r="I445" t="str">
            <v>4354-99737</v>
          </cell>
          <cell r="K445" t="str">
            <v>Sunrise Solar Solutions, LLC</v>
          </cell>
          <cell r="L445">
            <v>154.28</v>
          </cell>
          <cell r="M445" t="str">
            <v>DC</v>
          </cell>
          <cell r="Q445" t="str">
            <v>.</v>
          </cell>
          <cell r="X445">
            <v>2017</v>
          </cell>
          <cell r="Z445" t="str">
            <v>Kingston</v>
          </cell>
          <cell r="AB445" t="str">
            <v>NY</v>
          </cell>
        </row>
        <row r="446">
          <cell r="A446" t="str">
            <v>P_010259399</v>
          </cell>
          <cell r="B446" t="str">
            <v>Y</v>
          </cell>
          <cell r="F446" t="str">
            <v>Consolidated Edison Co-NY Inc</v>
          </cell>
          <cell r="G446">
            <v>4226</v>
          </cell>
          <cell r="I446">
            <v>76367</v>
          </cell>
          <cell r="K446" t="str">
            <v>SunLight General Capital, LLC</v>
          </cell>
          <cell r="L446">
            <v>147.84</v>
          </cell>
          <cell r="M446" t="str">
            <v>DC</v>
          </cell>
          <cell r="Q446" t="str">
            <v>.</v>
          </cell>
          <cell r="X446">
            <v>2018</v>
          </cell>
          <cell r="Z446" t="str">
            <v>Cortlandt</v>
          </cell>
          <cell r="AB446" t="str">
            <v>NY</v>
          </cell>
        </row>
        <row r="447">
          <cell r="A447" t="str">
            <v>P_770342738</v>
          </cell>
          <cell r="B447" t="str">
            <v>Y</v>
          </cell>
          <cell r="F447" t="str">
            <v>Consolidated Edison Co-NY Inc</v>
          </cell>
          <cell r="G447">
            <v>4226</v>
          </cell>
          <cell r="I447">
            <v>95306</v>
          </cell>
          <cell r="K447" t="str">
            <v>Entersolar, LLC</v>
          </cell>
          <cell r="L447">
            <v>414.75</v>
          </cell>
          <cell r="M447" t="str">
            <v>DC</v>
          </cell>
          <cell r="Q447" t="str">
            <v>.</v>
          </cell>
          <cell r="X447">
            <v>2018</v>
          </cell>
          <cell r="Z447" t="str">
            <v>Brooklyn</v>
          </cell>
          <cell r="AB447" t="str">
            <v>NY</v>
          </cell>
        </row>
        <row r="448">
          <cell r="A448" t="str">
            <v>P_592663709</v>
          </cell>
          <cell r="B448" t="str">
            <v>Y</v>
          </cell>
          <cell r="F448" t="str">
            <v>Consolidated Edison Co-NY Inc</v>
          </cell>
          <cell r="G448">
            <v>4226</v>
          </cell>
          <cell r="I448">
            <v>95307</v>
          </cell>
          <cell r="K448" t="str">
            <v>Entersolar, LLC</v>
          </cell>
          <cell r="L448">
            <v>749</v>
          </cell>
          <cell r="M448" t="str">
            <v>DC</v>
          </cell>
          <cell r="Q448" t="str">
            <v>.</v>
          </cell>
          <cell r="X448">
            <v>2019</v>
          </cell>
          <cell r="Z448" t="str">
            <v>Brooklyn</v>
          </cell>
          <cell r="AB448" t="str">
            <v>NY</v>
          </cell>
        </row>
        <row r="449">
          <cell r="A449" t="str">
            <v>P_258969668</v>
          </cell>
          <cell r="B449" t="str">
            <v>Y</v>
          </cell>
          <cell r="F449" t="str">
            <v>Consolidated Edison Co-NY Inc</v>
          </cell>
          <cell r="G449">
            <v>4226</v>
          </cell>
          <cell r="I449">
            <v>95431</v>
          </cell>
          <cell r="K449" t="str">
            <v>OnForce Solar, Inc.</v>
          </cell>
          <cell r="L449">
            <v>190.4</v>
          </cell>
          <cell r="M449" t="str">
            <v>DC</v>
          </cell>
          <cell r="Q449">
            <v>190.4</v>
          </cell>
          <cell r="X449">
            <v>2018</v>
          </cell>
          <cell r="Z449" t="str">
            <v>Bronx</v>
          </cell>
          <cell r="AB449" t="str">
            <v>NY</v>
          </cell>
        </row>
        <row r="450">
          <cell r="A450" t="str">
            <v>P_073005961</v>
          </cell>
          <cell r="B450" t="str">
            <v>Y</v>
          </cell>
          <cell r="F450" t="str">
            <v>Consolidated Edison Co-NY Inc</v>
          </cell>
          <cell r="G450">
            <v>4226</v>
          </cell>
          <cell r="I450">
            <v>103537</v>
          </cell>
          <cell r="K450" t="str">
            <v>Best Energy Power</v>
          </cell>
          <cell r="L450">
            <v>128.69999999999999</v>
          </cell>
          <cell r="M450" t="str">
            <v>DC</v>
          </cell>
          <cell r="Q450" t="str">
            <v>.</v>
          </cell>
          <cell r="X450">
            <v>2018</v>
          </cell>
          <cell r="Z450" t="str">
            <v>Bronx</v>
          </cell>
          <cell r="AB450" t="str">
            <v>NY</v>
          </cell>
        </row>
        <row r="451">
          <cell r="A451" t="str">
            <v>P_084300349</v>
          </cell>
          <cell r="B451" t="str">
            <v>Y</v>
          </cell>
          <cell r="F451" t="str">
            <v>Consolidated Edison Co-NY Inc</v>
          </cell>
          <cell r="G451">
            <v>4226</v>
          </cell>
          <cell r="I451">
            <v>109951</v>
          </cell>
          <cell r="K451" t="str">
            <v>Sunrise Solar Solutions, LLC</v>
          </cell>
          <cell r="L451">
            <v>34.200000000000003</v>
          </cell>
          <cell r="M451" t="str">
            <v>DC</v>
          </cell>
          <cell r="Q451" t="str">
            <v>.</v>
          </cell>
          <cell r="X451">
            <v>2018</v>
          </cell>
          <cell r="Z451" t="str">
            <v>Peekskill</v>
          </cell>
          <cell r="AB451" t="str">
            <v>NY</v>
          </cell>
        </row>
        <row r="452">
          <cell r="A452" t="str">
            <v>P_027598920</v>
          </cell>
          <cell r="B452" t="str">
            <v>Y</v>
          </cell>
          <cell r="F452" t="str">
            <v>Consolidated Edison Co-NY Inc</v>
          </cell>
          <cell r="G452">
            <v>4226</v>
          </cell>
          <cell r="I452">
            <v>114897</v>
          </cell>
          <cell r="K452" t="str">
            <v>Brooklyn SolarWorks, LLC</v>
          </cell>
          <cell r="L452">
            <v>4.16</v>
          </cell>
          <cell r="M452" t="str">
            <v>DC</v>
          </cell>
          <cell r="Q452" t="str">
            <v>.</v>
          </cell>
          <cell r="X452">
            <v>2018</v>
          </cell>
          <cell r="Z452" t="str">
            <v>Brooklyn</v>
          </cell>
          <cell r="AB452" t="str">
            <v>NY</v>
          </cell>
        </row>
        <row r="453">
          <cell r="A453" t="str">
            <v>P_990863564</v>
          </cell>
          <cell r="B453" t="str">
            <v>Y</v>
          </cell>
          <cell r="F453" t="str">
            <v>Consolidated Edison Co-NY Inc</v>
          </cell>
          <cell r="G453">
            <v>4226</v>
          </cell>
          <cell r="I453">
            <v>126552</v>
          </cell>
          <cell r="K453" t="str">
            <v>Brooklyn SolarWorks, LLC</v>
          </cell>
          <cell r="L453">
            <v>33.5</v>
          </cell>
          <cell r="M453" t="str">
            <v>DC</v>
          </cell>
          <cell r="Q453" t="str">
            <v>.</v>
          </cell>
          <cell r="X453">
            <v>2018</v>
          </cell>
          <cell r="Z453" t="str">
            <v>Brooklyn</v>
          </cell>
          <cell r="AB453" t="str">
            <v>NY</v>
          </cell>
        </row>
        <row r="454">
          <cell r="A454" t="str">
            <v>P_468873140</v>
          </cell>
          <cell r="B454" t="str">
            <v>Y</v>
          </cell>
          <cell r="F454" t="str">
            <v>Consolidated Edison Co-NY Inc</v>
          </cell>
          <cell r="G454">
            <v>4226</v>
          </cell>
          <cell r="I454">
            <v>126636</v>
          </cell>
          <cell r="K454" t="str">
            <v>Brooklyn SolarWorks, LLC</v>
          </cell>
          <cell r="L454">
            <v>3.6</v>
          </cell>
          <cell r="M454" t="str">
            <v>DC</v>
          </cell>
          <cell r="Q454" t="str">
            <v>.</v>
          </cell>
          <cell r="X454">
            <v>2018</v>
          </cell>
          <cell r="Z454" t="str">
            <v>Brooklyn</v>
          </cell>
          <cell r="AB454" t="str">
            <v>NY</v>
          </cell>
        </row>
        <row r="455">
          <cell r="A455" t="str">
            <v>P_561772541</v>
          </cell>
          <cell r="B455" t="str">
            <v>Y</v>
          </cell>
          <cell r="F455" t="str">
            <v>Consolidated Edison Co-NY Inc</v>
          </cell>
          <cell r="G455">
            <v>4226</v>
          </cell>
          <cell r="I455">
            <v>126762</v>
          </cell>
          <cell r="K455" t="str">
            <v>Entersolar, LLC</v>
          </cell>
          <cell r="L455">
            <v>2400.16</v>
          </cell>
          <cell r="M455" t="str">
            <v>DC</v>
          </cell>
          <cell r="Q455" t="str">
            <v>.</v>
          </cell>
          <cell r="X455">
            <v>2019</v>
          </cell>
          <cell r="Z455" t="str">
            <v>Buchanan</v>
          </cell>
          <cell r="AB455" t="str">
            <v>NY</v>
          </cell>
        </row>
        <row r="456">
          <cell r="A456" t="str">
            <v>P_034321223</v>
          </cell>
          <cell r="B456" t="str">
            <v>Y</v>
          </cell>
          <cell r="F456" t="str">
            <v>Consolidated Edison Co-NY Inc</v>
          </cell>
          <cell r="G456">
            <v>4226</v>
          </cell>
          <cell r="I456">
            <v>143824</v>
          </cell>
          <cell r="K456" t="str">
            <v>Brooklyn SolarWorks, LLC</v>
          </cell>
          <cell r="L456">
            <v>3.1</v>
          </cell>
          <cell r="M456" t="str">
            <v>DC</v>
          </cell>
          <cell r="Q456" t="str">
            <v>.</v>
          </cell>
          <cell r="X456">
            <v>2018</v>
          </cell>
          <cell r="Z456" t="str">
            <v>Brooklyn</v>
          </cell>
          <cell r="AB456" t="str">
            <v>NY</v>
          </cell>
        </row>
        <row r="457">
          <cell r="A457" t="str">
            <v>P_165292698</v>
          </cell>
          <cell r="B457" t="str">
            <v>Y</v>
          </cell>
          <cell r="F457" t="str">
            <v>Consolidated Edison Co-NY Inc</v>
          </cell>
          <cell r="G457">
            <v>4226</v>
          </cell>
          <cell r="I457">
            <v>161327</v>
          </cell>
          <cell r="K457" t="str">
            <v>Brooklyn SolarWorks, LLC</v>
          </cell>
          <cell r="L457">
            <v>15.12</v>
          </cell>
          <cell r="M457" t="str">
            <v>DC</v>
          </cell>
          <cell r="Q457" t="str">
            <v>.</v>
          </cell>
          <cell r="X457">
            <v>2019</v>
          </cell>
          <cell r="Z457" t="str">
            <v>Brooklyn</v>
          </cell>
          <cell r="AB457" t="str">
            <v>NY</v>
          </cell>
        </row>
        <row r="458">
          <cell r="A458" t="str">
            <v>P_472972471</v>
          </cell>
          <cell r="B458" t="str">
            <v>Y</v>
          </cell>
          <cell r="F458" t="str">
            <v>Consolidated Edison Co-NY Inc</v>
          </cell>
          <cell r="G458">
            <v>4226</v>
          </cell>
          <cell r="I458" t="str">
            <v>4884-100712</v>
          </cell>
          <cell r="K458" t="str">
            <v>IPPsolar LLC (formerly Blueland LLC)</v>
          </cell>
          <cell r="L458">
            <v>106.02</v>
          </cell>
          <cell r="M458" t="str">
            <v>DC</v>
          </cell>
          <cell r="Q458" t="str">
            <v>.</v>
          </cell>
          <cell r="X458">
            <v>2018</v>
          </cell>
          <cell r="Z458" t="str">
            <v>Brooklyn</v>
          </cell>
          <cell r="AB458" t="str">
            <v>NY</v>
          </cell>
        </row>
        <row r="459">
          <cell r="A459" t="str">
            <v>P_475974916</v>
          </cell>
          <cell r="B459" t="str">
            <v>Y</v>
          </cell>
          <cell r="F459" t="str">
            <v>Long Island Power Authority</v>
          </cell>
          <cell r="G459">
            <v>11171</v>
          </cell>
          <cell r="I459">
            <v>84390</v>
          </cell>
          <cell r="K459" t="str">
            <v>EmPower CES, LLC</v>
          </cell>
          <cell r="L459">
            <v>1021.44</v>
          </cell>
          <cell r="M459" t="str">
            <v>DC</v>
          </cell>
          <cell r="Q459" t="str">
            <v>.</v>
          </cell>
          <cell r="X459">
            <v>2017</v>
          </cell>
          <cell r="Z459" t="str">
            <v>Brentwood</v>
          </cell>
          <cell r="AB459" t="str">
            <v>NY</v>
          </cell>
        </row>
        <row r="460">
          <cell r="A460" t="str">
            <v>P_567860386</v>
          </cell>
          <cell r="B460" t="str">
            <v>Y</v>
          </cell>
          <cell r="F460" t="str">
            <v>Long Island Power Authority</v>
          </cell>
          <cell r="G460">
            <v>11171</v>
          </cell>
          <cell r="I460">
            <v>104140</v>
          </cell>
          <cell r="K460" t="str">
            <v>New York Solar Solutions LLC</v>
          </cell>
          <cell r="L460">
            <v>59.86</v>
          </cell>
          <cell r="M460" t="str">
            <v>DC</v>
          </cell>
          <cell r="Q460" t="str">
            <v>.</v>
          </cell>
          <cell r="X460">
            <v>2018</v>
          </cell>
          <cell r="Z460" t="str">
            <v>East Hampton</v>
          </cell>
          <cell r="AB460" t="str">
            <v>NY</v>
          </cell>
        </row>
        <row r="461">
          <cell r="A461" t="str">
            <v>P_833895658</v>
          </cell>
          <cell r="B461" t="str">
            <v>Y</v>
          </cell>
          <cell r="F461" t="str">
            <v>Long Island Power Authority</v>
          </cell>
          <cell r="G461">
            <v>11171</v>
          </cell>
          <cell r="I461" t="str">
            <v>4629-100319</v>
          </cell>
          <cell r="K461" t="str">
            <v>Harvest Power</v>
          </cell>
          <cell r="L461">
            <v>292.48</v>
          </cell>
          <cell r="M461" t="str">
            <v>DC</v>
          </cell>
          <cell r="Q461" t="str">
            <v>.</v>
          </cell>
          <cell r="X461">
            <v>2018</v>
          </cell>
          <cell r="Z461" t="str">
            <v>Center Moriches</v>
          </cell>
          <cell r="AB461" t="str">
            <v>NY</v>
          </cell>
        </row>
        <row r="462">
          <cell r="A462" t="str">
            <v>P_347608426</v>
          </cell>
          <cell r="B462" t="str">
            <v>Y</v>
          </cell>
          <cell r="F462" t="str">
            <v>Niagara Mohawk Power Corp.</v>
          </cell>
          <cell r="G462">
            <v>13573</v>
          </cell>
          <cell r="I462">
            <v>68186</v>
          </cell>
          <cell r="K462" t="str">
            <v>Dynamic Energy Solutions, LLC</v>
          </cell>
          <cell r="L462">
            <v>2724.48</v>
          </cell>
          <cell r="M462" t="str">
            <v>DC</v>
          </cell>
          <cell r="Q462" t="str">
            <v>.</v>
          </cell>
          <cell r="X462">
            <v>2019</v>
          </cell>
          <cell r="Z462" t="str">
            <v>Rome</v>
          </cell>
          <cell r="AB462" t="str">
            <v>NY</v>
          </cell>
        </row>
        <row r="463">
          <cell r="A463" t="str">
            <v>P_311424713</v>
          </cell>
          <cell r="B463" t="str">
            <v>Y</v>
          </cell>
          <cell r="F463" t="str">
            <v>Niagara Mohawk Power Corp.</v>
          </cell>
          <cell r="G463">
            <v>13573</v>
          </cell>
          <cell r="I463">
            <v>71246</v>
          </cell>
          <cell r="K463" t="str">
            <v>United Renewable Energy LLC</v>
          </cell>
          <cell r="L463">
            <v>241.2</v>
          </cell>
          <cell r="M463" t="str">
            <v>DC</v>
          </cell>
          <cell r="Q463" t="str">
            <v>.</v>
          </cell>
          <cell r="X463">
            <v>2016</v>
          </cell>
          <cell r="Z463" t="str">
            <v>Gouverneur</v>
          </cell>
          <cell r="AB463" t="str">
            <v>NY</v>
          </cell>
        </row>
        <row r="464">
          <cell r="A464" t="str">
            <v>P_449534154</v>
          </cell>
          <cell r="B464" t="str">
            <v>Y</v>
          </cell>
          <cell r="F464" t="str">
            <v>Niagara Mohawk Power Corp.</v>
          </cell>
          <cell r="G464">
            <v>13573</v>
          </cell>
          <cell r="I464">
            <v>78743</v>
          </cell>
          <cell r="K464" t="str">
            <v>Borrego Solar Systems, Inc.</v>
          </cell>
          <cell r="L464">
            <v>1942.56</v>
          </cell>
          <cell r="M464" t="str">
            <v>DC</v>
          </cell>
          <cell r="Q464" t="str">
            <v>.</v>
          </cell>
          <cell r="X464">
            <v>2018</v>
          </cell>
          <cell r="Z464" t="str">
            <v>Oppenheim</v>
          </cell>
          <cell r="AB464" t="str">
            <v>NY</v>
          </cell>
        </row>
        <row r="465">
          <cell r="A465" t="str">
            <v>P_345867134</v>
          </cell>
          <cell r="B465" t="str">
            <v>Y</v>
          </cell>
          <cell r="F465" t="str">
            <v>Niagara Mohawk Power Corp.</v>
          </cell>
          <cell r="G465">
            <v>13573</v>
          </cell>
          <cell r="I465">
            <v>99413</v>
          </cell>
          <cell r="K465" t="str">
            <v>Monolith Solar Associates, LLC</v>
          </cell>
          <cell r="L465">
            <v>204</v>
          </cell>
          <cell r="M465" t="str">
            <v>DC</v>
          </cell>
          <cell r="Q465" t="str">
            <v>.</v>
          </cell>
          <cell r="X465">
            <v>2018</v>
          </cell>
          <cell r="Z465" t="str">
            <v>Rotterdam</v>
          </cell>
          <cell r="AB465" t="str">
            <v>NY</v>
          </cell>
        </row>
        <row r="466">
          <cell r="A466" t="str">
            <v>P_636920461</v>
          </cell>
          <cell r="B466" t="str">
            <v>Y</v>
          </cell>
          <cell r="F466" t="str">
            <v>Niagara Mohawk Power Corp.</v>
          </cell>
          <cell r="G466">
            <v>13573</v>
          </cell>
          <cell r="I466">
            <v>98763</v>
          </cell>
          <cell r="K466" t="str">
            <v>Monolith Solar Associates, LLC</v>
          </cell>
          <cell r="L466">
            <v>197.6</v>
          </cell>
          <cell r="M466" t="str">
            <v>DC</v>
          </cell>
          <cell r="Q466" t="str">
            <v>.</v>
          </cell>
          <cell r="X466">
            <v>2018</v>
          </cell>
          <cell r="Z466" t="str">
            <v>Rotterdam</v>
          </cell>
          <cell r="AB466" t="str">
            <v>NY</v>
          </cell>
        </row>
        <row r="467">
          <cell r="A467" t="str">
            <v>P_276997052</v>
          </cell>
          <cell r="B467" t="str">
            <v>Y</v>
          </cell>
          <cell r="F467" t="str">
            <v>Niagara Mohawk Power Corp.</v>
          </cell>
          <cell r="G467">
            <v>13573</v>
          </cell>
          <cell r="I467">
            <v>152784</v>
          </cell>
          <cell r="K467" t="str">
            <v>Renovus Energy, Inc</v>
          </cell>
          <cell r="L467">
            <v>219</v>
          </cell>
          <cell r="M467" t="str">
            <v>DC</v>
          </cell>
          <cell r="Q467" t="str">
            <v>.</v>
          </cell>
          <cell r="X467">
            <v>2018</v>
          </cell>
          <cell r="Z467" t="str">
            <v>Homer</v>
          </cell>
          <cell r="AB467" t="str">
            <v>NY</v>
          </cell>
        </row>
        <row r="468">
          <cell r="A468" t="str">
            <v>P_622698556</v>
          </cell>
          <cell r="B468" t="str">
            <v>Y</v>
          </cell>
          <cell r="F468" t="str">
            <v>Niagara Mohawk Power Corp.</v>
          </cell>
          <cell r="G468">
            <v>13573</v>
          </cell>
          <cell r="I468" t="str">
            <v>4548-101786</v>
          </cell>
          <cell r="K468" t="str">
            <v>Monolith Solar Associates, LLC</v>
          </cell>
          <cell r="L468">
            <v>195</v>
          </cell>
          <cell r="M468" t="str">
            <v>DC</v>
          </cell>
          <cell r="Q468" t="str">
            <v>.</v>
          </cell>
          <cell r="X468">
            <v>2017</v>
          </cell>
          <cell r="Z468" t="str">
            <v>Johnsonville</v>
          </cell>
          <cell r="AB468" t="str">
            <v>NY</v>
          </cell>
        </row>
        <row r="469">
          <cell r="A469" t="str">
            <v>P_007812282</v>
          </cell>
          <cell r="B469" t="str">
            <v>Y</v>
          </cell>
          <cell r="F469" t="str">
            <v>Niagara Mohawk Power Corp.</v>
          </cell>
          <cell r="G469">
            <v>13573</v>
          </cell>
          <cell r="I469" t="str">
            <v>4575-47773</v>
          </cell>
          <cell r="K469" t="str">
            <v>TM Montante Solar Developments LLC</v>
          </cell>
          <cell r="L469">
            <v>99</v>
          </cell>
          <cell r="M469" t="str">
            <v>DC</v>
          </cell>
          <cell r="Q469" t="str">
            <v>.</v>
          </cell>
          <cell r="X469">
            <v>2017</v>
          </cell>
          <cell r="Z469" t="str">
            <v>Tonawanda</v>
          </cell>
          <cell r="AB469" t="str">
            <v>NY</v>
          </cell>
        </row>
        <row r="470">
          <cell r="A470" t="str">
            <v>P_124049617</v>
          </cell>
          <cell r="B470" t="str">
            <v>Y</v>
          </cell>
          <cell r="F470" t="str">
            <v>Niagara Mohawk Power Corp.</v>
          </cell>
          <cell r="G470">
            <v>13573</v>
          </cell>
          <cell r="I470" t="str">
            <v>4758-98942</v>
          </cell>
          <cell r="K470" t="str">
            <v>Hudson Solar</v>
          </cell>
          <cell r="L470">
            <v>214.2</v>
          </cell>
          <cell r="M470" t="str">
            <v>DC</v>
          </cell>
          <cell r="Q470" t="str">
            <v>.</v>
          </cell>
          <cell r="X470">
            <v>2017</v>
          </cell>
          <cell r="Z470" t="str">
            <v>Germantown</v>
          </cell>
          <cell r="AB470" t="str">
            <v>NY</v>
          </cell>
        </row>
        <row r="471">
          <cell r="A471" t="str">
            <v>P_209302380</v>
          </cell>
          <cell r="B471" t="str">
            <v>Y</v>
          </cell>
          <cell r="F471" t="str">
            <v>New York State Elec &amp; Gas Corp</v>
          </cell>
          <cell r="G471">
            <v>13511</v>
          </cell>
          <cell r="I471" t="str">
            <v>5247-100878</v>
          </cell>
          <cell r="K471" t="str">
            <v>Renovus Energy, Inc</v>
          </cell>
          <cell r="L471">
            <v>646.38</v>
          </cell>
          <cell r="M471" t="str">
            <v>DC</v>
          </cell>
          <cell r="Q471" t="str">
            <v>.</v>
          </cell>
          <cell r="X471">
            <v>2017</v>
          </cell>
          <cell r="Z471" t="str">
            <v>Millport</v>
          </cell>
          <cell r="AB471" t="str">
            <v>NY</v>
          </cell>
        </row>
        <row r="472">
          <cell r="A472" t="str">
            <v>P_717349851</v>
          </cell>
          <cell r="B472" t="str">
            <v>Y</v>
          </cell>
          <cell r="F472" t="str">
            <v>New York State Elec &amp; Gas Corp</v>
          </cell>
          <cell r="G472">
            <v>13511</v>
          </cell>
          <cell r="I472" t="str">
            <v>5247-97697</v>
          </cell>
          <cell r="K472" t="str">
            <v>Renovus Energy, Inc</v>
          </cell>
          <cell r="L472">
            <v>359.1</v>
          </cell>
          <cell r="M472" t="str">
            <v>DC</v>
          </cell>
          <cell r="Q472" t="str">
            <v>.</v>
          </cell>
          <cell r="X472">
            <v>2016</v>
          </cell>
          <cell r="Z472" t="str">
            <v>Trumansburg</v>
          </cell>
          <cell r="AB472" t="str">
            <v>NY</v>
          </cell>
        </row>
        <row r="473">
          <cell r="A473" t="str">
            <v>P_842140198</v>
          </cell>
          <cell r="B473" t="str">
            <v>Y</v>
          </cell>
          <cell r="F473" t="str">
            <v>New York State Elec &amp; Gas Corp</v>
          </cell>
          <cell r="G473">
            <v>13511</v>
          </cell>
          <cell r="I473" t="str">
            <v>5408-98139</v>
          </cell>
          <cell r="K473" t="str">
            <v>Xzerta Energy Group, LLC</v>
          </cell>
          <cell r="L473">
            <v>2754.05</v>
          </cell>
          <cell r="M473" t="str">
            <v>DC</v>
          </cell>
          <cell r="Q473" t="str">
            <v>.</v>
          </cell>
          <cell r="X473">
            <v>2018</v>
          </cell>
          <cell r="Z473" t="str">
            <v>Callicoon</v>
          </cell>
          <cell r="AB473" t="str">
            <v>NY</v>
          </cell>
        </row>
        <row r="474">
          <cell r="A474" t="str">
            <v>P_458965162</v>
          </cell>
          <cell r="B474" t="str">
            <v>Y</v>
          </cell>
          <cell r="F474" t="str">
            <v>New York State Elec &amp; Gas Corp</v>
          </cell>
          <cell r="G474">
            <v>13511</v>
          </cell>
          <cell r="I474">
            <v>71614</v>
          </cell>
          <cell r="K474" t="str">
            <v>Renovus Energy, Inc</v>
          </cell>
          <cell r="L474">
            <v>498.96</v>
          </cell>
          <cell r="M474" t="str">
            <v>DC</v>
          </cell>
          <cell r="Q474" t="str">
            <v>.</v>
          </cell>
          <cell r="X474">
            <v>2017</v>
          </cell>
          <cell r="Z474" t="str">
            <v>Trumansburg</v>
          </cell>
          <cell r="AB474" t="str">
            <v>NY</v>
          </cell>
        </row>
        <row r="475">
          <cell r="A475" t="str">
            <v>P_139131254</v>
          </cell>
          <cell r="B475" t="str">
            <v>Y</v>
          </cell>
          <cell r="F475" t="str">
            <v>New York State Elec &amp; Gas Corp</v>
          </cell>
          <cell r="G475">
            <v>13511</v>
          </cell>
          <cell r="I475">
            <v>79552</v>
          </cell>
          <cell r="K475" t="str">
            <v>Renovus Energy, Inc</v>
          </cell>
          <cell r="L475">
            <v>217.8</v>
          </cell>
          <cell r="M475" t="str">
            <v>DC</v>
          </cell>
          <cell r="Q475" t="str">
            <v>.</v>
          </cell>
          <cell r="X475">
            <v>2017</v>
          </cell>
          <cell r="Z475" t="str">
            <v>Orange</v>
          </cell>
          <cell r="AB475" t="str">
            <v>NY</v>
          </cell>
        </row>
        <row r="476">
          <cell r="A476" t="str">
            <v>P_044006582</v>
          </cell>
          <cell r="B476" t="str">
            <v>Y</v>
          </cell>
          <cell r="F476" t="str">
            <v>New York State Elec &amp; Gas Corp</v>
          </cell>
          <cell r="G476">
            <v>13511</v>
          </cell>
          <cell r="I476">
            <v>82833</v>
          </cell>
          <cell r="K476" t="str">
            <v>Renovus Energy, Inc</v>
          </cell>
          <cell r="L476">
            <v>2313.36</v>
          </cell>
          <cell r="M476" t="str">
            <v>DC</v>
          </cell>
          <cell r="Q476" t="str">
            <v>.</v>
          </cell>
          <cell r="X476">
            <v>2018</v>
          </cell>
          <cell r="Z476" t="str">
            <v>Ithaca</v>
          </cell>
          <cell r="AB476" t="str">
            <v>NY</v>
          </cell>
        </row>
        <row r="477">
          <cell r="A477" t="str">
            <v>P_689805563</v>
          </cell>
          <cell r="B477" t="str">
            <v>Y</v>
          </cell>
          <cell r="F477" t="str">
            <v>New York State Elec &amp; Gas Corp</v>
          </cell>
          <cell r="G477">
            <v>13511</v>
          </cell>
          <cell r="I477">
            <v>92204</v>
          </cell>
          <cell r="K477" t="str">
            <v>Renovus Energy, Inc</v>
          </cell>
          <cell r="L477">
            <v>1250.8900000000001</v>
          </cell>
          <cell r="M477" t="str">
            <v>DC</v>
          </cell>
          <cell r="Q477" t="str">
            <v>.</v>
          </cell>
          <cell r="X477">
            <v>2019</v>
          </cell>
          <cell r="Z477" t="str">
            <v>Beaver Dams</v>
          </cell>
          <cell r="AB477" t="str">
            <v>NY</v>
          </cell>
        </row>
        <row r="478">
          <cell r="A478" t="str">
            <v>P_666134678</v>
          </cell>
          <cell r="B478" t="str">
            <v>Y</v>
          </cell>
          <cell r="F478" t="str">
            <v>New York State Elec &amp; Gas Corp</v>
          </cell>
          <cell r="G478">
            <v>13511</v>
          </cell>
          <cell r="I478">
            <v>110778</v>
          </cell>
          <cell r="K478" t="str">
            <v>ETM Solar Works, Inc.</v>
          </cell>
          <cell r="L478">
            <v>200.22</v>
          </cell>
          <cell r="M478" t="str">
            <v>DC</v>
          </cell>
          <cell r="Q478" t="str">
            <v>.</v>
          </cell>
          <cell r="X478">
            <v>2018</v>
          </cell>
          <cell r="Z478" t="str">
            <v>Johnson City</v>
          </cell>
          <cell r="AB478" t="str">
            <v>NY</v>
          </cell>
        </row>
        <row r="479">
          <cell r="A479" t="str">
            <v>P_760556968</v>
          </cell>
          <cell r="B479" t="str">
            <v>Y</v>
          </cell>
          <cell r="F479" t="str">
            <v>New York State Elec &amp; Gas Corp</v>
          </cell>
          <cell r="G479">
            <v>13511</v>
          </cell>
          <cell r="I479">
            <v>110667</v>
          </cell>
          <cell r="K479" t="str">
            <v>Monolith Solar Associates, LLC</v>
          </cell>
          <cell r="L479">
            <v>197.88</v>
          </cell>
          <cell r="M479" t="str">
            <v>DC</v>
          </cell>
          <cell r="Q479" t="str">
            <v>.</v>
          </cell>
          <cell r="X479">
            <v>2018</v>
          </cell>
          <cell r="Z479" t="str">
            <v>Averill Park</v>
          </cell>
          <cell r="AB479" t="str">
            <v>NY</v>
          </cell>
        </row>
        <row r="480">
          <cell r="A480" t="str">
            <v>P_772202660</v>
          </cell>
          <cell r="B480" t="str">
            <v>Y</v>
          </cell>
          <cell r="F480" t="str">
            <v>New York State Elec &amp; Gas Corp</v>
          </cell>
          <cell r="G480">
            <v>13511</v>
          </cell>
          <cell r="I480">
            <v>129189</v>
          </cell>
          <cell r="K480" t="str">
            <v>Green Hybrid Energy Solutions</v>
          </cell>
          <cell r="L480">
            <v>165.55</v>
          </cell>
          <cell r="M480" t="str">
            <v>DC</v>
          </cell>
          <cell r="Q480" t="str">
            <v>.</v>
          </cell>
          <cell r="X480">
            <v>2018</v>
          </cell>
          <cell r="Z480" t="str">
            <v>North Salem</v>
          </cell>
          <cell r="AB480" t="str">
            <v>NY</v>
          </cell>
        </row>
        <row r="481">
          <cell r="A481" t="str">
            <v>P_557899138</v>
          </cell>
          <cell r="B481" t="str">
            <v>Y</v>
          </cell>
          <cell r="F481" t="str">
            <v>New York State Elec &amp; Gas Corp</v>
          </cell>
          <cell r="G481">
            <v>13511</v>
          </cell>
          <cell r="I481" t="str">
            <v>5063-94972</v>
          </cell>
          <cell r="K481" t="str">
            <v>Entersolar, LLC</v>
          </cell>
          <cell r="L481">
            <v>582.08000000000004</v>
          </cell>
          <cell r="M481" t="str">
            <v>DC</v>
          </cell>
          <cell r="Q481" t="str">
            <v>.</v>
          </cell>
          <cell r="X481">
            <v>2017</v>
          </cell>
          <cell r="Z481" t="str">
            <v>Mechanicville</v>
          </cell>
          <cell r="AB481" t="str">
            <v>NY</v>
          </cell>
        </row>
        <row r="482">
          <cell r="A482" t="str">
            <v>P_491665924</v>
          </cell>
          <cell r="B482" t="str">
            <v>Y</v>
          </cell>
          <cell r="F482" t="str">
            <v>Rochester Gas &amp; Electric Corp</v>
          </cell>
          <cell r="G482">
            <v>16183</v>
          </cell>
          <cell r="I482">
            <v>77061</v>
          </cell>
          <cell r="K482" t="str">
            <v>GreenSpark Solar (dba for Sustainable Energy Developments)</v>
          </cell>
          <cell r="L482">
            <v>248.2</v>
          </cell>
          <cell r="M482" t="str">
            <v>DC</v>
          </cell>
          <cell r="Q482" t="str">
            <v>.</v>
          </cell>
          <cell r="X482">
            <v>2017</v>
          </cell>
          <cell r="Z482" t="str">
            <v>Ontario</v>
          </cell>
          <cell r="AB482" t="str">
            <v>NY</v>
          </cell>
        </row>
        <row r="483">
          <cell r="A483" t="str">
            <v>P_526341035</v>
          </cell>
          <cell r="B483" t="str">
            <v>Y</v>
          </cell>
          <cell r="F483" t="str">
            <v>Rochester Gas &amp; Electric Corp</v>
          </cell>
          <cell r="G483">
            <v>16183</v>
          </cell>
          <cell r="I483">
            <v>77075</v>
          </cell>
          <cell r="K483" t="str">
            <v>GreenSpark Solar (dba for Sustainable Energy Developments)</v>
          </cell>
          <cell r="L483">
            <v>258.39999999999998</v>
          </cell>
          <cell r="M483" t="str">
            <v>DC</v>
          </cell>
          <cell r="Q483" t="str">
            <v>.</v>
          </cell>
          <cell r="X483">
            <v>2017</v>
          </cell>
          <cell r="Z483" t="str">
            <v>Ontario</v>
          </cell>
          <cell r="AB483" t="str">
            <v>NY</v>
          </cell>
        </row>
        <row r="484">
          <cell r="A484" t="str">
            <v>P_391610705</v>
          </cell>
          <cell r="B484" t="str">
            <v>Y</v>
          </cell>
          <cell r="F484" t="str">
            <v>Rochester Gas &amp; Electric Corp</v>
          </cell>
          <cell r="G484">
            <v>16183</v>
          </cell>
          <cell r="I484">
            <v>79817</v>
          </cell>
          <cell r="K484" t="str">
            <v>GreenSpark Solar (dba for Sustainable Energy Developments)</v>
          </cell>
          <cell r="L484">
            <v>2743.65</v>
          </cell>
          <cell r="M484" t="str">
            <v>DC</v>
          </cell>
          <cell r="Q484" t="str">
            <v>.</v>
          </cell>
          <cell r="X484">
            <v>2019</v>
          </cell>
          <cell r="Z484" t="str">
            <v>Parma</v>
          </cell>
          <cell r="AB484" t="str">
            <v>NY</v>
          </cell>
        </row>
        <row r="485">
          <cell r="A485" t="str">
            <v>P_582207668</v>
          </cell>
          <cell r="B485" t="str">
            <v>Y</v>
          </cell>
          <cell r="F485" t="str">
            <v>Rochester Gas &amp; Electric Corp</v>
          </cell>
          <cell r="G485">
            <v>16183</v>
          </cell>
          <cell r="I485">
            <v>80312</v>
          </cell>
          <cell r="K485" t="str">
            <v>GreenSpark Solar (dba for Sustainable Energy Developments)</v>
          </cell>
          <cell r="L485">
            <v>2695.68</v>
          </cell>
          <cell r="M485" t="str">
            <v>DC</v>
          </cell>
          <cell r="Q485" t="str">
            <v>.</v>
          </cell>
          <cell r="X485">
            <v>2018</v>
          </cell>
          <cell r="Z485" t="str">
            <v>Parma</v>
          </cell>
          <cell r="AB485" t="str">
            <v>NY</v>
          </cell>
        </row>
        <row r="486">
          <cell r="A486" t="str">
            <v>P_631928877</v>
          </cell>
          <cell r="B486" t="str">
            <v>Y</v>
          </cell>
          <cell r="F486" t="str">
            <v>Rochester Gas &amp; Electric Corp</v>
          </cell>
          <cell r="G486">
            <v>16183</v>
          </cell>
          <cell r="I486">
            <v>80248</v>
          </cell>
          <cell r="K486" t="str">
            <v>GreenSpark Solar (dba for Sustainable Energy Developments)</v>
          </cell>
          <cell r="L486">
            <v>261.12</v>
          </cell>
          <cell r="M486" t="str">
            <v>DC</v>
          </cell>
          <cell r="Q486" t="str">
            <v>.</v>
          </cell>
          <cell r="X486">
            <v>2017</v>
          </cell>
          <cell r="Z486" t="str">
            <v>Webster</v>
          </cell>
          <cell r="AB486" t="str">
            <v>NY</v>
          </cell>
        </row>
        <row r="487">
          <cell r="A487" t="str">
            <v>P_119527208</v>
          </cell>
          <cell r="B487" t="str">
            <v>Y</v>
          </cell>
          <cell r="F487" t="str">
            <v>Rochester Gas &amp; Electric Corp</v>
          </cell>
          <cell r="G487">
            <v>16183</v>
          </cell>
          <cell r="I487">
            <v>88304</v>
          </cell>
          <cell r="K487" t="str">
            <v>GreenSpark Solar (dba for Sustainable Energy Developments)</v>
          </cell>
          <cell r="L487">
            <v>2743.65</v>
          </cell>
          <cell r="M487" t="str">
            <v>DC</v>
          </cell>
          <cell r="Q487" t="str">
            <v>.</v>
          </cell>
          <cell r="X487">
            <v>2019</v>
          </cell>
          <cell r="Z487" t="str">
            <v>Hilton</v>
          </cell>
          <cell r="AB487" t="str">
            <v>NY</v>
          </cell>
        </row>
        <row r="488">
          <cell r="A488" t="str">
            <v>P_306272568a</v>
          </cell>
          <cell r="B488" t="str">
            <v>Y</v>
          </cell>
          <cell r="F488" t="str">
            <v>Austin Energy</v>
          </cell>
          <cell r="G488">
            <v>1015</v>
          </cell>
          <cell r="I488" t="str">
            <v>Palmer Array</v>
          </cell>
          <cell r="L488">
            <v>185</v>
          </cell>
          <cell r="M488" t="str">
            <v>AC</v>
          </cell>
          <cell r="X488">
            <v>2017</v>
          </cell>
          <cell r="Z488" t="str">
            <v>Austin</v>
          </cell>
          <cell r="AB488" t="str">
            <v>TX</v>
          </cell>
        </row>
        <row r="489">
          <cell r="A489" t="str">
            <v>P_306272568b</v>
          </cell>
          <cell r="B489" t="str">
            <v>Y</v>
          </cell>
          <cell r="F489" t="str">
            <v>Austin Energy</v>
          </cell>
          <cell r="G489">
            <v>1015</v>
          </cell>
          <cell r="I489" t="str">
            <v>La Loma</v>
          </cell>
          <cell r="L489">
            <v>2600</v>
          </cell>
          <cell r="M489" t="str">
            <v>AC</v>
          </cell>
          <cell r="X489">
            <v>2018</v>
          </cell>
          <cell r="Z489" t="str">
            <v>Austin</v>
          </cell>
          <cell r="AB489" t="str">
            <v>TX</v>
          </cell>
        </row>
        <row r="490">
          <cell r="A490" t="str">
            <v>P_550691331</v>
          </cell>
          <cell r="B490" t="str">
            <v>Y</v>
          </cell>
          <cell r="F490" t="str">
            <v>Bandera Electric Coop, Inc</v>
          </cell>
          <cell r="G490">
            <v>1175</v>
          </cell>
          <cell r="I490" t="str">
            <v>BEC Community Solar</v>
          </cell>
          <cell r="L490">
            <v>1900</v>
          </cell>
          <cell r="M490" t="str">
            <v>AC</v>
          </cell>
          <cell r="X490">
            <v>2018</v>
          </cell>
          <cell r="Z490" t="str">
            <v>Leakey</v>
          </cell>
          <cell r="AB490" t="str">
            <v>TX</v>
          </cell>
        </row>
        <row r="491">
          <cell r="A491" t="str">
            <v>P_050290965</v>
          </cell>
          <cell r="B491" t="str">
            <v>Y</v>
          </cell>
          <cell r="F491" t="str">
            <v>Co-Serv Electric</v>
          </cell>
          <cell r="G491">
            <v>5078</v>
          </cell>
          <cell r="I491" t="str">
            <v>CoServ Solar Station</v>
          </cell>
          <cell r="L491">
            <v>2000</v>
          </cell>
          <cell r="M491" t="str">
            <v>AC</v>
          </cell>
          <cell r="X491">
            <v>2018</v>
          </cell>
          <cell r="Z491" t="str">
            <v>Krugerville</v>
          </cell>
          <cell r="AB491" t="str">
            <v>TX</v>
          </cell>
        </row>
        <row r="492">
          <cell r="A492" t="str">
            <v>P_847202368</v>
          </cell>
          <cell r="B492" t="str">
            <v>Y</v>
          </cell>
          <cell r="F492" t="str">
            <v>CPS Energy</v>
          </cell>
          <cell r="G492">
            <v>16604</v>
          </cell>
          <cell r="I492" t="str">
            <v>Roofless Solar</v>
          </cell>
          <cell r="K492" t="str">
            <v>Clean Energy Collective</v>
          </cell>
          <cell r="L492">
            <v>1200</v>
          </cell>
          <cell r="M492" t="str">
            <v>AC</v>
          </cell>
          <cell r="X492">
            <v>2016</v>
          </cell>
          <cell r="Z492" t="str">
            <v>Adkins</v>
          </cell>
          <cell r="AB492" t="str">
            <v>TX</v>
          </cell>
        </row>
        <row r="493">
          <cell r="A493" t="str">
            <v>P_108488654</v>
          </cell>
          <cell r="B493" t="str">
            <v>Y</v>
          </cell>
          <cell r="F493" t="str">
            <v>El Paso Electric Co.</v>
          </cell>
          <cell r="G493">
            <v>5701</v>
          </cell>
          <cell r="I493" t="str">
            <v>El Paso Electric Community Solar</v>
          </cell>
          <cell r="K493" t="str">
            <v>El Paso Electric Community Solar - Eastside Campus</v>
          </cell>
          <cell r="L493">
            <v>3000</v>
          </cell>
          <cell r="M493" t="str">
            <v>AC</v>
          </cell>
          <cell r="X493">
            <v>2017</v>
          </cell>
          <cell r="Z493" t="str">
            <v>El Paso</v>
          </cell>
          <cell r="AB493" t="str">
            <v>TX</v>
          </cell>
        </row>
        <row r="494">
          <cell r="A494" t="str">
            <v>P_434626157</v>
          </cell>
          <cell r="B494" t="str">
            <v>Y</v>
          </cell>
          <cell r="F494" t="str">
            <v>Green Mountain Energy</v>
          </cell>
          <cell r="G494">
            <v>7554</v>
          </cell>
          <cell r="I494" t="str">
            <v>Go Local Solar Texas Dakota Solar Park</v>
          </cell>
          <cell r="L494">
            <v>5000</v>
          </cell>
          <cell r="M494" t="str">
            <v>AC</v>
          </cell>
          <cell r="X494">
            <v>2018</v>
          </cell>
          <cell r="Z494" t="str">
            <v>Meridian</v>
          </cell>
          <cell r="AB494" t="str">
            <v>TX</v>
          </cell>
        </row>
        <row r="495">
          <cell r="A495" t="str">
            <v>P_758781362</v>
          </cell>
          <cell r="B495" t="str">
            <v>Y</v>
          </cell>
          <cell r="F495" t="str">
            <v>Green Mountain Energy</v>
          </cell>
          <cell r="G495">
            <v>7554</v>
          </cell>
          <cell r="I495" t="str">
            <v>Go Local Solar Texas Gable Solar Park</v>
          </cell>
          <cell r="L495">
            <v>10000</v>
          </cell>
          <cell r="M495" t="str">
            <v>AC</v>
          </cell>
          <cell r="X495">
            <v>2018</v>
          </cell>
          <cell r="Z495" t="str">
            <v>Wallis</v>
          </cell>
          <cell r="AB495" t="str">
            <v>TX</v>
          </cell>
        </row>
        <row r="496">
          <cell r="A496" t="str">
            <v>P_482130488</v>
          </cell>
          <cell r="B496" t="str">
            <v>Y</v>
          </cell>
          <cell r="F496" t="str">
            <v>Guadalupe Valley Elec Coop Inc</v>
          </cell>
          <cell r="G496">
            <v>7752</v>
          </cell>
          <cell r="I496" t="str">
            <v>SunHub</v>
          </cell>
          <cell r="L496">
            <v>2000</v>
          </cell>
          <cell r="M496" t="str">
            <v>AC</v>
          </cell>
          <cell r="X496">
            <v>2017</v>
          </cell>
          <cell r="Z496" t="str">
            <v>Gonzales</v>
          </cell>
          <cell r="AB496" t="str">
            <v>TX</v>
          </cell>
        </row>
        <row r="497">
          <cell r="A497" t="str">
            <v>P_341864212</v>
          </cell>
          <cell r="B497" t="str">
            <v>Y</v>
          </cell>
          <cell r="F497" t="str">
            <v>Mid-South Electric Coop Assn</v>
          </cell>
          <cell r="G497">
            <v>12452</v>
          </cell>
          <cell r="I497" t="str">
            <v>Synergy Solar</v>
          </cell>
          <cell r="K497" t="str">
            <v>Turning Point Energy</v>
          </cell>
          <cell r="L497">
            <v>1980</v>
          </cell>
          <cell r="M497" t="str">
            <v>AC</v>
          </cell>
          <cell r="X497">
            <v>2016</v>
          </cell>
          <cell r="Z497" t="str">
            <v>Bedias</v>
          </cell>
          <cell r="AB497" t="str">
            <v>TX</v>
          </cell>
        </row>
        <row r="498">
          <cell r="A498" t="str">
            <v>P_529300968</v>
          </cell>
          <cell r="B498" t="str">
            <v>Y</v>
          </cell>
          <cell r="F498" t="str">
            <v>United Electric Coop Service Inc - (TX)</v>
          </cell>
          <cell r="G498">
            <v>19490</v>
          </cell>
          <cell r="I498" t="str">
            <v>United Community Solar plant</v>
          </cell>
          <cell r="L498">
            <v>9900</v>
          </cell>
          <cell r="M498" t="str">
            <v>AC</v>
          </cell>
          <cell r="X498">
            <v>2019</v>
          </cell>
          <cell r="Z498" t="str">
            <v>Clifton</v>
          </cell>
          <cell r="AB498" t="str">
            <v>TX</v>
          </cell>
        </row>
        <row r="499">
          <cell r="A499" t="str">
            <v>P_166140134</v>
          </cell>
          <cell r="B499" t="str">
            <v>Y</v>
          </cell>
          <cell r="F499" t="str">
            <v>Dixie Escalante R E A, Inc</v>
          </cell>
          <cell r="G499">
            <v>40165</v>
          </cell>
          <cell r="I499" t="str">
            <v>SunSmart Community Solar Facility</v>
          </cell>
          <cell r="L499">
            <v>100</v>
          </cell>
          <cell r="M499" t="str">
            <v>DC</v>
          </cell>
          <cell r="X499">
            <v>2009</v>
          </cell>
          <cell r="Z499" t="str">
            <v>St. George</v>
          </cell>
          <cell r="AB499" t="str">
            <v>UT</v>
          </cell>
        </row>
        <row r="500">
          <cell r="A500" t="str">
            <v>P_947413041</v>
          </cell>
          <cell r="B500" t="str">
            <v>Y</v>
          </cell>
          <cell r="F500" t="str">
            <v>City of Burlington Electric - (VT)</v>
          </cell>
          <cell r="G500">
            <v>2548</v>
          </cell>
          <cell r="I500" t="str">
            <v>SunShares Lakeside Ave Solar</v>
          </cell>
          <cell r="K500" t="str">
            <v>Sun Shares LLC (VEIC)</v>
          </cell>
          <cell r="L500">
            <v>200</v>
          </cell>
          <cell r="M500" t="str">
            <v>AC</v>
          </cell>
          <cell r="Q500" t="str">
            <v>.</v>
          </cell>
          <cell r="X500">
            <v>2017</v>
          </cell>
          <cell r="Z500" t="str">
            <v>Burlington</v>
          </cell>
          <cell r="AB500" t="str">
            <v>VT</v>
          </cell>
        </row>
        <row r="501">
          <cell r="A501" t="str">
            <v>P_181624687</v>
          </cell>
          <cell r="B501" t="str">
            <v>Y</v>
          </cell>
          <cell r="F501" t="str">
            <v>Green Mountain Power Corp</v>
          </cell>
          <cell r="G501">
            <v>7601</v>
          </cell>
          <cell r="I501" t="str">
            <v>Acorn Energy Solar One (AESO)</v>
          </cell>
          <cell r="K501" t="str">
            <v>Acorn Energy Cooperative, Alteris Renewables</v>
          </cell>
          <cell r="L501">
            <v>150</v>
          </cell>
          <cell r="M501" t="str">
            <v>AC</v>
          </cell>
          <cell r="Q501" t="str">
            <v>.</v>
          </cell>
          <cell r="X501">
            <v>2011</v>
          </cell>
          <cell r="Z501" t="str">
            <v>Middlebury</v>
          </cell>
          <cell r="AB501" t="str">
            <v>VT</v>
          </cell>
        </row>
        <row r="502">
          <cell r="A502" t="str">
            <v>P_477699741</v>
          </cell>
          <cell r="B502" t="str">
            <v>Y</v>
          </cell>
          <cell r="F502" t="str">
            <v>Green Mountain Power Corp</v>
          </cell>
          <cell r="G502">
            <v>7601</v>
          </cell>
          <cell r="I502" t="str">
            <v>Mad River Community Solar Farm</v>
          </cell>
          <cell r="K502" t="str">
            <v>Aegis Renewable Energy</v>
          </cell>
          <cell r="L502">
            <v>191</v>
          </cell>
          <cell r="M502" t="str">
            <v>AC</v>
          </cell>
          <cell r="Q502">
            <v>184.8</v>
          </cell>
          <cell r="X502">
            <v>2015</v>
          </cell>
          <cell r="Z502" t="str">
            <v>Waitsfield</v>
          </cell>
          <cell r="AB502" t="str">
            <v>VT</v>
          </cell>
        </row>
        <row r="503">
          <cell r="A503" t="str">
            <v>P_462026555</v>
          </cell>
          <cell r="B503" t="str">
            <v>Y</v>
          </cell>
          <cell r="F503" t="str">
            <v>Green Mountain Power Corp</v>
          </cell>
          <cell r="G503">
            <v>7601</v>
          </cell>
          <cell r="I503" t="str">
            <v>Boardman Hill Solar Farm</v>
          </cell>
          <cell r="K503" t="str">
            <v>Aegis Renewable Energy</v>
          </cell>
          <cell r="L503">
            <v>150</v>
          </cell>
          <cell r="M503" t="str">
            <v>AC</v>
          </cell>
          <cell r="Q503" t="str">
            <v>.</v>
          </cell>
          <cell r="X503">
            <v>2015</v>
          </cell>
          <cell r="Z503" t="str">
            <v>West Rutland</v>
          </cell>
          <cell r="AB503" t="str">
            <v>VT</v>
          </cell>
        </row>
        <row r="504">
          <cell r="A504" t="str">
            <v>P_402985321</v>
          </cell>
          <cell r="B504" t="str">
            <v>Y</v>
          </cell>
          <cell r="F504" t="str">
            <v>Green Mountain Power Corp</v>
          </cell>
          <cell r="G504">
            <v>7601</v>
          </cell>
          <cell r="I504" t="str">
            <v>Charlotte Community Shared Solar Farm</v>
          </cell>
          <cell r="K504" t="str">
            <v>AllEarth Renewables</v>
          </cell>
          <cell r="L504">
            <v>58</v>
          </cell>
          <cell r="M504" t="str">
            <v>AC</v>
          </cell>
          <cell r="Q504" t="str">
            <v>.</v>
          </cell>
          <cell r="X504">
            <v>2013</v>
          </cell>
          <cell r="Z504" t="str">
            <v>Charlotte</v>
          </cell>
          <cell r="AB504" t="str">
            <v>VT</v>
          </cell>
        </row>
        <row r="505">
          <cell r="A505" t="str">
            <v>P_624717353</v>
          </cell>
          <cell r="B505" t="str">
            <v>Y</v>
          </cell>
          <cell r="F505" t="str">
            <v>Green Mountain Power Corp</v>
          </cell>
          <cell r="G505">
            <v>7601</v>
          </cell>
          <cell r="I505" t="str">
            <v>Ten Stones Community Solar Collective</v>
          </cell>
          <cell r="K505" t="str">
            <v>Alteris Renewables (now Real Goods Solar)</v>
          </cell>
          <cell r="L505">
            <v>24</v>
          </cell>
          <cell r="M505" t="str">
            <v>AC</v>
          </cell>
          <cell r="Q505" t="str">
            <v>.</v>
          </cell>
          <cell r="X505">
            <v>2011</v>
          </cell>
          <cell r="Z505" t="str">
            <v>Charlotte</v>
          </cell>
          <cell r="AB505" t="str">
            <v>VT</v>
          </cell>
        </row>
        <row r="506">
          <cell r="A506" t="str">
            <v>P_878348739</v>
          </cell>
          <cell r="B506" t="str">
            <v>Y</v>
          </cell>
          <cell r="F506" t="str">
            <v>Green Mountain Power Corp</v>
          </cell>
          <cell r="G506">
            <v>7601</v>
          </cell>
          <cell r="I506" t="str">
            <v>Putney Community Solar Array</v>
          </cell>
          <cell r="K506" t="str">
            <v>Clean Energy Collective</v>
          </cell>
          <cell r="L506">
            <v>144</v>
          </cell>
          <cell r="M506" t="str">
            <v>AC</v>
          </cell>
          <cell r="Q506" t="str">
            <v>.</v>
          </cell>
          <cell r="X506">
            <v>2013</v>
          </cell>
          <cell r="Z506" t="str">
            <v>Putney</v>
          </cell>
          <cell r="AB506" t="str">
            <v>VT</v>
          </cell>
        </row>
        <row r="507">
          <cell r="A507" t="str">
            <v>P_310581857</v>
          </cell>
          <cell r="B507" t="str">
            <v>Y</v>
          </cell>
          <cell r="F507" t="str">
            <v>Green Mountain Power Corp</v>
          </cell>
          <cell r="G507">
            <v>7601</v>
          </cell>
          <cell r="I507" t="str">
            <v>Coyote Ridge Community Solar</v>
          </cell>
          <cell r="K507" t="str">
            <v>Community group</v>
          </cell>
          <cell r="L507">
            <v>17.5</v>
          </cell>
          <cell r="M507" t="str">
            <v>AC</v>
          </cell>
          <cell r="Q507" t="str">
            <v>.</v>
          </cell>
          <cell r="X507">
            <v>2013</v>
          </cell>
          <cell r="Z507" t="str">
            <v>Westford</v>
          </cell>
          <cell r="AB507" t="str">
            <v>VT</v>
          </cell>
        </row>
        <row r="508">
          <cell r="A508" t="str">
            <v>P_057470124</v>
          </cell>
          <cell r="B508" t="str">
            <v>Y</v>
          </cell>
          <cell r="F508" t="str">
            <v>Green Mountain Power Corp</v>
          </cell>
          <cell r="G508">
            <v>7601</v>
          </cell>
          <cell r="I508" t="str">
            <v>Saxtons River Solar Collective</v>
          </cell>
          <cell r="K508" t="str">
            <v>Community group</v>
          </cell>
          <cell r="L508">
            <v>39.54</v>
          </cell>
          <cell r="M508" t="str">
            <v>AC</v>
          </cell>
          <cell r="Q508" t="str">
            <v>.</v>
          </cell>
          <cell r="X508">
            <v>2013</v>
          </cell>
          <cell r="Z508" t="str">
            <v>Saxtons River</v>
          </cell>
          <cell r="AB508" t="str">
            <v>VT</v>
          </cell>
        </row>
        <row r="509">
          <cell r="A509" t="str">
            <v>P_961249055</v>
          </cell>
          <cell r="B509" t="str">
            <v>Y</v>
          </cell>
          <cell r="F509" t="str">
            <v>Green Mountain Power Corp</v>
          </cell>
          <cell r="G509">
            <v>7601</v>
          </cell>
          <cell r="I509" t="str">
            <v>Margery Evans Community Solar Array</v>
          </cell>
          <cell r="K509" t="str">
            <v>Green Lantern</v>
          </cell>
          <cell r="L509">
            <v>252</v>
          </cell>
          <cell r="M509" t="str">
            <v>AC</v>
          </cell>
          <cell r="Q509" t="str">
            <v>.</v>
          </cell>
          <cell r="X509">
            <v>2018</v>
          </cell>
          <cell r="Z509" t="str">
            <v>Guilford</v>
          </cell>
          <cell r="AB509" t="str">
            <v>VT</v>
          </cell>
        </row>
        <row r="510">
          <cell r="A510" t="str">
            <v>P_779728398</v>
          </cell>
          <cell r="B510" t="str">
            <v>Y</v>
          </cell>
          <cell r="F510" t="str">
            <v>Green Mountain Power Corp</v>
          </cell>
          <cell r="G510">
            <v>7601</v>
          </cell>
          <cell r="I510" t="str">
            <v>199 E. Village Road - Waterford Project</v>
          </cell>
          <cell r="K510" t="str">
            <v>Green Mountain Community Solar</v>
          </cell>
          <cell r="L510">
            <v>150</v>
          </cell>
          <cell r="M510" t="str">
            <v>AC</v>
          </cell>
          <cell r="Q510" t="str">
            <v>.</v>
          </cell>
          <cell r="X510">
            <v>2016</v>
          </cell>
          <cell r="Z510" t="str">
            <v>Waterford</v>
          </cell>
          <cell r="AB510" t="str">
            <v>VT</v>
          </cell>
        </row>
        <row r="511">
          <cell r="A511" t="str">
            <v>P_089246189</v>
          </cell>
          <cell r="B511" t="str">
            <v>Y</v>
          </cell>
          <cell r="F511" t="str">
            <v>Green Mountain Power Corp</v>
          </cell>
          <cell r="G511">
            <v>7601</v>
          </cell>
          <cell r="I511" t="str">
            <v>Tannery Brook</v>
          </cell>
          <cell r="K511" t="str">
            <v>Green Mountain Community Solar</v>
          </cell>
          <cell r="L511">
            <v>140</v>
          </cell>
          <cell r="M511" t="str">
            <v>AC</v>
          </cell>
          <cell r="Q511">
            <v>170.04</v>
          </cell>
          <cell r="X511">
            <v>2015</v>
          </cell>
          <cell r="Z511" t="str">
            <v>Groton</v>
          </cell>
          <cell r="AB511" t="str">
            <v>VT</v>
          </cell>
        </row>
        <row r="512">
          <cell r="A512" t="str">
            <v>P_459422513</v>
          </cell>
          <cell r="B512" t="str">
            <v>Y</v>
          </cell>
          <cell r="F512" t="str">
            <v>Green Mountain Power Corp</v>
          </cell>
          <cell r="G512">
            <v>7601</v>
          </cell>
          <cell r="I512" t="str">
            <v>Timberworks</v>
          </cell>
          <cell r="K512" t="str">
            <v>Green Mountain Community Solar</v>
          </cell>
          <cell r="L512">
            <v>150</v>
          </cell>
          <cell r="M512" t="str">
            <v>AC</v>
          </cell>
          <cell r="Q512" t="str">
            <v>.</v>
          </cell>
          <cell r="X512">
            <v>2016</v>
          </cell>
          <cell r="Z512" t="str">
            <v>Groton</v>
          </cell>
          <cell r="AB512" t="str">
            <v>VT</v>
          </cell>
        </row>
        <row r="513">
          <cell r="A513" t="str">
            <v>P_798823514</v>
          </cell>
          <cell r="B513" t="str">
            <v>Y</v>
          </cell>
          <cell r="F513" t="str">
            <v>Green Mountain Power Corp</v>
          </cell>
          <cell r="G513">
            <v>7601</v>
          </cell>
          <cell r="I513" t="str">
            <v>Chester CPG</v>
          </cell>
          <cell r="K513" t="str">
            <v>Green Mountain Community Solar</v>
          </cell>
          <cell r="L513">
            <v>150</v>
          </cell>
          <cell r="M513" t="str">
            <v>AC</v>
          </cell>
          <cell r="Q513" t="str">
            <v>.</v>
          </cell>
          <cell r="X513">
            <v>2015</v>
          </cell>
          <cell r="Z513" t="str">
            <v>Chester</v>
          </cell>
          <cell r="AB513" t="str">
            <v>VT</v>
          </cell>
        </row>
        <row r="514">
          <cell r="A514" t="str">
            <v>P_622838618</v>
          </cell>
          <cell r="B514" t="str">
            <v>Y</v>
          </cell>
          <cell r="F514" t="str">
            <v>Green Mountain Power Corp</v>
          </cell>
          <cell r="G514">
            <v>7601</v>
          </cell>
          <cell r="I514" t="str">
            <v>Londonderry Garden</v>
          </cell>
          <cell r="K514" t="str">
            <v>Green Mountain Community Solar</v>
          </cell>
          <cell r="L514">
            <v>336</v>
          </cell>
          <cell r="M514" t="str">
            <v>AC</v>
          </cell>
          <cell r="Q514" t="str">
            <v>.</v>
          </cell>
          <cell r="X514">
            <v>2018</v>
          </cell>
          <cell r="Z514" t="str">
            <v>Londonderry</v>
          </cell>
          <cell r="AB514" t="str">
            <v>VT</v>
          </cell>
        </row>
        <row r="515">
          <cell r="A515" t="str">
            <v>P_890863501</v>
          </cell>
          <cell r="B515" t="str">
            <v>Y</v>
          </cell>
          <cell r="F515" t="str">
            <v>Green Mountain Power Corp</v>
          </cell>
          <cell r="G515">
            <v>7601</v>
          </cell>
          <cell r="I515" t="str">
            <v>Richmond Solar Farm</v>
          </cell>
          <cell r="K515" t="str">
            <v>Jeff Forward (individual)</v>
          </cell>
          <cell r="L515">
            <v>25</v>
          </cell>
          <cell r="M515" t="str">
            <v>AC</v>
          </cell>
          <cell r="Q515" t="str">
            <v>.</v>
          </cell>
          <cell r="X515">
            <v>2011</v>
          </cell>
          <cell r="Z515" t="str">
            <v>Richmond</v>
          </cell>
          <cell r="AB515" t="str">
            <v>VT</v>
          </cell>
        </row>
        <row r="516">
          <cell r="A516" t="str">
            <v>P_604210375</v>
          </cell>
          <cell r="B516" t="str">
            <v>Y</v>
          </cell>
          <cell r="F516" t="str">
            <v>Green Mountain Power Corp</v>
          </cell>
          <cell r="G516">
            <v>7601</v>
          </cell>
          <cell r="I516" t="str">
            <v>Thetford- Strafford Community Solar</v>
          </cell>
          <cell r="K516" t="str">
            <v>Norwich Technologies</v>
          </cell>
          <cell r="L516">
            <v>185</v>
          </cell>
          <cell r="M516" t="str">
            <v>AC</v>
          </cell>
          <cell r="Q516" t="str">
            <v>.</v>
          </cell>
          <cell r="X516">
            <v>2018</v>
          </cell>
          <cell r="Z516" t="str">
            <v>Thetford</v>
          </cell>
          <cell r="AB516" t="str">
            <v>VT</v>
          </cell>
        </row>
        <row r="517">
          <cell r="A517" t="str">
            <v>P_048623356</v>
          </cell>
          <cell r="B517" t="str">
            <v>Y</v>
          </cell>
          <cell r="F517" t="str">
            <v>Green Mountain Power Corp</v>
          </cell>
          <cell r="G517">
            <v>7601</v>
          </cell>
          <cell r="I517" t="str">
            <v>Rutland Community Solar Array</v>
          </cell>
          <cell r="K517" t="str">
            <v>NRG</v>
          </cell>
          <cell r="L517">
            <v>150</v>
          </cell>
          <cell r="M517" t="str">
            <v>AC</v>
          </cell>
          <cell r="Q517" t="str">
            <v>.</v>
          </cell>
          <cell r="X517">
            <v>2014</v>
          </cell>
          <cell r="Z517" t="str">
            <v>Rutland</v>
          </cell>
          <cell r="AB517" t="str">
            <v>VT</v>
          </cell>
        </row>
        <row r="518">
          <cell r="A518" t="str">
            <v>P_494916473</v>
          </cell>
          <cell r="B518" t="str">
            <v>Y</v>
          </cell>
          <cell r="F518" t="str">
            <v>Green Mountain Power Corp</v>
          </cell>
          <cell r="G518">
            <v>7601</v>
          </cell>
          <cell r="I518" t="str">
            <v>Stickney Brook Community Solar</v>
          </cell>
          <cell r="K518" t="str">
            <v>Soveren Solar</v>
          </cell>
          <cell r="L518">
            <v>150</v>
          </cell>
          <cell r="M518" t="str">
            <v>AC</v>
          </cell>
          <cell r="Q518" t="str">
            <v>.</v>
          </cell>
          <cell r="X518">
            <v>2016</v>
          </cell>
          <cell r="Z518" t="str">
            <v>Dummerston</v>
          </cell>
          <cell r="AB518" t="str">
            <v>VT</v>
          </cell>
        </row>
        <row r="519">
          <cell r="A519" t="str">
            <v>P_959313244</v>
          </cell>
          <cell r="B519" t="str">
            <v>Y</v>
          </cell>
          <cell r="F519" t="str">
            <v>Green Mountain Power Corp</v>
          </cell>
          <cell r="G519">
            <v>7601</v>
          </cell>
          <cell r="I519" t="str">
            <v>Guilford Center Road</v>
          </cell>
          <cell r="K519" t="str">
            <v>Soveren Solar</v>
          </cell>
          <cell r="L519">
            <v>150</v>
          </cell>
          <cell r="M519" t="str">
            <v>AC</v>
          </cell>
          <cell r="Q519" t="str">
            <v>.</v>
          </cell>
          <cell r="X519">
            <v>2016</v>
          </cell>
          <cell r="Z519" t="str">
            <v>Guilford</v>
          </cell>
          <cell r="AB519" t="str">
            <v>VT</v>
          </cell>
        </row>
        <row r="520">
          <cell r="A520" t="str">
            <v>P_528699345</v>
          </cell>
          <cell r="B520" t="str">
            <v>Y</v>
          </cell>
          <cell r="F520" t="str">
            <v>Green Mountain Power Corp</v>
          </cell>
          <cell r="G520">
            <v>7601</v>
          </cell>
          <cell r="I520" t="str">
            <v>East Hill Rd Community Solar</v>
          </cell>
          <cell r="K520" t="str">
            <v>Soveren Solar</v>
          </cell>
          <cell r="L520">
            <v>100</v>
          </cell>
          <cell r="M520" t="str">
            <v>AC</v>
          </cell>
          <cell r="Q520" t="str">
            <v>.</v>
          </cell>
          <cell r="X520">
            <v>2015</v>
          </cell>
          <cell r="Z520" t="str">
            <v>Townshend</v>
          </cell>
          <cell r="AB520" t="str">
            <v>VT</v>
          </cell>
        </row>
        <row r="521">
          <cell r="A521" t="str">
            <v>P_563639637</v>
          </cell>
          <cell r="B521" t="str">
            <v>Y</v>
          </cell>
          <cell r="F521" t="str">
            <v>Green Mountain Power Corp</v>
          </cell>
          <cell r="G521">
            <v>7601</v>
          </cell>
          <cell r="I521" t="str">
            <v>Scholl Solar Farm</v>
          </cell>
          <cell r="K521" t="str">
            <v>Soveren Solar</v>
          </cell>
          <cell r="L521">
            <v>150</v>
          </cell>
          <cell r="M521" t="str">
            <v>AC</v>
          </cell>
          <cell r="Q521" t="str">
            <v>.</v>
          </cell>
          <cell r="X521">
            <v>2013</v>
          </cell>
          <cell r="Z521" t="str">
            <v>Putney</v>
          </cell>
          <cell r="AB521" t="str">
            <v>VT</v>
          </cell>
        </row>
        <row r="522">
          <cell r="A522" t="str">
            <v>P_658918492</v>
          </cell>
          <cell r="B522" t="str">
            <v>Y</v>
          </cell>
          <cell r="F522" t="str">
            <v>Green Mountain Power Corp</v>
          </cell>
          <cell r="G522">
            <v>7601</v>
          </cell>
          <cell r="I522" t="str">
            <v>River Rd Comminity Solar</v>
          </cell>
          <cell r="K522" t="str">
            <v>Soveren Solar</v>
          </cell>
          <cell r="L522">
            <v>60</v>
          </cell>
          <cell r="M522" t="str">
            <v>AC</v>
          </cell>
          <cell r="Q522" t="str">
            <v>.</v>
          </cell>
          <cell r="X522">
            <v>2014</v>
          </cell>
          <cell r="Z522" t="str">
            <v>Putney</v>
          </cell>
          <cell r="AB522" t="str">
            <v>VT</v>
          </cell>
        </row>
        <row r="523">
          <cell r="A523" t="str">
            <v>P_671821772</v>
          </cell>
          <cell r="B523" t="str">
            <v>Y</v>
          </cell>
          <cell r="F523" t="str">
            <v>Green Mountain Power Corp</v>
          </cell>
          <cell r="G523">
            <v>7601</v>
          </cell>
          <cell r="I523" t="str">
            <v>Townshed Community Solar</v>
          </cell>
          <cell r="K523" t="str">
            <v>Soveren Solar</v>
          </cell>
          <cell r="L523">
            <v>130</v>
          </cell>
          <cell r="M523" t="str">
            <v>AC</v>
          </cell>
          <cell r="Q523" t="str">
            <v>.</v>
          </cell>
          <cell r="X523">
            <v>2014</v>
          </cell>
          <cell r="Z523" t="str">
            <v>Townshend</v>
          </cell>
          <cell r="AB523" t="str">
            <v>VT</v>
          </cell>
        </row>
        <row r="524">
          <cell r="A524" t="str">
            <v>P_518999578</v>
          </cell>
          <cell r="B524" t="str">
            <v>Y</v>
          </cell>
          <cell r="F524" t="str">
            <v>Green Mountain Power Corp</v>
          </cell>
          <cell r="G524">
            <v>7601</v>
          </cell>
          <cell r="I524" t="str">
            <v>Soveren Community Solar I</v>
          </cell>
          <cell r="K524" t="str">
            <v>Soveren Solar</v>
          </cell>
          <cell r="L524">
            <v>150</v>
          </cell>
          <cell r="M524" t="str">
            <v>AC</v>
          </cell>
          <cell r="Q524" t="str">
            <v>.</v>
          </cell>
          <cell r="X524">
            <v>2014</v>
          </cell>
          <cell r="Z524" t="str">
            <v>Brattleboro</v>
          </cell>
          <cell r="AB524" t="str">
            <v>VT</v>
          </cell>
        </row>
        <row r="525">
          <cell r="A525" t="str">
            <v>P_577141444</v>
          </cell>
          <cell r="B525" t="str">
            <v>Y</v>
          </cell>
          <cell r="F525" t="str">
            <v>Green Mountain Power Corp</v>
          </cell>
          <cell r="G525">
            <v>7601</v>
          </cell>
          <cell r="I525" t="str">
            <v>Precision Drive Solar</v>
          </cell>
          <cell r="K525" t="str">
            <v>Soveren Solar</v>
          </cell>
          <cell r="L525">
            <v>150</v>
          </cell>
          <cell r="M525" t="str">
            <v>AC</v>
          </cell>
          <cell r="Q525" t="str">
            <v>.</v>
          </cell>
          <cell r="X525">
            <v>2014</v>
          </cell>
          <cell r="Z525" t="str">
            <v>Springfield</v>
          </cell>
          <cell r="AB525" t="str">
            <v>VT</v>
          </cell>
        </row>
        <row r="526">
          <cell r="A526" t="str">
            <v>P_195774266</v>
          </cell>
          <cell r="B526" t="str">
            <v>Y</v>
          </cell>
          <cell r="F526" t="str">
            <v>Green Mountain Power Corp</v>
          </cell>
          <cell r="G526">
            <v>7601</v>
          </cell>
          <cell r="I526" t="str">
            <v>Middlebury Service Center</v>
          </cell>
          <cell r="K526" t="str">
            <v>SunCommon</v>
          </cell>
          <cell r="L526">
            <v>170</v>
          </cell>
          <cell r="M526" t="str">
            <v>DC</v>
          </cell>
          <cell r="Q526" t="str">
            <v>.</v>
          </cell>
          <cell r="X526">
            <v>2017</v>
          </cell>
          <cell r="Z526" t="str">
            <v>Middlebury</v>
          </cell>
          <cell r="AB526" t="str">
            <v>VT</v>
          </cell>
        </row>
        <row r="527">
          <cell r="A527" t="str">
            <v>P_579207849</v>
          </cell>
          <cell r="B527" t="str">
            <v>Y</v>
          </cell>
          <cell r="F527" t="str">
            <v>Vermont Electric Cooperative, Inc</v>
          </cell>
          <cell r="G527">
            <v>19791</v>
          </cell>
          <cell r="I527" t="str">
            <v>Grand Isle Project</v>
          </cell>
          <cell r="K527" t="str">
            <v>Bullrock Corporation</v>
          </cell>
          <cell r="L527">
            <v>4900</v>
          </cell>
          <cell r="M527" t="str">
            <v>AC</v>
          </cell>
          <cell r="Q527" t="str">
            <v>.</v>
          </cell>
          <cell r="X527">
            <v>2018</v>
          </cell>
          <cell r="Z527" t="str">
            <v>Grand Isle</v>
          </cell>
          <cell r="AB527" t="str">
            <v>VT</v>
          </cell>
        </row>
        <row r="528">
          <cell r="A528" t="str">
            <v>P_224057104</v>
          </cell>
          <cell r="B528" t="str">
            <v>Y</v>
          </cell>
          <cell r="F528" t="str">
            <v>Vermont Electric Cooperative, Inc</v>
          </cell>
          <cell r="G528">
            <v>19791</v>
          </cell>
          <cell r="I528" t="str">
            <v>Alburgh Solar Farm</v>
          </cell>
          <cell r="K528" t="str">
            <v>Encore Renewable Energy</v>
          </cell>
          <cell r="L528">
            <v>1000</v>
          </cell>
          <cell r="M528" t="str">
            <v>AC</v>
          </cell>
          <cell r="Q528" t="str">
            <v>.</v>
          </cell>
          <cell r="X528">
            <v>2016</v>
          </cell>
          <cell r="Z528" t="str">
            <v>Alburgh</v>
          </cell>
          <cell r="AB528" t="str">
            <v>VT</v>
          </cell>
        </row>
        <row r="529">
          <cell r="A529" t="str">
            <v>P_653746639</v>
          </cell>
          <cell r="B529" t="str">
            <v>Y</v>
          </cell>
          <cell r="F529" t="str">
            <v>Vermont Electric Cooperative, Inc</v>
          </cell>
          <cell r="G529">
            <v>19791</v>
          </cell>
          <cell r="I529" t="str">
            <v>Hinesburg Project</v>
          </cell>
          <cell r="K529" t="str">
            <v>Encore Renewable Energy</v>
          </cell>
          <cell r="L529">
            <v>1300</v>
          </cell>
          <cell r="M529" t="str">
            <v>AC</v>
          </cell>
          <cell r="Q529" t="str">
            <v>.</v>
          </cell>
          <cell r="X529">
            <v>2018</v>
          </cell>
          <cell r="Z529" t="str">
            <v>Hinesburg</v>
          </cell>
          <cell r="AB529" t="str">
            <v>VT</v>
          </cell>
        </row>
        <row r="530">
          <cell r="A530" t="str">
            <v>P_659823386</v>
          </cell>
          <cell r="B530" t="str">
            <v>Y</v>
          </cell>
          <cell r="F530" t="str">
            <v>Avista Corp</v>
          </cell>
          <cell r="G530">
            <v>20169</v>
          </cell>
          <cell r="I530" t="str">
            <v>Community Solar Program</v>
          </cell>
          <cell r="K530" t="str">
            <v>.</v>
          </cell>
          <cell r="L530" t="str">
            <v>.</v>
          </cell>
          <cell r="M530" t="str">
            <v>.</v>
          </cell>
          <cell r="Q530">
            <v>423.36</v>
          </cell>
          <cell r="X530">
            <v>2015</v>
          </cell>
          <cell r="Z530" t="str">
            <v>Spokane</v>
          </cell>
          <cell r="AB530" t="str">
            <v>WA</v>
          </cell>
        </row>
        <row r="531">
          <cell r="A531" t="str">
            <v>P_952673416</v>
          </cell>
          <cell r="B531" t="str">
            <v>Y</v>
          </cell>
          <cell r="F531" t="str">
            <v>Benton Rural Electric Assn</v>
          </cell>
          <cell r="G531">
            <v>1625</v>
          </cell>
          <cell r="I531" t="str">
            <v>Benton REA Co-op Solar</v>
          </cell>
          <cell r="K531" t="str">
            <v>.</v>
          </cell>
          <cell r="L531" t="str">
            <v>.</v>
          </cell>
          <cell r="M531" t="str">
            <v>.</v>
          </cell>
          <cell r="Q531">
            <v>30.14</v>
          </cell>
          <cell r="X531">
            <v>2019</v>
          </cell>
          <cell r="Z531" t="str">
            <v>West Richland</v>
          </cell>
          <cell r="AB531" t="str">
            <v>WA</v>
          </cell>
        </row>
        <row r="532">
          <cell r="A532" t="str">
            <v>P_077827237</v>
          </cell>
          <cell r="B532" t="str">
            <v>Y</v>
          </cell>
          <cell r="F532" t="str">
            <v>City of Ellensburg - (WA)</v>
          </cell>
          <cell r="G532">
            <v>6149</v>
          </cell>
          <cell r="I532" t="str">
            <v>Renewable Energy Park</v>
          </cell>
          <cell r="K532" t="str">
            <v>City of Ellensburg</v>
          </cell>
          <cell r="L532">
            <v>304</v>
          </cell>
          <cell r="M532" t="str">
            <v>AC</v>
          </cell>
          <cell r="Q532" t="str">
            <v>.</v>
          </cell>
          <cell r="X532">
            <v>2006</v>
          </cell>
          <cell r="Z532" t="str">
            <v>Ellensburg</v>
          </cell>
          <cell r="AB532" t="str">
            <v>WA</v>
          </cell>
        </row>
        <row r="533">
          <cell r="A533" t="str">
            <v>P_127614800</v>
          </cell>
          <cell r="B533" t="str">
            <v>Y</v>
          </cell>
          <cell r="F533" t="str">
            <v>City of Seattle - (WA)</v>
          </cell>
          <cell r="G533">
            <v>16868</v>
          </cell>
          <cell r="I533" t="str">
            <v>Jefferson Park Shelters</v>
          </cell>
          <cell r="K533" t="str">
            <v>.</v>
          </cell>
          <cell r="L533">
            <v>23.4</v>
          </cell>
          <cell r="M533" t="str">
            <v>AC</v>
          </cell>
          <cell r="Q533" t="str">
            <v>.</v>
          </cell>
          <cell r="X533">
            <v>2012</v>
          </cell>
          <cell r="Z533" t="str">
            <v>Seattle</v>
          </cell>
          <cell r="AB533" t="str">
            <v>WA</v>
          </cell>
        </row>
        <row r="534">
          <cell r="A534" t="str">
            <v>P_873114236</v>
          </cell>
          <cell r="B534" t="str">
            <v>Y</v>
          </cell>
          <cell r="F534" t="str">
            <v>City of Seattle - (WA)</v>
          </cell>
          <cell r="G534">
            <v>16868</v>
          </cell>
          <cell r="I534" t="str">
            <v>Seattle Aquarium</v>
          </cell>
          <cell r="K534" t="str">
            <v>.</v>
          </cell>
          <cell r="L534">
            <v>44.4</v>
          </cell>
          <cell r="M534" t="str">
            <v>AC</v>
          </cell>
          <cell r="Q534" t="str">
            <v>.</v>
          </cell>
          <cell r="X534">
            <v>2013</v>
          </cell>
          <cell r="Z534" t="str">
            <v>Seattle</v>
          </cell>
          <cell r="AB534" t="str">
            <v>WA</v>
          </cell>
        </row>
        <row r="535">
          <cell r="A535" t="str">
            <v>P_173125696</v>
          </cell>
          <cell r="B535" t="str">
            <v>Y</v>
          </cell>
          <cell r="F535" t="str">
            <v>City of Seattle - (WA)</v>
          </cell>
          <cell r="G535">
            <v>16868</v>
          </cell>
          <cell r="I535" t="str">
            <v>Capitol Hill EcoDistrict Projet</v>
          </cell>
          <cell r="K535" t="str">
            <v>.</v>
          </cell>
          <cell r="L535">
            <v>25.92</v>
          </cell>
          <cell r="M535" t="str">
            <v>AC</v>
          </cell>
          <cell r="Q535" t="str">
            <v>.</v>
          </cell>
          <cell r="X535">
            <v>2014</v>
          </cell>
          <cell r="Z535" t="str">
            <v>Seattle</v>
          </cell>
          <cell r="AB535" t="str">
            <v>WA</v>
          </cell>
        </row>
        <row r="536">
          <cell r="A536" t="str">
            <v>P_982281770</v>
          </cell>
          <cell r="B536" t="str">
            <v>Y</v>
          </cell>
          <cell r="F536" t="str">
            <v>City of Seattle - (WA)</v>
          </cell>
          <cell r="G536">
            <v>16868</v>
          </cell>
          <cell r="I536" t="str">
            <v>Phinney Ridge Project</v>
          </cell>
          <cell r="K536" t="str">
            <v>.</v>
          </cell>
          <cell r="L536">
            <v>74.790000000000006</v>
          </cell>
          <cell r="M536" t="str">
            <v>AC</v>
          </cell>
          <cell r="Q536" t="str">
            <v>.</v>
          </cell>
          <cell r="X536">
            <v>2014</v>
          </cell>
          <cell r="Z536" t="str">
            <v>Seattle</v>
          </cell>
          <cell r="AB536" t="str">
            <v>WA</v>
          </cell>
        </row>
        <row r="537">
          <cell r="A537" t="str">
            <v>P_174330167</v>
          </cell>
          <cell r="B537" t="str">
            <v>Y</v>
          </cell>
          <cell r="F537" t="str">
            <v>City of Tacoma - (WA)</v>
          </cell>
          <cell r="G537">
            <v>18429</v>
          </cell>
          <cell r="I537" t="str">
            <v>Community Solar Project 1</v>
          </cell>
          <cell r="K537" t="str">
            <v>.</v>
          </cell>
          <cell r="L537">
            <v>75</v>
          </cell>
          <cell r="M537" t="str">
            <v>AC</v>
          </cell>
          <cell r="Q537" t="str">
            <v>.</v>
          </cell>
          <cell r="X537">
            <v>2016</v>
          </cell>
          <cell r="Z537" t="str">
            <v>Tacoma</v>
          </cell>
          <cell r="AB537" t="str">
            <v>WA</v>
          </cell>
        </row>
        <row r="538">
          <cell r="A538" t="str">
            <v>P_996446612</v>
          </cell>
          <cell r="B538" t="str">
            <v>Y</v>
          </cell>
          <cell r="F538" t="str">
            <v>City of Tacoma - (WA)</v>
          </cell>
          <cell r="G538">
            <v>18429</v>
          </cell>
          <cell r="I538" t="str">
            <v>Community Solar Project 2</v>
          </cell>
          <cell r="K538" t="str">
            <v>.</v>
          </cell>
          <cell r="L538">
            <v>75</v>
          </cell>
          <cell r="M538" t="str">
            <v>AC</v>
          </cell>
          <cell r="Q538" t="str">
            <v>.</v>
          </cell>
          <cell r="X538">
            <v>2016</v>
          </cell>
          <cell r="Z538" t="str">
            <v>Tacoma</v>
          </cell>
          <cell r="AB538" t="str">
            <v>WA</v>
          </cell>
        </row>
        <row r="539">
          <cell r="A539" t="str">
            <v>P_184789011</v>
          </cell>
          <cell r="B539" t="str">
            <v>Y</v>
          </cell>
          <cell r="F539" t="str">
            <v>City of Tacoma - (WA)</v>
          </cell>
          <cell r="G539">
            <v>18429</v>
          </cell>
          <cell r="I539" t="str">
            <v>Community Solar Project 3</v>
          </cell>
          <cell r="K539" t="str">
            <v>.</v>
          </cell>
          <cell r="L539">
            <v>75</v>
          </cell>
          <cell r="M539" t="str">
            <v>AC</v>
          </cell>
          <cell r="Q539" t="str">
            <v>.</v>
          </cell>
          <cell r="X539">
            <v>2016</v>
          </cell>
          <cell r="Z539" t="str">
            <v>Tacoma</v>
          </cell>
          <cell r="AB539" t="str">
            <v>WA</v>
          </cell>
        </row>
        <row r="540">
          <cell r="A540" t="str">
            <v>P_411343774</v>
          </cell>
          <cell r="B540" t="str">
            <v>Y</v>
          </cell>
          <cell r="F540" t="str">
            <v>City of Tacoma - (WA)</v>
          </cell>
          <cell r="G540">
            <v>18429</v>
          </cell>
          <cell r="I540" t="str">
            <v>Community Solar Project 4</v>
          </cell>
          <cell r="K540" t="str">
            <v>.</v>
          </cell>
          <cell r="L540">
            <v>75</v>
          </cell>
          <cell r="M540" t="str">
            <v>AC</v>
          </cell>
          <cell r="Q540" t="str">
            <v>.</v>
          </cell>
          <cell r="X540">
            <v>2016</v>
          </cell>
          <cell r="Z540" t="str">
            <v>Tacoma</v>
          </cell>
          <cell r="AB540" t="str">
            <v>WA</v>
          </cell>
        </row>
        <row r="541">
          <cell r="A541" t="str">
            <v>P_444598563a</v>
          </cell>
          <cell r="B541" t="str">
            <v>Y</v>
          </cell>
          <cell r="F541" t="str">
            <v>Inland Power &amp; Light Company</v>
          </cell>
          <cell r="G541">
            <v>8699</v>
          </cell>
          <cell r="I541" t="str">
            <v>Inland Community Solar</v>
          </cell>
          <cell r="K541" t="str">
            <v>Brimma Solar</v>
          </cell>
          <cell r="L541" t="str">
            <v>.</v>
          </cell>
          <cell r="M541" t="str">
            <v>.</v>
          </cell>
          <cell r="Q541">
            <v>29.12</v>
          </cell>
          <cell r="X541">
            <v>2014</v>
          </cell>
          <cell r="Z541" t="str">
            <v>Spokane</v>
          </cell>
          <cell r="AB541" t="str">
            <v>WA</v>
          </cell>
        </row>
        <row r="542">
          <cell r="A542" t="str">
            <v>P_444598563b</v>
          </cell>
          <cell r="B542" t="str">
            <v>Y</v>
          </cell>
          <cell r="F542" t="str">
            <v>Inland Power &amp; Light Company</v>
          </cell>
          <cell r="G542">
            <v>8699</v>
          </cell>
          <cell r="I542" t="str">
            <v>Inland Community Solar addition</v>
          </cell>
          <cell r="K542" t="str">
            <v>Brimma Solar</v>
          </cell>
          <cell r="L542">
            <v>20</v>
          </cell>
          <cell r="M542" t="str">
            <v>AC</v>
          </cell>
          <cell r="Q542" t="str">
            <v>.</v>
          </cell>
          <cell r="X542">
            <v>2015</v>
          </cell>
          <cell r="Z542" t="str">
            <v>Spokane</v>
          </cell>
          <cell r="AB542" t="str">
            <v>WA</v>
          </cell>
        </row>
        <row r="543">
          <cell r="A543" t="str">
            <v>P_545100494</v>
          </cell>
          <cell r="B543" t="str">
            <v>Y</v>
          </cell>
          <cell r="F543" t="str">
            <v>Okanogan County Elec Coop, Inc</v>
          </cell>
          <cell r="G543">
            <v>14074</v>
          </cell>
          <cell r="I543" t="str">
            <v>OCEC Community Solar</v>
          </cell>
          <cell r="K543" t="str">
            <v>Energy Solutions</v>
          </cell>
          <cell r="L543" t="str">
            <v>.</v>
          </cell>
          <cell r="M543" t="str">
            <v>.</v>
          </cell>
          <cell r="Q543">
            <v>20.28</v>
          </cell>
          <cell r="X543">
            <v>2010</v>
          </cell>
          <cell r="Z543" t="str">
            <v>Winthrop</v>
          </cell>
          <cell r="AB543" t="str">
            <v>WA</v>
          </cell>
        </row>
        <row r="544">
          <cell r="A544" t="str">
            <v>P_844080357</v>
          </cell>
          <cell r="B544" t="str">
            <v>Y</v>
          </cell>
          <cell r="F544" t="str">
            <v>Okanogan County Elec Coop, Inc</v>
          </cell>
          <cell r="G544">
            <v>14074</v>
          </cell>
          <cell r="I544" t="str">
            <v>Winthrop Community Solar</v>
          </cell>
          <cell r="K544" t="str">
            <v>Energy Solutions</v>
          </cell>
          <cell r="L544" t="str">
            <v>.</v>
          </cell>
          <cell r="M544" t="str">
            <v>.</v>
          </cell>
          <cell r="Q544">
            <v>22.8</v>
          </cell>
          <cell r="X544">
            <v>2011</v>
          </cell>
          <cell r="Z544" t="str">
            <v>Winthrop</v>
          </cell>
          <cell r="AB544" t="str">
            <v>WA</v>
          </cell>
        </row>
        <row r="545">
          <cell r="A545" t="str">
            <v>P_070761128</v>
          </cell>
          <cell r="B545" t="str">
            <v>Y</v>
          </cell>
          <cell r="F545" t="str">
            <v>Orcas Power &amp; Light Coop</v>
          </cell>
          <cell r="G545">
            <v>14170</v>
          </cell>
          <cell r="I545" t="str">
            <v>Community Solar</v>
          </cell>
          <cell r="K545" t="str">
            <v>Puget Sound Solar</v>
          </cell>
          <cell r="L545">
            <v>504</v>
          </cell>
          <cell r="M545" t="str">
            <v>DC</v>
          </cell>
          <cell r="Q545">
            <v>504</v>
          </cell>
          <cell r="X545">
            <v>2018</v>
          </cell>
          <cell r="Z545" t="str">
            <v>Anacortes</v>
          </cell>
          <cell r="AB545" t="str">
            <v>WA</v>
          </cell>
        </row>
        <row r="546">
          <cell r="A546" t="str">
            <v>P_814023985</v>
          </cell>
          <cell r="B546" t="str">
            <v>Y</v>
          </cell>
          <cell r="F546" t="str">
            <v>PUD 1 of Snohomish County</v>
          </cell>
          <cell r="G546">
            <v>17470</v>
          </cell>
          <cell r="I546" t="str">
            <v>Frances Anderson Center Solar Project</v>
          </cell>
          <cell r="K546" t="str">
            <v>Edmonds Community Solar Cooperative</v>
          </cell>
          <cell r="L546">
            <v>60</v>
          </cell>
          <cell r="M546" t="str">
            <v>AC</v>
          </cell>
          <cell r="Q546" t="str">
            <v>.</v>
          </cell>
          <cell r="X546">
            <v>2011</v>
          </cell>
          <cell r="Z546" t="str">
            <v>Edmonds</v>
          </cell>
          <cell r="AB546" t="str">
            <v>WA</v>
          </cell>
        </row>
        <row r="547">
          <cell r="A547" t="str">
            <v>P_760555483</v>
          </cell>
          <cell r="B547" t="str">
            <v>Y</v>
          </cell>
          <cell r="F547" t="str">
            <v>PUD No 1 of Benton County</v>
          </cell>
          <cell r="G547">
            <v>1579</v>
          </cell>
          <cell r="I547" t="str">
            <v>Ely Community Solar Project</v>
          </cell>
          <cell r="K547" t="str">
            <v>A&amp;R Solar Corporation</v>
          </cell>
          <cell r="L547">
            <v>74.8</v>
          </cell>
          <cell r="M547" t="str">
            <v>AC</v>
          </cell>
          <cell r="Q547" t="str">
            <v>.</v>
          </cell>
          <cell r="X547">
            <v>2015</v>
          </cell>
          <cell r="Z547" t="str">
            <v>Kennewick</v>
          </cell>
          <cell r="AB547" t="str">
            <v>WA</v>
          </cell>
        </row>
        <row r="548">
          <cell r="A548" t="str">
            <v>P_871192000</v>
          </cell>
          <cell r="B548" t="str">
            <v>Y</v>
          </cell>
          <cell r="F548" t="str">
            <v>PUD No 1 of Benton County</v>
          </cell>
          <cell r="G548">
            <v>1579</v>
          </cell>
          <cell r="I548" t="str">
            <v>Old Inland Empire Community Solar Project</v>
          </cell>
          <cell r="K548" t="str">
            <v>Absolute Power</v>
          </cell>
          <cell r="L548">
            <v>24.6</v>
          </cell>
          <cell r="M548" t="str">
            <v>AC</v>
          </cell>
          <cell r="Q548" t="str">
            <v>.</v>
          </cell>
          <cell r="X548">
            <v>2016</v>
          </cell>
          <cell r="Z548" t="str">
            <v>Prosser</v>
          </cell>
          <cell r="AB548" t="str">
            <v>WA</v>
          </cell>
        </row>
        <row r="549">
          <cell r="A549" t="str">
            <v>P_450765143a</v>
          </cell>
          <cell r="B549" t="str">
            <v>Y</v>
          </cell>
          <cell r="F549" t="str">
            <v>PUD No 1 of Clark County - (WA)</v>
          </cell>
          <cell r="G549">
            <v>3660</v>
          </cell>
          <cell r="I549" t="str">
            <v>Clark Community Solar Project 1</v>
          </cell>
          <cell r="K549" t="str">
            <v>.</v>
          </cell>
          <cell r="L549">
            <v>319</v>
          </cell>
          <cell r="M549" t="str">
            <v>DC</v>
          </cell>
          <cell r="Q549">
            <v>319</v>
          </cell>
          <cell r="X549">
            <v>2015</v>
          </cell>
          <cell r="Z549" t="str">
            <v>Vancouver</v>
          </cell>
          <cell r="AB549" t="str">
            <v>WA</v>
          </cell>
        </row>
        <row r="550">
          <cell r="A550" t="str">
            <v>P_450765143b</v>
          </cell>
          <cell r="B550" t="str">
            <v>Y</v>
          </cell>
          <cell r="F550" t="str">
            <v>PUD No 1 of Clark County - (WA)</v>
          </cell>
          <cell r="G550">
            <v>3660</v>
          </cell>
          <cell r="I550" t="str">
            <v>Clark Community Solar Project 2</v>
          </cell>
          <cell r="K550" t="str">
            <v>.</v>
          </cell>
          <cell r="L550">
            <v>319</v>
          </cell>
          <cell r="M550" t="str">
            <v>DC</v>
          </cell>
          <cell r="Q550">
            <v>319</v>
          </cell>
          <cell r="X550">
            <v>2015</v>
          </cell>
          <cell r="Z550" t="str">
            <v>Vancouver</v>
          </cell>
          <cell r="AB550" t="str">
            <v>WA</v>
          </cell>
        </row>
        <row r="551">
          <cell r="A551" t="str">
            <v>P_450765143c</v>
          </cell>
          <cell r="B551" t="str">
            <v>Y</v>
          </cell>
          <cell r="F551" t="str">
            <v>PUD No 1 of Clark County - (WA)</v>
          </cell>
          <cell r="G551">
            <v>3660</v>
          </cell>
          <cell r="I551" t="str">
            <v>Clark Community Solar Project 3</v>
          </cell>
          <cell r="K551" t="str">
            <v>.</v>
          </cell>
          <cell r="L551">
            <v>319</v>
          </cell>
          <cell r="M551" t="str">
            <v>DC</v>
          </cell>
          <cell r="Q551">
            <v>319</v>
          </cell>
          <cell r="X551">
            <v>2015</v>
          </cell>
          <cell r="Z551" t="str">
            <v>Vancouver</v>
          </cell>
          <cell r="AB551" t="str">
            <v>WA</v>
          </cell>
        </row>
        <row r="552">
          <cell r="A552" t="str">
            <v>P_450765143d</v>
          </cell>
          <cell r="B552" t="str">
            <v>Y</v>
          </cell>
          <cell r="F552" t="str">
            <v>PUD No 1 of Clark County - (WA)</v>
          </cell>
          <cell r="G552">
            <v>3660</v>
          </cell>
          <cell r="I552" t="str">
            <v>Clark Community Solar Project 4</v>
          </cell>
          <cell r="K552" t="str">
            <v>.</v>
          </cell>
          <cell r="L552">
            <v>319</v>
          </cell>
          <cell r="M552" t="str">
            <v>DC</v>
          </cell>
          <cell r="Q552">
            <v>319</v>
          </cell>
          <cell r="X552">
            <v>2015</v>
          </cell>
          <cell r="Z552" t="str">
            <v>Vancouver</v>
          </cell>
          <cell r="AB552" t="str">
            <v>WA</v>
          </cell>
        </row>
        <row r="553">
          <cell r="A553" t="str">
            <v>P_450765143e</v>
          </cell>
          <cell r="B553" t="str">
            <v>Y</v>
          </cell>
          <cell r="F553" t="str">
            <v>PUD No 1 of Clark County - (WA)</v>
          </cell>
          <cell r="G553">
            <v>3660</v>
          </cell>
          <cell r="I553" t="str">
            <v>Clark Community Solar Project 5</v>
          </cell>
          <cell r="K553" t="str">
            <v>.</v>
          </cell>
          <cell r="L553">
            <v>3</v>
          </cell>
          <cell r="M553" t="str">
            <v>DC</v>
          </cell>
          <cell r="Q553">
            <v>3.0249999999999999</v>
          </cell>
          <cell r="X553">
            <v>2015</v>
          </cell>
          <cell r="Z553" t="str">
            <v>Vancouver</v>
          </cell>
          <cell r="AB553" t="str">
            <v>WA</v>
          </cell>
        </row>
        <row r="554">
          <cell r="A554" t="str">
            <v>P_107253069</v>
          </cell>
          <cell r="B554" t="str">
            <v>Y</v>
          </cell>
          <cell r="F554" t="str">
            <v>PUD No 1 of Cowlitz County</v>
          </cell>
          <cell r="G554">
            <v>4442</v>
          </cell>
          <cell r="I554" t="str">
            <v>Cowlitz Community Solar</v>
          </cell>
          <cell r="K554" t="str">
            <v>A&amp;R Solar Corporation</v>
          </cell>
          <cell r="L554">
            <v>59.08</v>
          </cell>
          <cell r="M554" t="str">
            <v>DC</v>
          </cell>
          <cell r="Q554">
            <v>59.08</v>
          </cell>
          <cell r="X554">
            <v>2016</v>
          </cell>
          <cell r="Z554" t="str">
            <v>Longview</v>
          </cell>
          <cell r="AB554" t="str">
            <v>WA</v>
          </cell>
        </row>
        <row r="555">
          <cell r="A555" t="str">
            <v>P_813956747</v>
          </cell>
          <cell r="B555" t="str">
            <v>Y</v>
          </cell>
          <cell r="F555" t="str">
            <v>PUD No 1 of Franklin County</v>
          </cell>
          <cell r="G555">
            <v>6716</v>
          </cell>
          <cell r="I555" t="str">
            <v>Franklin PUD Community Solar Project</v>
          </cell>
          <cell r="K555" t="str">
            <v>.</v>
          </cell>
          <cell r="L555" t="str">
            <v>.</v>
          </cell>
          <cell r="M555" t="str">
            <v>.</v>
          </cell>
          <cell r="Q555">
            <v>72</v>
          </cell>
          <cell r="X555">
            <v>2016</v>
          </cell>
          <cell r="Z555" t="str">
            <v>Pasco</v>
          </cell>
          <cell r="AB555" t="str">
            <v>WA</v>
          </cell>
        </row>
        <row r="556">
          <cell r="A556" t="str">
            <v>P_950280432</v>
          </cell>
          <cell r="B556" t="str">
            <v>Y</v>
          </cell>
          <cell r="F556" t="str">
            <v>PUD No 1 of Okanogan County</v>
          </cell>
          <cell r="G556">
            <v>14055</v>
          </cell>
          <cell r="I556" t="str">
            <v>Twispworks</v>
          </cell>
          <cell r="K556" t="str">
            <v>.</v>
          </cell>
          <cell r="L556">
            <v>34.58</v>
          </cell>
          <cell r="M556" t="str">
            <v>AC</v>
          </cell>
          <cell r="Q556" t="str">
            <v>.</v>
          </cell>
          <cell r="X556">
            <v>2012</v>
          </cell>
          <cell r="Z556" t="str">
            <v>Twisp</v>
          </cell>
          <cell r="AB556" t="str">
            <v>WA</v>
          </cell>
        </row>
        <row r="557">
          <cell r="A557" t="str">
            <v>P_184026536</v>
          </cell>
          <cell r="B557" t="str">
            <v>Y</v>
          </cell>
          <cell r="F557" t="str">
            <v>PUD No 3 of Mason County</v>
          </cell>
          <cell r="G557">
            <v>15419</v>
          </cell>
          <cell r="I557" t="str">
            <v>PUD 3's Shared Solar</v>
          </cell>
          <cell r="K557" t="str">
            <v>.</v>
          </cell>
          <cell r="L557" t="str">
            <v>.</v>
          </cell>
          <cell r="M557" t="str">
            <v>.</v>
          </cell>
          <cell r="Q557">
            <v>74.48</v>
          </cell>
          <cell r="X557">
            <v>2015</v>
          </cell>
          <cell r="Z557" t="str">
            <v>Shelton</v>
          </cell>
          <cell r="AB557" t="str">
            <v>WA</v>
          </cell>
        </row>
        <row r="558">
          <cell r="A558" t="str">
            <v>P_768983364</v>
          </cell>
          <cell r="B558" t="str">
            <v>Y</v>
          </cell>
          <cell r="F558" t="str">
            <v>Tanner Electric Coop</v>
          </cell>
          <cell r="G558">
            <v>18448</v>
          </cell>
          <cell r="I558" t="str">
            <v>Tanner Electric Community Solar</v>
          </cell>
          <cell r="K558" t="str">
            <v>Forecast Solar LLC</v>
          </cell>
          <cell r="L558">
            <v>49.7</v>
          </cell>
          <cell r="M558" t="str">
            <v>DC</v>
          </cell>
          <cell r="Q558" t="str">
            <v>.</v>
          </cell>
          <cell r="X558">
            <v>2016</v>
          </cell>
          <cell r="Z558" t="str">
            <v>North Bend</v>
          </cell>
          <cell r="AB558" t="str">
            <v>WA</v>
          </cell>
        </row>
        <row r="559">
          <cell r="A559" t="str">
            <v>P_564141886</v>
          </cell>
          <cell r="B559" t="str">
            <v>Y</v>
          </cell>
          <cell r="F559" t="str">
            <v>Barron Electric Cooperative</v>
          </cell>
          <cell r="G559">
            <v>1251</v>
          </cell>
          <cell r="I559" t="str">
            <v>Community Rays Array</v>
          </cell>
          <cell r="K559" t="str">
            <v>Carr Creek Electric</v>
          </cell>
          <cell r="L559">
            <v>100</v>
          </cell>
          <cell r="M559" t="str">
            <v>.</v>
          </cell>
          <cell r="Q559">
            <v>100.8</v>
          </cell>
          <cell r="X559">
            <v>2014</v>
          </cell>
          <cell r="Z559" t="str">
            <v>Barron</v>
          </cell>
          <cell r="AB559" t="str">
            <v>WI</v>
          </cell>
        </row>
        <row r="560">
          <cell r="A560" t="str">
            <v>P_501780779</v>
          </cell>
          <cell r="B560" t="str">
            <v>Y</v>
          </cell>
          <cell r="F560" t="str">
            <v>Bayfield Electric Cooperative</v>
          </cell>
          <cell r="G560">
            <v>1367</v>
          </cell>
          <cell r="I560" t="str">
            <v>Bayfield Electric Solar Garden</v>
          </cell>
          <cell r="K560" t="str">
            <v>Ten-K Solar, other contractors</v>
          </cell>
          <cell r="L560">
            <v>300</v>
          </cell>
          <cell r="M560" t="str">
            <v>AC</v>
          </cell>
          <cell r="Q560" t="str">
            <v>.</v>
          </cell>
          <cell r="X560">
            <v>2016</v>
          </cell>
          <cell r="Z560" t="str">
            <v>Iron River</v>
          </cell>
          <cell r="AB560" t="str">
            <v>WI</v>
          </cell>
        </row>
        <row r="561">
          <cell r="A561" t="str">
            <v>P_833245074</v>
          </cell>
          <cell r="B561" t="str">
            <v>Y</v>
          </cell>
          <cell r="F561" t="str">
            <v>Clark Electric Cooperative</v>
          </cell>
          <cell r="G561">
            <v>3701</v>
          </cell>
          <cell r="I561" t="str">
            <v>Clark Electric Community Solar</v>
          </cell>
          <cell r="K561" t="str">
            <v>TenK Solar</v>
          </cell>
          <cell r="L561">
            <v>53.3</v>
          </cell>
          <cell r="M561" t="str">
            <v>AC</v>
          </cell>
          <cell r="Q561" t="str">
            <v>.</v>
          </cell>
          <cell r="X561">
            <v>2015</v>
          </cell>
          <cell r="Z561" t="str">
            <v>Greenwood</v>
          </cell>
          <cell r="AB561" t="str">
            <v>WI</v>
          </cell>
        </row>
        <row r="562">
          <cell r="A562" t="str">
            <v>P_487847540</v>
          </cell>
          <cell r="B562" t="str">
            <v>Y</v>
          </cell>
          <cell r="F562" t="str">
            <v>Dunn Energy Cooperative</v>
          </cell>
          <cell r="G562">
            <v>5417</v>
          </cell>
          <cell r="I562" t="str">
            <v>SunDEC Community Solar</v>
          </cell>
          <cell r="K562" t="str">
            <v>SoCore Energy</v>
          </cell>
          <cell r="L562">
            <v>100</v>
          </cell>
          <cell r="M562" t="str">
            <v>AC</v>
          </cell>
          <cell r="Q562" t="str">
            <v>.</v>
          </cell>
          <cell r="X562">
            <v>2016</v>
          </cell>
          <cell r="Z562" t="str">
            <v>Menomonie</v>
          </cell>
          <cell r="AB562" t="str">
            <v>WI</v>
          </cell>
        </row>
        <row r="563">
          <cell r="A563" t="str">
            <v>P_620478887</v>
          </cell>
          <cell r="B563" t="str">
            <v>Y</v>
          </cell>
          <cell r="F563" t="str">
            <v>Eau Claire Energy Cooperative</v>
          </cell>
          <cell r="G563">
            <v>5632</v>
          </cell>
          <cell r="I563" t="str">
            <v>MemberSolar</v>
          </cell>
          <cell r="K563" t="str">
            <v>.</v>
          </cell>
          <cell r="L563">
            <v>872</v>
          </cell>
          <cell r="M563" t="str">
            <v>.</v>
          </cell>
          <cell r="Q563">
            <v>872.96</v>
          </cell>
          <cell r="X563">
            <v>2017</v>
          </cell>
          <cell r="Z563" t="str">
            <v>Eau Claire</v>
          </cell>
          <cell r="AB563" t="str">
            <v>WI</v>
          </cell>
        </row>
        <row r="564">
          <cell r="A564" t="str">
            <v>P_560452611</v>
          </cell>
          <cell r="B564" t="str">
            <v>Y</v>
          </cell>
          <cell r="F564" t="str">
            <v>Madison Gas and Electric</v>
          </cell>
          <cell r="G564">
            <v>11479</v>
          </cell>
          <cell r="I564" t="str">
            <v>MGE Shared Solar</v>
          </cell>
          <cell r="K564" t="str">
            <v>.</v>
          </cell>
          <cell r="L564">
            <v>500</v>
          </cell>
          <cell r="M564" t="str">
            <v>AC</v>
          </cell>
          <cell r="Q564" t="str">
            <v>.</v>
          </cell>
          <cell r="X564">
            <v>2017</v>
          </cell>
          <cell r="Z564" t="str">
            <v>Middleton</v>
          </cell>
          <cell r="AB564" t="str">
            <v>WI</v>
          </cell>
        </row>
        <row r="565">
          <cell r="A565" t="str">
            <v>P_220527128</v>
          </cell>
          <cell r="B565" t="str">
            <v>Y</v>
          </cell>
          <cell r="F565" t="str">
            <v>New Richmond Utilities (City of New Richmond)</v>
          </cell>
          <cell r="G565">
            <v>13481</v>
          </cell>
          <cell r="I565" t="str">
            <v>New Richmond Community Solar Garden</v>
          </cell>
          <cell r="K565" t="str">
            <v>.</v>
          </cell>
          <cell r="L565">
            <v>254.2</v>
          </cell>
          <cell r="M565" t="str">
            <v>.</v>
          </cell>
          <cell r="Q565">
            <v>254.20500000000001</v>
          </cell>
          <cell r="X565">
            <v>2015</v>
          </cell>
          <cell r="Z565" t="str">
            <v>New Richmond</v>
          </cell>
          <cell r="AB565" t="str">
            <v>WI</v>
          </cell>
        </row>
        <row r="566">
          <cell r="A566" t="str">
            <v>P_644766435</v>
          </cell>
          <cell r="B566" t="str">
            <v>Y</v>
          </cell>
          <cell r="F566" t="str">
            <v>Northern States Power Co - Wisconsin</v>
          </cell>
          <cell r="G566">
            <v>13780</v>
          </cell>
          <cell r="I566" t="str">
            <v>Solar*Connect Community Eau Claire</v>
          </cell>
          <cell r="K566" t="str">
            <v>.</v>
          </cell>
          <cell r="L566">
            <v>1000</v>
          </cell>
          <cell r="M566" t="str">
            <v>AC</v>
          </cell>
          <cell r="Q566" t="str">
            <v>.</v>
          </cell>
          <cell r="X566">
            <v>2017</v>
          </cell>
          <cell r="Z566" t="str">
            <v>Eau Claire</v>
          </cell>
          <cell r="AB566" t="str">
            <v>WI</v>
          </cell>
        </row>
        <row r="567">
          <cell r="A567" t="str">
            <v>P_614720239</v>
          </cell>
          <cell r="B567" t="str">
            <v>Y</v>
          </cell>
          <cell r="F567" t="str">
            <v>Northern States Power Co - Wisconsin</v>
          </cell>
          <cell r="G567">
            <v>13780</v>
          </cell>
          <cell r="I567" t="str">
            <v>Solar*Connect Community Cashton/La Crosse</v>
          </cell>
          <cell r="K567" t="str">
            <v>.</v>
          </cell>
          <cell r="L567">
            <v>1000</v>
          </cell>
          <cell r="M567" t="str">
            <v>AC</v>
          </cell>
          <cell r="Q567" t="str">
            <v>.</v>
          </cell>
          <cell r="X567">
            <v>2018</v>
          </cell>
          <cell r="Z567" t="str">
            <v>Sparta</v>
          </cell>
          <cell r="AB567" t="str">
            <v>WI</v>
          </cell>
        </row>
        <row r="568">
          <cell r="A568" t="str">
            <v>P_635666530</v>
          </cell>
          <cell r="B568" t="str">
            <v>Y</v>
          </cell>
          <cell r="F568" t="str">
            <v>Oakdale Electric Cooperative</v>
          </cell>
          <cell r="G568">
            <v>13936</v>
          </cell>
          <cell r="I568" t="str">
            <v>SunnyOak Community Solar Garden</v>
          </cell>
          <cell r="K568" t="str">
            <v>SoCore Energy</v>
          </cell>
          <cell r="L568">
            <v>200</v>
          </cell>
          <cell r="M568" t="str">
            <v>.</v>
          </cell>
          <cell r="Q568">
            <v>199.98</v>
          </cell>
          <cell r="X568">
            <v>2017</v>
          </cell>
          <cell r="Z568" t="str">
            <v>Necedah</v>
          </cell>
          <cell r="AB568" t="str">
            <v>WI</v>
          </cell>
        </row>
        <row r="569">
          <cell r="A569" t="str">
            <v>P_301350080</v>
          </cell>
          <cell r="B569" t="str">
            <v>Y</v>
          </cell>
          <cell r="F569" t="str">
            <v>Richland Electric Coop</v>
          </cell>
          <cell r="G569">
            <v>15983</v>
          </cell>
          <cell r="I569" t="str">
            <v>Richland Electric Transitions Community Solar Array</v>
          </cell>
          <cell r="K569" t="str">
            <v>SoCore Energy</v>
          </cell>
          <cell r="L569">
            <v>100</v>
          </cell>
          <cell r="M569" t="str">
            <v>.</v>
          </cell>
          <cell r="Q569">
            <v>124.74</v>
          </cell>
          <cell r="X569">
            <v>2016</v>
          </cell>
          <cell r="Z569" t="str">
            <v>Hillsboro</v>
          </cell>
          <cell r="AB569" t="str">
            <v>WI</v>
          </cell>
        </row>
        <row r="570">
          <cell r="A570" t="str">
            <v>P_665118759</v>
          </cell>
          <cell r="B570" t="str">
            <v>Y</v>
          </cell>
          <cell r="F570" t="str">
            <v>River Falls Municipal Utilities</v>
          </cell>
          <cell r="G570">
            <v>16082</v>
          </cell>
          <cell r="I570" t="str">
            <v>River Falls Community Solar</v>
          </cell>
          <cell r="K570" t="str">
            <v>WPPI Energy</v>
          </cell>
          <cell r="L570">
            <v>254.2</v>
          </cell>
          <cell r="M570" t="str">
            <v>.</v>
          </cell>
          <cell r="Q570">
            <v>254.20500000000001</v>
          </cell>
          <cell r="X570">
            <v>2015</v>
          </cell>
          <cell r="Z570" t="str">
            <v>River Falls</v>
          </cell>
          <cell r="AB570" t="str">
            <v>WI</v>
          </cell>
        </row>
        <row r="571">
          <cell r="A571" t="str">
            <v>P_873714620</v>
          </cell>
          <cell r="B571" t="str">
            <v>Y</v>
          </cell>
          <cell r="F571" t="str">
            <v>St. Croix Electric Cooperative</v>
          </cell>
          <cell r="G571">
            <v>17868</v>
          </cell>
          <cell r="I571" t="str">
            <v>Sunflower 1</v>
          </cell>
          <cell r="K571" t="str">
            <v>MH Construction, SCEC Construction Services, Viking Electric, tenKsolar</v>
          </cell>
          <cell r="L571">
            <v>103</v>
          </cell>
          <cell r="M571" t="str">
            <v>.</v>
          </cell>
          <cell r="Q571">
            <v>103</v>
          </cell>
          <cell r="X571">
            <v>2014</v>
          </cell>
          <cell r="Z571" t="str">
            <v>Hammond</v>
          </cell>
          <cell r="AB571" t="str">
            <v>WI</v>
          </cell>
        </row>
        <row r="572">
          <cell r="A572" t="str">
            <v>P_538754477</v>
          </cell>
          <cell r="B572" t="str">
            <v>Y</v>
          </cell>
          <cell r="F572" t="str">
            <v>Taylor Electric Cooperative</v>
          </cell>
          <cell r="G572">
            <v>18383</v>
          </cell>
          <cell r="I572" t="str">
            <v>Bright Horizons Community Solar Project</v>
          </cell>
          <cell r="K572" t="str">
            <v>SoCore Energy</v>
          </cell>
          <cell r="L572">
            <v>100.8</v>
          </cell>
          <cell r="M572" t="str">
            <v>AC</v>
          </cell>
          <cell r="Q572" t="str">
            <v>.</v>
          </cell>
          <cell r="X572">
            <v>2015</v>
          </cell>
          <cell r="Z572" t="str">
            <v>Medford</v>
          </cell>
          <cell r="AB572" t="str">
            <v>WI</v>
          </cell>
        </row>
        <row r="573">
          <cell r="A573" t="str">
            <v>P_873190124</v>
          </cell>
          <cell r="B573" t="str">
            <v>Y</v>
          </cell>
          <cell r="F573" t="str">
            <v>Vernon Electric Cooperative</v>
          </cell>
          <cell r="G573">
            <v>19813</v>
          </cell>
          <cell r="I573" t="str">
            <v>Community Solar Farm</v>
          </cell>
          <cell r="K573" t="str">
            <v>Clean Energy Collective (CEC)</v>
          </cell>
          <cell r="L573">
            <v>305</v>
          </cell>
          <cell r="M573" t="str">
            <v>.</v>
          </cell>
          <cell r="Q573">
            <v>305.30500000000001</v>
          </cell>
          <cell r="X573">
            <v>2014</v>
          </cell>
          <cell r="Z573" t="str">
            <v>Westby</v>
          </cell>
          <cell r="AB573" t="str">
            <v>WI</v>
          </cell>
        </row>
        <row r="574">
          <cell r="A574" t="str">
            <v>P_169051535</v>
          </cell>
          <cell r="B574" t="str">
            <v>Y</v>
          </cell>
          <cell r="F574" t="str">
            <v>Wisconsin Electric Power Co</v>
          </cell>
          <cell r="G574">
            <v>20847</v>
          </cell>
          <cell r="I574" t="str">
            <v>Delavan Community Solar</v>
          </cell>
          <cell r="K574" t="str">
            <v>Convergence Energy</v>
          </cell>
          <cell r="L574">
            <v>660</v>
          </cell>
          <cell r="M574" t="str">
            <v>DC</v>
          </cell>
          <cell r="Q574" t="str">
            <v>.</v>
          </cell>
          <cell r="X574">
            <v>2010</v>
          </cell>
          <cell r="Z574" t="str">
            <v>Delavan</v>
          </cell>
          <cell r="AB574" t="str">
            <v>WI</v>
          </cell>
        </row>
        <row r="575">
          <cell r="A575" t="str">
            <v>P_602080299</v>
          </cell>
          <cell r="B575" t="str">
            <v>Y</v>
          </cell>
          <cell r="F575" t="str">
            <v>Middleborough Gas and Electric Department</v>
          </cell>
          <cell r="G575">
            <v>12473</v>
          </cell>
          <cell r="I575" t="str">
            <v>MGED Solar Community Project 2</v>
          </cell>
          <cell r="K575" t="str">
            <v>C2 Energy Capital</v>
          </cell>
          <cell r="L575">
            <v>3280</v>
          </cell>
          <cell r="M575" t="str">
            <v>AC</v>
          </cell>
          <cell r="Q575" t="str">
            <v>.</v>
          </cell>
          <cell r="X575">
            <v>2019</v>
          </cell>
          <cell r="Z575" t="str">
            <v>Lakeville</v>
          </cell>
          <cell r="AB575" t="str">
            <v>MA</v>
          </cell>
        </row>
        <row r="576">
          <cell r="A576" t="str">
            <v>P_494064225</v>
          </cell>
          <cell r="B576" t="str">
            <v>Y</v>
          </cell>
          <cell r="F576" t="str">
            <v>MP2 Energy LLC</v>
          </cell>
          <cell r="G576" t="str">
            <v>59808TX</v>
          </cell>
          <cell r="I576" t="str">
            <v>Farm To Market Solar</v>
          </cell>
          <cell r="L576">
            <v>1500</v>
          </cell>
          <cell r="M576" t="str">
            <v>AC</v>
          </cell>
          <cell r="X576">
            <v>2016</v>
          </cell>
          <cell r="Z576" t="str">
            <v>Sealy</v>
          </cell>
          <cell r="AB576" t="str">
            <v>TX</v>
          </cell>
        </row>
        <row r="577">
          <cell r="A577" t="str">
            <v>P_888194635</v>
          </cell>
          <cell r="B577" t="str">
            <v>Y</v>
          </cell>
          <cell r="F577" t="str">
            <v>Nueces Electric Cooperative</v>
          </cell>
          <cell r="G577">
            <v>13830</v>
          </cell>
          <cell r="I577" t="str">
            <v>Roofless Solar</v>
          </cell>
          <cell r="K577" t="str">
            <v>Clean Energy Collective</v>
          </cell>
          <cell r="L577">
            <v>700</v>
          </cell>
          <cell r="M577" t="str">
            <v>AC</v>
          </cell>
          <cell r="X577">
            <v>2016</v>
          </cell>
          <cell r="Z577" t="str">
            <v>Orange Grove</v>
          </cell>
          <cell r="AB577" t="str">
            <v>TX</v>
          </cell>
        </row>
        <row r="578">
          <cell r="A578" t="str">
            <v>P_474262100</v>
          </cell>
          <cell r="B578" t="str">
            <v>Y</v>
          </cell>
          <cell r="F578" t="str">
            <v>Pedernales Electric Coop, Inc</v>
          </cell>
          <cell r="G578">
            <v>14626</v>
          </cell>
          <cell r="I578" t="str">
            <v>Cooperative Solar Program</v>
          </cell>
          <cell r="K578" t="str">
            <v>Renewable Energy Systems</v>
          </cell>
          <cell r="L578">
            <v>16880</v>
          </cell>
          <cell r="M578" t="str">
            <v>DC</v>
          </cell>
          <cell r="X578">
            <v>2018</v>
          </cell>
          <cell r="Z578" t="str">
            <v>Austin</v>
          </cell>
          <cell r="AB578" t="str">
            <v>TX</v>
          </cell>
        </row>
        <row r="579">
          <cell r="A579" t="str">
            <v>P_139656297</v>
          </cell>
          <cell r="B579" t="str">
            <v>Y</v>
          </cell>
          <cell r="F579" t="str">
            <v>Peninsula Light Company</v>
          </cell>
          <cell r="G579">
            <v>14668</v>
          </cell>
          <cell r="I579" t="str">
            <v>Harbor Community Solar</v>
          </cell>
          <cell r="K579" t="str">
            <v>.</v>
          </cell>
          <cell r="L579" t="str">
            <v>.</v>
          </cell>
          <cell r="M579" t="str">
            <v>.</v>
          </cell>
          <cell r="Q579">
            <v>59.92</v>
          </cell>
          <cell r="X579">
            <v>2015</v>
          </cell>
          <cell r="Z579" t="str">
            <v>Gig Harbor</v>
          </cell>
          <cell r="AB579" t="str">
            <v>WA</v>
          </cell>
        </row>
        <row r="580">
          <cell r="A580" t="str">
            <v>P_910953855</v>
          </cell>
          <cell r="B580" t="str">
            <v>Y</v>
          </cell>
          <cell r="F580" t="str">
            <v>Puget Sound Energy Inc</v>
          </cell>
          <cell r="G580">
            <v>15500</v>
          </cell>
          <cell r="I580" t="str">
            <v>Kingston Community Solar</v>
          </cell>
          <cell r="K580" t="str">
            <v>Kingston Community Solar LLC</v>
          </cell>
          <cell r="L580">
            <v>75</v>
          </cell>
          <cell r="M580" t="str">
            <v>AC</v>
          </cell>
          <cell r="Q580" t="str">
            <v>.</v>
          </cell>
          <cell r="X580">
            <v>2016</v>
          </cell>
          <cell r="Z580" t="str">
            <v>Kingston</v>
          </cell>
          <cell r="AB580" t="str">
            <v>WA</v>
          </cell>
        </row>
        <row r="581">
          <cell r="A581" t="str">
            <v>P_501529546</v>
          </cell>
          <cell r="B581" t="str">
            <v>Y</v>
          </cell>
          <cell r="F581" t="str">
            <v>TriEagle Energy</v>
          </cell>
          <cell r="G581">
            <v>19126</v>
          </cell>
          <cell r="I581" t="str">
            <v>Walnut Springs</v>
          </cell>
          <cell r="K581" t="str">
            <v>Cypress Creek Renewables LLC</v>
          </cell>
          <cell r="L581">
            <v>5000</v>
          </cell>
          <cell r="M581" t="str">
            <v>AC</v>
          </cell>
          <cell r="X581">
            <v>2016</v>
          </cell>
          <cell r="Z581" t="str">
            <v>Walnut Springs</v>
          </cell>
          <cell r="AB581" t="str">
            <v>TX</v>
          </cell>
        </row>
        <row r="582">
          <cell r="A582" t="str">
            <v>P_175539170a</v>
          </cell>
          <cell r="B582" t="str">
            <v>Y</v>
          </cell>
          <cell r="F582" t="str">
            <v>Vera Irrigation District #15</v>
          </cell>
          <cell r="G582">
            <v>19784</v>
          </cell>
          <cell r="I582" t="str">
            <v>Project #1</v>
          </cell>
          <cell r="K582" t="str">
            <v>PCI Renewables</v>
          </cell>
          <cell r="L582" t="str">
            <v>.</v>
          </cell>
          <cell r="M582" t="str">
            <v>.</v>
          </cell>
          <cell r="Q582">
            <v>6.72</v>
          </cell>
          <cell r="X582">
            <v>2016</v>
          </cell>
          <cell r="Z582" t="str">
            <v>Spokane Valley</v>
          </cell>
          <cell r="AB582" t="str">
            <v>WA</v>
          </cell>
        </row>
        <row r="583">
          <cell r="A583" t="str">
            <v>P_175539170b</v>
          </cell>
          <cell r="B583" t="str">
            <v>Y</v>
          </cell>
          <cell r="F583" t="str">
            <v>Vera Irrigation District #15</v>
          </cell>
          <cell r="G583">
            <v>19784</v>
          </cell>
          <cell r="I583" t="str">
            <v>Project #2</v>
          </cell>
          <cell r="K583" t="str">
            <v>PCI Renewables</v>
          </cell>
          <cell r="L583" t="str">
            <v>.</v>
          </cell>
          <cell r="M583" t="str">
            <v>.</v>
          </cell>
          <cell r="Q583">
            <v>13.44</v>
          </cell>
          <cell r="X583">
            <v>2018</v>
          </cell>
          <cell r="Z583" t="str">
            <v>Spokane Valley</v>
          </cell>
          <cell r="AB583" t="str">
            <v>WA</v>
          </cell>
        </row>
        <row r="584">
          <cell r="A584" t="str">
            <v>P_258457934</v>
          </cell>
          <cell r="B584" t="str">
            <v>Y</v>
          </cell>
          <cell r="F584" t="str">
            <v>City Utilities of Springfield - (MO)</v>
          </cell>
          <cell r="G584">
            <v>17833</v>
          </cell>
          <cell r="I584" t="str">
            <v>CU Solar Initiative/Farm (Owned by Strata Solar)</v>
          </cell>
          <cell r="K584" t="str">
            <v>Solexus Development</v>
          </cell>
          <cell r="L584">
            <v>4950</v>
          </cell>
          <cell r="M584" t="str">
            <v>AC</v>
          </cell>
          <cell r="Q584">
            <v>6600</v>
          </cell>
          <cell r="X584">
            <v>2014</v>
          </cell>
          <cell r="Z584" t="str">
            <v>Springfield</v>
          </cell>
          <cell r="AB584" t="str">
            <v>MO</v>
          </cell>
        </row>
        <row r="585">
          <cell r="A585" t="str">
            <v>P_551035661</v>
          </cell>
          <cell r="B585" t="str">
            <v>Y</v>
          </cell>
          <cell r="F585" t="str">
            <v>Boone Electric Coop</v>
          </cell>
          <cell r="G585">
            <v>2001</v>
          </cell>
          <cell r="I585" t="str">
            <v>Boone Electric Community Solar Farm</v>
          </cell>
          <cell r="K585" t="str">
            <v>Dogwood Solar</v>
          </cell>
          <cell r="L585">
            <v>128</v>
          </cell>
          <cell r="M585" t="str">
            <v>DC</v>
          </cell>
          <cell r="Q585" t="str">
            <v>.</v>
          </cell>
          <cell r="X585">
            <v>2016</v>
          </cell>
          <cell r="Z585" t="str">
            <v>Columbia</v>
          </cell>
          <cell r="AB585" t="str">
            <v>MO</v>
          </cell>
        </row>
        <row r="586">
          <cell r="A586" t="str">
            <v>P_228292722</v>
          </cell>
          <cell r="B586" t="str">
            <v>Y</v>
          </cell>
          <cell r="F586" t="str">
            <v>Ameren Illinois Company</v>
          </cell>
          <cell r="G586">
            <v>56697</v>
          </cell>
          <cell r="I586" t="str">
            <v>Lambert Community Solar Project</v>
          </cell>
          <cell r="K586" t="str">
            <v>.</v>
          </cell>
          <cell r="L586">
            <v>1000</v>
          </cell>
          <cell r="M586" t="str">
            <v>AC</v>
          </cell>
          <cell r="Q586" t="str">
            <v>.</v>
          </cell>
          <cell r="X586">
            <v>2019</v>
          </cell>
          <cell r="Z586" t="str">
            <v>Bridgeton</v>
          </cell>
          <cell r="AB586" t="str">
            <v>MO</v>
          </cell>
        </row>
        <row r="587">
          <cell r="A587" t="str">
            <v>P_436621239</v>
          </cell>
          <cell r="B587" t="str">
            <v>Y</v>
          </cell>
          <cell r="F587" t="str">
            <v>Public Service Co of Colorado</v>
          </cell>
          <cell r="G587">
            <v>15466</v>
          </cell>
          <cell r="I587" t="str">
            <v>GC Solar 2, LLC (SRC010496)</v>
          </cell>
          <cell r="K587" t="str">
            <v>Clean Energy Collective</v>
          </cell>
          <cell r="L587">
            <v>499.17</v>
          </cell>
          <cell r="M587" t="str">
            <v>DC</v>
          </cell>
          <cell r="X587">
            <v>2014</v>
          </cell>
          <cell r="Z587" t="str">
            <v>Denver</v>
          </cell>
          <cell r="AB587" t="str">
            <v>CO</v>
          </cell>
        </row>
        <row r="588">
          <cell r="A588" t="str">
            <v>P_050672366</v>
          </cell>
          <cell r="B588" t="str">
            <v>Y</v>
          </cell>
          <cell r="F588" t="str">
            <v>Public Service Co of Colorado</v>
          </cell>
          <cell r="G588">
            <v>15466</v>
          </cell>
          <cell r="I588" t="str">
            <v>Breck Solar 1, LLC (SRC010497)</v>
          </cell>
          <cell r="K588" t="str">
            <v>Clean Energy Collective</v>
          </cell>
          <cell r="L588">
            <v>400.07499999999999</v>
          </cell>
          <cell r="M588" t="str">
            <v>DC</v>
          </cell>
          <cell r="X588">
            <v>2013</v>
          </cell>
          <cell r="Z588" t="str">
            <v>Denver</v>
          </cell>
          <cell r="AB588" t="str">
            <v>CO</v>
          </cell>
        </row>
        <row r="589">
          <cell r="A589" t="str">
            <v>P_180748023</v>
          </cell>
          <cell r="B589" t="str">
            <v>Y</v>
          </cell>
          <cell r="F589" t="str">
            <v>Public Service Co of Colorado</v>
          </cell>
          <cell r="G589">
            <v>15466</v>
          </cell>
          <cell r="I589" t="str">
            <v>CEC Solar #1026, LLC (SRC010498)</v>
          </cell>
          <cell r="K589" t="str">
            <v>Clean Energy Collective</v>
          </cell>
          <cell r="L589">
            <v>115.15</v>
          </cell>
          <cell r="M589" t="str">
            <v>DC</v>
          </cell>
          <cell r="X589">
            <v>2014</v>
          </cell>
          <cell r="Z589" t="str">
            <v>Golden</v>
          </cell>
          <cell r="AB589" t="str">
            <v>CO</v>
          </cell>
        </row>
        <row r="590">
          <cell r="A590" t="str">
            <v>P_404074293</v>
          </cell>
          <cell r="B590" t="str">
            <v>Y</v>
          </cell>
          <cell r="F590" t="str">
            <v>Public Service Co of Colorado</v>
          </cell>
          <cell r="G590">
            <v>15466</v>
          </cell>
          <cell r="I590" t="str">
            <v>Mesa Solar 1, LLC (SRC010499)</v>
          </cell>
          <cell r="K590" t="str">
            <v>Clean Energy Collective</v>
          </cell>
          <cell r="L590">
            <v>496.45499999999998</v>
          </cell>
          <cell r="M590" t="str">
            <v>DC</v>
          </cell>
          <cell r="X590">
            <v>2013</v>
          </cell>
          <cell r="Z590" t="str">
            <v>Boulder</v>
          </cell>
          <cell r="AB590" t="str">
            <v>CO</v>
          </cell>
        </row>
        <row r="591">
          <cell r="A591" t="str">
            <v>P_078037095</v>
          </cell>
          <cell r="B591" t="str">
            <v>Y</v>
          </cell>
          <cell r="F591" t="str">
            <v>Public Service Co of Colorado</v>
          </cell>
          <cell r="G591">
            <v>15466</v>
          </cell>
          <cell r="I591" t="str">
            <v>Summit Solar 1, LLC (SRC010500)</v>
          </cell>
          <cell r="K591" t="str">
            <v>Clean Energy Collective</v>
          </cell>
          <cell r="L591">
            <v>497.96499999999997</v>
          </cell>
          <cell r="M591" t="str">
            <v>DC</v>
          </cell>
          <cell r="X591">
            <v>2013</v>
          </cell>
          <cell r="Z591" t="str">
            <v>Breckenridge</v>
          </cell>
          <cell r="AB591" t="str">
            <v>CO</v>
          </cell>
        </row>
        <row r="592">
          <cell r="A592" t="str">
            <v>P_415221231</v>
          </cell>
          <cell r="B592" t="str">
            <v>Y</v>
          </cell>
          <cell r="F592" t="str">
            <v>Public Service Co of Colorado</v>
          </cell>
          <cell r="G592">
            <v>15466</v>
          </cell>
          <cell r="I592" t="str">
            <v>CEC Solar #1020, LLC (SRC010502)</v>
          </cell>
          <cell r="K592" t="str">
            <v>Clean Energy Collective</v>
          </cell>
          <cell r="L592">
            <v>499.51499999999999</v>
          </cell>
          <cell r="M592" t="str">
            <v>DC</v>
          </cell>
          <cell r="X592">
            <v>2013</v>
          </cell>
          <cell r="Z592" t="str">
            <v>Breckenridge</v>
          </cell>
          <cell r="AB592" t="str">
            <v>CO</v>
          </cell>
        </row>
        <row r="593">
          <cell r="A593" t="str">
            <v>P_368732094</v>
          </cell>
          <cell r="B593" t="str">
            <v>Y</v>
          </cell>
          <cell r="F593" t="str">
            <v>Public Service Co of Colorado</v>
          </cell>
          <cell r="G593">
            <v>15466</v>
          </cell>
          <cell r="I593" t="str">
            <v>Can Solar 1, LLC (SRC010506)</v>
          </cell>
          <cell r="K593" t="str">
            <v>Clean Energy Collective</v>
          </cell>
          <cell r="L593">
            <v>497.96499999999997</v>
          </cell>
          <cell r="M593" t="str">
            <v>DC</v>
          </cell>
          <cell r="X593">
            <v>2013</v>
          </cell>
          <cell r="Z593" t="str">
            <v>Aurora</v>
          </cell>
          <cell r="AB593" t="str">
            <v>CO</v>
          </cell>
        </row>
        <row r="594">
          <cell r="A594" t="str">
            <v>P_792989296</v>
          </cell>
          <cell r="B594" t="str">
            <v>Y</v>
          </cell>
          <cell r="F594" t="str">
            <v>Public Service Co of Colorado</v>
          </cell>
          <cell r="G594">
            <v>15466</v>
          </cell>
          <cell r="I594" t="str">
            <v>Community Energy Solar Garden 1 (SRC010507)</v>
          </cell>
          <cell r="K594" t="str">
            <v>Community Energy Solar</v>
          </cell>
          <cell r="L594">
            <v>498.3</v>
          </cell>
          <cell r="M594" t="str">
            <v>DC</v>
          </cell>
          <cell r="X594">
            <v>2013</v>
          </cell>
          <cell r="Z594" t="str">
            <v>Lafayette</v>
          </cell>
          <cell r="AB594" t="str">
            <v>CO</v>
          </cell>
        </row>
        <row r="595">
          <cell r="A595" t="str">
            <v>P_417467904</v>
          </cell>
          <cell r="B595" t="str">
            <v>Y</v>
          </cell>
          <cell r="F595" t="str">
            <v>Public Service Co of Colorado</v>
          </cell>
          <cell r="G595">
            <v>15466</v>
          </cell>
          <cell r="I595" t="str">
            <v>CEC Solar #1037, LLC (SRC010509)</v>
          </cell>
          <cell r="K595" t="str">
            <v>Clean Energy Collective</v>
          </cell>
          <cell r="L595">
            <v>500</v>
          </cell>
          <cell r="M595" t="str">
            <v>DC</v>
          </cell>
          <cell r="X595">
            <v>2015</v>
          </cell>
          <cell r="Z595" t="str">
            <v>Aurora</v>
          </cell>
          <cell r="AB595" t="str">
            <v>CO</v>
          </cell>
        </row>
        <row r="596">
          <cell r="A596" t="str">
            <v>P_964899447</v>
          </cell>
          <cell r="B596" t="str">
            <v>Y</v>
          </cell>
          <cell r="F596" t="str">
            <v>Public Service Co of Colorado</v>
          </cell>
          <cell r="G596">
            <v>15466</v>
          </cell>
          <cell r="I596" t="str">
            <v>Community Energy Solar Garden 2 (SRC010512)</v>
          </cell>
          <cell r="K596" t="str">
            <v>Community Energy Solar</v>
          </cell>
          <cell r="L596">
            <v>498.3</v>
          </cell>
          <cell r="M596" t="str">
            <v>DC</v>
          </cell>
          <cell r="X596">
            <v>2013</v>
          </cell>
          <cell r="Z596" t="str">
            <v>Lafayette</v>
          </cell>
          <cell r="AB596" t="str">
            <v>CO</v>
          </cell>
        </row>
        <row r="597">
          <cell r="A597" t="str">
            <v>P_968844580</v>
          </cell>
          <cell r="B597" t="str">
            <v>Y</v>
          </cell>
          <cell r="F597" t="str">
            <v>Public Service Co of Colorado</v>
          </cell>
          <cell r="G597">
            <v>15466</v>
          </cell>
          <cell r="I597" t="str">
            <v>Sterling CSG (SRC011229)</v>
          </cell>
          <cell r="K597" t="str">
            <v>Fresh Air Energy</v>
          </cell>
          <cell r="L597">
            <v>1999.8</v>
          </cell>
          <cell r="M597" t="str">
            <v>DC</v>
          </cell>
          <cell r="X597">
            <v>2014</v>
          </cell>
          <cell r="Z597" t="str">
            <v>Sterling</v>
          </cell>
          <cell r="AB597" t="str">
            <v>CO</v>
          </cell>
        </row>
        <row r="598">
          <cell r="A598" t="str">
            <v>P_383606159</v>
          </cell>
          <cell r="B598" t="str">
            <v>Y</v>
          </cell>
          <cell r="F598" t="str">
            <v>Public Service Co of Colorado</v>
          </cell>
          <cell r="G598">
            <v>15466</v>
          </cell>
          <cell r="I598" t="str">
            <v>CEC Solar #1023, LLC (SRC011647)</v>
          </cell>
          <cell r="K598" t="str">
            <v>Clean Energy Collective</v>
          </cell>
          <cell r="L598">
            <v>569.16999999999996</v>
          </cell>
          <cell r="M598" t="str">
            <v>DC</v>
          </cell>
          <cell r="X598">
            <v>2014</v>
          </cell>
          <cell r="Z598" t="str">
            <v>Golden</v>
          </cell>
          <cell r="AB598" t="str">
            <v>CO</v>
          </cell>
        </row>
        <row r="599">
          <cell r="A599" t="str">
            <v>P_231321455</v>
          </cell>
          <cell r="B599" t="str">
            <v>Y</v>
          </cell>
          <cell r="F599" t="str">
            <v>Public Service Co of Colorado</v>
          </cell>
          <cell r="G599">
            <v>15466</v>
          </cell>
          <cell r="I599" t="str">
            <v>Mesa CSG (SRC011744)</v>
          </cell>
          <cell r="K599" t="str">
            <v>Fresh Air Energy</v>
          </cell>
          <cell r="L599">
            <v>1999.8</v>
          </cell>
          <cell r="M599" t="str">
            <v>DC</v>
          </cell>
          <cell r="X599">
            <v>2014</v>
          </cell>
          <cell r="Z599" t="str">
            <v>Grand Junction</v>
          </cell>
          <cell r="AB599" t="str">
            <v>CO</v>
          </cell>
        </row>
        <row r="600">
          <cell r="A600" t="str">
            <v>P_296984581</v>
          </cell>
          <cell r="B600" t="str">
            <v>Y</v>
          </cell>
          <cell r="F600" t="str">
            <v>Public Service Co of Colorado</v>
          </cell>
          <cell r="G600">
            <v>15466</v>
          </cell>
          <cell r="I600" t="str">
            <v>Arapahoe I (SRC018661)</v>
          </cell>
          <cell r="K600" t="str">
            <v>SunShare</v>
          </cell>
          <cell r="L600">
            <v>499.3</v>
          </cell>
          <cell r="M600" t="str">
            <v>DC</v>
          </cell>
          <cell r="X600">
            <v>2015</v>
          </cell>
          <cell r="Z600" t="str">
            <v>Watkins</v>
          </cell>
          <cell r="AB600" t="str">
            <v>CO</v>
          </cell>
        </row>
        <row r="601">
          <cell r="A601" t="str">
            <v>P_357097217</v>
          </cell>
          <cell r="B601" t="str">
            <v>Y</v>
          </cell>
          <cell r="F601" t="str">
            <v>Public Service Co of Colorado</v>
          </cell>
          <cell r="G601">
            <v>15466</v>
          </cell>
          <cell r="I601" t="str">
            <v>Denver I (SRC018663)</v>
          </cell>
          <cell r="K601" t="str">
            <v>SunShare</v>
          </cell>
          <cell r="L601">
            <v>499.4</v>
          </cell>
          <cell r="M601" t="str">
            <v>DC</v>
          </cell>
          <cell r="X601">
            <v>2015</v>
          </cell>
          <cell r="Z601" t="str">
            <v>Denver</v>
          </cell>
          <cell r="AB601" t="str">
            <v>CO</v>
          </cell>
        </row>
        <row r="602">
          <cell r="A602" t="str">
            <v>P_478032013</v>
          </cell>
          <cell r="B602" t="str">
            <v>Y</v>
          </cell>
          <cell r="F602" t="str">
            <v>Public Service Co of Colorado</v>
          </cell>
          <cell r="G602">
            <v>15466</v>
          </cell>
          <cell r="I602" t="str">
            <v>Denver II (SRC018664)</v>
          </cell>
          <cell r="K602" t="str">
            <v>SunShare</v>
          </cell>
          <cell r="L602">
            <v>499.4</v>
          </cell>
          <cell r="M602" t="str">
            <v>DC</v>
          </cell>
          <cell r="X602">
            <v>2015</v>
          </cell>
          <cell r="Z602" t="str">
            <v>Denver</v>
          </cell>
          <cell r="AB602" t="str">
            <v>CO</v>
          </cell>
        </row>
        <row r="603">
          <cell r="A603" t="str">
            <v>P_800435232</v>
          </cell>
          <cell r="B603" t="str">
            <v>Y</v>
          </cell>
          <cell r="F603" t="str">
            <v>Public Service Co of Colorado</v>
          </cell>
          <cell r="G603">
            <v>15466</v>
          </cell>
          <cell r="I603" t="str">
            <v>Adams I (SRC018665)</v>
          </cell>
          <cell r="K603" t="str">
            <v>SunShare</v>
          </cell>
          <cell r="L603">
            <v>497.2</v>
          </cell>
          <cell r="M603" t="str">
            <v>DC</v>
          </cell>
          <cell r="X603">
            <v>2015</v>
          </cell>
          <cell r="Z603" t="str">
            <v>Waktins</v>
          </cell>
          <cell r="AB603" t="str">
            <v>CO</v>
          </cell>
        </row>
        <row r="604">
          <cell r="A604" t="str">
            <v>P_797930537</v>
          </cell>
          <cell r="B604" t="str">
            <v>Y</v>
          </cell>
          <cell r="F604" t="str">
            <v>Public Service Co of Colorado</v>
          </cell>
          <cell r="G604">
            <v>15466</v>
          </cell>
          <cell r="I604" t="str">
            <v>CEC Solar #1021, LLC (SRC018667)</v>
          </cell>
          <cell r="K604" t="str">
            <v>Clean Energy Collective</v>
          </cell>
          <cell r="L604">
            <v>497.35</v>
          </cell>
          <cell r="M604" t="str">
            <v>DC</v>
          </cell>
          <cell r="X604">
            <v>2014</v>
          </cell>
          <cell r="Z604" t="str">
            <v>Denver</v>
          </cell>
          <cell r="AB604" t="str">
            <v>CO</v>
          </cell>
        </row>
        <row r="605">
          <cell r="A605" t="str">
            <v>P_899160997</v>
          </cell>
          <cell r="B605" t="str">
            <v>Y</v>
          </cell>
          <cell r="F605" t="str">
            <v>Public Service Co of Colorado</v>
          </cell>
          <cell r="G605">
            <v>15466</v>
          </cell>
          <cell r="I605" t="str">
            <v>CEC Solar #1025, LLC (SRC018668)</v>
          </cell>
          <cell r="K605" t="str">
            <v>Clean Energy Collective</v>
          </cell>
          <cell r="L605">
            <v>499.9</v>
          </cell>
          <cell r="M605" t="str">
            <v>DC</v>
          </cell>
          <cell r="X605">
            <v>2015</v>
          </cell>
          <cell r="Z605" t="str">
            <v>Boulder</v>
          </cell>
          <cell r="AB605" t="str">
            <v>CO</v>
          </cell>
        </row>
        <row r="606">
          <cell r="A606" t="str">
            <v>P_264832018</v>
          </cell>
          <cell r="B606" t="str">
            <v>Y</v>
          </cell>
          <cell r="F606" t="str">
            <v>Public Service Co of Colorado</v>
          </cell>
          <cell r="G606">
            <v>15466</v>
          </cell>
          <cell r="I606" t="str">
            <v>CEC Solar #1022, LLC (SRC018669)</v>
          </cell>
          <cell r="K606" t="str">
            <v>Clean Energy Collective</v>
          </cell>
          <cell r="L606">
            <v>499.9</v>
          </cell>
          <cell r="M606" t="str">
            <v>DC</v>
          </cell>
          <cell r="X606">
            <v>2015</v>
          </cell>
          <cell r="Z606" t="str">
            <v>Leadville</v>
          </cell>
          <cell r="AB606" t="str">
            <v>CO</v>
          </cell>
        </row>
        <row r="607">
          <cell r="A607" t="str">
            <v>P_062697285</v>
          </cell>
          <cell r="B607" t="str">
            <v>Y</v>
          </cell>
          <cell r="F607" t="str">
            <v>Public Service Co of Colorado</v>
          </cell>
          <cell r="G607">
            <v>15466</v>
          </cell>
          <cell r="I607" t="str">
            <v>Adams II (SRC018672)</v>
          </cell>
          <cell r="K607" t="str">
            <v>SunShare</v>
          </cell>
          <cell r="L607">
            <v>497.2</v>
          </cell>
          <cell r="M607" t="str">
            <v>DC</v>
          </cell>
          <cell r="X607">
            <v>2015</v>
          </cell>
          <cell r="Z607" t="str">
            <v>Watkins</v>
          </cell>
          <cell r="AB607" t="str">
            <v>CO</v>
          </cell>
        </row>
        <row r="608">
          <cell r="A608" t="str">
            <v>P_388683759</v>
          </cell>
          <cell r="B608" t="str">
            <v>Y</v>
          </cell>
          <cell r="F608" t="str">
            <v>Public Service Co of Colorado</v>
          </cell>
          <cell r="G608">
            <v>15466</v>
          </cell>
          <cell r="I608" t="str">
            <v>AntE (SRC018677)</v>
          </cell>
          <cell r="K608" t="str">
            <v>Community Energy Solar</v>
          </cell>
          <cell r="L608">
            <v>500</v>
          </cell>
          <cell r="M608" t="str">
            <v>DC</v>
          </cell>
          <cell r="X608">
            <v>2014</v>
          </cell>
          <cell r="Z608" t="str">
            <v>Antonito</v>
          </cell>
          <cell r="AB608" t="str">
            <v>CO</v>
          </cell>
        </row>
        <row r="609">
          <cell r="A609" t="str">
            <v>P_054190610</v>
          </cell>
          <cell r="B609" t="str">
            <v>Y</v>
          </cell>
          <cell r="F609" t="str">
            <v>Public Service Co of Colorado</v>
          </cell>
          <cell r="G609">
            <v>15466</v>
          </cell>
          <cell r="I609" t="str">
            <v>Alkire (SRC023375)</v>
          </cell>
          <cell r="K609" t="str">
            <v>NRG</v>
          </cell>
          <cell r="L609">
            <v>1496.88</v>
          </cell>
          <cell r="M609" t="str">
            <v>DC</v>
          </cell>
          <cell r="X609">
            <v>2016</v>
          </cell>
          <cell r="Z609" t="str">
            <v>Arvada</v>
          </cell>
          <cell r="AB609" t="str">
            <v>CO</v>
          </cell>
        </row>
        <row r="610">
          <cell r="A610" t="str">
            <v>P_506128446</v>
          </cell>
          <cell r="B610" t="str">
            <v>Y</v>
          </cell>
          <cell r="F610" t="str">
            <v>Public Service Co of Colorado</v>
          </cell>
          <cell r="G610">
            <v>15466</v>
          </cell>
          <cell r="I610" t="str">
            <v>Adams III (SRC023376)</v>
          </cell>
          <cell r="K610" t="str">
            <v>NRG</v>
          </cell>
          <cell r="L610">
            <v>1499.4</v>
          </cell>
          <cell r="M610" t="str">
            <v>DC</v>
          </cell>
          <cell r="X610">
            <v>2015</v>
          </cell>
          <cell r="Z610" t="str">
            <v>Waktins</v>
          </cell>
          <cell r="AB610" t="str">
            <v>CO</v>
          </cell>
        </row>
        <row r="611">
          <cell r="A611" t="str">
            <v>P_707059377</v>
          </cell>
          <cell r="B611" t="str">
            <v>Y</v>
          </cell>
          <cell r="F611" t="str">
            <v>Public Service Co of Colorado</v>
          </cell>
          <cell r="G611">
            <v>15466</v>
          </cell>
          <cell r="I611" t="str">
            <v>Adams (SRC023377)</v>
          </cell>
          <cell r="K611" t="str">
            <v>NRG</v>
          </cell>
          <cell r="L611">
            <v>1496.1</v>
          </cell>
          <cell r="M611" t="str">
            <v>DC</v>
          </cell>
          <cell r="X611">
            <v>2015</v>
          </cell>
          <cell r="Z611" t="str">
            <v>Watkins</v>
          </cell>
          <cell r="AB611" t="str">
            <v>CO</v>
          </cell>
        </row>
        <row r="612">
          <cell r="A612" t="str">
            <v>P_377045317</v>
          </cell>
          <cell r="B612" t="str">
            <v>Y</v>
          </cell>
          <cell r="F612" t="str">
            <v>Public Service Co of Colorado</v>
          </cell>
          <cell r="G612">
            <v>15466</v>
          </cell>
          <cell r="I612" t="str">
            <v>CEC Solar #1119 (SRC042360)</v>
          </cell>
          <cell r="K612" t="str">
            <v>Clean Focus Renewables</v>
          </cell>
          <cell r="L612">
            <v>1987.2</v>
          </cell>
          <cell r="M612" t="str">
            <v>DC</v>
          </cell>
          <cell r="X612">
            <v>2017</v>
          </cell>
          <cell r="Z612" t="str">
            <v>La Jara</v>
          </cell>
          <cell r="AB612" t="str">
            <v>CO</v>
          </cell>
        </row>
        <row r="613">
          <cell r="A613" t="str">
            <v>P_518852562</v>
          </cell>
          <cell r="B613" t="str">
            <v>Y</v>
          </cell>
          <cell r="F613" t="str">
            <v>Public Service Co of Colorado</v>
          </cell>
          <cell r="G613">
            <v>15466</v>
          </cell>
          <cell r="I613" t="str">
            <v>CEC Solar #1121, LLC (SRC042361)</v>
          </cell>
          <cell r="K613" t="str">
            <v>Clean Focus Renewables</v>
          </cell>
          <cell r="L613">
            <v>1984.5</v>
          </cell>
          <cell r="M613" t="str">
            <v>DC</v>
          </cell>
          <cell r="X613">
            <v>2017</v>
          </cell>
          <cell r="Z613" t="str">
            <v>Aurora</v>
          </cell>
          <cell r="AB613" t="str">
            <v>CO</v>
          </cell>
        </row>
        <row r="614">
          <cell r="A614" t="str">
            <v>P_959682303</v>
          </cell>
          <cell r="B614" t="str">
            <v>Y</v>
          </cell>
          <cell r="F614" t="str">
            <v>Public Service Co of Colorado</v>
          </cell>
          <cell r="G614">
            <v>15466</v>
          </cell>
          <cell r="I614" t="str">
            <v>CEC Solar #1122, LLC (SRC042362)</v>
          </cell>
          <cell r="K614" t="str">
            <v>Clean Focus Renewables</v>
          </cell>
          <cell r="L614">
            <v>1984.5</v>
          </cell>
          <cell r="M614" t="str">
            <v>DC</v>
          </cell>
          <cell r="X614">
            <v>2017</v>
          </cell>
          <cell r="Z614" t="str">
            <v>Watkins</v>
          </cell>
          <cell r="AB614" t="str">
            <v>CO</v>
          </cell>
        </row>
        <row r="615">
          <cell r="A615" t="str">
            <v>P_557913601</v>
          </cell>
          <cell r="B615" t="str">
            <v>Y</v>
          </cell>
          <cell r="F615" t="str">
            <v>Public Service Co of Colorado</v>
          </cell>
          <cell r="G615">
            <v>15466</v>
          </cell>
          <cell r="I615" t="str">
            <v>CEC Solar #1128, LLC (SRC042364)</v>
          </cell>
          <cell r="K615" t="str">
            <v>Clean Focus Renewables</v>
          </cell>
          <cell r="L615">
            <v>1987.2</v>
          </cell>
          <cell r="M615" t="str">
            <v>DC</v>
          </cell>
          <cell r="X615">
            <v>2018</v>
          </cell>
          <cell r="Z615" t="str">
            <v>Sterling</v>
          </cell>
          <cell r="AB615" t="str">
            <v>CO</v>
          </cell>
        </row>
        <row r="616">
          <cell r="A616" t="str">
            <v>P_726147349</v>
          </cell>
          <cell r="B616" t="str">
            <v>Y</v>
          </cell>
          <cell r="F616" t="str">
            <v>Public Service Co of Colorado</v>
          </cell>
          <cell r="G616">
            <v>15466</v>
          </cell>
          <cell r="I616" t="str">
            <v>CEC Solar #1130, LLC (SRC042365)</v>
          </cell>
          <cell r="K616" t="str">
            <v>Clean Focus Renewables</v>
          </cell>
          <cell r="L616">
            <v>1987.2</v>
          </cell>
          <cell r="M616" t="str">
            <v>DC</v>
          </cell>
          <cell r="X616">
            <v>2018</v>
          </cell>
          <cell r="Z616" t="str">
            <v>Watkins</v>
          </cell>
          <cell r="AB616" t="str">
            <v>CO</v>
          </cell>
        </row>
        <row r="617">
          <cell r="A617" t="str">
            <v>P_239717131</v>
          </cell>
          <cell r="B617" t="str">
            <v>Y</v>
          </cell>
          <cell r="F617" t="str">
            <v>Public Service Co of Colorado</v>
          </cell>
          <cell r="G617">
            <v>15466</v>
          </cell>
          <cell r="I617" t="str">
            <v>CEC Solar #1133, LLC (SRC042438)</v>
          </cell>
          <cell r="K617" t="str">
            <v>Clean Focus Renewables</v>
          </cell>
          <cell r="L617">
            <v>1984.5</v>
          </cell>
          <cell r="M617" t="str">
            <v>DC</v>
          </cell>
          <cell r="X617">
            <v>2018</v>
          </cell>
          <cell r="Z617" t="str">
            <v>Platteville</v>
          </cell>
          <cell r="AB617" t="str">
            <v>CO</v>
          </cell>
        </row>
        <row r="618">
          <cell r="A618" t="str">
            <v>P_896086701</v>
          </cell>
          <cell r="B618" t="str">
            <v>Y</v>
          </cell>
          <cell r="F618" t="str">
            <v>Public Service Co of Colorado</v>
          </cell>
          <cell r="G618">
            <v>15466</v>
          </cell>
          <cell r="I618" t="str">
            <v>Imboden IV (SRC042452)</v>
          </cell>
          <cell r="K618" t="str">
            <v>SunShare</v>
          </cell>
          <cell r="L618">
            <v>1995</v>
          </cell>
          <cell r="M618" t="str">
            <v>DC</v>
          </cell>
          <cell r="X618">
            <v>2018</v>
          </cell>
          <cell r="Z618" t="str">
            <v>Watkins</v>
          </cell>
          <cell r="AB618" t="str">
            <v>CO</v>
          </cell>
        </row>
        <row r="619">
          <cell r="A619" t="str">
            <v>P_042820929</v>
          </cell>
          <cell r="B619" t="str">
            <v>Y</v>
          </cell>
          <cell r="F619" t="str">
            <v>Public Service Co of Colorado</v>
          </cell>
          <cell r="G619">
            <v>15466</v>
          </cell>
          <cell r="I619" t="str">
            <v>Quincy Solar Garden (SRC042454)</v>
          </cell>
          <cell r="K619" t="str">
            <v>SunShare</v>
          </cell>
          <cell r="L619">
            <v>1999.5</v>
          </cell>
          <cell r="M619" t="str">
            <v>DC</v>
          </cell>
          <cell r="X619">
            <v>2018</v>
          </cell>
          <cell r="Z619" t="str">
            <v>Watkins</v>
          </cell>
          <cell r="AB619" t="str">
            <v>CO</v>
          </cell>
        </row>
        <row r="620">
          <cell r="A620" t="str">
            <v>P_457761671</v>
          </cell>
          <cell r="B620" t="str">
            <v>Y</v>
          </cell>
          <cell r="F620" t="str">
            <v>Public Service Co of Colorado</v>
          </cell>
          <cell r="G620">
            <v>15466</v>
          </cell>
          <cell r="I620" t="str">
            <v>Quincy II Solar Garden (SRC042456)</v>
          </cell>
          <cell r="K620" t="str">
            <v>AEP</v>
          </cell>
          <cell r="L620">
            <v>1999.5</v>
          </cell>
          <cell r="M620" t="str">
            <v>DC</v>
          </cell>
          <cell r="X620">
            <v>2018</v>
          </cell>
          <cell r="Z620" t="str">
            <v>Aurora</v>
          </cell>
          <cell r="AB620" t="str">
            <v>CO</v>
          </cell>
        </row>
        <row r="621">
          <cell r="A621" t="str">
            <v>P_132137088</v>
          </cell>
          <cell r="B621" t="str">
            <v>Y</v>
          </cell>
          <cell r="F621" t="str">
            <v>Public Service Co of Colorado</v>
          </cell>
          <cell r="G621">
            <v>15466</v>
          </cell>
          <cell r="I621" t="str">
            <v>Imboden III (SRC042457)</v>
          </cell>
          <cell r="K621" t="str">
            <v>AEP</v>
          </cell>
          <cell r="L621">
            <v>1999.5</v>
          </cell>
          <cell r="M621" t="str">
            <v>DC</v>
          </cell>
          <cell r="X621">
            <v>2018</v>
          </cell>
          <cell r="Z621" t="str">
            <v>Watkins</v>
          </cell>
          <cell r="AB621" t="str">
            <v>CO</v>
          </cell>
        </row>
        <row r="622">
          <cell r="A622" t="str">
            <v>P_565531571</v>
          </cell>
          <cell r="B622" t="str">
            <v>Y</v>
          </cell>
          <cell r="F622" t="str">
            <v>Public Service Co of Colorado</v>
          </cell>
          <cell r="G622">
            <v>15466</v>
          </cell>
          <cell r="I622" t="str">
            <v>Imboden II Solar Garden (SRC042458)</v>
          </cell>
          <cell r="K622" t="str">
            <v>AEP</v>
          </cell>
          <cell r="L622">
            <v>1999.5</v>
          </cell>
          <cell r="M622" t="str">
            <v>DC</v>
          </cell>
          <cell r="X622">
            <v>2018</v>
          </cell>
          <cell r="Z622" t="str">
            <v>Watkins</v>
          </cell>
          <cell r="AB622" t="str">
            <v>CO</v>
          </cell>
        </row>
        <row r="623">
          <cell r="A623" t="str">
            <v>P_648394308</v>
          </cell>
          <cell r="B623" t="str">
            <v>Y</v>
          </cell>
          <cell r="F623" t="str">
            <v>Public Service Co of Colorado</v>
          </cell>
          <cell r="G623">
            <v>15466</v>
          </cell>
          <cell r="I623" t="str">
            <v>Gilcrest Solar Garden (SRC042459)</v>
          </cell>
          <cell r="K623" t="str">
            <v>SunShare</v>
          </cell>
          <cell r="L623">
            <v>1999.5</v>
          </cell>
          <cell r="M623" t="str">
            <v>DC</v>
          </cell>
          <cell r="X623">
            <v>2018</v>
          </cell>
          <cell r="Z623" t="str">
            <v>Gilcrest</v>
          </cell>
          <cell r="AB623" t="str">
            <v>CO</v>
          </cell>
        </row>
        <row r="624">
          <cell r="A624" t="str">
            <v>P_651443638</v>
          </cell>
          <cell r="B624" t="str">
            <v>Y</v>
          </cell>
          <cell r="F624" t="str">
            <v>Public Service Co of Colorado</v>
          </cell>
          <cell r="G624">
            <v>15466</v>
          </cell>
          <cell r="I624" t="str">
            <v>Hudson Solar Garden (SRC042462)</v>
          </cell>
          <cell r="K624" t="str">
            <v>SunShare</v>
          </cell>
          <cell r="L624">
            <v>1999.5</v>
          </cell>
          <cell r="M624" t="str">
            <v>DC</v>
          </cell>
          <cell r="X624">
            <v>2018</v>
          </cell>
          <cell r="Z624" t="str">
            <v>Watkins</v>
          </cell>
          <cell r="AB624" t="str">
            <v>CO</v>
          </cell>
        </row>
        <row r="625">
          <cell r="A625" t="str">
            <v>P_846730948</v>
          </cell>
          <cell r="B625" t="str">
            <v>Y</v>
          </cell>
          <cell r="F625" t="str">
            <v>Public Service Co of Colorado</v>
          </cell>
          <cell r="G625">
            <v>15466</v>
          </cell>
          <cell r="I625" t="str">
            <v>Imboden V (SRC042463)</v>
          </cell>
          <cell r="K625" t="str">
            <v>SunShare</v>
          </cell>
          <cell r="L625">
            <v>1999.5</v>
          </cell>
          <cell r="M625" t="str">
            <v>DC</v>
          </cell>
          <cell r="X625">
            <v>2018</v>
          </cell>
          <cell r="Z625" t="str">
            <v>Watkins</v>
          </cell>
          <cell r="AB625" t="str">
            <v>CO</v>
          </cell>
        </row>
        <row r="626">
          <cell r="A626" t="str">
            <v>P_055007555</v>
          </cell>
          <cell r="B626" t="str">
            <v>Y</v>
          </cell>
          <cell r="F626" t="str">
            <v>Public Service Co of Colorado</v>
          </cell>
          <cell r="G626">
            <v>15466</v>
          </cell>
          <cell r="I626" t="str">
            <v>San Luis Solar Garden (SRC042532)</v>
          </cell>
          <cell r="K626" t="str">
            <v>Community Energy Solar</v>
          </cell>
          <cell r="L626">
            <v>1500</v>
          </cell>
          <cell r="M626" t="str">
            <v>DC</v>
          </cell>
          <cell r="X626">
            <v>2017</v>
          </cell>
          <cell r="Z626" t="str">
            <v>Antonito</v>
          </cell>
          <cell r="AB626" t="str">
            <v>CO</v>
          </cell>
        </row>
        <row r="627">
          <cell r="A627" t="str">
            <v>P_720783166a</v>
          </cell>
          <cell r="B627" t="str">
            <v>Y</v>
          </cell>
          <cell r="F627" t="str">
            <v>Public Service Co of Colorado</v>
          </cell>
          <cell r="G627">
            <v>15466</v>
          </cell>
          <cell r="I627" t="str">
            <v>Spark 1 (SRC050353)</v>
          </cell>
          <cell r="K627" t="str">
            <v>Microgrid Energy</v>
          </cell>
          <cell r="L627">
            <v>69.02</v>
          </cell>
          <cell r="M627" t="str">
            <v>DC</v>
          </cell>
          <cell r="X627">
            <v>2019</v>
          </cell>
          <cell r="Z627" t="str">
            <v>Denver</v>
          </cell>
          <cell r="AB627" t="str">
            <v>CO</v>
          </cell>
        </row>
        <row r="628">
          <cell r="A628" t="str">
            <v>P_720783166b</v>
          </cell>
          <cell r="B628" t="str">
            <v>Y</v>
          </cell>
          <cell r="F628" t="str">
            <v>Public Service Co of Colorado</v>
          </cell>
          <cell r="G628">
            <v>15466</v>
          </cell>
          <cell r="I628" t="str">
            <v>Spark 2 (SRC050356)</v>
          </cell>
          <cell r="K628" t="str">
            <v>Microgrid Energy</v>
          </cell>
          <cell r="L628">
            <v>70.72</v>
          </cell>
          <cell r="M628" t="str">
            <v>DC</v>
          </cell>
          <cell r="X628">
            <v>2018</v>
          </cell>
          <cell r="Z628" t="str">
            <v>Denver</v>
          </cell>
          <cell r="AB628" t="str">
            <v>CO</v>
          </cell>
        </row>
        <row r="629">
          <cell r="A629" t="str">
            <v>P_821472571</v>
          </cell>
          <cell r="B629" t="str">
            <v>Y</v>
          </cell>
          <cell r="F629" t="str">
            <v>Public Service Co of Colorado</v>
          </cell>
          <cell r="G629">
            <v>15466</v>
          </cell>
          <cell r="I629" t="str">
            <v>Stanley Marketplace (SRC050354)</v>
          </cell>
          <cell r="K629" t="str">
            <v>Microgrid Energy</v>
          </cell>
          <cell r="L629">
            <v>100</v>
          </cell>
          <cell r="M629" t="str">
            <v>DC</v>
          </cell>
          <cell r="X629">
            <v>2018</v>
          </cell>
          <cell r="Z629" t="str">
            <v>Aurora</v>
          </cell>
          <cell r="AB629" t="str">
            <v>CO</v>
          </cell>
        </row>
        <row r="630">
          <cell r="A630" t="str">
            <v>P_609191871</v>
          </cell>
          <cell r="B630" t="str">
            <v>Y</v>
          </cell>
          <cell r="F630" t="str">
            <v>Public Service Co of Colorado</v>
          </cell>
          <cell r="G630">
            <v>15466</v>
          </cell>
          <cell r="I630" t="str">
            <v>Centennial I (SRC050355)</v>
          </cell>
          <cell r="K630" t="str">
            <v>SET Ventures Group</v>
          </cell>
          <cell r="L630">
            <v>97.5</v>
          </cell>
          <cell r="M630" t="str">
            <v>DC</v>
          </cell>
          <cell r="Q630">
            <v>97.47</v>
          </cell>
          <cell r="X630">
            <v>2018</v>
          </cell>
          <cell r="Z630" t="str">
            <v>Platteville</v>
          </cell>
          <cell r="AB630" t="str">
            <v>CO</v>
          </cell>
        </row>
        <row r="631">
          <cell r="A631" t="str">
            <v>P_885573569</v>
          </cell>
          <cell r="B631" t="str">
            <v>Y</v>
          </cell>
          <cell r="F631" t="str">
            <v>Public Service Co of Colorado</v>
          </cell>
          <cell r="G631">
            <v>15466</v>
          </cell>
          <cell r="I631" t="str">
            <v>GHA Solar Garden (SRC050357)</v>
          </cell>
          <cell r="K631" t="str">
            <v>Microgrid Energy</v>
          </cell>
          <cell r="L631">
            <v>100</v>
          </cell>
          <cell r="M631" t="str">
            <v>DC</v>
          </cell>
          <cell r="X631">
            <v>2019</v>
          </cell>
          <cell r="Z631" t="str">
            <v>Parachute</v>
          </cell>
          <cell r="AB631" t="str">
            <v>CO</v>
          </cell>
        </row>
        <row r="632">
          <cell r="A632" t="str">
            <v>P_273371168</v>
          </cell>
          <cell r="B632" t="str">
            <v>Y</v>
          </cell>
          <cell r="F632" t="str">
            <v>Public Service Co of Colorado</v>
          </cell>
          <cell r="G632">
            <v>15466</v>
          </cell>
          <cell r="I632" t="str">
            <v>Lafayette Horizon Solar CSG LLC (SRC053370)</v>
          </cell>
          <cell r="K632" t="str">
            <v>Community Energy Solar</v>
          </cell>
          <cell r="L632">
            <v>2000</v>
          </cell>
          <cell r="M632" t="str">
            <v>DC</v>
          </cell>
          <cell r="X632">
            <v>2018</v>
          </cell>
          <cell r="Z632" t="str">
            <v>Lafayette</v>
          </cell>
          <cell r="AB632" t="str">
            <v>CO</v>
          </cell>
        </row>
        <row r="633">
          <cell r="A633" t="str">
            <v>P_084540845</v>
          </cell>
          <cell r="B633" t="str">
            <v>Y</v>
          </cell>
          <cell r="F633" t="str">
            <v>Public Service Co of Colorado</v>
          </cell>
          <cell r="G633">
            <v>15466</v>
          </cell>
          <cell r="I633" t="str">
            <v>100% Low-Income Community-Based Solar Ga (SRC053962)</v>
          </cell>
          <cell r="K633" t="str">
            <v>DHA</v>
          </cell>
          <cell r="L633">
            <v>1996</v>
          </cell>
          <cell r="M633" t="str">
            <v>DC</v>
          </cell>
          <cell r="Q633">
            <v>1995.93</v>
          </cell>
          <cell r="X633">
            <v>2017</v>
          </cell>
          <cell r="Z633" t="str">
            <v>Watkins</v>
          </cell>
          <cell r="AB633" t="str">
            <v>CO</v>
          </cell>
        </row>
        <row r="634">
          <cell r="A634" t="str">
            <v>P_742791632</v>
          </cell>
          <cell r="B634" t="str">
            <v>Y</v>
          </cell>
          <cell r="F634" t="str">
            <v>Public Service Co of Colorado</v>
          </cell>
          <cell r="G634">
            <v>15466</v>
          </cell>
          <cell r="I634" t="str">
            <v>Alamosa01 (Wisecamp) (SRC053963)</v>
          </cell>
          <cell r="K634" t="str">
            <v>Oak Leaf Energy Partners</v>
          </cell>
          <cell r="L634">
            <v>1997.1</v>
          </cell>
          <cell r="M634" t="str">
            <v>DC</v>
          </cell>
          <cell r="X634">
            <v>2019</v>
          </cell>
          <cell r="Z634" t="str">
            <v>Alamosa</v>
          </cell>
          <cell r="AB634" t="str">
            <v>CO</v>
          </cell>
        </row>
        <row r="635">
          <cell r="A635" t="str">
            <v>P_158090687</v>
          </cell>
          <cell r="B635" t="str">
            <v>Y</v>
          </cell>
          <cell r="F635" t="str">
            <v>Public Service Co of Colorado</v>
          </cell>
          <cell r="G635">
            <v>15466</v>
          </cell>
          <cell r="I635" t="str">
            <v>Lowry State Land Board (SRC053964)</v>
          </cell>
          <cell r="K635" t="str">
            <v>Oak Leaf Energy Partners</v>
          </cell>
          <cell r="L635">
            <v>1997.1</v>
          </cell>
          <cell r="M635" t="str">
            <v>DC</v>
          </cell>
          <cell r="X635">
            <v>2019</v>
          </cell>
          <cell r="Z635" t="str">
            <v>Watkins</v>
          </cell>
          <cell r="AB635" t="str">
            <v>CO</v>
          </cell>
        </row>
        <row r="636">
          <cell r="A636" t="str">
            <v>P_195184506</v>
          </cell>
          <cell r="B636" t="str">
            <v>Y</v>
          </cell>
          <cell r="F636" t="str">
            <v>Public Service Co of Colorado</v>
          </cell>
          <cell r="G636">
            <v>15466</v>
          </cell>
          <cell r="I636" t="str">
            <v>Greeley-Weld Airport (SRC053971)</v>
          </cell>
          <cell r="K636" t="str">
            <v>Oak Leaf Energy Partners</v>
          </cell>
          <cell r="L636">
            <v>1997.1</v>
          </cell>
          <cell r="M636" t="str">
            <v>DC</v>
          </cell>
          <cell r="X636">
            <v>2018</v>
          </cell>
          <cell r="Z636" t="str">
            <v>Greeley</v>
          </cell>
          <cell r="AB636" t="str">
            <v>CO</v>
          </cell>
        </row>
        <row r="637">
          <cell r="A637" t="str">
            <v>P_185115717</v>
          </cell>
          <cell r="B637" t="str">
            <v>Y</v>
          </cell>
          <cell r="F637" t="str">
            <v>Public Service Co of Colorado</v>
          </cell>
          <cell r="G637">
            <v>15466</v>
          </cell>
          <cell r="I637" t="str">
            <v>Cameo01 (SRC053977)</v>
          </cell>
          <cell r="K637" t="str">
            <v>Oak Leaf Energy Partners</v>
          </cell>
          <cell r="L637">
            <v>1997.1</v>
          </cell>
          <cell r="M637" t="str">
            <v>DC</v>
          </cell>
          <cell r="X637">
            <v>2019</v>
          </cell>
          <cell r="Z637" t="str">
            <v>Palisade</v>
          </cell>
          <cell r="AB637" t="str">
            <v>CO</v>
          </cell>
        </row>
        <row r="638">
          <cell r="A638" t="str">
            <v>P_725146401</v>
          </cell>
          <cell r="B638" t="str">
            <v>Y</v>
          </cell>
          <cell r="F638" t="str">
            <v>San Miguel Power Association</v>
          </cell>
          <cell r="G638">
            <v>16622</v>
          </cell>
          <cell r="I638" t="str">
            <v>Paradox Valley Solar Array</v>
          </cell>
          <cell r="K638" t="str">
            <v>Clean Energy Collective</v>
          </cell>
          <cell r="L638">
            <v>1124.24</v>
          </cell>
          <cell r="M638" t="str">
            <v>DC</v>
          </cell>
          <cell r="Q638">
            <v>1124.24</v>
          </cell>
          <cell r="X638">
            <v>2012</v>
          </cell>
          <cell r="Z638" t="str">
            <v>Bedrock</v>
          </cell>
          <cell r="AB638" t="str">
            <v>CO</v>
          </cell>
        </row>
        <row r="639">
          <cell r="A639" t="str">
            <v>P_588463846</v>
          </cell>
          <cell r="B639" t="str">
            <v>Y</v>
          </cell>
          <cell r="F639" t="str">
            <v>San Miguel Power Association</v>
          </cell>
          <cell r="G639">
            <v>16622</v>
          </cell>
          <cell r="I639" t="str">
            <v>San Miguel Power Association Solar Garden</v>
          </cell>
          <cell r="K639" t="str">
            <v>Grid Alternatives</v>
          </cell>
          <cell r="L639">
            <v>200</v>
          </cell>
          <cell r="M639" t="str">
            <v>DC</v>
          </cell>
          <cell r="Q639">
            <v>197</v>
          </cell>
          <cell r="X639">
            <v>2017</v>
          </cell>
          <cell r="Z639" t="str">
            <v>Norwood</v>
          </cell>
          <cell r="AB639" t="str">
            <v>CO</v>
          </cell>
        </row>
        <row r="640">
          <cell r="A640" t="str">
            <v>P_283311398</v>
          </cell>
          <cell r="B640" t="str">
            <v>Y</v>
          </cell>
          <cell r="F640" t="str">
            <v>Emerald People's Utility Dist</v>
          </cell>
          <cell r="G640">
            <v>40437</v>
          </cell>
          <cell r="I640" t="str">
            <v>Sharing Sun community solar</v>
          </cell>
          <cell r="K640" t="str">
            <v>Advanced Energy Systems and Energy Design</v>
          </cell>
          <cell r="L640">
            <v>77.3</v>
          </cell>
          <cell r="M640" t="str">
            <v>.</v>
          </cell>
          <cell r="Q640">
            <v>77.28</v>
          </cell>
          <cell r="X640">
            <v>2017</v>
          </cell>
          <cell r="Z640" t="str">
            <v>Eugene</v>
          </cell>
          <cell r="AB640" t="str">
            <v>OR</v>
          </cell>
        </row>
        <row r="641">
          <cell r="A641" t="str">
            <v>P_869691822</v>
          </cell>
          <cell r="B641" t="str">
            <v>Y</v>
          </cell>
          <cell r="F641" t="str">
            <v>Lane Electric Coop Inc</v>
          </cell>
          <cell r="G641">
            <v>10681</v>
          </cell>
          <cell r="I641" t="str">
            <v>Lane Electric’s Community Solar Garden</v>
          </cell>
          <cell r="K641" t="str">
            <v>Local contractor</v>
          </cell>
          <cell r="L641">
            <v>25</v>
          </cell>
          <cell r="M641" t="str">
            <v>.</v>
          </cell>
          <cell r="Q641">
            <v>27.468</v>
          </cell>
          <cell r="X641">
            <v>2015</v>
          </cell>
          <cell r="Z641" t="str">
            <v>Eugene</v>
          </cell>
          <cell r="AB641" t="str">
            <v>OR</v>
          </cell>
        </row>
        <row r="642">
          <cell r="A642" t="str">
            <v>P_388658293</v>
          </cell>
          <cell r="B642" t="str">
            <v>Y</v>
          </cell>
          <cell r="F642" t="str">
            <v>Central Electric Coop Inc - (OR)</v>
          </cell>
          <cell r="G642">
            <v>3240</v>
          </cell>
          <cell r="I642" t="str">
            <v>Shared Solar</v>
          </cell>
          <cell r="K642" t="str">
            <v>Sunlight Solar Energy (of Bend)</v>
          </cell>
          <cell r="L642">
            <v>199.5</v>
          </cell>
          <cell r="M642" t="str">
            <v>DC</v>
          </cell>
          <cell r="Q642">
            <v>199.5</v>
          </cell>
          <cell r="X642">
            <v>2016</v>
          </cell>
          <cell r="Z642" t="str">
            <v>Bend</v>
          </cell>
          <cell r="AB642" t="str">
            <v>OR</v>
          </cell>
        </row>
        <row r="643">
          <cell r="A643" t="str">
            <v>P_413601145</v>
          </cell>
          <cell r="B643" t="str">
            <v>Y</v>
          </cell>
          <cell r="F643" t="str">
            <v>City of Ashland - (OR)</v>
          </cell>
          <cell r="G643">
            <v>907</v>
          </cell>
          <cell r="I643" t="str">
            <v>Solar Pioneer II</v>
          </cell>
          <cell r="K643" t="str">
            <v>City of Ashland</v>
          </cell>
          <cell r="L643">
            <v>63.5</v>
          </cell>
          <cell r="M643" t="str">
            <v>DC</v>
          </cell>
          <cell r="Q643">
            <v>63.524999999999999</v>
          </cell>
          <cell r="X643">
            <v>2008</v>
          </cell>
          <cell r="Z643" t="str">
            <v>Ashland</v>
          </cell>
          <cell r="AB643" t="str">
            <v>OR</v>
          </cell>
        </row>
        <row r="644">
          <cell r="A644" t="str">
            <v>P_564158621</v>
          </cell>
          <cell r="B644" t="str">
            <v>Y</v>
          </cell>
          <cell r="F644" t="str">
            <v>United Power, Inc</v>
          </cell>
          <cell r="G644">
            <v>19499</v>
          </cell>
          <cell r="I644" t="str">
            <v>Sol Partners Cooperative Solar Farm</v>
          </cell>
          <cell r="L644">
            <v>40</v>
          </cell>
          <cell r="M644" t="str">
            <v>DC</v>
          </cell>
          <cell r="X644">
            <v>2009</v>
          </cell>
          <cell r="Z644" t="str">
            <v>Brighton</v>
          </cell>
          <cell r="AB644" t="str">
            <v>CO</v>
          </cell>
        </row>
        <row r="645">
          <cell r="A645" t="str">
            <v>P_103009474</v>
          </cell>
          <cell r="B645" t="str">
            <v>Y</v>
          </cell>
          <cell r="F645" t="str">
            <v>Holy Cross Electric Assn, Inc</v>
          </cell>
          <cell r="G645">
            <v>8773</v>
          </cell>
          <cell r="I645" t="str">
            <v>Mid-Valley Community Solar Array</v>
          </cell>
          <cell r="K645" t="str">
            <v>Clean Energy Collective</v>
          </cell>
          <cell r="L645">
            <v>80</v>
          </cell>
          <cell r="M645" t="str">
            <v>DC</v>
          </cell>
          <cell r="X645">
            <v>2010</v>
          </cell>
          <cell r="Z645" t="str">
            <v>Basalt</v>
          </cell>
          <cell r="AB645" t="str">
            <v>CO</v>
          </cell>
        </row>
        <row r="646">
          <cell r="A646" t="str">
            <v>P_029593160a</v>
          </cell>
          <cell r="B646" t="str">
            <v>Y</v>
          </cell>
          <cell r="F646" t="str">
            <v>Wolverine Power Supply Coop</v>
          </cell>
          <cell r="G646">
            <v>20910</v>
          </cell>
          <cell r="I646" t="str">
            <v>Spartan Solar</v>
          </cell>
          <cell r="K646" t="str">
            <v>Spartan Renewable Energy, Inc.</v>
          </cell>
          <cell r="L646">
            <v>1457.92</v>
          </cell>
          <cell r="M646" t="str">
            <v>DC</v>
          </cell>
          <cell r="Q646">
            <v>1457.92</v>
          </cell>
          <cell r="X646">
            <v>2016</v>
          </cell>
          <cell r="Z646" t="str">
            <v>Cadillac</v>
          </cell>
          <cell r="AB646" t="str">
            <v>MI</v>
          </cell>
        </row>
        <row r="647">
          <cell r="A647" t="str">
            <v>P_047752620</v>
          </cell>
          <cell r="B647" t="str">
            <v>Y</v>
          </cell>
          <cell r="F647" t="str">
            <v>Delta Montrose Electric Assn</v>
          </cell>
          <cell r="G647">
            <v>5086</v>
          </cell>
          <cell r="I647" t="str">
            <v>Delta Montrose Community Solar Array</v>
          </cell>
          <cell r="L647">
            <v>20</v>
          </cell>
          <cell r="M647" t="str">
            <v>DC</v>
          </cell>
          <cell r="X647">
            <v>2011</v>
          </cell>
          <cell r="Z647" t="str">
            <v>Montrose</v>
          </cell>
          <cell r="AB647" t="str">
            <v>CO</v>
          </cell>
        </row>
        <row r="648">
          <cell r="A648" t="str">
            <v>P_140516085</v>
          </cell>
          <cell r="B648" t="str">
            <v>Y</v>
          </cell>
          <cell r="F648" t="str">
            <v>Cherryland Electric Cooperative</v>
          </cell>
          <cell r="G648">
            <v>3436</v>
          </cell>
          <cell r="I648" t="str">
            <v>Solar Up North Alliance</v>
          </cell>
          <cell r="K648" t="str">
            <v>Spartan Renewable Energy, Inc.</v>
          </cell>
          <cell r="L648">
            <v>52.64</v>
          </cell>
          <cell r="M648" t="str">
            <v>DC</v>
          </cell>
          <cell r="Q648">
            <v>52.64</v>
          </cell>
          <cell r="X648">
            <v>2013</v>
          </cell>
          <cell r="Z648" t="str">
            <v>Grawn</v>
          </cell>
          <cell r="AB648" t="str">
            <v>MI</v>
          </cell>
        </row>
        <row r="649">
          <cell r="A649" t="str">
            <v>P_876339076</v>
          </cell>
          <cell r="B649" t="str">
            <v>Y</v>
          </cell>
          <cell r="F649" t="str">
            <v>Empire Electric Assn, Inc</v>
          </cell>
          <cell r="G649">
            <v>5862</v>
          </cell>
          <cell r="I649" t="str">
            <v>Solar Assist Cooperative Garden</v>
          </cell>
          <cell r="K649" t="str">
            <v>.</v>
          </cell>
          <cell r="L649">
            <v>5.4</v>
          </cell>
          <cell r="M649" t="str">
            <v>DC</v>
          </cell>
          <cell r="Q649">
            <v>5.4</v>
          </cell>
          <cell r="X649">
            <v>2011</v>
          </cell>
          <cell r="Z649" t="str">
            <v>Cortez</v>
          </cell>
          <cell r="AB649" t="str">
            <v>CO</v>
          </cell>
        </row>
        <row r="650">
          <cell r="A650" t="str">
            <v>P_087382071</v>
          </cell>
          <cell r="B650" t="str">
            <v>Y</v>
          </cell>
          <cell r="F650" t="str">
            <v>Empire Electric Assn, Inc</v>
          </cell>
          <cell r="G650">
            <v>5862</v>
          </cell>
          <cell r="I650" t="str">
            <v>EEA/GRID CO Solar Garden</v>
          </cell>
          <cell r="K650" t="str">
            <v>GRID alternatives</v>
          </cell>
          <cell r="L650">
            <v>26</v>
          </cell>
          <cell r="M650" t="str">
            <v>DC</v>
          </cell>
          <cell r="Q650">
            <v>21.35</v>
          </cell>
          <cell r="X650">
            <v>2016</v>
          </cell>
          <cell r="Z650" t="str">
            <v>Cortez</v>
          </cell>
          <cell r="AB650" t="str">
            <v>CO</v>
          </cell>
        </row>
        <row r="651">
          <cell r="A651" t="str">
            <v>P_029593160b</v>
          </cell>
          <cell r="B651" t="str">
            <v>Y</v>
          </cell>
          <cell r="F651" t="str">
            <v>Midwest Energy and Communications</v>
          </cell>
          <cell r="G651">
            <v>12377</v>
          </cell>
          <cell r="I651" t="str">
            <v>SpartanSolar-MEC</v>
          </cell>
          <cell r="K651" t="str">
            <v>Spartan Renewable Energy, Inc.</v>
          </cell>
          <cell r="L651">
            <v>869.4</v>
          </cell>
          <cell r="M651" t="str">
            <v>DC</v>
          </cell>
          <cell r="Q651">
            <v>869.4</v>
          </cell>
          <cell r="X651">
            <v>2018</v>
          </cell>
          <cell r="Z651" t="str">
            <v>Cassopolis</v>
          </cell>
          <cell r="AB651" t="str">
            <v>MI</v>
          </cell>
        </row>
        <row r="652">
          <cell r="A652" t="str">
            <v>P_850199753</v>
          </cell>
          <cell r="B652" t="str">
            <v>Y</v>
          </cell>
          <cell r="F652" t="str">
            <v>Holy Cross Electric Assn, Inc</v>
          </cell>
          <cell r="G652">
            <v>8773</v>
          </cell>
          <cell r="I652" t="str">
            <v>Garfield County Airport Solar Array</v>
          </cell>
          <cell r="K652" t="str">
            <v>Clean Energy Collective</v>
          </cell>
          <cell r="L652">
            <v>858</v>
          </cell>
          <cell r="M652" t="str">
            <v>DC</v>
          </cell>
          <cell r="Q652">
            <v>858</v>
          </cell>
          <cell r="X652">
            <v>2011</v>
          </cell>
          <cell r="Z652" t="str">
            <v>Rifle</v>
          </cell>
          <cell r="AB652" t="str">
            <v>CO</v>
          </cell>
        </row>
        <row r="653">
          <cell r="A653" t="str">
            <v>P_565338158</v>
          </cell>
          <cell r="B653" t="str">
            <v>Y</v>
          </cell>
          <cell r="F653" t="str">
            <v>Grand Valley Power Cooperative</v>
          </cell>
          <cell r="G653">
            <v>7563</v>
          </cell>
          <cell r="I653" t="str">
            <v>Grand Valley Power Solar Farm</v>
          </cell>
          <cell r="K653" t="str">
            <v>Grand Valley Power Cooperative</v>
          </cell>
          <cell r="L653">
            <v>30</v>
          </cell>
          <cell r="M653" t="str">
            <v>DC</v>
          </cell>
          <cell r="X653">
            <v>2011</v>
          </cell>
          <cell r="Z653" t="str">
            <v>Grand Junction</v>
          </cell>
          <cell r="AB653" t="str">
            <v>CO</v>
          </cell>
        </row>
        <row r="654">
          <cell r="A654" t="str">
            <v>P_000707005</v>
          </cell>
          <cell r="B654" t="str">
            <v>Y</v>
          </cell>
          <cell r="F654" t="str">
            <v>Colorado Springs Utilities</v>
          </cell>
          <cell r="G654">
            <v>3989</v>
          </cell>
          <cell r="I654" t="str">
            <v>Venetucci Farm Solar Garden</v>
          </cell>
          <cell r="K654" t="str">
            <v>SunShare</v>
          </cell>
          <cell r="L654">
            <v>580</v>
          </cell>
          <cell r="M654" t="str">
            <v>DC</v>
          </cell>
          <cell r="X654">
            <v>2011</v>
          </cell>
          <cell r="Z654" t="str">
            <v>Colorado Springs</v>
          </cell>
          <cell r="AB654" t="str">
            <v>CO</v>
          </cell>
        </row>
        <row r="655">
          <cell r="A655" t="str">
            <v>P_310981069</v>
          </cell>
          <cell r="B655" t="str">
            <v>Y</v>
          </cell>
          <cell r="F655" t="str">
            <v>Colorado Springs Utilities</v>
          </cell>
          <cell r="G655">
            <v>3989</v>
          </cell>
          <cell r="I655" t="str">
            <v>Good Shepherd Solar Garden</v>
          </cell>
          <cell r="K655" t="str">
            <v>SunShare</v>
          </cell>
          <cell r="L655">
            <v>580</v>
          </cell>
          <cell r="M655" t="str">
            <v>DC</v>
          </cell>
          <cell r="X655">
            <v>2012</v>
          </cell>
          <cell r="Z655" t="str">
            <v>Colorado Springs</v>
          </cell>
          <cell r="AB655" t="str">
            <v>CO</v>
          </cell>
        </row>
        <row r="656">
          <cell r="A656" t="str">
            <v>P_141765501</v>
          </cell>
          <cell r="B656" t="str">
            <v>Y</v>
          </cell>
          <cell r="F656" t="str">
            <v>Colorado Springs Utilities</v>
          </cell>
          <cell r="G656">
            <v>3989</v>
          </cell>
          <cell r="I656" t="str">
            <v>Colorado Spring Utilities Pilot Community Solar Project 2</v>
          </cell>
          <cell r="K656" t="str">
            <v>SunShare</v>
          </cell>
          <cell r="L656">
            <v>570</v>
          </cell>
          <cell r="M656" t="str">
            <v>DC</v>
          </cell>
          <cell r="X656">
            <v>2012</v>
          </cell>
          <cell r="Z656" t="str">
            <v>Colorado Springs</v>
          </cell>
          <cell r="AB656" t="str">
            <v>CO</v>
          </cell>
        </row>
        <row r="657">
          <cell r="A657" t="str">
            <v>P_820159551</v>
          </cell>
          <cell r="B657" t="str">
            <v>Y</v>
          </cell>
          <cell r="F657" t="str">
            <v>Colorado Springs Utilities</v>
          </cell>
          <cell r="G657">
            <v>3989</v>
          </cell>
          <cell r="I657" t="str">
            <v>Colorado Springs Community Solar Array</v>
          </cell>
          <cell r="K657" t="str">
            <v>Clean Energy Collective</v>
          </cell>
          <cell r="L657">
            <v>500</v>
          </cell>
          <cell r="M657" t="str">
            <v>DC</v>
          </cell>
          <cell r="X657">
            <v>2016</v>
          </cell>
          <cell r="Z657" t="str">
            <v>Colorado Springs</v>
          </cell>
          <cell r="AB657" t="str">
            <v>CO</v>
          </cell>
        </row>
        <row r="658">
          <cell r="A658" t="str">
            <v>P_205809026</v>
          </cell>
          <cell r="B658" t="str">
            <v>Y</v>
          </cell>
          <cell r="F658" t="str">
            <v>Poudre Valley Rural Electric Association</v>
          </cell>
          <cell r="G658">
            <v>15257</v>
          </cell>
          <cell r="I658" t="str">
            <v>PVREA Headquarters Solar Array</v>
          </cell>
          <cell r="K658" t="str">
            <v>Clean Energy Collective</v>
          </cell>
          <cell r="L658">
            <v>120</v>
          </cell>
          <cell r="M658" t="str">
            <v>DC</v>
          </cell>
          <cell r="X658">
            <v>2012</v>
          </cell>
          <cell r="Z658" t="str">
            <v>Fort Collins</v>
          </cell>
          <cell r="AB658" t="str">
            <v>CO</v>
          </cell>
        </row>
        <row r="659">
          <cell r="A659" t="str">
            <v>P_425776386a</v>
          </cell>
          <cell r="B659" t="str">
            <v>Y</v>
          </cell>
          <cell r="F659" t="str">
            <v>La Plata Electric Association</v>
          </cell>
          <cell r="G659">
            <v>10539</v>
          </cell>
          <cell r="I659" t="str">
            <v>Durango Solar Garden 1</v>
          </cell>
          <cell r="K659" t="str">
            <v>Shaw Solar</v>
          </cell>
          <cell r="L659">
            <v>200</v>
          </cell>
          <cell r="M659" t="str">
            <v>DC</v>
          </cell>
          <cell r="X659">
            <v>2015</v>
          </cell>
          <cell r="Z659" t="str">
            <v>Ignacio</v>
          </cell>
          <cell r="AB659" t="str">
            <v>CO</v>
          </cell>
        </row>
        <row r="660">
          <cell r="A660" t="str">
            <v>P_425776386b</v>
          </cell>
          <cell r="B660" t="str">
            <v>Y</v>
          </cell>
          <cell r="F660" t="str">
            <v>La Plata Electric Association</v>
          </cell>
          <cell r="G660">
            <v>10539</v>
          </cell>
          <cell r="I660" t="str">
            <v>Durango Solar Garden 2</v>
          </cell>
          <cell r="K660" t="str">
            <v>Shaw Solar</v>
          </cell>
          <cell r="L660">
            <v>50</v>
          </cell>
          <cell r="M660" t="str">
            <v>DC</v>
          </cell>
          <cell r="X660">
            <v>2015</v>
          </cell>
          <cell r="Z660" t="str">
            <v>Durango</v>
          </cell>
          <cell r="AB660" t="str">
            <v>CO</v>
          </cell>
        </row>
        <row r="661">
          <cell r="A661" t="str">
            <v>P_163152838</v>
          </cell>
          <cell r="B661" t="str">
            <v>Y</v>
          </cell>
          <cell r="F661" t="str">
            <v>Colorado Springs Utilities</v>
          </cell>
          <cell r="G661">
            <v>3989</v>
          </cell>
          <cell r="I661" t="str">
            <v>Pikes Peak Solar Garden</v>
          </cell>
          <cell r="K661" t="str">
            <v>SunShare</v>
          </cell>
          <cell r="L661">
            <v>2300</v>
          </cell>
          <cell r="M661" t="str">
            <v>DC</v>
          </cell>
          <cell r="X661">
            <v>2014</v>
          </cell>
          <cell r="Z661" t="str">
            <v>Manitou Springs</v>
          </cell>
          <cell r="AB661" t="str">
            <v>CO</v>
          </cell>
        </row>
        <row r="662">
          <cell r="A662" t="str">
            <v>P_881335630</v>
          </cell>
          <cell r="B662" t="str">
            <v>Y</v>
          </cell>
          <cell r="F662" t="str">
            <v>Yampa Valley Electric Association</v>
          </cell>
          <cell r="G662">
            <v>21081</v>
          </cell>
          <cell r="I662" t="str">
            <v>YVEA Community Solar Array</v>
          </cell>
          <cell r="K662" t="str">
            <v>Clean Energy Collective</v>
          </cell>
          <cell r="L662">
            <v>580</v>
          </cell>
          <cell r="M662" t="str">
            <v>DC</v>
          </cell>
          <cell r="X662">
            <v>2015</v>
          </cell>
          <cell r="Z662" t="str">
            <v>Craig</v>
          </cell>
          <cell r="AB662" t="str">
            <v>CO</v>
          </cell>
        </row>
        <row r="663">
          <cell r="A663" t="str">
            <v>P_097392417</v>
          </cell>
          <cell r="B663" t="str">
            <v>Y</v>
          </cell>
          <cell r="F663" t="str">
            <v>Poudre Valley Rural Electric Association</v>
          </cell>
          <cell r="G663">
            <v>15257</v>
          </cell>
          <cell r="I663" t="str">
            <v>PVREA Solar Array 2</v>
          </cell>
          <cell r="K663" t="str">
            <v>Clean Energy Collective</v>
          </cell>
          <cell r="L663">
            <v>630</v>
          </cell>
          <cell r="M663" t="str">
            <v>DC</v>
          </cell>
          <cell r="X663">
            <v>2015</v>
          </cell>
          <cell r="Z663" t="str">
            <v>Fort Collins</v>
          </cell>
          <cell r="AB663" t="str">
            <v>CO</v>
          </cell>
        </row>
        <row r="664">
          <cell r="A664" t="str">
            <v>P_403853734</v>
          </cell>
          <cell r="B664" t="str">
            <v>Y</v>
          </cell>
          <cell r="F664" t="str">
            <v>Holy Cross Electric Assn, Inc</v>
          </cell>
          <cell r="G664">
            <v>8773</v>
          </cell>
          <cell r="I664" t="str">
            <v>Sunnyside Ranch Community Solar Array</v>
          </cell>
          <cell r="K664" t="str">
            <v>Clean Energy Collective</v>
          </cell>
          <cell r="L664">
            <v>1790</v>
          </cell>
          <cell r="M664" t="str">
            <v>DC</v>
          </cell>
          <cell r="X664">
            <v>2015</v>
          </cell>
          <cell r="Z664" t="str">
            <v>Carbondale</v>
          </cell>
          <cell r="AB664" t="str">
            <v>CO</v>
          </cell>
        </row>
        <row r="665">
          <cell r="A665" t="str">
            <v>P_784180402</v>
          </cell>
          <cell r="B665" t="str">
            <v>Y</v>
          </cell>
          <cell r="F665" t="str">
            <v>Yampa Valley Electric Association</v>
          </cell>
          <cell r="G665">
            <v>21081</v>
          </cell>
          <cell r="I665" t="str">
            <v>Yampa Valley Solar Garden</v>
          </cell>
          <cell r="K665" t="str">
            <v>GRID alternatives</v>
          </cell>
          <cell r="L665">
            <v>125</v>
          </cell>
          <cell r="M665" t="str">
            <v>DC</v>
          </cell>
          <cell r="Q665">
            <v>147.87</v>
          </cell>
          <cell r="X665">
            <v>2015</v>
          </cell>
          <cell r="Z665" t="str">
            <v>Steamboat</v>
          </cell>
          <cell r="AB665" t="str">
            <v>CO</v>
          </cell>
        </row>
        <row r="666">
          <cell r="A666" t="str">
            <v>P_824993807</v>
          </cell>
          <cell r="B666" t="str">
            <v>Y</v>
          </cell>
          <cell r="F666" t="str">
            <v>Fort Collins Utilities</v>
          </cell>
          <cell r="G666">
            <v>6604</v>
          </cell>
          <cell r="I666" t="str">
            <v>Riverside Community Solar Array</v>
          </cell>
          <cell r="K666" t="str">
            <v>Clean Energy Collective</v>
          </cell>
          <cell r="L666">
            <v>630</v>
          </cell>
          <cell r="M666" t="str">
            <v>DC</v>
          </cell>
          <cell r="X666">
            <v>2015</v>
          </cell>
          <cell r="Z666" t="str">
            <v>Fort Collins</v>
          </cell>
          <cell r="AB666" t="str">
            <v>CO</v>
          </cell>
        </row>
        <row r="667">
          <cell r="A667" t="str">
            <v>P_656320498</v>
          </cell>
          <cell r="B667" t="str">
            <v>Y</v>
          </cell>
          <cell r="F667" t="str">
            <v>Fort Collins Utilities</v>
          </cell>
          <cell r="G667">
            <v>6604</v>
          </cell>
          <cell r="I667" t="str">
            <v>Fort Collins Utilities Rooftop Solar Garden</v>
          </cell>
          <cell r="K667" t="str">
            <v>GRID alternatives</v>
          </cell>
          <cell r="L667">
            <v>65</v>
          </cell>
          <cell r="M667" t="str">
            <v>DC</v>
          </cell>
          <cell r="Q667">
            <v>63.6</v>
          </cell>
          <cell r="X667">
            <v>2017</v>
          </cell>
          <cell r="Z667" t="str">
            <v>Fort Collins</v>
          </cell>
          <cell r="AB667" t="str">
            <v>CO</v>
          </cell>
        </row>
        <row r="668">
          <cell r="A668" t="str">
            <v>P_895143136</v>
          </cell>
          <cell r="B668" t="str">
            <v>Y</v>
          </cell>
          <cell r="F668" t="str">
            <v>Colorado Springs Utilities</v>
          </cell>
          <cell r="G668">
            <v>3989</v>
          </cell>
          <cell r="I668" t="str">
            <v>SunShare-NRG Community Solar 5</v>
          </cell>
          <cell r="K668" t="str">
            <v>NRG Energy</v>
          </cell>
          <cell r="L668">
            <v>2870</v>
          </cell>
          <cell r="M668" t="str">
            <v>DC</v>
          </cell>
          <cell r="X668">
            <v>2015</v>
          </cell>
          <cell r="Z668" t="str">
            <v>Colorado Springs</v>
          </cell>
          <cell r="AB668" t="str">
            <v>CO</v>
          </cell>
        </row>
        <row r="669">
          <cell r="A669" t="str">
            <v>P_982843258</v>
          </cell>
          <cell r="B669" t="str">
            <v>Y</v>
          </cell>
          <cell r="F669" t="str">
            <v>Holy Cross Electric Assn, Inc</v>
          </cell>
          <cell r="G669">
            <v>8773</v>
          </cell>
          <cell r="I669" t="str">
            <v>HCE Community Solar Array 4</v>
          </cell>
          <cell r="K669" t="str">
            <v>Clean Energy Collective</v>
          </cell>
          <cell r="L669">
            <v>830</v>
          </cell>
          <cell r="M669" t="str">
            <v>DC</v>
          </cell>
          <cell r="X669">
            <v>2015</v>
          </cell>
          <cell r="Z669" t="str">
            <v>Rifle</v>
          </cell>
          <cell r="AB669" t="str">
            <v>CO</v>
          </cell>
        </row>
        <row r="670">
          <cell r="A670" t="str">
            <v>P_445799592</v>
          </cell>
          <cell r="B670" t="str">
            <v>Y</v>
          </cell>
          <cell r="F670" t="str">
            <v>Black Hills Energy</v>
          </cell>
          <cell r="G670">
            <v>56146</v>
          </cell>
          <cell r="I670" t="str">
            <v>Black Hills Energy</v>
          </cell>
          <cell r="K670" t="str">
            <v>Clean Energy Collective</v>
          </cell>
          <cell r="L670">
            <v>120</v>
          </cell>
          <cell r="M670" t="str">
            <v>DC</v>
          </cell>
          <cell r="X670">
            <v>2015</v>
          </cell>
          <cell r="Z670" t="str">
            <v>Pueblo</v>
          </cell>
          <cell r="AB670" t="str">
            <v>CO</v>
          </cell>
        </row>
        <row r="671">
          <cell r="A671" t="str">
            <v>P_102524493a</v>
          </cell>
          <cell r="B671" t="str">
            <v>Y</v>
          </cell>
          <cell r="F671" t="str">
            <v>Black Hills Energy</v>
          </cell>
          <cell r="G671">
            <v>56146</v>
          </cell>
          <cell r="I671" t="str">
            <v>Black Hills Energy Community Solar Project 2</v>
          </cell>
          <cell r="K671" t="str">
            <v>Clean Focus Renewables</v>
          </cell>
          <cell r="L671">
            <v>496</v>
          </cell>
          <cell r="M671" t="str">
            <v>DC</v>
          </cell>
          <cell r="X671">
            <v>2018</v>
          </cell>
          <cell r="Z671" t="str">
            <v>Rocky Ford</v>
          </cell>
          <cell r="AB671" t="str">
            <v>CO</v>
          </cell>
        </row>
        <row r="672">
          <cell r="A672" t="str">
            <v>P_554286161</v>
          </cell>
          <cell r="B672" t="str">
            <v>Y</v>
          </cell>
          <cell r="F672" t="str">
            <v>Delta-Montrose Electric Assn.</v>
          </cell>
          <cell r="G672">
            <v>5086</v>
          </cell>
          <cell r="I672" t="str">
            <v>DMEA GRID Alternatives Array (Low Income)</v>
          </cell>
          <cell r="K672" t="str">
            <v>GRID Alternatives</v>
          </cell>
          <cell r="L672">
            <v>150</v>
          </cell>
          <cell r="M672" t="str">
            <v>DC</v>
          </cell>
          <cell r="Q672">
            <v>151.05000000000001</v>
          </cell>
          <cell r="X672">
            <v>2016</v>
          </cell>
          <cell r="Z672" t="str">
            <v>Montrose</v>
          </cell>
          <cell r="AB672" t="str">
            <v>CO</v>
          </cell>
        </row>
        <row r="673">
          <cell r="A673" t="str">
            <v>P_422963474</v>
          </cell>
          <cell r="B673" t="str">
            <v>Y</v>
          </cell>
          <cell r="F673" t="str">
            <v>Poudre Valley Rural Electric Association</v>
          </cell>
          <cell r="G673">
            <v>15257</v>
          </cell>
          <cell r="I673" t="str">
            <v>Coyote Ridge Community Solar Farm (GRID Alternatives, Low Income)</v>
          </cell>
          <cell r="K673" t="str">
            <v>GRID Alternatives</v>
          </cell>
          <cell r="L673">
            <v>1950</v>
          </cell>
          <cell r="M673" t="str">
            <v>DC</v>
          </cell>
          <cell r="Q673">
            <v>1952.64</v>
          </cell>
          <cell r="X673">
            <v>2017</v>
          </cell>
          <cell r="Z673" t="str">
            <v>Fort Collins</v>
          </cell>
          <cell r="AB673" t="str">
            <v>CO</v>
          </cell>
        </row>
        <row r="674">
          <cell r="A674" t="str">
            <v>P_578907452a</v>
          </cell>
          <cell r="B674" t="str">
            <v>Y</v>
          </cell>
          <cell r="F674" t="str">
            <v>Gunnison County Elec Assn.</v>
          </cell>
          <cell r="G674">
            <v>7787</v>
          </cell>
          <cell r="I674" t="str">
            <v>Town of Crested Butte Array</v>
          </cell>
          <cell r="L674">
            <v>4.8</v>
          </cell>
          <cell r="M674" t="str">
            <v>DC</v>
          </cell>
          <cell r="Q674">
            <v>4.8</v>
          </cell>
          <cell r="X674">
            <v>2014</v>
          </cell>
          <cell r="Z674" t="str">
            <v>Crested Butte</v>
          </cell>
          <cell r="AB674" t="str">
            <v>CO</v>
          </cell>
        </row>
        <row r="675">
          <cell r="A675" t="str">
            <v>P_578907452b</v>
          </cell>
          <cell r="B675" t="str">
            <v>Y</v>
          </cell>
          <cell r="F675" t="str">
            <v>Gunnison County Elec Assn.</v>
          </cell>
          <cell r="G675">
            <v>7787</v>
          </cell>
          <cell r="I675" t="str">
            <v>Town of Crested Butte Array</v>
          </cell>
          <cell r="L675">
            <v>15</v>
          </cell>
          <cell r="M675" t="str">
            <v>DC</v>
          </cell>
          <cell r="X675">
            <v>2018</v>
          </cell>
          <cell r="Z675" t="str">
            <v>Crested Butte</v>
          </cell>
          <cell r="AB675" t="str">
            <v>CO</v>
          </cell>
        </row>
        <row r="676">
          <cell r="A676" t="str">
            <v>P_009118301a</v>
          </cell>
          <cell r="B676" t="str">
            <v>Y</v>
          </cell>
          <cell r="F676" t="str">
            <v>White River Electric Assn, Inc</v>
          </cell>
          <cell r="G676">
            <v>20576</v>
          </cell>
          <cell r="I676" t="str">
            <v>Meeker Solar Garden</v>
          </cell>
          <cell r="L676">
            <v>100</v>
          </cell>
          <cell r="M676" t="str">
            <v>DC</v>
          </cell>
          <cell r="X676">
            <v>2016</v>
          </cell>
          <cell r="Z676" t="str">
            <v>Meeker</v>
          </cell>
          <cell r="AB676" t="str">
            <v>CO</v>
          </cell>
        </row>
        <row r="677">
          <cell r="A677" t="str">
            <v>P_009118301b</v>
          </cell>
          <cell r="B677" t="str">
            <v>Y</v>
          </cell>
          <cell r="F677" t="str">
            <v>White River Electric Assn, Inc</v>
          </cell>
          <cell r="G677">
            <v>20576</v>
          </cell>
          <cell r="I677" t="str">
            <v>Piceance Creek Solar Farm</v>
          </cell>
          <cell r="K677" t="str">
            <v>Cypress Creek Renewables</v>
          </cell>
          <cell r="L677">
            <v>5400</v>
          </cell>
          <cell r="M677" t="str">
            <v>AC</v>
          </cell>
          <cell r="X677">
            <v>2019</v>
          </cell>
          <cell r="Z677" t="str">
            <v>Meeker</v>
          </cell>
          <cell r="AB677" t="str">
            <v>CO</v>
          </cell>
        </row>
        <row r="678">
          <cell r="A678" t="str">
            <v>P_102524493b</v>
          </cell>
          <cell r="B678" t="str">
            <v>Y</v>
          </cell>
          <cell r="F678" t="str">
            <v>Black Hills Energy</v>
          </cell>
          <cell r="G678">
            <v>56146</v>
          </cell>
          <cell r="I678" t="str">
            <v>Black Hills Energy Community Solar Project 3</v>
          </cell>
          <cell r="K678" t="str">
            <v>Clean Focus Renewables</v>
          </cell>
          <cell r="L678">
            <v>1987</v>
          </cell>
          <cell r="M678" t="str">
            <v>DC</v>
          </cell>
          <cell r="X678">
            <v>2018</v>
          </cell>
          <cell r="Z678" t="str">
            <v>Ordway</v>
          </cell>
          <cell r="AB678" t="str">
            <v>CO</v>
          </cell>
        </row>
        <row r="679">
          <cell r="A679" t="str">
            <v>P_849173193</v>
          </cell>
          <cell r="B679" t="str">
            <v>Y</v>
          </cell>
          <cell r="F679" t="str">
            <v>Imperial Irrigation District</v>
          </cell>
          <cell r="G679">
            <v>9216</v>
          </cell>
          <cell r="I679" t="str">
            <v>NRG Community Solar 1</v>
          </cell>
          <cell r="K679" t="str">
            <v>NRG, Sol Orchard</v>
          </cell>
          <cell r="L679">
            <v>6000</v>
          </cell>
          <cell r="M679" t="str">
            <v>AC</v>
          </cell>
          <cell r="Q679" t="str">
            <v>.</v>
          </cell>
          <cell r="X679">
            <v>2014</v>
          </cell>
          <cell r="Z679" t="str">
            <v>Brawley</v>
          </cell>
          <cell r="AB679" t="str">
            <v>CA</v>
          </cell>
        </row>
        <row r="680">
          <cell r="A680" t="str">
            <v>P_775507913</v>
          </cell>
          <cell r="B680" t="str">
            <v>Y</v>
          </cell>
          <cell r="F680" t="str">
            <v>Tri-County Electric Coop</v>
          </cell>
          <cell r="G680">
            <v>19396</v>
          </cell>
          <cell r="I680" t="str">
            <v>Homeworks Community Solar Garden</v>
          </cell>
          <cell r="K680" t="str">
            <v>Cascade Renewable Energy</v>
          </cell>
          <cell r="L680">
            <v>20.9</v>
          </cell>
          <cell r="M680" t="str">
            <v>DC</v>
          </cell>
          <cell r="Q680">
            <v>20.9</v>
          </cell>
          <cell r="X680">
            <v>2014</v>
          </cell>
          <cell r="Z680" t="str">
            <v>Portland</v>
          </cell>
          <cell r="AB680" t="str">
            <v>MI</v>
          </cell>
        </row>
        <row r="681">
          <cell r="A681" t="str">
            <v>P_109026993</v>
          </cell>
          <cell r="B681" t="str">
            <v>Y</v>
          </cell>
          <cell r="F681" t="str">
            <v>City of Escanaba</v>
          </cell>
          <cell r="G681">
            <v>24558</v>
          </cell>
          <cell r="I681" t="str">
            <v>Escanaba Solar Project</v>
          </cell>
          <cell r="K681" t="str">
            <v>.</v>
          </cell>
          <cell r="L681">
            <v>1158.3</v>
          </cell>
          <cell r="M681" t="str">
            <v>DC</v>
          </cell>
          <cell r="Q681">
            <v>1158.3</v>
          </cell>
          <cell r="X681">
            <v>2019</v>
          </cell>
          <cell r="Z681" t="str">
            <v>Escanaba</v>
          </cell>
          <cell r="AB681" t="str">
            <v>MI</v>
          </cell>
        </row>
        <row r="682">
          <cell r="A682" t="str">
            <v>P_881468694a</v>
          </cell>
          <cell r="B682" t="str">
            <v>Y</v>
          </cell>
          <cell r="F682" t="str">
            <v>City of Lansing - (MI)</v>
          </cell>
          <cell r="G682">
            <v>10704</v>
          </cell>
          <cell r="I682" t="str">
            <v>Burcham Solar Park</v>
          </cell>
          <cell r="K682" t="str">
            <v>Pivot Energy</v>
          </cell>
          <cell r="L682">
            <v>345</v>
          </cell>
          <cell r="M682" t="str">
            <v>DC</v>
          </cell>
          <cell r="Q682">
            <v>315</v>
          </cell>
          <cell r="X682">
            <v>2019</v>
          </cell>
          <cell r="Z682" t="str">
            <v>East Lansing</v>
          </cell>
          <cell r="AB682" t="str">
            <v>MI</v>
          </cell>
        </row>
        <row r="683">
          <cell r="A683" t="str">
            <v>P_881468694b</v>
          </cell>
          <cell r="B683" t="str">
            <v>Y</v>
          </cell>
          <cell r="F683" t="str">
            <v>City of Marquette - (MI)</v>
          </cell>
          <cell r="G683">
            <v>11701</v>
          </cell>
          <cell r="I683" t="str">
            <v>Marquette Board of Light and Power Solar</v>
          </cell>
          <cell r="K683" t="str">
            <v>.</v>
          </cell>
          <cell r="L683">
            <v>151.19999999999999</v>
          </cell>
          <cell r="M683" t="str">
            <v>DC</v>
          </cell>
          <cell r="Q683">
            <v>151.19999999999999</v>
          </cell>
          <cell r="X683">
            <v>2017</v>
          </cell>
          <cell r="Z683" t="str">
            <v>Marquette</v>
          </cell>
          <cell r="AB683" t="str">
            <v>MI</v>
          </cell>
        </row>
        <row r="684">
          <cell r="A684" t="str">
            <v>P_711028766a</v>
          </cell>
          <cell r="B684" t="str">
            <v>Y</v>
          </cell>
          <cell r="F684" t="str">
            <v>Consumers Energy Co</v>
          </cell>
          <cell r="G684">
            <v>4254</v>
          </cell>
          <cell r="I684" t="str">
            <v>Grand Valley State University Community Solar</v>
          </cell>
          <cell r="K684" t="str">
            <v>.</v>
          </cell>
          <cell r="L684">
            <v>3000</v>
          </cell>
          <cell r="M684" t="str">
            <v>AC</v>
          </cell>
          <cell r="Q684" t="str">
            <v>.</v>
          </cell>
          <cell r="X684">
            <v>2016</v>
          </cell>
          <cell r="Z684" t="str">
            <v>Allendale</v>
          </cell>
          <cell r="AB684" t="str">
            <v>MI</v>
          </cell>
        </row>
        <row r="685">
          <cell r="A685" t="str">
            <v>P_711028766b</v>
          </cell>
          <cell r="B685" t="str">
            <v>Y</v>
          </cell>
          <cell r="F685" t="str">
            <v>Consumers Energy Co</v>
          </cell>
          <cell r="G685">
            <v>4254</v>
          </cell>
          <cell r="I685" t="str">
            <v>Western Michigan University Community Solar</v>
          </cell>
          <cell r="K685" t="str">
            <v>.</v>
          </cell>
          <cell r="L685">
            <v>1000</v>
          </cell>
          <cell r="M685" t="str">
            <v>AC</v>
          </cell>
          <cell r="Q685" t="str">
            <v>.</v>
          </cell>
          <cell r="X685">
            <v>2016</v>
          </cell>
          <cell r="Z685" t="str">
            <v>Kalamazoo</v>
          </cell>
          <cell r="AB685" t="str">
            <v>MI</v>
          </cell>
        </row>
        <row r="686">
          <cell r="A686" t="str">
            <v>P_825150256</v>
          </cell>
          <cell r="B686" t="str">
            <v>Y</v>
          </cell>
          <cell r="F686" t="str">
            <v>Allamakee-Clayton El Coop, Inc</v>
          </cell>
          <cell r="G686">
            <v>329</v>
          </cell>
          <cell r="I686" t="str">
            <v>ACEC SunSource</v>
          </cell>
          <cell r="K686" t="str">
            <v>.</v>
          </cell>
          <cell r="L686">
            <v>158.4</v>
          </cell>
          <cell r="M686" t="str">
            <v>DC</v>
          </cell>
          <cell r="Q686">
            <v>158.4</v>
          </cell>
          <cell r="X686">
            <v>2017</v>
          </cell>
          <cell r="Z686" t="str">
            <v>Postville</v>
          </cell>
          <cell r="AB686" t="str">
            <v>IA</v>
          </cell>
        </row>
        <row r="687">
          <cell r="A687" t="str">
            <v>P_900443745</v>
          </cell>
          <cell r="B687" t="str">
            <v>Y</v>
          </cell>
          <cell r="F687" t="str">
            <v>Farmers Electric Coop - (IA)</v>
          </cell>
          <cell r="G687">
            <v>6168</v>
          </cell>
          <cell r="I687" t="str">
            <v>FEC Community Solar Garden</v>
          </cell>
          <cell r="K687" t="str">
            <v>.</v>
          </cell>
          <cell r="L687">
            <v>68.08</v>
          </cell>
          <cell r="M687" t="str">
            <v>DC</v>
          </cell>
          <cell r="Q687">
            <v>68.08</v>
          </cell>
          <cell r="X687">
            <v>2011</v>
          </cell>
          <cell r="Z687" t="str">
            <v>Kalona</v>
          </cell>
          <cell r="AB687" t="str">
            <v>IA</v>
          </cell>
        </row>
        <row r="688">
          <cell r="A688" t="str">
            <v>P_231627973</v>
          </cell>
          <cell r="B688" t="str">
            <v>Y</v>
          </cell>
          <cell r="F688" t="str">
            <v>Franklin Rural Electric Coop - (IA)</v>
          </cell>
          <cell r="G688">
            <v>6722</v>
          </cell>
          <cell r="I688" t="str">
            <v>Franklin Community Solar Garden</v>
          </cell>
          <cell r="K688" t="str">
            <v>One Source Solar</v>
          </cell>
          <cell r="L688">
            <v>177.8</v>
          </cell>
          <cell r="M688" t="str">
            <v>DC</v>
          </cell>
          <cell r="Q688">
            <v>177.8</v>
          </cell>
          <cell r="X688">
            <v>2017</v>
          </cell>
          <cell r="Z688" t="str">
            <v>Hampton</v>
          </cell>
          <cell r="AB688" t="str">
            <v>IA</v>
          </cell>
        </row>
        <row r="689">
          <cell r="A689" t="str">
            <v>P_214542871</v>
          </cell>
          <cell r="B689" t="str">
            <v>Y</v>
          </cell>
          <cell r="F689" t="str">
            <v>CPS Energy</v>
          </cell>
          <cell r="G689">
            <v>16604</v>
          </cell>
          <cell r="I689" t="str">
            <v>Big Sun Community Solar</v>
          </cell>
          <cell r="K689" t="str">
            <v>Go Smart Solar</v>
          </cell>
          <cell r="L689">
            <v>5000</v>
          </cell>
          <cell r="M689" t="str">
            <v>AC</v>
          </cell>
          <cell r="X689">
            <v>2019</v>
          </cell>
          <cell r="Z689" t="str">
            <v>San Antonio</v>
          </cell>
          <cell r="AB689" t="str">
            <v>TX</v>
          </cell>
        </row>
        <row r="690">
          <cell r="A690" t="str">
            <v>P_530067826</v>
          </cell>
          <cell r="B690" t="str">
            <v>Y</v>
          </cell>
          <cell r="F690" t="str">
            <v>Harrison County REC</v>
          </cell>
          <cell r="G690">
            <v>8283</v>
          </cell>
          <cell r="I690" t="str">
            <v>Harrison County REC</v>
          </cell>
          <cell r="K690" t="str">
            <v>Ten K Solar</v>
          </cell>
          <cell r="L690">
            <v>147</v>
          </cell>
          <cell r="M690" t="str">
            <v>AC</v>
          </cell>
          <cell r="X690">
            <v>2016</v>
          </cell>
          <cell r="Z690" t="str">
            <v>Woodbine</v>
          </cell>
          <cell r="AB690" t="str">
            <v>IA</v>
          </cell>
        </row>
        <row r="691">
          <cell r="A691" t="str">
            <v>P_317618729</v>
          </cell>
          <cell r="B691" t="str">
            <v>Y</v>
          </cell>
          <cell r="F691" t="str">
            <v>Heartland Power Coop</v>
          </cell>
          <cell r="G691">
            <v>8319</v>
          </cell>
          <cell r="I691" t="str">
            <v>Heartland Community Solar</v>
          </cell>
          <cell r="K691" t="str">
            <v>.</v>
          </cell>
          <cell r="L691">
            <v>852.39</v>
          </cell>
          <cell r="M691" t="str">
            <v>DC</v>
          </cell>
          <cell r="Q691">
            <v>852.39</v>
          </cell>
          <cell r="X691">
            <v>2015</v>
          </cell>
          <cell r="Z691" t="str">
            <v>St. Ansgar</v>
          </cell>
          <cell r="AB691" t="str">
            <v>IA</v>
          </cell>
        </row>
        <row r="692">
          <cell r="A692" t="str">
            <v>P_684953929</v>
          </cell>
          <cell r="B692" t="str">
            <v>Y</v>
          </cell>
          <cell r="F692" t="str">
            <v>Midland Power Coop</v>
          </cell>
          <cell r="G692">
            <v>12450</v>
          </cell>
          <cell r="I692" t="str">
            <v>Midland Power Community Solar</v>
          </cell>
          <cell r="K692" t="str">
            <v>Western Iowa Power Coop</v>
          </cell>
          <cell r="L692">
            <v>230.56</v>
          </cell>
          <cell r="M692" t="str">
            <v>DC</v>
          </cell>
          <cell r="Q692">
            <v>230.56</v>
          </cell>
          <cell r="X692">
            <v>2017</v>
          </cell>
          <cell r="Z692" t="str">
            <v>Iowa Falls</v>
          </cell>
          <cell r="AB692" t="str">
            <v>IA</v>
          </cell>
        </row>
        <row r="693">
          <cell r="A693" t="str">
            <v>P_105833525</v>
          </cell>
          <cell r="B693" t="str">
            <v>Y</v>
          </cell>
          <cell r="F693" t="str">
            <v>Osceola Electric Coop, Inc</v>
          </cell>
          <cell r="G693">
            <v>14202</v>
          </cell>
          <cell r="I693" t="str">
            <v>Sterler Community Solar Park</v>
          </cell>
          <cell r="K693" t="str">
            <v>Western Iowa Power Coop</v>
          </cell>
          <cell r="L693">
            <v>229.6</v>
          </cell>
          <cell r="M693" t="str">
            <v>DC</v>
          </cell>
          <cell r="Q693">
            <v>229.6</v>
          </cell>
          <cell r="X693">
            <v>2016</v>
          </cell>
          <cell r="Z693" t="str">
            <v>Sibley</v>
          </cell>
          <cell r="AB693" t="str">
            <v>IA</v>
          </cell>
        </row>
        <row r="694">
          <cell r="A694" t="str">
            <v>P_995950284</v>
          </cell>
          <cell r="B694" t="str">
            <v>Y</v>
          </cell>
          <cell r="F694" t="str">
            <v>Prairie Energy Coop</v>
          </cell>
          <cell r="G694">
            <v>15291</v>
          </cell>
          <cell r="I694" t="str">
            <v>Prairie Energy Community Solar Program</v>
          </cell>
          <cell r="K694" t="str">
            <v>One Source Solar</v>
          </cell>
          <cell r="L694">
            <v>208.12</v>
          </cell>
          <cell r="M694" t="str">
            <v>DC</v>
          </cell>
          <cell r="Q694">
            <v>208.12</v>
          </cell>
          <cell r="X694">
            <v>2017</v>
          </cell>
          <cell r="Z694" t="str">
            <v>Galt</v>
          </cell>
          <cell r="AB694" t="str">
            <v>IA</v>
          </cell>
        </row>
        <row r="695">
          <cell r="A695" t="str">
            <v>P_479090317</v>
          </cell>
          <cell r="B695" t="str">
            <v>Y</v>
          </cell>
          <cell r="F695" t="str">
            <v>Raccoon Valley Electric Cooperative</v>
          </cell>
          <cell r="G695">
            <v>7303</v>
          </cell>
          <cell r="I695" t="str">
            <v>Coon Rapids Array</v>
          </cell>
          <cell r="K695" t="str">
            <v>.</v>
          </cell>
          <cell r="L695">
            <v>201.48</v>
          </cell>
          <cell r="M695" t="str">
            <v>DC</v>
          </cell>
          <cell r="Q695">
            <v>201.48</v>
          </cell>
          <cell r="X695">
            <v>2017</v>
          </cell>
          <cell r="Z695" t="str">
            <v>Coon Rapids</v>
          </cell>
          <cell r="AB695" t="str">
            <v>IA</v>
          </cell>
        </row>
        <row r="696">
          <cell r="A696" t="str">
            <v>P_300449727</v>
          </cell>
          <cell r="B696" t="str">
            <v>Y</v>
          </cell>
          <cell r="F696" t="str">
            <v>Western Iowa Power Coop</v>
          </cell>
          <cell r="G696">
            <v>19437</v>
          </cell>
          <cell r="I696" t="str">
            <v>Denison Cooperative Solar</v>
          </cell>
          <cell r="K696" t="str">
            <v>Western Iowa Power Coop</v>
          </cell>
          <cell r="L696">
            <v>307.5</v>
          </cell>
          <cell r="M696" t="str">
            <v>AC</v>
          </cell>
          <cell r="X696">
            <v>2015</v>
          </cell>
          <cell r="Z696" t="str">
            <v>Denison</v>
          </cell>
          <cell r="AB696" t="str">
            <v>IA</v>
          </cell>
        </row>
        <row r="697">
          <cell r="A697" t="str">
            <v>P_426583801</v>
          </cell>
          <cell r="B697" t="str">
            <v>Y</v>
          </cell>
          <cell r="F697" t="str">
            <v>Western Iowa Power Coop</v>
          </cell>
          <cell r="G697">
            <v>19437</v>
          </cell>
          <cell r="I697" t="str">
            <v>Onawa Cooperative Solar</v>
          </cell>
          <cell r="K697" t="str">
            <v>Western Iowa Power Coop</v>
          </cell>
          <cell r="L697">
            <v>270</v>
          </cell>
          <cell r="M697" t="str">
            <v>AC</v>
          </cell>
          <cell r="X697">
            <v>2016</v>
          </cell>
          <cell r="Z697" t="str">
            <v>Onawa</v>
          </cell>
          <cell r="AB697" t="str">
            <v>IA</v>
          </cell>
        </row>
        <row r="698">
          <cell r="A698" t="str">
            <v>P_764762247</v>
          </cell>
          <cell r="B698" t="str">
            <v>Y</v>
          </cell>
          <cell r="F698" t="str">
            <v>Cedar Falls Utilities</v>
          </cell>
          <cell r="G698">
            <v>3203</v>
          </cell>
          <cell r="I698" t="str">
            <v>Simple Solar</v>
          </cell>
          <cell r="K698" t="str">
            <v>RER Energy Group</v>
          </cell>
          <cell r="L698">
            <v>1954.8</v>
          </cell>
          <cell r="M698" t="str">
            <v>DC</v>
          </cell>
          <cell r="Q698">
            <v>1954.8</v>
          </cell>
          <cell r="X698">
            <v>2016</v>
          </cell>
          <cell r="Z698" t="str">
            <v>Cedar Falls</v>
          </cell>
          <cell r="AB698" t="str">
            <v>IA</v>
          </cell>
        </row>
        <row r="699">
          <cell r="A699" t="str">
            <v>P_610694631a</v>
          </cell>
          <cell r="B699" t="str">
            <v>Y</v>
          </cell>
          <cell r="F699" t="str">
            <v>Southwest Rural Electric Association, Inc.</v>
          </cell>
          <cell r="G699">
            <v>17681</v>
          </cell>
          <cell r="I699" t="str">
            <v>SWRE Community Solar Vernon</v>
          </cell>
          <cell r="L699">
            <v>100</v>
          </cell>
          <cell r="M699" t="str">
            <v>AC</v>
          </cell>
          <cell r="X699">
            <v>2017</v>
          </cell>
          <cell r="Z699" t="str">
            <v>Vernon</v>
          </cell>
          <cell r="AB699" t="str">
            <v>TX</v>
          </cell>
        </row>
        <row r="700">
          <cell r="A700" t="str">
            <v>P_610694631b</v>
          </cell>
          <cell r="B700" t="str">
            <v>Y</v>
          </cell>
          <cell r="F700" t="str">
            <v>Southwest Rural Electric Association, Inc.</v>
          </cell>
          <cell r="G700">
            <v>17681</v>
          </cell>
          <cell r="I700" t="str">
            <v>SWRE Community Solar Frederick</v>
          </cell>
          <cell r="L700">
            <v>250</v>
          </cell>
          <cell r="M700" t="str">
            <v>AC</v>
          </cell>
          <cell r="X700">
            <v>2017</v>
          </cell>
          <cell r="Z700" t="str">
            <v>Frederick</v>
          </cell>
          <cell r="AB700" t="str">
            <v>OK</v>
          </cell>
        </row>
        <row r="701">
          <cell r="A701" t="str">
            <v>P_742614413</v>
          </cell>
          <cell r="B701" t="str">
            <v>Y</v>
          </cell>
          <cell r="F701" t="str">
            <v>City of Osage - (IA)</v>
          </cell>
          <cell r="G701">
            <v>14201</v>
          </cell>
          <cell r="I701" t="str">
            <v>Osage Municipal Utilities Voluntary Community Solar Program</v>
          </cell>
          <cell r="K701" t="str">
            <v>.</v>
          </cell>
          <cell r="L701">
            <v>792.79200000000003</v>
          </cell>
          <cell r="M701" t="str">
            <v>DC</v>
          </cell>
          <cell r="Q701">
            <v>792.79200000000003</v>
          </cell>
          <cell r="X701">
            <v>2016</v>
          </cell>
          <cell r="Z701" t="str">
            <v>Osage</v>
          </cell>
          <cell r="AB701" t="str">
            <v>IA</v>
          </cell>
        </row>
        <row r="702">
          <cell r="A702" t="str">
            <v>P_915536947a</v>
          </cell>
          <cell r="B702" t="str">
            <v>Y</v>
          </cell>
          <cell r="F702" t="str">
            <v>Guernsey-Muskingum El Coop Inc</v>
          </cell>
          <cell r="G702">
            <v>7891</v>
          </cell>
          <cell r="I702" t="str">
            <v>OurSolar</v>
          </cell>
          <cell r="K702" t="str">
            <v>.</v>
          </cell>
          <cell r="L702">
            <v>76.38</v>
          </cell>
          <cell r="M702" t="str">
            <v>DC</v>
          </cell>
          <cell r="Q702">
            <v>76.38</v>
          </cell>
          <cell r="X702">
            <v>2016</v>
          </cell>
          <cell r="Z702" t="str">
            <v>New Concord</v>
          </cell>
          <cell r="AB702" t="str">
            <v>OH</v>
          </cell>
        </row>
        <row r="703">
          <cell r="A703" t="str">
            <v>P_915536947b</v>
          </cell>
          <cell r="B703" t="str">
            <v>Y</v>
          </cell>
          <cell r="F703" t="str">
            <v>Butler Rural Electric Coop Inc - (OH)</v>
          </cell>
          <cell r="G703">
            <v>2651</v>
          </cell>
          <cell r="I703" t="str">
            <v>OurSolar</v>
          </cell>
          <cell r="K703" t="str">
            <v>.</v>
          </cell>
          <cell r="L703">
            <v>76.38</v>
          </cell>
          <cell r="M703" t="str">
            <v>DC</v>
          </cell>
          <cell r="Q703">
            <v>76.38</v>
          </cell>
          <cell r="X703">
            <v>2017</v>
          </cell>
          <cell r="Z703" t="str">
            <v>Oxford</v>
          </cell>
          <cell r="AB703" t="str">
            <v>OH</v>
          </cell>
        </row>
        <row r="704">
          <cell r="A704" t="str">
            <v>P_915536947c</v>
          </cell>
          <cell r="B704" t="str">
            <v>Y</v>
          </cell>
          <cell r="F704" t="str">
            <v>Consolidated Electric Coop Inc</v>
          </cell>
          <cell r="G704">
            <v>12990</v>
          </cell>
          <cell r="I704" t="str">
            <v>OurSolar</v>
          </cell>
          <cell r="K704" t="str">
            <v>.</v>
          </cell>
          <cell r="L704">
            <v>101.84</v>
          </cell>
          <cell r="M704" t="str">
            <v>DC</v>
          </cell>
          <cell r="Q704">
            <v>101.84</v>
          </cell>
          <cell r="X704">
            <v>2016</v>
          </cell>
          <cell r="Z704" t="str">
            <v>Delaware</v>
          </cell>
          <cell r="AB704" t="str">
            <v>OH</v>
          </cell>
        </row>
        <row r="705">
          <cell r="A705" t="str">
            <v>P_915536947d</v>
          </cell>
          <cell r="B705" t="str">
            <v>Y</v>
          </cell>
          <cell r="F705" t="str">
            <v>Darke Rural Electric Coop, Inc</v>
          </cell>
          <cell r="G705">
            <v>4796</v>
          </cell>
          <cell r="I705" t="str">
            <v>OurSolar</v>
          </cell>
          <cell r="K705" t="str">
            <v>.</v>
          </cell>
          <cell r="L705">
            <v>25.46</v>
          </cell>
          <cell r="M705" t="str">
            <v>DC</v>
          </cell>
          <cell r="Q705">
            <v>25.46</v>
          </cell>
          <cell r="X705">
            <v>2017</v>
          </cell>
          <cell r="Z705" t="str">
            <v>Rossburg</v>
          </cell>
          <cell r="AB705" t="str">
            <v>OH</v>
          </cell>
        </row>
        <row r="706">
          <cell r="A706" t="str">
            <v>P_915536947e</v>
          </cell>
          <cell r="B706" t="str">
            <v>Y</v>
          </cell>
          <cell r="F706" t="str">
            <v>Firelands Electric Coop, Inc</v>
          </cell>
          <cell r="G706">
            <v>6335</v>
          </cell>
          <cell r="I706" t="str">
            <v>OurSolar</v>
          </cell>
          <cell r="K706" t="str">
            <v>.</v>
          </cell>
          <cell r="L706">
            <v>50.92</v>
          </cell>
          <cell r="M706" t="str">
            <v>DC</v>
          </cell>
          <cell r="Q706">
            <v>50.92</v>
          </cell>
          <cell r="X706">
            <v>2018</v>
          </cell>
          <cell r="Z706" t="str">
            <v>New London</v>
          </cell>
          <cell r="AB706" t="str">
            <v>OH</v>
          </cell>
        </row>
        <row r="707">
          <cell r="A707" t="str">
            <v>P_915536947f</v>
          </cell>
          <cell r="B707" t="str">
            <v>Y</v>
          </cell>
          <cell r="F707" t="str">
            <v>Hancock-Wood Electric Coop Inc</v>
          </cell>
          <cell r="G707">
            <v>8034</v>
          </cell>
          <cell r="I707" t="str">
            <v>OurSolar</v>
          </cell>
          <cell r="K707" t="str">
            <v>.</v>
          </cell>
          <cell r="L707">
            <v>101.84</v>
          </cell>
          <cell r="M707" t="str">
            <v>DC</v>
          </cell>
          <cell r="Q707">
            <v>101.84</v>
          </cell>
          <cell r="X707">
            <v>2016</v>
          </cell>
          <cell r="Z707" t="str">
            <v>Findlay</v>
          </cell>
          <cell r="AB707" t="str">
            <v>OH</v>
          </cell>
        </row>
        <row r="708">
          <cell r="A708" t="str">
            <v>P_915536947g</v>
          </cell>
          <cell r="B708" t="str">
            <v>Y</v>
          </cell>
          <cell r="F708" t="str">
            <v>Licking Rural Electric Inc</v>
          </cell>
          <cell r="G708">
            <v>10668</v>
          </cell>
          <cell r="I708" t="str">
            <v>OurSolar</v>
          </cell>
          <cell r="K708" t="str">
            <v>.</v>
          </cell>
          <cell r="L708">
            <v>152.76</v>
          </cell>
          <cell r="M708" t="str">
            <v>DC</v>
          </cell>
          <cell r="Q708">
            <v>152.76</v>
          </cell>
          <cell r="X708">
            <v>2016</v>
          </cell>
          <cell r="Z708" t="str">
            <v>Utica</v>
          </cell>
          <cell r="AB708" t="str">
            <v>OH</v>
          </cell>
        </row>
        <row r="709">
          <cell r="A709" t="str">
            <v>P_915536947h</v>
          </cell>
          <cell r="B709" t="str">
            <v>Y</v>
          </cell>
          <cell r="F709" t="str">
            <v>Logan County Coop Power &amp; Light</v>
          </cell>
          <cell r="G709">
            <v>11203</v>
          </cell>
          <cell r="I709" t="str">
            <v>OurSolar</v>
          </cell>
          <cell r="K709" t="str">
            <v>.</v>
          </cell>
          <cell r="L709">
            <v>50.92</v>
          </cell>
          <cell r="M709" t="str">
            <v>DC</v>
          </cell>
          <cell r="Q709">
            <v>50.92</v>
          </cell>
          <cell r="X709">
            <v>2016</v>
          </cell>
          <cell r="Z709" t="str">
            <v>Bellefontaine</v>
          </cell>
          <cell r="AB709" t="str">
            <v>OH</v>
          </cell>
        </row>
        <row r="710">
          <cell r="A710" t="str">
            <v>P_915536947i</v>
          </cell>
          <cell r="B710" t="str">
            <v>Y</v>
          </cell>
          <cell r="F710" t="str">
            <v>Lorain-Medina R E C, Inc</v>
          </cell>
          <cell r="G710">
            <v>11200</v>
          </cell>
          <cell r="I710" t="str">
            <v>OurSolar</v>
          </cell>
          <cell r="K710" t="str">
            <v>.</v>
          </cell>
          <cell r="L710">
            <v>76.38</v>
          </cell>
          <cell r="M710" t="str">
            <v>DC</v>
          </cell>
          <cell r="Q710">
            <v>76.38</v>
          </cell>
          <cell r="X710">
            <v>2017</v>
          </cell>
          <cell r="Z710" t="str">
            <v>Wellington</v>
          </cell>
          <cell r="AB710" t="str">
            <v>OH</v>
          </cell>
        </row>
        <row r="711">
          <cell r="A711" t="str">
            <v>P_915536947j</v>
          </cell>
          <cell r="B711" t="str">
            <v>Y</v>
          </cell>
          <cell r="F711" t="str">
            <v>Mid-Ohio Energy Coop, Inc</v>
          </cell>
          <cell r="G711">
            <v>36189</v>
          </cell>
          <cell r="I711" t="str">
            <v>OurSolar</v>
          </cell>
          <cell r="K711" t="str">
            <v>.</v>
          </cell>
          <cell r="L711">
            <v>25.46</v>
          </cell>
          <cell r="M711" t="str">
            <v>DC</v>
          </cell>
          <cell r="Q711">
            <v>25.46</v>
          </cell>
          <cell r="X711">
            <v>2016</v>
          </cell>
          <cell r="Z711" t="str">
            <v>Kenton</v>
          </cell>
          <cell r="AB711" t="str">
            <v>OH</v>
          </cell>
        </row>
        <row r="712">
          <cell r="A712" t="str">
            <v>P_915536947k</v>
          </cell>
          <cell r="B712" t="str">
            <v>Y</v>
          </cell>
          <cell r="F712" t="str">
            <v>Mid-Ohio Energy Coop, Inc</v>
          </cell>
          <cell r="G712">
            <v>36189</v>
          </cell>
          <cell r="I712" t="str">
            <v>OurSolar</v>
          </cell>
          <cell r="K712" t="str">
            <v>.</v>
          </cell>
          <cell r="L712">
            <v>25.46</v>
          </cell>
          <cell r="M712" t="str">
            <v>DC</v>
          </cell>
          <cell r="Q712">
            <v>25.46</v>
          </cell>
          <cell r="X712">
            <v>2016</v>
          </cell>
          <cell r="Z712" t="str">
            <v>Marion</v>
          </cell>
          <cell r="AB712" t="str">
            <v>OH</v>
          </cell>
        </row>
        <row r="713">
          <cell r="A713" t="str">
            <v>P_915536947l</v>
          </cell>
          <cell r="B713" t="str">
            <v>Y</v>
          </cell>
          <cell r="F713" t="str">
            <v>North Central Elec Coop, Inc</v>
          </cell>
          <cell r="G713">
            <v>13693</v>
          </cell>
          <cell r="I713" t="str">
            <v>OurSolar</v>
          </cell>
          <cell r="K713" t="str">
            <v>.</v>
          </cell>
          <cell r="L713">
            <v>50.92</v>
          </cell>
          <cell r="M713" t="str">
            <v>DC</v>
          </cell>
          <cell r="Q713">
            <v>50.92</v>
          </cell>
          <cell r="X713">
            <v>2017</v>
          </cell>
          <cell r="Z713" t="str">
            <v>Attica</v>
          </cell>
          <cell r="AB713" t="str">
            <v>OH</v>
          </cell>
        </row>
        <row r="714">
          <cell r="A714" t="str">
            <v>P_915536947m</v>
          </cell>
          <cell r="B714" t="str">
            <v>Y</v>
          </cell>
          <cell r="F714" t="str">
            <v>Paulding-Putman Elec Coop, Inc</v>
          </cell>
          <cell r="G714">
            <v>14599</v>
          </cell>
          <cell r="I714" t="str">
            <v>OurSolar</v>
          </cell>
          <cell r="K714" t="str">
            <v>.</v>
          </cell>
          <cell r="L714">
            <v>76.38</v>
          </cell>
          <cell r="M714" t="str">
            <v>DC</v>
          </cell>
          <cell r="Q714">
            <v>76.38</v>
          </cell>
          <cell r="X714">
            <v>2017</v>
          </cell>
          <cell r="Z714" t="str">
            <v>Paulding</v>
          </cell>
          <cell r="AB714" t="str">
            <v>OH</v>
          </cell>
        </row>
        <row r="715">
          <cell r="A715" t="str">
            <v>P_915536947n</v>
          </cell>
          <cell r="B715" t="str">
            <v>Y</v>
          </cell>
          <cell r="F715" t="str">
            <v>Pioneer Rural Elec Coop, Inc - (OH)</v>
          </cell>
          <cell r="G715">
            <v>15054</v>
          </cell>
          <cell r="I715" t="str">
            <v>OurSolar</v>
          </cell>
          <cell r="K715" t="str">
            <v>.</v>
          </cell>
          <cell r="L715">
            <v>127.3</v>
          </cell>
          <cell r="M715" t="str">
            <v>DC</v>
          </cell>
          <cell r="Q715">
            <v>127.3</v>
          </cell>
          <cell r="X715">
            <v>2017</v>
          </cell>
          <cell r="Z715" t="str">
            <v>Urbana</v>
          </cell>
          <cell r="AB715" t="str">
            <v>OH</v>
          </cell>
        </row>
        <row r="716">
          <cell r="A716" t="str">
            <v>P_915536947o</v>
          </cell>
          <cell r="B716" t="str">
            <v>Y</v>
          </cell>
          <cell r="F716" t="str">
            <v>South Central Power Company</v>
          </cell>
          <cell r="G716">
            <v>18085</v>
          </cell>
          <cell r="I716" t="str">
            <v>OurSolar</v>
          </cell>
          <cell r="K716" t="str">
            <v>.</v>
          </cell>
          <cell r="L716">
            <v>657.27</v>
          </cell>
          <cell r="M716" t="str">
            <v>DC</v>
          </cell>
          <cell r="Q716">
            <v>657.27</v>
          </cell>
          <cell r="X716">
            <v>2017</v>
          </cell>
          <cell r="Z716" t="str">
            <v>Lancaster</v>
          </cell>
          <cell r="AB716" t="str">
            <v>OH</v>
          </cell>
        </row>
        <row r="717">
          <cell r="A717" t="str">
            <v>P_915536947p</v>
          </cell>
          <cell r="B717" t="str">
            <v>Y</v>
          </cell>
          <cell r="F717" t="str">
            <v>Tricounty Rural Elec Coop, Inc</v>
          </cell>
          <cell r="G717">
            <v>19176</v>
          </cell>
          <cell r="I717" t="str">
            <v>OurSolar</v>
          </cell>
          <cell r="K717" t="str">
            <v>.</v>
          </cell>
          <cell r="L717">
            <v>25.46</v>
          </cell>
          <cell r="M717" t="str">
            <v>DC</v>
          </cell>
          <cell r="Q717">
            <v>25.46</v>
          </cell>
          <cell r="X717">
            <v>2016</v>
          </cell>
          <cell r="Z717" t="str">
            <v>Malinta</v>
          </cell>
          <cell r="AB717" t="str">
            <v>OH</v>
          </cell>
        </row>
        <row r="718">
          <cell r="A718" t="str">
            <v>P_948450931</v>
          </cell>
          <cell r="B718" t="str">
            <v>Y</v>
          </cell>
          <cell r="F718" t="str">
            <v>Salt River Project</v>
          </cell>
          <cell r="G718">
            <v>16572</v>
          </cell>
          <cell r="I718" t="str">
            <v>Salt River Project Community Solar</v>
          </cell>
          <cell r="L718">
            <v>20000</v>
          </cell>
          <cell r="M718" t="str">
            <v>DC</v>
          </cell>
          <cell r="X718">
            <v>2011</v>
          </cell>
          <cell r="Z718" t="str">
            <v>Phoenix</v>
          </cell>
          <cell r="AB718" t="str">
            <v>AZ</v>
          </cell>
        </row>
        <row r="719">
          <cell r="A719" t="str">
            <v>P_779022077</v>
          </cell>
          <cell r="B719" t="str">
            <v>Y</v>
          </cell>
          <cell r="F719" t="str">
            <v>City of Traer - (IA)</v>
          </cell>
          <cell r="G719">
            <v>19062</v>
          </cell>
          <cell r="I719" t="str">
            <v>TMU Solar</v>
          </cell>
          <cell r="K719" t="str">
            <v>.</v>
          </cell>
          <cell r="L719">
            <v>59.4</v>
          </cell>
          <cell r="M719" t="str">
            <v>DC</v>
          </cell>
          <cell r="Q719">
            <v>59.4</v>
          </cell>
          <cell r="X719">
            <v>2013</v>
          </cell>
          <cell r="Z719" t="str">
            <v>Traer</v>
          </cell>
          <cell r="AB719" t="str">
            <v>IA</v>
          </cell>
        </row>
        <row r="720">
          <cell r="A720" t="str">
            <v>P_175246183</v>
          </cell>
          <cell r="B720" t="str">
            <v>Y</v>
          </cell>
          <cell r="F720" t="str">
            <v>Anza Electric Coop Inc</v>
          </cell>
          <cell r="G720">
            <v>694</v>
          </cell>
          <cell r="I720" t="str">
            <v>Anza Solar Farm</v>
          </cell>
          <cell r="L720">
            <v>170</v>
          </cell>
          <cell r="M720" t="str">
            <v>AC</v>
          </cell>
          <cell r="Q720" t="str">
            <v>.</v>
          </cell>
          <cell r="X720">
            <v>2011</v>
          </cell>
          <cell r="Z720" t="str">
            <v>Anza</v>
          </cell>
          <cell r="AB720" t="str">
            <v>CA</v>
          </cell>
        </row>
        <row r="721">
          <cell r="A721" t="str">
            <v>P_414025861</v>
          </cell>
          <cell r="B721" t="str">
            <v>Y</v>
          </cell>
          <cell r="F721" t="str">
            <v>Plumas-Sierra Rural Elec Coop</v>
          </cell>
          <cell r="G721">
            <v>15308</v>
          </cell>
          <cell r="I721" t="str">
            <v>Pluman-Sierra Community Solar</v>
          </cell>
          <cell r="K721" t="str">
            <v>.</v>
          </cell>
          <cell r="L721">
            <v>2500</v>
          </cell>
          <cell r="M721" t="str">
            <v>AC</v>
          </cell>
          <cell r="Q721" t="str">
            <v>.</v>
          </cell>
          <cell r="X721">
            <v>2017</v>
          </cell>
          <cell r="Z721" t="str">
            <v>Herlong</v>
          </cell>
          <cell r="AB721" t="str">
            <v>CA</v>
          </cell>
        </row>
        <row r="722">
          <cell r="A722" t="str">
            <v>P_794391783</v>
          </cell>
          <cell r="B722" t="str">
            <v>Y</v>
          </cell>
          <cell r="F722" t="str">
            <v>City of Roseville - (CA)</v>
          </cell>
          <cell r="G722">
            <v>16295</v>
          </cell>
          <cell r="I722" t="str">
            <v>Roseville Solective</v>
          </cell>
          <cell r="K722" t="str">
            <v>Clean Focus Inc</v>
          </cell>
          <cell r="L722">
            <v>960</v>
          </cell>
          <cell r="M722" t="str">
            <v>AC</v>
          </cell>
          <cell r="Q722">
            <v>1105</v>
          </cell>
          <cell r="X722">
            <v>2019</v>
          </cell>
          <cell r="Z722" t="str">
            <v>Roseville</v>
          </cell>
          <cell r="AB722" t="str">
            <v>CA</v>
          </cell>
        </row>
        <row r="723">
          <cell r="A723" t="str">
            <v>P_926597084</v>
          </cell>
          <cell r="B723" t="str">
            <v>Y</v>
          </cell>
          <cell r="F723" t="str">
            <v>Altamaha Electric Member Corp</v>
          </cell>
          <cell r="G723">
            <v>407</v>
          </cell>
          <cell r="I723" t="str">
            <v>Altamaha Cooperative Solar</v>
          </cell>
          <cell r="K723" t="str">
            <v>Green Power EMC</v>
          </cell>
          <cell r="L723">
            <v>39</v>
          </cell>
          <cell r="M723" t="str">
            <v>AC</v>
          </cell>
          <cell r="Q723" t="str">
            <v>.</v>
          </cell>
          <cell r="X723">
            <v>2016</v>
          </cell>
          <cell r="Z723" t="str">
            <v>Lyons</v>
          </cell>
          <cell r="AB723" t="str">
            <v>GA</v>
          </cell>
        </row>
        <row r="724">
          <cell r="A724" t="str">
            <v>P_497058324a</v>
          </cell>
          <cell r="B724" t="str">
            <v>Y</v>
          </cell>
          <cell r="F724" t="str">
            <v>Canadian Valley Elec Coop, Inc</v>
          </cell>
          <cell r="G724">
            <v>2911</v>
          </cell>
          <cell r="I724" t="str">
            <v>WFEC-CVEC Shawnee Array</v>
          </cell>
          <cell r="L724">
            <v>250</v>
          </cell>
          <cell r="M724" t="str">
            <v>AC</v>
          </cell>
          <cell r="X724">
            <v>2017</v>
          </cell>
          <cell r="Z724" t="str">
            <v>Shawnee</v>
          </cell>
          <cell r="AB724" t="str">
            <v>OK</v>
          </cell>
        </row>
        <row r="725">
          <cell r="A725" t="str">
            <v>P_497058324b</v>
          </cell>
          <cell r="B725" t="str">
            <v>Y</v>
          </cell>
          <cell r="F725" t="str">
            <v>Canadian Valley Elec Coop, Inc</v>
          </cell>
          <cell r="G725">
            <v>2911</v>
          </cell>
          <cell r="I725" t="str">
            <v>WFEC-CVEC Seminole Array</v>
          </cell>
          <cell r="L725">
            <v>250</v>
          </cell>
          <cell r="M725" t="str">
            <v>AC</v>
          </cell>
          <cell r="X725">
            <v>2017</v>
          </cell>
          <cell r="Z725" t="str">
            <v>Seminole</v>
          </cell>
          <cell r="AB725" t="str">
            <v>OK</v>
          </cell>
        </row>
        <row r="726">
          <cell r="A726" t="str">
            <v>P_123066951</v>
          </cell>
          <cell r="B726" t="str">
            <v>Y</v>
          </cell>
          <cell r="F726" t="str">
            <v>Cimarron Electric Coop</v>
          </cell>
          <cell r="G726">
            <v>3478</v>
          </cell>
          <cell r="I726" t="str">
            <v>WFEC-Cimarron Electric Array</v>
          </cell>
          <cell r="L726">
            <v>125</v>
          </cell>
          <cell r="M726" t="str">
            <v>AC</v>
          </cell>
          <cell r="X726">
            <v>2017</v>
          </cell>
          <cell r="Z726" t="str">
            <v>Kingfisher</v>
          </cell>
          <cell r="AB726" t="str">
            <v>OK</v>
          </cell>
        </row>
        <row r="727">
          <cell r="A727" t="str">
            <v>P_484348465</v>
          </cell>
          <cell r="B727" t="str">
            <v>Y</v>
          </cell>
          <cell r="F727" t="str">
            <v>Cotton Electric Coop, Inc</v>
          </cell>
          <cell r="G727">
            <v>4401</v>
          </cell>
          <cell r="I727" t="str">
            <v>WFEC-Cotton Electric Array</v>
          </cell>
          <cell r="L727">
            <v>250</v>
          </cell>
          <cell r="M727" t="str">
            <v>AC</v>
          </cell>
          <cell r="X727">
            <v>2017</v>
          </cell>
          <cell r="Z727" t="str">
            <v>Walters</v>
          </cell>
          <cell r="AB727" t="str">
            <v>OK</v>
          </cell>
        </row>
        <row r="728">
          <cell r="A728" t="str">
            <v>P_220326044</v>
          </cell>
          <cell r="B728" t="str">
            <v>Y</v>
          </cell>
          <cell r="F728" t="str">
            <v>East Central Oklahoma Elec Coop Inc</v>
          </cell>
          <cell r="G728">
            <v>5598</v>
          </cell>
          <cell r="I728" t="str">
            <v>ECE Community Solar</v>
          </cell>
          <cell r="L728">
            <v>250</v>
          </cell>
          <cell r="M728" t="str">
            <v>AC</v>
          </cell>
          <cell r="X728">
            <v>2017</v>
          </cell>
          <cell r="Z728" t="str">
            <v>Okmulgee</v>
          </cell>
          <cell r="AB728" t="str">
            <v>OK</v>
          </cell>
        </row>
        <row r="729">
          <cell r="A729" t="str">
            <v>P_782568304</v>
          </cell>
          <cell r="B729" t="str">
            <v>Y</v>
          </cell>
          <cell r="F729" t="str">
            <v>Harmon Electric Assn Inc</v>
          </cell>
          <cell r="G729">
            <v>8183</v>
          </cell>
          <cell r="I729" t="str">
            <v>WFEC-Harmon Electric Array</v>
          </cell>
          <cell r="L729">
            <v>100</v>
          </cell>
          <cell r="M729" t="str">
            <v>AC</v>
          </cell>
          <cell r="X729">
            <v>2017</v>
          </cell>
          <cell r="Z729" t="str">
            <v>Hollis</v>
          </cell>
          <cell r="AB729" t="str">
            <v>OK</v>
          </cell>
        </row>
        <row r="730">
          <cell r="A730" t="str">
            <v>P_044883732</v>
          </cell>
          <cell r="B730" t="str">
            <v>Y</v>
          </cell>
          <cell r="F730" t="str">
            <v>Kiamichi Electric Coop, Inc</v>
          </cell>
          <cell r="G730">
            <v>10170</v>
          </cell>
          <cell r="I730" t="str">
            <v>WFEC-Kiamichi Electric Array</v>
          </cell>
          <cell r="L730">
            <v>250</v>
          </cell>
          <cell r="M730" t="str">
            <v>AC</v>
          </cell>
          <cell r="X730">
            <v>2017</v>
          </cell>
          <cell r="Z730" t="str">
            <v>Wilburton</v>
          </cell>
          <cell r="AB730" t="str">
            <v>OK</v>
          </cell>
        </row>
        <row r="731">
          <cell r="A731" t="str">
            <v>P_735631243</v>
          </cell>
          <cell r="B731" t="str">
            <v>Y</v>
          </cell>
          <cell r="F731" t="str">
            <v>Northwestern Electric Coop Inc - (OK)</v>
          </cell>
          <cell r="G731">
            <v>13807</v>
          </cell>
          <cell r="I731" t="str">
            <v>WFEC-Northwestern Electric Array</v>
          </cell>
          <cell r="L731">
            <v>125</v>
          </cell>
          <cell r="M731" t="str">
            <v>AC</v>
          </cell>
          <cell r="X731">
            <v>2017</v>
          </cell>
          <cell r="Z731" t="str">
            <v>Woodward</v>
          </cell>
          <cell r="AB731" t="str">
            <v>OK</v>
          </cell>
        </row>
        <row r="732">
          <cell r="A732" t="str">
            <v>P_136418140</v>
          </cell>
          <cell r="B732" t="str">
            <v>Y</v>
          </cell>
          <cell r="F732" t="str">
            <v>Oklahoma Electric Coop Inc</v>
          </cell>
          <cell r="G732">
            <v>14062</v>
          </cell>
          <cell r="I732" t="str">
            <v>WFEC-Oklahoma Electric Array</v>
          </cell>
          <cell r="L732">
            <v>250</v>
          </cell>
          <cell r="M732" t="str">
            <v>AC</v>
          </cell>
          <cell r="X732">
            <v>2017</v>
          </cell>
          <cell r="Z732" t="str">
            <v>Norman</v>
          </cell>
          <cell r="AB732" t="str">
            <v>OK</v>
          </cell>
        </row>
        <row r="733">
          <cell r="A733" t="str">
            <v>P_239615835</v>
          </cell>
          <cell r="B733" t="str">
            <v>Y</v>
          </cell>
          <cell r="F733" t="str">
            <v>Red River Valley Rrl Elec Assn</v>
          </cell>
          <cell r="G733">
            <v>15746</v>
          </cell>
          <cell r="I733" t="str">
            <v>WFEC-Red River Valley Array</v>
          </cell>
          <cell r="L733">
            <v>250</v>
          </cell>
          <cell r="M733" t="str">
            <v>AC</v>
          </cell>
          <cell r="X733">
            <v>2017</v>
          </cell>
          <cell r="Z733" t="str">
            <v>Marietta</v>
          </cell>
          <cell r="AB733" t="str">
            <v>OK</v>
          </cell>
        </row>
        <row r="734">
          <cell r="A734" t="str">
            <v>P_905348643</v>
          </cell>
          <cell r="B734" t="str">
            <v>Y</v>
          </cell>
          <cell r="F734" t="str">
            <v>Southeastern Electric Coop Inc - (OK)</v>
          </cell>
          <cell r="G734">
            <v>17603</v>
          </cell>
          <cell r="I734" t="str">
            <v>WFEC-Southeastern Electric Array</v>
          </cell>
          <cell r="L734">
            <v>250</v>
          </cell>
          <cell r="M734" t="str">
            <v>AC</v>
          </cell>
          <cell r="X734">
            <v>2017</v>
          </cell>
          <cell r="Z734" t="str">
            <v>Durant</v>
          </cell>
          <cell r="AB734" t="str">
            <v>OK</v>
          </cell>
        </row>
        <row r="735">
          <cell r="A735" t="str">
            <v>P_011054613</v>
          </cell>
          <cell r="B735" t="str">
            <v>Y</v>
          </cell>
          <cell r="F735" t="str">
            <v>Southwest Rural Elec Assn Inc</v>
          </cell>
          <cell r="G735">
            <v>17681</v>
          </cell>
          <cell r="I735" t="str">
            <v>WFEC-Southwest REC Frederick Array</v>
          </cell>
          <cell r="L735">
            <v>250</v>
          </cell>
          <cell r="M735" t="str">
            <v>AC</v>
          </cell>
          <cell r="X735">
            <v>2017</v>
          </cell>
          <cell r="Z735" t="str">
            <v>Tipton</v>
          </cell>
          <cell r="AB735" t="str">
            <v>OK</v>
          </cell>
        </row>
        <row r="736">
          <cell r="A736" t="str">
            <v>P_006937431</v>
          </cell>
          <cell r="B736" t="str">
            <v>Y</v>
          </cell>
          <cell r="F736" t="str">
            <v>Southwest Rural Elec Assn Inc</v>
          </cell>
          <cell r="G736">
            <v>17681</v>
          </cell>
          <cell r="I736" t="str">
            <v>WFEC-Southwest REC Vernon Array</v>
          </cell>
          <cell r="L736">
            <v>100</v>
          </cell>
          <cell r="M736" t="str">
            <v>AC</v>
          </cell>
          <cell r="X736">
            <v>2017</v>
          </cell>
          <cell r="Z736" t="str">
            <v>Tipton</v>
          </cell>
          <cell r="AB736" t="str">
            <v>OK</v>
          </cell>
        </row>
        <row r="737">
          <cell r="A737" t="str">
            <v>P_816564287</v>
          </cell>
          <cell r="B737" t="str">
            <v>Y</v>
          </cell>
          <cell r="F737" t="str">
            <v>Coastal Electric Member Corp</v>
          </cell>
          <cell r="G737">
            <v>3843</v>
          </cell>
          <cell r="I737" t="str">
            <v>Coastal - Liberty County</v>
          </cell>
          <cell r="K737" t="str">
            <v>Green Power EMC</v>
          </cell>
          <cell r="L737">
            <v>50</v>
          </cell>
          <cell r="M737" t="str">
            <v>AC</v>
          </cell>
          <cell r="X737">
            <v>2015</v>
          </cell>
          <cell r="Z737" t="str">
            <v>Midway</v>
          </cell>
          <cell r="AB737" t="str">
            <v>GA</v>
          </cell>
        </row>
        <row r="738">
          <cell r="A738" t="str">
            <v>P_230425722</v>
          </cell>
          <cell r="B738" t="str">
            <v>Y</v>
          </cell>
          <cell r="F738" t="str">
            <v>Coastal Electric Member Corp</v>
          </cell>
          <cell r="G738">
            <v>3843</v>
          </cell>
          <cell r="I738" t="str">
            <v>Coastal - McIntosh County</v>
          </cell>
          <cell r="K738" t="str">
            <v>Green Power EMC</v>
          </cell>
          <cell r="L738">
            <v>72</v>
          </cell>
          <cell r="M738" t="str">
            <v>AC</v>
          </cell>
          <cell r="Q738" t="str">
            <v>.</v>
          </cell>
          <cell r="X738">
            <v>2017</v>
          </cell>
          <cell r="Z738" t="str">
            <v>Darien</v>
          </cell>
          <cell r="AB738" t="str">
            <v>GA</v>
          </cell>
        </row>
        <row r="739">
          <cell r="A739" t="str">
            <v>P_414128912</v>
          </cell>
          <cell r="B739" t="str">
            <v>Y</v>
          </cell>
          <cell r="F739" t="str">
            <v>GreyStone Power Corporation</v>
          </cell>
          <cell r="G739">
            <v>7090</v>
          </cell>
          <cell r="I739" t="str">
            <v>GreyStone Solar Farm</v>
          </cell>
          <cell r="K739" t="str">
            <v>GreyStone Power Corporation</v>
          </cell>
          <cell r="L739">
            <v>1361.92</v>
          </cell>
          <cell r="M739" t="str">
            <v>DC</v>
          </cell>
          <cell r="Q739">
            <v>1361.92</v>
          </cell>
          <cell r="X739">
            <v>2017</v>
          </cell>
          <cell r="Z739" t="str">
            <v>Hiram</v>
          </cell>
          <cell r="AB739" t="str">
            <v>GA</v>
          </cell>
        </row>
        <row r="740">
          <cell r="A740" t="str">
            <v>P_667136270</v>
          </cell>
          <cell r="B740" t="str">
            <v>Y</v>
          </cell>
          <cell r="F740" t="str">
            <v>Irwin Electric Membership Corp</v>
          </cell>
          <cell r="G740">
            <v>9431</v>
          </cell>
          <cell r="I740" t="str">
            <v>Irwin EMC Cooperative Solar Field</v>
          </cell>
          <cell r="K740" t="str">
            <v>Green Power EMC</v>
          </cell>
          <cell r="L740">
            <v>1000</v>
          </cell>
          <cell r="M740" t="str">
            <v>AC</v>
          </cell>
          <cell r="X740">
            <v>2019</v>
          </cell>
          <cell r="Z740" t="str">
            <v>Fitzgerald</v>
          </cell>
          <cell r="AB740" t="str">
            <v>GA</v>
          </cell>
        </row>
        <row r="741">
          <cell r="A741" t="str">
            <v>P_714769494a</v>
          </cell>
          <cell r="B741" t="str">
            <v>Y</v>
          </cell>
          <cell r="F741" t="str">
            <v>Georgia Power Co</v>
          </cell>
          <cell r="G741">
            <v>7140</v>
          </cell>
          <cell r="I741" t="str">
            <v>Comer Community Solar</v>
          </cell>
          <cell r="K741" t="str">
            <v>United Renewable Energy</v>
          </cell>
          <cell r="L741">
            <v>2000</v>
          </cell>
          <cell r="M741" t="str">
            <v>AC</v>
          </cell>
          <cell r="X741">
            <v>2018</v>
          </cell>
          <cell r="Z741" t="str">
            <v>Comer</v>
          </cell>
          <cell r="AB741" t="str">
            <v>GA</v>
          </cell>
        </row>
        <row r="742">
          <cell r="A742" t="str">
            <v>P_714769494b</v>
          </cell>
          <cell r="B742" t="str">
            <v>Y</v>
          </cell>
          <cell r="F742" t="str">
            <v>Georgia Power Co</v>
          </cell>
          <cell r="G742">
            <v>7140</v>
          </cell>
          <cell r="I742" t="str">
            <v>Guyton Community Solar</v>
          </cell>
          <cell r="K742" t="str">
            <v>United Renewable Energy</v>
          </cell>
          <cell r="L742">
            <v>2400</v>
          </cell>
          <cell r="M742" t="str">
            <v>AC</v>
          </cell>
          <cell r="X742">
            <v>2019</v>
          </cell>
          <cell r="Z742" t="str">
            <v>Guyton</v>
          </cell>
          <cell r="AB742" t="str">
            <v>GA</v>
          </cell>
        </row>
        <row r="743">
          <cell r="A743" t="str">
            <v>P_714769494c</v>
          </cell>
          <cell r="B743" t="str">
            <v>Y</v>
          </cell>
          <cell r="F743" t="str">
            <v>Georgia Power Co</v>
          </cell>
          <cell r="G743">
            <v>7140</v>
          </cell>
          <cell r="I743" t="str">
            <v>Waynesboro Community Solar</v>
          </cell>
          <cell r="K743" t="str">
            <v>United Renewable Energy</v>
          </cell>
          <cell r="L743">
            <v>3600</v>
          </cell>
          <cell r="M743" t="str">
            <v>AC</v>
          </cell>
          <cell r="X743">
            <v>2019</v>
          </cell>
          <cell r="Z743" t="str">
            <v>Waynesboro</v>
          </cell>
          <cell r="AB743" t="str">
            <v>GA</v>
          </cell>
        </row>
        <row r="744">
          <cell r="A744" t="str">
            <v>P_550296167a</v>
          </cell>
          <cell r="B744" t="str">
            <v>Y</v>
          </cell>
          <cell r="F744" t="str">
            <v>Okefenoke Rural El Member Corp</v>
          </cell>
          <cell r="G744">
            <v>31833</v>
          </cell>
          <cell r="I744" t="str">
            <v>Kingsland Community Solar</v>
          </cell>
          <cell r="K744" t="str">
            <v>Green Power EMC</v>
          </cell>
          <cell r="L744">
            <v>100</v>
          </cell>
          <cell r="M744" t="str">
            <v>AC</v>
          </cell>
          <cell r="X744">
            <v>2016</v>
          </cell>
          <cell r="Z744" t="str">
            <v>Kingsland</v>
          </cell>
          <cell r="AB744" t="str">
            <v>GA</v>
          </cell>
        </row>
        <row r="745">
          <cell r="A745" t="str">
            <v>P_550296167b</v>
          </cell>
          <cell r="B745" t="str">
            <v>Y</v>
          </cell>
          <cell r="F745" t="str">
            <v>Okefenoke Rural El Member Corp</v>
          </cell>
          <cell r="G745">
            <v>31833</v>
          </cell>
          <cell r="I745" t="str">
            <v>Hilliard Community Solar</v>
          </cell>
          <cell r="K745" t="str">
            <v>Green Power EMC</v>
          </cell>
          <cell r="L745">
            <v>100</v>
          </cell>
          <cell r="M745" t="str">
            <v>AC</v>
          </cell>
          <cell r="X745">
            <v>2016</v>
          </cell>
          <cell r="Z745" t="str">
            <v>Hilliard</v>
          </cell>
          <cell r="AB745" t="str">
            <v>FL</v>
          </cell>
        </row>
        <row r="746">
          <cell r="A746" t="str">
            <v>P_550296167c</v>
          </cell>
          <cell r="B746" t="str">
            <v>Y</v>
          </cell>
          <cell r="F746" t="str">
            <v>Okefenoke Rural El Member Corp</v>
          </cell>
          <cell r="G746">
            <v>31833</v>
          </cell>
          <cell r="I746" t="str">
            <v>Glynn County Community Solar</v>
          </cell>
          <cell r="K746" t="str">
            <v>Green Power EMC</v>
          </cell>
          <cell r="L746">
            <v>1860</v>
          </cell>
          <cell r="M746" t="str">
            <v>AC</v>
          </cell>
          <cell r="X746">
            <v>2016</v>
          </cell>
          <cell r="Z746" t="str">
            <v>Brunswick</v>
          </cell>
          <cell r="AB746" t="str">
            <v>GA</v>
          </cell>
        </row>
        <row r="747">
          <cell r="A747" t="str">
            <v>P_932124376</v>
          </cell>
          <cell r="B747" t="str">
            <v>Y</v>
          </cell>
          <cell r="F747" t="str">
            <v>Rocky Mountain Power</v>
          </cell>
          <cell r="G747">
            <v>8714</v>
          </cell>
          <cell r="I747" t="str">
            <v>Rocky Mountain Power Subscriber Solar</v>
          </cell>
          <cell r="K747" t="str">
            <v>Juwi</v>
          </cell>
          <cell r="L747">
            <v>20000</v>
          </cell>
          <cell r="M747" t="str">
            <v>AC</v>
          </cell>
          <cell r="X747">
            <v>2017</v>
          </cell>
          <cell r="Z747" t="str">
            <v>Holden</v>
          </cell>
          <cell r="AB747" t="str">
            <v>UT</v>
          </cell>
        </row>
        <row r="748">
          <cell r="A748" t="str">
            <v>P_742373269</v>
          </cell>
          <cell r="B748" t="str">
            <v>Y</v>
          </cell>
          <cell r="F748" t="str">
            <v>Logan City Light and Power</v>
          </cell>
          <cell r="G748">
            <v>11135</v>
          </cell>
          <cell r="I748" t="str">
            <v>Logan City Community Solar</v>
          </cell>
          <cell r="K748" t="str">
            <v>.</v>
          </cell>
          <cell r="L748">
            <v>19.2</v>
          </cell>
          <cell r="M748" t="str">
            <v>AC</v>
          </cell>
          <cell r="X748">
            <v>2012</v>
          </cell>
          <cell r="Z748" t="str">
            <v>Logan</v>
          </cell>
          <cell r="AB748" t="str">
            <v>UT</v>
          </cell>
        </row>
        <row r="749">
          <cell r="A749" t="str">
            <v>P_215147793</v>
          </cell>
          <cell r="B749" t="str">
            <v>Y</v>
          </cell>
          <cell r="F749" t="str">
            <v>Middle Georgia El Member Corp</v>
          </cell>
          <cell r="G749">
            <v>12472</v>
          </cell>
          <cell r="I749" t="str">
            <v>Middle Georgia Community Solar</v>
          </cell>
          <cell r="K749" t="str">
            <v>Green Power EMC</v>
          </cell>
          <cell r="L749">
            <v>936</v>
          </cell>
          <cell r="M749" t="str">
            <v>AC</v>
          </cell>
          <cell r="X749">
            <v>2016</v>
          </cell>
          <cell r="Z749" t="str">
            <v>Vienna</v>
          </cell>
          <cell r="AB749" t="str">
            <v>GA</v>
          </cell>
        </row>
        <row r="750">
          <cell r="A750" t="str">
            <v>P_932142890</v>
          </cell>
          <cell r="B750" t="str">
            <v>Y</v>
          </cell>
          <cell r="F750" t="str">
            <v>Satilla Rural Elec Member Corporation</v>
          </cell>
          <cell r="G750">
            <v>16674</v>
          </cell>
          <cell r="I750" t="str">
            <v>Satilla REMC Cooperative Solar</v>
          </cell>
          <cell r="K750" t="str">
            <v>Green Power EMC</v>
          </cell>
          <cell r="L750">
            <v>1000</v>
          </cell>
          <cell r="M750" t="str">
            <v>AC</v>
          </cell>
          <cell r="X750">
            <v>2016</v>
          </cell>
          <cell r="Z750" t="str">
            <v>Alma</v>
          </cell>
          <cell r="AB750" t="str">
            <v>GA</v>
          </cell>
        </row>
        <row r="751">
          <cell r="A751" t="str">
            <v>P_122472719</v>
          </cell>
          <cell r="B751" t="str">
            <v>Y</v>
          </cell>
          <cell r="F751" t="str">
            <v>Snapping Shoals El Member Corp</v>
          </cell>
          <cell r="G751">
            <v>17832</v>
          </cell>
          <cell r="I751" t="str">
            <v>Snapping Shoals EMC Cooperative Solar</v>
          </cell>
          <cell r="K751" t="str">
            <v>Green Power EMC</v>
          </cell>
          <cell r="L751">
            <v>2700</v>
          </cell>
          <cell r="M751" t="str">
            <v>AC</v>
          </cell>
          <cell r="X751">
            <v>2016</v>
          </cell>
          <cell r="Z751" t="str">
            <v>Covington</v>
          </cell>
          <cell r="AB751" t="str">
            <v>GA</v>
          </cell>
        </row>
        <row r="752">
          <cell r="A752" t="str">
            <v>P_689047016</v>
          </cell>
          <cell r="B752" t="str">
            <v>Y</v>
          </cell>
          <cell r="F752" t="str">
            <v>Tri-County Elec Member Corp</v>
          </cell>
          <cell r="G752">
            <v>18956</v>
          </cell>
          <cell r="I752" t="str">
            <v>Tri-County EMC ourSolar</v>
          </cell>
          <cell r="K752" t="str">
            <v>Green Power EMC</v>
          </cell>
          <cell r="L752">
            <v>1000</v>
          </cell>
          <cell r="M752" t="str">
            <v>AC</v>
          </cell>
          <cell r="X752">
            <v>2017</v>
          </cell>
          <cell r="Z752" t="str">
            <v>Eatonton</v>
          </cell>
          <cell r="AB752" t="str">
            <v>GA</v>
          </cell>
        </row>
        <row r="753">
          <cell r="A753" t="str">
            <v>P_650219185a</v>
          </cell>
          <cell r="B753" t="str">
            <v>Y</v>
          </cell>
          <cell r="F753" t="str">
            <v>Walton Electric Member Corp</v>
          </cell>
          <cell r="G753">
            <v>20065</v>
          </cell>
          <cell r="I753" t="str">
            <v>Walton I Cooperative Solar</v>
          </cell>
          <cell r="K753" t="str">
            <v>Radiance Solar LLC</v>
          </cell>
          <cell r="L753">
            <v>1000</v>
          </cell>
          <cell r="M753" t="str">
            <v>AC</v>
          </cell>
          <cell r="X753">
            <v>2015</v>
          </cell>
          <cell r="Z753" t="str">
            <v>Monroe</v>
          </cell>
          <cell r="AB753" t="str">
            <v>GA</v>
          </cell>
        </row>
        <row r="754">
          <cell r="A754" t="str">
            <v>P_650219185b</v>
          </cell>
          <cell r="B754" t="str">
            <v>Y</v>
          </cell>
          <cell r="F754" t="str">
            <v>Walton Electric Member Corp</v>
          </cell>
          <cell r="G754">
            <v>20065</v>
          </cell>
          <cell r="I754" t="str">
            <v>Walton II Cooperative Solar</v>
          </cell>
          <cell r="K754" t="str">
            <v>Radiance Solar LLC</v>
          </cell>
          <cell r="L754">
            <v>2500</v>
          </cell>
          <cell r="M754" t="str">
            <v>AC</v>
          </cell>
          <cell r="X754">
            <v>2016</v>
          </cell>
          <cell r="Z754" t="str">
            <v>Monroe</v>
          </cell>
          <cell r="AB754" t="str">
            <v>GA</v>
          </cell>
        </row>
        <row r="755">
          <cell r="A755" t="str">
            <v>P_650219185c</v>
          </cell>
          <cell r="B755" t="str">
            <v>Y</v>
          </cell>
          <cell r="F755" t="str">
            <v>Walton Electric Member Corp</v>
          </cell>
          <cell r="G755">
            <v>20065</v>
          </cell>
          <cell r="I755" t="str">
            <v>Walton III Cooperative Solar</v>
          </cell>
          <cell r="K755" t="str">
            <v>Radiance Solar LLC</v>
          </cell>
          <cell r="L755">
            <v>3000</v>
          </cell>
          <cell r="M755" t="str">
            <v>AC</v>
          </cell>
          <cell r="X755">
            <v>2017</v>
          </cell>
          <cell r="Z755" t="str">
            <v>Monroe</v>
          </cell>
          <cell r="AB755" t="str">
            <v>GA</v>
          </cell>
        </row>
        <row r="756">
          <cell r="A756" t="str">
            <v>P_741053299</v>
          </cell>
          <cell r="B756" t="str">
            <v>Y</v>
          </cell>
          <cell r="F756" t="str">
            <v>Niagara Mohawk Power Corp.</v>
          </cell>
          <cell r="G756">
            <v>13573</v>
          </cell>
          <cell r="I756">
            <v>102830</v>
          </cell>
          <cell r="K756" t="str">
            <v>CNY Solar, Inc.</v>
          </cell>
          <cell r="L756">
            <v>203.28</v>
          </cell>
          <cell r="M756" t="str">
            <v>DC</v>
          </cell>
          <cell r="Q756" t="str">
            <v>.</v>
          </cell>
          <cell r="X756">
            <v>2019</v>
          </cell>
          <cell r="Z756" t="str">
            <v>Westdale</v>
          </cell>
          <cell r="AB756" t="str">
            <v>NY</v>
          </cell>
        </row>
        <row r="757">
          <cell r="A757" t="str">
            <v>P_456715528</v>
          </cell>
          <cell r="B757" t="str">
            <v>Y</v>
          </cell>
          <cell r="F757" t="str">
            <v>Consolidated Edison Co-NY Inc</v>
          </cell>
          <cell r="G757">
            <v>4226</v>
          </cell>
          <cell r="I757">
            <v>157192</v>
          </cell>
          <cell r="K757" t="str">
            <v>Grid City Electric Corp</v>
          </cell>
          <cell r="L757">
            <v>40.32</v>
          </cell>
          <cell r="M757" t="str">
            <v>DC</v>
          </cell>
          <cell r="Q757" t="str">
            <v>.</v>
          </cell>
          <cell r="X757">
            <v>2019</v>
          </cell>
          <cell r="Z757" t="str">
            <v>New York</v>
          </cell>
          <cell r="AB757" t="str">
            <v>NY</v>
          </cell>
        </row>
        <row r="758">
          <cell r="A758" t="str">
            <v>P_422176001</v>
          </cell>
          <cell r="B758" t="str">
            <v>Y</v>
          </cell>
          <cell r="F758" t="str">
            <v>Consolidated Edison Co-NY Inc</v>
          </cell>
          <cell r="G758">
            <v>4226</v>
          </cell>
          <cell r="I758">
            <v>158694</v>
          </cell>
          <cell r="K758" t="str">
            <v>Brooklyn SolarWorks, LLC</v>
          </cell>
          <cell r="L758">
            <v>9.7200000000000006</v>
          </cell>
          <cell r="M758" t="str">
            <v>DC</v>
          </cell>
          <cell r="Q758" t="str">
            <v>.</v>
          </cell>
          <cell r="X758">
            <v>2019</v>
          </cell>
          <cell r="Z758" t="str">
            <v>Brooklyn</v>
          </cell>
          <cell r="AB758" t="str">
            <v>NY</v>
          </cell>
        </row>
        <row r="759">
          <cell r="A759" t="str">
            <v>P_632516538</v>
          </cell>
          <cell r="B759" t="str">
            <v>Y</v>
          </cell>
          <cell r="F759" t="str">
            <v>Consolidated Edison Co-NY Inc</v>
          </cell>
          <cell r="G759">
            <v>4226</v>
          </cell>
          <cell r="I759">
            <v>164855</v>
          </cell>
          <cell r="K759" t="str">
            <v>Brooklyn SolarWorks, LLC</v>
          </cell>
          <cell r="L759">
            <v>3.96</v>
          </cell>
          <cell r="M759" t="str">
            <v>DC</v>
          </cell>
          <cell r="Q759" t="str">
            <v>.</v>
          </cell>
          <cell r="X759">
            <v>2019</v>
          </cell>
          <cell r="Z759" t="str">
            <v>Brooklyn</v>
          </cell>
          <cell r="AB759" t="str">
            <v>NY</v>
          </cell>
        </row>
        <row r="760">
          <cell r="A760" t="str">
            <v>P_702662302</v>
          </cell>
          <cell r="B760" t="str">
            <v>Y</v>
          </cell>
          <cell r="F760" t="str">
            <v>Niagara Mohawk Power Corp.</v>
          </cell>
          <cell r="G760">
            <v>13573</v>
          </cell>
          <cell r="I760">
            <v>90995</v>
          </cell>
          <cell r="K760" t="str">
            <v>ForeFront Power, LLC</v>
          </cell>
          <cell r="L760">
            <v>3208.95</v>
          </cell>
          <cell r="M760" t="str">
            <v>DC</v>
          </cell>
          <cell r="Q760" t="str">
            <v>.</v>
          </cell>
          <cell r="X760">
            <v>2019</v>
          </cell>
          <cell r="Z760" t="str">
            <v>Schaghticoke</v>
          </cell>
          <cell r="AB760" t="str">
            <v>NY</v>
          </cell>
        </row>
        <row r="761">
          <cell r="A761" t="str">
            <v>P_586210129</v>
          </cell>
          <cell r="B761" t="str">
            <v>Y</v>
          </cell>
          <cell r="F761" t="str">
            <v>Niagara Mohawk Power Corp.</v>
          </cell>
          <cell r="G761">
            <v>13573</v>
          </cell>
          <cell r="I761">
            <v>90998</v>
          </cell>
          <cell r="K761" t="str">
            <v>ForeFront Power, LLC</v>
          </cell>
          <cell r="L761">
            <v>3029.4</v>
          </cell>
          <cell r="M761" t="str">
            <v>DC</v>
          </cell>
          <cell r="Q761" t="str">
            <v>.</v>
          </cell>
          <cell r="X761">
            <v>2019</v>
          </cell>
          <cell r="Z761" t="str">
            <v>Watertown</v>
          </cell>
          <cell r="AB761" t="str">
            <v>NY</v>
          </cell>
        </row>
        <row r="762">
          <cell r="A762" t="str">
            <v>P_880395224</v>
          </cell>
          <cell r="B762" t="str">
            <v>Y</v>
          </cell>
          <cell r="F762" t="str">
            <v>New York State Elec &amp; Gas Corp</v>
          </cell>
          <cell r="G762">
            <v>13511</v>
          </cell>
          <cell r="I762" t="str">
            <v>5408-98503</v>
          </cell>
          <cell r="K762" t="str">
            <v>Xzerta Energy Group, LLC</v>
          </cell>
          <cell r="L762">
            <v>2723.18</v>
          </cell>
          <cell r="M762" t="str">
            <v>DC</v>
          </cell>
          <cell r="Q762" t="str">
            <v>.</v>
          </cell>
          <cell r="X762">
            <v>2019</v>
          </cell>
          <cell r="Z762" t="str">
            <v>Lowman</v>
          </cell>
          <cell r="AB762" t="str">
            <v>NY</v>
          </cell>
        </row>
        <row r="763">
          <cell r="A763" t="str">
            <v>P_798252705</v>
          </cell>
          <cell r="B763" t="str">
            <v>Y</v>
          </cell>
          <cell r="F763" t="str">
            <v>New York State Elec &amp; Gas Corp</v>
          </cell>
          <cell r="G763">
            <v>13511</v>
          </cell>
          <cell r="I763">
            <v>126526</v>
          </cell>
          <cell r="K763" t="str">
            <v>Renovus Energy, Inc</v>
          </cell>
          <cell r="L763">
            <v>72.27</v>
          </cell>
          <cell r="M763" t="str">
            <v>DC</v>
          </cell>
          <cell r="Q763" t="str">
            <v>.</v>
          </cell>
          <cell r="X763">
            <v>2019</v>
          </cell>
          <cell r="Z763" t="str">
            <v>Spencer</v>
          </cell>
          <cell r="AB763" t="str">
            <v>NY</v>
          </cell>
        </row>
        <row r="764">
          <cell r="A764" t="str">
            <v>P_478712524</v>
          </cell>
          <cell r="B764" t="str">
            <v>Y</v>
          </cell>
          <cell r="F764" t="str">
            <v>Orange &amp; Rockland Utils Inc</v>
          </cell>
          <cell r="G764">
            <v>14154</v>
          </cell>
          <cell r="I764" t="str">
            <v>5167-99714</v>
          </cell>
          <cell r="K764" t="str">
            <v>NRG Renew LLC</v>
          </cell>
          <cell r="L764">
            <v>2494.8000000000002</v>
          </cell>
          <cell r="M764" t="str">
            <v>DC</v>
          </cell>
          <cell r="Q764" t="str">
            <v>.</v>
          </cell>
          <cell r="X764">
            <v>2019</v>
          </cell>
          <cell r="Z764" t="str">
            <v>Westtown</v>
          </cell>
          <cell r="AB764" t="str">
            <v>NY</v>
          </cell>
        </row>
        <row r="765">
          <cell r="A765" t="str">
            <v>P_290416127</v>
          </cell>
          <cell r="B765" t="str">
            <v>Y</v>
          </cell>
          <cell r="F765" t="str">
            <v>Orange &amp; Rockland Utils Inc</v>
          </cell>
          <cell r="G765">
            <v>14154</v>
          </cell>
          <cell r="I765" t="str">
            <v>5167-99715</v>
          </cell>
          <cell r="K765" t="str">
            <v>NRG Renew LLC</v>
          </cell>
          <cell r="L765">
            <v>2795.31</v>
          </cell>
          <cell r="M765" t="str">
            <v>DC</v>
          </cell>
          <cell r="Q765" t="str">
            <v>.</v>
          </cell>
          <cell r="X765">
            <v>2019</v>
          </cell>
          <cell r="Z765" t="str">
            <v>Westtown</v>
          </cell>
          <cell r="AB765" t="str">
            <v>NY</v>
          </cell>
        </row>
        <row r="766">
          <cell r="A766" t="str">
            <v>P_466088683</v>
          </cell>
          <cell r="B766" t="str">
            <v>Y</v>
          </cell>
          <cell r="F766" t="str">
            <v>Consolidated Edison Co-NY Inc</v>
          </cell>
          <cell r="G766">
            <v>4226</v>
          </cell>
          <cell r="I766">
            <v>170960</v>
          </cell>
          <cell r="K766" t="str">
            <v>Brooklyn SolarWorks, LLC</v>
          </cell>
          <cell r="L766">
            <v>9.7200000000000006</v>
          </cell>
          <cell r="M766" t="str">
            <v>DC</v>
          </cell>
          <cell r="Q766" t="str">
            <v>.</v>
          </cell>
          <cell r="X766">
            <v>2019</v>
          </cell>
          <cell r="Z766" t="str">
            <v>New York</v>
          </cell>
          <cell r="AB766" t="str">
            <v>NY</v>
          </cell>
        </row>
        <row r="767">
          <cell r="A767" t="str">
            <v>P_846898934</v>
          </cell>
          <cell r="B767" t="str">
            <v>Y</v>
          </cell>
          <cell r="F767" t="str">
            <v>Niagara Mohawk Power Corp.</v>
          </cell>
          <cell r="G767">
            <v>13573</v>
          </cell>
          <cell r="I767">
            <v>91062</v>
          </cell>
          <cell r="K767" t="str">
            <v>ForeFront Power, LLC</v>
          </cell>
          <cell r="L767">
            <v>3024.27</v>
          </cell>
          <cell r="M767" t="str">
            <v>DC</v>
          </cell>
          <cell r="Q767" t="str">
            <v>.</v>
          </cell>
          <cell r="X767">
            <v>2019</v>
          </cell>
          <cell r="Z767" t="str">
            <v>Schenectady</v>
          </cell>
          <cell r="AB767" t="str">
            <v>NY</v>
          </cell>
        </row>
        <row r="768">
          <cell r="A768" t="str">
            <v>P_664514904</v>
          </cell>
          <cell r="B768" t="str">
            <v>Y</v>
          </cell>
          <cell r="F768" t="str">
            <v>Central Hudson Gas &amp; Elec Corp</v>
          </cell>
          <cell r="G768">
            <v>3249</v>
          </cell>
          <cell r="I768">
            <v>164578</v>
          </cell>
          <cell r="K768" t="str">
            <v>SunCommon (dba for Hudson Valley Clean Energy)</v>
          </cell>
          <cell r="L768">
            <v>485.1</v>
          </cell>
          <cell r="M768" t="str">
            <v>DC</v>
          </cell>
          <cell r="Q768" t="str">
            <v>.</v>
          </cell>
          <cell r="X768">
            <v>2019</v>
          </cell>
          <cell r="Z768" t="str">
            <v>Kingston</v>
          </cell>
          <cell r="AB768" t="str">
            <v>NY</v>
          </cell>
        </row>
        <row r="769">
          <cell r="A769" t="str">
            <v>P_114123628</v>
          </cell>
          <cell r="B769" t="str">
            <v>Y</v>
          </cell>
          <cell r="F769" t="str">
            <v>Rochester Gas &amp; Electric Corp</v>
          </cell>
          <cell r="G769">
            <v>16183</v>
          </cell>
          <cell r="I769">
            <v>50940</v>
          </cell>
          <cell r="K769" t="str">
            <v>ForeFront Power, LLC</v>
          </cell>
          <cell r="L769">
            <v>3012.24</v>
          </cell>
          <cell r="M769" t="str">
            <v>DC</v>
          </cell>
          <cell r="Q769" t="str">
            <v>.</v>
          </cell>
          <cell r="X769">
            <v>2019</v>
          </cell>
          <cell r="Z769" t="str">
            <v>Canandaigua</v>
          </cell>
          <cell r="AB769" t="str">
            <v>NY</v>
          </cell>
        </row>
        <row r="770">
          <cell r="A770" t="str">
            <v>P_729601301</v>
          </cell>
          <cell r="B770" t="str">
            <v>Y</v>
          </cell>
          <cell r="F770" t="str">
            <v>Niagara Mohawk Power Corp.</v>
          </cell>
          <cell r="G770">
            <v>13573</v>
          </cell>
          <cell r="I770">
            <v>81414</v>
          </cell>
          <cell r="K770" t="str">
            <v>ForeFront Power, LLC</v>
          </cell>
          <cell r="L770">
            <v>3009.6</v>
          </cell>
          <cell r="M770" t="str">
            <v>DC</v>
          </cell>
          <cell r="Q770" t="str">
            <v>.</v>
          </cell>
          <cell r="X770">
            <v>2019</v>
          </cell>
          <cell r="Z770" t="str">
            <v>Batavia</v>
          </cell>
          <cell r="AB770" t="str">
            <v>NY</v>
          </cell>
        </row>
        <row r="771">
          <cell r="A771" t="str">
            <v>P_108261589</v>
          </cell>
          <cell r="B771" t="str">
            <v>Y</v>
          </cell>
          <cell r="F771" t="str">
            <v>New York State Elec &amp; Gas Corp</v>
          </cell>
          <cell r="G771">
            <v>13511</v>
          </cell>
          <cell r="I771">
            <v>50875</v>
          </cell>
          <cell r="K771" t="str">
            <v>Nexamp Inc</v>
          </cell>
          <cell r="L771">
            <v>2494.6999999999998</v>
          </cell>
          <cell r="M771" t="str">
            <v>DC</v>
          </cell>
          <cell r="Q771" t="str">
            <v>.</v>
          </cell>
          <cell r="X771">
            <v>2019</v>
          </cell>
          <cell r="Z771" t="str">
            <v>Newfield</v>
          </cell>
          <cell r="AB771" t="str">
            <v>NY</v>
          </cell>
        </row>
        <row r="772">
          <cell r="A772" t="str">
            <v>P_991271940</v>
          </cell>
          <cell r="B772" t="str">
            <v>Y</v>
          </cell>
          <cell r="F772" t="str">
            <v>New York State Elec &amp; Gas Corp</v>
          </cell>
          <cell r="G772">
            <v>13511</v>
          </cell>
          <cell r="I772">
            <v>67657</v>
          </cell>
          <cell r="K772" t="str">
            <v>Nexamp Inc</v>
          </cell>
          <cell r="L772">
            <v>2494.6999999999998</v>
          </cell>
          <cell r="M772" t="str">
            <v>DC</v>
          </cell>
          <cell r="Q772" t="str">
            <v>.</v>
          </cell>
          <cell r="X772">
            <v>2019</v>
          </cell>
          <cell r="Z772" t="str">
            <v>Newfield</v>
          </cell>
          <cell r="AB772" t="str">
            <v>NY</v>
          </cell>
        </row>
        <row r="773">
          <cell r="A773" t="str">
            <v>P_046991534</v>
          </cell>
          <cell r="B773" t="str">
            <v>Y</v>
          </cell>
          <cell r="F773" t="str">
            <v>Consolidated Edison Co-NY Inc</v>
          </cell>
          <cell r="G773">
            <v>4226</v>
          </cell>
          <cell r="I773">
            <v>88924</v>
          </cell>
          <cell r="K773" t="str">
            <v>Eldor Contracting Corporation</v>
          </cell>
          <cell r="L773">
            <v>116.28</v>
          </cell>
          <cell r="M773" t="str">
            <v>DC</v>
          </cell>
          <cell r="Q773" t="str">
            <v>.</v>
          </cell>
          <cell r="X773">
            <v>2019</v>
          </cell>
          <cell r="Z773" t="str">
            <v>Bronx</v>
          </cell>
          <cell r="AB773" t="str">
            <v>NY</v>
          </cell>
        </row>
        <row r="774">
          <cell r="A774" t="str">
            <v>P_363127623</v>
          </cell>
          <cell r="B774" t="str">
            <v>Y</v>
          </cell>
          <cell r="F774" t="str">
            <v>Consolidated Edison Co-NY Inc</v>
          </cell>
          <cell r="G774">
            <v>4226</v>
          </cell>
          <cell r="I774">
            <v>88981</v>
          </cell>
          <cell r="K774" t="str">
            <v>Eldor Contracting Corporation</v>
          </cell>
          <cell r="L774">
            <v>96.9</v>
          </cell>
          <cell r="M774" t="str">
            <v>DC</v>
          </cell>
          <cell r="Q774" t="str">
            <v>.</v>
          </cell>
          <cell r="X774">
            <v>2019</v>
          </cell>
          <cell r="Z774" t="str">
            <v>Bronx</v>
          </cell>
          <cell r="AB774" t="str">
            <v>NY</v>
          </cell>
        </row>
        <row r="775">
          <cell r="A775" t="str">
            <v>P_779680822</v>
          </cell>
          <cell r="B775" t="str">
            <v>Y</v>
          </cell>
          <cell r="F775" t="str">
            <v>New York State Elec &amp; Gas Corp</v>
          </cell>
          <cell r="G775">
            <v>13511</v>
          </cell>
          <cell r="I775" t="str">
            <v>5408-100410</v>
          </cell>
          <cell r="K775" t="str">
            <v>Nexamp Inc</v>
          </cell>
          <cell r="L775">
            <v>2494.6999999999998</v>
          </cell>
          <cell r="M775" t="str">
            <v>DC</v>
          </cell>
          <cell r="Q775" t="str">
            <v>.</v>
          </cell>
          <cell r="X775">
            <v>2019</v>
          </cell>
          <cell r="Z775" t="str">
            <v>Newfield</v>
          </cell>
          <cell r="AB775" t="str">
            <v>NY</v>
          </cell>
        </row>
        <row r="776">
          <cell r="A776" t="str">
            <v>P_712767146</v>
          </cell>
          <cell r="B776" t="str">
            <v>Y</v>
          </cell>
          <cell r="F776" t="str">
            <v>Consolidated Edison Co-NY Inc</v>
          </cell>
          <cell r="G776">
            <v>4226</v>
          </cell>
          <cell r="I776">
            <v>88369</v>
          </cell>
          <cell r="K776" t="str">
            <v>Eldor Contracting Corporation</v>
          </cell>
          <cell r="L776">
            <v>58.14</v>
          </cell>
          <cell r="M776" t="str">
            <v>DC</v>
          </cell>
          <cell r="Q776" t="str">
            <v>.</v>
          </cell>
          <cell r="X776">
            <v>2019</v>
          </cell>
          <cell r="Z776" t="str">
            <v>Bronx</v>
          </cell>
          <cell r="AB776" t="str">
            <v>NY</v>
          </cell>
        </row>
        <row r="777">
          <cell r="A777" t="str">
            <v>P_701214721</v>
          </cell>
          <cell r="B777" t="str">
            <v>Y</v>
          </cell>
          <cell r="F777" t="str">
            <v>Niagara Mohawk Power Corp.</v>
          </cell>
          <cell r="G777">
            <v>13573</v>
          </cell>
          <cell r="I777">
            <v>78707</v>
          </cell>
          <cell r="K777" t="str">
            <v>Dynamic Energy Solutions, LLC</v>
          </cell>
          <cell r="L777">
            <v>2724.48</v>
          </cell>
          <cell r="M777" t="str">
            <v>DC</v>
          </cell>
          <cell r="Q777" t="str">
            <v>.</v>
          </cell>
          <cell r="X777">
            <v>2019</v>
          </cell>
          <cell r="Z777" t="str">
            <v>Schenectady</v>
          </cell>
          <cell r="AB777" t="str">
            <v>NY</v>
          </cell>
        </row>
        <row r="778">
          <cell r="A778" t="str">
            <v>P_122605321</v>
          </cell>
          <cell r="B778" t="str">
            <v>Y</v>
          </cell>
          <cell r="F778" t="str">
            <v>Niagara Mohawk Power Corp.</v>
          </cell>
          <cell r="G778">
            <v>13573</v>
          </cell>
          <cell r="I778">
            <v>78745</v>
          </cell>
          <cell r="K778" t="str">
            <v>Borrego Solar Systems, Inc.</v>
          </cell>
          <cell r="L778">
            <v>2800.71</v>
          </cell>
          <cell r="M778" t="str">
            <v>DC</v>
          </cell>
          <cell r="Q778" t="str">
            <v>.</v>
          </cell>
          <cell r="X778">
            <v>2019</v>
          </cell>
          <cell r="Z778" t="str">
            <v>Johnstown</v>
          </cell>
          <cell r="AB778" t="str">
            <v>NY</v>
          </cell>
        </row>
        <row r="779">
          <cell r="A779" t="str">
            <v>P_947925279</v>
          </cell>
          <cell r="B779" t="str">
            <v>Y</v>
          </cell>
          <cell r="F779" t="str">
            <v>Niagara Mohawk Power Corp.</v>
          </cell>
          <cell r="G779">
            <v>13573</v>
          </cell>
          <cell r="I779">
            <v>78748</v>
          </cell>
          <cell r="K779" t="str">
            <v>Borrego Solar Systems, Inc.</v>
          </cell>
          <cell r="L779">
            <v>2793.6</v>
          </cell>
          <cell r="M779" t="str">
            <v>DC</v>
          </cell>
          <cell r="Q779" t="str">
            <v>.</v>
          </cell>
          <cell r="X779">
            <v>2019</v>
          </cell>
          <cell r="Z779" t="str">
            <v>Johnstown</v>
          </cell>
          <cell r="AB779" t="str">
            <v>NY</v>
          </cell>
        </row>
        <row r="780">
          <cell r="A780" t="str">
            <v>P_296396659</v>
          </cell>
          <cell r="B780" t="str">
            <v>Y</v>
          </cell>
          <cell r="F780" t="str">
            <v>Rochester Gas &amp; Electric Corp</v>
          </cell>
          <cell r="G780">
            <v>16183</v>
          </cell>
          <cell r="I780">
            <v>78498</v>
          </cell>
          <cell r="K780" t="str">
            <v>ForeFront Power, LLC</v>
          </cell>
          <cell r="L780">
            <v>3094.98</v>
          </cell>
          <cell r="M780" t="str">
            <v>DC</v>
          </cell>
          <cell r="Q780" t="str">
            <v>.</v>
          </cell>
          <cell r="X780">
            <v>2019</v>
          </cell>
          <cell r="Z780" t="str">
            <v>Red Creek</v>
          </cell>
          <cell r="AB780" t="str">
            <v>NY</v>
          </cell>
        </row>
        <row r="781">
          <cell r="A781" t="str">
            <v>P_227691362</v>
          </cell>
          <cell r="B781" t="str">
            <v>Y</v>
          </cell>
          <cell r="F781" t="str">
            <v>Niagara Mohawk Power Corp.</v>
          </cell>
          <cell r="G781">
            <v>13573</v>
          </cell>
          <cell r="I781">
            <v>81413</v>
          </cell>
          <cell r="K781" t="str">
            <v>ForeFront Power, LLC</v>
          </cell>
          <cell r="L781">
            <v>3009.6</v>
          </cell>
          <cell r="M781" t="str">
            <v>DC</v>
          </cell>
          <cell r="Q781" t="str">
            <v>.</v>
          </cell>
          <cell r="X781">
            <v>2019</v>
          </cell>
          <cell r="Z781" t="str">
            <v>Batavia</v>
          </cell>
          <cell r="AB781" t="str">
            <v>NY</v>
          </cell>
        </row>
        <row r="782">
          <cell r="A782" t="str">
            <v>P_833082014</v>
          </cell>
          <cell r="B782" t="str">
            <v>Y</v>
          </cell>
          <cell r="F782" t="str">
            <v>New York State Elec &amp; Gas Corp</v>
          </cell>
          <cell r="G782">
            <v>13511</v>
          </cell>
          <cell r="I782">
            <v>126528</v>
          </cell>
          <cell r="K782" t="str">
            <v>Renovus Energy, Inc</v>
          </cell>
          <cell r="L782">
            <v>206.91</v>
          </cell>
          <cell r="M782" t="str">
            <v>DC</v>
          </cell>
          <cell r="Q782" t="str">
            <v>.</v>
          </cell>
          <cell r="X782">
            <v>2019</v>
          </cell>
          <cell r="Z782" t="str">
            <v>Candor</v>
          </cell>
          <cell r="AB782" t="str">
            <v>NY</v>
          </cell>
        </row>
        <row r="783">
          <cell r="A783" t="str">
            <v>P_791430263</v>
          </cell>
          <cell r="B783" t="str">
            <v>Y</v>
          </cell>
          <cell r="F783" t="str">
            <v>Consolidated Edison Co-NY Inc</v>
          </cell>
          <cell r="G783">
            <v>4226</v>
          </cell>
          <cell r="I783">
            <v>88452</v>
          </cell>
          <cell r="K783" t="str">
            <v>Eldor Contracting Corporation</v>
          </cell>
          <cell r="L783">
            <v>58.14</v>
          </cell>
          <cell r="M783" t="str">
            <v>DC</v>
          </cell>
          <cell r="Q783" t="str">
            <v>.</v>
          </cell>
          <cell r="X783">
            <v>2019</v>
          </cell>
          <cell r="Z783" t="str">
            <v>Bronx</v>
          </cell>
          <cell r="AB783" t="str">
            <v>NY</v>
          </cell>
        </row>
        <row r="784">
          <cell r="A784" t="str">
            <v>P_830218976</v>
          </cell>
          <cell r="B784" t="str">
            <v>Y</v>
          </cell>
          <cell r="F784" t="str">
            <v>Consolidated Edison Co-NY Inc</v>
          </cell>
          <cell r="G784">
            <v>4226</v>
          </cell>
          <cell r="I784">
            <v>88748</v>
          </cell>
          <cell r="K784" t="str">
            <v>Eldor Contracting Corporation</v>
          </cell>
          <cell r="L784">
            <v>251.94</v>
          </cell>
          <cell r="M784" t="str">
            <v>DC</v>
          </cell>
          <cell r="Q784" t="str">
            <v>.</v>
          </cell>
          <cell r="X784">
            <v>2019</v>
          </cell>
          <cell r="Z784" t="str">
            <v>Bronx</v>
          </cell>
          <cell r="AB784" t="str">
            <v>NY</v>
          </cell>
        </row>
        <row r="785">
          <cell r="A785" t="str">
            <v>P_579441564</v>
          </cell>
          <cell r="B785" t="str">
            <v>Y</v>
          </cell>
          <cell r="F785" t="str">
            <v>Consolidated Edison Co-NY Inc</v>
          </cell>
          <cell r="G785">
            <v>4226</v>
          </cell>
          <cell r="I785">
            <v>88839</v>
          </cell>
          <cell r="K785" t="str">
            <v>Eldor Contracting Corporation</v>
          </cell>
          <cell r="L785">
            <v>91.8</v>
          </cell>
          <cell r="M785" t="str">
            <v>DC</v>
          </cell>
          <cell r="Q785" t="str">
            <v>.</v>
          </cell>
          <cell r="X785">
            <v>2019</v>
          </cell>
          <cell r="Z785" t="str">
            <v>Bronx</v>
          </cell>
          <cell r="AB785" t="str">
            <v>NY</v>
          </cell>
        </row>
        <row r="786">
          <cell r="A786" t="str">
            <v>P_912594551</v>
          </cell>
          <cell r="B786" t="str">
            <v>Y</v>
          </cell>
          <cell r="F786" t="str">
            <v>Consolidated Edison Co-NY Inc</v>
          </cell>
          <cell r="G786">
            <v>4226</v>
          </cell>
          <cell r="I786">
            <v>88966</v>
          </cell>
          <cell r="K786" t="str">
            <v>Eldor Contracting Corporation</v>
          </cell>
          <cell r="L786">
            <v>77.52</v>
          </cell>
          <cell r="M786" t="str">
            <v>DC</v>
          </cell>
          <cell r="Q786" t="str">
            <v>.</v>
          </cell>
          <cell r="X786">
            <v>2019</v>
          </cell>
          <cell r="Z786" t="str">
            <v>Bronx</v>
          </cell>
          <cell r="AB786" t="str">
            <v>NY</v>
          </cell>
        </row>
        <row r="787">
          <cell r="A787" t="str">
            <v>P_037650094</v>
          </cell>
          <cell r="B787" t="str">
            <v>Y</v>
          </cell>
          <cell r="F787" t="str">
            <v>Consolidated Edison Co-NY Inc</v>
          </cell>
          <cell r="G787">
            <v>4226</v>
          </cell>
          <cell r="I787">
            <v>89018</v>
          </cell>
          <cell r="K787" t="str">
            <v>Eldor Contracting Corporation</v>
          </cell>
          <cell r="L787">
            <v>135.66</v>
          </cell>
          <cell r="M787" t="str">
            <v>DC</v>
          </cell>
          <cell r="Q787" t="str">
            <v>.</v>
          </cell>
          <cell r="X787">
            <v>2019</v>
          </cell>
          <cell r="Z787" t="str">
            <v>Bronx</v>
          </cell>
          <cell r="AB787" t="str">
            <v>NY</v>
          </cell>
        </row>
        <row r="788">
          <cell r="A788" t="str">
            <v>P_963390741</v>
          </cell>
          <cell r="B788" t="str">
            <v>Y</v>
          </cell>
          <cell r="F788" t="str">
            <v>Consolidated Edison Co-NY Inc</v>
          </cell>
          <cell r="G788">
            <v>4226</v>
          </cell>
          <cell r="I788">
            <v>88903</v>
          </cell>
          <cell r="K788" t="str">
            <v>Eldor Contracting Corporation</v>
          </cell>
          <cell r="L788">
            <v>165.92</v>
          </cell>
          <cell r="M788" t="str">
            <v>DC</v>
          </cell>
          <cell r="Q788" t="str">
            <v>.</v>
          </cell>
          <cell r="X788">
            <v>2019</v>
          </cell>
          <cell r="Z788" t="str">
            <v>Bronx</v>
          </cell>
          <cell r="AB788" t="str">
            <v>NY</v>
          </cell>
        </row>
        <row r="789">
          <cell r="A789" t="str">
            <v>P_364088056</v>
          </cell>
          <cell r="B789" t="str">
            <v>Y</v>
          </cell>
          <cell r="F789" t="str">
            <v>Long Island Power Authority</v>
          </cell>
          <cell r="G789">
            <v>11171</v>
          </cell>
          <cell r="I789">
            <v>108193</v>
          </cell>
          <cell r="K789" t="str">
            <v>SuNation Solar Systems, Inc.</v>
          </cell>
          <cell r="L789">
            <v>500</v>
          </cell>
          <cell r="M789" t="str">
            <v>DC</v>
          </cell>
          <cell r="Q789" t="str">
            <v>.</v>
          </cell>
          <cell r="X789">
            <v>2019</v>
          </cell>
          <cell r="Z789" t="str">
            <v>Yaphank</v>
          </cell>
          <cell r="AB789" t="str">
            <v>NY</v>
          </cell>
        </row>
        <row r="790">
          <cell r="A790" t="str">
            <v>P_337127627</v>
          </cell>
          <cell r="B790" t="str">
            <v>Y</v>
          </cell>
          <cell r="F790" t="str">
            <v>Long Island Power Authority</v>
          </cell>
          <cell r="G790">
            <v>11171</v>
          </cell>
          <cell r="I790">
            <v>108196</v>
          </cell>
          <cell r="K790" t="str">
            <v>SuNation Solar Systems, Inc.</v>
          </cell>
          <cell r="L790">
            <v>520.79999999999995</v>
          </cell>
          <cell r="M790" t="str">
            <v>DC</v>
          </cell>
          <cell r="Q790" t="str">
            <v>.</v>
          </cell>
          <cell r="X790">
            <v>2019</v>
          </cell>
          <cell r="Z790" t="str">
            <v>Yaphank</v>
          </cell>
          <cell r="AB790" t="str">
            <v>NY</v>
          </cell>
        </row>
        <row r="791">
          <cell r="A791" t="str">
            <v>P_699932031</v>
          </cell>
          <cell r="B791" t="str">
            <v>Y</v>
          </cell>
          <cell r="F791" t="str">
            <v>Consolidated Edison Co-NY Inc</v>
          </cell>
          <cell r="G791">
            <v>4226</v>
          </cell>
          <cell r="I791">
            <v>172621</v>
          </cell>
          <cell r="K791" t="str">
            <v>Brooklyn SolarWorks, LLC</v>
          </cell>
          <cell r="L791">
            <v>10.8</v>
          </cell>
          <cell r="M791" t="str">
            <v>DC</v>
          </cell>
          <cell r="Q791" t="str">
            <v>.</v>
          </cell>
          <cell r="X791">
            <v>2019</v>
          </cell>
          <cell r="Z791" t="str">
            <v>Brooklyn</v>
          </cell>
          <cell r="AB791" t="str">
            <v>NY</v>
          </cell>
        </row>
        <row r="792">
          <cell r="A792" t="str">
            <v>P_323962745</v>
          </cell>
          <cell r="B792" t="str">
            <v>Y</v>
          </cell>
          <cell r="F792" t="str">
            <v>Consolidated Edison Co-NY Inc</v>
          </cell>
          <cell r="G792">
            <v>4226</v>
          </cell>
          <cell r="I792">
            <v>172966</v>
          </cell>
          <cell r="K792" t="str">
            <v>Brooklyn SolarWorks, LLC</v>
          </cell>
          <cell r="L792">
            <v>7.56</v>
          </cell>
          <cell r="M792" t="str">
            <v>DC</v>
          </cell>
          <cell r="Q792" t="str">
            <v>.</v>
          </cell>
          <cell r="X792">
            <v>2019</v>
          </cell>
          <cell r="Z792" t="str">
            <v>Bronx</v>
          </cell>
          <cell r="AB792" t="str">
            <v>NY</v>
          </cell>
        </row>
        <row r="793">
          <cell r="A793" t="str">
            <v>P_910899641</v>
          </cell>
          <cell r="B793" t="str">
            <v>Y</v>
          </cell>
          <cell r="F793" t="str">
            <v>Consolidated Edison Co-NY Inc</v>
          </cell>
          <cell r="G793">
            <v>4226</v>
          </cell>
          <cell r="I793">
            <v>127422</v>
          </cell>
          <cell r="K793" t="str">
            <v>Do-It-With Inc.</v>
          </cell>
          <cell r="L793">
            <v>84.96</v>
          </cell>
          <cell r="M793" t="str">
            <v>DC</v>
          </cell>
          <cell r="Q793" t="str">
            <v>.</v>
          </cell>
          <cell r="X793">
            <v>2019</v>
          </cell>
          <cell r="Z793" t="str">
            <v>Brooklyn</v>
          </cell>
          <cell r="AB793" t="str">
            <v>NY</v>
          </cell>
        </row>
        <row r="794">
          <cell r="A794" t="str">
            <v>P_768289724</v>
          </cell>
          <cell r="B794" t="str">
            <v>Y</v>
          </cell>
          <cell r="F794" t="str">
            <v>Consolidated Edison Co-NY Inc</v>
          </cell>
          <cell r="G794">
            <v>4226</v>
          </cell>
          <cell r="I794">
            <v>175600</v>
          </cell>
          <cell r="K794" t="str">
            <v>Brooklyn SolarWorks, LLC</v>
          </cell>
          <cell r="L794">
            <v>4.32</v>
          </cell>
          <cell r="M794" t="str">
            <v>DC</v>
          </cell>
          <cell r="Q794" t="str">
            <v>.</v>
          </cell>
          <cell r="X794">
            <v>2019</v>
          </cell>
          <cell r="Z794" t="str">
            <v>Brooklyn</v>
          </cell>
          <cell r="AB794" t="str">
            <v>NY</v>
          </cell>
        </row>
        <row r="795">
          <cell r="A795" t="str">
            <v>P_174003589</v>
          </cell>
          <cell r="B795" t="str">
            <v>Y</v>
          </cell>
          <cell r="F795" t="str">
            <v>Consolidated Edison Co-NY Inc</v>
          </cell>
          <cell r="G795">
            <v>4226</v>
          </cell>
          <cell r="I795">
            <v>180830</v>
          </cell>
          <cell r="K795" t="str">
            <v>Brooklyn SolarWorks, LLC</v>
          </cell>
          <cell r="L795">
            <v>4.32</v>
          </cell>
          <cell r="M795" t="str">
            <v>DC</v>
          </cell>
          <cell r="Q795" t="str">
            <v>.</v>
          </cell>
          <cell r="X795">
            <v>2019</v>
          </cell>
          <cell r="Z795" t="str">
            <v>Brooklyn</v>
          </cell>
          <cell r="AB795" t="str">
            <v>NY</v>
          </cell>
        </row>
        <row r="796">
          <cell r="A796" t="str">
            <v>P_809590292</v>
          </cell>
          <cell r="B796" t="str">
            <v>Y</v>
          </cell>
          <cell r="F796" t="str">
            <v>Consolidated Edison Co-NY Inc</v>
          </cell>
          <cell r="G796">
            <v>4226</v>
          </cell>
          <cell r="I796">
            <v>184339</v>
          </cell>
          <cell r="K796" t="str">
            <v>Brooklyn SolarWorks, LLC</v>
          </cell>
          <cell r="L796">
            <v>16.170000000000002</v>
          </cell>
          <cell r="M796" t="str">
            <v>DC</v>
          </cell>
          <cell r="Q796" t="str">
            <v>.</v>
          </cell>
          <cell r="X796">
            <v>2019</v>
          </cell>
          <cell r="Z796" t="str">
            <v>Brooklyn</v>
          </cell>
          <cell r="AB796" t="str">
            <v>NY</v>
          </cell>
        </row>
        <row r="797">
          <cell r="A797" t="str">
            <v>P_156986706</v>
          </cell>
          <cell r="B797" t="str">
            <v>Y</v>
          </cell>
          <cell r="F797" t="str">
            <v>Consolidated Edison Co-NY Inc</v>
          </cell>
          <cell r="G797">
            <v>4226</v>
          </cell>
          <cell r="I797">
            <v>184362</v>
          </cell>
          <cell r="K797" t="str">
            <v>Brooklyn SolarWorks, LLC</v>
          </cell>
          <cell r="L797">
            <v>16.170000000000002</v>
          </cell>
          <cell r="M797" t="str">
            <v>DC</v>
          </cell>
          <cell r="Q797" t="str">
            <v>.</v>
          </cell>
          <cell r="X797">
            <v>2019</v>
          </cell>
          <cell r="Z797" t="str">
            <v>Brooklyn</v>
          </cell>
          <cell r="AB797" t="str">
            <v>NY</v>
          </cell>
        </row>
        <row r="798">
          <cell r="A798" t="str">
            <v>P_155556977</v>
          </cell>
          <cell r="B798" t="str">
            <v>Y</v>
          </cell>
          <cell r="F798" t="str">
            <v>Consolidated Edison Co-NY Inc</v>
          </cell>
          <cell r="G798">
            <v>4226</v>
          </cell>
          <cell r="I798">
            <v>184105</v>
          </cell>
          <cell r="K798" t="str">
            <v>Brooklyn SolarWorks, LLC</v>
          </cell>
          <cell r="L798">
            <v>7.67</v>
          </cell>
          <cell r="M798" t="str">
            <v>DC</v>
          </cell>
          <cell r="Q798" t="str">
            <v>.</v>
          </cell>
          <cell r="X798">
            <v>2019</v>
          </cell>
          <cell r="Z798" t="str">
            <v>Brooklyn</v>
          </cell>
          <cell r="AB798" t="str">
            <v>NY</v>
          </cell>
        </row>
        <row r="799">
          <cell r="A799" t="str">
            <v>P_561360408</v>
          </cell>
          <cell r="B799" t="str">
            <v>Y</v>
          </cell>
          <cell r="F799" t="str">
            <v>Consolidated Edison Co-NY Inc</v>
          </cell>
          <cell r="G799">
            <v>4226</v>
          </cell>
          <cell r="I799">
            <v>184321</v>
          </cell>
          <cell r="K799" t="str">
            <v>Brooklyn SolarWorks, LLC</v>
          </cell>
          <cell r="L799">
            <v>6.48</v>
          </cell>
          <cell r="M799" t="str">
            <v>DC</v>
          </cell>
          <cell r="Q799" t="str">
            <v>.</v>
          </cell>
          <cell r="X799">
            <v>2019</v>
          </cell>
          <cell r="Z799" t="str">
            <v>Brooklyn</v>
          </cell>
          <cell r="AB799" t="str">
            <v>NY</v>
          </cell>
        </row>
        <row r="800">
          <cell r="A800" t="str">
            <v>P_675307871</v>
          </cell>
          <cell r="B800" t="str">
            <v>Y</v>
          </cell>
          <cell r="F800" t="str">
            <v>Consolidated Edison Co-NY Inc</v>
          </cell>
          <cell r="G800">
            <v>4226</v>
          </cell>
          <cell r="I800">
            <v>184109</v>
          </cell>
          <cell r="K800" t="str">
            <v>Brooklyn SolarWorks, LLC</v>
          </cell>
          <cell r="L800">
            <v>4.38</v>
          </cell>
          <cell r="M800" t="str">
            <v>DC</v>
          </cell>
          <cell r="Q800" t="str">
            <v>.</v>
          </cell>
          <cell r="X800">
            <v>2019</v>
          </cell>
          <cell r="Z800" t="str">
            <v>Brooklyn</v>
          </cell>
          <cell r="AB800" t="str">
            <v>NY</v>
          </cell>
        </row>
        <row r="801">
          <cell r="A801" t="str">
            <v>P_579459401</v>
          </cell>
          <cell r="B801" t="str">
            <v>Y</v>
          </cell>
          <cell r="F801" t="str">
            <v>New York State Elec &amp; Gas Corp</v>
          </cell>
          <cell r="G801">
            <v>13511</v>
          </cell>
          <cell r="I801">
            <v>74981</v>
          </cell>
          <cell r="K801" t="str">
            <v>Nexamp Inc</v>
          </cell>
          <cell r="L801">
            <v>2602.8000000000002</v>
          </cell>
          <cell r="M801" t="str">
            <v>DC</v>
          </cell>
          <cell r="Q801" t="str">
            <v>.</v>
          </cell>
          <cell r="X801">
            <v>2019</v>
          </cell>
          <cell r="Z801" t="str">
            <v>Seneca</v>
          </cell>
          <cell r="AB801" t="str">
            <v>NY</v>
          </cell>
        </row>
        <row r="802">
          <cell r="A802" t="str">
            <v>P_974692258</v>
          </cell>
          <cell r="B802" t="str">
            <v>Y</v>
          </cell>
          <cell r="F802" t="str">
            <v>New York State Elec &amp; Gas Corp</v>
          </cell>
          <cell r="G802">
            <v>13511</v>
          </cell>
          <cell r="I802">
            <v>74982</v>
          </cell>
          <cell r="K802" t="str">
            <v>Nexamp Inc</v>
          </cell>
          <cell r="L802">
            <v>2602.8000000000002</v>
          </cell>
          <cell r="M802" t="str">
            <v>DC</v>
          </cell>
          <cell r="Q802" t="str">
            <v>.</v>
          </cell>
          <cell r="X802">
            <v>2019</v>
          </cell>
          <cell r="Z802" t="str">
            <v>Seneca</v>
          </cell>
          <cell r="AB802" t="str">
            <v>NY</v>
          </cell>
        </row>
        <row r="803">
          <cell r="A803" t="str">
            <v>P_359050090</v>
          </cell>
          <cell r="B803" t="str">
            <v>Y</v>
          </cell>
          <cell r="F803" t="str">
            <v>Consolidated Edison Co-NY Inc</v>
          </cell>
          <cell r="G803">
            <v>4226</v>
          </cell>
          <cell r="I803">
            <v>174809</v>
          </cell>
          <cell r="K803" t="str">
            <v>GRID Alternatives</v>
          </cell>
          <cell r="L803">
            <v>24.36</v>
          </cell>
          <cell r="M803" t="str">
            <v>DC</v>
          </cell>
          <cell r="Q803" t="str">
            <v>.</v>
          </cell>
          <cell r="X803">
            <v>2019</v>
          </cell>
          <cell r="Z803" t="str">
            <v>Brooklyn</v>
          </cell>
          <cell r="AB803" t="str">
            <v>NY</v>
          </cell>
        </row>
        <row r="804">
          <cell r="A804" t="str">
            <v>P_760553627</v>
          </cell>
          <cell r="B804" t="str">
            <v>Y</v>
          </cell>
          <cell r="F804" t="str">
            <v>New York State Elec &amp; Gas Corp</v>
          </cell>
          <cell r="G804">
            <v>13511</v>
          </cell>
          <cell r="I804">
            <v>156520</v>
          </cell>
          <cell r="K804" t="str">
            <v>Renovus Energy, Inc</v>
          </cell>
          <cell r="L804">
            <v>341.55</v>
          </cell>
          <cell r="M804" t="str">
            <v>DC</v>
          </cell>
          <cell r="Q804" t="str">
            <v>.</v>
          </cell>
          <cell r="X804">
            <v>2019</v>
          </cell>
          <cell r="Z804" t="str">
            <v>Candor</v>
          </cell>
          <cell r="AB804" t="str">
            <v>NY</v>
          </cell>
        </row>
        <row r="805">
          <cell r="A805" t="str">
            <v>P_641414015</v>
          </cell>
          <cell r="B805" t="str">
            <v>Y</v>
          </cell>
          <cell r="F805" t="str">
            <v>Orange &amp; Rockland Utils Inc</v>
          </cell>
          <cell r="G805">
            <v>14154</v>
          </cell>
          <cell r="I805">
            <v>90756</v>
          </cell>
          <cell r="K805" t="str">
            <v>Hudson Solar</v>
          </cell>
          <cell r="L805">
            <v>383.4</v>
          </cell>
          <cell r="M805" t="str">
            <v>DC</v>
          </cell>
          <cell r="Q805" t="str">
            <v>.</v>
          </cell>
          <cell r="X805">
            <v>2019</v>
          </cell>
          <cell r="Z805" t="str">
            <v>Chester</v>
          </cell>
          <cell r="AB805" t="str">
            <v>NY</v>
          </cell>
        </row>
        <row r="806">
          <cell r="A806" t="str">
            <v>P_112611842</v>
          </cell>
          <cell r="B806" t="str">
            <v>Y</v>
          </cell>
          <cell r="F806" t="str">
            <v>Long Island Power Authority</v>
          </cell>
          <cell r="G806">
            <v>11171</v>
          </cell>
          <cell r="I806">
            <v>114598</v>
          </cell>
          <cell r="K806" t="str">
            <v>Harvest Power</v>
          </cell>
          <cell r="L806">
            <v>102.88</v>
          </cell>
          <cell r="M806" t="str">
            <v>DC</v>
          </cell>
          <cell r="Q806" t="str">
            <v>.</v>
          </cell>
          <cell r="X806">
            <v>2019</v>
          </cell>
          <cell r="Z806" t="str">
            <v>Amityville</v>
          </cell>
          <cell r="AB806" t="str">
            <v>NY</v>
          </cell>
        </row>
        <row r="807">
          <cell r="A807" t="str">
            <v>P_213659575</v>
          </cell>
          <cell r="B807" t="str">
            <v>Y</v>
          </cell>
          <cell r="F807" t="str">
            <v>New York State Elec &amp; Gas Corp</v>
          </cell>
          <cell r="G807">
            <v>13511</v>
          </cell>
          <cell r="I807">
            <v>81597</v>
          </cell>
          <cell r="K807" t="str">
            <v>Xzerta Energy Group, LLC</v>
          </cell>
          <cell r="L807">
            <v>2434.3200000000002</v>
          </cell>
          <cell r="M807" t="str">
            <v>DC</v>
          </cell>
          <cell r="Q807" t="str">
            <v>.</v>
          </cell>
          <cell r="X807">
            <v>2019</v>
          </cell>
          <cell r="Z807" t="str">
            <v>Thompson</v>
          </cell>
          <cell r="AB807" t="str">
            <v>NY</v>
          </cell>
        </row>
        <row r="808">
          <cell r="A808" t="str">
            <v>P_102044802</v>
          </cell>
          <cell r="B808" t="str">
            <v>Y</v>
          </cell>
          <cell r="F808" t="str">
            <v>New York State Elec &amp; Gas Corp</v>
          </cell>
          <cell r="G808">
            <v>13511</v>
          </cell>
          <cell r="I808">
            <v>170154</v>
          </cell>
          <cell r="K808" t="str">
            <v>Renovus Energy, Inc</v>
          </cell>
          <cell r="L808">
            <v>341.55</v>
          </cell>
          <cell r="M808" t="str">
            <v>DC</v>
          </cell>
          <cell r="Q808" t="str">
            <v>.</v>
          </cell>
          <cell r="X808">
            <v>2019</v>
          </cell>
          <cell r="Z808" t="str">
            <v>Barton</v>
          </cell>
          <cell r="AB808" t="str">
            <v>NY</v>
          </cell>
        </row>
        <row r="809">
          <cell r="A809" t="str">
            <v>P_248689109</v>
          </cell>
          <cell r="B809" t="str">
            <v>Y</v>
          </cell>
          <cell r="F809" t="str">
            <v>NSTAR Electric Company</v>
          </cell>
          <cell r="G809">
            <v>54913</v>
          </cell>
          <cell r="I809" t="str">
            <v>West St Solar - Carver</v>
          </cell>
          <cell r="K809" t="str">
            <v>Borrego Solar Systems</v>
          </cell>
          <cell r="L809">
            <v>1383.75</v>
          </cell>
          <cell r="M809" t="str">
            <v>DC</v>
          </cell>
          <cell r="Q809" t="str">
            <v>.</v>
          </cell>
          <cell r="X809">
            <v>2018</v>
          </cell>
          <cell r="Z809" t="str">
            <v>Carver</v>
          </cell>
          <cell r="AB809" t="str">
            <v>MA</v>
          </cell>
        </row>
        <row r="810">
          <cell r="A810" t="str">
            <v>P_673759530</v>
          </cell>
          <cell r="B810" t="str">
            <v>Y</v>
          </cell>
          <cell r="F810" t="str">
            <v>Potomac Electric Power Co</v>
          </cell>
          <cell r="G810" t="str">
            <v>15270DC</v>
          </cell>
          <cell r="I810" t="str">
            <v>Mississippi Ave</v>
          </cell>
          <cell r="K810" t="str">
            <v>CleanChoice Energy</v>
          </cell>
          <cell r="L810">
            <v>30.15</v>
          </cell>
          <cell r="M810" t="str">
            <v>DC</v>
          </cell>
          <cell r="X810">
            <v>2018</v>
          </cell>
          <cell r="Z810" t="str">
            <v>Washington</v>
          </cell>
          <cell r="AB810" t="str">
            <v>DC</v>
          </cell>
        </row>
        <row r="811">
          <cell r="A811" t="str">
            <v>P_598156466</v>
          </cell>
          <cell r="B811" t="str">
            <v>Y</v>
          </cell>
          <cell r="F811" t="str">
            <v>Consolidated Edison Co-NY Inc</v>
          </cell>
          <cell r="G811">
            <v>4226</v>
          </cell>
          <cell r="I811" t="str">
            <v>Carroll St</v>
          </cell>
          <cell r="K811" t="str">
            <v>CleanChoice Energy</v>
          </cell>
          <cell r="L811">
            <v>106</v>
          </cell>
          <cell r="M811" t="str">
            <v>DC</v>
          </cell>
          <cell r="X811">
            <v>2018</v>
          </cell>
          <cell r="Z811" t="str">
            <v>Brooklyn</v>
          </cell>
          <cell r="AB811" t="str">
            <v>NY</v>
          </cell>
        </row>
        <row r="812">
          <cell r="A812" t="str">
            <v>P_131702879</v>
          </cell>
          <cell r="B812" t="str">
            <v>Y</v>
          </cell>
          <cell r="F812" t="str">
            <v>Potomac Electric Power Co</v>
          </cell>
          <cell r="G812" t="str">
            <v>15270DC</v>
          </cell>
          <cell r="I812" t="str">
            <v>19th St</v>
          </cell>
          <cell r="K812" t="str">
            <v>CleanChoice Energy</v>
          </cell>
          <cell r="L812">
            <v>61.64</v>
          </cell>
          <cell r="M812" t="str">
            <v>DC</v>
          </cell>
          <cell r="X812">
            <v>2019</v>
          </cell>
          <cell r="Z812" t="str">
            <v>Washington</v>
          </cell>
          <cell r="AB812" t="str">
            <v>DC</v>
          </cell>
        </row>
        <row r="813">
          <cell r="A813" t="str">
            <v>P_713103983</v>
          </cell>
          <cell r="B813" t="str">
            <v>Y</v>
          </cell>
          <cell r="F813" t="str">
            <v>City of Tallahassee - (FL)</v>
          </cell>
          <cell r="G813">
            <v>18445</v>
          </cell>
          <cell r="I813" t="str">
            <v>Tallahassee Airport I</v>
          </cell>
          <cell r="K813" t="str">
            <v>Orgis Energy</v>
          </cell>
          <cell r="L813">
            <v>20000</v>
          </cell>
          <cell r="M813" t="str">
            <v>AC</v>
          </cell>
          <cell r="X813">
            <v>2018</v>
          </cell>
          <cell r="Z813" t="str">
            <v>Tallahassee</v>
          </cell>
          <cell r="AB813" t="str">
            <v>FL</v>
          </cell>
        </row>
        <row r="814">
          <cell r="A814" t="str">
            <v>P_660912225</v>
          </cell>
          <cell r="B814" t="str">
            <v>Y</v>
          </cell>
          <cell r="F814" t="str">
            <v>Oklahoma Gas &amp; Electric Co</v>
          </cell>
          <cell r="G814">
            <v>14063</v>
          </cell>
          <cell r="I814" t="str">
            <v>OGE 10 MW Facility</v>
          </cell>
          <cell r="K814" t="str">
            <v>SunPower</v>
          </cell>
          <cell r="L814">
            <v>10000</v>
          </cell>
          <cell r="M814" t="str">
            <v>AC</v>
          </cell>
          <cell r="X814">
            <v>2018</v>
          </cell>
          <cell r="Z814" t="str">
            <v>Covington</v>
          </cell>
          <cell r="AB814" t="str">
            <v>OK</v>
          </cell>
        </row>
        <row r="815">
          <cell r="A815" t="str">
            <v>P_517038895</v>
          </cell>
          <cell r="B815" t="str">
            <v>Y</v>
          </cell>
          <cell r="F815" t="str">
            <v>Oklahoma Gas &amp; Electric Co</v>
          </cell>
          <cell r="G815">
            <v>14063</v>
          </cell>
          <cell r="I815" t="str">
            <v>Mustang OGE Solar Farm North</v>
          </cell>
          <cell r="K815" t="str">
            <v>EDF Renewables</v>
          </cell>
          <cell r="L815">
            <v>2000</v>
          </cell>
          <cell r="M815" t="str">
            <v>AC</v>
          </cell>
          <cell r="X815">
            <v>2015</v>
          </cell>
          <cell r="Z815" t="str">
            <v>Mustang</v>
          </cell>
          <cell r="AB815" t="str">
            <v>OK</v>
          </cell>
        </row>
        <row r="816">
          <cell r="A816" t="str">
            <v>P_664135014</v>
          </cell>
          <cell r="B816" t="str">
            <v>Y</v>
          </cell>
          <cell r="F816" t="str">
            <v>Oklahoma Gas &amp; Electric Co</v>
          </cell>
          <cell r="G816">
            <v>14063</v>
          </cell>
          <cell r="I816" t="str">
            <v>Mustang OGE Solar Farm South</v>
          </cell>
          <cell r="K816" t="str">
            <v>EDF Renewables</v>
          </cell>
          <cell r="L816">
            <v>500</v>
          </cell>
          <cell r="M816" t="str">
            <v>AC</v>
          </cell>
          <cell r="X816">
            <v>2015</v>
          </cell>
          <cell r="Z816" t="str">
            <v>Mustang</v>
          </cell>
          <cell r="AB816" t="str">
            <v>OK</v>
          </cell>
        </row>
        <row r="817">
          <cell r="A817" t="str">
            <v>P_353949235</v>
          </cell>
          <cell r="B817" t="str">
            <v>Y</v>
          </cell>
          <cell r="F817" t="str">
            <v>Orlando Utilities Comm</v>
          </cell>
          <cell r="G817">
            <v>14610</v>
          </cell>
          <cell r="I817" t="str">
            <v>Kenneth P. Ksionek Community Solar Farm</v>
          </cell>
          <cell r="K817" t="str">
            <v>American Capital Energy, Inc</v>
          </cell>
          <cell r="L817">
            <v>13000</v>
          </cell>
          <cell r="M817" t="str">
            <v>AC</v>
          </cell>
          <cell r="X817">
            <v>2017</v>
          </cell>
          <cell r="Z817" t="str">
            <v>Orlando</v>
          </cell>
          <cell r="AB817" t="str">
            <v>FL</v>
          </cell>
        </row>
        <row r="818">
          <cell r="A818" t="str">
            <v>P_021166577</v>
          </cell>
          <cell r="B818" t="str">
            <v>Y</v>
          </cell>
          <cell r="F818" t="str">
            <v>Nebraska Public Power District</v>
          </cell>
          <cell r="G818">
            <v>13337</v>
          </cell>
          <cell r="I818" t="str">
            <v>Kearney</v>
          </cell>
          <cell r="K818" t="str">
            <v>SolSystems</v>
          </cell>
          <cell r="L818">
            <v>5700</v>
          </cell>
          <cell r="M818" t="str">
            <v>AC</v>
          </cell>
          <cell r="X818">
            <v>2017</v>
          </cell>
          <cell r="Z818" t="str">
            <v>Kearney</v>
          </cell>
          <cell r="AB818" t="str">
            <v>NE</v>
          </cell>
        </row>
        <row r="819">
          <cell r="A819" t="str">
            <v>P_504700857</v>
          </cell>
          <cell r="B819" t="str">
            <v>Y</v>
          </cell>
          <cell r="F819" t="str">
            <v>Nebraska Public Power District</v>
          </cell>
          <cell r="G819">
            <v>13337</v>
          </cell>
          <cell r="I819" t="str">
            <v>Scottsbluff</v>
          </cell>
          <cell r="K819" t="str">
            <v>SolSystems</v>
          </cell>
          <cell r="L819">
            <v>128</v>
          </cell>
          <cell r="M819" t="str">
            <v>AC</v>
          </cell>
          <cell r="X819">
            <v>2017</v>
          </cell>
          <cell r="Z819" t="str">
            <v>Scottsbluff</v>
          </cell>
          <cell r="AB819" t="str">
            <v>NE</v>
          </cell>
        </row>
        <row r="820">
          <cell r="A820" t="str">
            <v>P_078820123</v>
          </cell>
          <cell r="B820" t="str">
            <v>Y</v>
          </cell>
          <cell r="F820" t="str">
            <v>Nebraska Public Power District</v>
          </cell>
          <cell r="G820">
            <v>13337</v>
          </cell>
          <cell r="I820" t="str">
            <v>Venango</v>
          </cell>
          <cell r="K820" t="str">
            <v>SolSystems</v>
          </cell>
          <cell r="L820">
            <v>96</v>
          </cell>
          <cell r="M820" t="str">
            <v>AC</v>
          </cell>
          <cell r="X820">
            <v>2017</v>
          </cell>
          <cell r="Z820" t="str">
            <v>Venango</v>
          </cell>
          <cell r="AB820" t="str">
            <v>NE</v>
          </cell>
        </row>
        <row r="821">
          <cell r="A821" t="str">
            <v>P_954637945</v>
          </cell>
          <cell r="B821" t="str">
            <v>Y</v>
          </cell>
          <cell r="F821" t="str">
            <v>Seminole Electric Cooperative Inc</v>
          </cell>
          <cell r="G821">
            <v>21554</v>
          </cell>
          <cell r="I821" t="str">
            <v>Hardee County</v>
          </cell>
          <cell r="K821" t="str">
            <v>Radiance Solar</v>
          </cell>
          <cell r="L821">
            <v>2700</v>
          </cell>
          <cell r="M821" t="str">
            <v>DC</v>
          </cell>
          <cell r="Q821">
            <v>2693.4</v>
          </cell>
          <cell r="X821">
            <v>2017</v>
          </cell>
          <cell r="Z821" t="str">
            <v>Bowling Green</v>
          </cell>
          <cell r="AB821" t="str">
            <v>FL</v>
          </cell>
        </row>
        <row r="822">
          <cell r="A822" t="str">
            <v>P_533886450</v>
          </cell>
          <cell r="B822" t="str">
            <v>Y</v>
          </cell>
          <cell r="F822" t="str">
            <v>Tri-County Electric Coop, Inc</v>
          </cell>
          <cell r="G822">
            <v>19160</v>
          </cell>
          <cell r="I822" t="str">
            <v>TCEC Community Solar</v>
          </cell>
          <cell r="K822" t="str">
            <v>Today’s Power, Inc.</v>
          </cell>
          <cell r="L822">
            <v>1536</v>
          </cell>
          <cell r="M822" t="str">
            <v>DC</v>
          </cell>
          <cell r="Q822">
            <v>1536</v>
          </cell>
          <cell r="X822">
            <v>2016</v>
          </cell>
          <cell r="Z822" t="str">
            <v>Hooker</v>
          </cell>
          <cell r="AB822" t="str">
            <v>OK</v>
          </cell>
        </row>
        <row r="823">
          <cell r="A823" t="str">
            <v>P_761332826</v>
          </cell>
          <cell r="B823" t="str">
            <v>Y</v>
          </cell>
          <cell r="F823" t="str">
            <v>Appalachian Electric Coop</v>
          </cell>
          <cell r="G823">
            <v>727</v>
          </cell>
          <cell r="I823" t="str">
            <v>Co-op Community Solar</v>
          </cell>
          <cell r="K823" t="str">
            <v>ARiES Energy</v>
          </cell>
          <cell r="L823">
            <v>1373.2950000000001</v>
          </cell>
          <cell r="M823" t="str">
            <v>DC</v>
          </cell>
          <cell r="Q823">
            <v>1373.2950000000001</v>
          </cell>
          <cell r="X823">
            <v>2016</v>
          </cell>
          <cell r="Z823" t="str">
            <v>New Market</v>
          </cell>
          <cell r="AB823" t="str">
            <v>TN</v>
          </cell>
        </row>
        <row r="824">
          <cell r="A824" t="str">
            <v>P_055096133</v>
          </cell>
          <cell r="B824" t="str">
            <v>Y</v>
          </cell>
          <cell r="F824" t="str">
            <v>Ozarks Electric Coop Corp - (AR)</v>
          </cell>
          <cell r="G824">
            <v>14289</v>
          </cell>
          <cell r="I824" t="str">
            <v>Ozarks Natural Energy</v>
          </cell>
          <cell r="K824" t="str">
            <v>Today’s Power, Inc.</v>
          </cell>
          <cell r="L824">
            <v>1000</v>
          </cell>
          <cell r="M824" t="str">
            <v>AC</v>
          </cell>
          <cell r="X824">
            <v>2016</v>
          </cell>
          <cell r="Z824" t="str">
            <v>Springdale</v>
          </cell>
          <cell r="AB824" t="str">
            <v>AR</v>
          </cell>
        </row>
        <row r="825">
          <cell r="A825" t="str">
            <v>P_808237787</v>
          </cell>
          <cell r="B825" t="str">
            <v>Y</v>
          </cell>
          <cell r="F825" t="str">
            <v>National Grid</v>
          </cell>
          <cell r="G825">
            <v>11804</v>
          </cell>
          <cell r="I825" t="str">
            <v>SMAES_02189</v>
          </cell>
          <cell r="K825" t="str">
            <v>Nexamp, Inc.</v>
          </cell>
          <cell r="L825">
            <v>2702.97</v>
          </cell>
          <cell r="M825" t="str">
            <v>DC</v>
          </cell>
          <cell r="Q825">
            <v>2702.97</v>
          </cell>
          <cell r="X825">
            <v>2019</v>
          </cell>
          <cell r="Z825" t="str">
            <v>Plainfield</v>
          </cell>
          <cell r="AB825" t="str">
            <v>MA</v>
          </cell>
        </row>
        <row r="826">
          <cell r="A826" t="str">
            <v>P_053470615</v>
          </cell>
          <cell r="F826" t="str">
            <v>Cobb Electric Membership Corp</v>
          </cell>
          <cell r="G826">
            <v>3916</v>
          </cell>
          <cell r="I826" t="str">
            <v>Azalea Solar Farm</v>
          </cell>
          <cell r="K826" t="str">
            <v>Dominion</v>
          </cell>
          <cell r="L826">
            <v>7700</v>
          </cell>
          <cell r="M826" t="str">
            <v>AC</v>
          </cell>
          <cell r="X826">
            <v>2013</v>
          </cell>
          <cell r="Z826" t="str">
            <v>Davisboro</v>
          </cell>
          <cell r="AB826" t="str">
            <v>GA</v>
          </cell>
        </row>
        <row r="827">
          <cell r="A827" t="str">
            <v>P_835653434</v>
          </cell>
          <cell r="B827" t="str">
            <v>Y</v>
          </cell>
          <cell r="F827" t="str">
            <v>East Kentucky Power Coop, Inc</v>
          </cell>
          <cell r="G827">
            <v>5580</v>
          </cell>
          <cell r="I827" t="str">
            <v>Cooperative Solar Farm One</v>
          </cell>
          <cell r="K827" t="str">
            <v>Lendlease</v>
          </cell>
          <cell r="L827">
            <v>8500</v>
          </cell>
          <cell r="M827" t="str">
            <v>AC</v>
          </cell>
          <cell r="Q827">
            <v>10820.5</v>
          </cell>
          <cell r="X827">
            <v>2017</v>
          </cell>
          <cell r="Z827" t="str">
            <v>Winchester</v>
          </cell>
          <cell r="AB827" t="str">
            <v>KY</v>
          </cell>
        </row>
        <row r="828">
          <cell r="A828" t="str">
            <v>P_877584529</v>
          </cell>
          <cell r="B828" t="str">
            <v>Y</v>
          </cell>
          <cell r="F828" t="str">
            <v>Lincoln Electric System</v>
          </cell>
          <cell r="G828">
            <v>11018</v>
          </cell>
          <cell r="I828" t="str">
            <v>LES Community Solar Facility</v>
          </cell>
          <cell r="K828" t="str">
            <v>Enerparc</v>
          </cell>
          <cell r="L828">
            <v>4700</v>
          </cell>
          <cell r="M828" t="str">
            <v>DC</v>
          </cell>
          <cell r="X828">
            <v>2016</v>
          </cell>
          <cell r="Z828" t="str">
            <v>Lincoln</v>
          </cell>
          <cell r="AB828" t="str">
            <v>NE</v>
          </cell>
        </row>
        <row r="829">
          <cell r="A829" t="str">
            <v>P_511403210</v>
          </cell>
          <cell r="B829" t="str">
            <v>Y</v>
          </cell>
          <cell r="F829" t="str">
            <v>Middle Tennessee E M C</v>
          </cell>
          <cell r="G829">
            <v>12470</v>
          </cell>
          <cell r="I829" t="str">
            <v>Cooperative Solar Program</v>
          </cell>
          <cell r="K829" t="str">
            <v>Radiance Solar</v>
          </cell>
          <cell r="L829">
            <v>1000</v>
          </cell>
          <cell r="M829" t="str">
            <v>AC</v>
          </cell>
          <cell r="Q829">
            <v>967.36</v>
          </cell>
          <cell r="X829">
            <v>2016</v>
          </cell>
          <cell r="Z829" t="str">
            <v>College Grove</v>
          </cell>
          <cell r="AB829" t="str">
            <v>TN</v>
          </cell>
        </row>
        <row r="830">
          <cell r="A830" t="str">
            <v>P_320191141</v>
          </cell>
          <cell r="B830" t="str">
            <v>Y</v>
          </cell>
          <cell r="F830" t="str">
            <v>Potomac Electric Power Co</v>
          </cell>
          <cell r="G830" t="str">
            <v>15270DC</v>
          </cell>
          <cell r="I830" t="str">
            <v>Atlantic Terrace Apartments</v>
          </cell>
          <cell r="K830" t="str">
            <v>WinnCompanies</v>
          </cell>
          <cell r="L830">
            <v>651</v>
          </cell>
          <cell r="M830" t="str">
            <v>DC</v>
          </cell>
          <cell r="X830">
            <v>2018</v>
          </cell>
          <cell r="Z830" t="str">
            <v>Washington</v>
          </cell>
          <cell r="AB830" t="str">
            <v>DC</v>
          </cell>
        </row>
        <row r="831">
          <cell r="A831" t="str">
            <v>P_066566242</v>
          </cell>
          <cell r="B831" t="str">
            <v>Y</v>
          </cell>
          <cell r="F831" t="str">
            <v>City of Fremont - (NE)</v>
          </cell>
          <cell r="G831">
            <v>6779</v>
          </cell>
          <cell r="I831" t="str">
            <v>Solar Farm One</v>
          </cell>
          <cell r="K831" t="str">
            <v>GenPro</v>
          </cell>
          <cell r="L831">
            <v>1550</v>
          </cell>
          <cell r="M831" t="str">
            <v>AC</v>
          </cell>
          <cell r="Q831">
            <v>1552.32</v>
          </cell>
          <cell r="X831">
            <v>2018</v>
          </cell>
          <cell r="Z831" t="str">
            <v>Fremont</v>
          </cell>
          <cell r="AB831" t="str">
            <v>NE</v>
          </cell>
        </row>
        <row r="832">
          <cell r="A832" t="str">
            <v>P_464315745</v>
          </cell>
          <cell r="B832" t="str">
            <v>Y</v>
          </cell>
          <cell r="F832" t="str">
            <v>City of Chattanooga - (TN)</v>
          </cell>
          <cell r="G832">
            <v>3408</v>
          </cell>
          <cell r="I832" t="str">
            <v>Solar Share</v>
          </cell>
          <cell r="K832" t="str">
            <v>TVAEnergy LLC</v>
          </cell>
          <cell r="L832">
            <v>1350</v>
          </cell>
          <cell r="M832" t="str">
            <v>AC</v>
          </cell>
          <cell r="Q832" t="str">
            <v>.</v>
          </cell>
          <cell r="X832">
            <v>2017</v>
          </cell>
          <cell r="Z832" t="str">
            <v>Chattanooga</v>
          </cell>
          <cell r="AB832" t="str">
            <v>TN</v>
          </cell>
        </row>
        <row r="833">
          <cell r="A833" t="str">
            <v>P_865780042</v>
          </cell>
          <cell r="B833" t="str">
            <v>Y</v>
          </cell>
          <cell r="F833" t="str">
            <v>Ouachita Electric Coop Corp</v>
          </cell>
          <cell r="G833">
            <v>14238</v>
          </cell>
          <cell r="I833" t="str">
            <v>Holly Springs Community Solar</v>
          </cell>
          <cell r="K833" t="str">
            <v>Today’s Power, Inc.</v>
          </cell>
          <cell r="L833">
            <v>1000</v>
          </cell>
          <cell r="M833" t="str">
            <v>AC</v>
          </cell>
          <cell r="X833">
            <v>2017</v>
          </cell>
          <cell r="Z833" t="str">
            <v>Bearden</v>
          </cell>
          <cell r="AB833" t="str">
            <v>AR</v>
          </cell>
        </row>
        <row r="834">
          <cell r="A834" t="str">
            <v>P_601187491</v>
          </cell>
          <cell r="B834" t="str">
            <v>Y</v>
          </cell>
          <cell r="F834" t="str">
            <v>Santee Electric Coop, Inc</v>
          </cell>
          <cell r="G834">
            <v>16606</v>
          </cell>
          <cell r="I834" t="str">
            <v>Colleton Solar Farm</v>
          </cell>
          <cell r="K834" t="str">
            <v>TIG Sun Energy</v>
          </cell>
          <cell r="L834">
            <v>3000</v>
          </cell>
          <cell r="M834" t="str">
            <v>AC</v>
          </cell>
          <cell r="Q834">
            <v>3003</v>
          </cell>
          <cell r="X834">
            <v>2014</v>
          </cell>
          <cell r="Z834" t="str">
            <v>Moncks Corner</v>
          </cell>
          <cell r="AB834" t="str">
            <v>SC</v>
          </cell>
        </row>
        <row r="835">
          <cell r="A835" t="str">
            <v>P_749974444</v>
          </cell>
          <cell r="B835" t="str">
            <v>Y</v>
          </cell>
          <cell r="F835" t="str">
            <v>Central Virginia Electric Cooperative</v>
          </cell>
          <cell r="G835">
            <v>3291</v>
          </cell>
          <cell r="I835" t="str">
            <v>Solar Share</v>
          </cell>
          <cell r="K835" t="str">
            <v>Coronal Energy</v>
          </cell>
          <cell r="L835">
            <v>4000</v>
          </cell>
          <cell r="M835" t="str">
            <v>AC</v>
          </cell>
          <cell r="X835">
            <v>2018</v>
          </cell>
          <cell r="Z835" t="str">
            <v>Scottsville</v>
          </cell>
          <cell r="AB835" t="str">
            <v>VA</v>
          </cell>
        </row>
        <row r="836">
          <cell r="A836" t="str">
            <v>P_380166507</v>
          </cell>
          <cell r="B836" t="str">
            <v>Y</v>
          </cell>
          <cell r="F836" t="str">
            <v>Emera Maine</v>
          </cell>
          <cell r="G836">
            <v>1179</v>
          </cell>
          <cell r="I836" t="str">
            <v>Bar Harbor Community Solar Farm</v>
          </cell>
          <cell r="K836" t="str">
            <v>ReVision Energy</v>
          </cell>
          <cell r="L836">
            <v>50</v>
          </cell>
          <cell r="M836" t="str">
            <v>AC</v>
          </cell>
          <cell r="X836">
            <v>2016</v>
          </cell>
          <cell r="Z836" t="str">
            <v>Bar Harbor</v>
          </cell>
          <cell r="AB836" t="str">
            <v>ME</v>
          </cell>
        </row>
        <row r="837">
          <cell r="A837" t="str">
            <v>P_310519290</v>
          </cell>
          <cell r="B837" t="str">
            <v>Y</v>
          </cell>
          <cell r="F837" t="str">
            <v>Central Maine Power Co</v>
          </cell>
          <cell r="G837">
            <v>3266</v>
          </cell>
          <cell r="I837" t="str">
            <v>Resource Conservation SolarFarm</v>
          </cell>
          <cell r="K837" t="str">
            <v>ReVision Energy</v>
          </cell>
          <cell r="L837">
            <v>80.599999999999994</v>
          </cell>
          <cell r="M837" t="str">
            <v>DC</v>
          </cell>
          <cell r="Q837">
            <v>80.599999999999994</v>
          </cell>
          <cell r="X837">
            <v>2016</v>
          </cell>
          <cell r="Z837" t="str">
            <v>Brunswick</v>
          </cell>
          <cell r="AB837" t="str">
            <v>ME</v>
          </cell>
        </row>
        <row r="838">
          <cell r="A838" t="str">
            <v>P_943773302</v>
          </cell>
          <cell r="B838" t="str">
            <v>Y</v>
          </cell>
          <cell r="F838" t="str">
            <v>Central Maine Power Co</v>
          </cell>
          <cell r="G838">
            <v>3266</v>
          </cell>
          <cell r="I838" t="str">
            <v>Midcoast Friends Community Solar Farm</v>
          </cell>
          <cell r="K838" t="str">
            <v>ReVision Energy</v>
          </cell>
          <cell r="L838">
            <v>52.8</v>
          </cell>
          <cell r="M838" t="str">
            <v>DC</v>
          </cell>
          <cell r="Q838">
            <v>52.8</v>
          </cell>
          <cell r="X838">
            <v>2017</v>
          </cell>
          <cell r="Z838" t="str">
            <v>Damariscotta</v>
          </cell>
          <cell r="AB838" t="str">
            <v>ME</v>
          </cell>
        </row>
        <row r="839">
          <cell r="A839" t="str">
            <v>P_793907307</v>
          </cell>
          <cell r="B839" t="str">
            <v>Y</v>
          </cell>
          <cell r="F839" t="str">
            <v>Central Maine Power Co</v>
          </cell>
          <cell r="G839">
            <v>3266</v>
          </cell>
          <cell r="I839" t="str">
            <v>Edgecomb Community Solar Farm</v>
          </cell>
          <cell r="K839" t="str">
            <v>ReVision Energy</v>
          </cell>
          <cell r="L839">
            <v>46.9</v>
          </cell>
          <cell r="M839" t="str">
            <v>AC</v>
          </cell>
          <cell r="X839">
            <v>2015</v>
          </cell>
          <cell r="Z839" t="str">
            <v>Edgecomb</v>
          </cell>
          <cell r="AB839" t="str">
            <v>ME</v>
          </cell>
        </row>
        <row r="840">
          <cell r="A840" t="str">
            <v>P_460213265</v>
          </cell>
          <cell r="B840" t="str">
            <v>Y</v>
          </cell>
          <cell r="F840" t="str">
            <v>Central Maine Power Co</v>
          </cell>
          <cell r="G840">
            <v>3266</v>
          </cell>
          <cell r="I840" t="str">
            <v>Maine Idyll Motor Court Community Solar Farm</v>
          </cell>
          <cell r="K840" t="str">
            <v>ReVision Energy</v>
          </cell>
          <cell r="L840">
            <v>89.44</v>
          </cell>
          <cell r="M840" t="str">
            <v>DC</v>
          </cell>
          <cell r="Q840">
            <v>89.44</v>
          </cell>
          <cell r="X840">
            <v>2016</v>
          </cell>
          <cell r="Z840" t="str">
            <v>Freeport</v>
          </cell>
          <cell r="AB840" t="str">
            <v>ME</v>
          </cell>
        </row>
        <row r="841">
          <cell r="A841" t="str">
            <v>P_050471800</v>
          </cell>
          <cell r="B841" t="str">
            <v>Y</v>
          </cell>
          <cell r="F841" t="str">
            <v>Central Maine Power Co</v>
          </cell>
          <cell r="G841">
            <v>3266</v>
          </cell>
          <cell r="I841" t="str">
            <v>Higgins Corner Community Solar Farm</v>
          </cell>
          <cell r="K841" t="str">
            <v>ReVision Energy</v>
          </cell>
          <cell r="L841">
            <v>53</v>
          </cell>
          <cell r="M841" t="str">
            <v>AC</v>
          </cell>
          <cell r="X841">
            <v>2016</v>
          </cell>
          <cell r="Z841" t="str">
            <v>Lisbon</v>
          </cell>
          <cell r="AB841" t="str">
            <v>ME</v>
          </cell>
        </row>
        <row r="842">
          <cell r="A842" t="str">
            <v>P_715262027</v>
          </cell>
          <cell r="B842" t="str">
            <v>Y</v>
          </cell>
          <cell r="F842" t="str">
            <v>Central Maine Power Co</v>
          </cell>
          <cell r="G842">
            <v>3266</v>
          </cell>
          <cell r="I842" t="str">
            <v>3 Level Farm Community Solar</v>
          </cell>
          <cell r="K842" t="str">
            <v>ReVision Energy</v>
          </cell>
          <cell r="L842">
            <v>200</v>
          </cell>
          <cell r="M842" t="str">
            <v>AC</v>
          </cell>
          <cell r="X842">
            <v>2016</v>
          </cell>
          <cell r="Z842" t="str">
            <v>South China</v>
          </cell>
          <cell r="AB842" t="str">
            <v>ME</v>
          </cell>
        </row>
        <row r="843">
          <cell r="A843" t="str">
            <v>P_152150185</v>
          </cell>
          <cell r="B843" t="str">
            <v>Y</v>
          </cell>
          <cell r="F843" t="str">
            <v>Central Maine Power Co</v>
          </cell>
          <cell r="G843">
            <v>3266</v>
          </cell>
          <cell r="I843" t="str">
            <v>Sunnycroft Farm Community Solar Farm</v>
          </cell>
          <cell r="K843" t="str">
            <v>ReVision Energy</v>
          </cell>
          <cell r="L843">
            <v>51</v>
          </cell>
          <cell r="M843" t="str">
            <v>AC</v>
          </cell>
          <cell r="X843">
            <v>2014</v>
          </cell>
          <cell r="Z843" t="str">
            <v>South Paris</v>
          </cell>
          <cell r="AB843" t="str">
            <v>ME</v>
          </cell>
        </row>
        <row r="844">
          <cell r="A844" t="str">
            <v>P_329166482</v>
          </cell>
          <cell r="B844" t="str">
            <v>Y</v>
          </cell>
          <cell r="F844" t="str">
            <v>Central Maine Power Co</v>
          </cell>
          <cell r="G844">
            <v>3266</v>
          </cell>
          <cell r="I844" t="str">
            <v>Sky Ranch Community Solar Farm</v>
          </cell>
          <cell r="K844" t="str">
            <v>ReVision Energy</v>
          </cell>
          <cell r="L844">
            <v>49.6</v>
          </cell>
          <cell r="M844" t="str">
            <v>AC</v>
          </cell>
          <cell r="X844">
            <v>2016</v>
          </cell>
          <cell r="Z844" t="str">
            <v>Wayne</v>
          </cell>
          <cell r="AB844" t="str">
            <v>ME</v>
          </cell>
        </row>
        <row r="845">
          <cell r="A845" t="str">
            <v>P_393037972</v>
          </cell>
          <cell r="B845" t="str">
            <v>Y</v>
          </cell>
          <cell r="F845" t="str">
            <v>Central Maine Power Co</v>
          </cell>
          <cell r="G845">
            <v>3266</v>
          </cell>
          <cell r="I845" t="str">
            <v>Morris Farm Community Solar</v>
          </cell>
          <cell r="K845" t="str">
            <v>ReVision Energy</v>
          </cell>
          <cell r="L845">
            <v>47.12</v>
          </cell>
          <cell r="M845" t="str">
            <v>AC</v>
          </cell>
          <cell r="X845">
            <v>2016</v>
          </cell>
          <cell r="Z845" t="str">
            <v>Wiscasset</v>
          </cell>
          <cell r="AB845" t="str">
            <v>ME</v>
          </cell>
        </row>
        <row r="846">
          <cell r="A846" t="str">
            <v>P_242847803</v>
          </cell>
          <cell r="B846" t="str">
            <v>Y</v>
          </cell>
          <cell r="F846" t="str">
            <v>Tipmont Rural Elec Member Corp</v>
          </cell>
          <cell r="G846">
            <v>18940</v>
          </cell>
          <cell r="I846" t="str">
            <v>Tipmont REMC Community Solar</v>
          </cell>
          <cell r="K846" t="str">
            <v>.</v>
          </cell>
          <cell r="L846">
            <v>98.4</v>
          </cell>
          <cell r="M846" t="str">
            <v>DC</v>
          </cell>
          <cell r="Q846">
            <v>98.4</v>
          </cell>
          <cell r="X846">
            <v>2015</v>
          </cell>
          <cell r="Z846" t="str">
            <v>Linden</v>
          </cell>
          <cell r="AB846" t="str">
            <v>IN</v>
          </cell>
        </row>
        <row r="847">
          <cell r="A847" t="str">
            <v>P_774219631</v>
          </cell>
          <cell r="B847" t="str">
            <v>Y</v>
          </cell>
          <cell r="F847" t="str">
            <v>Northeastern Rural E M C</v>
          </cell>
          <cell r="G847">
            <v>20603</v>
          </cell>
          <cell r="I847" t="str">
            <v>Northeastern REMC Community Solar</v>
          </cell>
          <cell r="K847" t="str">
            <v>NRCO</v>
          </cell>
          <cell r="L847">
            <v>50.4</v>
          </cell>
          <cell r="M847" t="str">
            <v>DC</v>
          </cell>
          <cell r="Q847">
            <v>50.4</v>
          </cell>
          <cell r="X847">
            <v>2015</v>
          </cell>
          <cell r="Z847" t="str">
            <v>Columbia City</v>
          </cell>
          <cell r="AB847" t="str">
            <v>IN</v>
          </cell>
        </row>
        <row r="848">
          <cell r="A848" t="str">
            <v>P_347955370</v>
          </cell>
          <cell r="B848" t="str">
            <v>Y</v>
          </cell>
          <cell r="F848" t="str">
            <v>NineStar Connect</v>
          </cell>
          <cell r="G848">
            <v>8000</v>
          </cell>
          <cell r="I848" t="str">
            <v>NineStar Community Solar Farm</v>
          </cell>
          <cell r="K848" t="str">
            <v>.</v>
          </cell>
          <cell r="L848">
            <v>94.3</v>
          </cell>
          <cell r="M848" t="str">
            <v>DC</v>
          </cell>
          <cell r="Q848">
            <v>94.3</v>
          </cell>
          <cell r="X848">
            <v>2016</v>
          </cell>
          <cell r="Z848" t="str">
            <v>Greenfield</v>
          </cell>
          <cell r="AB848" t="str">
            <v>IN</v>
          </cell>
        </row>
        <row r="849">
          <cell r="A849" t="str">
            <v>P_083447553a</v>
          </cell>
          <cell r="B849" t="str">
            <v>Y</v>
          </cell>
          <cell r="F849" t="str">
            <v>Hoosier Energy R E C, Inc</v>
          </cell>
          <cell r="G849">
            <v>9267</v>
          </cell>
          <cell r="I849" t="str">
            <v>MySolar</v>
          </cell>
          <cell r="K849" t="str">
            <v>.</v>
          </cell>
          <cell r="L849">
            <v>1000</v>
          </cell>
          <cell r="M849" t="str">
            <v>AC</v>
          </cell>
          <cell r="Q849">
            <v>1260</v>
          </cell>
          <cell r="X849">
            <v>2015</v>
          </cell>
          <cell r="Z849" t="str">
            <v>New Castle</v>
          </cell>
          <cell r="AB849" t="str">
            <v>IN</v>
          </cell>
        </row>
        <row r="850">
          <cell r="A850" t="str">
            <v>P_083447553b</v>
          </cell>
          <cell r="B850" t="str">
            <v>Y</v>
          </cell>
          <cell r="F850" t="str">
            <v>Hoosier Energy R E C, Inc</v>
          </cell>
          <cell r="G850">
            <v>9267</v>
          </cell>
          <cell r="I850" t="str">
            <v>MySolar</v>
          </cell>
          <cell r="K850" t="str">
            <v>.</v>
          </cell>
          <cell r="L850">
            <v>1000</v>
          </cell>
          <cell r="M850" t="str">
            <v>AC</v>
          </cell>
          <cell r="Q850">
            <v>1260</v>
          </cell>
          <cell r="X850">
            <v>2016</v>
          </cell>
          <cell r="Z850" t="str">
            <v>New Haven</v>
          </cell>
          <cell r="AB850" t="str">
            <v>IN</v>
          </cell>
        </row>
        <row r="851">
          <cell r="A851" t="str">
            <v>P_083447553c</v>
          </cell>
          <cell r="B851" t="str">
            <v>Y</v>
          </cell>
          <cell r="F851" t="str">
            <v>Hoosier Energy R E C, Inc</v>
          </cell>
          <cell r="G851">
            <v>9267</v>
          </cell>
          <cell r="I851" t="str">
            <v>MySolar</v>
          </cell>
          <cell r="K851" t="str">
            <v>.</v>
          </cell>
          <cell r="L851">
            <v>1000</v>
          </cell>
          <cell r="M851" t="str">
            <v>AC</v>
          </cell>
          <cell r="Q851">
            <v>1260</v>
          </cell>
          <cell r="X851">
            <v>2015</v>
          </cell>
          <cell r="Z851" t="str">
            <v>Lanesville</v>
          </cell>
          <cell r="AB851" t="str">
            <v>IN</v>
          </cell>
        </row>
        <row r="852">
          <cell r="A852" t="str">
            <v>P_083447553d</v>
          </cell>
          <cell r="B852" t="str">
            <v>Y</v>
          </cell>
          <cell r="F852" t="str">
            <v>Hoosier Energy R E C, Inc</v>
          </cell>
          <cell r="G852">
            <v>9267</v>
          </cell>
          <cell r="I852" t="str">
            <v>MySolar</v>
          </cell>
          <cell r="K852" t="str">
            <v>.</v>
          </cell>
          <cell r="L852">
            <v>1000</v>
          </cell>
          <cell r="M852" t="str">
            <v>AC</v>
          </cell>
          <cell r="Q852">
            <v>1260</v>
          </cell>
          <cell r="X852">
            <v>2016</v>
          </cell>
          <cell r="Z852" t="str">
            <v>Henryville</v>
          </cell>
          <cell r="AB852" t="str">
            <v>IN</v>
          </cell>
        </row>
        <row r="853">
          <cell r="A853" t="str">
            <v>P_083447553e</v>
          </cell>
          <cell r="B853" t="str">
            <v>Y</v>
          </cell>
          <cell r="F853" t="str">
            <v>Hoosier Energy R E C, Inc</v>
          </cell>
          <cell r="G853">
            <v>9267</v>
          </cell>
          <cell r="I853" t="str">
            <v>MySolar</v>
          </cell>
          <cell r="K853" t="str">
            <v>.</v>
          </cell>
          <cell r="L853">
            <v>1000</v>
          </cell>
          <cell r="M853" t="str">
            <v>AC</v>
          </cell>
          <cell r="Q853">
            <v>1360</v>
          </cell>
          <cell r="X853">
            <v>2017</v>
          </cell>
          <cell r="Z853" t="str">
            <v>Mitchell</v>
          </cell>
          <cell r="AB853" t="str">
            <v>IN</v>
          </cell>
        </row>
        <row r="854">
          <cell r="A854" t="str">
            <v>P_083447553f</v>
          </cell>
          <cell r="B854" t="str">
            <v>Y</v>
          </cell>
          <cell r="F854" t="str">
            <v>Hoosier Energy R E C, Inc</v>
          </cell>
          <cell r="G854">
            <v>9267</v>
          </cell>
          <cell r="I854" t="str">
            <v>MySolar</v>
          </cell>
          <cell r="K854" t="str">
            <v>.</v>
          </cell>
          <cell r="L854">
            <v>1000</v>
          </cell>
          <cell r="M854" t="str">
            <v>AC</v>
          </cell>
          <cell r="Q854">
            <v>1260</v>
          </cell>
          <cell r="X854">
            <v>2015</v>
          </cell>
          <cell r="Z854" t="str">
            <v>Scotland</v>
          </cell>
          <cell r="AB854" t="str">
            <v>IN</v>
          </cell>
        </row>
        <row r="855">
          <cell r="A855" t="str">
            <v>P_083447553g</v>
          </cell>
          <cell r="B855" t="str">
            <v>Y</v>
          </cell>
          <cell r="F855" t="str">
            <v>Hoosier Energy R E C, Inc</v>
          </cell>
          <cell r="G855">
            <v>9267</v>
          </cell>
          <cell r="I855" t="str">
            <v>MySolar</v>
          </cell>
          <cell r="K855" t="str">
            <v>.</v>
          </cell>
          <cell r="L855">
            <v>1000</v>
          </cell>
          <cell r="M855" t="str">
            <v>AC</v>
          </cell>
          <cell r="Q855">
            <v>1360</v>
          </cell>
          <cell r="X855">
            <v>2017</v>
          </cell>
          <cell r="Z855" t="str">
            <v>Columbus</v>
          </cell>
          <cell r="AB855" t="str">
            <v>IN</v>
          </cell>
        </row>
        <row r="856">
          <cell r="A856" t="str">
            <v>P_083447553h</v>
          </cell>
          <cell r="B856" t="str">
            <v>Y</v>
          </cell>
          <cell r="F856" t="str">
            <v>Hoosier Energy R E C, Inc</v>
          </cell>
          <cell r="G856">
            <v>9267</v>
          </cell>
          <cell r="I856" t="str">
            <v>MySolar</v>
          </cell>
          <cell r="K856" t="str">
            <v>.</v>
          </cell>
          <cell r="L856">
            <v>1000</v>
          </cell>
          <cell r="M856" t="str">
            <v>AC</v>
          </cell>
          <cell r="Q856">
            <v>1360</v>
          </cell>
          <cell r="X856">
            <v>2017</v>
          </cell>
          <cell r="Z856" t="str">
            <v>Kokomo</v>
          </cell>
          <cell r="AB856" t="str">
            <v>IN</v>
          </cell>
        </row>
        <row r="857">
          <cell r="A857" t="str">
            <v>P_083447553i</v>
          </cell>
          <cell r="B857" t="str">
            <v>Y</v>
          </cell>
          <cell r="F857" t="str">
            <v>Hoosier Energy R E C, Inc</v>
          </cell>
          <cell r="G857">
            <v>9267</v>
          </cell>
          <cell r="I857" t="str">
            <v>MySolar</v>
          </cell>
          <cell r="K857" t="str">
            <v>.</v>
          </cell>
          <cell r="L857">
            <v>1000</v>
          </cell>
          <cell r="M857" t="str">
            <v>AC</v>
          </cell>
          <cell r="Q857">
            <v>1260</v>
          </cell>
          <cell r="X857">
            <v>2016</v>
          </cell>
          <cell r="Z857" t="str">
            <v>Ellettsville</v>
          </cell>
          <cell r="AB857" t="str">
            <v>IN</v>
          </cell>
        </row>
        <row r="858">
          <cell r="A858" t="str">
            <v>P_083447553j</v>
          </cell>
          <cell r="B858" t="str">
            <v>Y</v>
          </cell>
          <cell r="F858" t="str">
            <v>Hoosier Energy R E C, Inc</v>
          </cell>
          <cell r="G858">
            <v>9267</v>
          </cell>
          <cell r="I858" t="str">
            <v>MySolar</v>
          </cell>
          <cell r="K858" t="str">
            <v>.</v>
          </cell>
          <cell r="L858">
            <v>1000</v>
          </cell>
          <cell r="M858" t="str">
            <v>AC</v>
          </cell>
          <cell r="Q858">
            <v>1260</v>
          </cell>
          <cell r="X858">
            <v>2016</v>
          </cell>
          <cell r="Z858" t="str">
            <v>Trafalgar</v>
          </cell>
          <cell r="AB858" t="str">
            <v>IN</v>
          </cell>
        </row>
        <row r="859">
          <cell r="A859" t="str">
            <v>P_561065923</v>
          </cell>
          <cell r="B859" t="str">
            <v>Y</v>
          </cell>
          <cell r="F859" t="str">
            <v>PUD No 1 of Clallam County</v>
          </cell>
          <cell r="G859">
            <v>3644</v>
          </cell>
          <cell r="I859" t="str">
            <v>Community Solar Project</v>
          </cell>
          <cell r="K859" t="str">
            <v>.</v>
          </cell>
          <cell r="L859">
            <v>30</v>
          </cell>
          <cell r="M859" t="str">
            <v>AC</v>
          </cell>
          <cell r="Q859" t="str">
            <v>.</v>
          </cell>
          <cell r="X859">
            <v>2019</v>
          </cell>
          <cell r="Z859" t="str">
            <v>Sequim</v>
          </cell>
          <cell r="AB859" t="str">
            <v>WA</v>
          </cell>
        </row>
        <row r="860">
          <cell r="A860" t="str">
            <v>P_025085540</v>
          </cell>
          <cell r="B860" t="str">
            <v>Y</v>
          </cell>
          <cell r="F860" t="str">
            <v>BARC Electric Cooperative Inc</v>
          </cell>
          <cell r="G860">
            <v>1062</v>
          </cell>
          <cell r="I860" t="str">
            <v>BARC Electric Cooperative Community Solar</v>
          </cell>
          <cell r="L860">
            <v>550</v>
          </cell>
          <cell r="M860" t="str">
            <v>AC</v>
          </cell>
          <cell r="Q860" t="str">
            <v>.</v>
          </cell>
          <cell r="X860">
            <v>2016</v>
          </cell>
          <cell r="Z860" t="str">
            <v>Lexington</v>
          </cell>
          <cell r="AB860" t="str">
            <v>VA</v>
          </cell>
        </row>
        <row r="861">
          <cell r="A861" t="str">
            <v>P_414630539</v>
          </cell>
          <cell r="B861" t="str">
            <v>Y</v>
          </cell>
          <cell r="F861" t="str">
            <v>Potomac Electric Power Co</v>
          </cell>
          <cell r="G861" t="str">
            <v>15270MD</v>
          </cell>
          <cell r="I861" t="str">
            <v>Greenbelt Community Solar</v>
          </cell>
          <cell r="K861" t="str">
            <v>Astrum Solar</v>
          </cell>
          <cell r="L861">
            <v>22.05</v>
          </cell>
          <cell r="M861" t="str">
            <v>DC</v>
          </cell>
          <cell r="Q861">
            <v>22.05</v>
          </cell>
          <cell r="X861">
            <v>2011</v>
          </cell>
          <cell r="Z861" t="str">
            <v>Greenbelt</v>
          </cell>
          <cell r="AB861" t="str">
            <v>MD</v>
          </cell>
        </row>
        <row r="862">
          <cell r="A862" t="str">
            <v>P_901349800</v>
          </cell>
          <cell r="B862" t="str">
            <v>Y</v>
          </cell>
          <cell r="F862" t="str">
            <v>Kentucky Utilities Co</v>
          </cell>
          <cell r="G862">
            <v>10171</v>
          </cell>
          <cell r="I862" t="str">
            <v>Solar Share 1</v>
          </cell>
          <cell r="K862" t="str">
            <v>.</v>
          </cell>
          <cell r="L862">
            <v>500</v>
          </cell>
          <cell r="M862" t="str">
            <v>DC</v>
          </cell>
          <cell r="Q862" t="str">
            <v>.</v>
          </cell>
          <cell r="X862">
            <v>2019</v>
          </cell>
          <cell r="Z862" t="str">
            <v>Simpsonville</v>
          </cell>
          <cell r="AB862" t="str">
            <v>KY</v>
          </cell>
        </row>
        <row r="863">
          <cell r="A863" t="str">
            <v>P_338702097a</v>
          </cell>
          <cell r="B863" t="str">
            <v>Y</v>
          </cell>
          <cell r="F863" t="str">
            <v>Wabash Valley Power Assn, Inc</v>
          </cell>
          <cell r="G863">
            <v>40211</v>
          </cell>
          <cell r="I863" t="str">
            <v>Co-op Solar</v>
          </cell>
          <cell r="L863">
            <v>540</v>
          </cell>
          <cell r="M863" t="str">
            <v>AC</v>
          </cell>
          <cell r="X863">
            <v>2017</v>
          </cell>
          <cell r="Z863" t="str">
            <v>Paris</v>
          </cell>
          <cell r="AB863" t="str">
            <v>IL</v>
          </cell>
        </row>
        <row r="864">
          <cell r="A864" t="str">
            <v>P_338702097b</v>
          </cell>
          <cell r="B864" t="str">
            <v>Y</v>
          </cell>
          <cell r="F864" t="str">
            <v>Wabash Valley Power Assn, Inc</v>
          </cell>
          <cell r="G864">
            <v>40211</v>
          </cell>
          <cell r="I864" t="str">
            <v>Co-op Solar</v>
          </cell>
          <cell r="K864" t="str">
            <v>Solential Energy</v>
          </cell>
          <cell r="L864">
            <v>540</v>
          </cell>
          <cell r="M864" t="str">
            <v>AC</v>
          </cell>
          <cell r="X864">
            <v>2017</v>
          </cell>
          <cell r="Z864" t="str">
            <v xml:space="preserve">Ste. Genevieve
</v>
          </cell>
          <cell r="AB864" t="str">
            <v>MO</v>
          </cell>
        </row>
        <row r="865">
          <cell r="A865" t="str">
            <v>P_338702097c</v>
          </cell>
          <cell r="B865" t="str">
            <v>Y</v>
          </cell>
          <cell r="F865" t="str">
            <v>Wabash Valley Power Assn, Inc</v>
          </cell>
          <cell r="G865">
            <v>40211</v>
          </cell>
          <cell r="I865" t="str">
            <v>Co-op Solar</v>
          </cell>
          <cell r="L865">
            <v>540</v>
          </cell>
          <cell r="M865" t="str">
            <v>AC</v>
          </cell>
          <cell r="X865">
            <v>2017</v>
          </cell>
          <cell r="Z865" t="str">
            <v>Peru</v>
          </cell>
          <cell r="AB865" t="str">
            <v>IN</v>
          </cell>
        </row>
        <row r="866">
          <cell r="A866" t="str">
            <v>P_338702097d</v>
          </cell>
          <cell r="B866" t="str">
            <v>Y</v>
          </cell>
          <cell r="F866" t="str">
            <v>Wabash Valley Power Assn, Inc</v>
          </cell>
          <cell r="G866">
            <v>40211</v>
          </cell>
          <cell r="I866" t="str">
            <v>Co-op Solar</v>
          </cell>
          <cell r="L866">
            <v>20</v>
          </cell>
          <cell r="M866" t="str">
            <v>AC</v>
          </cell>
          <cell r="X866">
            <v>2017</v>
          </cell>
          <cell r="Z866" t="str">
            <v>Prestwick</v>
          </cell>
          <cell r="AB866" t="str">
            <v>IN</v>
          </cell>
        </row>
        <row r="867">
          <cell r="A867" t="str">
            <v>P_338702097e</v>
          </cell>
          <cell r="B867" t="str">
            <v>Y</v>
          </cell>
          <cell r="F867" t="str">
            <v>Wabash Valley Power Assn, Inc</v>
          </cell>
          <cell r="G867">
            <v>40211</v>
          </cell>
          <cell r="I867" t="str">
            <v>Co-op Solar</v>
          </cell>
          <cell r="L867">
            <v>105</v>
          </cell>
          <cell r="M867" t="str">
            <v>AC</v>
          </cell>
          <cell r="X867">
            <v>2015</v>
          </cell>
          <cell r="Z867" t="str">
            <v>Wanatah</v>
          </cell>
          <cell r="AB867" t="str">
            <v>IN</v>
          </cell>
        </row>
        <row r="868">
          <cell r="A868" t="str">
            <v>P_338702097f</v>
          </cell>
          <cell r="B868" t="str">
            <v>Y</v>
          </cell>
          <cell r="F868" t="str">
            <v>Wabash Valley Power Assn, Inc</v>
          </cell>
          <cell r="G868">
            <v>40211</v>
          </cell>
          <cell r="I868" t="str">
            <v>Co-op Solar</v>
          </cell>
          <cell r="K868" t="str">
            <v>Solential Energy/ Bee Solar</v>
          </cell>
          <cell r="L868">
            <v>960</v>
          </cell>
          <cell r="M868" t="str">
            <v>AC</v>
          </cell>
          <cell r="Q868" t="str">
            <v>.</v>
          </cell>
          <cell r="X868">
            <v>2019</v>
          </cell>
          <cell r="Z868" t="str">
            <v>LaOtto</v>
          </cell>
          <cell r="AB868" t="str">
            <v>IN</v>
          </cell>
        </row>
        <row r="869">
          <cell r="A869" t="str">
            <v>P_338702097g</v>
          </cell>
          <cell r="B869" t="str">
            <v>Y</v>
          </cell>
          <cell r="F869" t="str">
            <v>Wabash Valley Power Assn, Inc</v>
          </cell>
          <cell r="G869">
            <v>40211</v>
          </cell>
          <cell r="I869" t="str">
            <v>Co-op Solar</v>
          </cell>
          <cell r="L869">
            <v>650</v>
          </cell>
          <cell r="M869" t="str">
            <v>AC</v>
          </cell>
          <cell r="X869">
            <v>2019</v>
          </cell>
          <cell r="Z869" t="str">
            <v>Geneva</v>
          </cell>
          <cell r="AB869" t="str">
            <v>IN</v>
          </cell>
        </row>
        <row r="870">
          <cell r="A870" t="str">
            <v>P_699085889a</v>
          </cell>
          <cell r="B870" t="str">
            <v>Y</v>
          </cell>
          <cell r="F870" t="str">
            <v>Northern Neck Electric Cooperative</v>
          </cell>
          <cell r="G870">
            <v>13762</v>
          </cell>
          <cell r="I870" t="str">
            <v>Cooperative Sunshare (ODEC)</v>
          </cell>
          <cell r="K870" t="str">
            <v>Old Dominion Electric Cooperative</v>
          </cell>
          <cell r="L870">
            <v>10000</v>
          </cell>
          <cell r="M870" t="str">
            <v>AC</v>
          </cell>
          <cell r="X870">
            <v>2018</v>
          </cell>
          <cell r="Z870" t="str">
            <v>White Post</v>
          </cell>
          <cell r="AB870" t="str">
            <v>VA</v>
          </cell>
        </row>
        <row r="871">
          <cell r="A871" t="str">
            <v>P_699085889b</v>
          </cell>
          <cell r="B871" t="str">
            <v>Y</v>
          </cell>
          <cell r="F871" t="str">
            <v>Northern Neck Electric Cooperative</v>
          </cell>
          <cell r="G871">
            <v>13762</v>
          </cell>
          <cell r="I871" t="str">
            <v>Cooperative Sunshare (ODEC)</v>
          </cell>
          <cell r="K871" t="str">
            <v>Old Dominion Electric Cooperative</v>
          </cell>
          <cell r="L871">
            <v>20000</v>
          </cell>
          <cell r="M871" t="str">
            <v>AC</v>
          </cell>
          <cell r="X871">
            <v>2018</v>
          </cell>
          <cell r="Z871" t="str">
            <v>Eastville</v>
          </cell>
          <cell r="AB871" t="str">
            <v>VA</v>
          </cell>
        </row>
        <row r="872">
          <cell r="A872" t="str">
            <v>P_049693561</v>
          </cell>
          <cell r="B872" t="str">
            <v>Y</v>
          </cell>
          <cell r="F872" t="str">
            <v>Fayetteville Public Works Commission</v>
          </cell>
          <cell r="G872">
            <v>6235</v>
          </cell>
          <cell r="I872" t="str">
            <v>PWC Community Solar</v>
          </cell>
          <cell r="L872">
            <v>1116.72</v>
          </cell>
          <cell r="M872" t="str">
            <v>DC</v>
          </cell>
          <cell r="Q872">
            <v>1116.72</v>
          </cell>
          <cell r="X872">
            <v>2019</v>
          </cell>
          <cell r="Z872" t="str">
            <v>Fayetteville</v>
          </cell>
          <cell r="AB872" t="str">
            <v>NC</v>
          </cell>
        </row>
        <row r="873">
          <cell r="A873" t="str">
            <v>P_962355933a</v>
          </cell>
          <cell r="B873" t="str">
            <v>Y</v>
          </cell>
          <cell r="F873" t="str">
            <v>Brunswick Electric Member Corp</v>
          </cell>
          <cell r="G873">
            <v>24889</v>
          </cell>
          <cell r="I873" t="str">
            <v>Brunswick Electric Member Corp Community Solar 1</v>
          </cell>
          <cell r="L873">
            <v>125</v>
          </cell>
          <cell r="M873" t="str">
            <v>AC</v>
          </cell>
          <cell r="X873">
            <v>2015</v>
          </cell>
          <cell r="Z873" t="str">
            <v>Chadbourn</v>
          </cell>
          <cell r="AB873" t="str">
            <v>NC</v>
          </cell>
        </row>
        <row r="874">
          <cell r="A874" t="str">
            <v>P_962355933b</v>
          </cell>
          <cell r="B874" t="str">
            <v>Y</v>
          </cell>
          <cell r="F874" t="str">
            <v>Brunswick Electric Member Corp</v>
          </cell>
          <cell r="G874">
            <v>24889</v>
          </cell>
          <cell r="I874" t="str">
            <v>Brunswick Electric Member Corp Community Solar 2</v>
          </cell>
          <cell r="L874">
            <v>125</v>
          </cell>
          <cell r="M874" t="str">
            <v>AC</v>
          </cell>
          <cell r="X874">
            <v>2015</v>
          </cell>
          <cell r="Z874" t="str">
            <v>Bolivia</v>
          </cell>
          <cell r="AB874" t="str">
            <v>NC</v>
          </cell>
        </row>
        <row r="875">
          <cell r="A875" t="str">
            <v>P_083733946</v>
          </cell>
          <cell r="B875" t="str">
            <v>Y</v>
          </cell>
          <cell r="F875" t="str">
            <v>Cape Hatteras Elec Member Corp</v>
          </cell>
          <cell r="G875">
            <v>2982</v>
          </cell>
          <cell r="I875" t="str">
            <v>Cape Hatteras Electric Cooperative Community Solar</v>
          </cell>
          <cell r="L875">
            <v>50</v>
          </cell>
          <cell r="M875" t="str">
            <v>DC</v>
          </cell>
          <cell r="X875">
            <v>2016</v>
          </cell>
          <cell r="Z875" t="str">
            <v>Hatteras</v>
          </cell>
          <cell r="AB875" t="str">
            <v>NC</v>
          </cell>
        </row>
        <row r="876">
          <cell r="A876" t="str">
            <v>P_133931589</v>
          </cell>
          <cell r="B876" t="str">
            <v>Y</v>
          </cell>
          <cell r="F876" t="str">
            <v>Central Electric Membership Corp. - (NC)</v>
          </cell>
          <cell r="G876">
            <v>3250</v>
          </cell>
          <cell r="I876" t="str">
            <v>Central Electric Community Solar</v>
          </cell>
          <cell r="L876">
            <v>100</v>
          </cell>
          <cell r="M876" t="str">
            <v>DC</v>
          </cell>
          <cell r="X876">
            <v>2015</v>
          </cell>
          <cell r="Z876" t="str">
            <v>Sanford</v>
          </cell>
          <cell r="AB876" t="str">
            <v>NC</v>
          </cell>
        </row>
        <row r="877">
          <cell r="A877" t="str">
            <v>P_044768311</v>
          </cell>
          <cell r="B877" t="str">
            <v>Y</v>
          </cell>
          <cell r="F877" t="str">
            <v>City of Hastings - (NE)</v>
          </cell>
          <cell r="G877">
            <v>8245</v>
          </cell>
          <cell r="I877" t="str">
            <v>Hastings Community Solar Farm</v>
          </cell>
          <cell r="K877" t="str">
            <v>GenPro Energy Solutions</v>
          </cell>
          <cell r="L877">
            <v>1500</v>
          </cell>
          <cell r="M877" t="str">
            <v>AC</v>
          </cell>
          <cell r="Q877" t="str">
            <v>.</v>
          </cell>
          <cell r="X877">
            <v>2019</v>
          </cell>
          <cell r="Z877" t="str">
            <v>Hastings</v>
          </cell>
          <cell r="AB877" t="str">
            <v>NE</v>
          </cell>
        </row>
        <row r="878">
          <cell r="A878" t="str">
            <v>P_714111079</v>
          </cell>
          <cell r="B878" t="str">
            <v>Y</v>
          </cell>
          <cell r="F878" t="str">
            <v>Omaha Public Power District</v>
          </cell>
          <cell r="G878">
            <v>14127</v>
          </cell>
          <cell r="I878" t="str">
            <v>OPPD Community Solar</v>
          </cell>
          <cell r="K878" t="str">
            <v>NextEra Energy</v>
          </cell>
          <cell r="L878">
            <v>5000</v>
          </cell>
          <cell r="M878" t="str">
            <v>AC</v>
          </cell>
          <cell r="Q878">
            <v>6983.6</v>
          </cell>
          <cell r="X878">
            <v>2019</v>
          </cell>
          <cell r="Z878" t="str">
            <v>Fort Calhoun</v>
          </cell>
          <cell r="AB878" t="str">
            <v>NE</v>
          </cell>
        </row>
        <row r="879">
          <cell r="A879" t="str">
            <v>P_037128425</v>
          </cell>
          <cell r="B879" t="str">
            <v>Y</v>
          </cell>
          <cell r="F879" t="str">
            <v>Pee Dee Electric Member Corp</v>
          </cell>
          <cell r="G879">
            <v>14717</v>
          </cell>
          <cell r="I879" t="str">
            <v>Pee Dee Solar</v>
          </cell>
          <cell r="L879">
            <v>100</v>
          </cell>
          <cell r="M879" t="str">
            <v>AC</v>
          </cell>
          <cell r="X879">
            <v>2014</v>
          </cell>
          <cell r="Z879" t="str">
            <v>Wadesboro</v>
          </cell>
          <cell r="AB879" t="str">
            <v>NC</v>
          </cell>
        </row>
        <row r="880">
          <cell r="A880" t="str">
            <v>P_219206629</v>
          </cell>
          <cell r="B880" t="str">
            <v>Y</v>
          </cell>
          <cell r="F880" t="str">
            <v>Piedmont Electric Member Corp</v>
          </cell>
          <cell r="G880">
            <v>15023</v>
          </cell>
          <cell r="I880" t="str">
            <v>Piedmont Community Solar</v>
          </cell>
          <cell r="L880">
            <v>576</v>
          </cell>
          <cell r="M880" t="str">
            <v>DC</v>
          </cell>
          <cell r="Q880">
            <v>576</v>
          </cell>
          <cell r="X880">
            <v>2016</v>
          </cell>
          <cell r="Z880" t="str">
            <v>Roxboro</v>
          </cell>
          <cell r="AB880" t="str">
            <v>NC</v>
          </cell>
        </row>
        <row r="881">
          <cell r="A881" t="str">
            <v>P_555074335</v>
          </cell>
          <cell r="B881" t="str">
            <v>Y</v>
          </cell>
          <cell r="F881" t="str">
            <v>Consolidated Edison Co-NY Inc</v>
          </cell>
          <cell r="G881">
            <v>4226</v>
          </cell>
          <cell r="I881" t="str">
            <v>Ridgewood Solar Farm</v>
          </cell>
          <cell r="K881" t="str">
            <v>OnForce Solar</v>
          </cell>
          <cell r="L881">
            <v>1058.8499999999999</v>
          </cell>
          <cell r="M881" t="str">
            <v>AC</v>
          </cell>
          <cell r="X881">
            <v>2019</v>
          </cell>
          <cell r="Z881" t="str">
            <v>Queens</v>
          </cell>
          <cell r="AB881" t="str">
            <v>NY</v>
          </cell>
        </row>
        <row r="882">
          <cell r="A882" t="str">
            <v>P_013376010</v>
          </cell>
          <cell r="B882" t="str">
            <v>Y</v>
          </cell>
          <cell r="F882" t="str">
            <v>Consolidated Edison Co-NY Inc</v>
          </cell>
          <cell r="G882">
            <v>4226</v>
          </cell>
          <cell r="I882" t="str">
            <v>WB Mason Bronx Distribution Facility / Zerega Solar Farm</v>
          </cell>
          <cell r="K882" t="str">
            <v>OnForce Solar</v>
          </cell>
          <cell r="L882">
            <v>1101.5999999999999</v>
          </cell>
          <cell r="M882" t="str">
            <v>DC</v>
          </cell>
          <cell r="Q882">
            <v>1101.5999999999999</v>
          </cell>
          <cell r="X882">
            <v>2019</v>
          </cell>
          <cell r="Z882" t="str">
            <v>Bronx</v>
          </cell>
          <cell r="AB882" t="str">
            <v>NY</v>
          </cell>
        </row>
        <row r="883">
          <cell r="A883" t="str">
            <v>P_651428170</v>
          </cell>
          <cell r="B883" t="str">
            <v>Y</v>
          </cell>
          <cell r="F883" t="str">
            <v>Consolidated Edison Co-NY Inc</v>
          </cell>
          <cell r="G883">
            <v>4226</v>
          </cell>
          <cell r="I883" t="str">
            <v>South Bronx Solar Garden 3</v>
          </cell>
          <cell r="K883" t="str">
            <v>OnForce Solar</v>
          </cell>
          <cell r="L883">
            <v>386.6</v>
          </cell>
          <cell r="M883" t="str">
            <v>AC</v>
          </cell>
          <cell r="X883">
            <v>2019</v>
          </cell>
          <cell r="Z883" t="str">
            <v>Bronx</v>
          </cell>
          <cell r="AB883" t="str">
            <v>NY</v>
          </cell>
        </row>
        <row r="884">
          <cell r="A884" t="str">
            <v>P_996047564</v>
          </cell>
          <cell r="B884" t="str">
            <v>Y</v>
          </cell>
          <cell r="F884" t="str">
            <v>Consolidated Edison Co-NY Inc</v>
          </cell>
          <cell r="G884">
            <v>4226</v>
          </cell>
          <cell r="I884" t="str">
            <v>The Bronx's First Community Solar Farm / South Bronx Solar Garden 1</v>
          </cell>
          <cell r="K884" t="str">
            <v>OnForce Solar</v>
          </cell>
          <cell r="L884">
            <v>375.76</v>
          </cell>
          <cell r="M884" t="str">
            <v>DC</v>
          </cell>
          <cell r="Q884">
            <v>375.76</v>
          </cell>
          <cell r="X884">
            <v>2018</v>
          </cell>
          <cell r="Z884" t="str">
            <v>Bronx</v>
          </cell>
          <cell r="AB884" t="str">
            <v>NY</v>
          </cell>
        </row>
        <row r="885">
          <cell r="A885" t="str">
            <v>P_857916721</v>
          </cell>
          <cell r="B885" t="str">
            <v>Y</v>
          </cell>
          <cell r="F885" t="str">
            <v>Consolidated Edison Co-NY Inc</v>
          </cell>
          <cell r="G885">
            <v>4226</v>
          </cell>
          <cell r="I885" t="str">
            <v>Staten Island Community Solar Farm</v>
          </cell>
          <cell r="K885" t="str">
            <v>OnForce Solar</v>
          </cell>
          <cell r="L885">
            <v>420.48</v>
          </cell>
          <cell r="M885" t="str">
            <v>DC</v>
          </cell>
          <cell r="Q885">
            <v>420.48</v>
          </cell>
          <cell r="X885">
            <v>2019</v>
          </cell>
          <cell r="Z885" t="str">
            <v>Staten Island</v>
          </cell>
          <cell r="AB885" t="str">
            <v>NY</v>
          </cell>
        </row>
        <row r="886">
          <cell r="A886" t="str">
            <v>P_969624640</v>
          </cell>
          <cell r="F886" t="str">
            <v>Consolidated Edison Co-NY Inc</v>
          </cell>
          <cell r="G886">
            <v>4226</v>
          </cell>
          <cell r="I886" t="str">
            <v>Pepsi's Brooklyn Community Solar Farm</v>
          </cell>
          <cell r="K886" t="str">
            <v>OnForce Solar</v>
          </cell>
          <cell r="L886">
            <v>1100</v>
          </cell>
          <cell r="M886" t="str">
            <v>DC</v>
          </cell>
          <cell r="X886">
            <v>2019</v>
          </cell>
          <cell r="Z886" t="str">
            <v>Brooklyn</v>
          </cell>
          <cell r="AB886" t="str">
            <v>NY</v>
          </cell>
        </row>
        <row r="887">
          <cell r="A887" t="str">
            <v>P_350793218</v>
          </cell>
          <cell r="B887" t="str">
            <v>Y</v>
          </cell>
          <cell r="F887" t="str">
            <v>Consolidated Edison Co-NY Inc</v>
          </cell>
          <cell r="G887">
            <v>4226</v>
          </cell>
          <cell r="I887" t="str">
            <v>North Bronx Solar Garden</v>
          </cell>
          <cell r="K887" t="str">
            <v>OnForce Solar</v>
          </cell>
          <cell r="L887">
            <v>875.16</v>
          </cell>
          <cell r="M887" t="str">
            <v>AC</v>
          </cell>
          <cell r="X887">
            <v>2019</v>
          </cell>
          <cell r="Z887" t="str">
            <v>Bronx</v>
          </cell>
          <cell r="AB887" t="str">
            <v>NY</v>
          </cell>
        </row>
        <row r="888">
          <cell r="A888" t="str">
            <v>P_351513437</v>
          </cell>
          <cell r="B888" t="str">
            <v>Y</v>
          </cell>
          <cell r="F888" t="str">
            <v>Consolidated Edison Co-NY Inc</v>
          </cell>
          <cell r="G888">
            <v>4226</v>
          </cell>
          <cell r="I888" t="str">
            <v>East Brooklyn Community Solar Project</v>
          </cell>
          <cell r="K888" t="str">
            <v>OnForce Solar</v>
          </cell>
          <cell r="L888">
            <v>137.69999999999999</v>
          </cell>
          <cell r="M888" t="str">
            <v>AC</v>
          </cell>
          <cell r="X888">
            <v>2019</v>
          </cell>
          <cell r="Z888" t="str">
            <v>Brooklyn</v>
          </cell>
          <cell r="AB888" t="str">
            <v>NY</v>
          </cell>
        </row>
        <row r="889">
          <cell r="A889" t="str">
            <v>P_659762810</v>
          </cell>
          <cell r="B889" t="str">
            <v>Y</v>
          </cell>
          <cell r="F889" t="str">
            <v>Consolidated Edison Co-NY Inc</v>
          </cell>
          <cell r="G889">
            <v>4226</v>
          </cell>
          <cell r="I889" t="str">
            <v>Peekskill Community Solar Project 1</v>
          </cell>
          <cell r="K889" t="str">
            <v>OnForce Solar</v>
          </cell>
          <cell r="L889">
            <v>124.83</v>
          </cell>
          <cell r="M889" t="str">
            <v>AC</v>
          </cell>
          <cell r="X889">
            <v>2019</v>
          </cell>
          <cell r="Z889" t="str">
            <v>Peekskill</v>
          </cell>
          <cell r="AB889" t="str">
            <v>NY</v>
          </cell>
        </row>
        <row r="890">
          <cell r="A890" t="str">
            <v>P_309145031</v>
          </cell>
          <cell r="B890" t="str">
            <v>Y</v>
          </cell>
          <cell r="F890" t="str">
            <v>Consolidated Edison Co-NY Inc</v>
          </cell>
          <cell r="G890">
            <v>4226</v>
          </cell>
          <cell r="I890" t="str">
            <v>Peekskill Community Solar Project 2</v>
          </cell>
          <cell r="K890" t="str">
            <v>OnForce Solar</v>
          </cell>
          <cell r="L890">
            <v>709.5</v>
          </cell>
          <cell r="M890" t="str">
            <v>AC</v>
          </cell>
          <cell r="X890">
            <v>2019</v>
          </cell>
          <cell r="Z890" t="str">
            <v>Peekskill</v>
          </cell>
          <cell r="AB890" t="str">
            <v>NY</v>
          </cell>
        </row>
        <row r="891">
          <cell r="A891" t="str">
            <v>P_766636907</v>
          </cell>
          <cell r="B891" t="str">
            <v>Y</v>
          </cell>
          <cell r="F891" t="str">
            <v>Consolidated Edison Co-NY Inc</v>
          </cell>
          <cell r="G891">
            <v>4226</v>
          </cell>
          <cell r="I891" t="str">
            <v>Elmsford Community Solar Project</v>
          </cell>
          <cell r="K891" t="str">
            <v>OnForce Solar</v>
          </cell>
          <cell r="L891">
            <v>711</v>
          </cell>
          <cell r="M891" t="str">
            <v>AC</v>
          </cell>
          <cell r="X891">
            <v>2019</v>
          </cell>
          <cell r="Z891" t="str">
            <v>Elmsford</v>
          </cell>
          <cell r="AB891" t="str">
            <v>NY</v>
          </cell>
        </row>
        <row r="892">
          <cell r="A892" t="str">
            <v>P_050197312</v>
          </cell>
          <cell r="B892" t="str">
            <v>Y</v>
          </cell>
          <cell r="F892" t="str">
            <v>Randolph Electric Member Corp</v>
          </cell>
          <cell r="G892">
            <v>15671</v>
          </cell>
          <cell r="I892" t="str">
            <v>SunPath</v>
          </cell>
          <cell r="L892">
            <v>109</v>
          </cell>
          <cell r="M892" t="str">
            <v>DC</v>
          </cell>
          <cell r="X892">
            <v>2017</v>
          </cell>
          <cell r="Z892" t="str">
            <v>Asheboro</v>
          </cell>
          <cell r="AB892" t="str">
            <v>NC</v>
          </cell>
        </row>
        <row r="893">
          <cell r="A893" t="str">
            <v>P_600574451</v>
          </cell>
          <cell r="B893" t="str">
            <v>Y</v>
          </cell>
          <cell r="F893" t="str">
            <v>Roanoke Electric Member Corp</v>
          </cell>
          <cell r="G893">
            <v>16101</v>
          </cell>
          <cell r="I893" t="str">
            <v>Roanoke SolarShare</v>
          </cell>
          <cell r="L893">
            <v>113.4</v>
          </cell>
          <cell r="M893" t="str">
            <v>DC</v>
          </cell>
          <cell r="X893">
            <v>2015</v>
          </cell>
          <cell r="Z893" t="str">
            <v>Aulander</v>
          </cell>
          <cell r="AB893" t="str">
            <v>NC</v>
          </cell>
        </row>
        <row r="894">
          <cell r="A894" t="str">
            <v>P_100714545</v>
          </cell>
          <cell r="B894" t="str">
            <v>Y</v>
          </cell>
          <cell r="F894" t="str">
            <v>Massachusetts Electric Co</v>
          </cell>
          <cell r="G894">
            <v>11804</v>
          </cell>
          <cell r="I894" t="str">
            <v>35 Eastman Street - Site 1</v>
          </cell>
          <cell r="K894" t="str">
            <v>Borrego Solar Systems, Inc.</v>
          </cell>
          <cell r="L894">
            <v>1438.83</v>
          </cell>
          <cell r="M894" t="str">
            <v>AC</v>
          </cell>
          <cell r="X894">
            <v>2019</v>
          </cell>
          <cell r="Z894" t="str">
            <v>Easton</v>
          </cell>
          <cell r="AB894" t="str">
            <v>MA</v>
          </cell>
        </row>
        <row r="895">
          <cell r="A895" t="str">
            <v>P_497595533</v>
          </cell>
          <cell r="B895" t="str">
            <v>Y</v>
          </cell>
          <cell r="F895" t="str">
            <v>NSTAR Electric Company</v>
          </cell>
          <cell r="G895">
            <v>54913</v>
          </cell>
          <cell r="I895" t="str">
            <v>453 Rounseville Road - Rochester</v>
          </cell>
          <cell r="K895" t="str">
            <v>Borrego Solar Systems, Inc.</v>
          </cell>
          <cell r="L895">
            <v>3324.42</v>
          </cell>
          <cell r="M895" t="str">
            <v>AC</v>
          </cell>
          <cell r="X895">
            <v>2019</v>
          </cell>
          <cell r="Z895" t="str">
            <v>Rochester</v>
          </cell>
          <cell r="AB895" t="str">
            <v>MA</v>
          </cell>
        </row>
        <row r="896">
          <cell r="A896" t="str">
            <v>P_700679977</v>
          </cell>
          <cell r="B896" t="str">
            <v>Y</v>
          </cell>
          <cell r="F896" t="str">
            <v>Massachusetts Electric Co</v>
          </cell>
          <cell r="G896">
            <v>11804</v>
          </cell>
          <cell r="I896" t="str">
            <v>15 Wilmarth Lane - Plainville</v>
          </cell>
          <cell r="K896" t="str">
            <v>Borrego Solar Systems, Inc.</v>
          </cell>
          <cell r="L896">
            <v>6372</v>
          </cell>
          <cell r="M896" t="str">
            <v>AC</v>
          </cell>
          <cell r="X896">
            <v>2019</v>
          </cell>
          <cell r="Z896" t="str">
            <v>Plainville</v>
          </cell>
          <cell r="AB896" t="str">
            <v>MA</v>
          </cell>
        </row>
        <row r="897">
          <cell r="A897" t="str">
            <v>P_689933788</v>
          </cell>
          <cell r="B897" t="str">
            <v>Y</v>
          </cell>
          <cell r="F897" t="str">
            <v>Massachusetts Electric Co</v>
          </cell>
          <cell r="G897">
            <v>11804</v>
          </cell>
          <cell r="I897" t="str">
            <v>328 Partridgeville Road - Athol</v>
          </cell>
          <cell r="K897" t="str">
            <v>Borrego Solar Systems, Inc.</v>
          </cell>
          <cell r="L897">
            <v>4743.3599999999997</v>
          </cell>
          <cell r="M897" t="str">
            <v>AC</v>
          </cell>
          <cell r="X897">
            <v>2019</v>
          </cell>
          <cell r="Z897" t="str">
            <v>Athol</v>
          </cell>
          <cell r="AB897" t="str">
            <v>MA</v>
          </cell>
        </row>
        <row r="898">
          <cell r="A898" t="str">
            <v>P_704983451</v>
          </cell>
          <cell r="B898" t="str">
            <v>Y</v>
          </cell>
          <cell r="F898" t="str">
            <v>Massachusetts Electric Co</v>
          </cell>
          <cell r="G898">
            <v>11804</v>
          </cell>
          <cell r="I898" t="str">
            <v>38 Happy Hollow Road - Winchendon</v>
          </cell>
          <cell r="K898" t="str">
            <v>Borrego Solar Systems, Inc.</v>
          </cell>
          <cell r="L898">
            <v>7128</v>
          </cell>
          <cell r="M898" t="str">
            <v>AC</v>
          </cell>
          <cell r="X898">
            <v>2019</v>
          </cell>
          <cell r="Z898" t="str">
            <v>Winchendon</v>
          </cell>
          <cell r="AB898" t="str">
            <v>MA</v>
          </cell>
        </row>
        <row r="899">
          <cell r="A899" t="str">
            <v>P_244710991</v>
          </cell>
          <cell r="B899" t="str">
            <v>Y</v>
          </cell>
          <cell r="F899" t="str">
            <v>Massachusetts Electric Co</v>
          </cell>
          <cell r="G899">
            <v>11804</v>
          </cell>
          <cell r="I899" t="str">
            <v>68 Woodland Avenue- Site A</v>
          </cell>
          <cell r="K899" t="str">
            <v>Borrego Solar Systems, Inc.</v>
          </cell>
          <cell r="L899">
            <v>6885</v>
          </cell>
          <cell r="M899" t="str">
            <v>AC</v>
          </cell>
          <cell r="X899">
            <v>2019</v>
          </cell>
          <cell r="Z899" t="str">
            <v>Seekonk</v>
          </cell>
          <cell r="AB899" t="str">
            <v>MA</v>
          </cell>
        </row>
        <row r="900">
          <cell r="A900" t="str">
            <v>P_074151696</v>
          </cell>
          <cell r="B900" t="str">
            <v>Y</v>
          </cell>
          <cell r="F900" t="str">
            <v>Massachusetts Electric Co</v>
          </cell>
          <cell r="G900">
            <v>11804</v>
          </cell>
          <cell r="I900" t="str">
            <v>68 Woodland Avenue - Site B</v>
          </cell>
          <cell r="K900" t="str">
            <v>Borrego Solar Systems, Inc.</v>
          </cell>
          <cell r="L900">
            <v>6885</v>
          </cell>
          <cell r="M900" t="str">
            <v>AC</v>
          </cell>
          <cell r="X900">
            <v>2019</v>
          </cell>
          <cell r="Z900" t="str">
            <v>Seekonk</v>
          </cell>
          <cell r="AB900" t="str">
            <v>MA</v>
          </cell>
        </row>
        <row r="901">
          <cell r="A901" t="str">
            <v>P_154326995</v>
          </cell>
          <cell r="B901" t="str">
            <v>Y</v>
          </cell>
          <cell r="F901" t="str">
            <v>Massachusetts Electric Co</v>
          </cell>
          <cell r="G901">
            <v>11804</v>
          </cell>
          <cell r="I901" t="str">
            <v>68 Woodland Avenue - Site C</v>
          </cell>
          <cell r="K901" t="str">
            <v>Borrego Solar Systems, Inc.</v>
          </cell>
          <cell r="L901">
            <v>6885</v>
          </cell>
          <cell r="M901" t="str">
            <v>AC</v>
          </cell>
          <cell r="X901">
            <v>2019</v>
          </cell>
          <cell r="Z901" t="str">
            <v>Seekonk</v>
          </cell>
          <cell r="AB901" t="str">
            <v>MA</v>
          </cell>
        </row>
        <row r="902">
          <cell r="A902" t="str">
            <v>P_864078640</v>
          </cell>
          <cell r="B902" t="str">
            <v>Y</v>
          </cell>
          <cell r="F902" t="str">
            <v>Western Massachusetts Electric Company</v>
          </cell>
          <cell r="G902">
            <v>20455</v>
          </cell>
          <cell r="I902" t="str">
            <v>0 Tanglewood Circle - Becket</v>
          </cell>
          <cell r="K902" t="str">
            <v>Borrego Solar Systems, Inc.</v>
          </cell>
          <cell r="L902">
            <v>5983.2</v>
          </cell>
          <cell r="M902" t="str">
            <v>AC</v>
          </cell>
          <cell r="X902">
            <v>2018</v>
          </cell>
          <cell r="Z902" t="str">
            <v>Becket</v>
          </cell>
          <cell r="AB902" t="str">
            <v>MA</v>
          </cell>
        </row>
        <row r="903">
          <cell r="A903" t="str">
            <v>P_887369781</v>
          </cell>
          <cell r="B903" t="str">
            <v>Y</v>
          </cell>
          <cell r="F903" t="str">
            <v>Massachusetts Electric Co</v>
          </cell>
          <cell r="G903">
            <v>11804</v>
          </cell>
          <cell r="I903" t="str">
            <v>726 Guelphwood Road</v>
          </cell>
          <cell r="K903" t="str">
            <v>Borrego Solar Systems, Inc.</v>
          </cell>
          <cell r="L903">
            <v>1340.64</v>
          </cell>
          <cell r="M903" t="str">
            <v>AC</v>
          </cell>
          <cell r="X903">
            <v>2017</v>
          </cell>
          <cell r="Z903" t="str">
            <v>Southbridge</v>
          </cell>
          <cell r="AB903" t="str">
            <v>MA</v>
          </cell>
        </row>
        <row r="904">
          <cell r="A904" t="str">
            <v>P_362598758</v>
          </cell>
          <cell r="B904" t="str">
            <v>Y</v>
          </cell>
          <cell r="F904" t="str">
            <v>Massachusetts Electric Co</v>
          </cell>
          <cell r="G904">
            <v>11804</v>
          </cell>
          <cell r="I904" t="str">
            <v>85 Wauwinet Road</v>
          </cell>
          <cell r="K904" t="str">
            <v>Borrego Solar Systems, Inc.</v>
          </cell>
          <cell r="L904">
            <v>1294.29</v>
          </cell>
          <cell r="M904" t="str">
            <v>AC</v>
          </cell>
          <cell r="X904">
            <v>2018</v>
          </cell>
          <cell r="Z904" t="str">
            <v>Barre</v>
          </cell>
          <cell r="AB904" t="str">
            <v>MA</v>
          </cell>
        </row>
        <row r="905">
          <cell r="A905" t="str">
            <v>P_964771625</v>
          </cell>
          <cell r="B905" t="str">
            <v>Y</v>
          </cell>
          <cell r="F905" t="str">
            <v>Massachusetts Electric Co</v>
          </cell>
          <cell r="G905">
            <v>11804</v>
          </cell>
          <cell r="I905" t="str">
            <v>725 Guelphwood Road</v>
          </cell>
          <cell r="K905" t="str">
            <v>Borrego Solar Systems, Inc.</v>
          </cell>
          <cell r="L905">
            <v>646.38</v>
          </cell>
          <cell r="M905" t="str">
            <v>AC</v>
          </cell>
          <cell r="X905">
            <v>2017</v>
          </cell>
          <cell r="Z905" t="str">
            <v>Southbridge</v>
          </cell>
          <cell r="AB905" t="str">
            <v>MA</v>
          </cell>
        </row>
        <row r="906">
          <cell r="A906" t="str">
            <v>P_378906116</v>
          </cell>
          <cell r="B906" t="str">
            <v>Y</v>
          </cell>
          <cell r="F906" t="str">
            <v>Western Massachusetts Electric Company</v>
          </cell>
          <cell r="G906">
            <v>20455</v>
          </cell>
          <cell r="I906" t="str">
            <v>586 Main Road - Gill</v>
          </cell>
          <cell r="K906" t="str">
            <v>Borrego Solar Systems, Inc.</v>
          </cell>
          <cell r="L906">
            <v>2770.56</v>
          </cell>
          <cell r="M906" t="str">
            <v>AC</v>
          </cell>
          <cell r="X906">
            <v>2017</v>
          </cell>
          <cell r="Z906" t="str">
            <v>Gill</v>
          </cell>
          <cell r="AB906" t="str">
            <v>MA</v>
          </cell>
        </row>
        <row r="907">
          <cell r="A907" t="str">
            <v>P_541048334</v>
          </cell>
          <cell r="B907" t="str">
            <v>Y</v>
          </cell>
          <cell r="F907" t="str">
            <v>NSTAR Electric Company</v>
          </cell>
          <cell r="G907">
            <v>54913</v>
          </cell>
          <cell r="I907" t="str">
            <v>57 Black Cat Road - Plymouth - Site 1</v>
          </cell>
          <cell r="K907" t="str">
            <v>Borrego Solar Systems, Inc.</v>
          </cell>
          <cell r="L907">
            <v>1320.57</v>
          </cell>
          <cell r="M907" t="str">
            <v>AC</v>
          </cell>
          <cell r="X907">
            <v>2017</v>
          </cell>
          <cell r="Z907" t="str">
            <v>Plymouth</v>
          </cell>
          <cell r="AB907" t="str">
            <v>MA</v>
          </cell>
        </row>
        <row r="908">
          <cell r="A908" t="str">
            <v>P_501725709</v>
          </cell>
          <cell r="B908" t="str">
            <v>Y</v>
          </cell>
          <cell r="F908" t="str">
            <v>NSTAR Electric Company</v>
          </cell>
          <cell r="G908">
            <v>54913</v>
          </cell>
          <cell r="I908" t="str">
            <v>249 Bullock Road</v>
          </cell>
          <cell r="K908" t="str">
            <v>Borrego Solar Systems, Inc.</v>
          </cell>
          <cell r="L908">
            <v>5754.24</v>
          </cell>
          <cell r="M908" t="str">
            <v>AC</v>
          </cell>
          <cell r="X908">
            <v>2018</v>
          </cell>
          <cell r="Z908" t="str">
            <v>Freetown</v>
          </cell>
          <cell r="AB908" t="str">
            <v>MA</v>
          </cell>
        </row>
        <row r="909">
          <cell r="A909" t="str">
            <v>P_877608977</v>
          </cell>
          <cell r="B909" t="str">
            <v>Y</v>
          </cell>
          <cell r="F909" t="str">
            <v>NSTAR Electric Company</v>
          </cell>
          <cell r="G909">
            <v>54913</v>
          </cell>
          <cell r="I909" t="str">
            <v>247 Bullock Road</v>
          </cell>
          <cell r="K909" t="str">
            <v>Borrego Solar Systems, Inc.</v>
          </cell>
          <cell r="L909">
            <v>5754.24</v>
          </cell>
          <cell r="M909" t="str">
            <v>AC</v>
          </cell>
          <cell r="X909">
            <v>2018</v>
          </cell>
          <cell r="Z909" t="str">
            <v>Freetown</v>
          </cell>
          <cell r="AB909" t="str">
            <v>MA</v>
          </cell>
        </row>
        <row r="910">
          <cell r="A910" t="str">
            <v>P_559330070</v>
          </cell>
          <cell r="B910" t="str">
            <v>Y</v>
          </cell>
          <cell r="F910" t="str">
            <v>Massachusetts Electric Co</v>
          </cell>
          <cell r="G910">
            <v>11804</v>
          </cell>
          <cell r="I910" t="str">
            <v>4 Middle Road</v>
          </cell>
          <cell r="K910" t="str">
            <v>Borrego Solar Systems, Inc.</v>
          </cell>
          <cell r="L910">
            <v>2409.75</v>
          </cell>
          <cell r="M910" t="str">
            <v>AC</v>
          </cell>
          <cell r="X910">
            <v>2017</v>
          </cell>
          <cell r="Z910" t="str">
            <v>Newbury</v>
          </cell>
          <cell r="AB910" t="str">
            <v>MA</v>
          </cell>
        </row>
        <row r="911">
          <cell r="A911" t="str">
            <v>P_948740126</v>
          </cell>
          <cell r="B911" t="str">
            <v>Y</v>
          </cell>
          <cell r="F911" t="str">
            <v>NSTAR Electric Company</v>
          </cell>
          <cell r="G911">
            <v>54913</v>
          </cell>
          <cell r="I911" t="str">
            <v>134 Brook Street (Site A)</v>
          </cell>
          <cell r="K911" t="str">
            <v>Borrego Solar Systems, Inc.</v>
          </cell>
          <cell r="L911">
            <v>6480</v>
          </cell>
          <cell r="M911" t="str">
            <v>AC</v>
          </cell>
          <cell r="X911">
            <v>2017</v>
          </cell>
          <cell r="Z911" t="str">
            <v>Plympton</v>
          </cell>
          <cell r="AB911" t="str">
            <v>MA</v>
          </cell>
        </row>
        <row r="912">
          <cell r="A912" t="str">
            <v>P_119392568</v>
          </cell>
          <cell r="B912" t="str">
            <v>Y</v>
          </cell>
          <cell r="F912" t="str">
            <v>NSTAR Electric Company</v>
          </cell>
          <cell r="G912">
            <v>54913</v>
          </cell>
          <cell r="I912" t="str">
            <v>134 Brook Street (Site B)</v>
          </cell>
          <cell r="K912" t="str">
            <v>Borrego Solar Systems, Inc.</v>
          </cell>
          <cell r="L912">
            <v>6480</v>
          </cell>
          <cell r="M912" t="str">
            <v>AC</v>
          </cell>
          <cell r="X912">
            <v>2017</v>
          </cell>
          <cell r="Z912" t="str">
            <v>Plympton</v>
          </cell>
          <cell r="AB912" t="str">
            <v>MA</v>
          </cell>
        </row>
        <row r="913">
          <cell r="A913" t="str">
            <v>P_115812891</v>
          </cell>
          <cell r="B913" t="str">
            <v>Y</v>
          </cell>
          <cell r="F913" t="str">
            <v>NSTAR Electric Company</v>
          </cell>
          <cell r="G913">
            <v>54913</v>
          </cell>
          <cell r="I913" t="str">
            <v>134 Brook Street (Site C)</v>
          </cell>
          <cell r="K913" t="str">
            <v>Borrego Solar Systems, Inc.</v>
          </cell>
          <cell r="L913">
            <v>6480</v>
          </cell>
          <cell r="M913" t="str">
            <v>AC</v>
          </cell>
          <cell r="X913">
            <v>2017</v>
          </cell>
          <cell r="Z913" t="str">
            <v>Plympton</v>
          </cell>
          <cell r="AB913" t="str">
            <v>MA</v>
          </cell>
        </row>
        <row r="914">
          <cell r="A914" t="str">
            <v>P_192404934</v>
          </cell>
          <cell r="B914" t="str">
            <v>Y</v>
          </cell>
          <cell r="F914" t="str">
            <v>NSTAR Electric Company</v>
          </cell>
          <cell r="G914">
            <v>54913</v>
          </cell>
          <cell r="I914" t="str">
            <v>0 Spring Street</v>
          </cell>
          <cell r="K914" t="str">
            <v>Borrego Solar Systems, Inc.</v>
          </cell>
          <cell r="L914">
            <v>2530.8000000000002</v>
          </cell>
          <cell r="M914" t="str">
            <v>AC</v>
          </cell>
          <cell r="X914">
            <v>2017</v>
          </cell>
          <cell r="Z914" t="str">
            <v>Plympton</v>
          </cell>
          <cell r="AB914" t="str">
            <v>MA</v>
          </cell>
        </row>
        <row r="915">
          <cell r="A915" t="str">
            <v>P_341382255</v>
          </cell>
          <cell r="B915" t="str">
            <v>Y</v>
          </cell>
          <cell r="F915" t="str">
            <v>Massachusetts Electric Co</v>
          </cell>
          <cell r="G915">
            <v>11804</v>
          </cell>
          <cell r="I915" t="str">
            <v>0 Cleveland Road</v>
          </cell>
          <cell r="K915" t="str">
            <v>Borrego Solar Systems, Inc.</v>
          </cell>
          <cell r="L915">
            <v>648.80999999999995</v>
          </cell>
          <cell r="M915" t="str">
            <v>AC</v>
          </cell>
          <cell r="X915">
            <v>2017</v>
          </cell>
          <cell r="Z915" t="str">
            <v>Hardwick</v>
          </cell>
          <cell r="AB915" t="str">
            <v>MA</v>
          </cell>
        </row>
        <row r="916">
          <cell r="A916" t="str">
            <v>P_502539074</v>
          </cell>
          <cell r="B916" t="str">
            <v>Y</v>
          </cell>
          <cell r="F916" t="str">
            <v>Massachusetts Electric Co</v>
          </cell>
          <cell r="G916">
            <v>11804</v>
          </cell>
          <cell r="I916" t="str">
            <v>232 Gardner Rd</v>
          </cell>
          <cell r="K916" t="str">
            <v>Borrego Solar Systems, Inc.</v>
          </cell>
          <cell r="L916">
            <v>1298.08</v>
          </cell>
          <cell r="M916" t="str">
            <v>AC</v>
          </cell>
          <cell r="X916">
            <v>2017</v>
          </cell>
          <cell r="Z916" t="str">
            <v>Hubbardston</v>
          </cell>
          <cell r="AB916" t="str">
            <v>MA</v>
          </cell>
        </row>
        <row r="917">
          <cell r="A917" t="str">
            <v>P_577160318</v>
          </cell>
          <cell r="B917" t="str">
            <v>Y</v>
          </cell>
          <cell r="F917" t="str">
            <v>Massachusetts Electric Co</v>
          </cell>
          <cell r="G917">
            <v>11804</v>
          </cell>
          <cell r="I917" t="str">
            <v>2553 Barre Road</v>
          </cell>
          <cell r="K917" t="str">
            <v>Borrego Solar Systems, Inc.</v>
          </cell>
          <cell r="L917">
            <v>646.38</v>
          </cell>
          <cell r="M917" t="str">
            <v>AC</v>
          </cell>
          <cell r="X917">
            <v>2017</v>
          </cell>
          <cell r="Z917" t="str">
            <v>Hardwick</v>
          </cell>
          <cell r="AB917" t="str">
            <v>MA</v>
          </cell>
        </row>
        <row r="918">
          <cell r="A918" t="str">
            <v>P_582180446</v>
          </cell>
          <cell r="B918" t="str">
            <v>Y</v>
          </cell>
          <cell r="F918" t="str">
            <v>Massachusetts Electric Co</v>
          </cell>
          <cell r="G918">
            <v>11804</v>
          </cell>
          <cell r="I918" t="str">
            <v>240 Gardner Road</v>
          </cell>
          <cell r="K918" t="str">
            <v>Borrego Solar Systems, Inc.</v>
          </cell>
          <cell r="L918">
            <v>1359.36</v>
          </cell>
          <cell r="M918" t="str">
            <v>AC</v>
          </cell>
          <cell r="X918">
            <v>2017</v>
          </cell>
          <cell r="Z918" t="str">
            <v>Hubbardston</v>
          </cell>
          <cell r="AB918" t="str">
            <v>MA</v>
          </cell>
        </row>
        <row r="919">
          <cell r="A919" t="str">
            <v>P_736439498</v>
          </cell>
          <cell r="B919" t="str">
            <v>Y</v>
          </cell>
          <cell r="F919" t="str">
            <v>NSTAR Electric Company</v>
          </cell>
          <cell r="G919">
            <v>54913</v>
          </cell>
          <cell r="I919" t="str">
            <v>0 Solar Circle</v>
          </cell>
          <cell r="K919" t="str">
            <v>Borrego Solar Systems, Inc.</v>
          </cell>
          <cell r="L919">
            <v>2694</v>
          </cell>
          <cell r="M919" t="str">
            <v>AC</v>
          </cell>
          <cell r="X919">
            <v>2016</v>
          </cell>
          <cell r="Z919" t="str">
            <v>Carver</v>
          </cell>
          <cell r="AB919" t="str">
            <v>MA</v>
          </cell>
        </row>
        <row r="920">
          <cell r="A920" t="str">
            <v>P_599114891</v>
          </cell>
          <cell r="B920" t="str">
            <v>Y</v>
          </cell>
          <cell r="F920" t="str">
            <v>NSTAR Electric Company</v>
          </cell>
          <cell r="G920">
            <v>54913</v>
          </cell>
          <cell r="I920" t="str">
            <v>ADM - Red Brook Plymouth - Site 1</v>
          </cell>
          <cell r="K920" t="str">
            <v>Borrego Solar Systems, Inc.</v>
          </cell>
          <cell r="L920">
            <v>5567.76</v>
          </cell>
          <cell r="M920" t="str">
            <v>AC</v>
          </cell>
          <cell r="X920">
            <v>2017</v>
          </cell>
          <cell r="Z920" t="str">
            <v>Plymouth</v>
          </cell>
          <cell r="AB920" t="str">
            <v>MA</v>
          </cell>
        </row>
        <row r="921">
          <cell r="A921" t="str">
            <v>P_749074033</v>
          </cell>
          <cell r="B921" t="str">
            <v>Y</v>
          </cell>
          <cell r="F921" t="str">
            <v>Massachusetts Electric Co</v>
          </cell>
          <cell r="G921">
            <v>11804</v>
          </cell>
          <cell r="I921" t="str">
            <v>North Adams - W Shaft Rd</v>
          </cell>
          <cell r="K921" t="str">
            <v>Borrego Solar Systems, Inc.</v>
          </cell>
          <cell r="L921">
            <v>1345.72</v>
          </cell>
          <cell r="M921" t="str">
            <v>AC</v>
          </cell>
          <cell r="X921">
            <v>2017</v>
          </cell>
          <cell r="Z921" t="str">
            <v>North Adams</v>
          </cell>
          <cell r="AB921" t="str">
            <v>MA</v>
          </cell>
        </row>
        <row r="922">
          <cell r="A922" t="str">
            <v>P_192949553</v>
          </cell>
          <cell r="B922" t="str">
            <v>Y</v>
          </cell>
          <cell r="F922" t="str">
            <v>Western Massachusetts Electric Company</v>
          </cell>
          <cell r="G922">
            <v>20455</v>
          </cell>
          <cell r="I922" t="str">
            <v>1077 Center St - Ludlow Site A</v>
          </cell>
          <cell r="K922" t="str">
            <v>Borrego Solar Systems, Inc.</v>
          </cell>
          <cell r="L922">
            <v>3869.73</v>
          </cell>
          <cell r="M922" t="str">
            <v>AC</v>
          </cell>
          <cell r="X922">
            <v>2018</v>
          </cell>
          <cell r="Z922" t="str">
            <v>Ludlow</v>
          </cell>
          <cell r="AB922" t="str">
            <v>MA</v>
          </cell>
        </row>
        <row r="923">
          <cell r="A923" t="str">
            <v>P_990098151</v>
          </cell>
          <cell r="B923" t="str">
            <v>Y</v>
          </cell>
          <cell r="F923" t="str">
            <v>Western Massachusetts Electric Company</v>
          </cell>
          <cell r="G923">
            <v>20455</v>
          </cell>
          <cell r="I923" t="str">
            <v>1077 Center St - Ludlow Site B</v>
          </cell>
          <cell r="K923" t="str">
            <v>Borrego Solar Systems, Inc.</v>
          </cell>
          <cell r="L923">
            <v>3869.73</v>
          </cell>
          <cell r="M923" t="str">
            <v>AC</v>
          </cell>
          <cell r="X923">
            <v>2017</v>
          </cell>
          <cell r="Z923" t="str">
            <v>Ludlow</v>
          </cell>
          <cell r="AB923" t="str">
            <v>MA</v>
          </cell>
        </row>
        <row r="924">
          <cell r="A924" t="str">
            <v>P_956956638</v>
          </cell>
          <cell r="B924" t="str">
            <v>Y</v>
          </cell>
          <cell r="F924" t="str">
            <v>Western Massachusetts Electric Company</v>
          </cell>
          <cell r="G924">
            <v>20455</v>
          </cell>
          <cell r="I924" t="str">
            <v>1077 Center St - Ludlow Site C</v>
          </cell>
          <cell r="K924" t="str">
            <v>Borrego Solar Systems, Inc.</v>
          </cell>
          <cell r="L924">
            <v>3869.73</v>
          </cell>
          <cell r="M924" t="str">
            <v>AC</v>
          </cell>
          <cell r="X924">
            <v>2018</v>
          </cell>
          <cell r="Z924" t="str">
            <v>Ludlow</v>
          </cell>
          <cell r="AB924" t="str">
            <v>MA</v>
          </cell>
        </row>
        <row r="925">
          <cell r="A925" t="str">
            <v>P_032832027</v>
          </cell>
          <cell r="B925" t="str">
            <v>Y</v>
          </cell>
          <cell r="F925" t="str">
            <v>Massachusetts Electric Co</v>
          </cell>
          <cell r="G925">
            <v>11804</v>
          </cell>
          <cell r="I925" t="str">
            <v>581 R South Street</v>
          </cell>
          <cell r="K925" t="str">
            <v>Borrego Solar Systems, Inc.</v>
          </cell>
          <cell r="L925">
            <v>1341.9</v>
          </cell>
          <cell r="M925" t="str">
            <v>AC</v>
          </cell>
          <cell r="X925">
            <v>2017</v>
          </cell>
          <cell r="Z925" t="str">
            <v>West Brookfield</v>
          </cell>
          <cell r="AB925" t="str">
            <v>MA</v>
          </cell>
        </row>
        <row r="926">
          <cell r="A926" t="str">
            <v>P_512092169</v>
          </cell>
          <cell r="B926" t="str">
            <v>Y</v>
          </cell>
          <cell r="F926" t="str">
            <v>Massachusetts Electric Co</v>
          </cell>
          <cell r="G926">
            <v>11804</v>
          </cell>
          <cell r="I926" t="str">
            <v>466 Stafford St- B</v>
          </cell>
          <cell r="K926" t="str">
            <v>Borrego Solar Systems, Inc.</v>
          </cell>
          <cell r="L926">
            <v>6940.8</v>
          </cell>
          <cell r="M926" t="str">
            <v>AC</v>
          </cell>
          <cell r="X926">
            <v>2017</v>
          </cell>
          <cell r="Z926" t="str">
            <v>Leicester</v>
          </cell>
          <cell r="AB926" t="str">
            <v>MA</v>
          </cell>
        </row>
        <row r="927">
          <cell r="A927" t="str">
            <v>P_407106403</v>
          </cell>
          <cell r="B927" t="str">
            <v>Y</v>
          </cell>
          <cell r="F927" t="str">
            <v>Massachusetts Electric Co</v>
          </cell>
          <cell r="G927">
            <v>11804</v>
          </cell>
          <cell r="I927" t="str">
            <v>466 Stafford St- C</v>
          </cell>
          <cell r="K927" t="str">
            <v>Borrego Solar Systems, Inc.</v>
          </cell>
          <cell r="L927">
            <v>6940.8</v>
          </cell>
          <cell r="M927" t="str">
            <v>AC</v>
          </cell>
          <cell r="X927">
            <v>2017</v>
          </cell>
          <cell r="Z927" t="str">
            <v>Leicester</v>
          </cell>
          <cell r="AB927" t="str">
            <v>MA</v>
          </cell>
        </row>
        <row r="928">
          <cell r="A928" t="str">
            <v>P_500450163</v>
          </cell>
          <cell r="B928" t="str">
            <v>Y</v>
          </cell>
          <cell r="F928" t="str">
            <v>Massachusetts Electric Co</v>
          </cell>
          <cell r="G928">
            <v>11804</v>
          </cell>
          <cell r="I928" t="str">
            <v>466 Stafford St- A</v>
          </cell>
          <cell r="K928" t="str">
            <v>Borrego Solar Systems, Inc.</v>
          </cell>
          <cell r="L928">
            <v>6940.8</v>
          </cell>
          <cell r="M928" t="str">
            <v>AC</v>
          </cell>
          <cell r="X928">
            <v>2017</v>
          </cell>
          <cell r="Z928" t="str">
            <v>Leicester</v>
          </cell>
          <cell r="AB928" t="str">
            <v>MA</v>
          </cell>
        </row>
        <row r="929">
          <cell r="A929" t="str">
            <v>P_196861554a</v>
          </cell>
          <cell r="B929" t="str">
            <v>Y</v>
          </cell>
          <cell r="F929" t="str">
            <v>Tideland Electric Member Corp</v>
          </cell>
          <cell r="G929">
            <v>19108</v>
          </cell>
          <cell r="I929" t="str">
            <v>Tideland EMC Community Solar Phase I</v>
          </cell>
          <cell r="L929">
            <v>100</v>
          </cell>
          <cell r="M929" t="str">
            <v>AC</v>
          </cell>
          <cell r="X929">
            <v>2014</v>
          </cell>
          <cell r="Z929" t="str">
            <v>Pinetown</v>
          </cell>
          <cell r="AB929" t="str">
            <v>NC</v>
          </cell>
        </row>
        <row r="930">
          <cell r="A930" t="str">
            <v>P_196861554b</v>
          </cell>
          <cell r="B930" t="str">
            <v>Y</v>
          </cell>
          <cell r="F930" t="str">
            <v>Tideland Electric Member Corp</v>
          </cell>
          <cell r="G930">
            <v>19108</v>
          </cell>
          <cell r="I930" t="str">
            <v>Tideland EMC Community Solar Phase II</v>
          </cell>
          <cell r="L930">
            <v>100</v>
          </cell>
          <cell r="M930" t="str">
            <v>AC</v>
          </cell>
          <cell r="X930">
            <v>2015</v>
          </cell>
          <cell r="Z930" t="str">
            <v>Pinetown</v>
          </cell>
          <cell r="AB930" t="str">
            <v>NC</v>
          </cell>
        </row>
        <row r="931">
          <cell r="A931" t="str">
            <v>P_478804211a</v>
          </cell>
          <cell r="B931" t="str">
            <v>Y</v>
          </cell>
          <cell r="F931" t="str">
            <v>Blue Ridge Elec Member Corp - (NC)</v>
          </cell>
          <cell r="G931">
            <v>1889</v>
          </cell>
          <cell r="I931" t="str">
            <v>Alleghany Community Solar</v>
          </cell>
          <cell r="L931">
            <v>117</v>
          </cell>
          <cell r="M931" t="str">
            <v>DC</v>
          </cell>
          <cell r="X931">
            <v>2016</v>
          </cell>
          <cell r="Z931" t="str">
            <v>Sparta</v>
          </cell>
          <cell r="AB931" t="str">
            <v>NC</v>
          </cell>
        </row>
        <row r="932">
          <cell r="A932" t="str">
            <v>P_478804211b</v>
          </cell>
          <cell r="B932" t="str">
            <v>Y</v>
          </cell>
          <cell r="F932" t="str">
            <v>Blue Ridge Elec Member Corp - (NC)</v>
          </cell>
          <cell r="G932">
            <v>1889</v>
          </cell>
          <cell r="I932" t="str">
            <v>Ashe Community Solar</v>
          </cell>
          <cell r="L932">
            <v>117</v>
          </cell>
          <cell r="M932" t="str">
            <v>DC</v>
          </cell>
          <cell r="X932">
            <v>2016</v>
          </cell>
          <cell r="Z932" t="str">
            <v>Jefferson</v>
          </cell>
          <cell r="AB932" t="str">
            <v>NC</v>
          </cell>
        </row>
        <row r="933">
          <cell r="A933" t="str">
            <v>P_478804211c</v>
          </cell>
          <cell r="B933" t="str">
            <v>Y</v>
          </cell>
          <cell r="F933" t="str">
            <v>Blue Ridge Elec Member Corp - (NC)</v>
          </cell>
          <cell r="G933">
            <v>1889</v>
          </cell>
          <cell r="I933" t="str">
            <v>Patterson Community Solar</v>
          </cell>
          <cell r="L933">
            <v>117</v>
          </cell>
          <cell r="M933" t="str">
            <v>DC</v>
          </cell>
          <cell r="X933">
            <v>2016</v>
          </cell>
          <cell r="Z933" t="str">
            <v>Lenoir</v>
          </cell>
          <cell r="AB933" t="str">
            <v>NC</v>
          </cell>
        </row>
        <row r="934">
          <cell r="A934" t="str">
            <v>P_478804211d</v>
          </cell>
          <cell r="B934" t="str">
            <v>Y</v>
          </cell>
          <cell r="F934" t="str">
            <v>Blue Ridge Elec Member Corp - (NC)</v>
          </cell>
          <cell r="G934">
            <v>1889</v>
          </cell>
          <cell r="I934" t="str">
            <v>Watagua Community Solar</v>
          </cell>
          <cell r="L934">
            <v>117</v>
          </cell>
          <cell r="M934" t="str">
            <v>DC</v>
          </cell>
          <cell r="X934">
            <v>2016</v>
          </cell>
          <cell r="Z934" t="str">
            <v>Boone</v>
          </cell>
          <cell r="AB934" t="str">
            <v>NC</v>
          </cell>
        </row>
        <row r="935">
          <cell r="A935" t="str">
            <v>P_478804211e</v>
          </cell>
          <cell r="B935" t="str">
            <v>Y</v>
          </cell>
          <cell r="F935" t="str">
            <v>Blue Ridge Elec Member Corp - (NC)</v>
          </cell>
          <cell r="G935">
            <v>1889</v>
          </cell>
          <cell r="I935" t="str">
            <v>Kings Creek Community Solar</v>
          </cell>
          <cell r="L935">
            <v>138</v>
          </cell>
          <cell r="M935" t="str">
            <v>DC</v>
          </cell>
          <cell r="Q935">
            <v>138</v>
          </cell>
          <cell r="X935">
            <v>2019</v>
          </cell>
          <cell r="Z935" t="str">
            <v>Cedar Rock</v>
          </cell>
          <cell r="AB935" t="str">
            <v>NC</v>
          </cell>
        </row>
        <row r="936">
          <cell r="A936" t="str">
            <v>P_072853729</v>
          </cell>
          <cell r="B936" t="str">
            <v>Y</v>
          </cell>
          <cell r="F936" t="str">
            <v>Delaware Electric Cooperative</v>
          </cell>
          <cell r="G936">
            <v>5070</v>
          </cell>
          <cell r="I936" t="str">
            <v>Bruce A. Henry Solar Farm</v>
          </cell>
          <cell r="K936" t="str">
            <v>.</v>
          </cell>
          <cell r="L936">
            <v>4000</v>
          </cell>
          <cell r="M936" t="str">
            <v>AC</v>
          </cell>
          <cell r="Q936" t="str">
            <v>.</v>
          </cell>
          <cell r="X936">
            <v>2013</v>
          </cell>
          <cell r="Z936" t="str">
            <v>Georgetown</v>
          </cell>
          <cell r="AB936" t="str">
            <v>DE</v>
          </cell>
        </row>
        <row r="937">
          <cell r="A937" t="str">
            <v>P_404673277</v>
          </cell>
          <cell r="B937" t="str">
            <v>Y</v>
          </cell>
          <cell r="F937" t="str">
            <v>City of Newark - (DE)</v>
          </cell>
          <cell r="G937">
            <v>13519</v>
          </cell>
          <cell r="I937" t="str">
            <v>McKees Solar Park</v>
          </cell>
          <cell r="K937" t="str">
            <v>.</v>
          </cell>
          <cell r="L937">
            <v>230</v>
          </cell>
          <cell r="M937" t="str">
            <v>AC</v>
          </cell>
          <cell r="Q937" t="str">
            <v>.</v>
          </cell>
          <cell r="X937">
            <v>2014</v>
          </cell>
          <cell r="Z937" t="str">
            <v>Newark</v>
          </cell>
          <cell r="AB937" t="str">
            <v>DE</v>
          </cell>
        </row>
        <row r="938">
          <cell r="A938" t="str">
            <v>P_474295327</v>
          </cell>
          <cell r="B938" t="str">
            <v>Y</v>
          </cell>
          <cell r="F938" t="str">
            <v>Nashville Electric Service</v>
          </cell>
          <cell r="G938">
            <v>13216</v>
          </cell>
          <cell r="I938" t="str">
            <v>Music City Solar</v>
          </cell>
          <cell r="K938" t="str">
            <v>LightWave Solar</v>
          </cell>
          <cell r="L938">
            <v>2000</v>
          </cell>
          <cell r="M938" t="str">
            <v>DC</v>
          </cell>
          <cell r="Q938">
            <v>1999.85</v>
          </cell>
          <cell r="X938">
            <v>2018</v>
          </cell>
          <cell r="Z938" t="str">
            <v>Nashville</v>
          </cell>
          <cell r="AB938" t="str">
            <v>TN</v>
          </cell>
        </row>
        <row r="939">
          <cell r="A939" t="str">
            <v>P_136935606</v>
          </cell>
          <cell r="B939" t="str">
            <v>Y</v>
          </cell>
          <cell r="F939" t="str">
            <v>Johnson City - (TN)</v>
          </cell>
          <cell r="G939">
            <v>9777</v>
          </cell>
          <cell r="I939" t="str">
            <v>Brightridge Solar</v>
          </cell>
          <cell r="K939" t="str">
            <v>Silicon Ranch Corporation / McCarthy Building Companies, Inc.</v>
          </cell>
          <cell r="L939">
            <v>5000</v>
          </cell>
          <cell r="M939" t="str">
            <v>DC</v>
          </cell>
          <cell r="Q939" t="str">
            <v>.</v>
          </cell>
          <cell r="X939">
            <v>2018</v>
          </cell>
          <cell r="Z939" t="str">
            <v>Telford</v>
          </cell>
          <cell r="AB939" t="str">
            <v>TN</v>
          </cell>
        </row>
        <row r="940">
          <cell r="A940" t="str">
            <v>P_907610951</v>
          </cell>
          <cell r="B940" t="str">
            <v>Y</v>
          </cell>
          <cell r="F940" t="str">
            <v>Duck River Elec Member Corp</v>
          </cell>
          <cell r="G940">
            <v>5399</v>
          </cell>
          <cell r="I940" t="str">
            <v>DREMC Solar Farm</v>
          </cell>
          <cell r="K940" t="str">
            <v>.</v>
          </cell>
          <cell r="L940">
            <v>25.92</v>
          </cell>
          <cell r="M940" t="str">
            <v>DC</v>
          </cell>
          <cell r="Q940">
            <v>25.92</v>
          </cell>
          <cell r="X940">
            <v>2012</v>
          </cell>
          <cell r="Z940" t="str">
            <v>Shelbyville</v>
          </cell>
          <cell r="AB940" t="str">
            <v>TN</v>
          </cell>
        </row>
        <row r="941">
          <cell r="A941" t="str">
            <v>P_464222633</v>
          </cell>
          <cell r="B941" t="str">
            <v>Y</v>
          </cell>
          <cell r="F941" t="str">
            <v>Choctawhatche Elec Coop, Inc</v>
          </cell>
          <cell r="G941">
            <v>3502</v>
          </cell>
          <cell r="I941" t="str">
            <v>CHELCO Colar Farm</v>
          </cell>
          <cell r="K941" t="str">
            <v>.</v>
          </cell>
          <cell r="L941">
            <v>120</v>
          </cell>
          <cell r="M941" t="str">
            <v>AC</v>
          </cell>
          <cell r="Q941" t="str">
            <v>.</v>
          </cell>
          <cell r="X941">
            <v>2018</v>
          </cell>
          <cell r="Z941" t="str">
            <v>Defuniak Springs</v>
          </cell>
          <cell r="AB941" t="str">
            <v>FL</v>
          </cell>
        </row>
        <row r="942">
          <cell r="A942" t="str">
            <v>P_364195197</v>
          </cell>
          <cell r="B942" t="str">
            <v>Y</v>
          </cell>
          <cell r="F942" t="str">
            <v>Duke Energy Florida, LLC</v>
          </cell>
          <cell r="G942">
            <v>6455</v>
          </cell>
          <cell r="I942" t="str">
            <v>Hamilton Solar Power Plant</v>
          </cell>
          <cell r="K942" t="str">
            <v>Tradewind Energy Inc</v>
          </cell>
          <cell r="L942">
            <v>74900</v>
          </cell>
          <cell r="M942" t="str">
            <v>AC</v>
          </cell>
          <cell r="Q942" t="str">
            <v>.</v>
          </cell>
          <cell r="X942">
            <v>2018</v>
          </cell>
          <cell r="Z942" t="str">
            <v>Jasper</v>
          </cell>
          <cell r="AB942" t="str">
            <v>FL</v>
          </cell>
        </row>
        <row r="943">
          <cell r="A943" t="str">
            <v>P_360100315</v>
          </cell>
          <cell r="B943" t="str">
            <v>Y</v>
          </cell>
          <cell r="F943" t="str">
            <v>Duke Energy Florida, LLC</v>
          </cell>
          <cell r="G943">
            <v>6455</v>
          </cell>
          <cell r="I943" t="str">
            <v>Perry Solar Facility</v>
          </cell>
          <cell r="K943" t="str">
            <v>.</v>
          </cell>
          <cell r="L943">
            <v>5000</v>
          </cell>
          <cell r="M943" t="str">
            <v>AC</v>
          </cell>
          <cell r="Q943" t="str">
            <v>.</v>
          </cell>
          <cell r="X943">
            <v>2016</v>
          </cell>
          <cell r="Z943" t="str">
            <v>Perry</v>
          </cell>
          <cell r="AB943" t="str">
            <v>FL</v>
          </cell>
        </row>
        <row r="944">
          <cell r="A944" t="str">
            <v>P_521260698</v>
          </cell>
          <cell r="B944" t="str">
            <v>Y</v>
          </cell>
          <cell r="F944" t="str">
            <v>Duke Energy Florida, LLC</v>
          </cell>
          <cell r="G944">
            <v>6455</v>
          </cell>
          <cell r="I944" t="str">
            <v>Suwanee Solar Facility</v>
          </cell>
          <cell r="K944" t="str">
            <v>.</v>
          </cell>
          <cell r="L944">
            <v>8800</v>
          </cell>
          <cell r="M944" t="str">
            <v>AC</v>
          </cell>
          <cell r="Q944" t="str">
            <v>.</v>
          </cell>
          <cell r="X944">
            <v>2017</v>
          </cell>
          <cell r="Z944" t="str">
            <v>Live Oak</v>
          </cell>
          <cell r="AB944" t="str">
            <v>FL</v>
          </cell>
        </row>
        <row r="945">
          <cell r="A945" t="str">
            <v>P_451301256</v>
          </cell>
          <cell r="B945" t="str">
            <v>Y</v>
          </cell>
          <cell r="F945" t="str">
            <v>Duke Energy Florida, LLC</v>
          </cell>
          <cell r="G945">
            <v>6455</v>
          </cell>
          <cell r="I945" t="str">
            <v>Osceola Solar Facility</v>
          </cell>
          <cell r="K945" t="str">
            <v>Advanced Green Technologies</v>
          </cell>
          <cell r="L945">
            <v>4000</v>
          </cell>
          <cell r="M945" t="str">
            <v>AC</v>
          </cell>
          <cell r="Q945" t="str">
            <v>.</v>
          </cell>
          <cell r="X945">
            <v>2016</v>
          </cell>
          <cell r="Z945" t="str">
            <v>Kenansville</v>
          </cell>
          <cell r="AB945" t="str">
            <v>FL</v>
          </cell>
        </row>
        <row r="946">
          <cell r="A946" t="str">
            <v>P_901479129</v>
          </cell>
          <cell r="B946" t="str">
            <v>Y</v>
          </cell>
          <cell r="F946" t="str">
            <v>Florida Keys El Coop Assn, Inc</v>
          </cell>
          <cell r="G946">
            <v>6443</v>
          </cell>
          <cell r="I946" t="str">
            <v>Marathon array</v>
          </cell>
          <cell r="K946" t="str">
            <v>.</v>
          </cell>
          <cell r="L946">
            <v>96.6</v>
          </cell>
          <cell r="M946" t="str">
            <v>DC</v>
          </cell>
          <cell r="Q946">
            <v>96.6</v>
          </cell>
          <cell r="X946">
            <v>2008</v>
          </cell>
          <cell r="Z946" t="str">
            <v>Marathon</v>
          </cell>
          <cell r="AB946" t="str">
            <v>FL</v>
          </cell>
        </row>
        <row r="947">
          <cell r="A947" t="str">
            <v>P_791476829</v>
          </cell>
          <cell r="B947" t="str">
            <v>Y</v>
          </cell>
          <cell r="F947" t="str">
            <v>Florida Keys El Coop Assn, Inc</v>
          </cell>
          <cell r="G947">
            <v>6443</v>
          </cell>
          <cell r="I947" t="str">
            <v>Crawl Key array</v>
          </cell>
          <cell r="K947" t="str">
            <v>.</v>
          </cell>
          <cell r="L947">
            <v>21</v>
          </cell>
          <cell r="M947" t="str">
            <v>DC</v>
          </cell>
          <cell r="Q947">
            <v>21</v>
          </cell>
          <cell r="X947">
            <v>2009</v>
          </cell>
          <cell r="Z947" t="str">
            <v>Marathon</v>
          </cell>
          <cell r="AB947" t="str">
            <v>FL</v>
          </cell>
        </row>
        <row r="948">
          <cell r="A948" t="str">
            <v>P_694171859</v>
          </cell>
          <cell r="B948" t="str">
            <v>Y</v>
          </cell>
          <cell r="F948" t="str">
            <v>Orlando Utilities Comm</v>
          </cell>
          <cell r="G948">
            <v>6616</v>
          </cell>
          <cell r="I948" t="str">
            <v>Gardenia Community Solar Farm</v>
          </cell>
          <cell r="K948" t="str">
            <v>.</v>
          </cell>
          <cell r="L948">
            <v>400</v>
          </cell>
          <cell r="M948" t="str">
            <v>AC</v>
          </cell>
          <cell r="Q948" t="str">
            <v>.</v>
          </cell>
          <cell r="X948">
            <v>2013</v>
          </cell>
          <cell r="Z948" t="str">
            <v>Orlando</v>
          </cell>
          <cell r="AB948" t="str">
            <v>FL</v>
          </cell>
        </row>
        <row r="949">
          <cell r="A949" t="str">
            <v>P_512866923</v>
          </cell>
          <cell r="B949" t="str">
            <v>Y</v>
          </cell>
          <cell r="F949" t="str">
            <v>Kentucky Utilities Company</v>
          </cell>
          <cell r="G949">
            <v>10171</v>
          </cell>
          <cell r="I949" t="str">
            <v>Solar Share</v>
          </cell>
          <cell r="K949" t="str">
            <v>Louisville Gas and Electric Company and Kentucky Utilities Company</v>
          </cell>
          <cell r="L949">
            <v>4000</v>
          </cell>
          <cell r="M949" t="str">
            <v>AC</v>
          </cell>
          <cell r="Q949" t="str">
            <v>.</v>
          </cell>
          <cell r="X949">
            <v>2019</v>
          </cell>
          <cell r="Z949" t="str">
            <v>Harrodsburg</v>
          </cell>
          <cell r="AB949" t="str">
            <v>KY</v>
          </cell>
        </row>
        <row r="950">
          <cell r="A950" t="str">
            <v>P_371463906</v>
          </cell>
          <cell r="B950" t="str">
            <v>Y</v>
          </cell>
          <cell r="F950" t="str">
            <v>Connecticut Light &amp; Power Co (DBA EverSource)</v>
          </cell>
          <cell r="G950">
            <v>4176</v>
          </cell>
          <cell r="I950" t="str">
            <v>Town of Bloomfield Community Solar Program</v>
          </cell>
          <cell r="K950" t="str">
            <v>Clean Energy Collective</v>
          </cell>
          <cell r="L950">
            <v>2000</v>
          </cell>
          <cell r="M950" t="str">
            <v>DC</v>
          </cell>
          <cell r="X950">
            <v>2019</v>
          </cell>
          <cell r="Z950" t="str">
            <v>Bloomfield</v>
          </cell>
          <cell r="AB950" t="str">
            <v>CT</v>
          </cell>
        </row>
        <row r="951">
          <cell r="A951" t="str">
            <v>P_625357688a</v>
          </cell>
          <cell r="B951" t="str">
            <v>Y</v>
          </cell>
          <cell r="F951" t="str">
            <v>Prairie Power, Inc</v>
          </cell>
          <cell r="G951">
            <v>40307</v>
          </cell>
          <cell r="I951" t="str">
            <v>Shelby Solar Farm</v>
          </cell>
          <cell r="L951">
            <v>500</v>
          </cell>
          <cell r="M951" t="str">
            <v>AC</v>
          </cell>
          <cell r="X951">
            <v>2015</v>
          </cell>
          <cell r="Z951" t="str">
            <v>Shelbyville</v>
          </cell>
          <cell r="AB951" t="str">
            <v>IL</v>
          </cell>
        </row>
        <row r="952">
          <cell r="A952" t="str">
            <v>P_625357688b</v>
          </cell>
          <cell r="B952" t="str">
            <v>Y</v>
          </cell>
          <cell r="F952" t="str">
            <v>Prairie Power, Inc</v>
          </cell>
          <cell r="G952">
            <v>40307</v>
          </cell>
          <cell r="I952" t="str">
            <v>Spoon River Solar Farm</v>
          </cell>
          <cell r="L952">
            <v>500</v>
          </cell>
          <cell r="M952" t="str">
            <v>AC</v>
          </cell>
          <cell r="X952">
            <v>2015</v>
          </cell>
          <cell r="Z952" t="str">
            <v>Astoria</v>
          </cell>
          <cell r="AB952" t="str">
            <v>IL</v>
          </cell>
        </row>
        <row r="953">
          <cell r="A953" t="str">
            <v>P_780208545</v>
          </cell>
          <cell r="B953" t="str">
            <v>Y</v>
          </cell>
          <cell r="F953" t="str">
            <v>City of Fremont - (NE)</v>
          </cell>
          <cell r="G953">
            <v>6779</v>
          </cell>
          <cell r="I953" t="str">
            <v>Solar Farm One (Phase II)</v>
          </cell>
          <cell r="K953" t="str">
            <v>GenPro</v>
          </cell>
          <cell r="L953">
            <v>1280</v>
          </cell>
          <cell r="M953" t="str">
            <v>AC</v>
          </cell>
          <cell r="Q953" t="str">
            <v>.</v>
          </cell>
          <cell r="X953">
            <v>2018</v>
          </cell>
          <cell r="Z953" t="str">
            <v>Fremont</v>
          </cell>
          <cell r="AB953" t="str">
            <v>NE</v>
          </cell>
        </row>
        <row r="954">
          <cell r="A954" t="str">
            <v>P_494178332</v>
          </cell>
          <cell r="B954" t="str">
            <v>Y</v>
          </cell>
          <cell r="F954" t="str">
            <v>Jo-Carroll Energy, Inc</v>
          </cell>
          <cell r="G954">
            <v>9750</v>
          </cell>
          <cell r="I954" t="str">
            <v>South View Solar Farm</v>
          </cell>
          <cell r="L954">
            <v>100</v>
          </cell>
          <cell r="M954" t="str">
            <v>AC</v>
          </cell>
          <cell r="X954">
            <v>2014</v>
          </cell>
          <cell r="Z954" t="str">
            <v>Elizabeth</v>
          </cell>
          <cell r="AB954" t="str">
            <v>IL</v>
          </cell>
        </row>
        <row r="955">
          <cell r="A955" t="str">
            <v>P_868425045</v>
          </cell>
          <cell r="B955" t="str">
            <v>Y</v>
          </cell>
          <cell r="F955" t="str">
            <v>Commonwealth Edison Co</v>
          </cell>
          <cell r="G955">
            <v>4110</v>
          </cell>
          <cell r="I955" t="str">
            <v>Rainy Community Solar project</v>
          </cell>
          <cell r="K955" t="str">
            <v>WCP Solar</v>
          </cell>
          <cell r="L955">
            <v>1180</v>
          </cell>
          <cell r="M955" t="str">
            <v>AC</v>
          </cell>
          <cell r="X955">
            <v>2019</v>
          </cell>
          <cell r="Z955" t="str">
            <v>Elgin</v>
          </cell>
          <cell r="AB955" t="str">
            <v>IL</v>
          </cell>
        </row>
        <row r="956">
          <cell r="A956" t="str">
            <v>P_941025480</v>
          </cell>
          <cell r="B956" t="str">
            <v>Y</v>
          </cell>
          <cell r="F956" t="str">
            <v>City of Springfield - (IL)</v>
          </cell>
          <cell r="G956">
            <v>17828</v>
          </cell>
          <cell r="I956" t="str">
            <v>mySolar</v>
          </cell>
          <cell r="L956">
            <v>250</v>
          </cell>
          <cell r="M956" t="str">
            <v>AC</v>
          </cell>
          <cell r="X956">
            <v>2019</v>
          </cell>
          <cell r="Z956" t="str">
            <v>Springfield</v>
          </cell>
          <cell r="AB956" t="str">
            <v>IL</v>
          </cell>
        </row>
        <row r="957">
          <cell r="A957" t="str">
            <v>P_965253976</v>
          </cell>
          <cell r="B957" t="str">
            <v>Y</v>
          </cell>
          <cell r="F957" t="str">
            <v>Tampa Electric Co</v>
          </cell>
          <cell r="G957">
            <v>18454</v>
          </cell>
          <cell r="I957" t="str">
            <v>Lake Hancock Solar plant</v>
          </cell>
          <cell r="K957" t="str">
            <v>.</v>
          </cell>
          <cell r="L957">
            <v>17500</v>
          </cell>
          <cell r="M957" t="str">
            <v>AC</v>
          </cell>
          <cell r="Q957" t="str">
            <v>.</v>
          </cell>
          <cell r="X957">
            <v>2019</v>
          </cell>
          <cell r="Z957" t="str">
            <v>Bartow</v>
          </cell>
          <cell r="AB957" t="str">
            <v>FL</v>
          </cell>
        </row>
        <row r="958">
          <cell r="A958" t="str">
            <v>P_243923658</v>
          </cell>
          <cell r="B958" t="str">
            <v>Y</v>
          </cell>
          <cell r="F958" t="str">
            <v>Aiken Electric Cooperative</v>
          </cell>
          <cell r="G958">
            <v>162</v>
          </cell>
          <cell r="I958" t="str">
            <v>Aiken Electric Cooperative, Inc. Solar Program</v>
          </cell>
          <cell r="L958">
            <v>250</v>
          </cell>
          <cell r="M958" t="str">
            <v>AC</v>
          </cell>
          <cell r="X958">
            <v>2017</v>
          </cell>
          <cell r="Z958" t="str">
            <v>Aiken</v>
          </cell>
          <cell r="AB958" t="str">
            <v>SC</v>
          </cell>
        </row>
        <row r="959">
          <cell r="A959" t="str">
            <v>P_677556726</v>
          </cell>
          <cell r="B959" t="str">
            <v>Y</v>
          </cell>
          <cell r="F959" t="str">
            <v>Tri-County Electric Coop, Inc</v>
          </cell>
          <cell r="G959">
            <v>14175</v>
          </cell>
          <cell r="I959" t="str">
            <v>Tri-County Community Solar</v>
          </cell>
          <cell r="L959">
            <v>250</v>
          </cell>
          <cell r="M959" t="str">
            <v>AC</v>
          </cell>
          <cell r="X959">
            <v>2017</v>
          </cell>
          <cell r="Z959" t="str">
            <v>St. Matthews</v>
          </cell>
          <cell r="AB959" t="str">
            <v>SC</v>
          </cell>
        </row>
        <row r="960">
          <cell r="A960" t="str">
            <v>P_563320655a</v>
          </cell>
          <cell r="B960" t="str">
            <v>Y</v>
          </cell>
          <cell r="F960" t="str">
            <v>York Electric Coop Inc</v>
          </cell>
          <cell r="G960">
            <v>21002</v>
          </cell>
          <cell r="I960" t="str">
            <v>Lesslie Community Solar Farm</v>
          </cell>
          <cell r="L960">
            <v>50</v>
          </cell>
          <cell r="M960" t="str">
            <v>AC</v>
          </cell>
          <cell r="Q960" t="str">
            <v>.</v>
          </cell>
          <cell r="X960">
            <v>2016</v>
          </cell>
          <cell r="Z960" t="str">
            <v>Rock Hill</v>
          </cell>
          <cell r="AB960" t="str">
            <v>SC</v>
          </cell>
        </row>
        <row r="961">
          <cell r="A961" t="str">
            <v>P_563320655b</v>
          </cell>
          <cell r="B961" t="str">
            <v>Y</v>
          </cell>
          <cell r="F961" t="str">
            <v>York Electric Coop Inc</v>
          </cell>
          <cell r="G961">
            <v>21002</v>
          </cell>
          <cell r="I961" t="str">
            <v>YEC’s East York Community Solar Farm</v>
          </cell>
          <cell r="L961">
            <v>180</v>
          </cell>
          <cell r="M961" t="str">
            <v>AC</v>
          </cell>
          <cell r="Q961" t="str">
            <v>.</v>
          </cell>
          <cell r="X961">
            <v>2019</v>
          </cell>
          <cell r="Z961" t="str">
            <v>York</v>
          </cell>
          <cell r="AB961" t="str">
            <v>SC</v>
          </cell>
        </row>
        <row r="962">
          <cell r="A962" t="str">
            <v>P_509539426a</v>
          </cell>
          <cell r="B962" t="str">
            <v>Y</v>
          </cell>
          <cell r="F962" t="str">
            <v>South Carolina Electric&amp;Gas Company (DBA Dominion Energy or Dominion South Carolina)</v>
          </cell>
          <cell r="G962">
            <v>17539</v>
          </cell>
          <cell r="I962" t="str">
            <v>Springfield Solar Farm</v>
          </cell>
          <cell r="K962" t="str">
            <v>Clean Energy Collective</v>
          </cell>
          <cell r="L962">
            <v>6000</v>
          </cell>
          <cell r="M962" t="str">
            <v>AC</v>
          </cell>
          <cell r="Q962">
            <v>7776</v>
          </cell>
          <cell r="X962">
            <v>2018</v>
          </cell>
          <cell r="Z962" t="str">
            <v>Springfield</v>
          </cell>
          <cell r="AB962" t="str">
            <v>SC</v>
          </cell>
        </row>
        <row r="963">
          <cell r="A963" t="str">
            <v>P_509539426b</v>
          </cell>
          <cell r="B963" t="str">
            <v>Y</v>
          </cell>
          <cell r="F963" t="str">
            <v>South Carolina Electric&amp;Gas Company (DBA Dominion Energy)</v>
          </cell>
          <cell r="G963">
            <v>17539</v>
          </cell>
          <cell r="I963" t="str">
            <v>Nimitz Solar Farm</v>
          </cell>
          <cell r="K963" t="str">
            <v>Clean Energy Collective</v>
          </cell>
          <cell r="L963">
            <v>8000</v>
          </cell>
          <cell r="M963" t="str">
            <v>AC</v>
          </cell>
          <cell r="Q963">
            <v>10706.4</v>
          </cell>
          <cell r="X963">
            <v>2018</v>
          </cell>
          <cell r="Z963" t="str">
            <v>Ridgeland</v>
          </cell>
          <cell r="AB963" t="str">
            <v>SC</v>
          </cell>
        </row>
        <row r="964">
          <cell r="A964" t="str">
            <v>P_509539426c</v>
          </cell>
          <cell r="B964" t="str">
            <v>Y</v>
          </cell>
          <cell r="F964" t="str">
            <v>South Carolina Electric&amp;Gas Company (DBA Dominion Energy)</v>
          </cell>
          <cell r="G964">
            <v>17539</v>
          </cell>
          <cell r="I964" t="str">
            <v>Curie Solar Farm</v>
          </cell>
          <cell r="K964" t="str">
            <v>Clean Energy Collective</v>
          </cell>
          <cell r="L964">
            <v>2000</v>
          </cell>
          <cell r="M964" t="str">
            <v>AC</v>
          </cell>
          <cell r="Q964">
            <v>2498.4</v>
          </cell>
          <cell r="X964">
            <v>2019</v>
          </cell>
          <cell r="Z964" t="str">
            <v>Hampton</v>
          </cell>
          <cell r="AB964" t="str">
            <v>SC</v>
          </cell>
        </row>
        <row r="965">
          <cell r="A965" t="str">
            <v>P_898673241</v>
          </cell>
          <cell r="B965" t="str">
            <v>Y</v>
          </cell>
          <cell r="F965" t="str">
            <v>The Narragansett Electric Co</v>
          </cell>
          <cell r="G965">
            <v>13214</v>
          </cell>
          <cell r="I965" t="str">
            <v>Burrillville Solar Project Phase 1</v>
          </cell>
          <cell r="K965" t="str">
            <v>Nautilus Solar</v>
          </cell>
          <cell r="L965">
            <v>960</v>
          </cell>
          <cell r="M965" t="str">
            <v>DC</v>
          </cell>
          <cell r="Q965" t="str">
            <v>.</v>
          </cell>
          <cell r="X965">
            <v>2020</v>
          </cell>
          <cell r="Z965" t="str">
            <v>Burrillville</v>
          </cell>
          <cell r="AB965" t="str">
            <v>RI</v>
          </cell>
        </row>
        <row r="966">
          <cell r="A966" t="str">
            <v>P_488974975</v>
          </cell>
          <cell r="B966" t="str">
            <v>Y</v>
          </cell>
          <cell r="F966" t="str">
            <v>The Narragansett Electric Co</v>
          </cell>
          <cell r="G966">
            <v>13214</v>
          </cell>
          <cell r="I966" t="str">
            <v>Hopkins Hill Solar Project</v>
          </cell>
          <cell r="K966" t="str">
            <v>Nautilus Solar</v>
          </cell>
          <cell r="L966">
            <v>6680</v>
          </cell>
          <cell r="M966" t="str">
            <v>AC</v>
          </cell>
          <cell r="Q966">
            <v>9588.375</v>
          </cell>
          <cell r="X966">
            <v>2020</v>
          </cell>
          <cell r="Z966" t="str">
            <v>West Greenwich</v>
          </cell>
          <cell r="AB966" t="str">
            <v>RI</v>
          </cell>
        </row>
        <row r="967">
          <cell r="A967" t="str">
            <v>P_121433475</v>
          </cell>
          <cell r="B967" t="str">
            <v>Y</v>
          </cell>
          <cell r="F967" t="str">
            <v>Horry Electric Coop Inc</v>
          </cell>
          <cell r="G967">
            <v>8786</v>
          </cell>
          <cell r="I967" t="str">
            <v>Horry Electric Community Solar</v>
          </cell>
          <cell r="L967">
            <v>250</v>
          </cell>
          <cell r="M967" t="str">
            <v>AC</v>
          </cell>
          <cell r="Q967" t="str">
            <v>.</v>
          </cell>
          <cell r="X967">
            <v>2017</v>
          </cell>
          <cell r="Z967" t="str">
            <v>Conway</v>
          </cell>
          <cell r="AB967" t="str">
            <v>SC</v>
          </cell>
        </row>
        <row r="968">
          <cell r="A968" t="str">
            <v>P_330728066</v>
          </cell>
          <cell r="B968" t="str">
            <v>Y</v>
          </cell>
          <cell r="F968" t="str">
            <v>Blue Ridge Electric Coop Inc - (SC)</v>
          </cell>
          <cell r="G968">
            <v>1890</v>
          </cell>
          <cell r="I968" t="str">
            <v>Blue Ridge Electric Community Solar</v>
          </cell>
          <cell r="L968">
            <v>250</v>
          </cell>
          <cell r="M968" t="str">
            <v>AC</v>
          </cell>
          <cell r="Q968" t="str">
            <v>.</v>
          </cell>
          <cell r="X968">
            <v>2016</v>
          </cell>
          <cell r="Z968" t="str">
            <v>Pickens</v>
          </cell>
          <cell r="AB968" t="str">
            <v>SC</v>
          </cell>
        </row>
        <row r="969">
          <cell r="A969" t="str">
            <v>P_041979631</v>
          </cell>
          <cell r="B969" t="str">
            <v>Y</v>
          </cell>
          <cell r="F969" t="str">
            <v>Broad River Electric Coop, Inc</v>
          </cell>
          <cell r="G969">
            <v>2212</v>
          </cell>
          <cell r="I969" t="str">
            <v>Broad River Electric Coop Community Solar</v>
          </cell>
          <cell r="L969">
            <v>150</v>
          </cell>
          <cell r="M969" t="str">
            <v>AC</v>
          </cell>
          <cell r="Q969" t="str">
            <v>.</v>
          </cell>
          <cell r="X969">
            <v>2017</v>
          </cell>
          <cell r="Z969" t="str">
            <v>Gaffney</v>
          </cell>
          <cell r="AB969" t="str">
            <v>SC</v>
          </cell>
        </row>
        <row r="970">
          <cell r="A970" t="str">
            <v>P_224736446</v>
          </cell>
          <cell r="B970" t="str">
            <v>Y</v>
          </cell>
          <cell r="F970" t="str">
            <v>Coastal Electric Member Corp</v>
          </cell>
          <cell r="G970">
            <v>3843</v>
          </cell>
          <cell r="I970" t="str">
            <v>Coastal Electric Coop Community Solar</v>
          </cell>
          <cell r="L970">
            <v>48</v>
          </cell>
          <cell r="M970" t="str">
            <v>AC</v>
          </cell>
          <cell r="Q970" t="str">
            <v>.</v>
          </cell>
          <cell r="X970">
            <v>2016</v>
          </cell>
          <cell r="Z970" t="str">
            <v>Midway</v>
          </cell>
          <cell r="AB970" t="str">
            <v>GA</v>
          </cell>
        </row>
        <row r="971">
          <cell r="A971" t="str">
            <v>P_962975448</v>
          </cell>
          <cell r="B971" t="str">
            <v>Y</v>
          </cell>
          <cell r="F971" t="str">
            <v>Fairfield Electric Coop, Inc</v>
          </cell>
          <cell r="G971">
            <v>5929</v>
          </cell>
          <cell r="I971" t="str">
            <v>Fairfield Electric Community Solar</v>
          </cell>
          <cell r="K971" t="str">
            <v>.</v>
          </cell>
          <cell r="L971">
            <v>60</v>
          </cell>
          <cell r="M971" t="str">
            <v>AC</v>
          </cell>
          <cell r="Q971" t="str">
            <v>.</v>
          </cell>
          <cell r="X971">
            <v>2018</v>
          </cell>
          <cell r="Z971" t="str">
            <v>Winnsboro</v>
          </cell>
          <cell r="AB971" t="str">
            <v>SC</v>
          </cell>
        </row>
        <row r="972">
          <cell r="A972" t="str">
            <v>P_096933190a</v>
          </cell>
          <cell r="B972" t="str">
            <v>Y</v>
          </cell>
          <cell r="F972" t="str">
            <v>Laurens Electric Coop, Inc</v>
          </cell>
          <cell r="G972">
            <v>10768</v>
          </cell>
          <cell r="I972" t="str">
            <v>Mauldin Community Solar Farm</v>
          </cell>
          <cell r="K972" t="str">
            <v>.</v>
          </cell>
          <cell r="L972">
            <v>160</v>
          </cell>
          <cell r="M972" t="str">
            <v>AC</v>
          </cell>
          <cell r="Q972" t="str">
            <v>.</v>
          </cell>
          <cell r="X972">
            <v>2016</v>
          </cell>
          <cell r="Z972" t="str">
            <v>Mauldin</v>
          </cell>
          <cell r="AB972" t="str">
            <v>SC</v>
          </cell>
        </row>
        <row r="973">
          <cell r="A973" t="str">
            <v>P_096933190b</v>
          </cell>
          <cell r="B973" t="str">
            <v>Y</v>
          </cell>
          <cell r="F973" t="str">
            <v>Laurens Electric Coop, Inc</v>
          </cell>
          <cell r="G973">
            <v>10768</v>
          </cell>
          <cell r="I973" t="str">
            <v>Laurens Headquarters Farm</v>
          </cell>
          <cell r="K973" t="str">
            <v>.</v>
          </cell>
          <cell r="L973">
            <v>90</v>
          </cell>
          <cell r="M973" t="str">
            <v>AC</v>
          </cell>
          <cell r="Q973" t="str">
            <v>.</v>
          </cell>
          <cell r="X973">
            <v>2017</v>
          </cell>
          <cell r="Z973" t="str">
            <v>Laurens</v>
          </cell>
          <cell r="AB973" t="str">
            <v>SC</v>
          </cell>
        </row>
        <row r="974">
          <cell r="A974" t="str">
            <v>P_448909836</v>
          </cell>
          <cell r="B974" t="str">
            <v>Y</v>
          </cell>
          <cell r="F974" t="str">
            <v>Little River Electric Coop Inc</v>
          </cell>
          <cell r="G974">
            <v>11019</v>
          </cell>
          <cell r="I974" t="str">
            <v>Little River Community Solar</v>
          </cell>
          <cell r="K974" t="str">
            <v>.</v>
          </cell>
          <cell r="L974">
            <v>240</v>
          </cell>
          <cell r="M974" t="str">
            <v>AC</v>
          </cell>
          <cell r="Q974" t="str">
            <v>.</v>
          </cell>
          <cell r="X974">
            <v>2017</v>
          </cell>
          <cell r="Z974" t="str">
            <v>Abbeville</v>
          </cell>
          <cell r="AB974" t="str">
            <v>SC</v>
          </cell>
        </row>
        <row r="975">
          <cell r="A975" t="str">
            <v>P_677123575</v>
          </cell>
          <cell r="B975" t="str">
            <v>Y</v>
          </cell>
          <cell r="F975" t="str">
            <v>Newberry Electric Coop, Inc</v>
          </cell>
          <cell r="G975">
            <v>13524</v>
          </cell>
          <cell r="I975" t="str">
            <v>Newberry Electric Cooperative Community Solar</v>
          </cell>
          <cell r="K975" t="str">
            <v>.</v>
          </cell>
          <cell r="L975">
            <v>250</v>
          </cell>
          <cell r="M975" t="str">
            <v>AC</v>
          </cell>
          <cell r="Q975" t="str">
            <v>.</v>
          </cell>
          <cell r="X975">
            <v>2017</v>
          </cell>
          <cell r="Z975" t="str">
            <v>Newberry</v>
          </cell>
          <cell r="AB975" t="str">
            <v>SC</v>
          </cell>
        </row>
        <row r="976">
          <cell r="A976" t="str">
            <v>P_710889358a</v>
          </cell>
          <cell r="B976" t="str">
            <v>Y</v>
          </cell>
          <cell r="F976" t="str">
            <v>Palmetto Electric Coop Inc</v>
          </cell>
          <cell r="G976">
            <v>14398</v>
          </cell>
          <cell r="I976" t="str">
            <v>New River Community Solar</v>
          </cell>
          <cell r="K976" t="str">
            <v>.</v>
          </cell>
          <cell r="L976">
            <v>120</v>
          </cell>
          <cell r="M976" t="str">
            <v>AC</v>
          </cell>
          <cell r="Q976" t="str">
            <v>.</v>
          </cell>
          <cell r="X976">
            <v>2017</v>
          </cell>
          <cell r="Z976" t="str">
            <v>Hardeeville</v>
          </cell>
          <cell r="AB976" t="str">
            <v>SC</v>
          </cell>
        </row>
        <row r="977">
          <cell r="A977" t="str">
            <v>P_710889358b</v>
          </cell>
          <cell r="B977" t="str">
            <v>Y</v>
          </cell>
          <cell r="F977" t="str">
            <v>Palmetto Electric Coop Inc</v>
          </cell>
          <cell r="G977">
            <v>14398</v>
          </cell>
          <cell r="I977" t="str">
            <v>Ridgeland Community Solar</v>
          </cell>
          <cell r="K977" t="str">
            <v>.</v>
          </cell>
          <cell r="L977">
            <v>120</v>
          </cell>
          <cell r="M977" t="str">
            <v>AC</v>
          </cell>
          <cell r="Q977" t="str">
            <v>.</v>
          </cell>
          <cell r="X977">
            <v>2017</v>
          </cell>
          <cell r="Z977" t="str">
            <v>Ridgeland</v>
          </cell>
          <cell r="AB977" t="str">
            <v>SC</v>
          </cell>
        </row>
        <row r="978">
          <cell r="A978" t="str">
            <v>P_101407104</v>
          </cell>
          <cell r="B978" t="str">
            <v>Y</v>
          </cell>
          <cell r="F978" t="str">
            <v>Duke Energy Progress - (NC)</v>
          </cell>
          <cell r="G978">
            <v>3046</v>
          </cell>
          <cell r="I978" t="str">
            <v>Whitney M. Slater Shared Solar Facility</v>
          </cell>
          <cell r="K978" t="str">
            <v>Pine Gate Renewables</v>
          </cell>
          <cell r="L978">
            <v>600</v>
          </cell>
          <cell r="M978" t="str">
            <v>AC</v>
          </cell>
          <cell r="Q978" t="str">
            <v>.</v>
          </cell>
          <cell r="X978">
            <v>2018</v>
          </cell>
          <cell r="Z978" t="str">
            <v>Lake View</v>
          </cell>
          <cell r="AB978" t="str">
            <v>SC</v>
          </cell>
        </row>
        <row r="979">
          <cell r="A979" t="str">
            <v>P_855321577a</v>
          </cell>
          <cell r="B979" t="str">
            <v>Y</v>
          </cell>
          <cell r="F979" t="str">
            <v>Duke Energy Carolinas, LLC</v>
          </cell>
          <cell r="G979">
            <v>5416</v>
          </cell>
          <cell r="I979" t="str">
            <v>Piedmont Facility</v>
          </cell>
          <cell r="K979" t="str">
            <v>Soltage</v>
          </cell>
          <cell r="L979">
            <v>1400</v>
          </cell>
          <cell r="M979" t="str">
            <v>AC</v>
          </cell>
          <cell r="Q979" t="str">
            <v>.</v>
          </cell>
          <cell r="X979">
            <v>2019</v>
          </cell>
          <cell r="Z979" t="str">
            <v>Piedmont</v>
          </cell>
          <cell r="AB979" t="str">
            <v>SC</v>
          </cell>
        </row>
        <row r="980">
          <cell r="A980" t="str">
            <v>P_855321577b</v>
          </cell>
          <cell r="B980" t="str">
            <v>Y</v>
          </cell>
          <cell r="F980" t="str">
            <v>Duke Energy Carolinas, LLC</v>
          </cell>
          <cell r="G980">
            <v>5416</v>
          </cell>
          <cell r="I980" t="str">
            <v>Pelzer Facility</v>
          </cell>
          <cell r="K980" t="str">
            <v>Soltage</v>
          </cell>
          <cell r="L980">
            <v>600</v>
          </cell>
          <cell r="M980" t="str">
            <v>AC</v>
          </cell>
          <cell r="Q980" t="str">
            <v>.</v>
          </cell>
          <cell r="X980">
            <v>2019</v>
          </cell>
          <cell r="Z980" t="str">
            <v>Pelzer</v>
          </cell>
          <cell r="AB980" t="str">
            <v>SC</v>
          </cell>
        </row>
        <row r="981">
          <cell r="A981" t="str">
            <v>P_502039684</v>
          </cell>
          <cell r="B981" t="str">
            <v>Y</v>
          </cell>
          <cell r="F981" t="str">
            <v>Lincoln County Power District No 1</v>
          </cell>
          <cell r="G981">
            <v>11021</v>
          </cell>
          <cell r="I981" t="str">
            <v>Lincoln County Community Solar Project</v>
          </cell>
          <cell r="K981" t="str">
            <v>Lincoln County Power District</v>
          </cell>
          <cell r="L981">
            <v>90</v>
          </cell>
          <cell r="M981" t="str">
            <v>AC</v>
          </cell>
          <cell r="Q981" t="str">
            <v>.</v>
          </cell>
          <cell r="X981">
            <v>2015</v>
          </cell>
          <cell r="Z981" t="str">
            <v>Panaca</v>
          </cell>
          <cell r="AB981" t="str">
            <v>NV</v>
          </cell>
        </row>
        <row r="982">
          <cell r="A982" t="str">
            <v>P_780897109</v>
          </cell>
          <cell r="B982" t="str">
            <v>Y</v>
          </cell>
          <cell r="F982" t="str">
            <v>Entergy Arkansas Inc</v>
          </cell>
          <cell r="G982">
            <v>814</v>
          </cell>
          <cell r="I982" t="str">
            <v>Bearskin Solar Center</v>
          </cell>
          <cell r="K982" t="str">
            <v>.</v>
          </cell>
          <cell r="L982">
            <v>150</v>
          </cell>
          <cell r="M982" t="str">
            <v>AC</v>
          </cell>
          <cell r="Q982" t="str">
            <v>.</v>
          </cell>
          <cell r="X982">
            <v>2015</v>
          </cell>
          <cell r="Z982" t="str">
            <v>North Little Rock</v>
          </cell>
          <cell r="AB982" t="str">
            <v>AR</v>
          </cell>
        </row>
        <row r="983">
          <cell r="A983" t="str">
            <v>P_856189386</v>
          </cell>
          <cell r="B983" t="str">
            <v>Y</v>
          </cell>
          <cell r="F983" t="str">
            <v>Entergy Arkansas Inc</v>
          </cell>
          <cell r="G983">
            <v>814</v>
          </cell>
          <cell r="I983" t="str">
            <v>Stuttgart Solar</v>
          </cell>
          <cell r="K983" t="str">
            <v>.</v>
          </cell>
          <cell r="L983">
            <v>81000</v>
          </cell>
          <cell r="M983" t="str">
            <v>AC</v>
          </cell>
          <cell r="Q983" t="str">
            <v>.</v>
          </cell>
          <cell r="X983">
            <v>2018</v>
          </cell>
          <cell r="Z983" t="str">
            <v>Almyra</v>
          </cell>
          <cell r="AB983" t="str">
            <v>AR</v>
          </cell>
        </row>
        <row r="984">
          <cell r="A984" t="str">
            <v>P_358590885</v>
          </cell>
          <cell r="B984" t="str">
            <v>Y</v>
          </cell>
          <cell r="F984" t="str">
            <v>Potomac Electric Power Co</v>
          </cell>
          <cell r="G984" t="str">
            <v>15270MD</v>
          </cell>
          <cell r="I984" t="str">
            <v>Simba</v>
          </cell>
          <cell r="K984" t="str">
            <v>Cypress Creek Renewables</v>
          </cell>
          <cell r="L984">
            <v>2000</v>
          </cell>
          <cell r="M984" t="str">
            <v>AC</v>
          </cell>
          <cell r="X984">
            <v>2019</v>
          </cell>
          <cell r="Z984" t="str">
            <v>Cheltenham</v>
          </cell>
          <cell r="AB984" t="str">
            <v>MD</v>
          </cell>
        </row>
        <row r="985">
          <cell r="A985" t="str">
            <v>P_540770009</v>
          </cell>
          <cell r="B985" t="str">
            <v>Y</v>
          </cell>
          <cell r="F985" t="str">
            <v>Dairyland Power Coop</v>
          </cell>
          <cell r="G985">
            <v>4716</v>
          </cell>
          <cell r="I985" t="str">
            <v>WI - DAIRYLAND 1</v>
          </cell>
          <cell r="K985" t="str">
            <v>Clean Energy Collective</v>
          </cell>
          <cell r="L985">
            <v>517.70000000000005</v>
          </cell>
          <cell r="M985" t="str">
            <v>DC</v>
          </cell>
          <cell r="X985">
            <v>2014</v>
          </cell>
          <cell r="Z985" t="str">
            <v>Westby</v>
          </cell>
          <cell r="AB985" t="str">
            <v>WI</v>
          </cell>
        </row>
        <row r="986">
          <cell r="A986" t="str">
            <v>P_823449442</v>
          </cell>
          <cell r="B986" t="str">
            <v>Y</v>
          </cell>
          <cell r="F986" t="str">
            <v>Dairyland Power Coop</v>
          </cell>
          <cell r="G986">
            <v>4716</v>
          </cell>
          <cell r="I986" t="str">
            <v>WI - DAIRYLAND 2</v>
          </cell>
          <cell r="K986" t="str">
            <v>Clean Energy Collective</v>
          </cell>
          <cell r="L986">
            <v>305.30500000000001</v>
          </cell>
          <cell r="M986" t="str">
            <v>DC</v>
          </cell>
          <cell r="X986">
            <v>2014</v>
          </cell>
          <cell r="Z986" t="str">
            <v>Westby</v>
          </cell>
          <cell r="AB986" t="str">
            <v>WI</v>
          </cell>
        </row>
        <row r="987">
          <cell r="A987" t="str">
            <v>P_561543057</v>
          </cell>
          <cell r="B987" t="str">
            <v>Y</v>
          </cell>
          <cell r="F987" t="str">
            <v>City of Berea Municipal Utility</v>
          </cell>
          <cell r="G987">
            <v>49998</v>
          </cell>
          <cell r="I987" t="str">
            <v>Berea Solar Farm Phase 1 &amp; 2</v>
          </cell>
          <cell r="L987">
            <v>28.2</v>
          </cell>
          <cell r="M987" t="str">
            <v>AC</v>
          </cell>
          <cell r="X987">
            <v>2012</v>
          </cell>
          <cell r="Z987" t="str">
            <v>Berea</v>
          </cell>
          <cell r="AB987" t="str">
            <v>KY</v>
          </cell>
        </row>
        <row r="988">
          <cell r="A988" t="str">
            <v>P_734169847</v>
          </cell>
          <cell r="B988" t="str">
            <v>Y</v>
          </cell>
          <cell r="F988" t="str">
            <v>City of Berea Municipal Utility</v>
          </cell>
          <cell r="G988">
            <v>49998</v>
          </cell>
          <cell r="I988" t="str">
            <v>Berea Solar Farm Phase 3 &amp; 4</v>
          </cell>
          <cell r="L988">
            <v>31.5</v>
          </cell>
          <cell r="M988" t="str">
            <v>AC</v>
          </cell>
          <cell r="X988">
            <v>2014</v>
          </cell>
          <cell r="Z988" t="str">
            <v>Berea</v>
          </cell>
          <cell r="AB988" t="str">
            <v>KY</v>
          </cell>
        </row>
        <row r="989">
          <cell r="A989" t="str">
            <v>P_361096210</v>
          </cell>
          <cell r="B989" t="str">
            <v>Y</v>
          </cell>
          <cell r="F989" t="str">
            <v>Central Maine Power Co</v>
          </cell>
          <cell r="G989">
            <v>3266</v>
          </cell>
          <cell r="I989" t="str">
            <v>Holmes St Community Solar Farm</v>
          </cell>
          <cell r="K989" t="str">
            <v>ReVision Energy</v>
          </cell>
          <cell r="L989">
            <v>80.599999999999994</v>
          </cell>
          <cell r="M989" t="str">
            <v>AC</v>
          </cell>
          <cell r="X989">
            <v>2016</v>
          </cell>
          <cell r="Z989" t="str">
            <v>Rockland</v>
          </cell>
          <cell r="AB989" t="str">
            <v>ME</v>
          </cell>
        </row>
        <row r="990">
          <cell r="A990" t="str">
            <v>P_453565867</v>
          </cell>
          <cell r="B990" t="str">
            <v>Y</v>
          </cell>
          <cell r="F990" t="str">
            <v>City of Central City</v>
          </cell>
          <cell r="G990">
            <v>3235</v>
          </cell>
          <cell r="I990" t="str">
            <v>Central City Community Solar garden</v>
          </cell>
          <cell r="L990">
            <v>75</v>
          </cell>
          <cell r="M990" t="str">
            <v>AC</v>
          </cell>
          <cell r="X990">
            <v>2017</v>
          </cell>
          <cell r="Z990" t="str">
            <v>Central City</v>
          </cell>
          <cell r="AB990" t="str">
            <v>NE</v>
          </cell>
        </row>
        <row r="991">
          <cell r="A991" t="str">
            <v>P_162825738</v>
          </cell>
          <cell r="B991" t="str">
            <v>Y</v>
          </cell>
          <cell r="F991" t="str">
            <v>Consolidated Edison Co-NY Inc</v>
          </cell>
          <cell r="G991">
            <v>4226</v>
          </cell>
          <cell r="I991">
            <v>180846</v>
          </cell>
          <cell r="K991" t="str">
            <v>Green Hybrid Energy Solutions</v>
          </cell>
          <cell r="L991">
            <v>220.74</v>
          </cell>
          <cell r="M991" t="str">
            <v>DC</v>
          </cell>
          <cell r="X991">
            <v>2019</v>
          </cell>
          <cell r="Z991" t="str">
            <v>New Rochelle</v>
          </cell>
          <cell r="AB991" t="str">
            <v>NY</v>
          </cell>
        </row>
        <row r="992">
          <cell r="A992" t="str">
            <v>P_761052193</v>
          </cell>
          <cell r="B992" t="str">
            <v>Y</v>
          </cell>
          <cell r="F992" t="str">
            <v>Consolidated Edison Co-NY Inc</v>
          </cell>
          <cell r="G992">
            <v>4226</v>
          </cell>
          <cell r="I992">
            <v>184486</v>
          </cell>
          <cell r="K992" t="str">
            <v>Entersolar, LLC</v>
          </cell>
          <cell r="L992">
            <v>962.55</v>
          </cell>
          <cell r="M992" t="str">
            <v>DC</v>
          </cell>
          <cell r="X992">
            <v>2019</v>
          </cell>
          <cell r="Z992" t="str">
            <v>New York</v>
          </cell>
          <cell r="AB992" t="str">
            <v>NY</v>
          </cell>
        </row>
        <row r="993">
          <cell r="A993" t="str">
            <v>P_818742586</v>
          </cell>
          <cell r="B993" t="str">
            <v>Y</v>
          </cell>
          <cell r="F993" t="str">
            <v>Consolidated Edison Co-NY Inc</v>
          </cell>
          <cell r="G993">
            <v>4226</v>
          </cell>
          <cell r="I993">
            <v>82869</v>
          </cell>
          <cell r="K993" t="str">
            <v>UGE USA Inc.</v>
          </cell>
          <cell r="L993">
            <v>104.65</v>
          </cell>
          <cell r="M993" t="str">
            <v>DC</v>
          </cell>
          <cell r="X993">
            <v>2019</v>
          </cell>
          <cell r="Z993" t="str">
            <v>Brooklyn</v>
          </cell>
          <cell r="AB993" t="str">
            <v>NY</v>
          </cell>
        </row>
        <row r="994">
          <cell r="A994" t="str">
            <v>P_765086922</v>
          </cell>
          <cell r="B994" t="str">
            <v>Y</v>
          </cell>
          <cell r="F994" t="str">
            <v>Niagara Mohawk Power Corp.</v>
          </cell>
          <cell r="G994">
            <v>13573</v>
          </cell>
          <cell r="I994">
            <v>113113</v>
          </cell>
          <cell r="K994" t="str">
            <v>Monolith Solar Associates, LLC</v>
          </cell>
          <cell r="L994">
            <v>89.42</v>
          </cell>
          <cell r="M994" t="str">
            <v>DC</v>
          </cell>
          <cell r="X994">
            <v>2019</v>
          </cell>
          <cell r="Z994" t="str">
            <v>Fort Edward</v>
          </cell>
          <cell r="AB994" t="str">
            <v>NY</v>
          </cell>
        </row>
        <row r="995">
          <cell r="A995" t="str">
            <v>P_160319764</v>
          </cell>
          <cell r="B995" t="str">
            <v>Y</v>
          </cell>
          <cell r="F995" t="str">
            <v>Rochester Gas &amp; Electric Corp</v>
          </cell>
          <cell r="G995">
            <v>16183</v>
          </cell>
          <cell r="I995">
            <v>105577</v>
          </cell>
          <cell r="K995" t="str">
            <v>Abundant Solar Power Inc.</v>
          </cell>
          <cell r="L995">
            <v>1982.68</v>
          </cell>
          <cell r="M995" t="str">
            <v>DC</v>
          </cell>
          <cell r="X995">
            <v>2019</v>
          </cell>
          <cell r="Z995" t="str">
            <v>East Bloomfield</v>
          </cell>
          <cell r="AB995" t="str">
            <v>NY</v>
          </cell>
        </row>
        <row r="996">
          <cell r="A996" t="str">
            <v>P_820989245</v>
          </cell>
          <cell r="B996" t="str">
            <v>Y</v>
          </cell>
          <cell r="F996" t="str">
            <v>Rochester Gas &amp; Electric Corp</v>
          </cell>
          <cell r="G996">
            <v>16183</v>
          </cell>
          <cell r="I996">
            <v>89340</v>
          </cell>
          <cell r="K996" t="str">
            <v>Abundant Solar Power Inc.</v>
          </cell>
          <cell r="L996">
            <v>2759.4</v>
          </cell>
          <cell r="M996" t="str">
            <v>DC</v>
          </cell>
          <cell r="X996">
            <v>2019</v>
          </cell>
          <cell r="Z996" t="str">
            <v>Williamson</v>
          </cell>
          <cell r="AB996" t="str">
            <v>NY</v>
          </cell>
        </row>
        <row r="997">
          <cell r="A997" t="str">
            <v>P_227867657</v>
          </cell>
          <cell r="B997" t="str">
            <v>Y</v>
          </cell>
          <cell r="F997" t="str">
            <v>New York State Elec &amp; Gas Corp</v>
          </cell>
          <cell r="G997">
            <v>13511</v>
          </cell>
          <cell r="I997" t="str">
            <v>5318-101268</v>
          </cell>
          <cell r="K997" t="str">
            <v>ForeFront Power, LLC</v>
          </cell>
          <cell r="L997">
            <v>3062.4</v>
          </cell>
          <cell r="M997" t="str">
            <v>DC</v>
          </cell>
          <cell r="X997">
            <v>2019</v>
          </cell>
          <cell r="Z997" t="str">
            <v>Geneva</v>
          </cell>
          <cell r="AB997" t="str">
            <v>NY</v>
          </cell>
        </row>
        <row r="998">
          <cell r="A998" t="str">
            <v>P_171076661</v>
          </cell>
          <cell r="B998" t="str">
            <v>Y</v>
          </cell>
          <cell r="F998" t="str">
            <v>Niagara Mohawk Power Corp.</v>
          </cell>
          <cell r="G998">
            <v>13573</v>
          </cell>
          <cell r="I998">
            <v>123100</v>
          </cell>
          <cell r="K998" t="str">
            <v>Monolith Solar Associates, LLC</v>
          </cell>
          <cell r="L998">
            <v>200.6</v>
          </cell>
          <cell r="M998" t="str">
            <v>DC</v>
          </cell>
          <cell r="X998">
            <v>2019</v>
          </cell>
          <cell r="Z998" t="str">
            <v>Grand Island</v>
          </cell>
          <cell r="AB998" t="str">
            <v>NY</v>
          </cell>
        </row>
        <row r="999">
          <cell r="A999" t="str">
            <v>P_263345439</v>
          </cell>
          <cell r="B999" t="str">
            <v>Y</v>
          </cell>
          <cell r="F999" t="str">
            <v>Rochester Gas &amp; Electric Corp</v>
          </cell>
          <cell r="G999">
            <v>16183</v>
          </cell>
          <cell r="I999">
            <v>91948</v>
          </cell>
          <cell r="K999" t="str">
            <v>Abundant Solar Power Inc.</v>
          </cell>
          <cell r="L999">
            <v>2575.44</v>
          </cell>
          <cell r="M999" t="str">
            <v>DC</v>
          </cell>
          <cell r="X999">
            <v>2019</v>
          </cell>
          <cell r="Z999" t="str">
            <v>Ogden</v>
          </cell>
          <cell r="AB999" t="str">
            <v>NY</v>
          </cell>
        </row>
        <row r="1000">
          <cell r="A1000" t="str">
            <v>P_487302347</v>
          </cell>
          <cell r="B1000" t="str">
            <v>Y</v>
          </cell>
          <cell r="F1000" t="str">
            <v>Long Island Power Authority</v>
          </cell>
          <cell r="G1000">
            <v>11171</v>
          </cell>
          <cell r="I1000">
            <v>108695</v>
          </cell>
          <cell r="K1000" t="str">
            <v>Harvest Power</v>
          </cell>
          <cell r="L1000">
            <v>60.3</v>
          </cell>
          <cell r="M1000" t="str">
            <v>DC</v>
          </cell>
          <cell r="X1000">
            <v>2019</v>
          </cell>
          <cell r="Z1000" t="str">
            <v>Islip Terrace</v>
          </cell>
          <cell r="AB1000" t="str">
            <v>NY</v>
          </cell>
        </row>
        <row r="1001">
          <cell r="A1001" t="str">
            <v>P_494468844</v>
          </cell>
          <cell r="B1001" t="str">
            <v>Y</v>
          </cell>
          <cell r="F1001" t="str">
            <v>Orange &amp; Rockland Utils Inc</v>
          </cell>
          <cell r="G1001">
            <v>14154</v>
          </cell>
          <cell r="I1001" t="str">
            <v>5063-94785</v>
          </cell>
          <cell r="K1001" t="str">
            <v>Nautilus Solar Energy, LLC</v>
          </cell>
          <cell r="L1001">
            <v>2831.76</v>
          </cell>
          <cell r="M1001" t="str">
            <v>DC</v>
          </cell>
          <cell r="X1001">
            <v>2019</v>
          </cell>
          <cell r="Z1001" t="str">
            <v>Westtown</v>
          </cell>
          <cell r="AB1001" t="str">
            <v>NY</v>
          </cell>
        </row>
        <row r="1002">
          <cell r="A1002" t="str">
            <v>P_969787417</v>
          </cell>
          <cell r="B1002" t="str">
            <v>Y</v>
          </cell>
          <cell r="F1002" t="str">
            <v>New York State Elec &amp; Gas Corp</v>
          </cell>
          <cell r="G1002">
            <v>13511</v>
          </cell>
          <cell r="I1002">
            <v>174654</v>
          </cell>
          <cell r="K1002" t="str">
            <v>Renovus Energy, Inc</v>
          </cell>
          <cell r="L1002">
            <v>341.55</v>
          </cell>
          <cell r="M1002" t="str">
            <v>DC</v>
          </cell>
          <cell r="X1002">
            <v>2019</v>
          </cell>
          <cell r="Z1002" t="str">
            <v>Watkins Glen</v>
          </cell>
          <cell r="AB1002" t="str">
            <v>NY</v>
          </cell>
        </row>
        <row r="1003">
          <cell r="A1003" t="str">
            <v>P_940318713</v>
          </cell>
          <cell r="B1003" t="str">
            <v>Y</v>
          </cell>
          <cell r="F1003" t="str">
            <v>New York State Elec &amp; Gas Corp</v>
          </cell>
          <cell r="G1003">
            <v>13511</v>
          </cell>
          <cell r="I1003" t="str">
            <v>5318-101667</v>
          </cell>
          <cell r="K1003" t="str">
            <v>ForeFront Power, LLC</v>
          </cell>
          <cell r="L1003">
            <v>3065.04</v>
          </cell>
          <cell r="M1003" t="str">
            <v>DC</v>
          </cell>
          <cell r="X1003">
            <v>2019</v>
          </cell>
          <cell r="Z1003" t="str">
            <v>Dover Plains</v>
          </cell>
          <cell r="AB1003" t="str">
            <v>NY</v>
          </cell>
        </row>
        <row r="1004">
          <cell r="A1004" t="str">
            <v>P_974807516</v>
          </cell>
          <cell r="B1004" t="str">
            <v>Y</v>
          </cell>
          <cell r="F1004" t="str">
            <v>New York State Elec &amp; Gas Corp</v>
          </cell>
          <cell r="G1004">
            <v>13511</v>
          </cell>
          <cell r="I1004" t="str">
            <v>5318-101036</v>
          </cell>
          <cell r="K1004" t="str">
            <v>ForeFront Power, LLC</v>
          </cell>
          <cell r="L1004">
            <v>3062.4</v>
          </cell>
          <cell r="M1004" t="str">
            <v>DC</v>
          </cell>
          <cell r="X1004">
            <v>2019</v>
          </cell>
          <cell r="Z1004" t="str">
            <v>Mechanicville</v>
          </cell>
          <cell r="AB1004" t="str">
            <v>NY</v>
          </cell>
        </row>
        <row r="1005">
          <cell r="A1005" t="str">
            <v>P_940591023</v>
          </cell>
          <cell r="B1005" t="str">
            <v>Y</v>
          </cell>
          <cell r="F1005" t="str">
            <v>Consolidated Edison Co-NY Inc</v>
          </cell>
          <cell r="G1005">
            <v>4226</v>
          </cell>
          <cell r="I1005">
            <v>100539</v>
          </cell>
          <cell r="K1005" t="str">
            <v>Accord Power, Inc.</v>
          </cell>
          <cell r="L1005">
            <v>380.16</v>
          </cell>
          <cell r="M1005" t="str">
            <v>DC</v>
          </cell>
          <cell r="X1005">
            <v>2019</v>
          </cell>
          <cell r="Z1005" t="str">
            <v>Maspeth</v>
          </cell>
          <cell r="AB1005" t="str">
            <v>NY</v>
          </cell>
        </row>
        <row r="1006">
          <cell r="A1006" t="str">
            <v>P_270404532</v>
          </cell>
          <cell r="B1006" t="str">
            <v>Y</v>
          </cell>
          <cell r="F1006" t="str">
            <v>Niagara Mohawk Power Corp.</v>
          </cell>
          <cell r="G1006">
            <v>13573</v>
          </cell>
          <cell r="I1006">
            <v>78739</v>
          </cell>
          <cell r="K1006" t="str">
            <v>Dynamic Energy Solutions, LLC</v>
          </cell>
          <cell r="L1006">
            <v>2762.32</v>
          </cell>
          <cell r="M1006" t="str">
            <v>DC</v>
          </cell>
          <cell r="X1006">
            <v>2019</v>
          </cell>
          <cell r="Z1006" t="str">
            <v>Altamont</v>
          </cell>
          <cell r="AB1006" t="str">
            <v>NY</v>
          </cell>
        </row>
        <row r="1007">
          <cell r="A1007" t="str">
            <v>P_668324813</v>
          </cell>
          <cell r="B1007" t="str">
            <v>Y</v>
          </cell>
          <cell r="F1007" t="str">
            <v>Central Hudson Gas &amp; Elec Corp</v>
          </cell>
          <cell r="G1007">
            <v>3249</v>
          </cell>
          <cell r="I1007">
            <v>90746</v>
          </cell>
          <cell r="K1007" t="str">
            <v>Nexamp Inc</v>
          </cell>
          <cell r="L1007">
            <v>2604.96</v>
          </cell>
          <cell r="M1007" t="str">
            <v>DC</v>
          </cell>
          <cell r="X1007">
            <v>2019</v>
          </cell>
          <cell r="Z1007" t="str">
            <v>Wappinger</v>
          </cell>
          <cell r="AB1007" t="str">
            <v>NY</v>
          </cell>
        </row>
        <row r="1008">
          <cell r="A1008" t="str">
            <v>P_460858006</v>
          </cell>
          <cell r="B1008" t="str">
            <v>Y</v>
          </cell>
          <cell r="F1008" t="str">
            <v>New York State Elec &amp; Gas Corp</v>
          </cell>
          <cell r="G1008">
            <v>13511</v>
          </cell>
          <cell r="I1008">
            <v>81459</v>
          </cell>
          <cell r="K1008" t="str">
            <v>ForeFront Power, LLC</v>
          </cell>
          <cell r="L1008">
            <v>3062.4</v>
          </cell>
          <cell r="M1008" t="str">
            <v>DC</v>
          </cell>
          <cell r="X1008">
            <v>2019</v>
          </cell>
          <cell r="Z1008" t="str">
            <v>Mechanicville</v>
          </cell>
          <cell r="AB1008" t="str">
            <v>NY</v>
          </cell>
        </row>
        <row r="1009">
          <cell r="A1009" t="str">
            <v>P_916916588</v>
          </cell>
          <cell r="B1009" t="str">
            <v>Y</v>
          </cell>
          <cell r="F1009" t="str">
            <v>New York State Elec &amp; Gas Corp</v>
          </cell>
          <cell r="G1009">
            <v>13511</v>
          </cell>
          <cell r="I1009">
            <v>77922</v>
          </cell>
          <cell r="K1009" t="str">
            <v>Distributed Asset Solutions LLC</v>
          </cell>
          <cell r="L1009">
            <v>2784.6</v>
          </cell>
          <cell r="M1009" t="str">
            <v>DC</v>
          </cell>
          <cell r="X1009">
            <v>2019</v>
          </cell>
          <cell r="Z1009" t="str">
            <v>Mooers Forks</v>
          </cell>
          <cell r="AB1009" t="str">
            <v>NY</v>
          </cell>
        </row>
        <row r="1010">
          <cell r="A1010" t="str">
            <v>P_822053518</v>
          </cell>
          <cell r="B1010" t="str">
            <v>Y</v>
          </cell>
          <cell r="F1010" t="str">
            <v>New York State Elec &amp; Gas Corp</v>
          </cell>
          <cell r="G1010">
            <v>13511</v>
          </cell>
          <cell r="I1010">
            <v>77898</v>
          </cell>
          <cell r="K1010" t="str">
            <v>Distributed Asset Solutions LLC</v>
          </cell>
          <cell r="L1010">
            <v>2854.8</v>
          </cell>
          <cell r="M1010" t="str">
            <v>DC</v>
          </cell>
          <cell r="X1010">
            <v>2019</v>
          </cell>
          <cell r="Z1010" t="str">
            <v>Mooers Forks</v>
          </cell>
          <cell r="AB1010" t="str">
            <v>NY</v>
          </cell>
        </row>
        <row r="1011">
          <cell r="A1011" t="str">
            <v>P_932238561</v>
          </cell>
          <cell r="B1011" t="str">
            <v>Y</v>
          </cell>
          <cell r="F1011" t="str">
            <v>New York State Elec &amp; Gas Corp</v>
          </cell>
          <cell r="G1011">
            <v>13511</v>
          </cell>
          <cell r="I1011">
            <v>78922</v>
          </cell>
          <cell r="K1011" t="str">
            <v>Distributed Asset Solutions LLC</v>
          </cell>
          <cell r="L1011">
            <v>2757.24</v>
          </cell>
          <cell r="M1011" t="str">
            <v>DC</v>
          </cell>
          <cell r="X1011">
            <v>2019</v>
          </cell>
          <cell r="Z1011" t="str">
            <v>Baldwin</v>
          </cell>
          <cell r="AB1011" t="str">
            <v>NY</v>
          </cell>
        </row>
        <row r="1012">
          <cell r="A1012" t="str">
            <v>P_379338981</v>
          </cell>
          <cell r="B1012" t="str">
            <v>Y</v>
          </cell>
          <cell r="F1012" t="str">
            <v>New York State Elec &amp; Gas Corp</v>
          </cell>
          <cell r="G1012">
            <v>13511</v>
          </cell>
          <cell r="I1012">
            <v>76204</v>
          </cell>
          <cell r="K1012" t="str">
            <v>Distributed Asset Solutions LLC</v>
          </cell>
          <cell r="L1012">
            <v>2744.82</v>
          </cell>
          <cell r="M1012" t="str">
            <v>DC</v>
          </cell>
          <cell r="X1012">
            <v>2019</v>
          </cell>
          <cell r="Z1012" t="str">
            <v>Trumansburg</v>
          </cell>
          <cell r="AB1012" t="str">
            <v>NY</v>
          </cell>
        </row>
        <row r="1013">
          <cell r="A1013" t="str">
            <v>P_075439861</v>
          </cell>
          <cell r="B1013" t="str">
            <v>Y</v>
          </cell>
          <cell r="F1013" t="str">
            <v>New York State Elec &amp; Gas Corp</v>
          </cell>
          <cell r="G1013">
            <v>13511</v>
          </cell>
          <cell r="I1013">
            <v>77920</v>
          </cell>
          <cell r="K1013" t="str">
            <v>Distributed Asset Solutions LLC</v>
          </cell>
          <cell r="L1013">
            <v>2790.45</v>
          </cell>
          <cell r="M1013" t="str">
            <v>DC</v>
          </cell>
          <cell r="X1013">
            <v>2019</v>
          </cell>
          <cell r="Z1013" t="str">
            <v>Mooers Forks</v>
          </cell>
          <cell r="AB1013" t="str">
            <v>NY</v>
          </cell>
        </row>
        <row r="1014">
          <cell r="A1014" t="str">
            <v>P_329496094</v>
          </cell>
          <cell r="B1014" t="str">
            <v>Y</v>
          </cell>
          <cell r="F1014" t="str">
            <v>Orange &amp; Rockland Utils Inc</v>
          </cell>
          <cell r="G1014">
            <v>14154</v>
          </cell>
          <cell r="I1014">
            <v>102825</v>
          </cell>
          <cell r="K1014" t="str">
            <v>Nautilus Solar Energy, LLC</v>
          </cell>
          <cell r="L1014">
            <v>2709.63</v>
          </cell>
          <cell r="M1014" t="str">
            <v>DC</v>
          </cell>
          <cell r="X1014">
            <v>2019</v>
          </cell>
          <cell r="Z1014" t="str">
            <v>Chester</v>
          </cell>
          <cell r="AB1014" t="str">
            <v>NY</v>
          </cell>
        </row>
        <row r="1015">
          <cell r="A1015" t="str">
            <v>P_577819109</v>
          </cell>
          <cell r="B1015" t="str">
            <v>Y</v>
          </cell>
          <cell r="F1015" t="str">
            <v>Orange &amp; Rockland Utils Inc</v>
          </cell>
          <cell r="G1015">
            <v>14154</v>
          </cell>
          <cell r="I1015">
            <v>78868</v>
          </cell>
          <cell r="K1015" t="str">
            <v>Nautilus Solar Energy, LLC</v>
          </cell>
          <cell r="L1015">
            <v>2299.08</v>
          </cell>
          <cell r="M1015" t="str">
            <v>DC</v>
          </cell>
          <cell r="X1015">
            <v>2019</v>
          </cell>
          <cell r="Z1015" t="str">
            <v>Port Jervis</v>
          </cell>
          <cell r="AB1015" t="str">
            <v>NY</v>
          </cell>
        </row>
        <row r="1016">
          <cell r="A1016" t="str">
            <v>P_626013879</v>
          </cell>
          <cell r="B1016" t="str">
            <v>Y</v>
          </cell>
          <cell r="F1016" t="str">
            <v>New York State Elec &amp; Gas Corp</v>
          </cell>
          <cell r="G1016">
            <v>13511</v>
          </cell>
          <cell r="I1016">
            <v>205099</v>
          </cell>
          <cell r="K1016" t="str">
            <v>Green Hybrid Energy Solutions</v>
          </cell>
          <cell r="L1016">
            <v>371.2</v>
          </cell>
          <cell r="M1016" t="str">
            <v>DC</v>
          </cell>
          <cell r="X1016">
            <v>2019</v>
          </cell>
          <cell r="Z1016" t="str">
            <v>Brewster</v>
          </cell>
          <cell r="AB1016" t="str">
            <v>NY</v>
          </cell>
        </row>
        <row r="1017">
          <cell r="A1017" t="str">
            <v>P_850418680</v>
          </cell>
          <cell r="B1017" t="str">
            <v>Y</v>
          </cell>
          <cell r="F1017" t="str">
            <v>New York State Elec &amp; Gas Corp</v>
          </cell>
          <cell r="G1017">
            <v>13511</v>
          </cell>
          <cell r="I1017">
            <v>82484</v>
          </cell>
          <cell r="K1017" t="str">
            <v>Distributed Asset Solutions LLC</v>
          </cell>
          <cell r="L1017">
            <v>5994.03</v>
          </cell>
          <cell r="M1017" t="str">
            <v>DC</v>
          </cell>
          <cell r="X1017">
            <v>2019</v>
          </cell>
          <cell r="Z1017" t="str">
            <v>Spencer</v>
          </cell>
          <cell r="AB1017" t="str">
            <v>NY</v>
          </cell>
        </row>
        <row r="1018">
          <cell r="A1018" t="str">
            <v>P_898344705</v>
          </cell>
          <cell r="B1018" t="str">
            <v>Y</v>
          </cell>
          <cell r="F1018" t="str">
            <v>New York State Elec &amp; Gas Corp</v>
          </cell>
          <cell r="G1018">
            <v>13511</v>
          </cell>
          <cell r="I1018">
            <v>76985</v>
          </cell>
          <cell r="K1018" t="str">
            <v>Distributed Asset Solutions LLC</v>
          </cell>
          <cell r="L1018">
            <v>2994.88</v>
          </cell>
          <cell r="M1018" t="str">
            <v>DC</v>
          </cell>
          <cell r="X1018">
            <v>2019</v>
          </cell>
          <cell r="Z1018" t="str">
            <v>Spencer</v>
          </cell>
          <cell r="AB1018" t="str">
            <v>NY</v>
          </cell>
        </row>
        <row r="1019">
          <cell r="A1019" t="str">
            <v>P_920385281</v>
          </cell>
          <cell r="B1019" t="str">
            <v>Y</v>
          </cell>
          <cell r="F1019" t="str">
            <v>New York State Elec &amp; Gas Corp</v>
          </cell>
          <cell r="G1019">
            <v>13511</v>
          </cell>
          <cell r="I1019">
            <v>76954</v>
          </cell>
          <cell r="K1019" t="str">
            <v>Distributed Asset Solutions LLC</v>
          </cell>
          <cell r="L1019">
            <v>5992.41</v>
          </cell>
          <cell r="M1019" t="str">
            <v>DC</v>
          </cell>
          <cell r="X1019">
            <v>2019</v>
          </cell>
          <cell r="Z1019" t="str">
            <v>Spencer</v>
          </cell>
          <cell r="AB1019" t="str">
            <v>NY</v>
          </cell>
        </row>
        <row r="1020">
          <cell r="A1020" t="str">
            <v>P_310959901</v>
          </cell>
          <cell r="B1020" t="str">
            <v>Y</v>
          </cell>
          <cell r="F1020" t="str">
            <v>New York State Elec &amp; Gas Corp</v>
          </cell>
          <cell r="G1020">
            <v>13511</v>
          </cell>
          <cell r="I1020">
            <v>76957</v>
          </cell>
          <cell r="K1020" t="str">
            <v>Distributed Asset Solutions LLC</v>
          </cell>
          <cell r="L1020">
            <v>5990.23</v>
          </cell>
          <cell r="M1020" t="str">
            <v>DC</v>
          </cell>
          <cell r="X1020">
            <v>2019</v>
          </cell>
          <cell r="Z1020" t="str">
            <v>Spencer</v>
          </cell>
          <cell r="AB1020" t="str">
            <v>NY</v>
          </cell>
        </row>
        <row r="1021">
          <cell r="A1021" t="str">
            <v>P_406991084</v>
          </cell>
          <cell r="B1021" t="str">
            <v>Y</v>
          </cell>
          <cell r="F1021" t="str">
            <v>New York State Elec &amp; Gas Corp</v>
          </cell>
          <cell r="G1021">
            <v>13511</v>
          </cell>
          <cell r="I1021">
            <v>76880</v>
          </cell>
          <cell r="K1021" t="str">
            <v>Distributed Asset Solutions LLC</v>
          </cell>
          <cell r="L1021">
            <v>2994.88</v>
          </cell>
          <cell r="M1021" t="str">
            <v>DC</v>
          </cell>
          <cell r="X1021">
            <v>2019</v>
          </cell>
          <cell r="Z1021" t="str">
            <v>Spencer</v>
          </cell>
          <cell r="AB1021" t="str">
            <v>NY</v>
          </cell>
        </row>
        <row r="1022">
          <cell r="A1022" t="str">
            <v>P_341241955</v>
          </cell>
          <cell r="B1022" t="str">
            <v>Y</v>
          </cell>
          <cell r="F1022" t="str">
            <v>Central Hudson Gas &amp; Elec Corp</v>
          </cell>
          <cell r="G1022">
            <v>3249</v>
          </cell>
          <cell r="I1022">
            <v>126589</v>
          </cell>
          <cell r="K1022" t="str">
            <v>Solar Landscape, LLC</v>
          </cell>
          <cell r="L1022">
            <v>2772</v>
          </cell>
          <cell r="M1022" t="str">
            <v>DC</v>
          </cell>
          <cell r="X1022">
            <v>2019</v>
          </cell>
          <cell r="Z1022" t="str">
            <v>New Windsor</v>
          </cell>
          <cell r="AB1022" t="str">
            <v>NY</v>
          </cell>
        </row>
        <row r="1023">
          <cell r="A1023" t="str">
            <v>P_459578895</v>
          </cell>
          <cell r="B1023" t="str">
            <v>Y</v>
          </cell>
          <cell r="F1023" t="str">
            <v>Central Hudson Gas &amp; Elec Corp</v>
          </cell>
          <cell r="G1023">
            <v>3249</v>
          </cell>
          <cell r="I1023">
            <v>126518</v>
          </cell>
          <cell r="K1023" t="str">
            <v>Solar Landscape, LLC</v>
          </cell>
          <cell r="L1023">
            <v>2772</v>
          </cell>
          <cell r="M1023" t="str">
            <v>DC</v>
          </cell>
          <cell r="X1023">
            <v>2019</v>
          </cell>
          <cell r="Z1023" t="str">
            <v>New Windsor</v>
          </cell>
          <cell r="AB1023" t="str">
            <v>NY</v>
          </cell>
        </row>
        <row r="1024">
          <cell r="A1024" t="str">
            <v>P_376092665</v>
          </cell>
          <cell r="B1024" t="str">
            <v>Y</v>
          </cell>
          <cell r="F1024" t="str">
            <v>Central Hudson Gas &amp; Elec Corp</v>
          </cell>
          <cell r="G1024">
            <v>3249</v>
          </cell>
          <cell r="I1024">
            <v>80611</v>
          </cell>
          <cell r="K1024" t="str">
            <v>ForeFront Power, LLC</v>
          </cell>
          <cell r="L1024">
            <v>3003</v>
          </cell>
          <cell r="M1024" t="str">
            <v>DC</v>
          </cell>
          <cell r="X1024">
            <v>2019</v>
          </cell>
          <cell r="Z1024" t="str">
            <v>Ellenville</v>
          </cell>
          <cell r="AB1024" t="str">
            <v>NY</v>
          </cell>
        </row>
        <row r="1025">
          <cell r="A1025" t="str">
            <v>P_853023681</v>
          </cell>
          <cell r="B1025" t="str">
            <v>Y</v>
          </cell>
          <cell r="F1025" t="str">
            <v>Central Hudson Gas &amp; Elec Corp</v>
          </cell>
          <cell r="G1025">
            <v>3249</v>
          </cell>
          <cell r="I1025" t="str">
            <v>5318-93924</v>
          </cell>
          <cell r="K1025" t="str">
            <v>Clearway Renew LLC</v>
          </cell>
          <cell r="L1025">
            <v>3012.75</v>
          </cell>
          <cell r="M1025" t="str">
            <v>DC</v>
          </cell>
          <cell r="X1025">
            <v>2019</v>
          </cell>
          <cell r="Z1025" t="str">
            <v>Kingston</v>
          </cell>
          <cell r="AB1025" t="str">
            <v>NY</v>
          </cell>
        </row>
        <row r="1026">
          <cell r="A1026" t="str">
            <v>P_946277844</v>
          </cell>
          <cell r="B1026" t="str">
            <v>Y</v>
          </cell>
          <cell r="F1026" t="str">
            <v>New York State Elec &amp; Gas Corp</v>
          </cell>
          <cell r="G1026">
            <v>13511</v>
          </cell>
          <cell r="I1026" t="str">
            <v>5408-98510</v>
          </cell>
          <cell r="K1026" t="str">
            <v>Generate Capital</v>
          </cell>
          <cell r="L1026">
            <v>2751.03</v>
          </cell>
          <cell r="M1026" t="str">
            <v>DC</v>
          </cell>
          <cell r="X1026">
            <v>2019</v>
          </cell>
          <cell r="Z1026" t="str">
            <v>Liberty</v>
          </cell>
          <cell r="AB1026" t="str">
            <v>NY</v>
          </cell>
        </row>
        <row r="1027">
          <cell r="A1027" t="str">
            <v>P_928096413</v>
          </cell>
          <cell r="B1027" t="str">
            <v>Y</v>
          </cell>
          <cell r="F1027" t="str">
            <v>New York State Elec &amp; Gas Corp</v>
          </cell>
          <cell r="G1027">
            <v>13511</v>
          </cell>
          <cell r="I1027" t="str">
            <v>5408-98157</v>
          </cell>
          <cell r="K1027" t="str">
            <v>Generate Capital</v>
          </cell>
          <cell r="L1027">
            <v>2732.4</v>
          </cell>
          <cell r="M1027" t="str">
            <v>DC</v>
          </cell>
          <cell r="X1027">
            <v>2019</v>
          </cell>
          <cell r="Z1027" t="str">
            <v>Laurens</v>
          </cell>
          <cell r="AB1027" t="str">
            <v>NY</v>
          </cell>
        </row>
        <row r="1028">
          <cell r="A1028" t="str">
            <v>P_022425557</v>
          </cell>
          <cell r="B1028" t="str">
            <v>Y</v>
          </cell>
          <cell r="F1028" t="str">
            <v>Central Hudson Gas &amp; Elec Corp</v>
          </cell>
          <cell r="G1028">
            <v>3249</v>
          </cell>
          <cell r="I1028" t="str">
            <v>5318-93923</v>
          </cell>
          <cell r="K1028" t="str">
            <v>Clearway Renew LLC</v>
          </cell>
          <cell r="L1028">
            <v>3011.04</v>
          </cell>
          <cell r="M1028" t="str">
            <v>DC</v>
          </cell>
          <cell r="X1028">
            <v>2019</v>
          </cell>
          <cell r="Z1028" t="str">
            <v>Poughkeepsie</v>
          </cell>
          <cell r="AB1028" t="str">
            <v>NY</v>
          </cell>
        </row>
        <row r="1029">
          <cell r="A1029" t="str">
            <v>P_684306349</v>
          </cell>
          <cell r="B1029" t="str">
            <v>Y</v>
          </cell>
          <cell r="F1029" t="str">
            <v>New York State Elec &amp; Gas Corp</v>
          </cell>
          <cell r="G1029">
            <v>13511</v>
          </cell>
          <cell r="I1029" t="str">
            <v>5408-98140</v>
          </cell>
          <cell r="K1029" t="str">
            <v>Xzerta Energy Group, LLC</v>
          </cell>
          <cell r="L1029">
            <v>1689.12</v>
          </cell>
          <cell r="M1029" t="str">
            <v>DC</v>
          </cell>
          <cell r="X1029">
            <v>2019</v>
          </cell>
          <cell r="Z1029" t="str">
            <v>Callicoon</v>
          </cell>
          <cell r="AB1029" t="str">
            <v>NY</v>
          </cell>
        </row>
        <row r="1030">
          <cell r="A1030" t="str">
            <v>P_959500197</v>
          </cell>
          <cell r="B1030" t="str">
            <v>Y</v>
          </cell>
          <cell r="F1030" t="str">
            <v>New York State Elec &amp; Gas Corp</v>
          </cell>
          <cell r="G1030">
            <v>13511</v>
          </cell>
          <cell r="I1030" t="str">
            <v>5408-98141</v>
          </cell>
          <cell r="K1030" t="str">
            <v>Generate Capital</v>
          </cell>
          <cell r="L1030">
            <v>2397.6</v>
          </cell>
          <cell r="M1030" t="str">
            <v>DC</v>
          </cell>
          <cell r="X1030">
            <v>2019</v>
          </cell>
          <cell r="Z1030" t="str">
            <v>Callicoon</v>
          </cell>
          <cell r="AB1030" t="str">
            <v>NY</v>
          </cell>
        </row>
        <row r="1031">
          <cell r="A1031" t="str">
            <v>P_953412246</v>
          </cell>
          <cell r="B1031" t="str">
            <v>Y</v>
          </cell>
          <cell r="F1031" t="str">
            <v>New York State Elec &amp; Gas Corp</v>
          </cell>
          <cell r="G1031">
            <v>13511</v>
          </cell>
          <cell r="I1031" t="str">
            <v>5408-98522</v>
          </cell>
          <cell r="K1031" t="str">
            <v>Xzerta Energy Group, LLC</v>
          </cell>
          <cell r="L1031">
            <v>2317.6799999999998</v>
          </cell>
          <cell r="M1031" t="str">
            <v>DC</v>
          </cell>
          <cell r="X1031">
            <v>2019</v>
          </cell>
          <cell r="Z1031" t="str">
            <v>Callicoon</v>
          </cell>
          <cell r="AB1031" t="str">
            <v>NY</v>
          </cell>
        </row>
        <row r="1032">
          <cell r="A1032" t="str">
            <v>P_050249680</v>
          </cell>
          <cell r="B1032" t="str">
            <v>Y</v>
          </cell>
          <cell r="F1032" t="str">
            <v>New York State Elec &amp; Gas Corp</v>
          </cell>
          <cell r="G1032">
            <v>13511</v>
          </cell>
          <cell r="I1032" t="str">
            <v>5408-98521</v>
          </cell>
          <cell r="K1032" t="str">
            <v>Xzerta Energy Group, LLC</v>
          </cell>
          <cell r="L1032">
            <v>2317.6799999999998</v>
          </cell>
          <cell r="M1032" t="str">
            <v>DC</v>
          </cell>
          <cell r="X1032">
            <v>2019</v>
          </cell>
          <cell r="Z1032" t="str">
            <v>Callicoon</v>
          </cell>
          <cell r="AB1032" t="str">
            <v>NY</v>
          </cell>
        </row>
        <row r="1033">
          <cell r="A1033" t="str">
            <v>P_580929490</v>
          </cell>
          <cell r="B1033" t="str">
            <v>Y</v>
          </cell>
          <cell r="F1033" t="str">
            <v>Orange &amp; Rockland Utils Inc</v>
          </cell>
          <cell r="G1033">
            <v>14154</v>
          </cell>
          <cell r="I1033">
            <v>74872</v>
          </cell>
          <cell r="K1033" t="str">
            <v>Clearway Renew LLC</v>
          </cell>
          <cell r="L1033">
            <v>2793.6</v>
          </cell>
          <cell r="M1033" t="str">
            <v>DC</v>
          </cell>
          <cell r="X1033">
            <v>2019</v>
          </cell>
          <cell r="Z1033" t="str">
            <v>Middletown</v>
          </cell>
          <cell r="AB1033" t="str">
            <v>NY</v>
          </cell>
        </row>
        <row r="1034">
          <cell r="A1034" t="str">
            <v>P_207110137</v>
          </cell>
          <cell r="B1034" t="str">
            <v>Y</v>
          </cell>
          <cell r="F1034" t="str">
            <v>Rochester Gas &amp; Electric Corp</v>
          </cell>
          <cell r="G1034">
            <v>16183</v>
          </cell>
          <cell r="I1034">
            <v>81543</v>
          </cell>
          <cell r="K1034" t="str">
            <v>Generate Capital</v>
          </cell>
          <cell r="L1034">
            <v>2757.24</v>
          </cell>
          <cell r="M1034" t="str">
            <v>DC</v>
          </cell>
          <cell r="X1034">
            <v>2019</v>
          </cell>
          <cell r="Z1034" t="str">
            <v>Ogden</v>
          </cell>
          <cell r="AB1034" t="str">
            <v>NY</v>
          </cell>
        </row>
        <row r="1035">
          <cell r="A1035" t="str">
            <v>P_589712024</v>
          </cell>
          <cell r="B1035" t="str">
            <v>Y</v>
          </cell>
          <cell r="F1035" t="str">
            <v>Central Hudson Gas &amp; Elec Corp</v>
          </cell>
          <cell r="G1035">
            <v>3249</v>
          </cell>
          <cell r="I1035">
            <v>93846</v>
          </cell>
          <cell r="K1035" t="str">
            <v>Nexamp Inc</v>
          </cell>
          <cell r="L1035">
            <v>5570.37</v>
          </cell>
          <cell r="M1035" t="str">
            <v>DC</v>
          </cell>
          <cell r="X1035">
            <v>2019</v>
          </cell>
          <cell r="Z1035" t="str">
            <v>Rochester</v>
          </cell>
          <cell r="AB1035" t="str">
            <v>NY</v>
          </cell>
        </row>
        <row r="1036">
          <cell r="A1036" t="str">
            <v>P_537131341</v>
          </cell>
          <cell r="B1036" t="str">
            <v>Y</v>
          </cell>
          <cell r="F1036" t="str">
            <v>Rochester Gas &amp; Electric Corp</v>
          </cell>
          <cell r="G1036">
            <v>16183</v>
          </cell>
          <cell r="I1036">
            <v>92508</v>
          </cell>
          <cell r="K1036" t="str">
            <v>Generate Capital</v>
          </cell>
          <cell r="L1036">
            <v>3356.64</v>
          </cell>
          <cell r="M1036" t="str">
            <v>DC</v>
          </cell>
          <cell r="X1036">
            <v>2019</v>
          </cell>
          <cell r="Z1036" t="str">
            <v>Ogden</v>
          </cell>
          <cell r="AB1036" t="str">
            <v>NY</v>
          </cell>
        </row>
        <row r="1037">
          <cell r="A1037" t="str">
            <v>P_923853974</v>
          </cell>
          <cell r="B1037" t="str">
            <v>Y</v>
          </cell>
          <cell r="F1037" t="str">
            <v>New York State Elec &amp; Gas Corp</v>
          </cell>
          <cell r="G1037">
            <v>13511</v>
          </cell>
          <cell r="I1037">
            <v>79953</v>
          </cell>
          <cell r="K1037" t="str">
            <v>Generate Capital</v>
          </cell>
          <cell r="L1037">
            <v>2794.5</v>
          </cell>
          <cell r="M1037" t="str">
            <v>DC</v>
          </cell>
          <cell r="X1037">
            <v>2019</v>
          </cell>
          <cell r="Z1037" t="str">
            <v>Mooers Forks</v>
          </cell>
          <cell r="AB1037" t="str">
            <v>NY</v>
          </cell>
        </row>
        <row r="1038">
          <cell r="A1038" t="str">
            <v>P_015406098</v>
          </cell>
          <cell r="B1038" t="str">
            <v>Y</v>
          </cell>
          <cell r="F1038" t="str">
            <v>Orange &amp; Rockland Utils Inc</v>
          </cell>
          <cell r="G1038">
            <v>14154</v>
          </cell>
          <cell r="I1038">
            <v>78581</v>
          </cell>
          <cell r="K1038" t="str">
            <v>Clearway Renew LLC</v>
          </cell>
          <cell r="L1038">
            <v>2808</v>
          </cell>
          <cell r="M1038" t="str">
            <v>DC</v>
          </cell>
          <cell r="X1038">
            <v>2019</v>
          </cell>
          <cell r="Z1038" t="str">
            <v>Crawford</v>
          </cell>
          <cell r="AB1038" t="str">
            <v>NY</v>
          </cell>
        </row>
        <row r="1039">
          <cell r="A1039" t="str">
            <v>P_937473894</v>
          </cell>
          <cell r="B1039" t="str">
            <v>Y</v>
          </cell>
          <cell r="F1039" t="str">
            <v>Niagara Mohawk Power Corp.</v>
          </cell>
          <cell r="G1039">
            <v>13573</v>
          </cell>
          <cell r="I1039">
            <v>80697</v>
          </cell>
          <cell r="K1039" t="str">
            <v>Nexamp Inc</v>
          </cell>
          <cell r="L1039">
            <v>5363.82</v>
          </cell>
          <cell r="M1039" t="str">
            <v>DC</v>
          </cell>
          <cell r="X1039">
            <v>2019</v>
          </cell>
          <cell r="Z1039" t="str">
            <v>Brunswick</v>
          </cell>
          <cell r="AB1039" t="str">
            <v>NY</v>
          </cell>
        </row>
        <row r="1040">
          <cell r="A1040" t="str">
            <v>P_042463224</v>
          </cell>
          <cell r="B1040" t="str">
            <v>Y</v>
          </cell>
          <cell r="F1040" t="str">
            <v>Rochester Gas &amp; Electric Corp</v>
          </cell>
          <cell r="G1040">
            <v>16183</v>
          </cell>
          <cell r="I1040">
            <v>89636</v>
          </cell>
          <cell r="K1040" t="str">
            <v>Abundant Solar Power Inc.</v>
          </cell>
          <cell r="L1040">
            <v>2841.16</v>
          </cell>
          <cell r="M1040" t="str">
            <v>DC</v>
          </cell>
          <cell r="X1040">
            <v>2019</v>
          </cell>
          <cell r="Z1040" t="str">
            <v>Macedon</v>
          </cell>
          <cell r="AB1040" t="str">
            <v>NY</v>
          </cell>
        </row>
        <row r="1041">
          <cell r="A1041" t="str">
            <v>P_018638156</v>
          </cell>
          <cell r="B1041" t="str">
            <v>Y</v>
          </cell>
          <cell r="F1041" t="str">
            <v>New York State Elec &amp; Gas Corp</v>
          </cell>
          <cell r="G1041">
            <v>13511</v>
          </cell>
          <cell r="I1041">
            <v>81594</v>
          </cell>
          <cell r="K1041" t="str">
            <v>Generate Capital</v>
          </cell>
          <cell r="L1041">
            <v>2782.08</v>
          </cell>
          <cell r="M1041" t="str">
            <v>DC</v>
          </cell>
          <cell r="X1041">
            <v>2019</v>
          </cell>
          <cell r="Z1041" t="str">
            <v>Thompson</v>
          </cell>
          <cell r="AB1041" t="str">
            <v>NY</v>
          </cell>
        </row>
        <row r="1042">
          <cell r="A1042" t="str">
            <v>P_186603160</v>
          </cell>
          <cell r="B1042" t="str">
            <v>Y</v>
          </cell>
          <cell r="F1042" t="str">
            <v>Rochester Gas &amp; Electric Corp</v>
          </cell>
          <cell r="G1042">
            <v>16183</v>
          </cell>
          <cell r="I1042">
            <v>69549</v>
          </cell>
          <cell r="K1042" t="str">
            <v>Generate Capital</v>
          </cell>
          <cell r="L1042">
            <v>2772</v>
          </cell>
          <cell r="M1042" t="str">
            <v>DC</v>
          </cell>
          <cell r="X1042">
            <v>2019</v>
          </cell>
          <cell r="Z1042" t="str">
            <v>Hilton</v>
          </cell>
          <cell r="AB1042" t="str">
            <v>NY</v>
          </cell>
        </row>
        <row r="1043">
          <cell r="A1043" t="str">
            <v>P_592854515</v>
          </cell>
          <cell r="B1043" t="str">
            <v>Y</v>
          </cell>
          <cell r="F1043" t="str">
            <v>New York State Elec &amp; Gas Corp</v>
          </cell>
          <cell r="G1043">
            <v>13511</v>
          </cell>
          <cell r="I1043">
            <v>129142</v>
          </cell>
          <cell r="K1043" t="str">
            <v>Xzerta Energy Group, LLC</v>
          </cell>
          <cell r="L1043">
            <v>6289.92</v>
          </cell>
          <cell r="M1043" t="str">
            <v>DC</v>
          </cell>
          <cell r="X1043">
            <v>2019</v>
          </cell>
          <cell r="Z1043" t="str">
            <v>Owego</v>
          </cell>
          <cell r="AB1043" t="str">
            <v>NY</v>
          </cell>
        </row>
        <row r="1044">
          <cell r="A1044" t="str">
            <v>P_570239769</v>
          </cell>
          <cell r="B1044" t="str">
            <v>Y</v>
          </cell>
          <cell r="F1044" t="str">
            <v>Pacific Gas &amp; Electric Co.</v>
          </cell>
          <cell r="G1044">
            <v>14328</v>
          </cell>
          <cell r="I1044" t="str">
            <v>Manteca Land 1 (Solar Choice)</v>
          </cell>
          <cell r="K1044" t="str">
            <v>AES Distributed Energy Inc.</v>
          </cell>
          <cell r="L1044">
            <v>1000</v>
          </cell>
          <cell r="M1044" t="str">
            <v>AC</v>
          </cell>
          <cell r="X1044">
            <v>2018</v>
          </cell>
          <cell r="Z1044" t="str">
            <v>Manteca</v>
          </cell>
          <cell r="AB1044" t="str">
            <v>CA</v>
          </cell>
        </row>
        <row r="1045">
          <cell r="A1045" t="str">
            <v>P_483170298</v>
          </cell>
          <cell r="B1045" t="str">
            <v>Y</v>
          </cell>
          <cell r="F1045" t="str">
            <v>Pacific Gas &amp; Electric Co.</v>
          </cell>
          <cell r="G1045">
            <v>14328</v>
          </cell>
          <cell r="I1045" t="str">
            <v>Merced 1</v>
          </cell>
          <cell r="K1045" t="str">
            <v>Green Light Energy Corporation</v>
          </cell>
          <cell r="L1045">
            <v>3000</v>
          </cell>
          <cell r="M1045" t="str">
            <v>AC</v>
          </cell>
          <cell r="X1045">
            <v>2018</v>
          </cell>
          <cell r="Z1045" t="str">
            <v>Los Banos</v>
          </cell>
          <cell r="AB1045" t="str">
            <v>CA</v>
          </cell>
        </row>
        <row r="1046">
          <cell r="A1046" t="str">
            <v>P_706410536</v>
          </cell>
          <cell r="B1046" t="str">
            <v>Y</v>
          </cell>
          <cell r="F1046" t="str">
            <v>Pacific Gas &amp; Electric Co.</v>
          </cell>
          <cell r="G1046">
            <v>14328</v>
          </cell>
          <cell r="I1046" t="str">
            <v>RE Tranquility 8 Amarillo</v>
          </cell>
          <cell r="K1046" t="str">
            <v>Sempra Energy</v>
          </cell>
          <cell r="L1046">
            <v>2000</v>
          </cell>
          <cell r="M1046" t="str">
            <v>AC</v>
          </cell>
          <cell r="X1046">
            <v>2018</v>
          </cell>
          <cell r="Z1046" t="str">
            <v>Cantua Creek</v>
          </cell>
          <cell r="AB1046" t="str">
            <v>CA</v>
          </cell>
        </row>
        <row r="1047">
          <cell r="A1047" t="str">
            <v>P_682047992</v>
          </cell>
          <cell r="B1047" t="str">
            <v>Y</v>
          </cell>
          <cell r="F1047" t="str">
            <v>Pacific Gas &amp; Electric Co.</v>
          </cell>
          <cell r="G1047">
            <v>14328</v>
          </cell>
          <cell r="I1047" t="str">
            <v>Delano Land 1</v>
          </cell>
          <cell r="K1047" t="str">
            <v>AES Distributed Energy Inc.</v>
          </cell>
          <cell r="L1047">
            <v>1000</v>
          </cell>
          <cell r="M1047" t="str">
            <v>AC</v>
          </cell>
          <cell r="X1047">
            <v>2018</v>
          </cell>
          <cell r="Z1047" t="str">
            <v>McFarland</v>
          </cell>
          <cell r="AB1047" t="str">
            <v>CA</v>
          </cell>
        </row>
        <row r="1048">
          <cell r="A1048" t="str">
            <v>P_320762899</v>
          </cell>
          <cell r="B1048" t="str">
            <v>Y</v>
          </cell>
          <cell r="F1048" t="str">
            <v>Pacific Gas &amp; Electric Co.</v>
          </cell>
          <cell r="G1048">
            <v>14328</v>
          </cell>
          <cell r="I1048" t="str">
            <v>Bakersfield PV 1</v>
          </cell>
          <cell r="K1048" t="str">
            <v>AES Distributed Energy Inc.</v>
          </cell>
          <cell r="L1048">
            <v>5255</v>
          </cell>
          <cell r="M1048" t="str">
            <v>AC</v>
          </cell>
          <cell r="X1048">
            <v>2018</v>
          </cell>
          <cell r="Z1048" t="str">
            <v>Bakersfield</v>
          </cell>
          <cell r="AB1048" t="str">
            <v>CA</v>
          </cell>
        </row>
        <row r="1049">
          <cell r="A1049" t="str">
            <v>P_468838919</v>
          </cell>
          <cell r="B1049" t="str">
            <v>Y</v>
          </cell>
          <cell r="F1049" t="str">
            <v>Pacific Gas &amp; Electric Co.</v>
          </cell>
          <cell r="G1049">
            <v>14328</v>
          </cell>
          <cell r="I1049" t="str">
            <v>Bakersfield Industrial 1</v>
          </cell>
          <cell r="K1049" t="str">
            <v>AES Distributed Energy Inc.</v>
          </cell>
          <cell r="L1049">
            <v>1000</v>
          </cell>
          <cell r="M1049" t="str">
            <v>AC</v>
          </cell>
          <cell r="X1049">
            <v>2018</v>
          </cell>
          <cell r="Z1049" t="str">
            <v>Bakersfield</v>
          </cell>
          <cell r="AB1049" t="str">
            <v>CA</v>
          </cell>
        </row>
        <row r="1050">
          <cell r="A1050" t="str">
            <v>P_328115703</v>
          </cell>
          <cell r="B1050" t="str">
            <v>Y</v>
          </cell>
          <cell r="F1050" t="str">
            <v>Pacific Gas &amp; Electric Co.</v>
          </cell>
          <cell r="G1050">
            <v>14328</v>
          </cell>
          <cell r="I1050" t="str">
            <v>Redwood 4 Solar Farm</v>
          </cell>
          <cell r="K1050" t="str">
            <v>8minutenergy Renewables, LLC</v>
          </cell>
          <cell r="L1050">
            <v>2000</v>
          </cell>
          <cell r="M1050" t="str">
            <v>AC</v>
          </cell>
          <cell r="X1050">
            <v>2018</v>
          </cell>
          <cell r="Z1050" t="str">
            <v>Bakersfield</v>
          </cell>
          <cell r="AB1050" t="str">
            <v>CA</v>
          </cell>
        </row>
        <row r="1051">
          <cell r="A1051" t="str">
            <v>P_195529196</v>
          </cell>
          <cell r="B1051" t="str">
            <v>Y</v>
          </cell>
          <cell r="F1051" t="str">
            <v>Duke Energy Progress - (NC)</v>
          </cell>
          <cell r="G1051">
            <v>3046</v>
          </cell>
          <cell r="I1051" t="str">
            <v>AIRE Demonstration Project: First Congregational United Church of Christ</v>
          </cell>
          <cell r="K1051" t="str">
            <v>Sundance Power Systems</v>
          </cell>
          <cell r="L1051">
            <v>10</v>
          </cell>
          <cell r="M1051" t="str">
            <v>AC</v>
          </cell>
          <cell r="X1051">
            <v>2011</v>
          </cell>
          <cell r="Z1051" t="str">
            <v>Asheville</v>
          </cell>
          <cell r="AB1051" t="str">
            <v>NC</v>
          </cell>
        </row>
        <row r="1052">
          <cell r="A1052" t="str">
            <v>P_196440170</v>
          </cell>
          <cell r="B1052" t="str">
            <v>Y</v>
          </cell>
          <cell r="F1052" t="str">
            <v>San Diego Gas &amp; Electric Co</v>
          </cell>
          <cell r="G1052">
            <v>16609</v>
          </cell>
          <cell r="I1052" t="str">
            <v>Midway III (97WI 8ME) Project GTSR</v>
          </cell>
          <cell r="K1052" t="str">
            <v>Greenbacker Renewable Energy Company</v>
          </cell>
          <cell r="L1052">
            <v>26000</v>
          </cell>
          <cell r="M1052" t="str">
            <v>DC</v>
          </cell>
          <cell r="X1052">
            <v>2018</v>
          </cell>
          <cell r="Z1052" t="str">
            <v>Calipatria</v>
          </cell>
          <cell r="AB1052" t="str">
            <v>CA</v>
          </cell>
        </row>
        <row r="1053">
          <cell r="A1053" t="str">
            <v>P_313395945a</v>
          </cell>
          <cell r="B1053" t="str">
            <v>Y</v>
          </cell>
          <cell r="F1053" t="str">
            <v>Green Power EMC (Oglethorpe Power Corporation)</v>
          </cell>
          <cell r="G1053">
            <v>13994</v>
          </cell>
          <cell r="I1053" t="str">
            <v>Hazlehurst I</v>
          </cell>
          <cell r="K1053" t="str">
            <v>Silicon Ranch</v>
          </cell>
          <cell r="L1053">
            <v>10370</v>
          </cell>
          <cell r="M1053" t="str">
            <v>AC</v>
          </cell>
          <cell r="X1053">
            <v>2015</v>
          </cell>
          <cell r="Z1053" t="str">
            <v>Hazlehurst</v>
          </cell>
          <cell r="AB1053" t="str">
            <v>GA</v>
          </cell>
        </row>
        <row r="1054">
          <cell r="A1054" t="str">
            <v>P_313395945b</v>
          </cell>
          <cell r="B1054" t="str">
            <v>Y</v>
          </cell>
          <cell r="F1054" t="str">
            <v>Green Power EMC (Oglethorpe Power Corporation)</v>
          </cell>
          <cell r="G1054">
            <v>13994</v>
          </cell>
          <cell r="I1054" t="str">
            <v>SR South Loving</v>
          </cell>
          <cell r="K1054" t="str">
            <v>Silicon Ranch</v>
          </cell>
          <cell r="L1054">
            <v>52000</v>
          </cell>
          <cell r="M1054" t="str">
            <v>AC</v>
          </cell>
          <cell r="X1054">
            <v>2017</v>
          </cell>
          <cell r="Z1054" t="str">
            <v>Hazlehurst</v>
          </cell>
          <cell r="AB1054" t="str">
            <v>GA</v>
          </cell>
        </row>
        <row r="1055">
          <cell r="A1055" t="str">
            <v>P_236529262</v>
          </cell>
          <cell r="B1055" t="str">
            <v>Y</v>
          </cell>
          <cell r="F1055" t="str">
            <v>Public Service Co of Colorado</v>
          </cell>
          <cell r="G1055">
            <v>15466</v>
          </cell>
          <cell r="I1055" t="str">
            <v>DU CSG 1 LLC (SRC053578)</v>
          </cell>
          <cell r="K1055" t="str">
            <v>Pivot Energy (Microgrid)</v>
          </cell>
          <cell r="L1055">
            <v>497.25</v>
          </cell>
          <cell r="M1055" t="str">
            <v>DC</v>
          </cell>
          <cell r="X1055">
            <v>2019</v>
          </cell>
          <cell r="Z1055" t="str">
            <v>Watkins</v>
          </cell>
          <cell r="AB1055" t="str">
            <v>CO</v>
          </cell>
        </row>
        <row r="1056">
          <cell r="A1056" t="str">
            <v>P_108786280</v>
          </cell>
          <cell r="B1056" t="str">
            <v>Y</v>
          </cell>
          <cell r="F1056" t="str">
            <v>Public Service Co of Colorado</v>
          </cell>
          <cell r="G1056">
            <v>15466</v>
          </cell>
          <cell r="I1056" t="str">
            <v>Denver SLB (SRC053579)</v>
          </cell>
          <cell r="K1056" t="str">
            <v>Pivot Energy (Microgrid)</v>
          </cell>
          <cell r="L1056">
            <v>994.5</v>
          </cell>
          <cell r="M1056" t="str">
            <v>DC</v>
          </cell>
          <cell r="Q1056">
            <v>994.5</v>
          </cell>
          <cell r="X1056">
            <v>2019</v>
          </cell>
          <cell r="Z1056" t="str">
            <v>Denver</v>
          </cell>
          <cell r="AB1056" t="str">
            <v>CO</v>
          </cell>
        </row>
        <row r="1057">
          <cell r="A1057" t="str">
            <v>P_113985558</v>
          </cell>
          <cell r="B1057" t="str">
            <v>Y</v>
          </cell>
          <cell r="F1057" t="str">
            <v>Public Service Co of Colorado</v>
          </cell>
          <cell r="G1057">
            <v>15466</v>
          </cell>
          <cell r="I1057" t="str">
            <v>Mesa CSG 2 LLC (SRC053581)</v>
          </cell>
          <cell r="K1057" t="str">
            <v>Pivot Energy (Microgrid)</v>
          </cell>
          <cell r="L1057">
            <v>1994.85</v>
          </cell>
          <cell r="M1057" t="str">
            <v>DC</v>
          </cell>
          <cell r="X1057">
            <v>2019</v>
          </cell>
          <cell r="Z1057" t="str">
            <v>Palisade</v>
          </cell>
          <cell r="AB1057" t="str">
            <v>CO</v>
          </cell>
        </row>
        <row r="1058">
          <cell r="A1058" t="str">
            <v>P_982179868</v>
          </cell>
          <cell r="B1058" t="str">
            <v>Y</v>
          </cell>
          <cell r="F1058" t="str">
            <v>Public Service Co of Colorado</v>
          </cell>
          <cell r="G1058">
            <v>15466</v>
          </cell>
          <cell r="I1058" t="str">
            <v>Rifle (SRC053975)</v>
          </cell>
          <cell r="K1058" t="str">
            <v>Oak Leaf Energy Partners</v>
          </cell>
          <cell r="L1058">
            <v>1997.1</v>
          </cell>
          <cell r="M1058" t="str">
            <v>DC</v>
          </cell>
          <cell r="X1058">
            <v>2019</v>
          </cell>
          <cell r="Z1058" t="str">
            <v>Rifle</v>
          </cell>
          <cell r="AB1058" t="str">
            <v>CO</v>
          </cell>
        </row>
        <row r="1059">
          <cell r="A1059" t="str">
            <v>P_342117671</v>
          </cell>
          <cell r="B1059" t="str">
            <v>Y</v>
          </cell>
          <cell r="F1059" t="str">
            <v>Public Service Co of Colorado</v>
          </cell>
          <cell r="G1059">
            <v>15466</v>
          </cell>
          <cell r="I1059" t="str">
            <v>Tebo01 (SRC053967)</v>
          </cell>
          <cell r="K1059" t="str">
            <v>Oak Leaf Energy Partners</v>
          </cell>
          <cell r="L1059">
            <v>1997.1</v>
          </cell>
          <cell r="M1059" t="str">
            <v>DC</v>
          </cell>
          <cell r="X1059">
            <v>2019</v>
          </cell>
          <cell r="Z1059" t="str">
            <v>Watkins</v>
          </cell>
          <cell r="AB1059" t="str">
            <v>CO</v>
          </cell>
        </row>
        <row r="1060">
          <cell r="A1060" t="str">
            <v>P_352602258</v>
          </cell>
          <cell r="B1060" t="str">
            <v>Y</v>
          </cell>
          <cell r="F1060" t="str">
            <v>Public Service Co of Colorado</v>
          </cell>
          <cell r="G1060">
            <v>15466</v>
          </cell>
          <cell r="I1060" t="str">
            <v>Tebo02 (SRC053968)</v>
          </cell>
          <cell r="K1060" t="str">
            <v>Oak Leaf Energy Partners</v>
          </cell>
          <cell r="L1060">
            <v>1997.1</v>
          </cell>
          <cell r="M1060" t="str">
            <v>DC</v>
          </cell>
          <cell r="X1060">
            <v>2019</v>
          </cell>
          <cell r="Z1060" t="str">
            <v>Watkins</v>
          </cell>
          <cell r="AB1060" t="str">
            <v>CO</v>
          </cell>
        </row>
        <row r="1061">
          <cell r="A1061" t="str">
            <v>P_753837064</v>
          </cell>
          <cell r="B1061" t="str">
            <v>Y</v>
          </cell>
          <cell r="F1061" t="str">
            <v>Public Service Co of Colorado</v>
          </cell>
          <cell r="G1061">
            <v>15466</v>
          </cell>
          <cell r="I1061" t="str">
            <v>Lantz (SRC053976)</v>
          </cell>
          <cell r="K1061" t="str">
            <v>Oak Leaf Energy Partners</v>
          </cell>
          <cell r="L1061">
            <v>1997.1</v>
          </cell>
          <cell r="M1061" t="str">
            <v>DC</v>
          </cell>
          <cell r="X1061">
            <v>2019</v>
          </cell>
          <cell r="Z1061" t="str">
            <v>Salida</v>
          </cell>
          <cell r="AB1061" t="str">
            <v>CO</v>
          </cell>
        </row>
        <row r="1062">
          <cell r="A1062" t="str">
            <v>P_814841937</v>
          </cell>
          <cell r="B1062" t="str">
            <v>Y</v>
          </cell>
          <cell r="F1062" t="str">
            <v>Public Service Co of Colorado</v>
          </cell>
          <cell r="G1062">
            <v>15466</v>
          </cell>
          <cell r="I1062" t="str">
            <v>Anderson (SRC053973)</v>
          </cell>
          <cell r="K1062" t="str">
            <v>Oak Leaf Energy Partners</v>
          </cell>
          <cell r="L1062">
            <v>1997.1</v>
          </cell>
          <cell r="M1062" t="str">
            <v>DC</v>
          </cell>
          <cell r="X1062">
            <v>2019</v>
          </cell>
          <cell r="Z1062" t="str">
            <v>Platteville</v>
          </cell>
          <cell r="AB1062" t="str">
            <v>CO</v>
          </cell>
        </row>
        <row r="1063">
          <cell r="A1063" t="str">
            <v>P_779460881</v>
          </cell>
          <cell r="B1063" t="str">
            <v>Y</v>
          </cell>
          <cell r="F1063" t="str">
            <v>Public Service Co of Colorado</v>
          </cell>
          <cell r="G1063">
            <v>15466</v>
          </cell>
          <cell r="I1063" t="str">
            <v>McCormick (SRC053974)</v>
          </cell>
          <cell r="K1063" t="str">
            <v>Oak Leaf Energy Partners</v>
          </cell>
          <cell r="L1063">
            <v>1184</v>
          </cell>
          <cell r="M1063" t="str">
            <v>DC</v>
          </cell>
          <cell r="X1063">
            <v>2019</v>
          </cell>
          <cell r="Z1063" t="str">
            <v>Platteville</v>
          </cell>
          <cell r="AB1063" t="str">
            <v>CO</v>
          </cell>
        </row>
        <row r="1064">
          <cell r="A1064" t="str">
            <v>P_877014954</v>
          </cell>
          <cell r="B1064" t="str">
            <v>Y</v>
          </cell>
          <cell r="F1064" t="str">
            <v>Public Service Co of Colorado</v>
          </cell>
          <cell r="G1064">
            <v>15466</v>
          </cell>
          <cell r="I1064" t="str">
            <v>DIA 1 (SRC053965)</v>
          </cell>
          <cell r="K1064" t="str">
            <v>Oak Leaf Energy Partners</v>
          </cell>
          <cell r="L1064">
            <v>1997.1</v>
          </cell>
          <cell r="M1064" t="str">
            <v>DC</v>
          </cell>
          <cell r="X1064">
            <v>2019</v>
          </cell>
          <cell r="Z1064" t="str">
            <v>Denver</v>
          </cell>
          <cell r="AB1064" t="str">
            <v>CO</v>
          </cell>
        </row>
        <row r="1065">
          <cell r="A1065" t="str">
            <v>P_882393395</v>
          </cell>
          <cell r="B1065" t="str">
            <v>Y</v>
          </cell>
          <cell r="F1065" t="str">
            <v>Public Service Co of Colorado</v>
          </cell>
          <cell r="G1065">
            <v>15466</v>
          </cell>
          <cell r="I1065" t="str">
            <v>Alamosa South CSG (SRC055045)</v>
          </cell>
          <cell r="K1065" t="str">
            <v>Community Energy Solar</v>
          </cell>
          <cell r="L1065">
            <v>1998.4</v>
          </cell>
          <cell r="M1065" t="str">
            <v>DC</v>
          </cell>
          <cell r="X1065">
            <v>2019</v>
          </cell>
          <cell r="Z1065" t="str">
            <v>Alamosa</v>
          </cell>
          <cell r="AB1065" t="str">
            <v>CO</v>
          </cell>
        </row>
        <row r="1066">
          <cell r="A1066" t="str">
            <v>P_033785860</v>
          </cell>
          <cell r="B1066" t="str">
            <v>Y</v>
          </cell>
          <cell r="F1066" t="str">
            <v>Public Service Co of Colorado</v>
          </cell>
          <cell r="G1066">
            <v>15466</v>
          </cell>
          <cell r="I1066" t="str">
            <v>DIA 2 (SRC053970)</v>
          </cell>
          <cell r="K1066" t="str">
            <v>Oak Leaf Energy Partners</v>
          </cell>
          <cell r="L1066">
            <v>1997.1</v>
          </cell>
          <cell r="M1066" t="str">
            <v>DC</v>
          </cell>
          <cell r="X1066">
            <v>2019</v>
          </cell>
          <cell r="Z1066" t="str">
            <v>Denver</v>
          </cell>
          <cell r="AB1066" t="str">
            <v>CO</v>
          </cell>
        </row>
        <row r="1067">
          <cell r="A1067" t="str">
            <v>P_433766506</v>
          </cell>
          <cell r="B1067" t="str">
            <v>Y</v>
          </cell>
          <cell r="F1067" t="str">
            <v>Public Service Co of Colorado</v>
          </cell>
          <cell r="G1067">
            <v>15466</v>
          </cell>
          <cell r="I1067" t="str">
            <v>Mesa CSG 1 LLC (SRC054194)</v>
          </cell>
          <cell r="K1067" t="str">
            <v>Pivot Energy (Microgrid)</v>
          </cell>
          <cell r="L1067">
            <v>1993.68</v>
          </cell>
          <cell r="M1067" t="str">
            <v>DC</v>
          </cell>
          <cell r="X1067">
            <v>2019</v>
          </cell>
          <cell r="Z1067" t="str">
            <v>Grand Junction</v>
          </cell>
          <cell r="AB1067" t="str">
            <v>CO</v>
          </cell>
        </row>
        <row r="1068">
          <cell r="A1068" t="str">
            <v>P_033341515</v>
          </cell>
          <cell r="B1068" t="str">
            <v>Y</v>
          </cell>
          <cell r="F1068" t="str">
            <v>Public Service Co of Colorado</v>
          </cell>
          <cell r="G1068">
            <v>15466</v>
          </cell>
          <cell r="I1068" t="str">
            <v>Platteville Solar CSG LLC (SRC054664)</v>
          </cell>
          <cell r="K1068" t="str">
            <v>Pivot Energy (Microgrid)</v>
          </cell>
          <cell r="L1068">
            <v>1632.96</v>
          </cell>
          <cell r="M1068" t="str">
            <v>DC</v>
          </cell>
          <cell r="X1068">
            <v>2019</v>
          </cell>
          <cell r="Z1068" t="str">
            <v>Platteville</v>
          </cell>
          <cell r="AB1068" t="str">
            <v>CO</v>
          </cell>
        </row>
        <row r="1069">
          <cell r="A1069" t="str">
            <v>P_563663014</v>
          </cell>
          <cell r="F1069" t="str">
            <v>Public Service Co of Colorado</v>
          </cell>
          <cell r="G1069">
            <v>15466</v>
          </cell>
          <cell r="K1069" t="str">
            <v>Pivot Energy (Microgrid)</v>
          </cell>
          <cell r="L1069">
            <v>1994.85</v>
          </cell>
          <cell r="M1069" t="str">
            <v>DC</v>
          </cell>
          <cell r="X1069">
            <v>2019</v>
          </cell>
          <cell r="Z1069" t="str">
            <v>Watkins</v>
          </cell>
          <cell r="AB1069" t="str">
            <v>CO</v>
          </cell>
        </row>
        <row r="1070">
          <cell r="A1070" t="str">
            <v>P_640702965</v>
          </cell>
          <cell r="B1070" t="str">
            <v>Y</v>
          </cell>
          <cell r="F1070" t="str">
            <v>Public Service Co of Colorado</v>
          </cell>
          <cell r="G1070">
            <v>15466</v>
          </cell>
          <cell r="I1070" t="str">
            <v>CO LI CSG 2 LLC (SRC064203)</v>
          </cell>
          <cell r="K1070" t="str">
            <v>Pivot Energy (Microgrid)</v>
          </cell>
          <cell r="L1070">
            <v>1000.4</v>
          </cell>
          <cell r="M1070" t="str">
            <v>DC</v>
          </cell>
          <cell r="X1070">
            <v>2019</v>
          </cell>
          <cell r="Z1070" t="str">
            <v>Watkins</v>
          </cell>
          <cell r="AB1070" t="str">
            <v>CO</v>
          </cell>
        </row>
        <row r="1071">
          <cell r="A1071" t="str">
            <v>P_338817433</v>
          </cell>
          <cell r="B1071" t="str">
            <v>Y</v>
          </cell>
          <cell r="F1071" t="str">
            <v>Public Service Co of Colorado</v>
          </cell>
          <cell r="G1071">
            <v>15466</v>
          </cell>
          <cell r="I1071" t="str">
            <v>GRID CSG Standard 2 (SRC064251)</v>
          </cell>
          <cell r="K1071" t="str">
            <v>Grid Alternatives</v>
          </cell>
          <cell r="L1071">
            <v>97.47</v>
          </cell>
          <cell r="M1071" t="str">
            <v>DC</v>
          </cell>
          <cell r="Q1071">
            <v>97.47</v>
          </cell>
          <cell r="X1071">
            <v>2018</v>
          </cell>
          <cell r="Z1071" t="str">
            <v>Platteville</v>
          </cell>
          <cell r="AB1071" t="str">
            <v>CO</v>
          </cell>
        </row>
        <row r="1072">
          <cell r="A1072" t="str">
            <v>P_799444655</v>
          </cell>
          <cell r="B1072" t="str">
            <v>Y</v>
          </cell>
          <cell r="F1072" t="str">
            <v>Public Service Co of Colorado</v>
          </cell>
          <cell r="G1072">
            <v>15466</v>
          </cell>
          <cell r="I1072" t="str">
            <v>Mtn Solar 2 (SRC067948)</v>
          </cell>
          <cell r="K1072" t="str">
            <v>Pivot Energy (Microgrid)</v>
          </cell>
          <cell r="L1072">
            <v>1994.85</v>
          </cell>
          <cell r="M1072" t="str">
            <v>DC</v>
          </cell>
          <cell r="X1072">
            <v>2019</v>
          </cell>
          <cell r="Z1072" t="str">
            <v>Watkins</v>
          </cell>
          <cell r="AB1072" t="str">
            <v>CO</v>
          </cell>
        </row>
        <row r="1073">
          <cell r="A1073" t="str">
            <v>P_880247027</v>
          </cell>
          <cell r="B1073" t="str">
            <v>Y</v>
          </cell>
          <cell r="F1073" t="str">
            <v>Public Service Co of Colorado</v>
          </cell>
          <cell r="G1073">
            <v>15466</v>
          </cell>
          <cell r="I1073" t="str">
            <v>Mtn Solar 1 (SRC067947)</v>
          </cell>
          <cell r="K1073" t="str">
            <v>Pivot Energy (Microgrid)</v>
          </cell>
          <cell r="L1073">
            <v>1994.85</v>
          </cell>
          <cell r="M1073" t="str">
            <v>DC</v>
          </cell>
          <cell r="X1073">
            <v>2019</v>
          </cell>
          <cell r="Z1073" t="str">
            <v>Watkins</v>
          </cell>
          <cell r="AB1073" t="str">
            <v>CO</v>
          </cell>
        </row>
        <row r="1074">
          <cell r="A1074" t="str">
            <v>P_815841610</v>
          </cell>
          <cell r="F1074" t="str">
            <v>Public Service Co of Colorado</v>
          </cell>
          <cell r="G1074">
            <v>15466</v>
          </cell>
          <cell r="K1074" t="str">
            <v>Unknown</v>
          </cell>
          <cell r="L1074">
            <v>2000</v>
          </cell>
          <cell r="M1074" t="str">
            <v>DC</v>
          </cell>
          <cell r="X1074">
            <v>2019</v>
          </cell>
          <cell r="Z1074" t="str">
            <v>Denver</v>
          </cell>
          <cell r="AB1074" t="str">
            <v>CO</v>
          </cell>
        </row>
        <row r="1075">
          <cell r="A1075" t="str">
            <v>P_925918287</v>
          </cell>
          <cell r="B1075" t="str">
            <v>Y</v>
          </cell>
          <cell r="F1075" t="str">
            <v>NSTAR Electric Company</v>
          </cell>
          <cell r="G1075">
            <v>54913</v>
          </cell>
          <cell r="I1075" t="str">
            <v>Rochester MA 2 LLC</v>
          </cell>
          <cell r="K1075" t="str">
            <v>AMERESCO</v>
          </cell>
          <cell r="L1075">
            <v>1247.5899999999999</v>
          </cell>
          <cell r="M1075" t="str">
            <v>DC</v>
          </cell>
          <cell r="X1075">
            <v>2018</v>
          </cell>
          <cell r="Z1075" t="str">
            <v>Rochester</v>
          </cell>
          <cell r="AB1075" t="str">
            <v>MA</v>
          </cell>
        </row>
        <row r="1076">
          <cell r="A1076" t="str">
            <v>P_296526968</v>
          </cell>
          <cell r="B1076" t="str">
            <v>Y</v>
          </cell>
          <cell r="F1076" t="str">
            <v>National Grid</v>
          </cell>
          <cell r="G1076">
            <v>11804</v>
          </cell>
          <cell r="I1076" t="str">
            <v>BWC Connecticut River, LLC - Primary</v>
          </cell>
          <cell r="K1076" t="str">
            <v>AMP Solar Group</v>
          </cell>
          <cell r="L1076">
            <v>701.125</v>
          </cell>
          <cell r="M1076" t="str">
            <v>DC</v>
          </cell>
          <cell r="X1076">
            <v>2018</v>
          </cell>
          <cell r="Z1076" t="str">
            <v>Westport</v>
          </cell>
          <cell r="AB1076" t="str">
            <v>MA</v>
          </cell>
        </row>
        <row r="1077">
          <cell r="A1077" t="str">
            <v>P_522591005</v>
          </cell>
          <cell r="B1077" t="str">
            <v>Y</v>
          </cell>
          <cell r="F1077" t="str">
            <v>Town of Middleborough - (MA)</v>
          </cell>
          <cell r="G1077">
            <v>12473</v>
          </cell>
          <cell r="I1077" t="str">
            <v>Crooked Lane</v>
          </cell>
          <cell r="K1077" t="str">
            <v>SRECTrade</v>
          </cell>
          <cell r="L1077">
            <v>3278.88</v>
          </cell>
          <cell r="M1077" t="str">
            <v>DC</v>
          </cell>
          <cell r="X1077">
            <v>2018</v>
          </cell>
          <cell r="Z1077" t="str">
            <v>Lakeville</v>
          </cell>
          <cell r="AB1077" t="str">
            <v>MA</v>
          </cell>
        </row>
        <row r="1078">
          <cell r="A1078" t="str">
            <v>P_536300521</v>
          </cell>
          <cell r="B1078" t="str">
            <v>Y</v>
          </cell>
          <cell r="F1078" t="str">
            <v>National Grid</v>
          </cell>
          <cell r="G1078">
            <v>11804</v>
          </cell>
          <cell r="I1078" t="str">
            <v>BWC Connecticut River, LLC (Site B)</v>
          </cell>
          <cell r="K1078" t="str">
            <v>AMP Solar Group</v>
          </cell>
          <cell r="L1078">
            <v>725.22</v>
          </cell>
          <cell r="M1078" t="str">
            <v>DC</v>
          </cell>
          <cell r="X1078">
            <v>2018</v>
          </cell>
          <cell r="Z1078" t="str">
            <v>Westport</v>
          </cell>
          <cell r="AB1078" t="str">
            <v>MA</v>
          </cell>
        </row>
        <row r="1079">
          <cell r="A1079" t="str">
            <v>P_620868876</v>
          </cell>
          <cell r="B1079" t="str">
            <v>Y</v>
          </cell>
          <cell r="F1079" t="str">
            <v>NSTAR Electric Company</v>
          </cell>
          <cell r="G1079">
            <v>54913</v>
          </cell>
          <cell r="I1079" t="str">
            <v>Marathon Solar</v>
          </cell>
          <cell r="K1079" t="str">
            <v>Bullock Road Solar 1 LLC</v>
          </cell>
          <cell r="L1079">
            <v>2577.96</v>
          </cell>
          <cell r="M1079" t="str">
            <v>DC</v>
          </cell>
          <cell r="X1079">
            <v>2018</v>
          </cell>
          <cell r="Z1079" t="str">
            <v>Hopkinton</v>
          </cell>
          <cell r="AB1079" t="str">
            <v>MA</v>
          </cell>
        </row>
        <row r="1080">
          <cell r="A1080" t="str">
            <v>P_205924569</v>
          </cell>
          <cell r="B1080" t="str">
            <v>Y</v>
          </cell>
          <cell r="F1080" t="str">
            <v>NSTAR Electric Company</v>
          </cell>
          <cell r="G1080">
            <v>54913</v>
          </cell>
          <cell r="I1080" t="str">
            <v>Rockett Solar</v>
          </cell>
          <cell r="K1080" t="str">
            <v>SRECTrade</v>
          </cell>
          <cell r="L1080">
            <v>649.88</v>
          </cell>
          <cell r="M1080" t="str">
            <v>DC</v>
          </cell>
          <cell r="Q1080">
            <v>649.88</v>
          </cell>
          <cell r="X1080">
            <v>2018</v>
          </cell>
          <cell r="Z1080" t="str">
            <v>Acushnet</v>
          </cell>
          <cell r="AB1080" t="str">
            <v>MA</v>
          </cell>
        </row>
        <row r="1081">
          <cell r="A1081" t="str">
            <v>P_277593209</v>
          </cell>
          <cell r="B1081" t="str">
            <v>Y</v>
          </cell>
          <cell r="F1081" t="str">
            <v>City of Westfield - (MA)</v>
          </cell>
          <cell r="G1081">
            <v>20481</v>
          </cell>
          <cell r="I1081" t="str">
            <v>GSPP Terawatt Westfield LLC</v>
          </cell>
          <cell r="K1081" t="str">
            <v>Green Street Solar Power</v>
          </cell>
          <cell r="L1081">
            <v>4804.8</v>
          </cell>
          <cell r="M1081" t="str">
            <v>DC</v>
          </cell>
          <cell r="X1081">
            <v>2019</v>
          </cell>
          <cell r="Z1081" t="str">
            <v>Westfield</v>
          </cell>
          <cell r="AB1081" t="str">
            <v>MA</v>
          </cell>
        </row>
        <row r="1082">
          <cell r="A1082" t="str">
            <v>P_413939560</v>
          </cell>
          <cell r="B1082" t="str">
            <v>Y</v>
          </cell>
          <cell r="F1082" t="str">
            <v>City of Taunton</v>
          </cell>
          <cell r="G1082">
            <v>18488</v>
          </cell>
          <cell r="I1082" t="str">
            <v>GSPP Raynham TMLP LLC</v>
          </cell>
          <cell r="K1082" t="str">
            <v>Green Street Solar Power</v>
          </cell>
          <cell r="L1082">
            <v>2940</v>
          </cell>
          <cell r="M1082" t="str">
            <v>DC</v>
          </cell>
          <cell r="X1082">
            <v>2019</v>
          </cell>
          <cell r="Z1082" t="str">
            <v>Raynham</v>
          </cell>
          <cell r="AB1082" t="str">
            <v>MA</v>
          </cell>
        </row>
        <row r="1083">
          <cell r="A1083" t="str">
            <v>P_460167081</v>
          </cell>
          <cell r="B1083" t="str">
            <v>Y</v>
          </cell>
          <cell r="F1083" t="str">
            <v>NSTAR Electric Company</v>
          </cell>
          <cell r="G1083">
            <v>54913</v>
          </cell>
          <cell r="I1083" t="str">
            <v>Hopkinton MA 1, LLC</v>
          </cell>
          <cell r="K1083" t="str">
            <v>Nautilus Solar Energy, LLC</v>
          </cell>
          <cell r="L1083">
            <v>2764.8</v>
          </cell>
          <cell r="M1083" t="str">
            <v>DC</v>
          </cell>
          <cell r="X1083">
            <v>2019</v>
          </cell>
          <cell r="Z1083" t="str">
            <v>Hopkinton</v>
          </cell>
          <cell r="AB1083" t="str">
            <v>MA</v>
          </cell>
        </row>
        <row r="1084">
          <cell r="A1084" t="str">
            <v>P_096821621</v>
          </cell>
          <cell r="B1084" t="str">
            <v>Y</v>
          </cell>
          <cell r="F1084" t="str">
            <v>NSTAR Electric Company</v>
          </cell>
          <cell r="G1084">
            <v>54913</v>
          </cell>
          <cell r="I1084" t="str">
            <v>Carver MA 2 LLC</v>
          </cell>
          <cell r="K1084" t="str">
            <v>Carver MA 2, LLC</v>
          </cell>
          <cell r="L1084">
            <v>2842.4</v>
          </cell>
          <cell r="M1084" t="str">
            <v>DC</v>
          </cell>
          <cell r="X1084">
            <v>2019</v>
          </cell>
          <cell r="Z1084" t="str">
            <v>Carver</v>
          </cell>
          <cell r="AB1084" t="str">
            <v>MA</v>
          </cell>
        </row>
        <row r="1085">
          <cell r="A1085" t="str">
            <v>P_142601263</v>
          </cell>
          <cell r="B1085" t="str">
            <v>Y</v>
          </cell>
          <cell r="F1085" t="str">
            <v>Town of Littleton - (MA)</v>
          </cell>
          <cell r="G1085">
            <v>11085</v>
          </cell>
          <cell r="I1085" t="str">
            <v>GSPP Boxborough Littleton LLC</v>
          </cell>
          <cell r="K1085" t="str">
            <v>Bay4 Energy</v>
          </cell>
          <cell r="L1085">
            <v>5019.3</v>
          </cell>
          <cell r="M1085" t="str">
            <v>DC</v>
          </cell>
          <cell r="X1085">
            <v>2019</v>
          </cell>
          <cell r="Z1085" t="str">
            <v>Boxborough</v>
          </cell>
          <cell r="AB1085" t="str">
            <v>MA</v>
          </cell>
        </row>
        <row r="1086">
          <cell r="A1086" t="str">
            <v>P_917755682</v>
          </cell>
          <cell r="B1086" t="str">
            <v>Y</v>
          </cell>
          <cell r="F1086" t="str">
            <v>National Grid</v>
          </cell>
          <cell r="G1086">
            <v>11804</v>
          </cell>
          <cell r="I1086" t="str">
            <v>Millbury MA #1092 LLC</v>
          </cell>
          <cell r="K1086" t="str">
            <v>AMERESCO</v>
          </cell>
          <cell r="L1086">
            <v>1408.96</v>
          </cell>
          <cell r="M1086" t="str">
            <v>DC</v>
          </cell>
          <cell r="X1086">
            <v>2019</v>
          </cell>
          <cell r="Z1086" t="str">
            <v>Millbury</v>
          </cell>
          <cell r="AB1086" t="str">
            <v>MA</v>
          </cell>
        </row>
        <row r="1087">
          <cell r="A1087" t="str">
            <v>P_620947146</v>
          </cell>
          <cell r="B1087" t="str">
            <v>Y</v>
          </cell>
          <cell r="F1087" t="str">
            <v>Nebraska Public Power District</v>
          </cell>
          <cell r="G1087">
            <v>13337</v>
          </cell>
          <cell r="I1087" t="str">
            <v>Scottsbluff 2</v>
          </cell>
          <cell r="K1087" t="str">
            <v>N-Solar</v>
          </cell>
          <cell r="L1087">
            <v>4375</v>
          </cell>
          <cell r="M1087" t="str">
            <v>AC</v>
          </cell>
          <cell r="X1087">
            <v>2020</v>
          </cell>
          <cell r="Z1087" t="str">
            <v>Scottsbluff</v>
          </cell>
          <cell r="AB1087" t="str">
            <v>NE</v>
          </cell>
        </row>
        <row r="1088">
          <cell r="A1088" t="str">
            <v>P_736123188</v>
          </cell>
          <cell r="B1088" t="str">
            <v>Y</v>
          </cell>
          <cell r="F1088" t="str">
            <v>Village of L'Anse - (MI)</v>
          </cell>
          <cell r="G1088">
            <v>10508</v>
          </cell>
          <cell r="I1088" t="str">
            <v>L'Anse Community Solar Array</v>
          </cell>
          <cell r="L1088">
            <v>110.5</v>
          </cell>
          <cell r="M1088" t="str">
            <v>AC</v>
          </cell>
          <cell r="X1088">
            <v>2019</v>
          </cell>
          <cell r="Z1088" t="str">
            <v>L'Anse</v>
          </cell>
          <cell r="AB1088" t="str">
            <v>MI</v>
          </cell>
        </row>
        <row r="1089">
          <cell r="A1089" t="str">
            <v>P_423524696</v>
          </cell>
          <cell r="B1089" t="str">
            <v>Y</v>
          </cell>
          <cell r="F1089" t="str">
            <v>New York State Elec &amp; Gas Corp</v>
          </cell>
          <cell r="G1089">
            <v>13511</v>
          </cell>
          <cell r="I1089" t="str">
            <v>5408-98143</v>
          </cell>
          <cell r="K1089" t="str">
            <v>Generate Capital</v>
          </cell>
          <cell r="L1089">
            <v>2317.6799999999998</v>
          </cell>
          <cell r="M1089" t="str">
            <v>DC</v>
          </cell>
          <cell r="X1089">
            <v>2019</v>
          </cell>
          <cell r="Z1089" t="str">
            <v>Callicoon</v>
          </cell>
          <cell r="AB1089" t="str">
            <v>NY</v>
          </cell>
        </row>
        <row r="1090">
          <cell r="A1090" t="str">
            <v>P_770217464</v>
          </cell>
          <cell r="B1090" t="str">
            <v>Y</v>
          </cell>
          <cell r="F1090" t="str">
            <v>Consolidated Edison Co-NY Inc</v>
          </cell>
          <cell r="G1090">
            <v>4226</v>
          </cell>
          <cell r="I1090">
            <v>215669</v>
          </cell>
          <cell r="K1090" t="str">
            <v>Brooklyn SolarWorks, LLC</v>
          </cell>
          <cell r="L1090">
            <v>7.4</v>
          </cell>
          <cell r="M1090" t="str">
            <v>DC</v>
          </cell>
          <cell r="X1090">
            <v>2020</v>
          </cell>
          <cell r="Z1090" t="str">
            <v>Queens</v>
          </cell>
          <cell r="AB1090" t="str">
            <v>NY</v>
          </cell>
        </row>
        <row r="1091">
          <cell r="A1091" t="str">
            <v>P_498155399</v>
          </cell>
          <cell r="B1091" t="str">
            <v>Y</v>
          </cell>
          <cell r="F1091" t="str">
            <v>Consolidated Edison Co-NY Inc</v>
          </cell>
          <cell r="G1091">
            <v>4226</v>
          </cell>
          <cell r="I1091">
            <v>218479</v>
          </cell>
          <cell r="K1091" t="str">
            <v>Brooklyn SolarWorks, LLC</v>
          </cell>
          <cell r="L1091">
            <v>13.51</v>
          </cell>
          <cell r="M1091" t="str">
            <v>DC</v>
          </cell>
          <cell r="X1091">
            <v>2020</v>
          </cell>
          <cell r="Z1091" t="str">
            <v>Brooklyn</v>
          </cell>
          <cell r="AB1091" t="str">
            <v>NY</v>
          </cell>
        </row>
        <row r="1092">
          <cell r="A1092" t="str">
            <v>P_333329292</v>
          </cell>
          <cell r="B1092" t="str">
            <v>Y</v>
          </cell>
          <cell r="F1092" t="str">
            <v>New York State Elec &amp; Gas Corp</v>
          </cell>
          <cell r="G1092">
            <v>13511</v>
          </cell>
          <cell r="I1092">
            <v>174326</v>
          </cell>
          <cell r="K1092" t="str">
            <v>Renovus Energy, Inc</v>
          </cell>
          <cell r="L1092">
            <v>341.55</v>
          </cell>
          <cell r="M1092" t="str">
            <v>DC</v>
          </cell>
          <cell r="X1092">
            <v>2020</v>
          </cell>
          <cell r="Z1092" t="str">
            <v>Campbell</v>
          </cell>
          <cell r="AB1092" t="str">
            <v>NY</v>
          </cell>
        </row>
        <row r="1093">
          <cell r="A1093" t="str">
            <v>P_645430682</v>
          </cell>
          <cell r="B1093" t="str">
            <v>Y</v>
          </cell>
          <cell r="F1093" t="str">
            <v>Consolidated Edison Co-NY Inc</v>
          </cell>
          <cell r="G1093">
            <v>4226</v>
          </cell>
          <cell r="I1093">
            <v>222056</v>
          </cell>
          <cell r="K1093" t="str">
            <v>Brooklyn SolarWorks, LLC</v>
          </cell>
          <cell r="L1093">
            <v>14.43</v>
          </cell>
          <cell r="M1093" t="str">
            <v>DC</v>
          </cell>
          <cell r="X1093">
            <v>2020</v>
          </cell>
          <cell r="Z1093" t="str">
            <v>Queens</v>
          </cell>
          <cell r="AB1093" t="str">
            <v>NY</v>
          </cell>
        </row>
        <row r="1094">
          <cell r="A1094" t="str">
            <v>P_600016496</v>
          </cell>
          <cell r="B1094" t="str">
            <v>Y</v>
          </cell>
          <cell r="F1094" t="str">
            <v>Consolidated Edison Co-NY Inc</v>
          </cell>
          <cell r="G1094">
            <v>4226</v>
          </cell>
          <cell r="I1094">
            <v>184589</v>
          </cell>
          <cell r="K1094" t="str">
            <v>Sol Alliance Solar Development</v>
          </cell>
          <cell r="L1094">
            <v>333.74</v>
          </cell>
          <cell r="M1094" t="str">
            <v>DC</v>
          </cell>
          <cell r="X1094">
            <v>2020</v>
          </cell>
          <cell r="Z1094" t="str">
            <v>Woodside</v>
          </cell>
          <cell r="AB1094" t="str">
            <v>NY</v>
          </cell>
        </row>
        <row r="1095">
          <cell r="A1095" t="str">
            <v>P_898859843</v>
          </cell>
          <cell r="B1095" t="str">
            <v>Y</v>
          </cell>
          <cell r="F1095" t="str">
            <v>Consolidated Edison Co-NY Inc</v>
          </cell>
          <cell r="G1095">
            <v>4226</v>
          </cell>
          <cell r="I1095">
            <v>225517</v>
          </cell>
          <cell r="K1095" t="str">
            <v>Brooklyn SolarWorks, LLC</v>
          </cell>
          <cell r="L1095">
            <v>9.6199999999999992</v>
          </cell>
          <cell r="M1095" t="str">
            <v>DC</v>
          </cell>
          <cell r="X1095">
            <v>2020</v>
          </cell>
          <cell r="Z1095" t="str">
            <v>New York</v>
          </cell>
          <cell r="AB1095" t="str">
            <v>NY</v>
          </cell>
        </row>
        <row r="1096">
          <cell r="A1096" t="str">
            <v>P_592452433</v>
          </cell>
          <cell r="B1096" t="str">
            <v>Y</v>
          </cell>
          <cell r="F1096" t="str">
            <v>Consolidated Edison Co-NY Inc</v>
          </cell>
          <cell r="G1096">
            <v>4226</v>
          </cell>
          <cell r="I1096">
            <v>186421</v>
          </cell>
          <cell r="K1096" t="str">
            <v>CES Danbury Solar, LLC</v>
          </cell>
          <cell r="L1096">
            <v>228.69</v>
          </cell>
          <cell r="M1096" t="str">
            <v>DC</v>
          </cell>
          <cell r="X1096">
            <v>2020</v>
          </cell>
          <cell r="Z1096" t="str">
            <v>Staten Island</v>
          </cell>
          <cell r="AB1096" t="str">
            <v>NY</v>
          </cell>
        </row>
        <row r="1097">
          <cell r="A1097" t="str">
            <v>P_712401830</v>
          </cell>
          <cell r="B1097" t="str">
            <v>Y</v>
          </cell>
          <cell r="F1097" t="str">
            <v>Consolidated Edison Co-NY Inc</v>
          </cell>
          <cell r="G1097">
            <v>4226</v>
          </cell>
          <cell r="I1097">
            <v>214004</v>
          </cell>
          <cell r="K1097" t="str">
            <v>Best Energy Power</v>
          </cell>
          <cell r="L1097">
            <v>26.18</v>
          </cell>
          <cell r="M1097" t="str">
            <v>DC</v>
          </cell>
          <cell r="X1097">
            <v>2020</v>
          </cell>
          <cell r="Z1097" t="str">
            <v>Bronx</v>
          </cell>
          <cell r="AB1097" t="str">
            <v>NY</v>
          </cell>
        </row>
        <row r="1098">
          <cell r="A1098" t="str">
            <v>P_646831865</v>
          </cell>
          <cell r="B1098" t="str">
            <v>Y</v>
          </cell>
          <cell r="F1098" t="str">
            <v>Consolidated Edison Co-NY Inc</v>
          </cell>
          <cell r="G1098">
            <v>4226</v>
          </cell>
          <cell r="I1098">
            <v>186352</v>
          </cell>
          <cell r="K1098" t="str">
            <v>CES Danbury Solar, LLC</v>
          </cell>
          <cell r="L1098">
            <v>170.28</v>
          </cell>
          <cell r="M1098" t="str">
            <v>DC</v>
          </cell>
          <cell r="X1098">
            <v>2020</v>
          </cell>
          <cell r="Z1098" t="str">
            <v>Staten Island</v>
          </cell>
          <cell r="AB1098" t="str">
            <v>NY</v>
          </cell>
        </row>
        <row r="1099">
          <cell r="A1099" t="str">
            <v>P_975684927</v>
          </cell>
          <cell r="B1099" t="str">
            <v>Y</v>
          </cell>
          <cell r="F1099" t="str">
            <v>Long Island Power Authority</v>
          </cell>
          <cell r="G1099">
            <v>11171</v>
          </cell>
          <cell r="I1099">
            <v>172261</v>
          </cell>
          <cell r="K1099" t="str">
            <v>SuNation Solar Systems, Inc.</v>
          </cell>
          <cell r="L1099">
            <v>413.17</v>
          </cell>
          <cell r="M1099" t="str">
            <v>DC</v>
          </cell>
          <cell r="X1099">
            <v>2020</v>
          </cell>
          <cell r="Z1099" t="str">
            <v>Woodbury</v>
          </cell>
          <cell r="AB1099" t="str">
            <v>NY</v>
          </cell>
        </row>
        <row r="1100">
          <cell r="A1100" t="str">
            <v>P_873028302</v>
          </cell>
          <cell r="B1100" t="str">
            <v>Y</v>
          </cell>
          <cell r="F1100" t="str">
            <v>New York State Elec &amp; Gas Corp</v>
          </cell>
          <cell r="G1100">
            <v>13511</v>
          </cell>
          <cell r="I1100" t="str">
            <v>5408-98819</v>
          </cell>
          <cell r="K1100" t="str">
            <v>Delaware River Solar, LLC</v>
          </cell>
          <cell r="L1100">
            <v>2704.8</v>
          </cell>
          <cell r="M1100" t="str">
            <v>DC</v>
          </cell>
          <cell r="X1100">
            <v>2020</v>
          </cell>
          <cell r="Z1100" t="str">
            <v>Narrowsburg</v>
          </cell>
          <cell r="AB1100" t="str">
            <v>NY</v>
          </cell>
        </row>
        <row r="1101">
          <cell r="A1101" t="str">
            <v>P_254913534</v>
          </cell>
          <cell r="B1101" t="str">
            <v>Y</v>
          </cell>
          <cell r="F1101" t="str">
            <v>Long Island Power Authority</v>
          </cell>
          <cell r="G1101">
            <v>11171</v>
          </cell>
          <cell r="I1101">
            <v>112298</v>
          </cell>
          <cell r="K1101" t="str">
            <v>Harvest Power</v>
          </cell>
          <cell r="L1101">
            <v>177.82</v>
          </cell>
          <cell r="M1101" t="str">
            <v>DC</v>
          </cell>
          <cell r="X1101">
            <v>2020</v>
          </cell>
          <cell r="Z1101" t="str">
            <v>Shelter Island</v>
          </cell>
          <cell r="AB1101" t="str">
            <v>NY</v>
          </cell>
        </row>
        <row r="1102">
          <cell r="A1102" t="str">
            <v>P_539964897</v>
          </cell>
          <cell r="B1102" t="str">
            <v>Y</v>
          </cell>
          <cell r="F1102" t="str">
            <v>Central Hudson Gas &amp; Elec Corp</v>
          </cell>
          <cell r="G1102">
            <v>3249</v>
          </cell>
          <cell r="I1102">
            <v>191815</v>
          </cell>
          <cell r="K1102" t="str">
            <v>SunCommon (dba for Hudson Valley Clean Energy)</v>
          </cell>
          <cell r="L1102">
            <v>2444.2600000000002</v>
          </cell>
          <cell r="M1102" t="str">
            <v>DC</v>
          </cell>
          <cell r="X1102">
            <v>2020</v>
          </cell>
          <cell r="Z1102" t="str">
            <v>Red Hook</v>
          </cell>
          <cell r="AB1102" t="str">
            <v>NY</v>
          </cell>
        </row>
        <row r="1103">
          <cell r="A1103" t="str">
            <v>P_446355971</v>
          </cell>
          <cell r="B1103" t="str">
            <v>Y</v>
          </cell>
          <cell r="F1103" t="str">
            <v>New York State Elec &amp; Gas Corp</v>
          </cell>
          <cell r="G1103">
            <v>13511</v>
          </cell>
          <cell r="I1103">
            <v>77327</v>
          </cell>
          <cell r="K1103" t="str">
            <v>Distributed Asset Solutions LLC</v>
          </cell>
          <cell r="L1103">
            <v>4473.96</v>
          </cell>
          <cell r="M1103" t="str">
            <v>DC</v>
          </cell>
          <cell r="X1103">
            <v>2020</v>
          </cell>
          <cell r="Z1103" t="str">
            <v>Dryden</v>
          </cell>
          <cell r="AB1103" t="str">
            <v>NY</v>
          </cell>
        </row>
        <row r="1104">
          <cell r="A1104" t="str">
            <v>P_847411613</v>
          </cell>
          <cell r="B1104" t="str">
            <v>Y</v>
          </cell>
          <cell r="F1104" t="str">
            <v>New York State Elec &amp; Gas Corp</v>
          </cell>
          <cell r="G1104">
            <v>13511</v>
          </cell>
          <cell r="I1104">
            <v>77068</v>
          </cell>
          <cell r="K1104" t="str">
            <v>Distributed Asset Solutions LLC</v>
          </cell>
          <cell r="L1104">
            <v>2995.98</v>
          </cell>
          <cell r="M1104" t="str">
            <v>DC</v>
          </cell>
          <cell r="X1104">
            <v>2020</v>
          </cell>
          <cell r="Z1104" t="str">
            <v>Dryden</v>
          </cell>
          <cell r="AB1104" t="str">
            <v>NY</v>
          </cell>
        </row>
        <row r="1105">
          <cell r="A1105" t="str">
            <v>P_805043193</v>
          </cell>
          <cell r="B1105" t="str">
            <v>Y</v>
          </cell>
          <cell r="F1105" t="str">
            <v>New York State Elec &amp; Gas Corp</v>
          </cell>
          <cell r="G1105">
            <v>13511</v>
          </cell>
          <cell r="I1105">
            <v>76999</v>
          </cell>
          <cell r="K1105" t="str">
            <v>Distributed Asset Solutions LLC</v>
          </cell>
          <cell r="L1105">
            <v>2995.98</v>
          </cell>
          <cell r="M1105" t="str">
            <v>DC</v>
          </cell>
          <cell r="X1105">
            <v>2020</v>
          </cell>
          <cell r="Z1105" t="str">
            <v>Dryden</v>
          </cell>
          <cell r="AB1105" t="str">
            <v>NY</v>
          </cell>
        </row>
        <row r="1106">
          <cell r="A1106" t="str">
            <v>P_841950705</v>
          </cell>
          <cell r="B1106" t="str">
            <v>Y</v>
          </cell>
          <cell r="F1106" t="str">
            <v>New York State Elec &amp; Gas Corp</v>
          </cell>
          <cell r="G1106">
            <v>13511</v>
          </cell>
          <cell r="I1106">
            <v>77069</v>
          </cell>
          <cell r="K1106" t="str">
            <v>Distributed Asset Solutions LLC</v>
          </cell>
          <cell r="L1106">
            <v>2995.98</v>
          </cell>
          <cell r="M1106" t="str">
            <v>DC</v>
          </cell>
          <cell r="X1106">
            <v>2020</v>
          </cell>
          <cell r="Z1106" t="str">
            <v>Dryden</v>
          </cell>
          <cell r="AB1106" t="str">
            <v>NY</v>
          </cell>
        </row>
        <row r="1107">
          <cell r="A1107" t="str">
            <v>P_013502528</v>
          </cell>
          <cell r="B1107" t="str">
            <v>Y</v>
          </cell>
          <cell r="F1107" t="str">
            <v>New York State Elec &amp; Gas Corp</v>
          </cell>
          <cell r="G1107">
            <v>13511</v>
          </cell>
          <cell r="I1107">
            <v>77002</v>
          </cell>
          <cell r="K1107" t="str">
            <v>Distributed Asset Solutions LLC</v>
          </cell>
          <cell r="L1107">
            <v>2995.98</v>
          </cell>
          <cell r="M1107" t="str">
            <v>DC</v>
          </cell>
          <cell r="X1107">
            <v>2020</v>
          </cell>
          <cell r="Z1107" t="str">
            <v>Dryden</v>
          </cell>
          <cell r="AB1107" t="str">
            <v>NY</v>
          </cell>
        </row>
        <row r="1108">
          <cell r="A1108" t="str">
            <v>P_406047947</v>
          </cell>
          <cell r="B1108" t="str">
            <v>Y</v>
          </cell>
          <cell r="F1108" t="str">
            <v>New York State Elec &amp; Gas Corp</v>
          </cell>
          <cell r="G1108">
            <v>13511</v>
          </cell>
          <cell r="I1108">
            <v>77000</v>
          </cell>
          <cell r="K1108" t="str">
            <v>Distributed Asset Solutions LLC</v>
          </cell>
          <cell r="L1108">
            <v>2995.98</v>
          </cell>
          <cell r="M1108" t="str">
            <v>DC</v>
          </cell>
          <cell r="X1108">
            <v>2020</v>
          </cell>
          <cell r="Z1108" t="str">
            <v>Dryden</v>
          </cell>
          <cell r="AB1108" t="str">
            <v>NY</v>
          </cell>
        </row>
        <row r="1109">
          <cell r="A1109" t="str">
            <v>P_396914200</v>
          </cell>
          <cell r="B1109" t="str">
            <v>Y</v>
          </cell>
          <cell r="F1109" t="str">
            <v>New York State Elec &amp; Gas Corp</v>
          </cell>
          <cell r="G1109">
            <v>13511</v>
          </cell>
          <cell r="I1109">
            <v>77520</v>
          </cell>
          <cell r="K1109" t="str">
            <v>Distributed Asset Solutions LLC</v>
          </cell>
          <cell r="L1109">
            <v>4473.96</v>
          </cell>
          <cell r="M1109" t="str">
            <v>DC</v>
          </cell>
          <cell r="X1109">
            <v>2020</v>
          </cell>
          <cell r="Z1109" t="str">
            <v>Dryden</v>
          </cell>
          <cell r="AB1109" t="str">
            <v>NY</v>
          </cell>
        </row>
        <row r="1110">
          <cell r="A1110" t="str">
            <v>P_807375884</v>
          </cell>
          <cell r="B1110" t="str">
            <v>Y</v>
          </cell>
          <cell r="F1110" t="str">
            <v>Central Hudson Gas &amp; Elec Corp</v>
          </cell>
          <cell r="G1110">
            <v>3249</v>
          </cell>
          <cell r="I1110">
            <v>77512</v>
          </cell>
          <cell r="K1110" t="str">
            <v>Clearway Renew LLC</v>
          </cell>
          <cell r="L1110">
            <v>3002.19</v>
          </cell>
          <cell r="M1110" t="str">
            <v>DC</v>
          </cell>
          <cell r="X1110">
            <v>2020</v>
          </cell>
          <cell r="Z1110" t="str">
            <v>Walden</v>
          </cell>
          <cell r="AB1110" t="str">
            <v>NY</v>
          </cell>
        </row>
        <row r="1111">
          <cell r="A1111" t="str">
            <v>P_486187556</v>
          </cell>
          <cell r="B1111" t="str">
            <v>Y</v>
          </cell>
          <cell r="F1111" t="str">
            <v>Consolidated Edison Co-NY Inc</v>
          </cell>
          <cell r="G1111">
            <v>4226</v>
          </cell>
          <cell r="I1111">
            <v>188251</v>
          </cell>
          <cell r="K1111" t="str">
            <v>Grid City Electric Corp</v>
          </cell>
          <cell r="L1111">
            <v>24.12</v>
          </cell>
          <cell r="M1111" t="str">
            <v>DC</v>
          </cell>
          <cell r="X1111">
            <v>2020</v>
          </cell>
          <cell r="Z1111" t="str">
            <v>New York</v>
          </cell>
          <cell r="AB1111" t="str">
            <v>NY</v>
          </cell>
        </row>
        <row r="1112">
          <cell r="A1112" t="str">
            <v>P_585622847</v>
          </cell>
          <cell r="B1112" t="str">
            <v>Y</v>
          </cell>
          <cell r="F1112" t="str">
            <v>Rochester Gas &amp; Electric Corp</v>
          </cell>
          <cell r="G1112">
            <v>16183</v>
          </cell>
          <cell r="I1112">
            <v>207669</v>
          </cell>
          <cell r="K1112" t="str">
            <v>GreenSpark Solar (dba for Sustainable Energy Developments)</v>
          </cell>
          <cell r="L1112">
            <v>674.1</v>
          </cell>
          <cell r="M1112" t="str">
            <v>DC</v>
          </cell>
          <cell r="X1112">
            <v>2020</v>
          </cell>
          <cell r="Z1112" t="str">
            <v>Sodus</v>
          </cell>
          <cell r="AB1112" t="str">
            <v>NY</v>
          </cell>
        </row>
        <row r="1113">
          <cell r="A1113" t="str">
            <v>P_492013906</v>
          </cell>
          <cell r="B1113" t="str">
            <v>Y</v>
          </cell>
          <cell r="F1113" t="str">
            <v>New York State Elec &amp; Gas Corp</v>
          </cell>
          <cell r="G1113">
            <v>13511</v>
          </cell>
          <cell r="I1113">
            <v>77062</v>
          </cell>
          <cell r="K1113" t="str">
            <v>Distributed Asset Solutions LLC</v>
          </cell>
          <cell r="L1113">
            <v>2969.07</v>
          </cell>
          <cell r="M1113" t="str">
            <v>DC</v>
          </cell>
          <cell r="X1113">
            <v>2020</v>
          </cell>
          <cell r="Z1113" t="str">
            <v>Dryden</v>
          </cell>
          <cell r="AB1113" t="str">
            <v>NY</v>
          </cell>
        </row>
        <row r="1114">
          <cell r="A1114" t="str">
            <v>P_987936183</v>
          </cell>
          <cell r="B1114" t="str">
            <v>Y</v>
          </cell>
          <cell r="F1114" t="str">
            <v>Niagara Mohawk Power Corp.</v>
          </cell>
          <cell r="G1114">
            <v>13573</v>
          </cell>
          <cell r="I1114">
            <v>170588</v>
          </cell>
          <cell r="K1114" t="str">
            <v>U.S. Light Energy (dba for Solitude Solar, LLC)</v>
          </cell>
          <cell r="L1114">
            <v>6901.2</v>
          </cell>
          <cell r="M1114" t="str">
            <v>DC</v>
          </cell>
          <cell r="X1114">
            <v>2020</v>
          </cell>
          <cell r="Z1114" t="str">
            <v>Clifton Park</v>
          </cell>
          <cell r="AB1114" t="str">
            <v>NY</v>
          </cell>
        </row>
        <row r="1115">
          <cell r="A1115" t="str">
            <v>P_840668029</v>
          </cell>
          <cell r="B1115" t="str">
            <v>Y</v>
          </cell>
          <cell r="F1115" t="str">
            <v>Consolidated Edison Co-NY Inc</v>
          </cell>
          <cell r="G1115">
            <v>4226</v>
          </cell>
          <cell r="I1115">
            <v>158033</v>
          </cell>
          <cell r="K1115" t="str">
            <v>OnForce Solar, Inc.</v>
          </cell>
          <cell r="L1115">
            <v>420.48</v>
          </cell>
          <cell r="M1115" t="str">
            <v>DC</v>
          </cell>
          <cell r="X1115">
            <v>2020</v>
          </cell>
          <cell r="Z1115" t="str">
            <v>Staten Island</v>
          </cell>
          <cell r="AB1115" t="str">
            <v>NY</v>
          </cell>
        </row>
        <row r="1116">
          <cell r="A1116" t="str">
            <v>P_168894048</v>
          </cell>
          <cell r="B1116" t="str">
            <v>Y</v>
          </cell>
          <cell r="F1116" t="str">
            <v>Central Hudson Gas &amp; Elec Corp</v>
          </cell>
          <cell r="G1116">
            <v>3249</v>
          </cell>
          <cell r="I1116">
            <v>186148</v>
          </cell>
          <cell r="K1116" t="str">
            <v>Solar Generation (dba for Eiger 3970 Consultants Inc.)</v>
          </cell>
          <cell r="L1116">
            <v>749.62</v>
          </cell>
          <cell r="M1116" t="str">
            <v>DC</v>
          </cell>
          <cell r="X1116">
            <v>2020</v>
          </cell>
          <cell r="Z1116" t="str">
            <v>Saugerties</v>
          </cell>
          <cell r="AB1116" t="str">
            <v>NY</v>
          </cell>
        </row>
        <row r="1117">
          <cell r="A1117" t="str">
            <v>P_296099539</v>
          </cell>
          <cell r="B1117" t="str">
            <v>Y</v>
          </cell>
          <cell r="F1117" t="str">
            <v>Central Hudson Gas &amp; Elec Corp</v>
          </cell>
          <cell r="G1117">
            <v>3249</v>
          </cell>
          <cell r="I1117">
            <v>80433</v>
          </cell>
          <cell r="K1117" t="str">
            <v>Generate Capital</v>
          </cell>
          <cell r="L1117">
            <v>3001.44</v>
          </cell>
          <cell r="M1117" t="str">
            <v>DC</v>
          </cell>
          <cell r="X1117">
            <v>2020</v>
          </cell>
          <cell r="Z1117" t="str">
            <v>Palenville</v>
          </cell>
          <cell r="AB1117" t="str">
            <v>NY</v>
          </cell>
        </row>
        <row r="1118">
          <cell r="A1118" t="str">
            <v>P_181349405</v>
          </cell>
          <cell r="B1118" t="str">
            <v>Y</v>
          </cell>
          <cell r="F1118" t="str">
            <v>Central Hudson Gas &amp; Elec Corp</v>
          </cell>
          <cell r="G1118">
            <v>3249</v>
          </cell>
          <cell r="I1118" t="str">
            <v>5318-100018</v>
          </cell>
          <cell r="K1118" t="str">
            <v>Generate Capital</v>
          </cell>
          <cell r="L1118">
            <v>3017.25</v>
          </cell>
          <cell r="M1118" t="str">
            <v>DC</v>
          </cell>
          <cell r="X1118">
            <v>2020</v>
          </cell>
          <cell r="Z1118" t="str">
            <v>Ellenville</v>
          </cell>
          <cell r="AB1118" t="str">
            <v>NY</v>
          </cell>
        </row>
        <row r="1119">
          <cell r="A1119" t="str">
            <v>P_654697194</v>
          </cell>
          <cell r="B1119" t="str">
            <v>Y</v>
          </cell>
          <cell r="F1119" t="str">
            <v>Consolidated Edison Co-NY Inc</v>
          </cell>
          <cell r="G1119">
            <v>4226</v>
          </cell>
          <cell r="I1119">
            <v>97240</v>
          </cell>
          <cell r="K1119" t="str">
            <v>OnForce Solar, Inc.</v>
          </cell>
          <cell r="L1119">
            <v>1101.5999999999999</v>
          </cell>
          <cell r="M1119" t="str">
            <v>DC</v>
          </cell>
          <cell r="X1119">
            <v>2020</v>
          </cell>
          <cell r="Z1119" t="str">
            <v>Bronx</v>
          </cell>
          <cell r="AB1119" t="str">
            <v>NY</v>
          </cell>
        </row>
        <row r="1120">
          <cell r="A1120" t="str">
            <v>P_276040440</v>
          </cell>
          <cell r="B1120" t="str">
            <v>Y</v>
          </cell>
          <cell r="F1120" t="str">
            <v>Consolidated Edison Co-NY Inc</v>
          </cell>
          <cell r="G1120">
            <v>4226</v>
          </cell>
          <cell r="I1120">
            <v>90249</v>
          </cell>
          <cell r="K1120" t="str">
            <v>UGE USA Inc.</v>
          </cell>
          <cell r="L1120">
            <v>630.72</v>
          </cell>
          <cell r="M1120" t="str">
            <v>DC</v>
          </cell>
          <cell r="X1120">
            <v>2020</v>
          </cell>
          <cell r="Z1120" t="str">
            <v>Bronx</v>
          </cell>
          <cell r="AB1120" t="str">
            <v>NY</v>
          </cell>
        </row>
        <row r="1121">
          <cell r="A1121" t="str">
            <v>P_955514874</v>
          </cell>
          <cell r="B1121" t="str">
            <v>Y</v>
          </cell>
          <cell r="F1121" t="str">
            <v>Orange &amp; Rockland Utils Inc</v>
          </cell>
          <cell r="G1121">
            <v>14154</v>
          </cell>
          <cell r="I1121">
            <v>80953</v>
          </cell>
          <cell r="K1121" t="str">
            <v>ForeFront Power, LLC</v>
          </cell>
          <cell r="L1121">
            <v>3003</v>
          </cell>
          <cell r="M1121" t="str">
            <v>DC</v>
          </cell>
          <cell r="X1121">
            <v>2020</v>
          </cell>
          <cell r="Z1121" t="str">
            <v>Otisville</v>
          </cell>
          <cell r="AB1121" t="str">
            <v>NY</v>
          </cell>
        </row>
        <row r="1122">
          <cell r="A1122" t="str">
            <v>P_831717041</v>
          </cell>
          <cell r="B1122" t="str">
            <v>Y</v>
          </cell>
          <cell r="F1122" t="str">
            <v>Central Hudson Gas &amp; Elec Corp</v>
          </cell>
          <cell r="G1122">
            <v>3249</v>
          </cell>
          <cell r="I1122">
            <v>93863</v>
          </cell>
          <cell r="K1122" t="str">
            <v>Nexamp Inc</v>
          </cell>
          <cell r="L1122">
            <v>5580.9</v>
          </cell>
          <cell r="M1122" t="str">
            <v>DC</v>
          </cell>
          <cell r="X1122">
            <v>2020</v>
          </cell>
          <cell r="Z1122" t="str">
            <v>Rochester</v>
          </cell>
          <cell r="AB1122" t="str">
            <v>NY</v>
          </cell>
        </row>
        <row r="1123">
          <cell r="A1123" t="str">
            <v>P_167019975</v>
          </cell>
          <cell r="B1123" t="str">
            <v>Y</v>
          </cell>
          <cell r="F1123" t="str">
            <v>Consolidated Edison Co-NY Inc</v>
          </cell>
          <cell r="G1123">
            <v>4226</v>
          </cell>
          <cell r="I1123">
            <v>218324</v>
          </cell>
          <cell r="K1123" t="str">
            <v>Brooklyn SolarWorks, LLC</v>
          </cell>
          <cell r="L1123">
            <v>7.77</v>
          </cell>
          <cell r="M1123" t="str">
            <v>DC</v>
          </cell>
          <cell r="X1123">
            <v>2020</v>
          </cell>
          <cell r="Z1123" t="str">
            <v>Brooklyn</v>
          </cell>
          <cell r="AB1123" t="str">
            <v>NY</v>
          </cell>
        </row>
        <row r="1124">
          <cell r="A1124" t="str">
            <v>P_050836547</v>
          </cell>
          <cell r="B1124" t="str">
            <v>Y</v>
          </cell>
          <cell r="F1124" t="str">
            <v>Consolidated Edison Co-NY Inc</v>
          </cell>
          <cell r="G1124">
            <v>4226</v>
          </cell>
          <cell r="I1124">
            <v>127372</v>
          </cell>
          <cell r="K1124" t="str">
            <v>OnForce Solar, Inc.</v>
          </cell>
          <cell r="L1124">
            <v>137.69999999999999</v>
          </cell>
          <cell r="M1124" t="str">
            <v>DC</v>
          </cell>
          <cell r="X1124">
            <v>2020</v>
          </cell>
          <cell r="Z1124" t="str">
            <v>Brooklyn</v>
          </cell>
          <cell r="AB1124" t="str">
            <v>NY</v>
          </cell>
        </row>
        <row r="1125">
          <cell r="A1125" t="str">
            <v>P_470793839</v>
          </cell>
          <cell r="B1125" t="str">
            <v>Y</v>
          </cell>
          <cell r="F1125" t="str">
            <v>Consolidated Edison Co-NY Inc</v>
          </cell>
          <cell r="G1125">
            <v>4226</v>
          </cell>
          <cell r="I1125">
            <v>95416</v>
          </cell>
          <cell r="K1125" t="str">
            <v>Accord Power, Inc.</v>
          </cell>
          <cell r="L1125">
            <v>918.72</v>
          </cell>
          <cell r="M1125" t="str">
            <v>DC</v>
          </cell>
          <cell r="X1125">
            <v>2020</v>
          </cell>
          <cell r="Z1125" t="str">
            <v>Maspeth</v>
          </cell>
          <cell r="AB1125" t="str">
            <v>NY</v>
          </cell>
        </row>
        <row r="1126">
          <cell r="A1126" t="str">
            <v>P_049406803</v>
          </cell>
          <cell r="B1126" t="str">
            <v>Y</v>
          </cell>
          <cell r="F1126" t="str">
            <v>New York State Elec &amp; Gas Corp</v>
          </cell>
          <cell r="G1126">
            <v>13511</v>
          </cell>
          <cell r="I1126">
            <v>95375</v>
          </cell>
          <cell r="K1126" t="str">
            <v>Delaware River Solar, LLC</v>
          </cell>
          <cell r="L1126">
            <v>1738.8</v>
          </cell>
          <cell r="M1126" t="str">
            <v>DC</v>
          </cell>
          <cell r="X1126">
            <v>2020</v>
          </cell>
          <cell r="Z1126" t="str">
            <v>Dryden</v>
          </cell>
          <cell r="AB1126" t="str">
            <v>NY</v>
          </cell>
        </row>
        <row r="1127">
          <cell r="A1127" t="str">
            <v>P_494178141</v>
          </cell>
          <cell r="B1127" t="str">
            <v>Y</v>
          </cell>
          <cell r="F1127" t="str">
            <v>New York State Elec &amp; Gas Corp</v>
          </cell>
          <cell r="G1127">
            <v>13511</v>
          </cell>
          <cell r="I1127">
            <v>126973</v>
          </cell>
          <cell r="K1127" t="str">
            <v>Citizens Enterprises Corporation</v>
          </cell>
          <cell r="L1127">
            <v>6143.85</v>
          </cell>
          <cell r="M1127" t="str">
            <v>DC</v>
          </cell>
          <cell r="X1127">
            <v>2020</v>
          </cell>
          <cell r="Z1127" t="str">
            <v>Castle Creek</v>
          </cell>
          <cell r="AB1127" t="str">
            <v>NY</v>
          </cell>
        </row>
        <row r="1128">
          <cell r="A1128" t="str">
            <v>P_101414321</v>
          </cell>
          <cell r="B1128" t="str">
            <v>Y</v>
          </cell>
          <cell r="F1128" t="str">
            <v>Central Hudson Gas &amp; Elec Corp</v>
          </cell>
          <cell r="G1128">
            <v>3249</v>
          </cell>
          <cell r="I1128">
            <v>89260</v>
          </cell>
          <cell r="K1128" t="str">
            <v>Generate Capital</v>
          </cell>
          <cell r="L1128">
            <v>3024</v>
          </cell>
          <cell r="M1128" t="str">
            <v>DC</v>
          </cell>
          <cell r="X1128">
            <v>2020</v>
          </cell>
          <cell r="Z1128" t="str">
            <v>Kingston</v>
          </cell>
          <cell r="AB1128" t="str">
            <v>NY</v>
          </cell>
        </row>
        <row r="1129">
          <cell r="A1129" t="str">
            <v>P_516892539</v>
          </cell>
          <cell r="B1129" t="str">
            <v>Y</v>
          </cell>
          <cell r="F1129" t="str">
            <v>Rochester Gas &amp; Electric Corp</v>
          </cell>
          <cell r="G1129">
            <v>16183</v>
          </cell>
          <cell r="I1129">
            <v>175589</v>
          </cell>
          <cell r="K1129" t="str">
            <v>GreenSpark Solar (dba for Sustainable Energy Developments)</v>
          </cell>
          <cell r="L1129">
            <v>1776.6</v>
          </cell>
          <cell r="M1129" t="str">
            <v>DC</v>
          </cell>
          <cell r="X1129">
            <v>2020</v>
          </cell>
          <cell r="Z1129" t="str">
            <v>Huron</v>
          </cell>
          <cell r="AB1129" t="str">
            <v>NY</v>
          </cell>
        </row>
        <row r="1130">
          <cell r="A1130" t="str">
            <v>P_223217041</v>
          </cell>
          <cell r="B1130" t="str">
            <v>Y</v>
          </cell>
          <cell r="F1130" t="str">
            <v>Northern States Power Co - Minnesota</v>
          </cell>
          <cell r="G1130">
            <v>13781</v>
          </cell>
          <cell r="I1130" t="str">
            <v>Lady Slipper Unit 1 - Lady Slipper Unit 5</v>
          </cell>
          <cell r="K1130" t="str">
            <v>AEP Onsite Partners</v>
          </cell>
          <cell r="L1130">
            <v>4400</v>
          </cell>
          <cell r="M1130" t="str">
            <v>AC</v>
          </cell>
          <cell r="X1130">
            <v>2019</v>
          </cell>
          <cell r="Z1130" t="str">
            <v>Red Wing</v>
          </cell>
          <cell r="AB1130" t="str">
            <v>MN</v>
          </cell>
        </row>
        <row r="1131">
          <cell r="A1131" t="str">
            <v>P_706877368</v>
          </cell>
          <cell r="B1131" t="str">
            <v>Y</v>
          </cell>
          <cell r="F1131" t="str">
            <v>Northern States Power Co - Minnesota</v>
          </cell>
          <cell r="G1131">
            <v>13781</v>
          </cell>
          <cell r="I1131" t="str">
            <v>Altair Community Solar Garden, LLC</v>
          </cell>
          <cell r="K1131" t="str">
            <v>Geronimo Energy</v>
          </cell>
          <cell r="L1131">
            <v>1000</v>
          </cell>
          <cell r="M1131" t="str">
            <v>AC</v>
          </cell>
          <cell r="X1131">
            <v>2019</v>
          </cell>
          <cell r="Z1131" t="str">
            <v>New Richland</v>
          </cell>
          <cell r="AB1131" t="str">
            <v>MN</v>
          </cell>
        </row>
        <row r="1132">
          <cell r="A1132" t="str">
            <v>P_837490530</v>
          </cell>
          <cell r="B1132" t="str">
            <v>Y</v>
          </cell>
          <cell r="F1132" t="str">
            <v>Northern States Power Co - Minnesota</v>
          </cell>
          <cell r="G1132">
            <v>13781</v>
          </cell>
          <cell r="I1132" t="str">
            <v>Aquarius Community Solar Gardens, LLC</v>
          </cell>
          <cell r="K1132" t="str">
            <v>Geronimo Energy</v>
          </cell>
          <cell r="L1132">
            <v>1000</v>
          </cell>
          <cell r="M1132" t="str">
            <v>AC</v>
          </cell>
          <cell r="X1132">
            <v>2019</v>
          </cell>
          <cell r="Z1132" t="str">
            <v>Tracy</v>
          </cell>
          <cell r="AB1132" t="str">
            <v>MN</v>
          </cell>
        </row>
        <row r="1133">
          <cell r="A1133" t="str">
            <v>P_886043612</v>
          </cell>
          <cell r="B1133" t="str">
            <v>Y</v>
          </cell>
          <cell r="F1133" t="str">
            <v>Northern States Power Co - Minnesota</v>
          </cell>
          <cell r="G1133">
            <v>13781</v>
          </cell>
          <cell r="I1133" t="str">
            <v>Aquila Community Solar Gardens, LLC</v>
          </cell>
          <cell r="K1133" t="str">
            <v>Geronimo Energy</v>
          </cell>
          <cell r="L1133">
            <v>1000</v>
          </cell>
          <cell r="M1133" t="str">
            <v>AC</v>
          </cell>
          <cell r="X1133">
            <v>2019</v>
          </cell>
          <cell r="Z1133" t="str">
            <v>Glenwood</v>
          </cell>
          <cell r="AB1133" t="str">
            <v>MN</v>
          </cell>
        </row>
        <row r="1134">
          <cell r="A1134" t="str">
            <v>P_420127530</v>
          </cell>
          <cell r="B1134" t="str">
            <v>Y</v>
          </cell>
          <cell r="F1134" t="str">
            <v>Northern States Power Co - Minnesota</v>
          </cell>
          <cell r="G1134">
            <v>13781</v>
          </cell>
          <cell r="I1134" t="str">
            <v>Cannon Garden LLC</v>
          </cell>
          <cell r="K1134" t="str">
            <v>Nokomis Energy</v>
          </cell>
          <cell r="L1134">
            <v>1000</v>
          </cell>
          <cell r="M1134" t="str">
            <v>AC</v>
          </cell>
          <cell r="X1134">
            <v>2019</v>
          </cell>
          <cell r="Z1134" t="str">
            <v>Faribault</v>
          </cell>
          <cell r="AB1134" t="str">
            <v>MN</v>
          </cell>
        </row>
        <row r="1135">
          <cell r="A1135" t="str">
            <v>P_701287668</v>
          </cell>
          <cell r="B1135" t="str">
            <v>Y</v>
          </cell>
          <cell r="F1135" t="str">
            <v>Northern States Power Co - Minnesota</v>
          </cell>
          <cell r="G1135">
            <v>13781</v>
          </cell>
          <cell r="I1135" t="str">
            <v>Canopus Community Solar Garden, LLC</v>
          </cell>
          <cell r="K1135" t="str">
            <v>Geronimo Energy</v>
          </cell>
          <cell r="L1135">
            <v>1000</v>
          </cell>
          <cell r="M1135" t="str">
            <v>AC</v>
          </cell>
          <cell r="X1135">
            <v>2019</v>
          </cell>
          <cell r="Z1135" t="str">
            <v>Belgrade</v>
          </cell>
          <cell r="AB1135" t="str">
            <v>MN</v>
          </cell>
        </row>
        <row r="1136">
          <cell r="A1136" t="str">
            <v>P_227219660</v>
          </cell>
          <cell r="B1136" t="str">
            <v>Y</v>
          </cell>
          <cell r="F1136" t="str">
            <v>Northern States Power Co - Minnesota</v>
          </cell>
          <cell r="G1136">
            <v>13781</v>
          </cell>
          <cell r="I1136" t="str">
            <v>Capricornus Community Solar Garden, LLC</v>
          </cell>
          <cell r="K1136" t="str">
            <v>Geronimo Energy</v>
          </cell>
          <cell r="L1136">
            <v>1000</v>
          </cell>
          <cell r="M1136" t="str">
            <v>AC</v>
          </cell>
          <cell r="X1136">
            <v>2019</v>
          </cell>
          <cell r="Z1136" t="str">
            <v>Paynesville</v>
          </cell>
          <cell r="AB1136" t="str">
            <v>MN</v>
          </cell>
        </row>
        <row r="1137">
          <cell r="A1137" t="str">
            <v>P_327461171</v>
          </cell>
          <cell r="B1137" t="str">
            <v>Y</v>
          </cell>
          <cell r="F1137" t="str">
            <v>Northern States Power Co - Minnesota</v>
          </cell>
          <cell r="G1137">
            <v>13781</v>
          </cell>
          <cell r="I1137" t="str">
            <v>Cassiopeia Community Solar Gardens, LLC</v>
          </cell>
          <cell r="K1137" t="str">
            <v>Geronimo Energy</v>
          </cell>
          <cell r="L1137">
            <v>1000</v>
          </cell>
          <cell r="M1137" t="str">
            <v>AC</v>
          </cell>
          <cell r="X1137">
            <v>2019</v>
          </cell>
          <cell r="Z1137" t="str">
            <v>Glenwood</v>
          </cell>
          <cell r="AB1137" t="str">
            <v>MN</v>
          </cell>
        </row>
        <row r="1138">
          <cell r="A1138" t="str">
            <v>P_312056760</v>
          </cell>
          <cell r="B1138" t="str">
            <v>Y</v>
          </cell>
          <cell r="F1138" t="str">
            <v>Northern States Power Co - Minnesota</v>
          </cell>
          <cell r="G1138">
            <v>13781</v>
          </cell>
          <cell r="I1138" t="str">
            <v>CEF Clarks Grove Community Solar</v>
          </cell>
          <cell r="K1138" t="str">
            <v>Apadana/CEF</v>
          </cell>
          <cell r="L1138">
            <v>250</v>
          </cell>
          <cell r="M1138" t="str">
            <v>AC</v>
          </cell>
          <cell r="Q1138">
            <v>331.5</v>
          </cell>
          <cell r="X1138">
            <v>2019</v>
          </cell>
          <cell r="Z1138" t="str">
            <v>Clarks Grove</v>
          </cell>
          <cell r="AB1138" t="str">
            <v>MN</v>
          </cell>
        </row>
        <row r="1139">
          <cell r="A1139" t="str">
            <v>P_381930200</v>
          </cell>
          <cell r="B1139" t="str">
            <v>Y</v>
          </cell>
          <cell r="F1139" t="str">
            <v>Northern States Power Co - Minnesota</v>
          </cell>
          <cell r="G1139">
            <v>13781</v>
          </cell>
          <cell r="I1139" t="str">
            <v>CEF Haven Community Solar</v>
          </cell>
          <cell r="K1139" t="str">
            <v>Cooperative Energy Futures</v>
          </cell>
          <cell r="L1139">
            <v>996</v>
          </cell>
          <cell r="M1139" t="str">
            <v>AC</v>
          </cell>
          <cell r="Q1139">
            <v>1357.2</v>
          </cell>
          <cell r="X1139">
            <v>2019</v>
          </cell>
          <cell r="Z1139" t="str">
            <v>St. Cloud</v>
          </cell>
          <cell r="AB1139" t="str">
            <v>MN</v>
          </cell>
        </row>
        <row r="1140">
          <cell r="A1140" t="str">
            <v>P_370825684</v>
          </cell>
          <cell r="B1140" t="str">
            <v>Y</v>
          </cell>
          <cell r="F1140" t="str">
            <v>Northern States Power Co - Minnesota</v>
          </cell>
          <cell r="G1140">
            <v>13781</v>
          </cell>
          <cell r="I1140" t="str">
            <v>CEF Minneapolis Ramp Community Solar</v>
          </cell>
          <cell r="K1140" t="str">
            <v>Cooperative Energy Futures</v>
          </cell>
          <cell r="L1140">
            <v>960</v>
          </cell>
          <cell r="M1140" t="str">
            <v>AC</v>
          </cell>
          <cell r="Q1140">
            <v>1371.3050000000001</v>
          </cell>
          <cell r="X1140">
            <v>2019</v>
          </cell>
          <cell r="Z1140" t="str">
            <v>Minneapolis</v>
          </cell>
          <cell r="AB1140" t="str">
            <v>MN</v>
          </cell>
        </row>
        <row r="1141">
          <cell r="A1141" t="str">
            <v>P_505287269</v>
          </cell>
          <cell r="B1141" t="str">
            <v>Y</v>
          </cell>
          <cell r="F1141" t="str">
            <v>Northern States Power Co - Minnesota</v>
          </cell>
          <cell r="G1141">
            <v>13781</v>
          </cell>
          <cell r="I1141" t="str">
            <v>CEF Pax Christi Community Solar</v>
          </cell>
          <cell r="K1141" t="str">
            <v>Cooperative Energy Futures</v>
          </cell>
          <cell r="L1141">
            <v>180</v>
          </cell>
          <cell r="M1141" t="str">
            <v>AC</v>
          </cell>
          <cell r="Q1141">
            <v>198.72</v>
          </cell>
          <cell r="X1141">
            <v>2019</v>
          </cell>
          <cell r="Z1141" t="str">
            <v>Eden Prairie</v>
          </cell>
          <cell r="AB1141" t="str">
            <v>MN</v>
          </cell>
        </row>
        <row r="1142">
          <cell r="A1142" t="str">
            <v>P_636523924</v>
          </cell>
          <cell r="B1142" t="str">
            <v>Y</v>
          </cell>
          <cell r="F1142" t="str">
            <v>Northern States Power Co - Minnesota</v>
          </cell>
          <cell r="G1142">
            <v>13781</v>
          </cell>
          <cell r="I1142" t="str">
            <v>CEF Waseca Community Solar</v>
          </cell>
          <cell r="K1142" t="str">
            <v>Cooperative Energy Futures</v>
          </cell>
          <cell r="L1142">
            <v>1000</v>
          </cell>
          <cell r="M1142" t="str">
            <v>AC</v>
          </cell>
          <cell r="Q1142">
            <v>1357.2</v>
          </cell>
          <cell r="X1142">
            <v>2019</v>
          </cell>
          <cell r="Z1142" t="str">
            <v>Janesville</v>
          </cell>
          <cell r="AB1142" t="str">
            <v>MN</v>
          </cell>
        </row>
        <row r="1143">
          <cell r="A1143" t="str">
            <v>P_781649259</v>
          </cell>
          <cell r="B1143" t="str">
            <v>Y</v>
          </cell>
          <cell r="F1143" t="str">
            <v>Northern States Power Co - Minnesota</v>
          </cell>
          <cell r="G1143">
            <v>13781</v>
          </cell>
          <cell r="I1143" t="str">
            <v>Chisago Holdco LLC Unit 1</v>
          </cell>
          <cell r="K1143" t="str">
            <v>Clearway Energy</v>
          </cell>
          <cell r="L1143">
            <v>3000</v>
          </cell>
          <cell r="M1143" t="str">
            <v>AC</v>
          </cell>
          <cell r="X1143">
            <v>2019</v>
          </cell>
          <cell r="Z1143" t="str">
            <v>Center City</v>
          </cell>
          <cell r="AB1143" t="str">
            <v>MN</v>
          </cell>
        </row>
        <row r="1144">
          <cell r="A1144" t="str">
            <v>P_905540239</v>
          </cell>
          <cell r="B1144" t="str">
            <v>Y</v>
          </cell>
          <cell r="F1144" t="str">
            <v>Northern States Power Co - Minnesota</v>
          </cell>
          <cell r="G1144">
            <v>13781</v>
          </cell>
          <cell r="I1144" t="str">
            <v>Clara City Solar</v>
          </cell>
          <cell r="K1144" t="str">
            <v>Clearway Energy</v>
          </cell>
          <cell r="L1144">
            <v>1000</v>
          </cell>
          <cell r="M1144" t="str">
            <v>AC</v>
          </cell>
          <cell r="X1144">
            <v>2019</v>
          </cell>
          <cell r="Z1144" t="str">
            <v>Clara City</v>
          </cell>
          <cell r="AB1144" t="str">
            <v>MN</v>
          </cell>
        </row>
        <row r="1145">
          <cell r="A1145" t="str">
            <v>P_878400661</v>
          </cell>
          <cell r="B1145" t="str">
            <v>Y</v>
          </cell>
          <cell r="F1145" t="str">
            <v>Northern States Power Co - Minnesota</v>
          </cell>
          <cell r="G1145">
            <v>13781</v>
          </cell>
          <cell r="I1145" t="str">
            <v>Clear Garden LLC</v>
          </cell>
          <cell r="K1145" t="str">
            <v>Nokomis Energy</v>
          </cell>
          <cell r="L1145">
            <v>1000</v>
          </cell>
          <cell r="M1145" t="str">
            <v>AC</v>
          </cell>
          <cell r="X1145">
            <v>2019</v>
          </cell>
          <cell r="Z1145" t="str">
            <v>Waseca</v>
          </cell>
          <cell r="AB1145" t="str">
            <v>MN</v>
          </cell>
        </row>
        <row r="1146">
          <cell r="A1146" t="str">
            <v>P_950961539</v>
          </cell>
          <cell r="B1146" t="str">
            <v>Y</v>
          </cell>
          <cell r="F1146" t="str">
            <v>Northern States Power Co - Minnesota</v>
          </cell>
          <cell r="G1146">
            <v>13781</v>
          </cell>
          <cell r="I1146" t="str">
            <v>Crux Community Solar Gardens, LLC</v>
          </cell>
          <cell r="K1146" t="str">
            <v>Geronimo Energy</v>
          </cell>
          <cell r="L1146">
            <v>1000</v>
          </cell>
          <cell r="M1146" t="str">
            <v>AC</v>
          </cell>
          <cell r="X1146">
            <v>2019</v>
          </cell>
          <cell r="Z1146" t="str">
            <v>Sacred Heart</v>
          </cell>
          <cell r="AB1146" t="str">
            <v>MN</v>
          </cell>
        </row>
        <row r="1147">
          <cell r="A1147" t="str">
            <v>P_475191507</v>
          </cell>
          <cell r="B1147" t="str">
            <v>Y</v>
          </cell>
          <cell r="F1147" t="str">
            <v>Northern States Power Co - Minnesota</v>
          </cell>
          <cell r="G1147">
            <v>13781</v>
          </cell>
          <cell r="I1147" t="str">
            <v>Dakota Community Solar One</v>
          </cell>
          <cell r="K1147" t="str">
            <v>New Energy Equity</v>
          </cell>
          <cell r="L1147">
            <v>1000</v>
          </cell>
          <cell r="M1147" t="str">
            <v>AC</v>
          </cell>
          <cell r="X1147">
            <v>2019</v>
          </cell>
          <cell r="Z1147" t="str">
            <v>Farmington</v>
          </cell>
          <cell r="AB1147" t="str">
            <v>MN</v>
          </cell>
        </row>
        <row r="1148">
          <cell r="A1148" t="str">
            <v>P_091518218</v>
          </cell>
          <cell r="B1148" t="str">
            <v>Y</v>
          </cell>
          <cell r="F1148" t="str">
            <v>Northern States Power Co - Minnesota</v>
          </cell>
          <cell r="G1148">
            <v>13781</v>
          </cell>
          <cell r="I1148" t="str">
            <v>Deneb Community Solar Garden, LLC</v>
          </cell>
          <cell r="K1148" t="str">
            <v>Geronimo Energy</v>
          </cell>
          <cell r="L1148">
            <v>1000</v>
          </cell>
          <cell r="M1148" t="str">
            <v>AC</v>
          </cell>
          <cell r="X1148">
            <v>2019</v>
          </cell>
          <cell r="Z1148" t="str">
            <v>Belgrade</v>
          </cell>
          <cell r="AB1148" t="str">
            <v>MN</v>
          </cell>
        </row>
        <row r="1149">
          <cell r="A1149" t="str">
            <v>P_240312827</v>
          </cell>
          <cell r="B1149" t="str">
            <v>Y</v>
          </cell>
          <cell r="F1149" t="str">
            <v>Northern States Power Co - Minnesota</v>
          </cell>
          <cell r="G1149">
            <v>13781</v>
          </cell>
          <cell r="I1149" t="str">
            <v>Bel Clare Drive Solar Project 1</v>
          </cell>
          <cell r="K1149" t="str">
            <v>NextEra</v>
          </cell>
          <cell r="L1149">
            <v>5000</v>
          </cell>
          <cell r="M1149" t="str">
            <v>AC</v>
          </cell>
          <cell r="X1149">
            <v>2019</v>
          </cell>
          <cell r="Z1149" t="str">
            <v>Waite Park</v>
          </cell>
          <cell r="AB1149" t="str">
            <v>MN</v>
          </cell>
        </row>
        <row r="1150">
          <cell r="A1150" t="str">
            <v>P_749493117</v>
          </cell>
          <cell r="B1150" t="str">
            <v>Y</v>
          </cell>
          <cell r="F1150" t="str">
            <v>Northern States Power Co - Minnesota</v>
          </cell>
          <cell r="G1150">
            <v>13781</v>
          </cell>
          <cell r="I1150" t="str">
            <v>Haven Solar 1 - Haven Solar 3</v>
          </cell>
          <cell r="K1150" t="str">
            <v>NextEra</v>
          </cell>
          <cell r="L1150">
            <v>3000</v>
          </cell>
          <cell r="M1150" t="str">
            <v>AC</v>
          </cell>
          <cell r="Q1150">
            <v>4110000000</v>
          </cell>
          <cell r="X1150">
            <v>2019</v>
          </cell>
          <cell r="Z1150" t="str">
            <v>St. Cloud</v>
          </cell>
          <cell r="AB1150" t="str">
            <v>MN</v>
          </cell>
        </row>
        <row r="1151">
          <cell r="A1151" t="str">
            <v>P_330883101</v>
          </cell>
          <cell r="B1151" t="str">
            <v>Y</v>
          </cell>
          <cell r="F1151" t="str">
            <v>Northern States Power Co - Minnesota</v>
          </cell>
          <cell r="G1151">
            <v>13781</v>
          </cell>
          <cell r="I1151" t="str">
            <v>Douglas/Todd Community Solar One</v>
          </cell>
          <cell r="K1151" t="str">
            <v>New Energy Equity</v>
          </cell>
          <cell r="L1151">
            <v>1000</v>
          </cell>
          <cell r="M1151" t="str">
            <v>AC</v>
          </cell>
          <cell r="X1151">
            <v>2019</v>
          </cell>
          <cell r="Z1151" t="str">
            <v>Osakis</v>
          </cell>
          <cell r="AB1151" t="str">
            <v>MN</v>
          </cell>
        </row>
        <row r="1152">
          <cell r="A1152" t="str">
            <v>P_665290232</v>
          </cell>
          <cell r="B1152" t="str">
            <v>Y</v>
          </cell>
          <cell r="F1152" t="str">
            <v>Northern States Power Co - Minnesota</v>
          </cell>
          <cell r="G1152">
            <v>13781</v>
          </cell>
          <cell r="I1152" t="str">
            <v>E. Goenner Community Solar LLC</v>
          </cell>
          <cell r="K1152" t="str">
            <v>New Energy Equity</v>
          </cell>
          <cell r="L1152">
            <v>1000</v>
          </cell>
          <cell r="M1152" t="str">
            <v>AC</v>
          </cell>
          <cell r="Q1152">
            <v>1422</v>
          </cell>
          <cell r="X1152">
            <v>2019</v>
          </cell>
          <cell r="Z1152" t="str">
            <v>Clear Lake</v>
          </cell>
          <cell r="AB1152" t="str">
            <v>MN</v>
          </cell>
        </row>
        <row r="1153">
          <cell r="A1153" t="str">
            <v>P_723790411</v>
          </cell>
          <cell r="B1153" t="str">
            <v>Y</v>
          </cell>
          <cell r="F1153" t="str">
            <v>Northern States Power Co - Minnesota</v>
          </cell>
          <cell r="G1153">
            <v>13781</v>
          </cell>
          <cell r="I1153" t="str">
            <v>Fast Sun 13</v>
          </cell>
          <cell r="K1153" t="str">
            <v>Altus Power</v>
          </cell>
          <cell r="L1153">
            <v>1000</v>
          </cell>
          <cell r="M1153" t="str">
            <v>AC</v>
          </cell>
          <cell r="X1153">
            <v>2019</v>
          </cell>
          <cell r="Z1153" t="str">
            <v>Osakis</v>
          </cell>
          <cell r="AB1153" t="str">
            <v>MN</v>
          </cell>
        </row>
        <row r="1154">
          <cell r="A1154" t="str">
            <v>P_875720366</v>
          </cell>
          <cell r="B1154" t="str">
            <v>Y</v>
          </cell>
          <cell r="F1154" t="str">
            <v>Northern States Power Co - Minnesota</v>
          </cell>
          <cell r="G1154">
            <v>13781</v>
          </cell>
          <cell r="I1154" t="str">
            <v>Fast Sun 3</v>
          </cell>
          <cell r="K1154" t="str">
            <v>Atlus Power</v>
          </cell>
          <cell r="L1154">
            <v>1000</v>
          </cell>
          <cell r="M1154" t="str">
            <v>AC</v>
          </cell>
          <cell r="X1154">
            <v>2019</v>
          </cell>
          <cell r="Z1154" t="str">
            <v>Albany</v>
          </cell>
          <cell r="AB1154" t="str">
            <v>MN</v>
          </cell>
        </row>
        <row r="1155">
          <cell r="A1155" t="str">
            <v>P_261905479</v>
          </cell>
          <cell r="B1155" t="str">
            <v>Y</v>
          </cell>
          <cell r="F1155" t="str">
            <v>Northern States Power Co - Minnesota</v>
          </cell>
          <cell r="G1155">
            <v>13781</v>
          </cell>
          <cell r="I1155" t="str">
            <v>FastSun 1</v>
          </cell>
          <cell r="K1155" t="str">
            <v>Altus Power</v>
          </cell>
          <cell r="L1155">
            <v>1000</v>
          </cell>
          <cell r="M1155" t="str">
            <v>AC</v>
          </cell>
          <cell r="X1155">
            <v>2019</v>
          </cell>
          <cell r="Z1155" t="str">
            <v>Dassel</v>
          </cell>
          <cell r="AB1155" t="str">
            <v>MN</v>
          </cell>
        </row>
        <row r="1156">
          <cell r="A1156" t="str">
            <v>P_605581911</v>
          </cell>
          <cell r="B1156" t="str">
            <v>Y</v>
          </cell>
          <cell r="F1156" t="str">
            <v>Northern States Power Co - Minnesota</v>
          </cell>
          <cell r="G1156">
            <v>13781</v>
          </cell>
          <cell r="I1156" t="str">
            <v>FastSun 14</v>
          </cell>
          <cell r="K1156" t="str">
            <v>Altus Power</v>
          </cell>
          <cell r="L1156">
            <v>1000</v>
          </cell>
          <cell r="M1156" t="str">
            <v>AC</v>
          </cell>
          <cell r="X1156">
            <v>2019</v>
          </cell>
          <cell r="Z1156" t="str">
            <v>Eagle Lake</v>
          </cell>
          <cell r="AB1156" t="str">
            <v>MN</v>
          </cell>
        </row>
        <row r="1157">
          <cell r="A1157" t="str">
            <v>P_136351318</v>
          </cell>
          <cell r="B1157" t="str">
            <v>Y</v>
          </cell>
          <cell r="F1157" t="str">
            <v>Northern States Power Co - Minnesota</v>
          </cell>
          <cell r="G1157">
            <v>13781</v>
          </cell>
          <cell r="I1157" t="str">
            <v>FastSun 7</v>
          </cell>
          <cell r="K1157" t="str">
            <v>Altus Power</v>
          </cell>
          <cell r="L1157">
            <v>1000</v>
          </cell>
          <cell r="M1157" t="str">
            <v>AC</v>
          </cell>
          <cell r="X1157">
            <v>2019</v>
          </cell>
          <cell r="Z1157" t="str">
            <v>Stewart</v>
          </cell>
          <cell r="AB1157" t="str">
            <v>MN</v>
          </cell>
        </row>
        <row r="1158">
          <cell r="A1158" t="str">
            <v>P_277262760</v>
          </cell>
          <cell r="B1158" t="str">
            <v>Y</v>
          </cell>
          <cell r="F1158" t="str">
            <v>Northern States Power Co - Minnesota</v>
          </cell>
          <cell r="G1158">
            <v>13781</v>
          </cell>
          <cell r="I1158" t="str">
            <v>FastSun 8</v>
          </cell>
          <cell r="K1158" t="str">
            <v>Altus Power</v>
          </cell>
          <cell r="L1158">
            <v>1000</v>
          </cell>
          <cell r="M1158" t="str">
            <v>AC</v>
          </cell>
          <cell r="X1158">
            <v>2019</v>
          </cell>
          <cell r="Z1158" t="str">
            <v>Courtland</v>
          </cell>
          <cell r="AB1158" t="str">
            <v>MN</v>
          </cell>
        </row>
        <row r="1159">
          <cell r="A1159" t="str">
            <v>P_910968246</v>
          </cell>
          <cell r="B1159" t="str">
            <v>Y</v>
          </cell>
          <cell r="F1159" t="str">
            <v>Northern States Power Co - Minnesota</v>
          </cell>
          <cell r="G1159">
            <v>13781</v>
          </cell>
          <cell r="I1159" t="str">
            <v>Felton PV 1 - Felton PV 5</v>
          </cell>
          <cell r="K1159" t="str">
            <v>Ecoplexus</v>
          </cell>
          <cell r="L1159">
            <v>5000</v>
          </cell>
          <cell r="M1159" t="str">
            <v>AC</v>
          </cell>
          <cell r="X1159">
            <v>2019</v>
          </cell>
          <cell r="Z1159" t="str">
            <v>Randolph</v>
          </cell>
          <cell r="AB1159" t="str">
            <v>MN</v>
          </cell>
        </row>
        <row r="1160">
          <cell r="A1160" t="str">
            <v>P_578797095</v>
          </cell>
          <cell r="B1160" t="str">
            <v>Y</v>
          </cell>
          <cell r="F1160" t="str">
            <v>Northern States Power Co - Minnesota</v>
          </cell>
          <cell r="G1160">
            <v>13781</v>
          </cell>
          <cell r="I1160" t="str">
            <v>Frontenac Unit 1</v>
          </cell>
          <cell r="K1160" t="str">
            <v>Clearway Energy</v>
          </cell>
          <cell r="L1160">
            <v>5000</v>
          </cell>
          <cell r="M1160" t="str">
            <v>AC</v>
          </cell>
          <cell r="X1160">
            <v>2019</v>
          </cell>
          <cell r="Z1160" t="str">
            <v>Frontenac</v>
          </cell>
          <cell r="AB1160" t="str">
            <v>MN</v>
          </cell>
        </row>
        <row r="1161">
          <cell r="A1161" t="str">
            <v>P_263384789</v>
          </cell>
          <cell r="B1161" t="str">
            <v>Y</v>
          </cell>
          <cell r="F1161" t="str">
            <v>Northern States Power Co - Minnesota</v>
          </cell>
          <cell r="G1161">
            <v>13781</v>
          </cell>
          <cell r="I1161" t="str">
            <v>Hartman Community Solar LLC</v>
          </cell>
          <cell r="K1161" t="str">
            <v>New Energy Equity</v>
          </cell>
          <cell r="L1161">
            <v>940</v>
          </cell>
          <cell r="M1161" t="str">
            <v>AC</v>
          </cell>
          <cell r="Q1161">
            <v>1358.8</v>
          </cell>
          <cell r="X1161">
            <v>2019</v>
          </cell>
          <cell r="Z1161" t="str">
            <v>St. Cloud</v>
          </cell>
          <cell r="AB1161" t="str">
            <v>MN</v>
          </cell>
        </row>
        <row r="1162">
          <cell r="A1162" t="str">
            <v>P_643120059</v>
          </cell>
          <cell r="B1162" t="str">
            <v>Y</v>
          </cell>
          <cell r="F1162" t="str">
            <v>Northern States Power Co - Minnesota</v>
          </cell>
          <cell r="G1162">
            <v>13781</v>
          </cell>
          <cell r="I1162" t="str">
            <v>Kaus Community Solar Garden, LLC</v>
          </cell>
          <cell r="K1162" t="str">
            <v>Geronimo Energy</v>
          </cell>
          <cell r="L1162">
            <v>1000</v>
          </cell>
          <cell r="M1162" t="str">
            <v>AC</v>
          </cell>
          <cell r="X1162">
            <v>2019</v>
          </cell>
          <cell r="Z1162" t="str">
            <v>Claremont</v>
          </cell>
          <cell r="AB1162" t="str">
            <v>MN</v>
          </cell>
        </row>
        <row r="1163">
          <cell r="A1163" t="str">
            <v>P_771758858</v>
          </cell>
          <cell r="B1163" t="str">
            <v>Y</v>
          </cell>
          <cell r="F1163" t="str">
            <v>Northern States Power Co - Minnesota</v>
          </cell>
          <cell r="G1163">
            <v>13781</v>
          </cell>
          <cell r="I1163" t="str">
            <v>Golf01-Golf05</v>
          </cell>
          <cell r="K1163" t="str">
            <v>SunShare LLC</v>
          </cell>
          <cell r="L1163">
            <v>5000</v>
          </cell>
          <cell r="M1163" t="str">
            <v>AC</v>
          </cell>
          <cell r="X1163">
            <v>2019</v>
          </cell>
          <cell r="Z1163" t="str">
            <v>St. Michael</v>
          </cell>
          <cell r="AB1163" t="str">
            <v>MN</v>
          </cell>
        </row>
        <row r="1164">
          <cell r="A1164" t="str">
            <v>P_734407017</v>
          </cell>
          <cell r="B1164" t="str">
            <v>Y</v>
          </cell>
          <cell r="F1164" t="str">
            <v>Northern States Power Co - Minnesota</v>
          </cell>
          <cell r="G1164">
            <v>13781</v>
          </cell>
          <cell r="I1164" t="str">
            <v>Vision01</v>
          </cell>
          <cell r="K1164" t="str">
            <v>SunShare LLC</v>
          </cell>
          <cell r="L1164">
            <v>850</v>
          </cell>
          <cell r="M1164" t="str">
            <v>AC</v>
          </cell>
          <cell r="X1164">
            <v>2019</v>
          </cell>
          <cell r="Z1164" t="str">
            <v>Zumbro Falls</v>
          </cell>
          <cell r="AB1164" t="str">
            <v>MN</v>
          </cell>
        </row>
        <row r="1165">
          <cell r="A1165" t="str">
            <v>P_901297039</v>
          </cell>
          <cell r="B1165" t="str">
            <v>Y</v>
          </cell>
          <cell r="F1165" t="str">
            <v>Northern States Power Co - Minnesota</v>
          </cell>
          <cell r="G1165">
            <v>13781</v>
          </cell>
          <cell r="I1165" t="str">
            <v>Lindstrom Solar 1 - Lindstrom Solar 2</v>
          </cell>
          <cell r="K1165" t="str">
            <v>Nautilus Solar</v>
          </cell>
          <cell r="L1165">
            <v>2000</v>
          </cell>
          <cell r="M1165" t="str">
            <v>AC</v>
          </cell>
          <cell r="X1165">
            <v>2019</v>
          </cell>
          <cell r="Z1165" t="str">
            <v>Lindstrom</v>
          </cell>
          <cell r="AB1165" t="str">
            <v>MN</v>
          </cell>
        </row>
        <row r="1166">
          <cell r="A1166" t="str">
            <v>P_035669042</v>
          </cell>
          <cell r="B1166" t="str">
            <v>Y</v>
          </cell>
          <cell r="F1166" t="str">
            <v>Northern States Power Co - Minnesota</v>
          </cell>
          <cell r="G1166">
            <v>13781</v>
          </cell>
          <cell r="I1166" t="str">
            <v>Malmedal Garden LLC</v>
          </cell>
          <cell r="K1166" t="str">
            <v>Nokomis Energy</v>
          </cell>
          <cell r="L1166">
            <v>1000</v>
          </cell>
          <cell r="M1166" t="str">
            <v>AC</v>
          </cell>
          <cell r="X1166">
            <v>2019</v>
          </cell>
          <cell r="Z1166" t="str">
            <v>Starbuck</v>
          </cell>
          <cell r="AB1166" t="str">
            <v>MN</v>
          </cell>
        </row>
        <row r="1167">
          <cell r="A1167" t="str">
            <v>P_848268463</v>
          </cell>
          <cell r="B1167" t="str">
            <v>Y</v>
          </cell>
          <cell r="F1167" t="str">
            <v>Northern States Power Co - Minnesota</v>
          </cell>
          <cell r="G1167">
            <v>13781</v>
          </cell>
          <cell r="I1167" t="str">
            <v>McLeod Community Solar One</v>
          </cell>
          <cell r="K1167" t="str">
            <v>New Energy Equity</v>
          </cell>
          <cell r="L1167">
            <v>1000</v>
          </cell>
          <cell r="M1167" t="str">
            <v>AC</v>
          </cell>
          <cell r="X1167">
            <v>2019</v>
          </cell>
          <cell r="Z1167" t="str">
            <v>Stewart</v>
          </cell>
          <cell r="AB1167" t="str">
            <v>MN</v>
          </cell>
        </row>
        <row r="1168">
          <cell r="A1168" t="str">
            <v>P_310418560</v>
          </cell>
          <cell r="B1168" t="str">
            <v>Y</v>
          </cell>
          <cell r="F1168" t="str">
            <v>Northern States Power Co - Minnesota</v>
          </cell>
          <cell r="G1168">
            <v>13781</v>
          </cell>
          <cell r="I1168" t="str">
            <v>Fredrichs</v>
          </cell>
          <cell r="K1168" t="str">
            <v>New Energy Equity</v>
          </cell>
          <cell r="L1168">
            <v>240</v>
          </cell>
          <cell r="M1168" t="str">
            <v>AC</v>
          </cell>
          <cell r="X1168">
            <v>2019</v>
          </cell>
          <cell r="Z1168" t="str">
            <v>Eagle Lake</v>
          </cell>
          <cell r="AB1168" t="str">
            <v>MN</v>
          </cell>
        </row>
        <row r="1169">
          <cell r="A1169" t="str">
            <v>P_015072467</v>
          </cell>
          <cell r="B1169" t="str">
            <v>Y</v>
          </cell>
          <cell r="F1169" t="str">
            <v>Northern States Power Co - Minnesota</v>
          </cell>
          <cell r="G1169">
            <v>13781</v>
          </cell>
          <cell r="I1169" t="str">
            <v>Meeker Community Solar One</v>
          </cell>
          <cell r="K1169" t="str">
            <v>New Energy Equity</v>
          </cell>
          <cell r="L1169">
            <v>1000</v>
          </cell>
          <cell r="M1169" t="str">
            <v>AC</v>
          </cell>
          <cell r="X1169">
            <v>2019</v>
          </cell>
          <cell r="Z1169" t="str">
            <v>Dassel</v>
          </cell>
          <cell r="AB1169" t="str">
            <v>MN</v>
          </cell>
        </row>
        <row r="1170">
          <cell r="A1170" t="str">
            <v>P_436194322</v>
          </cell>
          <cell r="B1170" t="str">
            <v>Y</v>
          </cell>
          <cell r="F1170" t="str">
            <v>Northern States Power Co - Minnesota</v>
          </cell>
          <cell r="G1170">
            <v>13781</v>
          </cell>
          <cell r="I1170" t="str">
            <v>Wright Kirby 1</v>
          </cell>
          <cell r="K1170" t="str">
            <v>US Solar</v>
          </cell>
          <cell r="L1170">
            <v>5000</v>
          </cell>
          <cell r="M1170" t="str">
            <v>AC</v>
          </cell>
          <cell r="X1170">
            <v>2019</v>
          </cell>
          <cell r="Z1170" t="str">
            <v>Monticello</v>
          </cell>
          <cell r="AB1170" t="str">
            <v>MN</v>
          </cell>
        </row>
        <row r="1171">
          <cell r="A1171" t="str">
            <v>P_611952895</v>
          </cell>
          <cell r="B1171" t="str">
            <v>Y</v>
          </cell>
          <cell r="F1171" t="str">
            <v>Northern States Power Co - Minnesota</v>
          </cell>
          <cell r="G1171">
            <v>13781</v>
          </cell>
          <cell r="I1171" t="str">
            <v>MSC-Chisago01 CSG</v>
          </cell>
          <cell r="K1171" t="str">
            <v>MN Solar Connection</v>
          </cell>
          <cell r="L1171">
            <v>1000</v>
          </cell>
          <cell r="M1171" t="str">
            <v>AC</v>
          </cell>
          <cell r="X1171">
            <v>2019</v>
          </cell>
          <cell r="Z1171" t="str">
            <v>Taylors Falls</v>
          </cell>
          <cell r="AB1171" t="str">
            <v>MN</v>
          </cell>
        </row>
        <row r="1172">
          <cell r="A1172" t="str">
            <v>P_208034230</v>
          </cell>
          <cell r="B1172" t="str">
            <v>Y</v>
          </cell>
          <cell r="F1172" t="str">
            <v>Northern States Power Co - Minnesota</v>
          </cell>
          <cell r="G1172">
            <v>13781</v>
          </cell>
          <cell r="I1172" t="str">
            <v>MSC-Chisago02 CSG</v>
          </cell>
          <cell r="K1172" t="str">
            <v>MN Solar Connection</v>
          </cell>
          <cell r="L1172">
            <v>1000</v>
          </cell>
          <cell r="M1172" t="str">
            <v>AC</v>
          </cell>
          <cell r="X1172">
            <v>2019</v>
          </cell>
          <cell r="Z1172" t="str">
            <v>Taylors Falls</v>
          </cell>
          <cell r="AB1172" t="str">
            <v>MN</v>
          </cell>
        </row>
        <row r="1173">
          <cell r="A1173" t="str">
            <v>P_726799740</v>
          </cell>
          <cell r="B1173" t="str">
            <v>Y</v>
          </cell>
          <cell r="F1173" t="str">
            <v>Northern States Power Co - Minnesota</v>
          </cell>
          <cell r="G1173">
            <v>13781</v>
          </cell>
          <cell r="I1173" t="str">
            <v>MSC-Empire CSG</v>
          </cell>
          <cell r="K1173" t="str">
            <v>MN Solar Connection</v>
          </cell>
          <cell r="L1173">
            <v>1000</v>
          </cell>
          <cell r="M1173" t="str">
            <v>AC</v>
          </cell>
          <cell r="X1173">
            <v>2019</v>
          </cell>
          <cell r="Z1173" t="str">
            <v>Farmington</v>
          </cell>
          <cell r="AB1173" t="str">
            <v>MN</v>
          </cell>
        </row>
        <row r="1174">
          <cell r="A1174" t="str">
            <v>P_863232094</v>
          </cell>
          <cell r="B1174" t="str">
            <v>Y</v>
          </cell>
          <cell r="F1174" t="str">
            <v>Northern States Power Co - Minnesota</v>
          </cell>
          <cell r="G1174">
            <v>13781</v>
          </cell>
          <cell r="I1174" t="str">
            <v>MSC-GreyCloud CSG</v>
          </cell>
          <cell r="K1174" t="str">
            <v>Exeter Group (with MSC)</v>
          </cell>
          <cell r="L1174">
            <v>1000</v>
          </cell>
          <cell r="M1174" t="str">
            <v>AC</v>
          </cell>
          <cell r="X1174">
            <v>2019</v>
          </cell>
          <cell r="Z1174" t="str">
            <v>St. Paul Park</v>
          </cell>
          <cell r="AB1174" t="str">
            <v>MN</v>
          </cell>
        </row>
        <row r="1175">
          <cell r="A1175" t="str">
            <v>P_805455713</v>
          </cell>
          <cell r="B1175" t="str">
            <v>Y</v>
          </cell>
          <cell r="F1175" t="str">
            <v>Northern States Power Co - Minnesota</v>
          </cell>
          <cell r="G1175">
            <v>13781</v>
          </cell>
          <cell r="I1175" t="str">
            <v>MSC-Rice01 CSG</v>
          </cell>
          <cell r="K1175" t="str">
            <v>MN Solar Connection</v>
          </cell>
          <cell r="L1175">
            <v>1000</v>
          </cell>
          <cell r="M1175" t="str">
            <v>AC</v>
          </cell>
          <cell r="X1175">
            <v>2019</v>
          </cell>
          <cell r="Z1175" t="str">
            <v>Morristown</v>
          </cell>
          <cell r="AB1175" t="str">
            <v>MN</v>
          </cell>
        </row>
        <row r="1176">
          <cell r="A1176" t="str">
            <v>P_835644621</v>
          </cell>
          <cell r="B1176" t="str">
            <v>Y</v>
          </cell>
          <cell r="F1176" t="str">
            <v>Northern States Power Co - Minnesota</v>
          </cell>
          <cell r="G1176">
            <v>13781</v>
          </cell>
          <cell r="I1176" t="str">
            <v>MSC-Scandia01 CSG</v>
          </cell>
          <cell r="K1176" t="str">
            <v>Exeter Group (with MSC)</v>
          </cell>
          <cell r="L1176">
            <v>1000</v>
          </cell>
          <cell r="M1176" t="str">
            <v>AC</v>
          </cell>
          <cell r="X1176">
            <v>2019</v>
          </cell>
          <cell r="Z1176" t="str">
            <v>Scandia</v>
          </cell>
          <cell r="AB1176" t="str">
            <v>MN</v>
          </cell>
        </row>
        <row r="1177">
          <cell r="A1177" t="str">
            <v>P_585046387</v>
          </cell>
          <cell r="B1177" t="str">
            <v>Y</v>
          </cell>
          <cell r="F1177" t="str">
            <v>Northern States Power Co - Minnesota</v>
          </cell>
          <cell r="G1177">
            <v>13781</v>
          </cell>
          <cell r="I1177" t="str">
            <v>MSC-Scott01 CSG</v>
          </cell>
          <cell r="K1177" t="str">
            <v>MN Solar Connection</v>
          </cell>
          <cell r="L1177">
            <v>1000</v>
          </cell>
          <cell r="M1177" t="str">
            <v>AC</v>
          </cell>
          <cell r="X1177">
            <v>2019</v>
          </cell>
          <cell r="Z1177" t="str">
            <v>Jordan</v>
          </cell>
          <cell r="AB1177" t="str">
            <v>MN</v>
          </cell>
        </row>
        <row r="1178">
          <cell r="A1178" t="str">
            <v>P_739842930</v>
          </cell>
          <cell r="B1178" t="str">
            <v>Y</v>
          </cell>
          <cell r="F1178" t="str">
            <v>Northern States Power Co - Minnesota</v>
          </cell>
          <cell r="G1178">
            <v>13781</v>
          </cell>
          <cell r="I1178" t="str">
            <v>Meyer</v>
          </cell>
          <cell r="K1178" t="str">
            <v>New Energy Equity</v>
          </cell>
          <cell r="L1178">
            <v>324</v>
          </cell>
          <cell r="M1178" t="str">
            <v>AC</v>
          </cell>
          <cell r="X1178">
            <v>2019</v>
          </cell>
          <cell r="Z1178" t="str">
            <v>Meire Grove</v>
          </cell>
          <cell r="AB1178" t="str">
            <v>MN</v>
          </cell>
        </row>
        <row r="1179">
          <cell r="A1179" t="str">
            <v>P_190974529</v>
          </cell>
          <cell r="B1179" t="str">
            <v>Y</v>
          </cell>
          <cell r="F1179" t="str">
            <v>Northern States Power Co - Minnesota</v>
          </cell>
          <cell r="G1179">
            <v>13781</v>
          </cell>
          <cell r="I1179" t="str">
            <v>New Munich Solar Garden</v>
          </cell>
          <cell r="K1179" t="str">
            <v>Clearway Energy</v>
          </cell>
          <cell r="L1179">
            <v>998</v>
          </cell>
          <cell r="M1179" t="str">
            <v>AC</v>
          </cell>
          <cell r="X1179">
            <v>2019</v>
          </cell>
          <cell r="Z1179" t="str">
            <v>Melrose</v>
          </cell>
          <cell r="AB1179" t="str">
            <v>MN</v>
          </cell>
        </row>
        <row r="1180">
          <cell r="A1180" t="str">
            <v>P_841162987</v>
          </cell>
          <cell r="B1180" t="str">
            <v>Y</v>
          </cell>
          <cell r="F1180" t="str">
            <v>Northern States Power Co - Minnesota</v>
          </cell>
          <cell r="G1180">
            <v>13781</v>
          </cell>
          <cell r="I1180" t="str">
            <v>Novel Brooten Solar</v>
          </cell>
          <cell r="K1180" t="str">
            <v>Novel Energy Solutions</v>
          </cell>
          <cell r="L1180">
            <v>1000</v>
          </cell>
          <cell r="M1180" t="str">
            <v>AC</v>
          </cell>
          <cell r="X1180">
            <v>2019</v>
          </cell>
          <cell r="Z1180" t="str">
            <v>Brooten</v>
          </cell>
          <cell r="AB1180" t="str">
            <v>MN</v>
          </cell>
        </row>
        <row r="1181">
          <cell r="A1181" t="str">
            <v>P_256909965</v>
          </cell>
          <cell r="B1181" t="str">
            <v>Y</v>
          </cell>
          <cell r="F1181" t="str">
            <v>Northern States Power Co - Minnesota</v>
          </cell>
          <cell r="G1181">
            <v>13781</v>
          </cell>
          <cell r="I1181" t="str">
            <v>Novel Historical Society Solar</v>
          </cell>
          <cell r="K1181" t="str">
            <v>Novel Energy Solutions</v>
          </cell>
          <cell r="L1181">
            <v>1000</v>
          </cell>
          <cell r="M1181" t="str">
            <v>AC</v>
          </cell>
          <cell r="X1181">
            <v>2019</v>
          </cell>
          <cell r="Z1181" t="str">
            <v>Sacred Heart</v>
          </cell>
          <cell r="AB1181" t="str">
            <v>MN</v>
          </cell>
        </row>
        <row r="1182">
          <cell r="A1182" t="str">
            <v>P_419320914</v>
          </cell>
          <cell r="B1182" t="str">
            <v>Y</v>
          </cell>
          <cell r="F1182" t="str">
            <v>Northern States Power Co - Minnesota</v>
          </cell>
          <cell r="G1182">
            <v>13781</v>
          </cell>
          <cell r="I1182" t="str">
            <v>Novel Martin Solar One</v>
          </cell>
          <cell r="K1182" t="str">
            <v>Novel Energy Solutions</v>
          </cell>
          <cell r="L1182">
            <v>1000</v>
          </cell>
          <cell r="M1182" t="str">
            <v>AC</v>
          </cell>
          <cell r="X1182">
            <v>2019</v>
          </cell>
          <cell r="Z1182" t="str">
            <v>Lester Prairie</v>
          </cell>
          <cell r="AB1182" t="str">
            <v>MN</v>
          </cell>
        </row>
        <row r="1183">
          <cell r="A1183" t="str">
            <v>P_012625229</v>
          </cell>
          <cell r="B1183" t="str">
            <v>Y</v>
          </cell>
          <cell r="F1183" t="str">
            <v>Northern States Power Co - Minnesota</v>
          </cell>
          <cell r="G1183">
            <v>13781</v>
          </cell>
          <cell r="I1183" t="str">
            <v>Novel Reber Solar</v>
          </cell>
          <cell r="K1183" t="str">
            <v>Novel Energy Solutions</v>
          </cell>
          <cell r="L1183">
            <v>1000</v>
          </cell>
          <cell r="M1183" t="str">
            <v>AC</v>
          </cell>
          <cell r="X1183">
            <v>2019</v>
          </cell>
          <cell r="Z1183" t="str">
            <v>Albany</v>
          </cell>
          <cell r="AB1183" t="str">
            <v>MN</v>
          </cell>
        </row>
        <row r="1184">
          <cell r="A1184" t="str">
            <v>P_508726655</v>
          </cell>
          <cell r="B1184" t="str">
            <v>Y</v>
          </cell>
          <cell r="F1184" t="str">
            <v>Northern States Power Co - Minnesota</v>
          </cell>
          <cell r="G1184">
            <v>13781</v>
          </cell>
          <cell r="I1184" t="str">
            <v>Novel CSG of Imholte</v>
          </cell>
          <cell r="K1184" t="str">
            <v>Novel Energy Solutions</v>
          </cell>
          <cell r="L1184">
            <v>1000</v>
          </cell>
          <cell r="M1184" t="str">
            <v>AC</v>
          </cell>
          <cell r="X1184">
            <v>2019</v>
          </cell>
          <cell r="Z1184" t="str">
            <v>St. Cloud</v>
          </cell>
          <cell r="AB1184" t="str">
            <v>MN</v>
          </cell>
        </row>
        <row r="1185">
          <cell r="A1185" t="str">
            <v>P_591947719</v>
          </cell>
          <cell r="B1185" t="str">
            <v>Y</v>
          </cell>
          <cell r="F1185" t="str">
            <v>Northern States Power Co - Minnesota</v>
          </cell>
          <cell r="G1185">
            <v>13781</v>
          </cell>
          <cell r="I1185" t="str">
            <v>MNCS Solar Garden of Held, CSG A</v>
          </cell>
          <cell r="K1185" t="str">
            <v>Novel Energy Solutions</v>
          </cell>
          <cell r="L1185">
            <v>3000</v>
          </cell>
          <cell r="M1185" t="str">
            <v>AC</v>
          </cell>
          <cell r="X1185">
            <v>2019</v>
          </cell>
          <cell r="Z1185" t="str">
            <v>St. Cloud</v>
          </cell>
          <cell r="AB1185" t="str">
            <v>MN</v>
          </cell>
        </row>
        <row r="1186">
          <cell r="A1186" t="str">
            <v>P_506311526</v>
          </cell>
          <cell r="B1186" t="str">
            <v>Y</v>
          </cell>
          <cell r="F1186" t="str">
            <v>Northern States Power Co - Minnesota</v>
          </cell>
          <cell r="G1186">
            <v>13781</v>
          </cell>
          <cell r="I1186" t="str">
            <v>NES CSG of Gibbon CSG A</v>
          </cell>
          <cell r="K1186" t="str">
            <v>Novel Energy Solutions</v>
          </cell>
          <cell r="L1186">
            <v>3250</v>
          </cell>
          <cell r="M1186" t="str">
            <v>AC</v>
          </cell>
          <cell r="X1186">
            <v>2019</v>
          </cell>
          <cell r="Z1186" t="str">
            <v>Gibbon</v>
          </cell>
          <cell r="AB1186" t="str">
            <v>MN</v>
          </cell>
        </row>
        <row r="1187">
          <cell r="A1187" t="str">
            <v>P_716917244</v>
          </cell>
          <cell r="B1187" t="str">
            <v>Y</v>
          </cell>
          <cell r="F1187" t="str">
            <v>Northern States Power Co - Minnesota</v>
          </cell>
          <cell r="G1187">
            <v>13781</v>
          </cell>
          <cell r="I1187" t="str">
            <v>NES CSG of Schneider - CSG A</v>
          </cell>
          <cell r="K1187" t="str">
            <v>Novel Energy Solutions</v>
          </cell>
          <cell r="L1187">
            <v>4750</v>
          </cell>
          <cell r="M1187" t="str">
            <v>AC</v>
          </cell>
          <cell r="X1187">
            <v>2019</v>
          </cell>
          <cell r="Z1187" t="str">
            <v>Waite Park</v>
          </cell>
          <cell r="AB1187" t="str">
            <v>MN</v>
          </cell>
        </row>
        <row r="1188">
          <cell r="A1188" t="str">
            <v>P_633520581</v>
          </cell>
          <cell r="B1188" t="str">
            <v>Y</v>
          </cell>
          <cell r="F1188" t="str">
            <v>Northern States Power Co - Minnesota</v>
          </cell>
          <cell r="G1188">
            <v>13781</v>
          </cell>
          <cell r="I1188" t="str">
            <v>Carpenter's Union CSG</v>
          </cell>
          <cell r="K1188" t="str">
            <v>Cypress Creek</v>
          </cell>
          <cell r="L1188">
            <v>540</v>
          </cell>
          <cell r="M1188" t="str">
            <v>AC</v>
          </cell>
          <cell r="Q1188">
            <v>679.57500000000005</v>
          </cell>
          <cell r="X1188">
            <v>2019</v>
          </cell>
          <cell r="Z1188" t="str">
            <v>St. Paul</v>
          </cell>
          <cell r="AB1188" t="str">
            <v>MN</v>
          </cell>
        </row>
        <row r="1189">
          <cell r="A1189" t="str">
            <v>P_781598535</v>
          </cell>
          <cell r="B1189" t="str">
            <v>Y</v>
          </cell>
          <cell r="F1189" t="str">
            <v>Northern States Power Co - Minnesota</v>
          </cell>
          <cell r="G1189">
            <v>13781</v>
          </cell>
          <cell r="I1189" t="str">
            <v>Olinda Trail Solar</v>
          </cell>
          <cell r="K1189" t="str">
            <v>Clearway Energy</v>
          </cell>
          <cell r="L1189">
            <v>998</v>
          </cell>
          <cell r="M1189" t="str">
            <v>AC</v>
          </cell>
          <cell r="X1189">
            <v>2019</v>
          </cell>
          <cell r="Z1189" t="str">
            <v>Lindstrom</v>
          </cell>
          <cell r="AB1189" t="str">
            <v>MN</v>
          </cell>
        </row>
        <row r="1190">
          <cell r="A1190" t="str">
            <v>P_911491464</v>
          </cell>
          <cell r="B1190" t="str">
            <v>Y</v>
          </cell>
          <cell r="F1190" t="str">
            <v>Northern States Power Co - Minnesota</v>
          </cell>
          <cell r="G1190">
            <v>13781</v>
          </cell>
          <cell r="I1190" t="str">
            <v>Pisces Community Solar Garden, LLC</v>
          </cell>
          <cell r="K1190" t="str">
            <v>Geronimo Energy</v>
          </cell>
          <cell r="L1190">
            <v>720</v>
          </cell>
          <cell r="M1190" t="str">
            <v>AC</v>
          </cell>
          <cell r="X1190">
            <v>2019</v>
          </cell>
          <cell r="Z1190" t="str">
            <v>Belgrade</v>
          </cell>
          <cell r="AB1190" t="str">
            <v>MN</v>
          </cell>
        </row>
        <row r="1191">
          <cell r="A1191" t="str">
            <v>P_948850449</v>
          </cell>
          <cell r="B1191" t="str">
            <v>Y</v>
          </cell>
          <cell r="F1191" t="str">
            <v>Northern States Power Co - Minnesota</v>
          </cell>
          <cell r="G1191">
            <v>13781</v>
          </cell>
          <cell r="I1191" t="str">
            <v>Randolph PV 1 - Randolph PV 5</v>
          </cell>
          <cell r="K1191" t="str">
            <v>Ecoplexus</v>
          </cell>
          <cell r="L1191">
            <v>5000</v>
          </cell>
          <cell r="M1191" t="str">
            <v>AC</v>
          </cell>
          <cell r="X1191">
            <v>2019</v>
          </cell>
          <cell r="Z1191" t="str">
            <v>Randolph</v>
          </cell>
          <cell r="AB1191" t="str">
            <v>MN</v>
          </cell>
        </row>
        <row r="1192">
          <cell r="A1192" t="str">
            <v>P_100959568</v>
          </cell>
          <cell r="B1192" t="str">
            <v>Y</v>
          </cell>
          <cell r="F1192" t="str">
            <v>Northern States Power Co - Minnesota</v>
          </cell>
          <cell r="G1192">
            <v>13781</v>
          </cell>
          <cell r="I1192" t="str">
            <v>Roberds Garden</v>
          </cell>
          <cell r="K1192" t="str">
            <v>Nokomis Energy</v>
          </cell>
          <cell r="L1192">
            <v>1000</v>
          </cell>
          <cell r="M1192" t="str">
            <v>AC</v>
          </cell>
          <cell r="X1192">
            <v>2019</v>
          </cell>
          <cell r="Z1192" t="str">
            <v>Faribault</v>
          </cell>
          <cell r="AB1192" t="str">
            <v>MN</v>
          </cell>
        </row>
        <row r="1193">
          <cell r="A1193" t="str">
            <v>P_205232229</v>
          </cell>
          <cell r="B1193" t="str">
            <v>Y</v>
          </cell>
          <cell r="F1193" t="str">
            <v>Northern States Power Co - Minnesota</v>
          </cell>
          <cell r="G1193">
            <v>13781</v>
          </cell>
          <cell r="I1193" t="str">
            <v>RollingStone Unit 1 - Unit 4</v>
          </cell>
          <cell r="K1193" t="str">
            <v>Clearway Energy</v>
          </cell>
          <cell r="L1193">
            <v>5000</v>
          </cell>
          <cell r="M1193" t="str">
            <v>AC</v>
          </cell>
          <cell r="X1193">
            <v>2019</v>
          </cell>
          <cell r="Z1193" t="str">
            <v>Minnesota City</v>
          </cell>
          <cell r="AB1193" t="str">
            <v>MN</v>
          </cell>
        </row>
        <row r="1194">
          <cell r="A1194" t="str">
            <v>P_192336093</v>
          </cell>
          <cell r="B1194" t="str">
            <v>Y</v>
          </cell>
          <cell r="F1194" t="str">
            <v>Northern States Power Co - Minnesota</v>
          </cell>
          <cell r="G1194">
            <v>13781</v>
          </cell>
          <cell r="I1194" t="str">
            <v>Sagittarius Community Solar Gardens, LLC</v>
          </cell>
          <cell r="K1194" t="str">
            <v>Geronimo Energy</v>
          </cell>
          <cell r="L1194">
            <v>760</v>
          </cell>
          <cell r="M1194" t="str">
            <v>AC</v>
          </cell>
          <cell r="X1194">
            <v>2019</v>
          </cell>
          <cell r="Z1194" t="str">
            <v>Watkins</v>
          </cell>
          <cell r="AB1194" t="str">
            <v>MN</v>
          </cell>
        </row>
        <row r="1195">
          <cell r="A1195" t="str">
            <v>P_268838554</v>
          </cell>
          <cell r="B1195" t="str">
            <v>Y</v>
          </cell>
          <cell r="F1195" t="str">
            <v>Northern States Power Co - Minnesota</v>
          </cell>
          <cell r="G1195">
            <v>13781</v>
          </cell>
          <cell r="I1195" t="str">
            <v>Saint Cloud Solar 1</v>
          </cell>
          <cell r="K1195" t="str">
            <v>Nautilus Solar</v>
          </cell>
          <cell r="L1195">
            <v>5000</v>
          </cell>
          <cell r="M1195" t="str">
            <v>AC</v>
          </cell>
          <cell r="X1195">
            <v>2019</v>
          </cell>
          <cell r="Z1195" t="str">
            <v>St. Cloud</v>
          </cell>
          <cell r="AB1195" t="str">
            <v>MN</v>
          </cell>
        </row>
        <row r="1196">
          <cell r="A1196" t="str">
            <v>P_761535872</v>
          </cell>
          <cell r="B1196" t="str">
            <v>Y</v>
          </cell>
          <cell r="F1196" t="str">
            <v>Northern States Power Co - Minnesota</v>
          </cell>
          <cell r="G1196">
            <v>13781</v>
          </cell>
          <cell r="I1196" t="str">
            <v>MNCS Solar Garden of Helgeson, CSG A</v>
          </cell>
          <cell r="K1196" t="str">
            <v>Clearway Energy</v>
          </cell>
          <cell r="L1196">
            <v>5000</v>
          </cell>
          <cell r="M1196" t="str">
            <v>AC</v>
          </cell>
          <cell r="X1196">
            <v>2019</v>
          </cell>
          <cell r="Z1196" t="str">
            <v>Sartell</v>
          </cell>
          <cell r="AB1196" t="str">
            <v>MN</v>
          </cell>
        </row>
        <row r="1197">
          <cell r="A1197" t="str">
            <v>P_445406927</v>
          </cell>
          <cell r="B1197" t="str">
            <v>Y</v>
          </cell>
          <cell r="F1197" t="str">
            <v>Northern States Power Co - Minnesota</v>
          </cell>
          <cell r="G1197">
            <v>13781</v>
          </cell>
          <cell r="I1197" t="str">
            <v>SRC2.01 - SRC2.05</v>
          </cell>
          <cell r="K1197" t="str">
            <v>Altus Power</v>
          </cell>
          <cell r="L1197">
            <v>5000</v>
          </cell>
          <cell r="M1197" t="str">
            <v>AC</v>
          </cell>
          <cell r="X1197">
            <v>2019</v>
          </cell>
          <cell r="Z1197" t="str">
            <v>Corcoran</v>
          </cell>
          <cell r="AB1197" t="str">
            <v>MN</v>
          </cell>
        </row>
        <row r="1198">
          <cell r="A1198" t="str">
            <v>P_863393435</v>
          </cell>
          <cell r="B1198" t="str">
            <v>Y</v>
          </cell>
          <cell r="F1198" t="str">
            <v>Northern States Power Co - Minnesota</v>
          </cell>
          <cell r="G1198">
            <v>13781</v>
          </cell>
          <cell r="I1198" t="str">
            <v>Sherburne Community Solar One</v>
          </cell>
          <cell r="K1198" t="str">
            <v>New Energy Equity</v>
          </cell>
          <cell r="L1198">
            <v>1000</v>
          </cell>
          <cell r="M1198" t="str">
            <v>AC</v>
          </cell>
          <cell r="X1198">
            <v>2019</v>
          </cell>
          <cell r="Z1198" t="str">
            <v>St. Cloud</v>
          </cell>
          <cell r="AB1198" t="str">
            <v>MN</v>
          </cell>
        </row>
        <row r="1199">
          <cell r="A1199" t="str">
            <v>P_011560956</v>
          </cell>
          <cell r="B1199" t="str">
            <v>Y</v>
          </cell>
          <cell r="F1199" t="str">
            <v>Northern States Power Co - Minnesota</v>
          </cell>
          <cell r="G1199">
            <v>13781</v>
          </cell>
          <cell r="I1199" t="str">
            <v>Dodge l</v>
          </cell>
          <cell r="K1199" t="str">
            <v>Syncarpha Capital LLC</v>
          </cell>
          <cell r="L1199">
            <v>1000</v>
          </cell>
          <cell r="M1199" t="str">
            <v>AC</v>
          </cell>
          <cell r="X1199">
            <v>2019</v>
          </cell>
          <cell r="Z1199" t="str">
            <v>Dodge Center</v>
          </cell>
          <cell r="AB1199" t="str">
            <v>MN</v>
          </cell>
        </row>
        <row r="1200">
          <cell r="A1200" t="str">
            <v>P_353009313</v>
          </cell>
          <cell r="B1200" t="str">
            <v>Y</v>
          </cell>
          <cell r="F1200" t="str">
            <v>Northern States Power Co - Minnesota</v>
          </cell>
          <cell r="G1200">
            <v>13781</v>
          </cell>
          <cell r="I1200" t="str">
            <v>Dodge 2</v>
          </cell>
          <cell r="K1200" t="str">
            <v>Syncarpha Capital LLC</v>
          </cell>
          <cell r="L1200">
            <v>396</v>
          </cell>
          <cell r="M1200" t="str">
            <v>AC</v>
          </cell>
          <cell r="X1200">
            <v>2019</v>
          </cell>
          <cell r="Z1200" t="str">
            <v>Dodge Center</v>
          </cell>
          <cell r="AB1200" t="str">
            <v>MN</v>
          </cell>
        </row>
        <row r="1201">
          <cell r="A1201" t="str">
            <v>P_873387280</v>
          </cell>
          <cell r="B1201" t="str">
            <v>Y</v>
          </cell>
          <cell r="F1201" t="str">
            <v>Northern States Power Co - Minnesota</v>
          </cell>
          <cell r="G1201">
            <v>13781</v>
          </cell>
          <cell r="I1201" t="str">
            <v>Stearns Community Solar One</v>
          </cell>
          <cell r="K1201" t="str">
            <v>New Energy Equity</v>
          </cell>
          <cell r="L1201">
            <v>1000</v>
          </cell>
          <cell r="M1201" t="str">
            <v>AC</v>
          </cell>
          <cell r="X1201">
            <v>2019</v>
          </cell>
          <cell r="Z1201" t="str">
            <v>Albany</v>
          </cell>
          <cell r="AB1201" t="str">
            <v>MN</v>
          </cell>
        </row>
        <row r="1202">
          <cell r="A1202" t="str">
            <v>P_919611251</v>
          </cell>
          <cell r="B1202" t="str">
            <v>Y</v>
          </cell>
          <cell r="F1202" t="str">
            <v>Northern States Power Co - Minnesota</v>
          </cell>
          <cell r="G1202">
            <v>13781</v>
          </cell>
          <cell r="I1202" t="str">
            <v>Stearns Solar</v>
          </cell>
          <cell r="K1202" t="str">
            <v>Clearway Energy</v>
          </cell>
          <cell r="L1202">
            <v>1000</v>
          </cell>
          <cell r="M1202" t="str">
            <v>AC</v>
          </cell>
          <cell r="X1202">
            <v>2019</v>
          </cell>
          <cell r="Z1202" t="str">
            <v>Albany</v>
          </cell>
          <cell r="AB1202" t="str">
            <v>MN</v>
          </cell>
        </row>
        <row r="1203">
          <cell r="A1203" t="str">
            <v>P_890142561</v>
          </cell>
          <cell r="B1203" t="str">
            <v>Y</v>
          </cell>
          <cell r="F1203" t="str">
            <v>Northern States Power Co - Minnesota</v>
          </cell>
          <cell r="G1203">
            <v>13781</v>
          </cell>
          <cell r="I1203" t="str">
            <v>USS Brude Solar LLC</v>
          </cell>
          <cell r="K1203" t="str">
            <v>US Solar</v>
          </cell>
          <cell r="L1203">
            <v>620</v>
          </cell>
          <cell r="M1203" t="str">
            <v>AC</v>
          </cell>
          <cell r="X1203">
            <v>2019</v>
          </cell>
          <cell r="Z1203" t="str">
            <v>Good Thunder</v>
          </cell>
          <cell r="AB1203" t="str">
            <v>MN</v>
          </cell>
        </row>
        <row r="1204">
          <cell r="A1204" t="str">
            <v>P_337063847</v>
          </cell>
          <cell r="B1204" t="str">
            <v>Y</v>
          </cell>
          <cell r="F1204" t="str">
            <v>Northern States Power Co - Minnesota</v>
          </cell>
          <cell r="G1204">
            <v>13781</v>
          </cell>
          <cell r="I1204" t="str">
            <v>USS Centerfield Solar LLC</v>
          </cell>
          <cell r="K1204" t="str">
            <v>US Solar</v>
          </cell>
          <cell r="L1204">
            <v>1000</v>
          </cell>
          <cell r="M1204" t="str">
            <v>AC</v>
          </cell>
          <cell r="X1204">
            <v>2019</v>
          </cell>
          <cell r="Z1204" t="str">
            <v>Webster</v>
          </cell>
          <cell r="AB1204" t="str">
            <v>MN</v>
          </cell>
        </row>
        <row r="1205">
          <cell r="A1205" t="str">
            <v>P_079162756</v>
          </cell>
          <cell r="B1205" t="str">
            <v>Y</v>
          </cell>
          <cell r="F1205" t="str">
            <v>Northern States Power Co - Minnesota</v>
          </cell>
          <cell r="G1205">
            <v>13781</v>
          </cell>
          <cell r="I1205" t="str">
            <v>USS Cheyenne Solar LLC</v>
          </cell>
          <cell r="K1205" t="str">
            <v>US Solar</v>
          </cell>
          <cell r="L1205">
            <v>1000</v>
          </cell>
          <cell r="M1205" t="str">
            <v>AC</v>
          </cell>
          <cell r="X1205">
            <v>2019</v>
          </cell>
          <cell r="Z1205" t="str">
            <v>Chisago City</v>
          </cell>
          <cell r="AB1205" t="str">
            <v>MN</v>
          </cell>
        </row>
        <row r="1206">
          <cell r="A1206" t="str">
            <v>P_539342070</v>
          </cell>
          <cell r="B1206" t="str">
            <v>Y</v>
          </cell>
          <cell r="F1206" t="str">
            <v>Northern States Power Co - Minnesota</v>
          </cell>
          <cell r="G1206">
            <v>13781</v>
          </cell>
          <cell r="I1206" t="str">
            <v>USS DVL Solar LLC</v>
          </cell>
          <cell r="K1206" t="str">
            <v>US Solar</v>
          </cell>
          <cell r="L1206">
            <v>1000</v>
          </cell>
          <cell r="M1206" t="str">
            <v>AC</v>
          </cell>
          <cell r="X1206">
            <v>2019</v>
          </cell>
          <cell r="Z1206" t="str">
            <v>Waconia</v>
          </cell>
          <cell r="AB1206" t="str">
            <v>MN</v>
          </cell>
        </row>
        <row r="1207">
          <cell r="A1207" t="str">
            <v>P_463201501</v>
          </cell>
          <cell r="B1207" t="str">
            <v>Y</v>
          </cell>
          <cell r="F1207" t="str">
            <v>Northern States Power Co - Minnesota</v>
          </cell>
          <cell r="G1207">
            <v>13781</v>
          </cell>
          <cell r="I1207" t="str">
            <v>USS East Hauer Watt Solar LLC</v>
          </cell>
          <cell r="K1207" t="str">
            <v>US Solar</v>
          </cell>
          <cell r="L1207">
            <v>598</v>
          </cell>
          <cell r="M1207" t="str">
            <v>AC</v>
          </cell>
          <cell r="X1207">
            <v>2019</v>
          </cell>
          <cell r="Z1207" t="str">
            <v>Jordan</v>
          </cell>
          <cell r="AB1207" t="str">
            <v>MN</v>
          </cell>
        </row>
        <row r="1208">
          <cell r="A1208" t="str">
            <v>P_642453748</v>
          </cell>
          <cell r="B1208" t="str">
            <v>Y</v>
          </cell>
          <cell r="F1208" t="str">
            <v>Northern States Power Co - Minnesota</v>
          </cell>
          <cell r="G1208">
            <v>13781</v>
          </cell>
          <cell r="I1208" t="str">
            <v>USS Eggo Solar LLC</v>
          </cell>
          <cell r="K1208" t="str">
            <v>US Solar</v>
          </cell>
          <cell r="L1208">
            <v>1000</v>
          </cell>
          <cell r="M1208" t="str">
            <v>AC</v>
          </cell>
          <cell r="X1208">
            <v>2019</v>
          </cell>
          <cell r="Z1208" t="str">
            <v>Cologne</v>
          </cell>
          <cell r="AB1208" t="str">
            <v>MN</v>
          </cell>
        </row>
        <row r="1209">
          <cell r="A1209" t="str">
            <v>P_735707911</v>
          </cell>
          <cell r="B1209" t="str">
            <v>Y</v>
          </cell>
          <cell r="F1209" t="str">
            <v>Northern States Power Co - Minnesota</v>
          </cell>
          <cell r="G1209">
            <v>13781</v>
          </cell>
          <cell r="I1209" t="str">
            <v>USS Greenhouse Solar LLC</v>
          </cell>
          <cell r="K1209" t="str">
            <v>US Solar</v>
          </cell>
          <cell r="L1209">
            <v>590</v>
          </cell>
          <cell r="M1209" t="str">
            <v>AC</v>
          </cell>
          <cell r="X1209">
            <v>2019</v>
          </cell>
          <cell r="Z1209" t="str">
            <v>Pine Island</v>
          </cell>
          <cell r="AB1209" t="str">
            <v>MN</v>
          </cell>
        </row>
        <row r="1210">
          <cell r="A1210" t="str">
            <v>P_653744556</v>
          </cell>
          <cell r="B1210" t="str">
            <v>Y</v>
          </cell>
          <cell r="F1210" t="str">
            <v>Northern States Power Co - Minnesota</v>
          </cell>
          <cell r="G1210">
            <v>13781</v>
          </cell>
          <cell r="I1210" t="str">
            <v>USS Haven Solar LLC</v>
          </cell>
          <cell r="K1210" t="str">
            <v>US Solar</v>
          </cell>
          <cell r="L1210">
            <v>1000</v>
          </cell>
          <cell r="M1210" t="str">
            <v>AC</v>
          </cell>
          <cell r="X1210">
            <v>2019</v>
          </cell>
          <cell r="Z1210" t="str">
            <v>St. Cloud</v>
          </cell>
          <cell r="AB1210" t="str">
            <v>MN</v>
          </cell>
        </row>
        <row r="1211">
          <cell r="A1211" t="str">
            <v>P_111236431</v>
          </cell>
          <cell r="B1211" t="str">
            <v>Y</v>
          </cell>
          <cell r="F1211" t="str">
            <v>Northern States Power Co - Minnesota</v>
          </cell>
          <cell r="G1211">
            <v>13781</v>
          </cell>
          <cell r="I1211" t="str">
            <v>USS Hockey Pad Solar LLC</v>
          </cell>
          <cell r="K1211" t="str">
            <v>US Solar</v>
          </cell>
          <cell r="L1211">
            <v>400</v>
          </cell>
          <cell r="M1211" t="str">
            <v>AC</v>
          </cell>
          <cell r="X1211">
            <v>2019</v>
          </cell>
          <cell r="Z1211" t="str">
            <v>Jordan</v>
          </cell>
          <cell r="AB1211" t="str">
            <v>MN</v>
          </cell>
        </row>
        <row r="1212">
          <cell r="A1212" t="str">
            <v>P_744762769</v>
          </cell>
          <cell r="B1212" t="str">
            <v>Y</v>
          </cell>
          <cell r="F1212" t="str">
            <v>Northern States Power Co - Minnesota</v>
          </cell>
          <cell r="G1212">
            <v>13781</v>
          </cell>
          <cell r="I1212" t="str">
            <v>USS King 2 LLC</v>
          </cell>
          <cell r="K1212" t="str">
            <v>US Solar</v>
          </cell>
          <cell r="L1212">
            <v>1000</v>
          </cell>
          <cell r="M1212" t="str">
            <v>AC</v>
          </cell>
          <cell r="X1212">
            <v>2019</v>
          </cell>
          <cell r="Z1212" t="str">
            <v>Cologne</v>
          </cell>
          <cell r="AB1212" t="str">
            <v>MN</v>
          </cell>
        </row>
        <row r="1213">
          <cell r="A1213" t="str">
            <v>P_188459111</v>
          </cell>
          <cell r="B1213" t="str">
            <v>Y</v>
          </cell>
          <cell r="F1213" t="str">
            <v>Northern States Power Co - Minnesota</v>
          </cell>
          <cell r="G1213">
            <v>13781</v>
          </cell>
          <cell r="I1213" t="str">
            <v>USS Kost Trail Solar LLC</v>
          </cell>
          <cell r="K1213" t="str">
            <v>Standard Solar</v>
          </cell>
          <cell r="L1213">
            <v>1000</v>
          </cell>
          <cell r="M1213" t="str">
            <v>AC</v>
          </cell>
          <cell r="X1213">
            <v>2019</v>
          </cell>
          <cell r="Z1213" t="str">
            <v>North Branch</v>
          </cell>
          <cell r="AB1213" t="str">
            <v>MN</v>
          </cell>
        </row>
        <row r="1214">
          <cell r="A1214" t="str">
            <v>P_314141726</v>
          </cell>
          <cell r="B1214" t="str">
            <v>Y</v>
          </cell>
          <cell r="F1214" t="str">
            <v>Northern States Power Co - Minnesota</v>
          </cell>
          <cell r="G1214">
            <v>13781</v>
          </cell>
          <cell r="I1214" t="str">
            <v>USS Lake Patterson Solar LLC</v>
          </cell>
          <cell r="K1214" t="str">
            <v>US Solar</v>
          </cell>
          <cell r="L1214">
            <v>1000</v>
          </cell>
          <cell r="M1214" t="str">
            <v>AC</v>
          </cell>
          <cell r="X1214">
            <v>2019</v>
          </cell>
          <cell r="Z1214" t="str">
            <v>Cologne</v>
          </cell>
          <cell r="AB1214" t="str">
            <v>MN</v>
          </cell>
        </row>
        <row r="1215">
          <cell r="A1215" t="str">
            <v>P_996400309</v>
          </cell>
          <cell r="B1215" t="str">
            <v>Y</v>
          </cell>
          <cell r="F1215" t="str">
            <v>Northern States Power Co - Minnesota</v>
          </cell>
          <cell r="G1215">
            <v>13781</v>
          </cell>
          <cell r="I1215" t="str">
            <v>USS Midtown Solar LLC</v>
          </cell>
          <cell r="K1215" t="str">
            <v>US Solar</v>
          </cell>
          <cell r="L1215">
            <v>1000</v>
          </cell>
          <cell r="M1215" t="str">
            <v>AC</v>
          </cell>
          <cell r="X1215">
            <v>2019</v>
          </cell>
          <cell r="Z1215" t="str">
            <v>Melrose</v>
          </cell>
          <cell r="AB1215" t="str">
            <v>MN</v>
          </cell>
        </row>
        <row r="1216">
          <cell r="A1216" t="str">
            <v>P_470285560</v>
          </cell>
          <cell r="B1216" t="str">
            <v>Y</v>
          </cell>
          <cell r="F1216" t="str">
            <v>Northern States Power Co - Minnesota</v>
          </cell>
          <cell r="G1216">
            <v>13781</v>
          </cell>
          <cell r="I1216" t="str">
            <v>USS Monarch Solar LLC</v>
          </cell>
          <cell r="K1216" t="str">
            <v>US Solar</v>
          </cell>
          <cell r="L1216">
            <v>1000</v>
          </cell>
          <cell r="M1216" t="str">
            <v>AC</v>
          </cell>
          <cell r="X1216">
            <v>2019</v>
          </cell>
          <cell r="Z1216" t="str">
            <v>Brooten</v>
          </cell>
          <cell r="AB1216" t="str">
            <v>MN</v>
          </cell>
        </row>
        <row r="1217">
          <cell r="A1217" t="str">
            <v>P_334573410</v>
          </cell>
          <cell r="B1217" t="str">
            <v>Y</v>
          </cell>
          <cell r="F1217" t="str">
            <v>Northern States Power Co - Minnesota</v>
          </cell>
          <cell r="G1217">
            <v>13781</v>
          </cell>
          <cell r="I1217" t="str">
            <v>USS Rapidan Solar LLC</v>
          </cell>
          <cell r="K1217" t="str">
            <v>US Solar</v>
          </cell>
          <cell r="L1217">
            <v>620</v>
          </cell>
          <cell r="M1217" t="str">
            <v>AC</v>
          </cell>
          <cell r="X1217">
            <v>2019</v>
          </cell>
          <cell r="Z1217" t="str">
            <v>Good Thunder</v>
          </cell>
          <cell r="AB1217" t="str">
            <v>MN</v>
          </cell>
        </row>
        <row r="1218">
          <cell r="A1218" t="str">
            <v>P_614515077</v>
          </cell>
          <cell r="B1218" t="str">
            <v>Y</v>
          </cell>
          <cell r="F1218" t="str">
            <v>Northern States Power Co - Minnesota</v>
          </cell>
          <cell r="G1218">
            <v>13781</v>
          </cell>
          <cell r="I1218" t="str">
            <v>USS Webster Solar LLC</v>
          </cell>
          <cell r="K1218" t="str">
            <v>US Solar</v>
          </cell>
          <cell r="L1218">
            <v>1000</v>
          </cell>
          <cell r="M1218" t="str">
            <v>AC</v>
          </cell>
          <cell r="X1218">
            <v>2019</v>
          </cell>
          <cell r="Z1218" t="str">
            <v>Webster</v>
          </cell>
          <cell r="AB1218" t="str">
            <v>MN</v>
          </cell>
        </row>
        <row r="1219">
          <cell r="A1219" t="str">
            <v>P_359437770</v>
          </cell>
          <cell r="B1219" t="str">
            <v>Y</v>
          </cell>
          <cell r="F1219" t="str">
            <v>Northern States Power Co - Minnesota</v>
          </cell>
          <cell r="G1219">
            <v>13781</v>
          </cell>
          <cell r="I1219" t="str">
            <v>USS White Cloud Solar LLC</v>
          </cell>
          <cell r="K1219" t="str">
            <v>US Solar</v>
          </cell>
          <cell r="L1219">
            <v>1000</v>
          </cell>
          <cell r="M1219" t="str">
            <v>AC</v>
          </cell>
          <cell r="X1219">
            <v>2019</v>
          </cell>
          <cell r="Z1219" t="str">
            <v>St. Cloud</v>
          </cell>
          <cell r="AB1219" t="str">
            <v>MN</v>
          </cell>
        </row>
        <row r="1220">
          <cell r="A1220" t="str">
            <v>P_504559525</v>
          </cell>
          <cell r="B1220" t="str">
            <v>Y</v>
          </cell>
          <cell r="F1220" t="str">
            <v>Northern States Power Co - Minnesota</v>
          </cell>
          <cell r="G1220">
            <v>13781</v>
          </cell>
          <cell r="I1220" t="str">
            <v>Wabasha Solar II</v>
          </cell>
          <cell r="K1220" t="str">
            <v>Clearway Energy</v>
          </cell>
          <cell r="L1220">
            <v>1000</v>
          </cell>
          <cell r="M1220" t="str">
            <v>AC</v>
          </cell>
          <cell r="X1220">
            <v>2019</v>
          </cell>
          <cell r="Z1220" t="str">
            <v>Wabasha</v>
          </cell>
          <cell r="AB1220" t="str">
            <v>MN</v>
          </cell>
        </row>
        <row r="1221">
          <cell r="A1221" t="str">
            <v>P_600680305</v>
          </cell>
          <cell r="B1221" t="str">
            <v>Y</v>
          </cell>
          <cell r="F1221" t="str">
            <v>Northern States Power Co - Minnesota</v>
          </cell>
          <cell r="G1221">
            <v>13781</v>
          </cell>
          <cell r="I1221" t="str">
            <v>Wabasha Solar III</v>
          </cell>
          <cell r="K1221" t="str">
            <v>Clearway Energy</v>
          </cell>
          <cell r="L1221">
            <v>1000</v>
          </cell>
          <cell r="M1221" t="str">
            <v>AC</v>
          </cell>
          <cell r="X1221">
            <v>2019</v>
          </cell>
          <cell r="Z1221" t="str">
            <v>Kellogg</v>
          </cell>
          <cell r="AB1221" t="str">
            <v>MN</v>
          </cell>
        </row>
        <row r="1222">
          <cell r="A1222" t="str">
            <v>P_619854279</v>
          </cell>
          <cell r="B1222" t="str">
            <v>Y</v>
          </cell>
          <cell r="F1222" t="str">
            <v>Northern States Power Co - Minnesota</v>
          </cell>
          <cell r="G1222">
            <v>13781</v>
          </cell>
          <cell r="I1222" t="str">
            <v>Wabasha Solar</v>
          </cell>
          <cell r="K1222" t="str">
            <v>Clearway Energy</v>
          </cell>
          <cell r="L1222">
            <v>1000</v>
          </cell>
          <cell r="M1222" t="str">
            <v>AC</v>
          </cell>
          <cell r="X1222">
            <v>2019</v>
          </cell>
          <cell r="Z1222" t="str">
            <v>Wabasha</v>
          </cell>
          <cell r="AB1222" t="str">
            <v>MN</v>
          </cell>
        </row>
        <row r="1223">
          <cell r="A1223" t="str">
            <v>P_717318771</v>
          </cell>
          <cell r="B1223" t="str">
            <v>Y</v>
          </cell>
          <cell r="F1223" t="str">
            <v>Northern States Power Co - Minnesota</v>
          </cell>
          <cell r="G1223">
            <v>13781</v>
          </cell>
          <cell r="I1223" t="str">
            <v>Enter</v>
          </cell>
          <cell r="K1223" t="str">
            <v>WGL Energy Systems</v>
          </cell>
          <cell r="L1223">
            <v>1000</v>
          </cell>
          <cell r="M1223" t="str">
            <v>AC</v>
          </cell>
          <cell r="X1223">
            <v>2019</v>
          </cell>
          <cell r="Z1223" t="str">
            <v>Nicollet</v>
          </cell>
          <cell r="AB1223" t="str">
            <v>MN</v>
          </cell>
        </row>
        <row r="1224">
          <cell r="A1224" t="str">
            <v>P_869069533</v>
          </cell>
          <cell r="B1224" t="str">
            <v>Y</v>
          </cell>
          <cell r="F1224" t="str">
            <v>Northern States Power Co - Minnesota</v>
          </cell>
          <cell r="G1224">
            <v>13781</v>
          </cell>
          <cell r="I1224" t="str">
            <v>Lange</v>
          </cell>
          <cell r="K1224" t="str">
            <v>New Energy Equity</v>
          </cell>
          <cell r="L1224">
            <v>1000</v>
          </cell>
          <cell r="M1224" t="str">
            <v>AC</v>
          </cell>
          <cell r="X1224">
            <v>2019</v>
          </cell>
          <cell r="Z1224" t="str">
            <v>Byron</v>
          </cell>
          <cell r="AB1224" t="str">
            <v>MN</v>
          </cell>
        </row>
        <row r="1225">
          <cell r="A1225" t="str">
            <v>P_845692389</v>
          </cell>
          <cell r="B1225" t="str">
            <v>Y</v>
          </cell>
          <cell r="F1225" t="str">
            <v>Northern States Power Co - Minnesota</v>
          </cell>
          <cell r="G1225">
            <v>13781</v>
          </cell>
          <cell r="I1225" t="str">
            <v>Winona Solar I</v>
          </cell>
          <cell r="K1225" t="str">
            <v>Clearway Energy</v>
          </cell>
          <cell r="L1225">
            <v>1000</v>
          </cell>
          <cell r="M1225" t="str">
            <v>AC</v>
          </cell>
          <cell r="X1225">
            <v>2019</v>
          </cell>
          <cell r="Z1225" t="str">
            <v>Altura</v>
          </cell>
          <cell r="AB1225" t="str">
            <v>MN</v>
          </cell>
        </row>
        <row r="1226">
          <cell r="A1226" t="str">
            <v>P_974420770</v>
          </cell>
          <cell r="B1226" t="str">
            <v>Y</v>
          </cell>
          <cell r="F1226" t="str">
            <v>Northern States Power Co - Minnesota</v>
          </cell>
          <cell r="G1226">
            <v>13781</v>
          </cell>
          <cell r="I1226" t="str">
            <v>Winona Solar II</v>
          </cell>
          <cell r="K1226" t="str">
            <v>Clearway Energy</v>
          </cell>
          <cell r="L1226">
            <v>1000</v>
          </cell>
          <cell r="M1226" t="str">
            <v>AC</v>
          </cell>
          <cell r="X1226">
            <v>2019</v>
          </cell>
          <cell r="Z1226" t="str">
            <v>Rollingstone</v>
          </cell>
          <cell r="AB1226" t="str">
            <v>MN</v>
          </cell>
        </row>
        <row r="1227">
          <cell r="A1227" t="str">
            <v>P_112913519</v>
          </cell>
          <cell r="B1227" t="str">
            <v>Y</v>
          </cell>
          <cell r="F1227" t="str">
            <v>Northern States Power Co - Minnesota</v>
          </cell>
          <cell r="G1227">
            <v>13781</v>
          </cell>
          <cell r="I1227" t="str">
            <v>Winsted Solar 1 - Winstead Solar 3</v>
          </cell>
          <cell r="K1227" t="str">
            <v>Nautilus Solar</v>
          </cell>
          <cell r="L1227">
            <v>3000</v>
          </cell>
          <cell r="M1227" t="str">
            <v>AC</v>
          </cell>
          <cell r="X1227">
            <v>2019</v>
          </cell>
          <cell r="Z1227" t="str">
            <v>Winsted</v>
          </cell>
          <cell r="AB1227" t="str">
            <v>MN</v>
          </cell>
        </row>
        <row r="1228">
          <cell r="A1228" t="str">
            <v>P_181178051</v>
          </cell>
          <cell r="B1228" t="str">
            <v>Y</v>
          </cell>
          <cell r="F1228" t="str">
            <v>Northern States Power Co - Minnesota</v>
          </cell>
          <cell r="G1228">
            <v>13781</v>
          </cell>
          <cell r="I1228" t="str">
            <v>Wollan Garden LLC</v>
          </cell>
          <cell r="K1228" t="str">
            <v>Nokomis Energy</v>
          </cell>
          <cell r="L1228">
            <v>1000</v>
          </cell>
          <cell r="M1228" t="str">
            <v>AC</v>
          </cell>
          <cell r="X1228">
            <v>2019</v>
          </cell>
          <cell r="Z1228" t="str">
            <v>Starbuck</v>
          </cell>
          <cell r="AB1228" t="str">
            <v>MN</v>
          </cell>
        </row>
        <row r="1229">
          <cell r="A1229" t="str">
            <v>P_155750770</v>
          </cell>
          <cell r="B1229" t="str">
            <v>Y</v>
          </cell>
          <cell r="F1229" t="str">
            <v>National Grid (Massachusetts Electric)</v>
          </cell>
          <cell r="G1229">
            <v>11804</v>
          </cell>
          <cell r="I1229" t="str">
            <v>SMANG_00456</v>
          </cell>
          <cell r="K1229" t="str">
            <v>MassAmerican Energy LLC</v>
          </cell>
          <cell r="L1229">
            <v>221.6</v>
          </cell>
          <cell r="M1229" t="str">
            <v>AC</v>
          </cell>
          <cell r="X1229">
            <v>2018</v>
          </cell>
          <cell r="Z1229" t="str">
            <v>Lowell</v>
          </cell>
          <cell r="AB1229" t="str">
            <v>MA</v>
          </cell>
        </row>
        <row r="1230">
          <cell r="A1230" t="str">
            <v>P_899196970</v>
          </cell>
          <cell r="B1230" t="str">
            <v>Y</v>
          </cell>
          <cell r="F1230" t="str">
            <v>National Grid (Massachusetts Electric)</v>
          </cell>
          <cell r="G1230">
            <v>11804</v>
          </cell>
          <cell r="I1230" t="str">
            <v>SMANG_00480</v>
          </cell>
          <cell r="K1230" t="str">
            <v>MassAmerican Energy LLC</v>
          </cell>
          <cell r="L1230">
            <v>233.1</v>
          </cell>
          <cell r="M1230" t="str">
            <v>AC</v>
          </cell>
          <cell r="X1230">
            <v>2018</v>
          </cell>
          <cell r="Z1230" t="str">
            <v>Lowell</v>
          </cell>
          <cell r="AB1230" t="str">
            <v>MA</v>
          </cell>
        </row>
        <row r="1231">
          <cell r="A1231" t="str">
            <v>P_802721443</v>
          </cell>
          <cell r="B1231" t="str">
            <v>Y</v>
          </cell>
          <cell r="F1231" t="str">
            <v>Eversource MA East</v>
          </cell>
          <cell r="G1231">
            <v>54913</v>
          </cell>
          <cell r="I1231" t="str">
            <v>SMAES_01977</v>
          </cell>
          <cell r="K1231" t="str">
            <v>Sunwealth Project Pool 9 LLC</v>
          </cell>
          <cell r="L1231">
            <v>43.5</v>
          </cell>
          <cell r="M1231" t="str">
            <v>AC</v>
          </cell>
          <cell r="X1231">
            <v>2018</v>
          </cell>
          <cell r="Z1231" t="str">
            <v>Somerville</v>
          </cell>
          <cell r="AB1231" t="str">
            <v>MA</v>
          </cell>
        </row>
        <row r="1232">
          <cell r="A1232" t="str">
            <v>P_900368662</v>
          </cell>
          <cell r="B1232" t="str">
            <v>Y</v>
          </cell>
          <cell r="F1232" t="str">
            <v>Eversource MA East</v>
          </cell>
          <cell r="G1232">
            <v>54913</v>
          </cell>
          <cell r="I1232" t="str">
            <v>SMAES_01260</v>
          </cell>
          <cell r="K1232" t="str">
            <v>Sunwealth Project Pool 9 LLC</v>
          </cell>
          <cell r="L1232">
            <v>43.5</v>
          </cell>
          <cell r="M1232" t="str">
            <v>AC</v>
          </cell>
          <cell r="X1232">
            <v>2018</v>
          </cell>
          <cell r="Z1232" t="str">
            <v>Somerville</v>
          </cell>
          <cell r="AB1232" t="str">
            <v>MA</v>
          </cell>
        </row>
        <row r="1233">
          <cell r="A1233" t="str">
            <v>P_301693050</v>
          </cell>
          <cell r="B1233" t="str">
            <v>Y</v>
          </cell>
          <cell r="F1233" t="str">
            <v>National Grid (Massachusetts Electric)</v>
          </cell>
          <cell r="G1233">
            <v>11804</v>
          </cell>
          <cell r="I1233" t="str">
            <v>SMANG_01210</v>
          </cell>
          <cell r="K1233" t="str">
            <v>BlueWave MA, LLC</v>
          </cell>
          <cell r="L1233">
            <v>3505</v>
          </cell>
          <cell r="M1233" t="str">
            <v>AC</v>
          </cell>
          <cell r="X1233">
            <v>2018</v>
          </cell>
          <cell r="Z1233" t="str">
            <v>Westport</v>
          </cell>
          <cell r="AB1233" t="str">
            <v>MA</v>
          </cell>
        </row>
        <row r="1234">
          <cell r="A1234" t="str">
            <v>P_056458207</v>
          </cell>
          <cell r="B1234" t="str">
            <v>Y</v>
          </cell>
          <cell r="F1234" t="str">
            <v>National Grid (Massachusetts Electric)</v>
          </cell>
          <cell r="G1234">
            <v>11804</v>
          </cell>
          <cell r="I1234" t="str">
            <v>SMANG_01209</v>
          </cell>
          <cell r="K1234" t="str">
            <v>BlueWave MA, LLC</v>
          </cell>
          <cell r="L1234">
            <v>2378.4</v>
          </cell>
          <cell r="M1234" t="str">
            <v>AC</v>
          </cell>
          <cell r="X1234">
            <v>2018</v>
          </cell>
          <cell r="Z1234" t="str">
            <v>Westport</v>
          </cell>
          <cell r="AB1234" t="str">
            <v>MA</v>
          </cell>
        </row>
        <row r="1235">
          <cell r="A1235" t="str">
            <v>P_098561446</v>
          </cell>
          <cell r="B1235" t="str">
            <v>Y</v>
          </cell>
          <cell r="F1235" t="str">
            <v>National Grid (Massachusetts Electric)</v>
          </cell>
          <cell r="G1235">
            <v>11804</v>
          </cell>
          <cell r="I1235" t="str">
            <v>SMANG_00531</v>
          </cell>
          <cell r="K1235" t="str">
            <v>Independence Solar, LLC</v>
          </cell>
          <cell r="L1235">
            <v>72.599999999999994</v>
          </cell>
          <cell r="M1235" t="str">
            <v>AC</v>
          </cell>
          <cell r="X1235">
            <v>2018</v>
          </cell>
          <cell r="Z1235" t="str">
            <v>East Bridgewater</v>
          </cell>
          <cell r="AB1235" t="str">
            <v>MA</v>
          </cell>
        </row>
        <row r="1236">
          <cell r="A1236" t="str">
            <v>P_565996839</v>
          </cell>
          <cell r="B1236" t="str">
            <v>Y</v>
          </cell>
          <cell r="F1236" t="str">
            <v>Eversource MA East</v>
          </cell>
          <cell r="G1236">
            <v>54913</v>
          </cell>
          <cell r="I1236" t="str">
            <v>SMAES_01976</v>
          </cell>
          <cell r="K1236" t="str">
            <v>Sunwealth Project Pool 9 LLC</v>
          </cell>
          <cell r="L1236">
            <v>43.5</v>
          </cell>
          <cell r="M1236" t="str">
            <v>AC</v>
          </cell>
          <cell r="X1236">
            <v>2018</v>
          </cell>
          <cell r="Z1236" t="str">
            <v>Boston</v>
          </cell>
          <cell r="AB1236" t="str">
            <v>MA</v>
          </cell>
        </row>
        <row r="1237">
          <cell r="A1237" t="str">
            <v>P_429388871</v>
          </cell>
          <cell r="B1237" t="str">
            <v>Y</v>
          </cell>
          <cell r="F1237" t="str">
            <v>Eversource MA West</v>
          </cell>
          <cell r="G1237">
            <v>20455</v>
          </cell>
          <cell r="I1237" t="str">
            <v>SMAES_01047</v>
          </cell>
          <cell r="K1237" t="str">
            <v>Lodestar Energy LLC</v>
          </cell>
          <cell r="L1237">
            <v>2000</v>
          </cell>
          <cell r="M1237" t="str">
            <v>AC</v>
          </cell>
          <cell r="X1237">
            <v>2018</v>
          </cell>
          <cell r="Z1237" t="str">
            <v>Southwick</v>
          </cell>
          <cell r="AB1237" t="str">
            <v>MA</v>
          </cell>
        </row>
        <row r="1238">
          <cell r="A1238" t="str">
            <v>P_855348112</v>
          </cell>
          <cell r="B1238" t="str">
            <v>Y</v>
          </cell>
          <cell r="F1238" t="str">
            <v>Eversource MA West</v>
          </cell>
          <cell r="G1238">
            <v>20455</v>
          </cell>
          <cell r="I1238" t="str">
            <v>SMAES_01046</v>
          </cell>
          <cell r="K1238" t="str">
            <v>Lodestar Energy LLC</v>
          </cell>
          <cell r="L1238">
            <v>2000</v>
          </cell>
          <cell r="M1238" t="str">
            <v>AC</v>
          </cell>
          <cell r="X1238">
            <v>2018</v>
          </cell>
          <cell r="Z1238" t="str">
            <v>Southwick</v>
          </cell>
          <cell r="AB1238" t="str">
            <v>MA</v>
          </cell>
        </row>
        <row r="1239">
          <cell r="A1239" t="str">
            <v>P_451519029</v>
          </cell>
          <cell r="B1239" t="str">
            <v>Y</v>
          </cell>
          <cell r="F1239" t="str">
            <v>National Grid (Massachusetts Electric)</v>
          </cell>
          <cell r="G1239">
            <v>11804</v>
          </cell>
          <cell r="I1239" t="str">
            <v>SMANG_02686</v>
          </cell>
          <cell r="K1239" t="str">
            <v>Aquantum Solutions INC</v>
          </cell>
          <cell r="L1239">
            <v>110</v>
          </cell>
          <cell r="M1239" t="str">
            <v>AC</v>
          </cell>
          <cell r="X1239">
            <v>2018</v>
          </cell>
          <cell r="Z1239" t="str">
            <v>Marlborough</v>
          </cell>
          <cell r="AB1239" t="str">
            <v>MA</v>
          </cell>
        </row>
        <row r="1240">
          <cell r="A1240" t="str">
            <v>P_844064433</v>
          </cell>
          <cell r="B1240" t="str">
            <v>Y</v>
          </cell>
          <cell r="F1240" t="str">
            <v>National Grid (Massachusetts Electric)</v>
          </cell>
          <cell r="G1240">
            <v>11804</v>
          </cell>
          <cell r="I1240" t="str">
            <v>SMANG_01121</v>
          </cell>
          <cell r="K1240" t="str">
            <v>MassAmerican Energy LLC</v>
          </cell>
          <cell r="L1240">
            <v>133.19999999999999</v>
          </cell>
          <cell r="M1240" t="str">
            <v>AC</v>
          </cell>
          <cell r="X1240">
            <v>2019</v>
          </cell>
          <cell r="Z1240" t="str">
            <v>Everett</v>
          </cell>
          <cell r="AB1240" t="str">
            <v>MA</v>
          </cell>
        </row>
        <row r="1241">
          <cell r="A1241" t="str">
            <v>P_773209173</v>
          </cell>
          <cell r="B1241" t="str">
            <v>Y</v>
          </cell>
          <cell r="F1241" t="str">
            <v>Eversource MA East</v>
          </cell>
          <cell r="G1241">
            <v>54913</v>
          </cell>
          <cell r="I1241" t="str">
            <v>SMAES_00289</v>
          </cell>
          <cell r="K1241" t="str">
            <v>My Generation Energy</v>
          </cell>
          <cell r="L1241">
            <v>76.8</v>
          </cell>
          <cell r="M1241" t="str">
            <v>AC</v>
          </cell>
          <cell r="X1241">
            <v>2019</v>
          </cell>
          <cell r="Z1241" t="str">
            <v>Chatham</v>
          </cell>
          <cell r="AB1241" t="str">
            <v>MA</v>
          </cell>
        </row>
        <row r="1242">
          <cell r="A1242" t="str">
            <v>P_902743775</v>
          </cell>
          <cell r="B1242" t="str">
            <v>Y</v>
          </cell>
          <cell r="F1242" t="str">
            <v>National Grid (Massachusetts Electric)</v>
          </cell>
          <cell r="G1242">
            <v>11804</v>
          </cell>
          <cell r="I1242" t="str">
            <v>SMANG_00039</v>
          </cell>
          <cell r="K1242" t="str">
            <v>SunRaise Investments, LLC</v>
          </cell>
          <cell r="L1242">
            <v>330</v>
          </cell>
          <cell r="M1242" t="str">
            <v>AC</v>
          </cell>
          <cell r="X1242">
            <v>2019</v>
          </cell>
          <cell r="Z1242" t="str">
            <v>Chelmsford</v>
          </cell>
          <cell r="AB1242" t="str">
            <v>MA</v>
          </cell>
        </row>
        <row r="1243">
          <cell r="A1243" t="str">
            <v>P_291885101</v>
          </cell>
          <cell r="B1243" t="str">
            <v>Y</v>
          </cell>
          <cell r="F1243" t="str">
            <v>National Grid (Massachusetts Electric)</v>
          </cell>
          <cell r="G1243">
            <v>11804</v>
          </cell>
          <cell r="I1243" t="str">
            <v>SMANG_00048</v>
          </cell>
          <cell r="K1243" t="str">
            <v>SunRaise Investments, LLC</v>
          </cell>
          <cell r="L1243">
            <v>396</v>
          </cell>
          <cell r="M1243" t="str">
            <v>AC</v>
          </cell>
          <cell r="X1243">
            <v>2019</v>
          </cell>
          <cell r="Z1243" t="str">
            <v>Chelmsford</v>
          </cell>
          <cell r="AB1243" t="str">
            <v>MA</v>
          </cell>
        </row>
        <row r="1244">
          <cell r="A1244" t="str">
            <v>P_300130144</v>
          </cell>
          <cell r="B1244" t="str">
            <v>Y</v>
          </cell>
          <cell r="F1244" t="str">
            <v>Eversource MA East</v>
          </cell>
          <cell r="G1244">
            <v>54913</v>
          </cell>
          <cell r="I1244" t="str">
            <v>SMAES_00311</v>
          </cell>
          <cell r="K1244" t="str">
            <v>KEY SOLAR LLC</v>
          </cell>
          <cell r="L1244">
            <v>120</v>
          </cell>
          <cell r="M1244" t="str">
            <v>AC</v>
          </cell>
          <cell r="X1244">
            <v>2019</v>
          </cell>
          <cell r="Z1244" t="str">
            <v>Framingham</v>
          </cell>
          <cell r="AB1244" t="str">
            <v>MA</v>
          </cell>
        </row>
        <row r="1245">
          <cell r="A1245" t="str">
            <v>P_328527431</v>
          </cell>
          <cell r="B1245" t="str">
            <v>Y</v>
          </cell>
          <cell r="F1245" t="str">
            <v>Eversource MA East</v>
          </cell>
          <cell r="G1245">
            <v>54913</v>
          </cell>
          <cell r="I1245" t="str">
            <v>SMAES_04307</v>
          </cell>
          <cell r="K1245" t="str">
            <v>Resonant Energy</v>
          </cell>
          <cell r="L1245">
            <v>38</v>
          </cell>
          <cell r="M1245" t="str">
            <v>AC</v>
          </cell>
          <cell r="X1245">
            <v>2019</v>
          </cell>
          <cell r="Z1245" t="str">
            <v>Milton</v>
          </cell>
          <cell r="AB1245" t="str">
            <v>MA</v>
          </cell>
        </row>
        <row r="1246">
          <cell r="A1246" t="str">
            <v>P_334264200</v>
          </cell>
          <cell r="B1246" t="str">
            <v>Y</v>
          </cell>
          <cell r="F1246" t="str">
            <v>Eversource MA West</v>
          </cell>
          <cell r="G1246">
            <v>20455</v>
          </cell>
          <cell r="I1246" t="str">
            <v>SMAES_01044</v>
          </cell>
          <cell r="K1246" t="str">
            <v>Lodestar Energy LLC</v>
          </cell>
          <cell r="L1246">
            <v>4980</v>
          </cell>
          <cell r="M1246" t="str">
            <v>AC</v>
          </cell>
          <cell r="X1246">
            <v>2019</v>
          </cell>
          <cell r="Z1246" t="str">
            <v>Amherst</v>
          </cell>
          <cell r="AB1246" t="str">
            <v>MA</v>
          </cell>
        </row>
        <row r="1247">
          <cell r="A1247" t="str">
            <v>P_641976082</v>
          </cell>
          <cell r="B1247" t="str">
            <v>Y</v>
          </cell>
          <cell r="F1247" t="str">
            <v>National Grid (Massachusetts Electric)</v>
          </cell>
          <cell r="G1247">
            <v>11804</v>
          </cell>
          <cell r="I1247" t="str">
            <v>SMANG_00098</v>
          </cell>
          <cell r="K1247" t="str">
            <v>Happy Hollow Road Solar 1, LLC</v>
          </cell>
          <cell r="L1247">
            <v>4950</v>
          </cell>
          <cell r="M1247" t="str">
            <v>AC</v>
          </cell>
          <cell r="X1247">
            <v>2019</v>
          </cell>
          <cell r="Z1247" t="str">
            <v>Winchendon</v>
          </cell>
          <cell r="AB1247" t="str">
            <v>MA</v>
          </cell>
        </row>
        <row r="1248">
          <cell r="A1248" t="str">
            <v>P_492916308</v>
          </cell>
          <cell r="B1248" t="str">
            <v>Y</v>
          </cell>
          <cell r="F1248" t="str">
            <v>National Grid (Massachusetts Electric)</v>
          </cell>
          <cell r="G1248">
            <v>11804</v>
          </cell>
          <cell r="I1248" t="str">
            <v>SMANG_08541</v>
          </cell>
          <cell r="K1248" t="str">
            <v>Resonant Energy</v>
          </cell>
          <cell r="L1248">
            <v>50</v>
          </cell>
          <cell r="M1248" t="str">
            <v>AC</v>
          </cell>
          <cell r="X1248">
            <v>2019</v>
          </cell>
          <cell r="Z1248" t="str">
            <v>Melrose</v>
          </cell>
          <cell r="AB1248" t="str">
            <v>MA</v>
          </cell>
        </row>
        <row r="1249">
          <cell r="A1249" t="str">
            <v>P_907946632</v>
          </cell>
          <cell r="B1249" t="str">
            <v>Y</v>
          </cell>
          <cell r="F1249" t="str">
            <v>National Grid (Massachusetts Electric)</v>
          </cell>
          <cell r="G1249">
            <v>11804</v>
          </cell>
          <cell r="I1249" t="str">
            <v>SMANG_00185</v>
          </cell>
          <cell r="K1249" t="str">
            <v>Halifax Solar, LLC</v>
          </cell>
          <cell r="L1249">
            <v>4950</v>
          </cell>
          <cell r="M1249" t="str">
            <v>AC</v>
          </cell>
          <cell r="X1249">
            <v>2019</v>
          </cell>
          <cell r="Z1249" t="str">
            <v>Halifax</v>
          </cell>
          <cell r="AB1249" t="str">
            <v>MA</v>
          </cell>
        </row>
        <row r="1250">
          <cell r="A1250" t="str">
            <v>P_843720378</v>
          </cell>
          <cell r="B1250" t="str">
            <v>Y</v>
          </cell>
          <cell r="F1250" t="str">
            <v>National Grid (Massachusetts Electric)</v>
          </cell>
          <cell r="G1250">
            <v>11804</v>
          </cell>
          <cell r="I1250" t="str">
            <v>SMANG_03088</v>
          </cell>
          <cell r="K1250" t="str">
            <v>Consolidated Edison Development, Inc.</v>
          </cell>
          <cell r="L1250">
            <v>4320</v>
          </cell>
          <cell r="M1250" t="str">
            <v>AC</v>
          </cell>
          <cell r="X1250">
            <v>2019</v>
          </cell>
          <cell r="Z1250" t="str">
            <v>Northampton</v>
          </cell>
          <cell r="AB1250" t="str">
            <v>MA</v>
          </cell>
        </row>
        <row r="1251">
          <cell r="A1251" t="str">
            <v>P_928374751</v>
          </cell>
          <cell r="B1251" t="str">
            <v>Y</v>
          </cell>
          <cell r="F1251" t="str">
            <v>Eversource MA West</v>
          </cell>
          <cell r="G1251">
            <v>20455</v>
          </cell>
          <cell r="I1251" t="str">
            <v>SMAES_02170</v>
          </cell>
          <cell r="K1251" t="str">
            <v>Montague Road Solar, LLC</v>
          </cell>
          <cell r="L1251">
            <v>3000</v>
          </cell>
          <cell r="M1251" t="str">
            <v>AC</v>
          </cell>
          <cell r="X1251">
            <v>2019</v>
          </cell>
          <cell r="Z1251" t="str">
            <v>Amherst</v>
          </cell>
          <cell r="AB1251" t="str">
            <v>MA</v>
          </cell>
        </row>
        <row r="1252">
          <cell r="A1252" t="str">
            <v>P_342509242</v>
          </cell>
          <cell r="B1252" t="str">
            <v>Y</v>
          </cell>
          <cell r="F1252" t="str">
            <v>Eversource MA West</v>
          </cell>
          <cell r="G1252">
            <v>20455</v>
          </cell>
          <cell r="I1252" t="str">
            <v>SMAES_00386</v>
          </cell>
          <cell r="K1252" t="str">
            <v>Citizens Enterprises Corporation</v>
          </cell>
          <cell r="L1252">
            <v>3519.8</v>
          </cell>
          <cell r="M1252" t="str">
            <v>AC</v>
          </cell>
          <cell r="X1252">
            <v>2019</v>
          </cell>
          <cell r="Z1252" t="str">
            <v>Springfield</v>
          </cell>
          <cell r="AB1252" t="str">
            <v>MA</v>
          </cell>
        </row>
        <row r="1253">
          <cell r="A1253" t="str">
            <v>P_013258600</v>
          </cell>
          <cell r="B1253" t="str">
            <v>Y</v>
          </cell>
          <cell r="F1253" t="str">
            <v>Eversource MA West</v>
          </cell>
          <cell r="G1253">
            <v>20455</v>
          </cell>
          <cell r="I1253" t="str">
            <v>SMAES_02251</v>
          </cell>
          <cell r="K1253" t="str">
            <v>Hadley 3 Solar, LLC</v>
          </cell>
          <cell r="L1253">
            <v>2000</v>
          </cell>
          <cell r="M1253" t="str">
            <v>AC</v>
          </cell>
          <cell r="X1253">
            <v>2020</v>
          </cell>
          <cell r="Z1253" t="str">
            <v>Hadley</v>
          </cell>
          <cell r="AB1253" t="str">
            <v>MA</v>
          </cell>
        </row>
        <row r="1254">
          <cell r="A1254" t="str">
            <v>P_553621019</v>
          </cell>
          <cell r="B1254" t="str">
            <v>Y</v>
          </cell>
          <cell r="F1254" t="str">
            <v>Florida Power &amp; Light Co</v>
          </cell>
          <cell r="G1254">
            <v>6452</v>
          </cell>
          <cell r="I1254" t="str">
            <v>Babcock Preserve Solar Energy Center</v>
          </cell>
          <cell r="L1254">
            <v>74500</v>
          </cell>
          <cell r="M1254" t="str">
            <v>AC</v>
          </cell>
          <cell r="X1254">
            <v>2020</v>
          </cell>
          <cell r="Z1254" t="str">
            <v>Fort Myers</v>
          </cell>
          <cell r="AB1254" t="str">
            <v>FL</v>
          </cell>
        </row>
        <row r="1255">
          <cell r="A1255" t="str">
            <v>P_828370553</v>
          </cell>
          <cell r="B1255" t="str">
            <v>Y</v>
          </cell>
          <cell r="F1255" t="str">
            <v>Florida Power &amp; Light Co</v>
          </cell>
          <cell r="G1255">
            <v>6452</v>
          </cell>
          <cell r="I1255" t="str">
            <v>Blue Heron Solar Energy Center</v>
          </cell>
          <cell r="L1255">
            <v>74500</v>
          </cell>
          <cell r="M1255" t="str">
            <v>AC</v>
          </cell>
          <cell r="X1255">
            <v>2020</v>
          </cell>
          <cell r="Z1255" t="str">
            <v>Clewiston</v>
          </cell>
          <cell r="AB1255" t="str">
            <v>FL</v>
          </cell>
        </row>
        <row r="1256">
          <cell r="A1256" t="str">
            <v>P_133932473</v>
          </cell>
          <cell r="B1256" t="str">
            <v>Y</v>
          </cell>
          <cell r="F1256" t="str">
            <v>Florida Power &amp; Light Co</v>
          </cell>
          <cell r="G1256">
            <v>6452</v>
          </cell>
          <cell r="I1256" t="str">
            <v>Cattle Ranch Solar Energy Center</v>
          </cell>
          <cell r="L1256">
            <v>74500</v>
          </cell>
          <cell r="M1256" t="str">
            <v>AC</v>
          </cell>
          <cell r="X1256">
            <v>2020</v>
          </cell>
          <cell r="Z1256" t="str">
            <v>Arcadia</v>
          </cell>
          <cell r="AB1256" t="str">
            <v>FL</v>
          </cell>
        </row>
        <row r="1257">
          <cell r="A1257" t="str">
            <v>P_101597181</v>
          </cell>
          <cell r="B1257" t="str">
            <v>Y</v>
          </cell>
          <cell r="F1257" t="str">
            <v>Florida Power &amp; Light Co</v>
          </cell>
          <cell r="G1257">
            <v>6452</v>
          </cell>
          <cell r="I1257" t="str">
            <v>Northern Preserve Solar Energy Center</v>
          </cell>
          <cell r="L1257">
            <v>74500</v>
          </cell>
          <cell r="M1257" t="str">
            <v>AC</v>
          </cell>
          <cell r="X1257">
            <v>2020</v>
          </cell>
          <cell r="Z1257" t="str">
            <v>Glen St Mary</v>
          </cell>
          <cell r="AB1257" t="str">
            <v>FL</v>
          </cell>
        </row>
        <row r="1258">
          <cell r="A1258" t="str">
            <v>P_281569647</v>
          </cell>
          <cell r="B1258" t="str">
            <v>Y</v>
          </cell>
          <cell r="F1258" t="str">
            <v>Florida Power &amp; Light Co</v>
          </cell>
          <cell r="G1258">
            <v>6452</v>
          </cell>
          <cell r="I1258" t="str">
            <v>Sweetbay Solar Energy Center</v>
          </cell>
          <cell r="L1258">
            <v>74500</v>
          </cell>
          <cell r="M1258" t="str">
            <v>AC</v>
          </cell>
          <cell r="X1258">
            <v>2020</v>
          </cell>
          <cell r="Z1258" t="str">
            <v>Indiantown</v>
          </cell>
          <cell r="AB1258" t="str">
            <v>FL</v>
          </cell>
        </row>
        <row r="1259">
          <cell r="A1259" t="str">
            <v>P_482052670</v>
          </cell>
          <cell r="B1259" t="str">
            <v>Y</v>
          </cell>
          <cell r="F1259" t="str">
            <v>Florida Power &amp; Light Co</v>
          </cell>
          <cell r="G1259">
            <v>6452</v>
          </cell>
          <cell r="I1259" t="str">
            <v>Twin Lakes Solar Energy Center</v>
          </cell>
          <cell r="L1259">
            <v>74500</v>
          </cell>
          <cell r="M1259" t="str">
            <v>AC</v>
          </cell>
          <cell r="X1259">
            <v>2020</v>
          </cell>
          <cell r="Z1259" t="str">
            <v>Interlachen</v>
          </cell>
          <cell r="AB1259" t="str">
            <v>FL</v>
          </cell>
        </row>
        <row r="1260">
          <cell r="A1260" t="str">
            <v>P_240319467</v>
          </cell>
          <cell r="B1260" t="str">
            <v>Y</v>
          </cell>
          <cell r="F1260" t="str">
            <v>Niagara Mohawk Power Corp.</v>
          </cell>
          <cell r="G1260">
            <v>13573</v>
          </cell>
          <cell r="I1260">
            <v>79794</v>
          </cell>
          <cell r="K1260" t="str">
            <v>Green Street Power Partners, LLC</v>
          </cell>
          <cell r="L1260">
            <v>819.72</v>
          </cell>
          <cell r="M1260" t="str">
            <v>DC</v>
          </cell>
          <cell r="X1260">
            <v>2020</v>
          </cell>
          <cell r="Z1260" t="str">
            <v>Grand Island</v>
          </cell>
          <cell r="AB1260" t="str">
            <v>NY</v>
          </cell>
        </row>
        <row r="1261">
          <cell r="A1261" t="str">
            <v>P_945113298</v>
          </cell>
          <cell r="B1261" t="str">
            <v>Y</v>
          </cell>
          <cell r="F1261" t="str">
            <v>Consolidated Edison Co-NY Inc</v>
          </cell>
          <cell r="G1261">
            <v>4226</v>
          </cell>
          <cell r="I1261">
            <v>217860</v>
          </cell>
          <cell r="K1261" t="str">
            <v>Best Energy Power</v>
          </cell>
          <cell r="L1261">
            <v>47.6</v>
          </cell>
          <cell r="M1261" t="str">
            <v>DC</v>
          </cell>
          <cell r="X1261">
            <v>2020</v>
          </cell>
          <cell r="Z1261" t="str">
            <v>Bronx</v>
          </cell>
          <cell r="AB1261" t="str">
            <v>NY</v>
          </cell>
        </row>
        <row r="1262">
          <cell r="A1262" t="str">
            <v>P_296540877</v>
          </cell>
          <cell r="B1262" t="str">
            <v>Y</v>
          </cell>
          <cell r="F1262" t="str">
            <v>Rochester Gas &amp; Electric Corp</v>
          </cell>
          <cell r="G1262">
            <v>16183</v>
          </cell>
          <cell r="I1262">
            <v>92505</v>
          </cell>
          <cell r="K1262" t="str">
            <v>Generate Capital</v>
          </cell>
          <cell r="L1262">
            <v>3356.64</v>
          </cell>
          <cell r="M1262" t="str">
            <v>DC</v>
          </cell>
          <cell r="X1262">
            <v>2020</v>
          </cell>
          <cell r="Z1262" t="str">
            <v>Ogden</v>
          </cell>
          <cell r="AB1262" t="str">
            <v>NY</v>
          </cell>
        </row>
        <row r="1263">
          <cell r="A1263" t="str">
            <v>P_179103304</v>
          </cell>
          <cell r="B1263" t="str">
            <v>Y</v>
          </cell>
          <cell r="F1263" t="str">
            <v>Niagara Mohawk Power Corp.</v>
          </cell>
          <cell r="G1263">
            <v>13573</v>
          </cell>
          <cell r="I1263">
            <v>79848</v>
          </cell>
          <cell r="K1263" t="str">
            <v>C2 Omega LLC</v>
          </cell>
          <cell r="L1263">
            <v>2771.82</v>
          </cell>
          <cell r="M1263" t="str">
            <v>DC</v>
          </cell>
          <cell r="X1263">
            <v>2020</v>
          </cell>
          <cell r="Z1263" t="str">
            <v>Caledonia</v>
          </cell>
          <cell r="AB1263" t="str">
            <v>NY</v>
          </cell>
        </row>
        <row r="1264">
          <cell r="A1264" t="str">
            <v>P_344470451</v>
          </cell>
          <cell r="B1264" t="str">
            <v>Y</v>
          </cell>
          <cell r="F1264" t="str">
            <v>Niagara Mohawk Power Corp.</v>
          </cell>
          <cell r="G1264">
            <v>13573</v>
          </cell>
          <cell r="I1264">
            <v>202748</v>
          </cell>
          <cell r="K1264" t="str">
            <v>Active Solar Development, LLC</v>
          </cell>
          <cell r="L1264">
            <v>6272.24</v>
          </cell>
          <cell r="M1264" t="str">
            <v>DC</v>
          </cell>
          <cell r="X1264">
            <v>2020</v>
          </cell>
          <cell r="Z1264" t="str">
            <v>Middle Grove</v>
          </cell>
          <cell r="AB1264" t="str">
            <v>NY</v>
          </cell>
        </row>
        <row r="1265">
          <cell r="A1265" t="str">
            <v>P_737553345</v>
          </cell>
          <cell r="B1265" t="str">
            <v>Y</v>
          </cell>
          <cell r="F1265" t="str">
            <v>New York State Elec &amp; Gas Corp</v>
          </cell>
          <cell r="G1265">
            <v>13511</v>
          </cell>
          <cell r="I1265">
            <v>77919</v>
          </cell>
          <cell r="K1265" t="str">
            <v>Distributed Asset Solutions LLC</v>
          </cell>
          <cell r="L1265">
            <v>2950.01</v>
          </cell>
          <cell r="M1265" t="str">
            <v>DC</v>
          </cell>
          <cell r="X1265">
            <v>2020</v>
          </cell>
          <cell r="Z1265" t="str">
            <v>Middlesex</v>
          </cell>
          <cell r="AB1265" t="str">
            <v>NY</v>
          </cell>
        </row>
        <row r="1266">
          <cell r="A1266" t="str">
            <v>P_669116778</v>
          </cell>
          <cell r="B1266" t="str">
            <v>Y</v>
          </cell>
          <cell r="F1266" t="str">
            <v>New York State Elec &amp; Gas Corp</v>
          </cell>
          <cell r="G1266">
            <v>13511</v>
          </cell>
          <cell r="I1266">
            <v>77927</v>
          </cell>
          <cell r="K1266" t="str">
            <v>Distributed Asset Solutions LLC</v>
          </cell>
          <cell r="L1266">
            <v>2509.71</v>
          </cell>
          <cell r="M1266" t="str">
            <v>DC</v>
          </cell>
          <cell r="X1266">
            <v>2020</v>
          </cell>
          <cell r="Z1266" t="str">
            <v>Middlesex</v>
          </cell>
          <cell r="AB1266" t="str">
            <v>NY</v>
          </cell>
        </row>
        <row r="1267">
          <cell r="A1267" t="str">
            <v>P_722955155</v>
          </cell>
          <cell r="B1267" t="str">
            <v>Y</v>
          </cell>
          <cell r="F1267" t="str">
            <v>Central Hudson Gas &amp; Elec Corp</v>
          </cell>
          <cell r="G1267">
            <v>3249</v>
          </cell>
          <cell r="I1267">
            <v>126520</v>
          </cell>
          <cell r="K1267" t="str">
            <v>Ameresco, Inc.</v>
          </cell>
          <cell r="L1267">
            <v>2794.5</v>
          </cell>
          <cell r="M1267" t="str">
            <v>DC</v>
          </cell>
          <cell r="X1267">
            <v>2020</v>
          </cell>
          <cell r="Z1267" t="str">
            <v>Westerlo</v>
          </cell>
          <cell r="AB1267" t="str">
            <v>NY</v>
          </cell>
        </row>
        <row r="1268">
          <cell r="A1268" t="str">
            <v>P_737918816</v>
          </cell>
          <cell r="B1268" t="str">
            <v>Y</v>
          </cell>
          <cell r="F1268" t="str">
            <v>New York State Elec &amp; Gas Corp</v>
          </cell>
          <cell r="G1268">
            <v>13511</v>
          </cell>
          <cell r="I1268">
            <v>95516</v>
          </cell>
          <cell r="K1268" t="str">
            <v>AES Distributed Energy, Inc.</v>
          </cell>
          <cell r="L1268">
            <v>5054.3999999999996</v>
          </cell>
          <cell r="M1268" t="str">
            <v>DC</v>
          </cell>
          <cell r="X1268">
            <v>2020</v>
          </cell>
          <cell r="Z1268" t="str">
            <v>Montgomery</v>
          </cell>
          <cell r="AB1268" t="str">
            <v>NY</v>
          </cell>
        </row>
        <row r="1269">
          <cell r="A1269" t="str">
            <v>P_746493553</v>
          </cell>
          <cell r="B1269" t="str">
            <v>Y</v>
          </cell>
          <cell r="F1269" t="str">
            <v>National Grid (Massachusetts Electric)</v>
          </cell>
          <cell r="G1269">
            <v>11804</v>
          </cell>
          <cell r="I1269" t="str">
            <v>SMANG_00533</v>
          </cell>
          <cell r="K1269" t="str">
            <v>LSDP 12 LLC</v>
          </cell>
          <cell r="L1269">
            <v>4500</v>
          </cell>
          <cell r="M1269" t="str">
            <v>AC</v>
          </cell>
          <cell r="Q1269">
            <v>5994.88</v>
          </cell>
          <cell r="X1269">
            <v>2020</v>
          </cell>
          <cell r="Z1269" t="str">
            <v>Shutesbury</v>
          </cell>
          <cell r="AB1269" t="str">
            <v>MA</v>
          </cell>
        </row>
        <row r="1270">
          <cell r="A1270" t="str">
            <v>P_953254414</v>
          </cell>
          <cell r="B1270" t="str">
            <v>Y</v>
          </cell>
          <cell r="F1270" t="str">
            <v>Eversource MA East</v>
          </cell>
          <cell r="G1270">
            <v>54913</v>
          </cell>
          <cell r="I1270" t="str">
            <v>SMAES_00059</v>
          </cell>
          <cell r="K1270" t="str">
            <v>Clearway Energy Group</v>
          </cell>
          <cell r="L1270">
            <v>2706</v>
          </cell>
          <cell r="M1270" t="str">
            <v>AC</v>
          </cell>
          <cell r="X1270">
            <v>2019</v>
          </cell>
          <cell r="Z1270" t="str">
            <v>Rochester</v>
          </cell>
          <cell r="AB1270" t="str">
            <v>MA</v>
          </cell>
        </row>
        <row r="1271">
          <cell r="A1271" t="str">
            <v>P_759361159</v>
          </cell>
          <cell r="B1271" t="str">
            <v>Y</v>
          </cell>
          <cell r="F1271" t="str">
            <v>Eversource MA West</v>
          </cell>
          <cell r="G1271">
            <v>20455</v>
          </cell>
          <cell r="I1271" t="str">
            <v>SMAES_01081</v>
          </cell>
          <cell r="K1271" t="str">
            <v>Green Earth Energy Photovoltaic Corporation</v>
          </cell>
          <cell r="L1271">
            <v>240</v>
          </cell>
          <cell r="M1271" t="str">
            <v>AC</v>
          </cell>
          <cell r="X1271">
            <v>2019</v>
          </cell>
          <cell r="Z1271" t="str">
            <v>Springfield</v>
          </cell>
          <cell r="AB1271" t="str">
            <v>MA</v>
          </cell>
        </row>
        <row r="1272">
          <cell r="A1272" t="str">
            <v>P_780953826</v>
          </cell>
          <cell r="B1272" t="str">
            <v>Y</v>
          </cell>
          <cell r="F1272" t="str">
            <v>Eversource MA East</v>
          </cell>
          <cell r="G1272">
            <v>54913</v>
          </cell>
          <cell r="I1272" t="str">
            <v>SMAES_03350</v>
          </cell>
          <cell r="K1272" t="str">
            <v>Team Solar</v>
          </cell>
          <cell r="L1272">
            <v>58</v>
          </cell>
          <cell r="M1272" t="str">
            <v>AC</v>
          </cell>
          <cell r="X1272">
            <v>2019</v>
          </cell>
          <cell r="Z1272" t="str">
            <v>Framingham</v>
          </cell>
          <cell r="AB1272" t="str">
            <v>MA</v>
          </cell>
        </row>
        <row r="1273">
          <cell r="A1273" t="str">
            <v>P_373713522</v>
          </cell>
          <cell r="B1273" t="str">
            <v>Y</v>
          </cell>
          <cell r="F1273" t="str">
            <v>National Grid (Massachusetts Electric)</v>
          </cell>
          <cell r="G1273">
            <v>11804</v>
          </cell>
          <cell r="I1273" t="str">
            <v>SMANG_00334</v>
          </cell>
          <cell r="K1273" t="str">
            <v>Independence Solar, LLC</v>
          </cell>
          <cell r="L1273">
            <v>199.8</v>
          </cell>
          <cell r="M1273" t="str">
            <v>AC</v>
          </cell>
          <cell r="X1273">
            <v>2019</v>
          </cell>
          <cell r="Z1273" t="str">
            <v>Leominster</v>
          </cell>
          <cell r="AB1273" t="str">
            <v>MA</v>
          </cell>
        </row>
        <row r="1274">
          <cell r="A1274" t="str">
            <v>P_288346075</v>
          </cell>
          <cell r="B1274" t="str">
            <v>Y</v>
          </cell>
          <cell r="F1274" t="str">
            <v>Eversource MA East</v>
          </cell>
          <cell r="G1274">
            <v>54913</v>
          </cell>
          <cell r="I1274" t="str">
            <v>SMAES_03659</v>
          </cell>
          <cell r="K1274" t="str">
            <v>Team Solar</v>
          </cell>
          <cell r="L1274">
            <v>37.799999999999997</v>
          </cell>
          <cell r="M1274" t="str">
            <v>AC</v>
          </cell>
          <cell r="X1274">
            <v>2019</v>
          </cell>
          <cell r="Z1274" t="str">
            <v>Westport</v>
          </cell>
          <cell r="AB1274" t="str">
            <v>MA</v>
          </cell>
        </row>
        <row r="1275">
          <cell r="A1275" t="str">
            <v>P_631352997</v>
          </cell>
          <cell r="B1275" t="str">
            <v>Y</v>
          </cell>
          <cell r="F1275" t="str">
            <v>National Grid (Massachusetts Electric)</v>
          </cell>
          <cell r="G1275">
            <v>11804</v>
          </cell>
          <cell r="I1275" t="str">
            <v>SMANG_03600</v>
          </cell>
          <cell r="K1275" t="str">
            <v>Independence Solar, LLC</v>
          </cell>
          <cell r="L1275">
            <v>250</v>
          </cell>
          <cell r="M1275" t="str">
            <v>AC</v>
          </cell>
          <cell r="X1275">
            <v>2019</v>
          </cell>
          <cell r="Z1275" t="str">
            <v>Easton</v>
          </cell>
          <cell r="AB1275" t="str">
            <v>MA</v>
          </cell>
        </row>
        <row r="1276">
          <cell r="A1276" t="str">
            <v>P_524575625</v>
          </cell>
          <cell r="B1276" t="str">
            <v>Y</v>
          </cell>
          <cell r="F1276" t="str">
            <v>Eversource MA East</v>
          </cell>
          <cell r="G1276">
            <v>54913</v>
          </cell>
          <cell r="I1276" t="str">
            <v>SMAES_02744</v>
          </cell>
          <cell r="K1276" t="str">
            <v>Team Solar</v>
          </cell>
          <cell r="L1276">
            <v>58</v>
          </cell>
          <cell r="M1276" t="str">
            <v>AC</v>
          </cell>
          <cell r="X1276">
            <v>2019</v>
          </cell>
          <cell r="Z1276" t="str">
            <v>New Bedford</v>
          </cell>
          <cell r="AB1276" t="str">
            <v>MA</v>
          </cell>
        </row>
        <row r="1277">
          <cell r="A1277" t="str">
            <v>P_909327459</v>
          </cell>
          <cell r="B1277" t="str">
            <v>Y</v>
          </cell>
          <cell r="F1277" t="str">
            <v>Eversource MA East</v>
          </cell>
          <cell r="G1277">
            <v>54913</v>
          </cell>
          <cell r="I1277" t="str">
            <v>SMAES_08241</v>
          </cell>
          <cell r="K1277" t="str">
            <v>Team Solar</v>
          </cell>
          <cell r="L1277">
            <v>32.4</v>
          </cell>
          <cell r="M1277" t="str">
            <v>AC</v>
          </cell>
          <cell r="X1277">
            <v>2019</v>
          </cell>
          <cell r="Z1277" t="str">
            <v>Natick</v>
          </cell>
          <cell r="AB1277" t="str">
            <v>MA</v>
          </cell>
        </row>
        <row r="1278">
          <cell r="A1278" t="str">
            <v>P_857015507</v>
          </cell>
          <cell r="B1278" t="str">
            <v>Y</v>
          </cell>
          <cell r="F1278" t="str">
            <v>Eversource MA West</v>
          </cell>
          <cell r="G1278">
            <v>20455</v>
          </cell>
          <cell r="I1278" t="str">
            <v>SMAES_00942</v>
          </cell>
          <cell r="K1278" t="str">
            <v>Syncarpha Blandford, LLC</v>
          </cell>
          <cell r="L1278">
            <v>4920</v>
          </cell>
          <cell r="M1278" t="str">
            <v>AC</v>
          </cell>
          <cell r="X1278">
            <v>2019</v>
          </cell>
          <cell r="Z1278" t="str">
            <v>Blandford</v>
          </cell>
          <cell r="AB1278" t="str">
            <v>MA</v>
          </cell>
        </row>
        <row r="1279">
          <cell r="A1279" t="str">
            <v>P_289245442</v>
          </cell>
          <cell r="B1279" t="str">
            <v>Y</v>
          </cell>
          <cell r="F1279" t="str">
            <v>National Grid (Massachusetts Electric)</v>
          </cell>
          <cell r="G1279">
            <v>11804</v>
          </cell>
          <cell r="I1279" t="str">
            <v>SMANG_02414</v>
          </cell>
          <cell r="K1279" t="str">
            <v>West Street 1 Solar, LLC</v>
          </cell>
          <cell r="L1279">
            <v>1934</v>
          </cell>
          <cell r="M1279" t="str">
            <v>AC</v>
          </cell>
          <cell r="X1279">
            <v>2019</v>
          </cell>
          <cell r="Z1279" t="str">
            <v>Winchendon</v>
          </cell>
          <cell r="AB1279" t="str">
            <v>MA</v>
          </cell>
        </row>
        <row r="1280">
          <cell r="A1280" t="str">
            <v>P_162043531</v>
          </cell>
          <cell r="B1280" t="str">
            <v>Y</v>
          </cell>
          <cell r="F1280" t="str">
            <v>National Grid (Massachusetts Electric)</v>
          </cell>
          <cell r="G1280">
            <v>11804</v>
          </cell>
          <cell r="I1280" t="str">
            <v>SMANG_00127</v>
          </cell>
          <cell r="K1280" t="str">
            <v>Clearway Energy Group LLC</v>
          </cell>
          <cell r="L1280">
            <v>4950</v>
          </cell>
          <cell r="M1280" t="str">
            <v>AC</v>
          </cell>
          <cell r="X1280">
            <v>2019</v>
          </cell>
          <cell r="Z1280" t="str">
            <v>Plainville</v>
          </cell>
          <cell r="AB1280" t="str">
            <v>MA</v>
          </cell>
        </row>
        <row r="1281">
          <cell r="A1281" t="str">
            <v>P_218927673</v>
          </cell>
          <cell r="B1281" t="str">
            <v>Y</v>
          </cell>
          <cell r="F1281" t="str">
            <v>Eversource MA East</v>
          </cell>
          <cell r="G1281">
            <v>54913</v>
          </cell>
          <cell r="I1281" t="str">
            <v>SMAES_00483</v>
          </cell>
          <cell r="K1281" t="str">
            <v>Citizens Enterprises Corporation</v>
          </cell>
          <cell r="L1281">
            <v>2819.6</v>
          </cell>
          <cell r="M1281" t="str">
            <v>AC</v>
          </cell>
          <cell r="X1281">
            <v>2019</v>
          </cell>
          <cell r="Z1281" t="str">
            <v>Ashland</v>
          </cell>
          <cell r="AB1281" t="str">
            <v>MA</v>
          </cell>
        </row>
        <row r="1282">
          <cell r="A1282" t="str">
            <v>P_152461891</v>
          </cell>
          <cell r="B1282" t="str">
            <v>Y</v>
          </cell>
          <cell r="F1282" t="str">
            <v>Eversource MA East</v>
          </cell>
          <cell r="G1282">
            <v>54913</v>
          </cell>
          <cell r="I1282" t="str">
            <v>SMAES_00487</v>
          </cell>
          <cell r="K1282" t="str">
            <v>Citizens Enterprises Corporation</v>
          </cell>
          <cell r="L1282">
            <v>1209.2</v>
          </cell>
          <cell r="M1282" t="str">
            <v>AC</v>
          </cell>
          <cell r="X1282">
            <v>2019</v>
          </cell>
          <cell r="Z1282" t="str">
            <v>Ashland</v>
          </cell>
          <cell r="AB1282" t="str">
            <v>MA</v>
          </cell>
        </row>
        <row r="1283">
          <cell r="A1283" t="str">
            <v>P_588095933</v>
          </cell>
          <cell r="B1283" t="str">
            <v>Y</v>
          </cell>
          <cell r="F1283" t="str">
            <v>National Grid (Massachusetts Electric)</v>
          </cell>
          <cell r="G1283">
            <v>11804</v>
          </cell>
          <cell r="I1283" t="str">
            <v>SMANG_00106</v>
          </cell>
          <cell r="K1283" t="str">
            <v>Clearway Energy Group LLC</v>
          </cell>
          <cell r="L1283">
            <v>900</v>
          </cell>
          <cell r="M1283" t="str">
            <v>AC</v>
          </cell>
          <cell r="X1283">
            <v>2019</v>
          </cell>
          <cell r="Z1283" t="str">
            <v>Easton</v>
          </cell>
          <cell r="AB1283" t="str">
            <v>MA</v>
          </cell>
        </row>
        <row r="1284">
          <cell r="A1284" t="str">
            <v>P_404547340</v>
          </cell>
          <cell r="B1284" t="str">
            <v>Y</v>
          </cell>
          <cell r="F1284" t="str">
            <v>Eversource MA West</v>
          </cell>
          <cell r="G1284">
            <v>20455</v>
          </cell>
          <cell r="I1284" t="str">
            <v>SMAES_02258</v>
          </cell>
          <cell r="K1284" t="str">
            <v>Hadley 3 Solar, LLC</v>
          </cell>
          <cell r="L1284">
            <v>2000</v>
          </cell>
          <cell r="M1284" t="str">
            <v>AC</v>
          </cell>
          <cell r="X1284">
            <v>2020</v>
          </cell>
          <cell r="Z1284" t="str">
            <v>Hadley</v>
          </cell>
          <cell r="AB1284" t="str">
            <v>MA</v>
          </cell>
        </row>
        <row r="1285">
          <cell r="A1285" t="str">
            <v>P_858993450</v>
          </cell>
          <cell r="B1285" t="str">
            <v>Y</v>
          </cell>
          <cell r="F1285" t="str">
            <v>National Grid (Massachusetts Electric)</v>
          </cell>
          <cell r="G1285">
            <v>11804</v>
          </cell>
          <cell r="I1285" t="str">
            <v>SMANG_06309</v>
          </cell>
          <cell r="K1285" t="str">
            <v>NextGrid Inc</v>
          </cell>
          <cell r="L1285">
            <v>180</v>
          </cell>
          <cell r="M1285" t="str">
            <v>AC</v>
          </cell>
          <cell r="X1285">
            <v>2020</v>
          </cell>
          <cell r="Z1285" t="str">
            <v>Methuen</v>
          </cell>
          <cell r="AB1285" t="str">
            <v>MA</v>
          </cell>
        </row>
        <row r="1286">
          <cell r="A1286" t="str">
            <v>P_501065290</v>
          </cell>
          <cell r="B1286" t="str">
            <v>Y</v>
          </cell>
          <cell r="F1286" t="str">
            <v>National Grid (Massachusetts Electric)</v>
          </cell>
          <cell r="G1286">
            <v>11804</v>
          </cell>
          <cell r="I1286" t="str">
            <v>SMANG_00089</v>
          </cell>
          <cell r="K1286" t="str">
            <v>Clearway Energy Group LLC</v>
          </cell>
          <cell r="L1286">
            <v>3276</v>
          </cell>
          <cell r="M1286" t="str">
            <v>AC</v>
          </cell>
          <cell r="X1286">
            <v>2020</v>
          </cell>
          <cell r="Z1286" t="str">
            <v>Athol</v>
          </cell>
          <cell r="AB1286" t="str">
            <v>MA</v>
          </cell>
        </row>
        <row r="1287">
          <cell r="A1287" t="str">
            <v>P_941267973</v>
          </cell>
          <cell r="B1287" t="str">
            <v>Y</v>
          </cell>
          <cell r="F1287" t="str">
            <v>National Grid (Massachusetts Electric)</v>
          </cell>
          <cell r="G1287">
            <v>11804</v>
          </cell>
          <cell r="I1287" t="str">
            <v>SMANG_00129</v>
          </cell>
          <cell r="K1287" t="str">
            <v>Citizens Enterprises Corporation</v>
          </cell>
          <cell r="L1287">
            <v>2353.9</v>
          </cell>
          <cell r="M1287" t="str">
            <v>AC</v>
          </cell>
          <cell r="X1287">
            <v>2020</v>
          </cell>
          <cell r="Z1287" t="str">
            <v>Spencer</v>
          </cell>
          <cell r="AB1287" t="str">
            <v>MA</v>
          </cell>
        </row>
        <row r="1288">
          <cell r="A1288" t="str">
            <v>P_029236841</v>
          </cell>
          <cell r="B1288" t="str">
            <v>Y</v>
          </cell>
          <cell r="F1288" t="str">
            <v>Unitil</v>
          </cell>
          <cell r="G1288">
            <v>24590</v>
          </cell>
          <cell r="I1288" t="str">
            <v>SMAUN_02026</v>
          </cell>
          <cell r="K1288" t="str">
            <v>Fitchburg Renewables, LLC</v>
          </cell>
          <cell r="L1288">
            <v>4000</v>
          </cell>
          <cell r="M1288" t="str">
            <v>AC</v>
          </cell>
          <cell r="X1288">
            <v>2020</v>
          </cell>
          <cell r="Z1288" t="str">
            <v>Fitchburg</v>
          </cell>
          <cell r="AB1288" t="str">
            <v>MA</v>
          </cell>
        </row>
        <row r="1289">
          <cell r="A1289" t="str">
            <v>P_977193664</v>
          </cell>
          <cell r="B1289" t="str">
            <v>Y</v>
          </cell>
          <cell r="F1289" t="str">
            <v>National Grid (Massachusetts Electric)</v>
          </cell>
          <cell r="G1289">
            <v>11804</v>
          </cell>
          <cell r="I1289" t="str">
            <v>SMANG_00327</v>
          </cell>
          <cell r="K1289" t="str">
            <v>Independence Solar, LLC</v>
          </cell>
          <cell r="L1289">
            <v>466.6</v>
          </cell>
          <cell r="M1289" t="str">
            <v>AC</v>
          </cell>
          <cell r="X1289">
            <v>2020</v>
          </cell>
          <cell r="Z1289" t="str">
            <v>Leominster</v>
          </cell>
          <cell r="AB1289" t="str">
            <v>MA</v>
          </cell>
        </row>
        <row r="1290">
          <cell r="A1290" t="str">
            <v>P_335071085</v>
          </cell>
          <cell r="B1290" t="str">
            <v>Y</v>
          </cell>
          <cell r="F1290" t="str">
            <v>National Grid (Massachusetts Electric)</v>
          </cell>
          <cell r="G1290">
            <v>11804</v>
          </cell>
          <cell r="I1290" t="str">
            <v>SMANG_01312</v>
          </cell>
          <cell r="K1290" t="str">
            <v>ZPD-PT Solar Project 2017-014 LLC</v>
          </cell>
          <cell r="L1290">
            <v>2000</v>
          </cell>
          <cell r="M1290" t="str">
            <v>AC</v>
          </cell>
          <cell r="X1290">
            <v>2020</v>
          </cell>
          <cell r="Z1290" t="str">
            <v>Uxbridge</v>
          </cell>
          <cell r="AB1290" t="str">
            <v>MA</v>
          </cell>
        </row>
        <row r="1291">
          <cell r="A1291" t="str">
            <v>P_265559537</v>
          </cell>
          <cell r="B1291" t="str">
            <v>Y</v>
          </cell>
          <cell r="F1291" t="str">
            <v>National Grid (Massachusetts Electric)</v>
          </cell>
          <cell r="G1291">
            <v>11804</v>
          </cell>
          <cell r="I1291" t="str">
            <v>SMANG_00660</v>
          </cell>
          <cell r="K1291" t="str">
            <v>Independence Solar, LLC</v>
          </cell>
          <cell r="L1291">
            <v>399.6</v>
          </cell>
          <cell r="M1291" t="str">
            <v>AC</v>
          </cell>
          <cell r="X1291">
            <v>2020</v>
          </cell>
          <cell r="Z1291" t="str">
            <v>Hanover</v>
          </cell>
          <cell r="AB1291" t="str">
            <v>MA</v>
          </cell>
        </row>
        <row r="1292">
          <cell r="A1292" t="str">
            <v>P_358365791</v>
          </cell>
          <cell r="B1292" t="str">
            <v>Y</v>
          </cell>
          <cell r="F1292" t="str">
            <v>National Grid (Massachusetts Electric)</v>
          </cell>
          <cell r="G1292">
            <v>11804</v>
          </cell>
          <cell r="I1292" t="str">
            <v>SMANG_00135</v>
          </cell>
          <cell r="K1292" t="str">
            <v>Citizens Enterprises Corporation</v>
          </cell>
          <cell r="L1292">
            <v>823</v>
          </cell>
          <cell r="M1292" t="str">
            <v>AC</v>
          </cell>
          <cell r="X1292">
            <v>2020</v>
          </cell>
          <cell r="Z1292" t="str">
            <v>Bridgewater</v>
          </cell>
          <cell r="AB1292" t="str">
            <v>MA</v>
          </cell>
        </row>
        <row r="1293">
          <cell r="A1293" t="str">
            <v>P_287868859</v>
          </cell>
          <cell r="B1293" t="str">
            <v>Y</v>
          </cell>
          <cell r="F1293" t="str">
            <v>Eversource MA West</v>
          </cell>
          <cell r="G1293">
            <v>20455</v>
          </cell>
          <cell r="I1293" t="str">
            <v>SMAES_00453</v>
          </cell>
          <cell r="K1293" t="str">
            <v>bvd solar, llc</v>
          </cell>
          <cell r="L1293">
            <v>240</v>
          </cell>
          <cell r="M1293" t="str">
            <v>AC</v>
          </cell>
          <cell r="X1293">
            <v>2020</v>
          </cell>
          <cell r="Z1293" t="str">
            <v>Pittsfield</v>
          </cell>
          <cell r="AB1293" t="str">
            <v>MA</v>
          </cell>
        </row>
        <row r="1294">
          <cell r="A1294" t="str">
            <v>P_701596800</v>
          </cell>
          <cell r="B1294" t="str">
            <v>Y</v>
          </cell>
          <cell r="F1294" t="str">
            <v>Niagara Mohawk Power Corp.</v>
          </cell>
          <cell r="G1294">
            <v>13573</v>
          </cell>
          <cell r="I1294">
            <v>186732</v>
          </cell>
          <cell r="K1294" t="str">
            <v>U.S. Light Energy (dba for Solitude Solar, LLC)</v>
          </cell>
          <cell r="L1294">
            <v>7236</v>
          </cell>
          <cell r="M1294" t="str">
            <v>DC</v>
          </cell>
          <cell r="X1294">
            <v>2020</v>
          </cell>
          <cell r="Z1294" t="str">
            <v>Carthage</v>
          </cell>
          <cell r="AB1294" t="str">
            <v>NY</v>
          </cell>
        </row>
        <row r="1295">
          <cell r="A1295" t="str">
            <v>P_978990939</v>
          </cell>
          <cell r="B1295" t="str">
            <v>Y</v>
          </cell>
          <cell r="F1295" t="str">
            <v>Orange &amp; Rockland Utils Inc</v>
          </cell>
          <cell r="G1295">
            <v>14154</v>
          </cell>
          <cell r="I1295">
            <v>74977</v>
          </cell>
          <cell r="K1295" t="str">
            <v>Clearway Renew LLC</v>
          </cell>
          <cell r="L1295">
            <v>2772.9</v>
          </cell>
          <cell r="M1295" t="str">
            <v>DC</v>
          </cell>
          <cell r="X1295">
            <v>2020</v>
          </cell>
          <cell r="Z1295" t="str">
            <v>Middletown</v>
          </cell>
          <cell r="AB1295" t="str">
            <v>NY</v>
          </cell>
        </row>
        <row r="1296">
          <cell r="A1296" t="str">
            <v>P_857343053</v>
          </cell>
          <cell r="B1296" t="str">
            <v>Y</v>
          </cell>
          <cell r="F1296" t="str">
            <v>Rochester Gas &amp; Electric Corp</v>
          </cell>
          <cell r="G1296">
            <v>16183</v>
          </cell>
          <cell r="I1296">
            <v>81791</v>
          </cell>
          <cell r="K1296" t="str">
            <v>Generate Capital</v>
          </cell>
          <cell r="L1296">
            <v>3004.4</v>
          </cell>
          <cell r="M1296" t="str">
            <v>DC</v>
          </cell>
          <cell r="X1296">
            <v>2020</v>
          </cell>
          <cell r="Z1296" t="str">
            <v>North Rose</v>
          </cell>
          <cell r="AB1296" t="str">
            <v>NY</v>
          </cell>
        </row>
        <row r="1297">
          <cell r="A1297" t="str">
            <v>P_174013068</v>
          </cell>
          <cell r="B1297" t="str">
            <v>Y</v>
          </cell>
          <cell r="F1297" t="str">
            <v>Niagara Mohawk Power Corp.</v>
          </cell>
          <cell r="G1297">
            <v>13573</v>
          </cell>
          <cell r="I1297">
            <v>80647</v>
          </cell>
          <cell r="K1297" t="str">
            <v>C2 Omega LLC</v>
          </cell>
          <cell r="L1297">
            <v>2730.24</v>
          </cell>
          <cell r="M1297" t="str">
            <v>DC</v>
          </cell>
          <cell r="X1297">
            <v>2020</v>
          </cell>
          <cell r="Z1297" t="str">
            <v>Johnstown</v>
          </cell>
          <cell r="AB1297" t="str">
            <v>NY</v>
          </cell>
        </row>
        <row r="1298">
          <cell r="A1298" t="str">
            <v>P_073864703</v>
          </cell>
          <cell r="B1298" t="str">
            <v>Y</v>
          </cell>
          <cell r="F1298" t="str">
            <v>Niagara Mohawk Power Corp.</v>
          </cell>
          <cell r="G1298">
            <v>13573</v>
          </cell>
          <cell r="I1298">
            <v>184844</v>
          </cell>
          <cell r="K1298" t="str">
            <v>Consolidated Edison Solutions, Inc.</v>
          </cell>
          <cell r="L1298">
            <v>1247.4000000000001</v>
          </cell>
          <cell r="M1298" t="str">
            <v>DC</v>
          </cell>
          <cell r="X1298">
            <v>2020</v>
          </cell>
          <cell r="Z1298" t="str">
            <v>Hogansburg</v>
          </cell>
          <cell r="AB1298" t="str">
            <v>NY</v>
          </cell>
        </row>
        <row r="1299">
          <cell r="A1299" t="str">
            <v>P_445806403</v>
          </cell>
          <cell r="B1299" t="str">
            <v>Y</v>
          </cell>
          <cell r="F1299" t="str">
            <v>Consolidated Edison Co-NY Inc</v>
          </cell>
          <cell r="G1299">
            <v>4226</v>
          </cell>
          <cell r="I1299">
            <v>184918</v>
          </cell>
          <cell r="K1299" t="str">
            <v>Bright Power, Inc.</v>
          </cell>
          <cell r="L1299">
            <v>88.15</v>
          </cell>
          <cell r="M1299" t="str">
            <v>DC</v>
          </cell>
          <cell r="X1299">
            <v>2020</v>
          </cell>
          <cell r="Z1299" t="str">
            <v>Bronx</v>
          </cell>
          <cell r="AB1299" t="str">
            <v>NY</v>
          </cell>
        </row>
        <row r="1300">
          <cell r="A1300" t="str">
            <v>P_640828547</v>
          </cell>
          <cell r="B1300" t="str">
            <v>Y</v>
          </cell>
          <cell r="F1300" t="str">
            <v>Orange &amp; Rockland Utils Inc</v>
          </cell>
          <cell r="G1300">
            <v>14154</v>
          </cell>
          <cell r="I1300">
            <v>152713</v>
          </cell>
          <cell r="K1300" t="str">
            <v>Ameresco, Inc.</v>
          </cell>
          <cell r="L1300">
            <v>1116.22</v>
          </cell>
          <cell r="M1300" t="str">
            <v>DC</v>
          </cell>
          <cell r="X1300">
            <v>2020</v>
          </cell>
          <cell r="Z1300" t="str">
            <v>Wawayanda</v>
          </cell>
          <cell r="AB1300" t="str">
            <v>NY</v>
          </cell>
        </row>
        <row r="1301">
          <cell r="A1301" t="str">
            <v>P_025849111</v>
          </cell>
          <cell r="B1301" t="str">
            <v>Y</v>
          </cell>
          <cell r="F1301" t="str">
            <v>Orange &amp; Rockland Utils Inc</v>
          </cell>
          <cell r="G1301">
            <v>14154</v>
          </cell>
          <cell r="I1301">
            <v>152705</v>
          </cell>
          <cell r="K1301" t="str">
            <v>Ameresco, Inc.</v>
          </cell>
          <cell r="L1301">
            <v>2758.98</v>
          </cell>
          <cell r="M1301" t="str">
            <v>DC</v>
          </cell>
          <cell r="X1301">
            <v>2020</v>
          </cell>
          <cell r="Z1301" t="str">
            <v>Wawayanda</v>
          </cell>
          <cell r="AB1301" t="str">
            <v>NY</v>
          </cell>
        </row>
        <row r="1302">
          <cell r="A1302" t="str">
            <v>P_621392956</v>
          </cell>
          <cell r="B1302" t="str">
            <v>Y</v>
          </cell>
          <cell r="F1302" t="str">
            <v>Niagara Mohawk Power Corp.</v>
          </cell>
          <cell r="G1302">
            <v>13573</v>
          </cell>
          <cell r="I1302">
            <v>173598</v>
          </cell>
          <cell r="K1302" t="str">
            <v>Distributed Solar Operations, LLC</v>
          </cell>
          <cell r="L1302">
            <v>1317.16</v>
          </cell>
          <cell r="M1302" t="str">
            <v>DC</v>
          </cell>
          <cell r="X1302">
            <v>2020</v>
          </cell>
          <cell r="Z1302" t="str">
            <v>Schenectady</v>
          </cell>
          <cell r="AB1302" t="str">
            <v>NY</v>
          </cell>
        </row>
        <row r="1303">
          <cell r="A1303" t="str">
            <v>P_967266495</v>
          </cell>
          <cell r="B1303" t="str">
            <v>Y</v>
          </cell>
          <cell r="F1303" t="str">
            <v>Consolidated Edison Co-NY Inc</v>
          </cell>
          <cell r="G1303">
            <v>4226</v>
          </cell>
          <cell r="I1303">
            <v>213091</v>
          </cell>
          <cell r="K1303" t="str">
            <v>Best Energy Power</v>
          </cell>
          <cell r="L1303">
            <v>61.54</v>
          </cell>
          <cell r="M1303" t="str">
            <v>DC</v>
          </cell>
          <cell r="X1303">
            <v>2020</v>
          </cell>
          <cell r="Z1303" t="str">
            <v>Bronx</v>
          </cell>
          <cell r="AB1303" t="str">
            <v>NY</v>
          </cell>
        </row>
        <row r="1304">
          <cell r="A1304" t="str">
            <v>P_858697488</v>
          </cell>
          <cell r="B1304" t="str">
            <v>Y</v>
          </cell>
          <cell r="F1304" t="str">
            <v>Consolidated Edison Co-NY Inc</v>
          </cell>
          <cell r="G1304">
            <v>4226</v>
          </cell>
          <cell r="I1304">
            <v>213649</v>
          </cell>
          <cell r="K1304" t="str">
            <v>Best Energy Power</v>
          </cell>
          <cell r="L1304">
            <v>42.84</v>
          </cell>
          <cell r="M1304" t="str">
            <v>DC</v>
          </cell>
          <cell r="X1304">
            <v>2020</v>
          </cell>
          <cell r="Z1304" t="str">
            <v>Bronx</v>
          </cell>
          <cell r="AB1304" t="str">
            <v>NY</v>
          </cell>
        </row>
        <row r="1305">
          <cell r="A1305" t="str">
            <v>P_281969290</v>
          </cell>
          <cell r="B1305" t="str">
            <v>Y</v>
          </cell>
          <cell r="F1305" t="str">
            <v>Consolidated Edison Co-NY Inc</v>
          </cell>
          <cell r="G1305">
            <v>4226</v>
          </cell>
          <cell r="I1305">
            <v>213231</v>
          </cell>
          <cell r="K1305" t="str">
            <v>Best Energy Power</v>
          </cell>
          <cell r="L1305">
            <v>63.24</v>
          </cell>
          <cell r="M1305" t="str">
            <v>DC</v>
          </cell>
          <cell r="X1305">
            <v>2020</v>
          </cell>
          <cell r="Z1305" t="str">
            <v>Bronx</v>
          </cell>
          <cell r="AB1305" t="str">
            <v>NY</v>
          </cell>
        </row>
        <row r="1306">
          <cell r="A1306" t="str">
            <v>P_236017629</v>
          </cell>
          <cell r="B1306" t="str">
            <v>Y</v>
          </cell>
          <cell r="F1306" t="str">
            <v>Niagara Mohawk Power Corp.</v>
          </cell>
          <cell r="G1306">
            <v>13573</v>
          </cell>
          <cell r="I1306">
            <v>185762</v>
          </cell>
          <cell r="K1306" t="str">
            <v>SunCommon (dba for Hudson Valley Clean Energy)</v>
          </cell>
          <cell r="L1306">
            <v>72</v>
          </cell>
          <cell r="M1306" t="str">
            <v>DC</v>
          </cell>
          <cell r="X1306">
            <v>2020</v>
          </cell>
          <cell r="Z1306" t="str">
            <v>Warrensburg</v>
          </cell>
          <cell r="AB1306" t="str">
            <v>NY</v>
          </cell>
        </row>
        <row r="1307">
          <cell r="A1307" t="str">
            <v>P_573291347</v>
          </cell>
          <cell r="B1307" t="str">
            <v>Y</v>
          </cell>
          <cell r="F1307" t="str">
            <v>Long Island Power Authority</v>
          </cell>
          <cell r="G1307">
            <v>11171</v>
          </cell>
          <cell r="I1307">
            <v>167021</v>
          </cell>
          <cell r="K1307" t="str">
            <v>SunPower Corporation, Systems</v>
          </cell>
          <cell r="L1307">
            <v>1457.28</v>
          </cell>
          <cell r="M1307" t="str">
            <v>DC</v>
          </cell>
          <cell r="X1307">
            <v>2020</v>
          </cell>
          <cell r="Z1307" t="str">
            <v>Melville</v>
          </cell>
          <cell r="AB1307" t="str">
            <v>NY</v>
          </cell>
        </row>
        <row r="1308">
          <cell r="A1308" t="str">
            <v>P_279876402</v>
          </cell>
          <cell r="B1308" t="str">
            <v>Y</v>
          </cell>
          <cell r="F1308" t="str">
            <v>Potomac Electric Power Co</v>
          </cell>
          <cell r="G1308" t="str">
            <v>15270MD</v>
          </cell>
          <cell r="I1308" t="str">
            <v>Panorama Solar Farm</v>
          </cell>
          <cell r="K1308" t="str">
            <v>Nautilus Solar</v>
          </cell>
          <cell r="L1308">
            <v>6600</v>
          </cell>
          <cell r="M1308" t="str">
            <v>DC</v>
          </cell>
          <cell r="X1308">
            <v>2019</v>
          </cell>
          <cell r="Z1308" t="str">
            <v>Fort Washington</v>
          </cell>
          <cell r="AB1308" t="str">
            <v>MD</v>
          </cell>
        </row>
        <row r="1309">
          <cell r="A1309" t="str">
            <v>P_680670428</v>
          </cell>
          <cell r="B1309" t="str">
            <v>Y</v>
          </cell>
          <cell r="F1309" t="str">
            <v>Potomac Electric Power Co</v>
          </cell>
          <cell r="G1309" t="str">
            <v>15270MD</v>
          </cell>
          <cell r="I1309" t="str">
            <v>Oxon Hill</v>
          </cell>
          <cell r="K1309" t="str">
            <v>Suntrail</v>
          </cell>
          <cell r="L1309">
            <v>558</v>
          </cell>
          <cell r="M1309" t="str">
            <v>DC</v>
          </cell>
          <cell r="X1309">
            <v>2019</v>
          </cell>
          <cell r="Z1309" t="str">
            <v>Oxon Hill</v>
          </cell>
          <cell r="AB1309" t="str">
            <v>MD</v>
          </cell>
        </row>
        <row r="1310">
          <cell r="A1310" t="str">
            <v>P_089673701</v>
          </cell>
          <cell r="B1310" t="str">
            <v>Y</v>
          </cell>
          <cell r="F1310" t="str">
            <v>PUD 1 of Snohomish County</v>
          </cell>
          <cell r="G1310">
            <v>17470</v>
          </cell>
          <cell r="I1310" t="str">
            <v>Arlington Microgrid Community Solar Project</v>
          </cell>
          <cell r="L1310">
            <v>500</v>
          </cell>
          <cell r="M1310" t="str">
            <v>DC</v>
          </cell>
          <cell r="X1310">
            <v>2019</v>
          </cell>
          <cell r="Z1310" t="str">
            <v>Arlington</v>
          </cell>
          <cell r="AB1310" t="str">
            <v>WA</v>
          </cell>
        </row>
        <row r="1311">
          <cell r="A1311" t="str">
            <v>P_540916165</v>
          </cell>
          <cell r="B1311" t="str">
            <v>Y</v>
          </cell>
          <cell r="F1311" t="str">
            <v>Delmarva Power</v>
          </cell>
          <cell r="G1311">
            <v>5027</v>
          </cell>
          <cell r="I1311" t="str">
            <v>Glassywing (18A2213730004105)</v>
          </cell>
          <cell r="K1311" t="str">
            <v>CleanChoice</v>
          </cell>
          <cell r="L1311">
            <v>2000</v>
          </cell>
          <cell r="M1311" t="str">
            <v>AC</v>
          </cell>
          <cell r="X1311">
            <v>2020</v>
          </cell>
          <cell r="Z1311" t="str">
            <v>East New Market</v>
          </cell>
          <cell r="AB1311" t="str">
            <v>MD</v>
          </cell>
        </row>
        <row r="1312">
          <cell r="A1312" t="str">
            <v>P_212425408</v>
          </cell>
          <cell r="B1312" t="str">
            <v>Y</v>
          </cell>
          <cell r="F1312" t="str">
            <v>The Narragansett Electric Co</v>
          </cell>
          <cell r="G1312">
            <v>13214</v>
          </cell>
          <cell r="I1312" t="str">
            <v>Goat Island Solar</v>
          </cell>
          <cell r="K1312" t="str">
            <v>Nautilus Solar Energy</v>
          </cell>
          <cell r="L1312">
            <v>3306.83</v>
          </cell>
          <cell r="M1312" t="str">
            <v>DC</v>
          </cell>
          <cell r="Q1312">
            <v>3306.8249999999998</v>
          </cell>
          <cell r="X1312">
            <v>2019</v>
          </cell>
          <cell r="Z1312" t="str">
            <v>Burrillville</v>
          </cell>
          <cell r="AB1312" t="str">
            <v>RI</v>
          </cell>
        </row>
        <row r="1313">
          <cell r="A1313" t="str">
            <v>P_545418749</v>
          </cell>
          <cell r="B1313" t="str">
            <v>Y</v>
          </cell>
          <cell r="F1313" t="str">
            <v>Green Power EMC (Oglethorpe Power Corporation)</v>
          </cell>
          <cell r="G1313">
            <v>13994</v>
          </cell>
          <cell r="I1313" t="str">
            <v>Hazlehurst III</v>
          </cell>
          <cell r="K1313" t="str">
            <v>Silicon Ranch</v>
          </cell>
          <cell r="L1313">
            <v>17500</v>
          </cell>
          <cell r="M1313" t="str">
            <v>AC</v>
          </cell>
          <cell r="X1313">
            <v>2019</v>
          </cell>
          <cell r="Z1313" t="str">
            <v>Hazlehurst</v>
          </cell>
          <cell r="AB1313" t="str">
            <v>GA</v>
          </cell>
        </row>
        <row r="1314">
          <cell r="A1314" t="str">
            <v>P_259292390</v>
          </cell>
          <cell r="B1314" t="str">
            <v>Y</v>
          </cell>
          <cell r="F1314" t="str">
            <v>Green Power EMC (Oglethorpe Power Corporation)</v>
          </cell>
          <cell r="G1314">
            <v>13994</v>
          </cell>
          <cell r="I1314" t="str">
            <v>Terrell Solar</v>
          </cell>
          <cell r="K1314" t="str">
            <v>Silicon Ranch</v>
          </cell>
          <cell r="L1314">
            <v>31500</v>
          </cell>
          <cell r="M1314" t="str">
            <v>AC</v>
          </cell>
          <cell r="X1314">
            <v>2020</v>
          </cell>
          <cell r="Z1314" t="str">
            <v>Dawson</v>
          </cell>
          <cell r="AB1314" t="str">
            <v>GA</v>
          </cell>
        </row>
        <row r="1315">
          <cell r="A1315" t="str">
            <v>P_461955264</v>
          </cell>
          <cell r="B1315" t="str">
            <v>Y</v>
          </cell>
          <cell r="F1315" t="str">
            <v>Consolidated Edison Co-NY Inc</v>
          </cell>
          <cell r="G1315">
            <v>4226</v>
          </cell>
          <cell r="I1315">
            <v>228643</v>
          </cell>
          <cell r="K1315" t="str">
            <v>Green Hybrid Energy Solutions</v>
          </cell>
          <cell r="L1315">
            <v>54.08</v>
          </cell>
          <cell r="M1315" t="str">
            <v>DC</v>
          </cell>
          <cell r="X1315">
            <v>2020</v>
          </cell>
          <cell r="Z1315" t="str">
            <v>Yorktown Heights</v>
          </cell>
          <cell r="AB1315" t="str">
            <v>NY</v>
          </cell>
        </row>
        <row r="1316">
          <cell r="A1316" t="str">
            <v>P_557366518</v>
          </cell>
          <cell r="B1316" t="str">
            <v>Y</v>
          </cell>
          <cell r="F1316" t="str">
            <v>Niagara Mohawk Power Corp.</v>
          </cell>
          <cell r="G1316">
            <v>13573</v>
          </cell>
          <cell r="I1316">
            <v>156375</v>
          </cell>
          <cell r="K1316" t="str">
            <v>AES Distributed Energy, Inc.</v>
          </cell>
          <cell r="L1316">
            <v>5832</v>
          </cell>
          <cell r="M1316" t="str">
            <v>DC</v>
          </cell>
          <cell r="X1316">
            <v>2020</v>
          </cell>
          <cell r="Z1316" t="str">
            <v>Ballston Lake</v>
          </cell>
          <cell r="AB1316" t="str">
            <v>NY</v>
          </cell>
        </row>
        <row r="1317">
          <cell r="A1317" t="str">
            <v>P_195457932</v>
          </cell>
          <cell r="B1317" t="str">
            <v>Y</v>
          </cell>
          <cell r="F1317" t="str">
            <v>Consolidated Edison Co-NY Inc</v>
          </cell>
          <cell r="G1317">
            <v>4226</v>
          </cell>
          <cell r="I1317">
            <v>235922</v>
          </cell>
          <cell r="K1317" t="str">
            <v>Best Energy Power</v>
          </cell>
          <cell r="L1317">
            <v>120.36</v>
          </cell>
          <cell r="M1317" t="str">
            <v>DC</v>
          </cell>
          <cell r="X1317">
            <v>2020</v>
          </cell>
          <cell r="Z1317" t="str">
            <v>Bronx</v>
          </cell>
          <cell r="AB1317" t="str">
            <v>NY</v>
          </cell>
        </row>
        <row r="1318">
          <cell r="A1318" t="str">
            <v>P_271695197</v>
          </cell>
          <cell r="B1318" t="str">
            <v>Y</v>
          </cell>
          <cell r="F1318" t="str">
            <v>Consolidated Edison Co-NY Inc</v>
          </cell>
          <cell r="G1318">
            <v>4226</v>
          </cell>
          <cell r="I1318">
            <v>236173</v>
          </cell>
          <cell r="K1318" t="str">
            <v>Best Energy Power</v>
          </cell>
          <cell r="L1318">
            <v>42.5</v>
          </cell>
          <cell r="M1318" t="str">
            <v>DC</v>
          </cell>
          <cell r="X1318">
            <v>2020</v>
          </cell>
          <cell r="Z1318" t="str">
            <v>Bronx</v>
          </cell>
          <cell r="AB1318" t="str">
            <v>NY</v>
          </cell>
        </row>
        <row r="1319">
          <cell r="A1319" t="str">
            <v>P_645070205</v>
          </cell>
          <cell r="B1319" t="str">
            <v>Y</v>
          </cell>
          <cell r="F1319" t="str">
            <v>Consolidated Edison Co-NY Inc</v>
          </cell>
          <cell r="G1319">
            <v>4226</v>
          </cell>
          <cell r="I1319">
            <v>236092</v>
          </cell>
          <cell r="K1319" t="str">
            <v>Best Energy Power</v>
          </cell>
          <cell r="L1319">
            <v>66.98</v>
          </cell>
          <cell r="M1319" t="str">
            <v>DC</v>
          </cell>
          <cell r="X1319">
            <v>2020</v>
          </cell>
          <cell r="Z1319" t="str">
            <v>Bronx</v>
          </cell>
          <cell r="AB1319" t="str">
            <v>NY</v>
          </cell>
        </row>
        <row r="1320">
          <cell r="A1320" t="str">
            <v>P_838300714</v>
          </cell>
          <cell r="B1320" t="str">
            <v>Y</v>
          </cell>
          <cell r="F1320" t="str">
            <v>Central Hudson Gas &amp; Elec Corp</v>
          </cell>
          <cell r="G1320">
            <v>3249</v>
          </cell>
          <cell r="I1320">
            <v>153079</v>
          </cell>
          <cell r="K1320" t="str">
            <v>Ameresco, Inc.</v>
          </cell>
          <cell r="L1320">
            <v>2684.64</v>
          </cell>
          <cell r="M1320" t="str">
            <v>DC</v>
          </cell>
          <cell r="X1320">
            <v>2020</v>
          </cell>
          <cell r="Z1320" t="str">
            <v>Montgomery</v>
          </cell>
          <cell r="AB1320" t="str">
            <v>NY</v>
          </cell>
        </row>
        <row r="1321">
          <cell r="A1321" t="str">
            <v>P_660574921</v>
          </cell>
          <cell r="B1321" t="str">
            <v>Y</v>
          </cell>
          <cell r="F1321" t="str">
            <v>Consolidated Edison Co-NY Inc</v>
          </cell>
          <cell r="G1321">
            <v>4226</v>
          </cell>
          <cell r="I1321">
            <v>236093</v>
          </cell>
          <cell r="K1321" t="str">
            <v>Best Energy Power</v>
          </cell>
          <cell r="L1321">
            <v>38.42</v>
          </cell>
          <cell r="M1321" t="str">
            <v>DC</v>
          </cell>
          <cell r="X1321">
            <v>2020</v>
          </cell>
          <cell r="Z1321" t="str">
            <v>Bronx</v>
          </cell>
          <cell r="AB1321" t="str">
            <v>NY</v>
          </cell>
        </row>
        <row r="1322">
          <cell r="A1322" t="str">
            <v>P_731304925</v>
          </cell>
          <cell r="B1322" t="str">
            <v>Y</v>
          </cell>
          <cell r="F1322" t="str">
            <v>Consolidated Edison Co-NY Inc</v>
          </cell>
          <cell r="G1322">
            <v>4226</v>
          </cell>
          <cell r="I1322">
            <v>235960</v>
          </cell>
          <cell r="K1322" t="str">
            <v>Best Energy Power</v>
          </cell>
          <cell r="L1322">
            <v>62.22</v>
          </cell>
          <cell r="M1322" t="str">
            <v>DC</v>
          </cell>
          <cell r="X1322">
            <v>2020</v>
          </cell>
          <cell r="Z1322" t="str">
            <v>Bronx</v>
          </cell>
          <cell r="AB1322" t="str">
            <v>NY</v>
          </cell>
        </row>
        <row r="1323">
          <cell r="A1323" t="str">
            <v>P_986704885</v>
          </cell>
          <cell r="B1323" t="str">
            <v>Y</v>
          </cell>
          <cell r="F1323" t="str">
            <v>New York State Elec &amp; Gas Corp</v>
          </cell>
          <cell r="G1323">
            <v>13511</v>
          </cell>
          <cell r="I1323">
            <v>165351</v>
          </cell>
          <cell r="K1323" t="str">
            <v>AES Distributed Energy, Inc.</v>
          </cell>
          <cell r="L1323">
            <v>5781.38</v>
          </cell>
          <cell r="M1323" t="str">
            <v>DC</v>
          </cell>
          <cell r="X1323">
            <v>2020</v>
          </cell>
          <cell r="Z1323" t="str">
            <v>Walden</v>
          </cell>
          <cell r="AB1323" t="str">
            <v>NY</v>
          </cell>
        </row>
        <row r="1324">
          <cell r="A1324" t="str">
            <v>P_334280448</v>
          </cell>
          <cell r="B1324" t="str">
            <v>Y</v>
          </cell>
          <cell r="F1324" t="str">
            <v>New York State Elec &amp; Gas Corp</v>
          </cell>
          <cell r="G1324">
            <v>13511</v>
          </cell>
          <cell r="I1324">
            <v>80294</v>
          </cell>
          <cell r="K1324" t="str">
            <v>Distributed Asset Solutions LLC</v>
          </cell>
          <cell r="L1324">
            <v>5997.6</v>
          </cell>
          <cell r="M1324" t="str">
            <v>DC</v>
          </cell>
          <cell r="X1324">
            <v>2020</v>
          </cell>
          <cell r="Z1324" t="str">
            <v>Norwich</v>
          </cell>
          <cell r="AB1324" t="str">
            <v>NY</v>
          </cell>
        </row>
        <row r="1325">
          <cell r="A1325" t="str">
            <v>P_234579991</v>
          </cell>
          <cell r="B1325" t="str">
            <v>Y</v>
          </cell>
          <cell r="F1325" t="str">
            <v>New York State Elec &amp; Gas Corp</v>
          </cell>
          <cell r="G1325">
            <v>13511</v>
          </cell>
          <cell r="I1325">
            <v>80576</v>
          </cell>
          <cell r="K1325" t="str">
            <v>Distributed Asset Solutions LLC</v>
          </cell>
          <cell r="L1325">
            <v>5998.86</v>
          </cell>
          <cell r="M1325" t="str">
            <v>DC</v>
          </cell>
          <cell r="X1325">
            <v>2020</v>
          </cell>
          <cell r="Z1325" t="str">
            <v>Norwich</v>
          </cell>
          <cell r="AB1325" t="str">
            <v>NY</v>
          </cell>
        </row>
        <row r="1326">
          <cell r="A1326" t="str">
            <v>P_860036870</v>
          </cell>
          <cell r="B1326" t="str">
            <v>Y</v>
          </cell>
          <cell r="F1326" t="str">
            <v>New York State Elec &amp; Gas Corp</v>
          </cell>
          <cell r="G1326">
            <v>13511</v>
          </cell>
          <cell r="I1326">
            <v>80590</v>
          </cell>
          <cell r="K1326" t="str">
            <v>Distributed Asset Solutions LLC</v>
          </cell>
          <cell r="L1326">
            <v>5990.54</v>
          </cell>
          <cell r="M1326" t="str">
            <v>DC</v>
          </cell>
          <cell r="X1326">
            <v>2020</v>
          </cell>
          <cell r="Z1326" t="str">
            <v>Norwich</v>
          </cell>
          <cell r="AB1326" t="str">
            <v>NY</v>
          </cell>
        </row>
        <row r="1327">
          <cell r="A1327" t="str">
            <v>P_776371477</v>
          </cell>
          <cell r="B1327" t="str">
            <v>Y</v>
          </cell>
          <cell r="F1327" t="str">
            <v>New York State Elec &amp; Gas Corp</v>
          </cell>
          <cell r="G1327">
            <v>13511</v>
          </cell>
          <cell r="I1327">
            <v>67648</v>
          </cell>
          <cell r="K1327" t="str">
            <v>Distributed Asset Solutions LLC</v>
          </cell>
          <cell r="L1327">
            <v>2762.76</v>
          </cell>
          <cell r="M1327" t="str">
            <v>DC</v>
          </cell>
          <cell r="X1327">
            <v>2020</v>
          </cell>
          <cell r="Z1327" t="str">
            <v>Dryden</v>
          </cell>
          <cell r="AB1327" t="str">
            <v>NY</v>
          </cell>
        </row>
        <row r="1328">
          <cell r="A1328" t="str">
            <v>P_882733114</v>
          </cell>
          <cell r="B1328" t="str">
            <v>Y</v>
          </cell>
          <cell r="F1328" t="str">
            <v>National Grid (Massachusetts Electric)</v>
          </cell>
          <cell r="G1328">
            <v>11804</v>
          </cell>
          <cell r="I1328" t="str">
            <v>SMANG_02052</v>
          </cell>
          <cell r="K1328" t="str">
            <v>Griffin Road Solar 2, LLC</v>
          </cell>
          <cell r="L1328">
            <v>1393</v>
          </cell>
          <cell r="M1328" t="str">
            <v>AC</v>
          </cell>
          <cell r="X1328">
            <v>2020</v>
          </cell>
          <cell r="Z1328" t="str">
            <v>Charlton</v>
          </cell>
          <cell r="AB1328" t="str">
            <v>MA</v>
          </cell>
        </row>
        <row r="1329">
          <cell r="A1329" t="str">
            <v>P_441011120</v>
          </cell>
          <cell r="B1329" t="str">
            <v>Y</v>
          </cell>
          <cell r="F1329" t="str">
            <v>National Grid (Massachusetts Electric)</v>
          </cell>
          <cell r="G1329">
            <v>11804</v>
          </cell>
          <cell r="I1329" t="str">
            <v>SMANG_00160</v>
          </cell>
          <cell r="K1329" t="str">
            <v>Cronin Road Solar 1, LLC c/o AES DE DEVCO NC, LLC</v>
          </cell>
          <cell r="L1329">
            <v>1500</v>
          </cell>
          <cell r="M1329" t="str">
            <v>AC</v>
          </cell>
          <cell r="X1329">
            <v>2020</v>
          </cell>
          <cell r="Z1329" t="str">
            <v>Warren</v>
          </cell>
          <cell r="AB1329" t="str">
            <v>MA</v>
          </cell>
        </row>
        <row r="1330">
          <cell r="A1330" t="str">
            <v>P_351164599</v>
          </cell>
          <cell r="B1330" t="str">
            <v>Y</v>
          </cell>
          <cell r="F1330" t="str">
            <v>National Grid (Massachusetts Electric)</v>
          </cell>
          <cell r="G1330">
            <v>11804</v>
          </cell>
          <cell r="I1330" t="str">
            <v>SMANG_00143</v>
          </cell>
          <cell r="K1330" t="str">
            <v>Citizens Enterprises Corporation</v>
          </cell>
          <cell r="L1330">
            <v>753.2</v>
          </cell>
          <cell r="M1330" t="str">
            <v>AC</v>
          </cell>
          <cell r="X1330">
            <v>2020</v>
          </cell>
          <cell r="Z1330" t="str">
            <v>Ayer</v>
          </cell>
          <cell r="AB1330" t="str">
            <v>MA</v>
          </cell>
        </row>
        <row r="1331">
          <cell r="A1331" t="str">
            <v>P_656816116</v>
          </cell>
          <cell r="B1331" t="str">
            <v>Y</v>
          </cell>
          <cell r="F1331" t="str">
            <v>National Grid (Massachusetts Electric)</v>
          </cell>
          <cell r="G1331">
            <v>11804</v>
          </cell>
          <cell r="I1331" t="str">
            <v>SMANG_00180</v>
          </cell>
          <cell r="K1331" t="str">
            <v>Nexamp Inc</v>
          </cell>
          <cell r="L1331">
            <v>4990</v>
          </cell>
          <cell r="M1331" t="str">
            <v>AC</v>
          </cell>
          <cell r="X1331">
            <v>2020</v>
          </cell>
          <cell r="Z1331" t="str">
            <v>Westminster</v>
          </cell>
          <cell r="AB1331" t="str">
            <v>MA</v>
          </cell>
        </row>
        <row r="1332">
          <cell r="A1332" t="str">
            <v>P_580675547</v>
          </cell>
          <cell r="B1332" t="str">
            <v>Y</v>
          </cell>
          <cell r="F1332" t="str">
            <v>National Grid (Massachusetts Electric)</v>
          </cell>
          <cell r="G1332">
            <v>11804</v>
          </cell>
          <cell r="I1332" t="str">
            <v>SMANG_01456</v>
          </cell>
          <cell r="K1332" t="str">
            <v>ZPD-PT Solar Project 2017-011 LLC</v>
          </cell>
          <cell r="L1332">
            <v>2000</v>
          </cell>
          <cell r="M1332" t="str">
            <v>AC</v>
          </cell>
          <cell r="X1332">
            <v>2020</v>
          </cell>
          <cell r="Z1332" t="str">
            <v>Spencer</v>
          </cell>
          <cell r="AB1332" t="str">
            <v>MA</v>
          </cell>
        </row>
        <row r="1333">
          <cell r="A1333" t="str">
            <v>P_941150840</v>
          </cell>
          <cell r="B1333" t="str">
            <v>Y</v>
          </cell>
          <cell r="F1333" t="str">
            <v>National Grid (Massachusetts Electric)</v>
          </cell>
          <cell r="G1333">
            <v>11804</v>
          </cell>
          <cell r="I1333" t="str">
            <v>SMANG_01031</v>
          </cell>
          <cell r="K1333" t="str">
            <v>ZPD-PT Solar Project 2017-003 LLC</v>
          </cell>
          <cell r="L1333">
            <v>2000</v>
          </cell>
          <cell r="M1333" t="str">
            <v>AC</v>
          </cell>
          <cell r="X1333">
            <v>2020</v>
          </cell>
          <cell r="Z1333" t="str">
            <v>Charlton</v>
          </cell>
          <cell r="AB1333" t="str">
            <v>MA</v>
          </cell>
        </row>
        <row r="1334">
          <cell r="A1334" t="str">
            <v>P_888659754</v>
          </cell>
          <cell r="B1334" t="str">
            <v>Y</v>
          </cell>
          <cell r="F1334" t="str">
            <v>National Grid (Massachusetts Electric)</v>
          </cell>
          <cell r="G1334">
            <v>11804</v>
          </cell>
          <cell r="I1334" t="str">
            <v>SMANG_00070</v>
          </cell>
          <cell r="K1334" t="str">
            <v>West Brookfield Boston Post Road Solar LLC</v>
          </cell>
          <cell r="L1334">
            <v>4500</v>
          </cell>
          <cell r="M1334" t="str">
            <v>AC</v>
          </cell>
          <cell r="X1334">
            <v>2020</v>
          </cell>
          <cell r="Z1334" t="str">
            <v>West Brookfield</v>
          </cell>
          <cell r="AB1334" t="str">
            <v>MA</v>
          </cell>
        </row>
        <row r="1335">
          <cell r="A1335" t="str">
            <v>P_241431029</v>
          </cell>
          <cell r="B1335" t="str">
            <v>Y</v>
          </cell>
          <cell r="F1335" t="str">
            <v>Eversource MA East</v>
          </cell>
          <cell r="G1335">
            <v>54913</v>
          </cell>
          <cell r="I1335" t="str">
            <v>SMAES_06651</v>
          </cell>
          <cell r="K1335" t="str">
            <v>Madison Energy Investments II LLC</v>
          </cell>
          <cell r="L1335">
            <v>133.19999999999999</v>
          </cell>
          <cell r="M1335" t="str">
            <v>AC</v>
          </cell>
          <cell r="X1335">
            <v>2020</v>
          </cell>
          <cell r="Z1335" t="str">
            <v>Dennis</v>
          </cell>
          <cell r="AB1335" t="str">
            <v>MA</v>
          </cell>
        </row>
        <row r="1336">
          <cell r="A1336" t="str">
            <v>P_340795975</v>
          </cell>
          <cell r="B1336" t="str">
            <v>Y</v>
          </cell>
          <cell r="F1336" t="str">
            <v>The Narragansett Electric Co (National Grid)</v>
          </cell>
          <cell r="G1336">
            <v>13214</v>
          </cell>
          <cell r="I1336" t="str">
            <v>High Street Solar</v>
          </cell>
          <cell r="K1336" t="str">
            <v>Pine Gate Renewables</v>
          </cell>
          <cell r="L1336">
            <v>900</v>
          </cell>
          <cell r="M1336" t="str">
            <v>AC</v>
          </cell>
          <cell r="X1336">
            <v>2020</v>
          </cell>
          <cell r="Z1336" t="str">
            <v>Ashaway</v>
          </cell>
          <cell r="AB1336" t="str">
            <v>RI</v>
          </cell>
        </row>
        <row r="1337">
          <cell r="A1337" t="str">
            <v>P_170326261</v>
          </cell>
          <cell r="B1337" t="str">
            <v>Y</v>
          </cell>
          <cell r="F1337" t="str">
            <v>The Narragansett Electric Co (National Grid)</v>
          </cell>
          <cell r="G1337">
            <v>13214</v>
          </cell>
          <cell r="I1337" t="str">
            <v>Palmer Circle Solar</v>
          </cell>
          <cell r="K1337" t="str">
            <v>Pine Gate Renewables</v>
          </cell>
          <cell r="L1337">
            <v>991</v>
          </cell>
          <cell r="M1337" t="str">
            <v>AC</v>
          </cell>
          <cell r="X1337">
            <v>2020</v>
          </cell>
          <cell r="Z1337" t="str">
            <v>Hope Valley</v>
          </cell>
          <cell r="AB1337" t="str">
            <v>RI</v>
          </cell>
        </row>
        <row r="1338">
          <cell r="A1338" t="str">
            <v>P_525264962</v>
          </cell>
          <cell r="B1338" t="str">
            <v>Y</v>
          </cell>
          <cell r="F1338" t="str">
            <v>The Narragansett Electric Co (National Grid)</v>
          </cell>
          <cell r="G1338">
            <v>13214</v>
          </cell>
          <cell r="I1338" t="str">
            <v>Palmer Circle 2 Solar</v>
          </cell>
          <cell r="K1338" t="str">
            <v>Navisun LLC</v>
          </cell>
          <cell r="L1338">
            <v>997</v>
          </cell>
          <cell r="M1338" t="str">
            <v>AC</v>
          </cell>
          <cell r="X1338">
            <v>2021</v>
          </cell>
          <cell r="Z1338" t="str">
            <v>Hopkinton</v>
          </cell>
          <cell r="AB1338" t="str">
            <v>RI</v>
          </cell>
        </row>
        <row r="1339">
          <cell r="A1339" t="str">
            <v>P_098706945</v>
          </cell>
          <cell r="B1339" t="str">
            <v>Y</v>
          </cell>
          <cell r="F1339" t="str">
            <v>Public Service Co of Colorado</v>
          </cell>
          <cell r="G1339">
            <v>15466</v>
          </cell>
          <cell r="I1339" t="str">
            <v>CO LI CSG 1 LLC (SRC064202)</v>
          </cell>
          <cell r="K1339" t="str">
            <v>Pivot Energy (Microgrid)</v>
          </cell>
          <cell r="L1339">
            <v>1994.85</v>
          </cell>
          <cell r="M1339" t="str">
            <v>DC</v>
          </cell>
          <cell r="X1339">
            <v>2019</v>
          </cell>
          <cell r="Z1339" t="str">
            <v>Watkins</v>
          </cell>
          <cell r="AB1339" t="str">
            <v>CO</v>
          </cell>
        </row>
        <row r="1340">
          <cell r="A1340" t="str">
            <v>P_964630816</v>
          </cell>
          <cell r="B1340" t="str">
            <v>Y</v>
          </cell>
          <cell r="F1340" t="str">
            <v>Public Service Co of Colorado</v>
          </cell>
          <cell r="G1340">
            <v>15466</v>
          </cell>
          <cell r="I1340" t="str">
            <v>Mtn Solar 3 (SRC067949)</v>
          </cell>
          <cell r="K1340" t="str">
            <v>Pivot Energy (Microgrid)</v>
          </cell>
          <cell r="L1340">
            <v>2000</v>
          </cell>
          <cell r="M1340" t="str">
            <v>DC</v>
          </cell>
          <cell r="X1340">
            <v>2020</v>
          </cell>
          <cell r="Z1340" t="str">
            <v>Brush</v>
          </cell>
          <cell r="AB1340" t="str">
            <v>CO</v>
          </cell>
        </row>
        <row r="1341">
          <cell r="A1341" t="str">
            <v>P_047618720</v>
          </cell>
          <cell r="B1341" t="str">
            <v>Y</v>
          </cell>
          <cell r="F1341" t="str">
            <v>National Grid (Massachusetts Electric)</v>
          </cell>
          <cell r="G1341">
            <v>11804</v>
          </cell>
          <cell r="I1341" t="str">
            <v>SMANG_09229</v>
          </cell>
          <cell r="K1341" t="str">
            <v>Helio Energy</v>
          </cell>
          <cell r="L1341">
            <v>73</v>
          </cell>
          <cell r="M1341" t="str">
            <v>AC</v>
          </cell>
          <cell r="X1341">
            <v>2020</v>
          </cell>
          <cell r="Z1341" t="str">
            <v>Stoughton</v>
          </cell>
          <cell r="AB1341" t="str">
            <v>MA</v>
          </cell>
        </row>
        <row r="1342">
          <cell r="A1342" t="str">
            <v>P_771797799</v>
          </cell>
          <cell r="B1342" t="str">
            <v>Y</v>
          </cell>
          <cell r="F1342" t="str">
            <v>National Grid (Massachusetts Electric)</v>
          </cell>
          <cell r="G1342">
            <v>11804</v>
          </cell>
          <cell r="I1342" t="str">
            <v>SMANG_01418</v>
          </cell>
          <cell r="K1342" t="str">
            <v>MassAmerican Energy LLC</v>
          </cell>
          <cell r="L1342">
            <v>250</v>
          </cell>
          <cell r="M1342" t="str">
            <v>AC</v>
          </cell>
          <cell r="X1342">
            <v>2020</v>
          </cell>
          <cell r="Z1342" t="str">
            <v>Lowell</v>
          </cell>
          <cell r="AB1342" t="str">
            <v>MA</v>
          </cell>
        </row>
        <row r="1343">
          <cell r="A1343" t="str">
            <v>P_657277171</v>
          </cell>
          <cell r="B1343" t="str">
            <v>Y</v>
          </cell>
          <cell r="F1343" t="str">
            <v>National Grid (Massachusetts Electric)</v>
          </cell>
          <cell r="G1343">
            <v>11804</v>
          </cell>
          <cell r="I1343" t="str">
            <v>SMANG_00560</v>
          </cell>
          <cell r="K1343" t="str">
            <v>Patriot Renewables LLC</v>
          </cell>
          <cell r="L1343">
            <v>960</v>
          </cell>
          <cell r="M1343" t="str">
            <v>AC</v>
          </cell>
          <cell r="X1343">
            <v>2020</v>
          </cell>
          <cell r="Z1343" t="str">
            <v>Stoughton</v>
          </cell>
          <cell r="AB1343" t="str">
            <v>MA</v>
          </cell>
        </row>
        <row r="1344">
          <cell r="A1344" t="str">
            <v>P_093538271</v>
          </cell>
          <cell r="B1344" t="str">
            <v>Y</v>
          </cell>
          <cell r="F1344" t="str">
            <v>National Grid (Massachusetts Electric)</v>
          </cell>
          <cell r="G1344">
            <v>11804</v>
          </cell>
          <cell r="I1344" t="str">
            <v>SMANG_02970</v>
          </cell>
          <cell r="K1344" t="str">
            <v>Brockelman Road Solar 2, LLC</v>
          </cell>
          <cell r="L1344">
            <v>1000</v>
          </cell>
          <cell r="M1344" t="str">
            <v>AC</v>
          </cell>
          <cell r="X1344">
            <v>2020</v>
          </cell>
          <cell r="Z1344" t="str">
            <v>Lancaster</v>
          </cell>
          <cell r="AB1344" t="str">
            <v>MA</v>
          </cell>
        </row>
        <row r="1345">
          <cell r="A1345" t="str">
            <v>P_435473791</v>
          </cell>
          <cell r="B1345" t="str">
            <v>Y</v>
          </cell>
          <cell r="F1345" t="str">
            <v>National Grid (Massachusetts Electric)</v>
          </cell>
          <cell r="G1345">
            <v>11804</v>
          </cell>
          <cell r="I1345" t="str">
            <v>SMANG_01645</v>
          </cell>
          <cell r="K1345" t="str">
            <v>Wales Solar, LLC</v>
          </cell>
          <cell r="L1345">
            <v>2000</v>
          </cell>
          <cell r="M1345" t="str">
            <v>AC</v>
          </cell>
          <cell r="X1345">
            <v>2020</v>
          </cell>
          <cell r="Z1345" t="str">
            <v>Wales</v>
          </cell>
          <cell r="AB1345" t="str">
            <v>MA</v>
          </cell>
        </row>
        <row r="1346">
          <cell r="A1346" t="str">
            <v>P_615983747</v>
          </cell>
          <cell r="B1346" t="str">
            <v>Y</v>
          </cell>
          <cell r="F1346" t="str">
            <v>National Grid (Massachusetts Electric)</v>
          </cell>
          <cell r="G1346">
            <v>11804</v>
          </cell>
          <cell r="I1346" t="str">
            <v>SMANG_02087</v>
          </cell>
          <cell r="K1346" t="str">
            <v>Palmer Breckenridge Solar, LLC</v>
          </cell>
          <cell r="L1346">
            <v>4290</v>
          </cell>
          <cell r="M1346" t="str">
            <v>AC</v>
          </cell>
          <cell r="X1346">
            <v>2020</v>
          </cell>
          <cell r="Z1346" t="str">
            <v>Palmer</v>
          </cell>
          <cell r="AB1346" t="str">
            <v>MA</v>
          </cell>
        </row>
        <row r="1347">
          <cell r="A1347" t="str">
            <v>P_906320435</v>
          </cell>
          <cell r="B1347" t="str">
            <v>Y</v>
          </cell>
          <cell r="F1347" t="str">
            <v>National Grid (Massachusetts Electric)</v>
          </cell>
          <cell r="G1347">
            <v>11804</v>
          </cell>
          <cell r="I1347" t="str">
            <v>SMANG_01335</v>
          </cell>
          <cell r="K1347" t="str">
            <v>ZPD-PT Solar Project 2017-001 LLC</v>
          </cell>
          <cell r="L1347">
            <v>4500</v>
          </cell>
          <cell r="M1347" t="str">
            <v>AC</v>
          </cell>
          <cell r="X1347">
            <v>2020</v>
          </cell>
          <cell r="Z1347" t="str">
            <v>Charlton</v>
          </cell>
          <cell r="AB1347" t="str">
            <v>MA</v>
          </cell>
        </row>
        <row r="1348">
          <cell r="A1348" t="str">
            <v>P_903281798</v>
          </cell>
          <cell r="B1348" t="str">
            <v>Y</v>
          </cell>
          <cell r="F1348" t="str">
            <v>Eversource MA East</v>
          </cell>
          <cell r="G1348">
            <v>54913</v>
          </cell>
          <cell r="I1348" t="str">
            <v>SMAES_18781</v>
          </cell>
          <cell r="K1348" t="str">
            <v>NextGrid Inc</v>
          </cell>
          <cell r="L1348">
            <v>100</v>
          </cell>
          <cell r="M1348" t="str">
            <v>AC</v>
          </cell>
          <cell r="X1348">
            <v>2020</v>
          </cell>
          <cell r="Z1348" t="str">
            <v>Dennis</v>
          </cell>
          <cell r="AB1348" t="str">
            <v>MA</v>
          </cell>
        </row>
        <row r="1349">
          <cell r="A1349" t="str">
            <v>P_335784043</v>
          </cell>
          <cell r="B1349" t="str">
            <v>Y</v>
          </cell>
          <cell r="F1349" t="str">
            <v>National Grid (Massachusetts Electric)</v>
          </cell>
          <cell r="G1349">
            <v>11804</v>
          </cell>
          <cell r="I1349" t="str">
            <v>SMANG_01620</v>
          </cell>
          <cell r="K1349" t="str">
            <v>Ecogy MA I LLC</v>
          </cell>
          <cell r="L1349">
            <v>433</v>
          </cell>
          <cell r="M1349" t="str">
            <v>AC</v>
          </cell>
          <cell r="X1349">
            <v>2020</v>
          </cell>
          <cell r="Z1349" t="str">
            <v>Foxborough</v>
          </cell>
          <cell r="AB1349" t="str">
            <v>MA</v>
          </cell>
        </row>
        <row r="1350">
          <cell r="A1350" t="str">
            <v>P_323561743</v>
          </cell>
          <cell r="B1350" t="str">
            <v>Y</v>
          </cell>
          <cell r="F1350" t="str">
            <v>National Grid (Massachusetts Electric)</v>
          </cell>
          <cell r="G1350">
            <v>11804</v>
          </cell>
          <cell r="I1350" t="str">
            <v>SMANG_00235</v>
          </cell>
          <cell r="K1350" t="str">
            <v>SunBug Solar LLC</v>
          </cell>
          <cell r="L1350">
            <v>247</v>
          </cell>
          <cell r="M1350" t="str">
            <v>AC</v>
          </cell>
          <cell r="X1350">
            <v>2020</v>
          </cell>
          <cell r="Z1350" t="str">
            <v>Monson</v>
          </cell>
          <cell r="AB1350" t="str">
            <v>MA</v>
          </cell>
        </row>
        <row r="1351">
          <cell r="A1351" t="str">
            <v>P_859799173</v>
          </cell>
          <cell r="B1351" t="str">
            <v>Y</v>
          </cell>
          <cell r="F1351" t="str">
            <v>Eversource MA West</v>
          </cell>
          <cell r="G1351">
            <v>20455</v>
          </cell>
          <cell r="I1351" t="str">
            <v>SMAES_00033</v>
          </cell>
          <cell r="K1351" t="str">
            <v>Soltage</v>
          </cell>
          <cell r="L1351">
            <v>990</v>
          </cell>
          <cell r="M1351" t="str">
            <v>AC</v>
          </cell>
          <cell r="X1351">
            <v>2020</v>
          </cell>
          <cell r="Z1351" t="str">
            <v>Erving</v>
          </cell>
          <cell r="AB1351" t="str">
            <v>MA</v>
          </cell>
        </row>
        <row r="1352">
          <cell r="A1352" t="str">
            <v>P_827284718</v>
          </cell>
          <cell r="B1352" t="str">
            <v>Y</v>
          </cell>
          <cell r="F1352" t="str">
            <v>Eversource MA West</v>
          </cell>
          <cell r="G1352">
            <v>20455</v>
          </cell>
          <cell r="I1352" t="str">
            <v>SMAES_00217</v>
          </cell>
          <cell r="K1352" t="str">
            <v>Soltage LLC</v>
          </cell>
          <cell r="L1352">
            <v>2461</v>
          </cell>
          <cell r="M1352" t="str">
            <v>AC</v>
          </cell>
          <cell r="X1352">
            <v>2020</v>
          </cell>
          <cell r="Z1352" t="str">
            <v>Easthampton</v>
          </cell>
          <cell r="AB1352" t="str">
            <v>MA</v>
          </cell>
        </row>
        <row r="1353">
          <cell r="A1353" t="str">
            <v>P_603062630</v>
          </cell>
          <cell r="B1353" t="str">
            <v>Y</v>
          </cell>
          <cell r="F1353" t="str">
            <v>Eversource MA East</v>
          </cell>
          <cell r="G1353">
            <v>54913</v>
          </cell>
          <cell r="I1353" t="str">
            <v>SMAES_20775</v>
          </cell>
          <cell r="K1353" t="str">
            <v>621 Energy LLC</v>
          </cell>
          <cell r="L1353">
            <v>180</v>
          </cell>
          <cell r="M1353" t="str">
            <v>AC</v>
          </cell>
          <cell r="X1353">
            <v>2020</v>
          </cell>
          <cell r="Z1353" t="str">
            <v>Acton</v>
          </cell>
          <cell r="AB1353" t="str">
            <v>MA</v>
          </cell>
        </row>
        <row r="1354">
          <cell r="A1354" t="str">
            <v>P_783572586</v>
          </cell>
          <cell r="B1354" t="str">
            <v>Y</v>
          </cell>
          <cell r="F1354" t="str">
            <v>Eversource MA West</v>
          </cell>
          <cell r="G1354">
            <v>20455</v>
          </cell>
          <cell r="I1354" t="str">
            <v>SMAES_02176</v>
          </cell>
          <cell r="K1354" t="str">
            <v>Whately Renewables, LLC</v>
          </cell>
          <cell r="L1354">
            <v>1000</v>
          </cell>
          <cell r="M1354" t="str">
            <v>AC</v>
          </cell>
          <cell r="X1354">
            <v>2020</v>
          </cell>
          <cell r="Z1354" t="str">
            <v>Deerfield</v>
          </cell>
          <cell r="AB1354" t="str">
            <v>MA</v>
          </cell>
        </row>
        <row r="1355">
          <cell r="A1355" t="str">
            <v>P_152382519</v>
          </cell>
          <cell r="B1355" t="str">
            <v>Y</v>
          </cell>
          <cell r="F1355" t="str">
            <v>Eversource MA East</v>
          </cell>
          <cell r="G1355">
            <v>54913</v>
          </cell>
          <cell r="I1355" t="str">
            <v>SMAES_01520</v>
          </cell>
          <cell r="K1355" t="str">
            <v>CVE North America, Inc.</v>
          </cell>
          <cell r="L1355">
            <v>2483</v>
          </cell>
          <cell r="M1355" t="str">
            <v>AC</v>
          </cell>
          <cell r="Q1355">
            <v>3437.28</v>
          </cell>
          <cell r="X1355">
            <v>2020</v>
          </cell>
          <cell r="Z1355" t="str">
            <v>Westport</v>
          </cell>
          <cell r="AB1355" t="str">
            <v>MA</v>
          </cell>
        </row>
        <row r="1356">
          <cell r="A1356" t="str">
            <v>P_149702195</v>
          </cell>
          <cell r="B1356" t="str">
            <v>Y</v>
          </cell>
          <cell r="F1356" t="str">
            <v>Eversource MA East</v>
          </cell>
          <cell r="G1356">
            <v>54913</v>
          </cell>
          <cell r="I1356" t="str">
            <v>SMAES_27195</v>
          </cell>
          <cell r="K1356" t="str">
            <v>Resonant Energy</v>
          </cell>
          <cell r="L1356">
            <v>44</v>
          </cell>
          <cell r="M1356" t="str">
            <v>AC</v>
          </cell>
          <cell r="X1356">
            <v>2020</v>
          </cell>
          <cell r="Z1356" t="str">
            <v>Milton</v>
          </cell>
          <cell r="AB1356" t="str">
            <v>MA</v>
          </cell>
        </row>
        <row r="1357">
          <cell r="A1357" t="str">
            <v>P_563926283</v>
          </cell>
          <cell r="B1357" t="str">
            <v>Y</v>
          </cell>
          <cell r="F1357" t="str">
            <v>National Grid (Massachusetts Electric)</v>
          </cell>
          <cell r="G1357">
            <v>11804</v>
          </cell>
          <cell r="I1357" t="str">
            <v>SMANG_00068</v>
          </cell>
          <cell r="K1357" t="str">
            <v>100 Wotton Solar SOCAP, LLC</v>
          </cell>
          <cell r="L1357">
            <v>720</v>
          </cell>
          <cell r="M1357" t="str">
            <v>AC</v>
          </cell>
          <cell r="X1357">
            <v>2020</v>
          </cell>
          <cell r="Z1357" t="str">
            <v>Chelmsford</v>
          </cell>
          <cell r="AB1357" t="str">
            <v>MA</v>
          </cell>
        </row>
        <row r="1358">
          <cell r="A1358" t="str">
            <v>P_509456005</v>
          </cell>
          <cell r="B1358" t="str">
            <v>Y</v>
          </cell>
          <cell r="F1358" t="str">
            <v>Eversource MA West</v>
          </cell>
          <cell r="G1358">
            <v>20455</v>
          </cell>
          <cell r="I1358" t="str">
            <v>SMAES_01490</v>
          </cell>
          <cell r="K1358" t="str">
            <v>CVE North America, Inc.</v>
          </cell>
          <cell r="L1358">
            <v>2980</v>
          </cell>
          <cell r="M1358" t="str">
            <v>AC</v>
          </cell>
          <cell r="Q1358">
            <v>3784.32</v>
          </cell>
          <cell r="X1358">
            <v>2020</v>
          </cell>
          <cell r="Z1358" t="str">
            <v>Russell</v>
          </cell>
          <cell r="AB1358" t="str">
            <v>MA</v>
          </cell>
        </row>
        <row r="1359">
          <cell r="A1359" t="str">
            <v>P_509463134</v>
          </cell>
          <cell r="B1359" t="str">
            <v>Y</v>
          </cell>
          <cell r="F1359" t="str">
            <v>National Grid (Massachusetts Electric)</v>
          </cell>
          <cell r="G1359">
            <v>11804</v>
          </cell>
          <cell r="I1359" t="str">
            <v>SMANG_00500</v>
          </cell>
          <cell r="K1359" t="str">
            <v>MassAmerican Energy LLC</v>
          </cell>
          <cell r="L1359">
            <v>250</v>
          </cell>
          <cell r="M1359" t="str">
            <v>AC</v>
          </cell>
          <cell r="X1359">
            <v>2020</v>
          </cell>
          <cell r="Z1359" t="str">
            <v>Lowell</v>
          </cell>
          <cell r="AB1359" t="str">
            <v>MA</v>
          </cell>
        </row>
        <row r="1360">
          <cell r="A1360" t="str">
            <v>P_971795975</v>
          </cell>
          <cell r="B1360" t="str">
            <v>Y</v>
          </cell>
          <cell r="F1360" t="str">
            <v>Eversource MA West</v>
          </cell>
          <cell r="G1360">
            <v>20455</v>
          </cell>
          <cell r="I1360" t="str">
            <v>SMAES_01516</v>
          </cell>
          <cell r="K1360" t="str">
            <v>CVE North America, Inc.</v>
          </cell>
          <cell r="L1360">
            <v>3311</v>
          </cell>
          <cell r="M1360" t="str">
            <v>AC</v>
          </cell>
          <cell r="Q1360">
            <v>4204.8</v>
          </cell>
          <cell r="X1360">
            <v>2020</v>
          </cell>
          <cell r="Z1360" t="str">
            <v>Peru</v>
          </cell>
          <cell r="AB1360" t="str">
            <v>MA</v>
          </cell>
        </row>
        <row r="1361">
          <cell r="A1361" t="str">
            <v>P_235526980</v>
          </cell>
          <cell r="B1361" t="str">
            <v>Y</v>
          </cell>
          <cell r="F1361" t="str">
            <v>National Grid (Massachusetts Electric)</v>
          </cell>
          <cell r="G1361">
            <v>11804</v>
          </cell>
          <cell r="I1361" t="str">
            <v>SMANG_01262</v>
          </cell>
          <cell r="K1361" t="str">
            <v>Navisun LLC</v>
          </cell>
          <cell r="L1361">
            <v>990</v>
          </cell>
          <cell r="M1361" t="str">
            <v>AC</v>
          </cell>
          <cell r="X1361">
            <v>2020</v>
          </cell>
          <cell r="Z1361" t="str">
            <v>Orange</v>
          </cell>
          <cell r="AB1361" t="str">
            <v>MA</v>
          </cell>
        </row>
        <row r="1362">
          <cell r="A1362" t="str">
            <v>P_441836368</v>
          </cell>
          <cell r="B1362" t="str">
            <v>Y</v>
          </cell>
          <cell r="F1362" t="str">
            <v>National Grid (Massachusetts Electric)</v>
          </cell>
          <cell r="G1362">
            <v>11804</v>
          </cell>
          <cell r="I1362" t="str">
            <v>SMANG_08180</v>
          </cell>
          <cell r="K1362" t="str">
            <v>Sutton Solar 2, LLC</v>
          </cell>
          <cell r="L1362">
            <v>1000</v>
          </cell>
          <cell r="M1362" t="str">
            <v>AC</v>
          </cell>
          <cell r="X1362">
            <v>2020</v>
          </cell>
          <cell r="Z1362" t="str">
            <v>Sutton</v>
          </cell>
          <cell r="AB1362" t="str">
            <v>MA</v>
          </cell>
        </row>
        <row r="1363">
          <cell r="A1363" t="str">
            <v>P_020804095</v>
          </cell>
          <cell r="B1363" t="str">
            <v>Y</v>
          </cell>
          <cell r="F1363" t="str">
            <v>National Grid (Massachusetts Electric)</v>
          </cell>
          <cell r="G1363">
            <v>11804</v>
          </cell>
          <cell r="I1363" t="str">
            <v>SMANG_00122</v>
          </cell>
          <cell r="K1363" t="str">
            <v>East Brookfield Main Street Solar LLC</v>
          </cell>
          <cell r="L1363">
            <v>1000</v>
          </cell>
          <cell r="M1363" t="str">
            <v>AC</v>
          </cell>
          <cell r="X1363">
            <v>2020</v>
          </cell>
          <cell r="Z1363" t="str">
            <v>East Brookfield</v>
          </cell>
          <cell r="AB1363" t="str">
            <v>MA</v>
          </cell>
        </row>
        <row r="1364">
          <cell r="A1364" t="str">
            <v>P_957384092</v>
          </cell>
          <cell r="B1364" t="str">
            <v>Y</v>
          </cell>
          <cell r="F1364" t="str">
            <v>Eversource MA East</v>
          </cell>
          <cell r="G1364">
            <v>54913</v>
          </cell>
          <cell r="I1364" t="str">
            <v>SMAES_20495</v>
          </cell>
          <cell r="K1364" t="str">
            <v>Resonant Energy</v>
          </cell>
          <cell r="L1364">
            <v>56</v>
          </cell>
          <cell r="M1364" t="str">
            <v>AC</v>
          </cell>
          <cell r="X1364">
            <v>2020</v>
          </cell>
          <cell r="Z1364" t="str">
            <v>Boston</v>
          </cell>
          <cell r="AB1364" t="str">
            <v>MA</v>
          </cell>
        </row>
        <row r="1365">
          <cell r="A1365" t="str">
            <v>P_867584335</v>
          </cell>
          <cell r="B1365" t="str">
            <v>Y</v>
          </cell>
          <cell r="F1365" t="str">
            <v>National Grid (Massachusetts Electric)</v>
          </cell>
          <cell r="G1365">
            <v>11804</v>
          </cell>
          <cell r="I1365" t="str">
            <v>SMANG_00671</v>
          </cell>
          <cell r="K1365" t="str">
            <v>BlueWave MA, LLC</v>
          </cell>
          <cell r="L1365">
            <v>3500</v>
          </cell>
          <cell r="M1365" t="str">
            <v>AC</v>
          </cell>
          <cell r="X1365">
            <v>2020</v>
          </cell>
          <cell r="Z1365" t="str">
            <v>Beverly</v>
          </cell>
          <cell r="AB1365" t="str">
            <v>MA</v>
          </cell>
        </row>
        <row r="1366">
          <cell r="A1366" t="str">
            <v>P_202801267</v>
          </cell>
          <cell r="B1366" t="str">
            <v>Y</v>
          </cell>
          <cell r="F1366" t="str">
            <v>National Grid (Massachusetts Electric)</v>
          </cell>
          <cell r="G1366">
            <v>11804</v>
          </cell>
          <cell r="I1366" t="str">
            <v>SMANG_01095</v>
          </cell>
          <cell r="K1366" t="str">
            <v>Green Earth Energy Photovoltaic Corporation</v>
          </cell>
          <cell r="L1366">
            <v>233</v>
          </cell>
          <cell r="M1366" t="str">
            <v>AC</v>
          </cell>
          <cell r="X1366">
            <v>2020</v>
          </cell>
          <cell r="Z1366" t="str">
            <v>East Longmeadow</v>
          </cell>
          <cell r="AB1366" t="str">
            <v>MA</v>
          </cell>
        </row>
        <row r="1367">
          <cell r="A1367" t="str">
            <v>P_099069646</v>
          </cell>
          <cell r="B1367" t="str">
            <v>Y</v>
          </cell>
          <cell r="F1367" t="str">
            <v>National Grid (Massachusetts Electric)</v>
          </cell>
          <cell r="G1367">
            <v>11804</v>
          </cell>
          <cell r="I1367" t="str">
            <v>SMANG_03737</v>
          </cell>
          <cell r="K1367" t="str">
            <v>ZPD-PT Solar Project 2017-021 LLC</v>
          </cell>
          <cell r="L1367">
            <v>1000</v>
          </cell>
          <cell r="M1367" t="str">
            <v>AC</v>
          </cell>
          <cell r="X1367">
            <v>2020</v>
          </cell>
          <cell r="Z1367" t="str">
            <v>Wilbraham</v>
          </cell>
          <cell r="AB1367" t="str">
            <v>MA</v>
          </cell>
        </row>
        <row r="1368">
          <cell r="A1368" t="str">
            <v>P_093791480</v>
          </cell>
          <cell r="B1368" t="str">
            <v>Y</v>
          </cell>
          <cell r="F1368" t="str">
            <v>Eversource MA West</v>
          </cell>
          <cell r="G1368">
            <v>20455</v>
          </cell>
          <cell r="I1368" t="str">
            <v>SMAES_01502</v>
          </cell>
          <cell r="K1368" t="str">
            <v>CVE North America, Inc.</v>
          </cell>
          <cell r="L1368">
            <v>4966</v>
          </cell>
          <cell r="M1368" t="str">
            <v>AC</v>
          </cell>
          <cell r="Q1368">
            <v>6480</v>
          </cell>
          <cell r="X1368">
            <v>2020</v>
          </cell>
          <cell r="Z1368" t="str">
            <v>Tolland</v>
          </cell>
          <cell r="AB1368" t="str">
            <v>MA</v>
          </cell>
        </row>
        <row r="1369">
          <cell r="A1369" t="str">
            <v>P_450507918</v>
          </cell>
          <cell r="B1369" t="str">
            <v>Y</v>
          </cell>
          <cell r="F1369" t="str">
            <v>National Grid (Massachusetts Electric)</v>
          </cell>
          <cell r="G1369">
            <v>11804</v>
          </cell>
          <cell r="I1369" t="str">
            <v>SMANG_01298</v>
          </cell>
          <cell r="K1369" t="str">
            <v>ZPD-PT Solar Project 2017-024 LLC</v>
          </cell>
          <cell r="L1369">
            <v>4300</v>
          </cell>
          <cell r="M1369" t="str">
            <v>AC</v>
          </cell>
          <cell r="X1369">
            <v>2020</v>
          </cell>
          <cell r="Z1369" t="str">
            <v>Southbridge</v>
          </cell>
          <cell r="AB1369" t="str">
            <v>MA</v>
          </cell>
        </row>
        <row r="1370">
          <cell r="A1370" t="str">
            <v>P_798355805</v>
          </cell>
          <cell r="B1370" t="str">
            <v>Y</v>
          </cell>
          <cell r="F1370" t="str">
            <v>National Grid (Massachusetts Electric)</v>
          </cell>
          <cell r="G1370">
            <v>11804</v>
          </cell>
          <cell r="I1370" t="str">
            <v>SMANG_01288</v>
          </cell>
          <cell r="K1370" t="str">
            <v>ZPD-PT Solar Project 2017-023 LLC</v>
          </cell>
          <cell r="L1370">
            <v>2800</v>
          </cell>
          <cell r="M1370" t="str">
            <v>AC</v>
          </cell>
          <cell r="X1370">
            <v>2020</v>
          </cell>
          <cell r="Z1370" t="str">
            <v>Southbridge</v>
          </cell>
          <cell r="AB1370" t="str">
            <v>MA</v>
          </cell>
        </row>
        <row r="1371">
          <cell r="A1371" t="str">
            <v>P_006503576</v>
          </cell>
          <cell r="B1371" t="str">
            <v>Y</v>
          </cell>
          <cell r="F1371" t="str">
            <v>National Grid (Massachusetts Electric)</v>
          </cell>
          <cell r="G1371">
            <v>11804</v>
          </cell>
          <cell r="I1371" t="str">
            <v>SMANG_00856</v>
          </cell>
          <cell r="K1371" t="str">
            <v>BlueWave MA, LLC</v>
          </cell>
          <cell r="L1371">
            <v>4000</v>
          </cell>
          <cell r="M1371" t="str">
            <v>AC</v>
          </cell>
          <cell r="X1371">
            <v>2020</v>
          </cell>
          <cell r="Z1371" t="str">
            <v>Wilbraham</v>
          </cell>
          <cell r="AB1371" t="str">
            <v>MA</v>
          </cell>
        </row>
        <row r="1372">
          <cell r="A1372" t="str">
            <v>P_330701995</v>
          </cell>
          <cell r="B1372" t="str">
            <v>Y</v>
          </cell>
          <cell r="F1372" t="str">
            <v>National Grid (Massachusetts Electric)</v>
          </cell>
          <cell r="G1372">
            <v>11804</v>
          </cell>
          <cell r="I1372" t="str">
            <v>SMANG_00198</v>
          </cell>
          <cell r="K1372" t="str">
            <v>Clark Road Solar 1, LLC</v>
          </cell>
          <cell r="L1372">
            <v>4990</v>
          </cell>
          <cell r="M1372" t="str">
            <v>AC</v>
          </cell>
          <cell r="X1372">
            <v>2020</v>
          </cell>
          <cell r="Z1372" t="str">
            <v>Gardner</v>
          </cell>
          <cell r="AB1372" t="str">
            <v>MA</v>
          </cell>
        </row>
        <row r="1373">
          <cell r="A1373" t="str">
            <v>P_639044514</v>
          </cell>
          <cell r="B1373" t="str">
            <v>Y</v>
          </cell>
          <cell r="F1373" t="str">
            <v>National Grid (Massachusetts Electric)</v>
          </cell>
          <cell r="G1373">
            <v>11804</v>
          </cell>
          <cell r="I1373" t="str">
            <v>SMANG_01254</v>
          </cell>
          <cell r="K1373" t="str">
            <v>ZPD-PT Solar Project 2017-007 LLC</v>
          </cell>
          <cell r="L1373">
            <v>2000</v>
          </cell>
          <cell r="M1373" t="str">
            <v>AC</v>
          </cell>
          <cell r="X1373">
            <v>2020</v>
          </cell>
          <cell r="Z1373" t="str">
            <v>Southbridge</v>
          </cell>
          <cell r="AB1373" t="str">
            <v>MA</v>
          </cell>
        </row>
        <row r="1374">
          <cell r="A1374" t="str">
            <v>P_934039424</v>
          </cell>
          <cell r="B1374" t="str">
            <v>Y</v>
          </cell>
          <cell r="F1374" t="str">
            <v>National Grid (Massachusetts Electric)</v>
          </cell>
          <cell r="G1374">
            <v>11804</v>
          </cell>
          <cell r="I1374" t="str">
            <v>SMANG_02362</v>
          </cell>
          <cell r="K1374" t="str">
            <v>ZPD-PT Solar Project 2017-008 LLC</v>
          </cell>
          <cell r="L1374">
            <v>2500</v>
          </cell>
          <cell r="M1374" t="str">
            <v>AC</v>
          </cell>
          <cell r="X1374">
            <v>2020</v>
          </cell>
          <cell r="Z1374" t="str">
            <v>Southbridge</v>
          </cell>
          <cell r="AB1374" t="str">
            <v>MA</v>
          </cell>
        </row>
        <row r="1375">
          <cell r="A1375" t="str">
            <v>P_376350001</v>
          </cell>
          <cell r="B1375" t="str">
            <v>Y</v>
          </cell>
          <cell r="F1375" t="str">
            <v>Consolidated Edison Co-NY Inc</v>
          </cell>
          <cell r="G1375">
            <v>4226</v>
          </cell>
          <cell r="I1375">
            <v>236074</v>
          </cell>
          <cell r="K1375" t="str">
            <v>Best Energy Power</v>
          </cell>
          <cell r="L1375">
            <v>11.22</v>
          </cell>
          <cell r="M1375" t="str">
            <v>DC</v>
          </cell>
          <cell r="X1375">
            <v>2020</v>
          </cell>
          <cell r="Z1375" t="str">
            <v>New York</v>
          </cell>
          <cell r="AB1375" t="str">
            <v>NY</v>
          </cell>
        </row>
        <row r="1376">
          <cell r="A1376" t="str">
            <v>P_640260185</v>
          </cell>
          <cell r="B1376" t="str">
            <v>Y</v>
          </cell>
          <cell r="F1376" t="str">
            <v>Consolidated Edison Co-NY Inc</v>
          </cell>
          <cell r="G1376">
            <v>4226</v>
          </cell>
          <cell r="I1376">
            <v>236079</v>
          </cell>
          <cell r="K1376" t="str">
            <v>Best Energy Power</v>
          </cell>
          <cell r="L1376">
            <v>33.659999999999997</v>
          </cell>
          <cell r="M1376" t="str">
            <v>DC</v>
          </cell>
          <cell r="X1376">
            <v>2020</v>
          </cell>
          <cell r="Z1376" t="str">
            <v>New York</v>
          </cell>
          <cell r="AB1376" t="str">
            <v>NY</v>
          </cell>
        </row>
        <row r="1377">
          <cell r="A1377" t="str">
            <v>P_497023196</v>
          </cell>
          <cell r="B1377" t="str">
            <v>Y</v>
          </cell>
          <cell r="F1377" t="str">
            <v>Niagara Mohawk Power Corp.</v>
          </cell>
          <cell r="G1377">
            <v>13573</v>
          </cell>
          <cell r="I1377">
            <v>79806</v>
          </cell>
          <cell r="K1377" t="str">
            <v>ASA Holdings NY I LLC</v>
          </cell>
          <cell r="L1377">
            <v>2111.4</v>
          </cell>
          <cell r="M1377" t="str">
            <v>DC</v>
          </cell>
          <cell r="X1377">
            <v>2020</v>
          </cell>
          <cell r="Z1377" t="str">
            <v>Grand Island</v>
          </cell>
          <cell r="AB1377" t="str">
            <v>NY</v>
          </cell>
        </row>
        <row r="1378">
          <cell r="A1378" t="str">
            <v>P_656925885</v>
          </cell>
          <cell r="B1378" t="str">
            <v>Y</v>
          </cell>
          <cell r="F1378" t="str">
            <v>Central Hudson Gas &amp; Elec Corp</v>
          </cell>
          <cell r="G1378">
            <v>3249</v>
          </cell>
          <cell r="I1378">
            <v>126521</v>
          </cell>
          <cell r="K1378" t="str">
            <v>Ameresco, Inc.</v>
          </cell>
          <cell r="L1378">
            <v>2800.98</v>
          </cell>
          <cell r="M1378" t="str">
            <v>DC</v>
          </cell>
          <cell r="X1378">
            <v>2020</v>
          </cell>
          <cell r="Z1378" t="str">
            <v>Medusa</v>
          </cell>
          <cell r="AB1378" t="str">
            <v>NY</v>
          </cell>
        </row>
        <row r="1379">
          <cell r="A1379" t="str">
            <v>P_828474144</v>
          </cell>
          <cell r="B1379" t="str">
            <v>Y</v>
          </cell>
          <cell r="F1379" t="str">
            <v>Orange &amp; Rockland Utils Inc</v>
          </cell>
          <cell r="G1379">
            <v>14154</v>
          </cell>
          <cell r="I1379">
            <v>82402</v>
          </cell>
          <cell r="K1379" t="str">
            <v>Nexamp Inc</v>
          </cell>
          <cell r="L1379">
            <v>997.92</v>
          </cell>
          <cell r="M1379" t="str">
            <v>DC</v>
          </cell>
          <cell r="X1379">
            <v>2020</v>
          </cell>
          <cell r="Z1379" t="str">
            <v>Wawayanda</v>
          </cell>
          <cell r="AB1379" t="str">
            <v>NY</v>
          </cell>
        </row>
        <row r="1380">
          <cell r="A1380" t="str">
            <v>P_767106091</v>
          </cell>
          <cell r="B1380" t="str">
            <v>Y</v>
          </cell>
          <cell r="F1380" t="str">
            <v>Consolidated Edison Co-NY Inc</v>
          </cell>
          <cell r="G1380">
            <v>4226</v>
          </cell>
          <cell r="I1380">
            <v>254385</v>
          </cell>
          <cell r="K1380" t="str">
            <v>Brooklyn SolarWorks, LLC</v>
          </cell>
          <cell r="L1380">
            <v>7.5</v>
          </cell>
          <cell r="M1380" t="str">
            <v>DC</v>
          </cell>
          <cell r="X1380">
            <v>2020</v>
          </cell>
          <cell r="Z1380" t="str">
            <v>Brooklyn</v>
          </cell>
          <cell r="AB1380" t="str">
            <v>NY</v>
          </cell>
        </row>
        <row r="1381">
          <cell r="A1381" t="str">
            <v>P_382692455</v>
          </cell>
          <cell r="B1381" t="str">
            <v>Y</v>
          </cell>
          <cell r="F1381" t="str">
            <v>Consolidated Edison Co-NY Inc</v>
          </cell>
          <cell r="G1381">
            <v>4226</v>
          </cell>
          <cell r="I1381">
            <v>236087</v>
          </cell>
          <cell r="K1381" t="str">
            <v>Best Energy Power</v>
          </cell>
          <cell r="L1381">
            <v>17.34</v>
          </cell>
          <cell r="M1381" t="str">
            <v>DC</v>
          </cell>
          <cell r="X1381">
            <v>2020</v>
          </cell>
          <cell r="Z1381" t="str">
            <v>New York</v>
          </cell>
          <cell r="AB1381" t="str">
            <v>NY</v>
          </cell>
        </row>
        <row r="1382">
          <cell r="A1382" t="str">
            <v>P_498173487</v>
          </cell>
          <cell r="B1382" t="str">
            <v>Y</v>
          </cell>
          <cell r="F1382" t="str">
            <v>Consolidated Edison Co-NY Inc</v>
          </cell>
          <cell r="G1382">
            <v>4226</v>
          </cell>
          <cell r="I1382">
            <v>243321</v>
          </cell>
          <cell r="K1382" t="str">
            <v>Kamtech Restoration Corp</v>
          </cell>
          <cell r="L1382">
            <v>36.340000000000003</v>
          </cell>
          <cell r="M1382" t="str">
            <v>DC</v>
          </cell>
          <cell r="X1382">
            <v>2020</v>
          </cell>
          <cell r="Z1382" t="str">
            <v>Brooklyn</v>
          </cell>
          <cell r="AB1382" t="str">
            <v>NY</v>
          </cell>
        </row>
        <row r="1383">
          <cell r="A1383" t="str">
            <v>P_520206934</v>
          </cell>
          <cell r="B1383" t="str">
            <v>Y</v>
          </cell>
          <cell r="F1383" t="str">
            <v>Consolidated Edison Co-NY Inc</v>
          </cell>
          <cell r="G1383">
            <v>4226</v>
          </cell>
          <cell r="I1383">
            <v>234975</v>
          </cell>
          <cell r="K1383" t="str">
            <v>Best Energy Power</v>
          </cell>
          <cell r="L1383">
            <v>52.26</v>
          </cell>
          <cell r="M1383" t="str">
            <v>DC</v>
          </cell>
          <cell r="X1383">
            <v>2020</v>
          </cell>
          <cell r="Z1383" t="str">
            <v>Brooklyn</v>
          </cell>
          <cell r="AB1383" t="str">
            <v>NY</v>
          </cell>
        </row>
        <row r="1384">
          <cell r="A1384" t="str">
            <v>P_685222882</v>
          </cell>
          <cell r="B1384" t="str">
            <v>Y</v>
          </cell>
          <cell r="F1384" t="str">
            <v>Consolidated Edison Co-NY Inc</v>
          </cell>
          <cell r="G1384">
            <v>4226</v>
          </cell>
          <cell r="I1384">
            <v>216011</v>
          </cell>
          <cell r="K1384" t="str">
            <v>Sunrise Solar Solutions, LLC</v>
          </cell>
          <cell r="L1384">
            <v>226.1</v>
          </cell>
          <cell r="M1384" t="str">
            <v>DC</v>
          </cell>
          <cell r="X1384">
            <v>2020</v>
          </cell>
          <cell r="Z1384" t="str">
            <v>Tarrytown</v>
          </cell>
          <cell r="AB1384" t="str">
            <v>NY</v>
          </cell>
        </row>
        <row r="1385">
          <cell r="A1385" t="str">
            <v>P_065818281</v>
          </cell>
          <cell r="B1385" t="str">
            <v>Y</v>
          </cell>
          <cell r="F1385" t="str">
            <v>Orange &amp; Rockland Utils Inc</v>
          </cell>
          <cell r="G1385">
            <v>14154</v>
          </cell>
          <cell r="I1385">
            <v>167785</v>
          </cell>
          <cell r="K1385" t="str">
            <v>Ameresco, Inc.</v>
          </cell>
          <cell r="L1385">
            <v>2757.72</v>
          </cell>
          <cell r="M1385" t="str">
            <v>DC</v>
          </cell>
          <cell r="X1385">
            <v>2020</v>
          </cell>
          <cell r="Z1385" t="str">
            <v>Minisink</v>
          </cell>
          <cell r="AB1385" t="str">
            <v>NY</v>
          </cell>
        </row>
        <row r="1386">
          <cell r="A1386" t="str">
            <v>P_335730428</v>
          </cell>
          <cell r="B1386" t="str">
            <v>Y</v>
          </cell>
          <cell r="F1386" t="str">
            <v>Central Hudson Gas &amp; Elec Corp</v>
          </cell>
          <cell r="G1386">
            <v>3249</v>
          </cell>
          <cell r="I1386">
            <v>127056</v>
          </cell>
          <cell r="K1386" t="str">
            <v>Nexamp Inc</v>
          </cell>
          <cell r="L1386">
            <v>6995.84</v>
          </cell>
          <cell r="M1386" t="str">
            <v>DC</v>
          </cell>
          <cell r="X1386">
            <v>2020</v>
          </cell>
          <cell r="Z1386" t="str">
            <v>Greenville</v>
          </cell>
          <cell r="AB1386" t="str">
            <v>NY</v>
          </cell>
        </row>
        <row r="1387">
          <cell r="A1387" t="str">
            <v>P_544727239</v>
          </cell>
          <cell r="B1387" t="str">
            <v>Y</v>
          </cell>
          <cell r="F1387" t="str">
            <v>Central Hudson Gas &amp; Elec Corp</v>
          </cell>
          <cell r="G1387">
            <v>3249</v>
          </cell>
          <cell r="I1387">
            <v>126778</v>
          </cell>
          <cell r="K1387" t="str">
            <v>Nexamp Inc</v>
          </cell>
          <cell r="L1387">
            <v>6995.84</v>
          </cell>
          <cell r="M1387" t="str">
            <v>DC</v>
          </cell>
          <cell r="X1387">
            <v>2020</v>
          </cell>
          <cell r="Z1387" t="str">
            <v>Greenville</v>
          </cell>
          <cell r="AB1387" t="str">
            <v>NY</v>
          </cell>
        </row>
        <row r="1388">
          <cell r="A1388" t="str">
            <v>P_612633459</v>
          </cell>
          <cell r="B1388" t="str">
            <v>Y</v>
          </cell>
          <cell r="F1388" t="str">
            <v>Niagara Mohawk Power Corp.</v>
          </cell>
          <cell r="G1388">
            <v>13573</v>
          </cell>
          <cell r="I1388">
            <v>77401</v>
          </cell>
          <cell r="K1388" t="str">
            <v>Bullrock Corporation</v>
          </cell>
          <cell r="L1388">
            <v>2900.88</v>
          </cell>
          <cell r="M1388" t="str">
            <v>DC</v>
          </cell>
          <cell r="X1388">
            <v>2020</v>
          </cell>
          <cell r="Z1388" t="str">
            <v>Troy</v>
          </cell>
          <cell r="AB1388" t="str">
            <v>NY</v>
          </cell>
        </row>
        <row r="1389">
          <cell r="A1389" t="str">
            <v>P_079982834</v>
          </cell>
          <cell r="B1389" t="str">
            <v>Y</v>
          </cell>
          <cell r="F1389" t="str">
            <v>Long Island Power Authority</v>
          </cell>
          <cell r="G1389">
            <v>11171</v>
          </cell>
          <cell r="I1389">
            <v>175562</v>
          </cell>
          <cell r="K1389" t="str">
            <v>SuNation Solar Systems, Inc.</v>
          </cell>
          <cell r="L1389">
            <v>416.34</v>
          </cell>
          <cell r="M1389" t="str">
            <v>DC</v>
          </cell>
          <cell r="X1389">
            <v>2020</v>
          </cell>
          <cell r="Z1389" t="str">
            <v>Hauppauge</v>
          </cell>
          <cell r="AB1389" t="str">
            <v>NY</v>
          </cell>
        </row>
        <row r="1390">
          <cell r="A1390" t="str">
            <v>P_612637024</v>
          </cell>
          <cell r="B1390" t="str">
            <v>Y</v>
          </cell>
          <cell r="F1390" t="str">
            <v>Central Hudson Gas &amp; Elec Corp</v>
          </cell>
          <cell r="G1390">
            <v>3249</v>
          </cell>
          <cell r="I1390">
            <v>161001</v>
          </cell>
          <cell r="K1390" t="str">
            <v>Conductive Power Operations, LLC</v>
          </cell>
          <cell r="L1390">
            <v>2997.54</v>
          </cell>
          <cell r="M1390" t="str">
            <v>DC</v>
          </cell>
          <cell r="X1390">
            <v>2020</v>
          </cell>
          <cell r="Z1390" t="str">
            <v>Saugerties</v>
          </cell>
          <cell r="AB1390" t="str">
            <v>NY</v>
          </cell>
        </row>
        <row r="1391">
          <cell r="A1391" t="str">
            <v>P_588811956</v>
          </cell>
          <cell r="B1391" t="str">
            <v>Y</v>
          </cell>
          <cell r="F1391" t="str">
            <v>Niagara Mohawk Power Corp.</v>
          </cell>
          <cell r="G1391">
            <v>13573</v>
          </cell>
          <cell r="I1391">
            <v>167054</v>
          </cell>
          <cell r="K1391" t="str">
            <v>Distributed Solar Operations, LLC</v>
          </cell>
          <cell r="L1391">
            <v>954.72</v>
          </cell>
          <cell r="M1391" t="str">
            <v>DC</v>
          </cell>
          <cell r="X1391">
            <v>2020</v>
          </cell>
          <cell r="Z1391" t="str">
            <v>Rotterdam</v>
          </cell>
          <cell r="AB1391" t="str">
            <v>NY</v>
          </cell>
        </row>
        <row r="1392">
          <cell r="A1392" t="str">
            <v>P_867682221</v>
          </cell>
          <cell r="B1392" t="str">
            <v>Y</v>
          </cell>
          <cell r="F1392" t="str">
            <v>Niagara Mohawk Power Corp.</v>
          </cell>
          <cell r="G1392">
            <v>13573</v>
          </cell>
          <cell r="I1392">
            <v>165081</v>
          </cell>
          <cell r="K1392" t="str">
            <v>Nexamp Inc</v>
          </cell>
          <cell r="L1392">
            <v>2957.04</v>
          </cell>
          <cell r="M1392" t="str">
            <v>DC</v>
          </cell>
          <cell r="X1392">
            <v>2020</v>
          </cell>
          <cell r="Z1392" t="str">
            <v>Little Falls</v>
          </cell>
          <cell r="AB1392" t="str">
            <v>NY</v>
          </cell>
        </row>
        <row r="1393">
          <cell r="A1393" t="str">
            <v>P_889321667</v>
          </cell>
          <cell r="B1393" t="str">
            <v>Y</v>
          </cell>
          <cell r="F1393" t="str">
            <v>Consolidated Edison Co-NY Inc</v>
          </cell>
          <cell r="G1393">
            <v>4226</v>
          </cell>
          <cell r="I1393">
            <v>128200</v>
          </cell>
          <cell r="K1393" t="str">
            <v>Solar Liberty Energy Systems, Inc.</v>
          </cell>
          <cell r="L1393">
            <v>13.6</v>
          </cell>
          <cell r="M1393" t="str">
            <v>DC</v>
          </cell>
          <cell r="X1393">
            <v>2020</v>
          </cell>
          <cell r="Z1393" t="str">
            <v>Woodside</v>
          </cell>
          <cell r="AB1393" t="str">
            <v>NY</v>
          </cell>
        </row>
        <row r="1394">
          <cell r="A1394" t="str">
            <v>P_353356531</v>
          </cell>
          <cell r="B1394" t="str">
            <v>Y</v>
          </cell>
          <cell r="F1394" t="str">
            <v>Consolidated Edison Co-NY Inc</v>
          </cell>
          <cell r="G1394">
            <v>4226</v>
          </cell>
          <cell r="I1394">
            <v>166405</v>
          </cell>
          <cell r="K1394" t="str">
            <v>Solar Liberty Energy Systems, Inc.</v>
          </cell>
          <cell r="L1394">
            <v>13.6</v>
          </cell>
          <cell r="M1394" t="str">
            <v>DC</v>
          </cell>
          <cell r="X1394">
            <v>2020</v>
          </cell>
          <cell r="Z1394" t="str">
            <v>Woodside</v>
          </cell>
          <cell r="AB1394" t="str">
            <v>NY</v>
          </cell>
        </row>
        <row r="1395">
          <cell r="A1395" t="str">
            <v>P_513531530</v>
          </cell>
          <cell r="B1395" t="str">
            <v>Y</v>
          </cell>
          <cell r="F1395" t="str">
            <v>Consolidated Edison Co-NY Inc</v>
          </cell>
          <cell r="G1395">
            <v>4226</v>
          </cell>
          <cell r="I1395">
            <v>128194</v>
          </cell>
          <cell r="K1395" t="str">
            <v>Solar Liberty Energy Systems, Inc.</v>
          </cell>
          <cell r="L1395">
            <v>14</v>
          </cell>
          <cell r="M1395" t="str">
            <v>DC</v>
          </cell>
          <cell r="X1395">
            <v>2020</v>
          </cell>
          <cell r="Z1395" t="str">
            <v>Woodside</v>
          </cell>
          <cell r="AB1395" t="str">
            <v>NY</v>
          </cell>
        </row>
        <row r="1396">
          <cell r="A1396" t="str">
            <v>P_919338526</v>
          </cell>
          <cell r="B1396" t="str">
            <v>Y</v>
          </cell>
          <cell r="F1396" t="str">
            <v>Consolidated Edison Co-NY Inc</v>
          </cell>
          <cell r="G1396">
            <v>4226</v>
          </cell>
          <cell r="I1396">
            <v>177091</v>
          </cell>
          <cell r="K1396" t="str">
            <v>174 Power Global NorthEast, LLC</v>
          </cell>
          <cell r="L1396">
            <v>124.83</v>
          </cell>
          <cell r="M1396" t="str">
            <v>DC</v>
          </cell>
          <cell r="Q1396">
            <v>124.83</v>
          </cell>
          <cell r="X1396">
            <v>2020</v>
          </cell>
          <cell r="Z1396" t="str">
            <v>Peekskill</v>
          </cell>
          <cell r="AB1396" t="str">
            <v>NY</v>
          </cell>
        </row>
        <row r="1397">
          <cell r="A1397" t="str">
            <v>P_896050963</v>
          </cell>
          <cell r="B1397" t="str">
            <v>Y</v>
          </cell>
          <cell r="F1397" t="str">
            <v>Niagara Mohawk Power Corp.</v>
          </cell>
          <cell r="G1397">
            <v>13573</v>
          </cell>
          <cell r="I1397">
            <v>184309</v>
          </cell>
          <cell r="K1397" t="str">
            <v>Conductive Power Operations, LLC</v>
          </cell>
          <cell r="L1397">
            <v>6676.02</v>
          </cell>
          <cell r="M1397" t="str">
            <v>DC</v>
          </cell>
          <cell r="X1397">
            <v>2020</v>
          </cell>
          <cell r="Z1397" t="str">
            <v>Hudson</v>
          </cell>
          <cell r="AB1397" t="str">
            <v>NY</v>
          </cell>
        </row>
        <row r="1398">
          <cell r="A1398" t="str">
            <v>P_096357625</v>
          </cell>
          <cell r="B1398" t="str">
            <v>Y</v>
          </cell>
          <cell r="F1398" t="str">
            <v>Consolidated Edison Co-NY Inc</v>
          </cell>
          <cell r="G1398">
            <v>4226</v>
          </cell>
          <cell r="I1398">
            <v>222454</v>
          </cell>
          <cell r="K1398" t="str">
            <v>Solar Energy Systems, LLC</v>
          </cell>
          <cell r="L1398">
            <v>34.56</v>
          </cell>
          <cell r="M1398" t="str">
            <v>DC</v>
          </cell>
          <cell r="X1398">
            <v>2020</v>
          </cell>
          <cell r="Z1398" t="str">
            <v>Brooklyn</v>
          </cell>
          <cell r="AB1398" t="str">
            <v>NY</v>
          </cell>
        </row>
        <row r="1399">
          <cell r="A1399" t="str">
            <v>P_827527602</v>
          </cell>
          <cell r="B1399" t="str">
            <v>Y</v>
          </cell>
          <cell r="F1399" t="str">
            <v>Central Hudson Gas &amp; Elec Corp</v>
          </cell>
          <cell r="G1399">
            <v>3249</v>
          </cell>
          <cell r="I1399">
            <v>100488</v>
          </cell>
          <cell r="K1399" t="str">
            <v>Conductive Power Operations, LLC</v>
          </cell>
          <cell r="L1399">
            <v>2930.4</v>
          </cell>
          <cell r="M1399" t="str">
            <v>DC</v>
          </cell>
          <cell r="X1399">
            <v>2020</v>
          </cell>
          <cell r="Z1399" t="str">
            <v>Hopewell Junction</v>
          </cell>
          <cell r="AB1399" t="str">
            <v>NY</v>
          </cell>
        </row>
        <row r="1400">
          <cell r="A1400" t="str">
            <v>P_113564380</v>
          </cell>
          <cell r="B1400" t="str">
            <v>Y</v>
          </cell>
          <cell r="F1400" t="str">
            <v>Niagara Mohawk Power Corp.</v>
          </cell>
          <cell r="G1400">
            <v>13573</v>
          </cell>
          <cell r="I1400">
            <v>163631</v>
          </cell>
          <cell r="K1400" t="str">
            <v>AES Distributed Energy, Inc.</v>
          </cell>
          <cell r="L1400">
            <v>4434.43</v>
          </cell>
          <cell r="M1400" t="str">
            <v>DC</v>
          </cell>
          <cell r="X1400">
            <v>2020</v>
          </cell>
          <cell r="Z1400" t="str">
            <v>Johnstown</v>
          </cell>
          <cell r="AB1400" t="str">
            <v>NY</v>
          </cell>
        </row>
        <row r="1401">
          <cell r="A1401" t="str">
            <v>P_040111249</v>
          </cell>
          <cell r="B1401" t="str">
            <v>Y</v>
          </cell>
          <cell r="F1401" t="str">
            <v>Consolidated Edison Co-NY Inc</v>
          </cell>
          <cell r="G1401">
            <v>4226</v>
          </cell>
          <cell r="I1401">
            <v>243311</v>
          </cell>
          <cell r="K1401" t="str">
            <v>Kamtech Restoration Corp</v>
          </cell>
          <cell r="L1401">
            <v>34.5</v>
          </cell>
          <cell r="M1401" t="str">
            <v>DC</v>
          </cell>
          <cell r="X1401">
            <v>2020</v>
          </cell>
          <cell r="Z1401" t="str">
            <v>Brooklyn</v>
          </cell>
          <cell r="AB1401" t="str">
            <v>NY</v>
          </cell>
        </row>
        <row r="1402">
          <cell r="A1402" t="str">
            <v>P_246958112</v>
          </cell>
          <cell r="B1402" t="str">
            <v>Y</v>
          </cell>
          <cell r="F1402" t="str">
            <v>Central Hudson Gas &amp; Elec Corp</v>
          </cell>
          <cell r="G1402">
            <v>3249</v>
          </cell>
          <cell r="I1402">
            <v>247290</v>
          </cell>
          <cell r="K1402" t="str">
            <v>SunCommon (dba for SolarCommunities Inc.)</v>
          </cell>
          <cell r="L1402">
            <v>670.95</v>
          </cell>
          <cell r="M1402" t="str">
            <v>DC</v>
          </cell>
          <cell r="X1402">
            <v>2020</v>
          </cell>
          <cell r="Z1402" t="str">
            <v>Kingston</v>
          </cell>
          <cell r="AB1402" t="str">
            <v>NY</v>
          </cell>
        </row>
        <row r="1403">
          <cell r="A1403" t="str">
            <v>P_634003383</v>
          </cell>
          <cell r="B1403" t="str">
            <v>Y</v>
          </cell>
          <cell r="F1403" t="str">
            <v>Consolidated Edison Co-NY Inc</v>
          </cell>
          <cell r="G1403">
            <v>4226</v>
          </cell>
          <cell r="I1403">
            <v>234737</v>
          </cell>
          <cell r="K1403" t="str">
            <v>Best Energy Power</v>
          </cell>
          <cell r="L1403">
            <v>38.42</v>
          </cell>
          <cell r="M1403" t="str">
            <v>DC</v>
          </cell>
          <cell r="X1403">
            <v>2020</v>
          </cell>
          <cell r="Z1403" t="str">
            <v>Bronx</v>
          </cell>
          <cell r="AB1403" t="str">
            <v>NY</v>
          </cell>
        </row>
        <row r="1404">
          <cell r="A1404" t="str">
            <v>P_193442388</v>
          </cell>
          <cell r="B1404" t="str">
            <v>Y</v>
          </cell>
          <cell r="F1404" t="str">
            <v>Consolidated Edison Co-NY Inc</v>
          </cell>
          <cell r="G1404">
            <v>4226</v>
          </cell>
          <cell r="I1404">
            <v>234789</v>
          </cell>
          <cell r="K1404" t="str">
            <v>Best Energy Power</v>
          </cell>
          <cell r="L1404">
            <v>30.15</v>
          </cell>
          <cell r="M1404" t="str">
            <v>DC</v>
          </cell>
          <cell r="X1404">
            <v>2020</v>
          </cell>
          <cell r="Z1404" t="str">
            <v>Brooklyn</v>
          </cell>
          <cell r="AB1404" t="str">
            <v>NY</v>
          </cell>
        </row>
        <row r="1405">
          <cell r="A1405" t="str">
            <v>P_483331151</v>
          </cell>
          <cell r="B1405" t="str">
            <v>Y</v>
          </cell>
          <cell r="F1405" t="str">
            <v>Consolidated Edison Co-NY Inc</v>
          </cell>
          <cell r="G1405">
            <v>4226</v>
          </cell>
          <cell r="I1405">
            <v>234762</v>
          </cell>
          <cell r="K1405" t="str">
            <v>Best Energy Power</v>
          </cell>
          <cell r="L1405">
            <v>105.35</v>
          </cell>
          <cell r="M1405" t="str">
            <v>DC</v>
          </cell>
          <cell r="X1405">
            <v>2020</v>
          </cell>
          <cell r="Z1405" t="str">
            <v>Bronx</v>
          </cell>
          <cell r="AB1405" t="str">
            <v>NY</v>
          </cell>
        </row>
        <row r="1406">
          <cell r="A1406" t="str">
            <v>P_549714481</v>
          </cell>
          <cell r="B1406" t="str">
            <v>Y</v>
          </cell>
          <cell r="F1406" t="str">
            <v>Consolidated Edison Co-NY Inc</v>
          </cell>
          <cell r="G1406">
            <v>4226</v>
          </cell>
          <cell r="I1406">
            <v>128178</v>
          </cell>
          <cell r="K1406" t="str">
            <v>Solar Liberty Energy Systems, Inc.</v>
          </cell>
          <cell r="L1406">
            <v>14.8</v>
          </cell>
          <cell r="M1406" t="str">
            <v>DC</v>
          </cell>
          <cell r="X1406">
            <v>2020</v>
          </cell>
          <cell r="Z1406" t="str">
            <v>Woodside</v>
          </cell>
          <cell r="AB1406" t="str">
            <v>NY</v>
          </cell>
        </row>
        <row r="1407">
          <cell r="A1407" t="str">
            <v>P_911540630</v>
          </cell>
          <cell r="B1407" t="str">
            <v>Y</v>
          </cell>
          <cell r="F1407" t="str">
            <v>Niagara Mohawk Power Corp.</v>
          </cell>
          <cell r="G1407">
            <v>13573</v>
          </cell>
          <cell r="I1407">
            <v>156383</v>
          </cell>
          <cell r="K1407" t="str">
            <v>AES Distributed Energy, Inc.</v>
          </cell>
          <cell r="L1407">
            <v>5215.21</v>
          </cell>
          <cell r="M1407" t="str">
            <v>DC</v>
          </cell>
          <cell r="X1407">
            <v>2020</v>
          </cell>
          <cell r="Z1407" t="str">
            <v>Lewiston</v>
          </cell>
          <cell r="AB1407" t="str">
            <v>NY</v>
          </cell>
        </row>
        <row r="1408">
          <cell r="A1408" t="str">
            <v>P_503322055</v>
          </cell>
          <cell r="B1408" t="str">
            <v>Y</v>
          </cell>
          <cell r="F1408" t="str">
            <v>Consolidated Edison Co-NY Inc</v>
          </cell>
          <cell r="G1408">
            <v>4226</v>
          </cell>
          <cell r="I1408">
            <v>234959</v>
          </cell>
          <cell r="K1408" t="str">
            <v>Best Energy Power</v>
          </cell>
          <cell r="L1408">
            <v>38.53</v>
          </cell>
          <cell r="M1408" t="str">
            <v>DC</v>
          </cell>
          <cell r="X1408">
            <v>2020</v>
          </cell>
          <cell r="Z1408" t="str">
            <v>Brooklyn</v>
          </cell>
          <cell r="AB1408" t="str">
            <v>NY</v>
          </cell>
        </row>
        <row r="1409">
          <cell r="A1409" t="str">
            <v>P_914769123</v>
          </cell>
          <cell r="B1409" t="str">
            <v>Y</v>
          </cell>
          <cell r="F1409" t="str">
            <v>Niagara Mohawk Power Corp.</v>
          </cell>
          <cell r="G1409">
            <v>13573</v>
          </cell>
          <cell r="I1409">
            <v>194376</v>
          </cell>
          <cell r="K1409" t="str">
            <v>Renovus Energy, Inc</v>
          </cell>
          <cell r="L1409">
            <v>248.4</v>
          </cell>
          <cell r="M1409" t="str">
            <v>DC</v>
          </cell>
          <cell r="X1409">
            <v>2020</v>
          </cell>
          <cell r="Z1409" t="str">
            <v>Oswego</v>
          </cell>
          <cell r="AB1409" t="str">
            <v>NY</v>
          </cell>
        </row>
        <row r="1410">
          <cell r="A1410" t="str">
            <v>P_940338667</v>
          </cell>
          <cell r="B1410" t="str">
            <v>Y</v>
          </cell>
          <cell r="F1410" t="str">
            <v>Consolidated Edison Co-NY Inc</v>
          </cell>
          <cell r="G1410">
            <v>4226</v>
          </cell>
          <cell r="I1410">
            <v>234965</v>
          </cell>
          <cell r="K1410" t="str">
            <v>Best Energy Power</v>
          </cell>
          <cell r="L1410">
            <v>47.91</v>
          </cell>
          <cell r="M1410" t="str">
            <v>DC</v>
          </cell>
          <cell r="X1410">
            <v>2020</v>
          </cell>
          <cell r="Z1410" t="str">
            <v>Brooklyn</v>
          </cell>
          <cell r="AB1410" t="str">
            <v>NY</v>
          </cell>
        </row>
        <row r="1411">
          <cell r="A1411" t="str">
            <v>P_023473714</v>
          </cell>
          <cell r="B1411" t="str">
            <v>Y</v>
          </cell>
          <cell r="F1411" t="str">
            <v>Consolidated Edison Co-NY Inc</v>
          </cell>
          <cell r="G1411">
            <v>4226</v>
          </cell>
          <cell r="I1411">
            <v>235312</v>
          </cell>
          <cell r="K1411" t="str">
            <v>Best Energy Power</v>
          </cell>
          <cell r="L1411">
            <v>16.100000000000001</v>
          </cell>
          <cell r="M1411" t="str">
            <v>DC</v>
          </cell>
          <cell r="X1411">
            <v>2020</v>
          </cell>
          <cell r="Z1411" t="str">
            <v>Bronx</v>
          </cell>
          <cell r="AB1411" t="str">
            <v>NY</v>
          </cell>
        </row>
        <row r="1412">
          <cell r="A1412" t="str">
            <v>P_276723726</v>
          </cell>
          <cell r="B1412" t="str">
            <v>Y</v>
          </cell>
          <cell r="F1412" t="str">
            <v>Consolidated Edison Co-NY Inc</v>
          </cell>
          <cell r="G1412">
            <v>4226</v>
          </cell>
          <cell r="I1412">
            <v>245686</v>
          </cell>
          <cell r="K1412" t="str">
            <v>Ecogy Solar LLC</v>
          </cell>
          <cell r="L1412">
            <v>302.18</v>
          </cell>
          <cell r="M1412" t="str">
            <v>DC</v>
          </cell>
          <cell r="X1412">
            <v>2020</v>
          </cell>
          <cell r="Z1412" t="str">
            <v>Croton On Hudson</v>
          </cell>
          <cell r="AB1412" t="str">
            <v>NY</v>
          </cell>
        </row>
        <row r="1413">
          <cell r="A1413" t="str">
            <v>P_608267805</v>
          </cell>
          <cell r="B1413" t="str">
            <v>Y</v>
          </cell>
          <cell r="F1413" t="str">
            <v>Consolidated Edison Co-NY Inc</v>
          </cell>
          <cell r="G1413">
            <v>4226</v>
          </cell>
          <cell r="I1413">
            <v>243304</v>
          </cell>
          <cell r="K1413" t="str">
            <v>Kamtech Restoration Corp</v>
          </cell>
          <cell r="L1413">
            <v>34.96</v>
          </cell>
          <cell r="M1413" t="str">
            <v>DC</v>
          </cell>
          <cell r="X1413">
            <v>2020</v>
          </cell>
          <cell r="Z1413" t="str">
            <v>Brooklyn</v>
          </cell>
          <cell r="AB1413" t="str">
            <v>NY</v>
          </cell>
        </row>
        <row r="1414">
          <cell r="A1414" t="str">
            <v>P_870923844</v>
          </cell>
          <cell r="B1414" t="str">
            <v>Y</v>
          </cell>
          <cell r="F1414" t="str">
            <v>Consolidated Edison Co-NY Inc</v>
          </cell>
          <cell r="G1414">
            <v>4226</v>
          </cell>
          <cell r="I1414">
            <v>128203</v>
          </cell>
          <cell r="K1414" t="str">
            <v>Solar Liberty Energy Systems, Inc.</v>
          </cell>
          <cell r="L1414">
            <v>16</v>
          </cell>
          <cell r="M1414" t="str">
            <v>DC</v>
          </cell>
          <cell r="X1414">
            <v>2020</v>
          </cell>
          <cell r="Z1414" t="str">
            <v>Woodside</v>
          </cell>
          <cell r="AB1414" t="str">
            <v>NY</v>
          </cell>
        </row>
        <row r="1415">
          <cell r="A1415" t="str">
            <v>P_068726558</v>
          </cell>
          <cell r="B1415" t="str">
            <v>Y</v>
          </cell>
          <cell r="F1415" t="str">
            <v>Consolidated Edison Co-NY Inc</v>
          </cell>
          <cell r="G1415">
            <v>4226</v>
          </cell>
          <cell r="I1415">
            <v>234989</v>
          </cell>
          <cell r="K1415" t="str">
            <v>Best Energy Power</v>
          </cell>
          <cell r="L1415">
            <v>136.01</v>
          </cell>
          <cell r="M1415" t="str">
            <v>DC</v>
          </cell>
          <cell r="X1415">
            <v>2020</v>
          </cell>
          <cell r="Z1415" t="str">
            <v>Brooklyn</v>
          </cell>
          <cell r="AB1415" t="str">
            <v>NY</v>
          </cell>
        </row>
        <row r="1416">
          <cell r="A1416" t="str">
            <v>P_648228211</v>
          </cell>
          <cell r="B1416" t="str">
            <v>Y</v>
          </cell>
          <cell r="F1416" t="str">
            <v>Consolidated Edison Co-NY Inc</v>
          </cell>
          <cell r="G1416">
            <v>4226</v>
          </cell>
          <cell r="I1416">
            <v>177070</v>
          </cell>
          <cell r="K1416" t="str">
            <v>174 Power Global NorthEast, LLC</v>
          </cell>
          <cell r="L1416">
            <v>630.72</v>
          </cell>
          <cell r="M1416" t="str">
            <v>DC</v>
          </cell>
          <cell r="Q1416">
            <v>630.72</v>
          </cell>
          <cell r="X1416">
            <v>2020</v>
          </cell>
          <cell r="Z1416" t="str">
            <v>Peekskill</v>
          </cell>
          <cell r="AB1416" t="str">
            <v>NY</v>
          </cell>
        </row>
        <row r="1417">
          <cell r="A1417" t="str">
            <v>P_938206556</v>
          </cell>
          <cell r="B1417" t="str">
            <v>Y</v>
          </cell>
          <cell r="F1417" t="str">
            <v>Consolidated Edison Co-NY Inc</v>
          </cell>
          <cell r="G1417">
            <v>4226</v>
          </cell>
          <cell r="I1417">
            <v>234689</v>
          </cell>
          <cell r="K1417" t="str">
            <v>Best Energy Power</v>
          </cell>
          <cell r="L1417">
            <v>126.14</v>
          </cell>
          <cell r="M1417" t="str">
            <v>DC</v>
          </cell>
          <cell r="X1417">
            <v>2020</v>
          </cell>
          <cell r="Z1417" t="str">
            <v>Flushing</v>
          </cell>
          <cell r="AB1417" t="str">
            <v>NY</v>
          </cell>
        </row>
        <row r="1418">
          <cell r="A1418" t="str">
            <v>P_936734009</v>
          </cell>
          <cell r="B1418" t="str">
            <v>Y</v>
          </cell>
          <cell r="F1418" t="str">
            <v>Consolidated Edison Co-NY Inc</v>
          </cell>
          <cell r="G1418">
            <v>4226</v>
          </cell>
          <cell r="I1418">
            <v>174328</v>
          </cell>
          <cell r="K1418" t="str">
            <v>BQ Energy, Inc.</v>
          </cell>
          <cell r="L1418">
            <v>682.56</v>
          </cell>
          <cell r="M1418" t="str">
            <v>DC</v>
          </cell>
          <cell r="X1418">
            <v>2020</v>
          </cell>
          <cell r="Z1418" t="str">
            <v>Mt Kisco</v>
          </cell>
          <cell r="AB1418" t="str">
            <v>NY</v>
          </cell>
        </row>
        <row r="1419">
          <cell r="A1419" t="str">
            <v>P_028737607</v>
          </cell>
          <cell r="B1419" t="str">
            <v>Y</v>
          </cell>
          <cell r="F1419" t="str">
            <v>Consolidated Edison Co-NY Inc</v>
          </cell>
          <cell r="G1419">
            <v>4226</v>
          </cell>
          <cell r="I1419">
            <v>236189</v>
          </cell>
          <cell r="K1419" t="str">
            <v>Best Energy Power</v>
          </cell>
          <cell r="L1419">
            <v>77.86</v>
          </cell>
          <cell r="M1419" t="str">
            <v>DC</v>
          </cell>
          <cell r="X1419">
            <v>2020</v>
          </cell>
          <cell r="Z1419" t="str">
            <v>Bronx</v>
          </cell>
          <cell r="AB1419" t="str">
            <v>NY</v>
          </cell>
        </row>
        <row r="1420">
          <cell r="A1420" t="str">
            <v>P_278762675</v>
          </cell>
          <cell r="B1420" t="str">
            <v>Y</v>
          </cell>
          <cell r="F1420" t="str">
            <v>Consolidated Edison Co-NY Inc</v>
          </cell>
          <cell r="G1420">
            <v>4226</v>
          </cell>
          <cell r="I1420">
            <v>189379</v>
          </cell>
          <cell r="K1420" t="str">
            <v>Bright Power, Inc.</v>
          </cell>
          <cell r="L1420">
            <v>106.45</v>
          </cell>
          <cell r="M1420" t="str">
            <v>DC</v>
          </cell>
          <cell r="X1420">
            <v>2020</v>
          </cell>
          <cell r="Z1420" t="str">
            <v>Bronx</v>
          </cell>
          <cell r="AB1420" t="str">
            <v>NY</v>
          </cell>
        </row>
        <row r="1421">
          <cell r="A1421" t="str">
            <v>P_279751639</v>
          </cell>
          <cell r="B1421" t="str">
            <v>Y</v>
          </cell>
          <cell r="F1421" t="str">
            <v>New York State Elec &amp; Gas Corp</v>
          </cell>
          <cell r="G1421">
            <v>13511</v>
          </cell>
          <cell r="I1421">
            <v>91337</v>
          </cell>
          <cell r="K1421" t="str">
            <v>Bullrock Corporation</v>
          </cell>
          <cell r="L1421">
            <v>6128.64</v>
          </cell>
          <cell r="M1421" t="str">
            <v>DC</v>
          </cell>
          <cell r="X1421">
            <v>2020</v>
          </cell>
          <cell r="Z1421" t="str">
            <v>Beaver Dams</v>
          </cell>
          <cell r="AB1421" t="str">
            <v>NY</v>
          </cell>
        </row>
        <row r="1422">
          <cell r="A1422" t="str">
            <v>P_716195467</v>
          </cell>
          <cell r="B1422" t="str">
            <v>Y</v>
          </cell>
          <cell r="F1422" t="str">
            <v>Consolidated Edison Co-NY Inc</v>
          </cell>
          <cell r="G1422">
            <v>4226</v>
          </cell>
          <cell r="I1422">
            <v>223355</v>
          </cell>
          <cell r="K1422" t="str">
            <v>UGE USA Inc.</v>
          </cell>
          <cell r="L1422">
            <v>192.76</v>
          </cell>
          <cell r="M1422" t="str">
            <v>DC</v>
          </cell>
          <cell r="X1422">
            <v>2020</v>
          </cell>
          <cell r="Z1422" t="str">
            <v>Jamaica</v>
          </cell>
          <cell r="AB1422" t="str">
            <v>NY</v>
          </cell>
        </row>
        <row r="1423">
          <cell r="A1423" t="str">
            <v>P_794761858</v>
          </cell>
          <cell r="B1423" t="str">
            <v>Y</v>
          </cell>
          <cell r="F1423" t="str">
            <v>Central Hudson Gas &amp; Elec Corp</v>
          </cell>
          <cell r="G1423">
            <v>3249</v>
          </cell>
          <cell r="I1423">
            <v>245813</v>
          </cell>
          <cell r="K1423" t="str">
            <v>SunCommon (dba for SolarCommunities Inc.)</v>
          </cell>
          <cell r="L1423">
            <v>217.26</v>
          </cell>
          <cell r="M1423" t="str">
            <v>DC</v>
          </cell>
          <cell r="X1423">
            <v>2020</v>
          </cell>
          <cell r="Z1423" t="str">
            <v>Rhinebeck</v>
          </cell>
          <cell r="AB1423" t="str">
            <v>NY</v>
          </cell>
        </row>
        <row r="1424">
          <cell r="A1424" t="str">
            <v>P_331715943</v>
          </cell>
          <cell r="B1424" t="str">
            <v>Y</v>
          </cell>
          <cell r="F1424" t="str">
            <v>Central Hudson Gas &amp; Elec Corp</v>
          </cell>
          <cell r="G1424">
            <v>3249</v>
          </cell>
          <cell r="I1424">
            <v>246504</v>
          </cell>
          <cell r="K1424" t="str">
            <v>SunCommon (dba for SolarCommunities Inc.)</v>
          </cell>
          <cell r="L1424">
            <v>220.1</v>
          </cell>
          <cell r="M1424" t="str">
            <v>DC</v>
          </cell>
          <cell r="X1424">
            <v>2020</v>
          </cell>
          <cell r="Z1424" t="str">
            <v>Rhinebeck</v>
          </cell>
          <cell r="AB1424" t="str">
            <v>NY</v>
          </cell>
        </row>
        <row r="1425">
          <cell r="A1425" t="str">
            <v>P_416911370</v>
          </cell>
          <cell r="B1425" t="str">
            <v>Y</v>
          </cell>
          <cell r="F1425" t="str">
            <v>Consolidated Edison Co-NY Inc</v>
          </cell>
          <cell r="G1425">
            <v>4226</v>
          </cell>
          <cell r="I1425">
            <v>236201</v>
          </cell>
          <cell r="K1425" t="str">
            <v>Best Energy Power</v>
          </cell>
          <cell r="L1425">
            <v>106.76</v>
          </cell>
          <cell r="M1425" t="str">
            <v>DC</v>
          </cell>
          <cell r="X1425">
            <v>2020</v>
          </cell>
          <cell r="Z1425" t="str">
            <v>Bronx</v>
          </cell>
          <cell r="AB1425" t="str">
            <v>NY</v>
          </cell>
        </row>
        <row r="1426">
          <cell r="A1426" t="str">
            <v>P_356315137</v>
          </cell>
          <cell r="B1426" t="str">
            <v>Y</v>
          </cell>
          <cell r="F1426" t="str">
            <v>Orange &amp; Rockland Utils Inc</v>
          </cell>
          <cell r="G1426">
            <v>14154</v>
          </cell>
          <cell r="I1426">
            <v>67723</v>
          </cell>
          <cell r="K1426" t="str">
            <v>Conductive Power Operations, LLC</v>
          </cell>
          <cell r="L1426">
            <v>2931.12</v>
          </cell>
          <cell r="M1426" t="str">
            <v>DC</v>
          </cell>
          <cell r="X1426">
            <v>2020</v>
          </cell>
          <cell r="Z1426" t="str">
            <v>Westtown</v>
          </cell>
          <cell r="AB1426" t="str">
            <v>NY</v>
          </cell>
        </row>
        <row r="1427">
          <cell r="A1427" t="str">
            <v>P_616373319</v>
          </cell>
          <cell r="B1427" t="str">
            <v>Y</v>
          </cell>
          <cell r="F1427" t="str">
            <v>Niagara Mohawk Power Corp.</v>
          </cell>
          <cell r="G1427">
            <v>13573</v>
          </cell>
          <cell r="I1427">
            <v>178542</v>
          </cell>
          <cell r="K1427" t="str">
            <v>Nexamp Inc</v>
          </cell>
          <cell r="L1427">
            <v>6066.06</v>
          </cell>
          <cell r="M1427" t="str">
            <v>DC</v>
          </cell>
          <cell r="X1427">
            <v>2020</v>
          </cell>
          <cell r="Z1427" t="str">
            <v>Lockport</v>
          </cell>
          <cell r="AB1427" t="str">
            <v>NY</v>
          </cell>
        </row>
        <row r="1428">
          <cell r="A1428" t="str">
            <v>P_240400454</v>
          </cell>
          <cell r="B1428" t="str">
            <v>Y</v>
          </cell>
          <cell r="F1428" t="str">
            <v>Consolidated Edison Co-NY Inc</v>
          </cell>
          <cell r="G1428">
            <v>4226</v>
          </cell>
          <cell r="I1428">
            <v>234891</v>
          </cell>
          <cell r="K1428" t="str">
            <v>Best Energy Power</v>
          </cell>
          <cell r="L1428">
            <v>104.19</v>
          </cell>
          <cell r="M1428" t="str">
            <v>DC</v>
          </cell>
          <cell r="X1428">
            <v>2020</v>
          </cell>
          <cell r="Z1428" t="str">
            <v>Brooklyn</v>
          </cell>
          <cell r="AB1428" t="str">
            <v>NY</v>
          </cell>
        </row>
        <row r="1429">
          <cell r="A1429" t="str">
            <v>P_341276182</v>
          </cell>
          <cell r="B1429" t="str">
            <v>Y</v>
          </cell>
          <cell r="F1429" t="str">
            <v>Consolidated Edison Co-NY Inc</v>
          </cell>
          <cell r="G1429">
            <v>4226</v>
          </cell>
          <cell r="I1429">
            <v>228598</v>
          </cell>
          <cell r="K1429" t="str">
            <v>Sunrise Solar Solutions, LLC</v>
          </cell>
          <cell r="L1429">
            <v>540.16</v>
          </cell>
          <cell r="M1429" t="str">
            <v>DC</v>
          </cell>
          <cell r="X1429">
            <v>2020</v>
          </cell>
          <cell r="Z1429" t="str">
            <v>Mohegan Lake</v>
          </cell>
          <cell r="AB1429" t="str">
            <v>NY</v>
          </cell>
        </row>
        <row r="1430">
          <cell r="A1430" t="str">
            <v>P_324262863</v>
          </cell>
          <cell r="B1430" t="str">
            <v>Y</v>
          </cell>
          <cell r="F1430" t="str">
            <v>Niagara Mohawk Power Corp.</v>
          </cell>
          <cell r="G1430">
            <v>13573</v>
          </cell>
          <cell r="I1430">
            <v>81953</v>
          </cell>
          <cell r="K1430" t="str">
            <v>Bullrock Corporation</v>
          </cell>
          <cell r="L1430">
            <v>3041.28</v>
          </cell>
          <cell r="M1430" t="str">
            <v>DC</v>
          </cell>
          <cell r="X1430">
            <v>2020</v>
          </cell>
          <cell r="Z1430" t="str">
            <v>Sandy Creek</v>
          </cell>
          <cell r="AB1430" t="str">
            <v>NY</v>
          </cell>
        </row>
        <row r="1431">
          <cell r="A1431" t="str">
            <v>P_218338476</v>
          </cell>
          <cell r="B1431" t="str">
            <v>Y</v>
          </cell>
          <cell r="F1431" t="str">
            <v>Niagara Mohawk Power Corp.</v>
          </cell>
          <cell r="G1431">
            <v>13573</v>
          </cell>
          <cell r="I1431">
            <v>187870</v>
          </cell>
          <cell r="K1431" t="str">
            <v>Nexamp Inc</v>
          </cell>
          <cell r="L1431">
            <v>2947.05</v>
          </cell>
          <cell r="M1431" t="str">
            <v>DC</v>
          </cell>
          <cell r="X1431">
            <v>2020</v>
          </cell>
          <cell r="Z1431" t="str">
            <v>Little Falls</v>
          </cell>
          <cell r="AB1431" t="str">
            <v>NY</v>
          </cell>
        </row>
        <row r="1432">
          <cell r="A1432" t="str">
            <v>P_649407428</v>
          </cell>
          <cell r="B1432" t="str">
            <v>Y</v>
          </cell>
          <cell r="F1432" t="str">
            <v>New York State Elec &amp; Gas Corp</v>
          </cell>
          <cell r="G1432">
            <v>13511</v>
          </cell>
          <cell r="I1432">
            <v>81469</v>
          </cell>
          <cell r="K1432" t="str">
            <v>Generate Capital</v>
          </cell>
          <cell r="L1432">
            <v>2758.86</v>
          </cell>
          <cell r="M1432" t="str">
            <v>DC</v>
          </cell>
          <cell r="X1432">
            <v>2020</v>
          </cell>
          <cell r="Z1432" t="str">
            <v>Wales</v>
          </cell>
          <cell r="AB1432" t="str">
            <v>NY</v>
          </cell>
        </row>
        <row r="1433">
          <cell r="A1433" t="str">
            <v>P_004242648</v>
          </cell>
          <cell r="B1433" t="str">
            <v>Y</v>
          </cell>
          <cell r="F1433" t="str">
            <v>Niagara Mohawk Power Corp.</v>
          </cell>
          <cell r="G1433">
            <v>13573</v>
          </cell>
          <cell r="I1433">
            <v>175124</v>
          </cell>
          <cell r="K1433" t="str">
            <v>High Peaks Solar</v>
          </cell>
          <cell r="L1433">
            <v>3944.85</v>
          </cell>
          <cell r="M1433" t="str">
            <v>DC</v>
          </cell>
          <cell r="X1433">
            <v>2020</v>
          </cell>
          <cell r="Z1433" t="str">
            <v>Canastota</v>
          </cell>
          <cell r="AB1433" t="str">
            <v>NY</v>
          </cell>
        </row>
        <row r="1434">
          <cell r="A1434" t="str">
            <v>P_979790523</v>
          </cell>
          <cell r="B1434" t="str">
            <v>Y</v>
          </cell>
          <cell r="F1434" t="str">
            <v>New York State Elec &amp; Gas Corp</v>
          </cell>
          <cell r="G1434">
            <v>13511</v>
          </cell>
          <cell r="I1434">
            <v>67633</v>
          </cell>
          <cell r="K1434" t="str">
            <v>Distributed Asset Solutions LLC</v>
          </cell>
          <cell r="L1434">
            <v>5516.81</v>
          </cell>
          <cell r="M1434" t="str">
            <v>DC</v>
          </cell>
          <cell r="X1434">
            <v>2020</v>
          </cell>
          <cell r="Z1434" t="str">
            <v>Horseheads</v>
          </cell>
          <cell r="AB1434" t="str">
            <v>NY</v>
          </cell>
        </row>
        <row r="1435">
          <cell r="A1435" t="str">
            <v>P_694742710</v>
          </cell>
          <cell r="B1435" t="str">
            <v>Y</v>
          </cell>
          <cell r="F1435" t="str">
            <v>Niagara Mohawk Power Corp.</v>
          </cell>
          <cell r="G1435">
            <v>13573</v>
          </cell>
          <cell r="I1435">
            <v>171278</v>
          </cell>
          <cell r="K1435" t="str">
            <v>Distributed Solar Operations, LLC</v>
          </cell>
          <cell r="L1435">
            <v>1653.08</v>
          </cell>
          <cell r="M1435" t="str">
            <v>DC</v>
          </cell>
          <cell r="X1435">
            <v>2020</v>
          </cell>
          <cell r="Z1435" t="str">
            <v>Glenville</v>
          </cell>
          <cell r="AB1435" t="str">
            <v>NY</v>
          </cell>
        </row>
        <row r="1436">
          <cell r="A1436" t="str">
            <v>P_633207474</v>
          </cell>
          <cell r="B1436" t="str">
            <v>Y</v>
          </cell>
          <cell r="F1436" t="str">
            <v>Consolidated Edison Co-NY Inc</v>
          </cell>
          <cell r="G1436">
            <v>4226</v>
          </cell>
          <cell r="I1436">
            <v>254256</v>
          </cell>
          <cell r="K1436" t="str">
            <v>Bright Power</v>
          </cell>
          <cell r="L1436">
            <v>78.48</v>
          </cell>
          <cell r="M1436" t="str">
            <v>DC</v>
          </cell>
          <cell r="X1436">
            <v>2020</v>
          </cell>
          <cell r="Z1436" t="str">
            <v>Queens</v>
          </cell>
          <cell r="AB1436" t="str">
            <v>NY</v>
          </cell>
        </row>
        <row r="1437">
          <cell r="A1437" t="str">
            <v>P_261534519</v>
          </cell>
          <cell r="B1437" t="str">
            <v>Y</v>
          </cell>
          <cell r="F1437" t="str">
            <v>Central Hudson Gas &amp; Elec Corp</v>
          </cell>
          <cell r="G1437">
            <v>3249</v>
          </cell>
          <cell r="I1437">
            <v>84077</v>
          </cell>
          <cell r="K1437" t="str">
            <v>Generate Capital</v>
          </cell>
          <cell r="L1437">
            <v>3007.13</v>
          </cell>
          <cell r="M1437" t="str">
            <v>DC</v>
          </cell>
          <cell r="X1437">
            <v>2020</v>
          </cell>
          <cell r="Z1437" t="str">
            <v>Westerlo</v>
          </cell>
          <cell r="AB1437" t="str">
            <v>NY</v>
          </cell>
        </row>
        <row r="1438">
          <cell r="A1438" t="str">
            <v>P_383314424</v>
          </cell>
          <cell r="B1438" t="str">
            <v>Y</v>
          </cell>
          <cell r="F1438" t="str">
            <v>Niagara Mohawk Power Corp.</v>
          </cell>
          <cell r="G1438">
            <v>13573</v>
          </cell>
          <cell r="I1438">
            <v>174086</v>
          </cell>
          <cell r="K1438" t="str">
            <v>AES Distributed Energy, Inc.</v>
          </cell>
          <cell r="L1438">
            <v>5228.6899999999996</v>
          </cell>
          <cell r="M1438" t="str">
            <v>DC</v>
          </cell>
          <cell r="X1438">
            <v>2020</v>
          </cell>
          <cell r="Z1438" t="str">
            <v>Medina</v>
          </cell>
          <cell r="AB1438" t="str">
            <v>NY</v>
          </cell>
        </row>
        <row r="1439">
          <cell r="A1439" t="str">
            <v>P_457580920</v>
          </cell>
          <cell r="B1439" t="str">
            <v>Y</v>
          </cell>
          <cell r="F1439" t="str">
            <v>Consolidated Edison Co-NY Inc</v>
          </cell>
          <cell r="G1439">
            <v>4226</v>
          </cell>
          <cell r="I1439">
            <v>236530</v>
          </cell>
          <cell r="K1439" t="str">
            <v>Bright Power, Inc.</v>
          </cell>
          <cell r="L1439">
            <v>48.96</v>
          </cell>
          <cell r="M1439" t="str">
            <v>DC</v>
          </cell>
          <cell r="X1439">
            <v>2020</v>
          </cell>
          <cell r="Z1439" t="str">
            <v>Queens</v>
          </cell>
          <cell r="AB1439" t="str">
            <v>NY</v>
          </cell>
        </row>
        <row r="1440">
          <cell r="A1440" t="str">
            <v>P_785810489</v>
          </cell>
          <cell r="B1440" t="str">
            <v>Y</v>
          </cell>
          <cell r="F1440" t="str">
            <v>Niagara Mohawk Power Corp.</v>
          </cell>
          <cell r="G1440">
            <v>13573</v>
          </cell>
          <cell r="I1440">
            <v>173601</v>
          </cell>
          <cell r="K1440" t="str">
            <v>Distributed Solar Operations, LLC</v>
          </cell>
          <cell r="L1440">
            <v>3500.64</v>
          </cell>
          <cell r="M1440" t="str">
            <v>DC</v>
          </cell>
          <cell r="X1440">
            <v>2020</v>
          </cell>
          <cell r="Z1440" t="str">
            <v>Schenectady</v>
          </cell>
          <cell r="AB1440" t="str">
            <v>NY</v>
          </cell>
        </row>
        <row r="1441">
          <cell r="A1441" t="str">
            <v>P_708684520</v>
          </cell>
          <cell r="B1441" t="str">
            <v>Y</v>
          </cell>
          <cell r="F1441" t="str">
            <v>New York State Elec &amp; Gas Corp</v>
          </cell>
          <cell r="G1441">
            <v>13511</v>
          </cell>
          <cell r="I1441">
            <v>50782</v>
          </cell>
          <cell r="K1441" t="str">
            <v>Generate Capital</v>
          </cell>
          <cell r="L1441">
            <v>3003</v>
          </cell>
          <cell r="M1441" t="str">
            <v>DC</v>
          </cell>
          <cell r="X1441">
            <v>2020</v>
          </cell>
          <cell r="Z1441" t="str">
            <v>Pine Bush</v>
          </cell>
          <cell r="AB1441" t="str">
            <v>NY</v>
          </cell>
        </row>
        <row r="1442">
          <cell r="A1442" t="str">
            <v>P_062355192</v>
          </cell>
          <cell r="B1442" t="str">
            <v>Y</v>
          </cell>
          <cell r="F1442" t="str">
            <v>Niagara Mohawk Power Corp.</v>
          </cell>
          <cell r="G1442">
            <v>13573</v>
          </cell>
          <cell r="I1442">
            <v>166748</v>
          </cell>
          <cell r="K1442" t="str">
            <v>Nexamp Inc</v>
          </cell>
          <cell r="L1442">
            <v>6296.94</v>
          </cell>
          <cell r="M1442" t="str">
            <v>DC</v>
          </cell>
          <cell r="X1442">
            <v>2020</v>
          </cell>
          <cell r="Z1442" t="str">
            <v>Sanborn</v>
          </cell>
          <cell r="AB1442" t="str">
            <v>NY</v>
          </cell>
        </row>
        <row r="1443">
          <cell r="A1443" t="str">
            <v>P_475328715</v>
          </cell>
          <cell r="B1443" t="str">
            <v>Y</v>
          </cell>
          <cell r="F1443" t="str">
            <v>Niagara Mohawk Power Corp.</v>
          </cell>
          <cell r="G1443">
            <v>13573</v>
          </cell>
          <cell r="I1443">
            <v>165456</v>
          </cell>
          <cell r="K1443" t="str">
            <v>Distributed Solar Operations, LLC</v>
          </cell>
          <cell r="L1443">
            <v>4596.8</v>
          </cell>
          <cell r="M1443" t="str">
            <v>DC</v>
          </cell>
          <cell r="X1443">
            <v>2020</v>
          </cell>
          <cell r="Z1443" t="str">
            <v>Niskayuna</v>
          </cell>
          <cell r="AB1443" t="str">
            <v>NY</v>
          </cell>
        </row>
        <row r="1444">
          <cell r="A1444" t="str">
            <v>P_805797828</v>
          </cell>
          <cell r="B1444" t="str">
            <v>Y</v>
          </cell>
          <cell r="F1444" t="str">
            <v>Niagara Mohawk Power Corp.</v>
          </cell>
          <cell r="G1444">
            <v>13573</v>
          </cell>
          <cell r="I1444">
            <v>175125</v>
          </cell>
          <cell r="K1444" t="str">
            <v>High Peaks Solar</v>
          </cell>
          <cell r="L1444">
            <v>6016.92</v>
          </cell>
          <cell r="M1444" t="str">
            <v>DC</v>
          </cell>
          <cell r="X1444">
            <v>2020</v>
          </cell>
          <cell r="Z1444" t="str">
            <v>Canastota</v>
          </cell>
          <cell r="AB1444" t="str">
            <v>NY</v>
          </cell>
        </row>
        <row r="1445">
          <cell r="A1445" t="str">
            <v>P_774447921</v>
          </cell>
          <cell r="B1445" t="str">
            <v>Y</v>
          </cell>
          <cell r="F1445" t="str">
            <v>Niagara Mohawk Power Corp.</v>
          </cell>
          <cell r="G1445">
            <v>13573</v>
          </cell>
          <cell r="I1445">
            <v>173063</v>
          </cell>
          <cell r="K1445" t="str">
            <v>AES Distributed Energy, Inc.</v>
          </cell>
          <cell r="L1445">
            <v>7349.27</v>
          </cell>
          <cell r="M1445" t="str">
            <v>DC</v>
          </cell>
          <cell r="X1445">
            <v>2020</v>
          </cell>
          <cell r="Z1445" t="str">
            <v>Medina</v>
          </cell>
          <cell r="AB1445" t="str">
            <v>NY</v>
          </cell>
        </row>
        <row r="1446">
          <cell r="A1446" t="str">
            <v>P_936371737</v>
          </cell>
          <cell r="B1446" t="str">
            <v>Y</v>
          </cell>
          <cell r="F1446" t="str">
            <v>Consolidated Edison Co-NY Inc</v>
          </cell>
          <cell r="G1446">
            <v>4226</v>
          </cell>
          <cell r="I1446">
            <v>277758</v>
          </cell>
          <cell r="K1446" t="str">
            <v>Brooklyn SolarWorks, LLC</v>
          </cell>
          <cell r="L1446">
            <v>7.5</v>
          </cell>
          <cell r="M1446" t="str">
            <v>DC</v>
          </cell>
          <cell r="X1446">
            <v>2021</v>
          </cell>
          <cell r="Z1446" t="str">
            <v>Brooklyn</v>
          </cell>
          <cell r="AB1446" t="str">
            <v>NY</v>
          </cell>
        </row>
        <row r="1447">
          <cell r="A1447" t="str">
            <v>P_218284203</v>
          </cell>
          <cell r="B1447" t="str">
            <v>Y</v>
          </cell>
          <cell r="F1447" t="str">
            <v>Consolidated Edison Co-NY Inc</v>
          </cell>
          <cell r="G1447">
            <v>4226</v>
          </cell>
          <cell r="I1447">
            <v>236209</v>
          </cell>
          <cell r="K1447" t="str">
            <v>Best Energy Power</v>
          </cell>
          <cell r="L1447">
            <v>29.58</v>
          </cell>
          <cell r="M1447" t="str">
            <v>DC</v>
          </cell>
          <cell r="X1447">
            <v>2021</v>
          </cell>
          <cell r="Z1447" t="str">
            <v>Bronx</v>
          </cell>
          <cell r="AB1447" t="str">
            <v>NY</v>
          </cell>
        </row>
        <row r="1448">
          <cell r="A1448" t="str">
            <v>P_924830006</v>
          </cell>
          <cell r="B1448" t="str">
            <v>Y</v>
          </cell>
          <cell r="F1448" t="str">
            <v>Consolidated Edison Co-NY Inc</v>
          </cell>
          <cell r="G1448">
            <v>4226</v>
          </cell>
          <cell r="I1448">
            <v>236227</v>
          </cell>
          <cell r="K1448" t="str">
            <v>Best Energy Power</v>
          </cell>
          <cell r="L1448">
            <v>19.04</v>
          </cell>
          <cell r="M1448" t="str">
            <v>DC</v>
          </cell>
          <cell r="X1448">
            <v>2021</v>
          </cell>
          <cell r="Z1448" t="str">
            <v>Bronx</v>
          </cell>
          <cell r="AB1448" t="str">
            <v>NY</v>
          </cell>
        </row>
        <row r="1449">
          <cell r="A1449" t="str">
            <v>P_824950386</v>
          </cell>
          <cell r="B1449" t="str">
            <v>Y</v>
          </cell>
          <cell r="F1449" t="str">
            <v>Consolidated Edison Co-NY Inc</v>
          </cell>
          <cell r="G1449">
            <v>4226</v>
          </cell>
          <cell r="I1449">
            <v>236208</v>
          </cell>
          <cell r="K1449" t="str">
            <v>Best Energy Power</v>
          </cell>
          <cell r="L1449">
            <v>34</v>
          </cell>
          <cell r="M1449" t="str">
            <v>DC</v>
          </cell>
          <cell r="X1449">
            <v>2021</v>
          </cell>
          <cell r="Z1449" t="str">
            <v>Bronx</v>
          </cell>
          <cell r="AB1449" t="str">
            <v>NY</v>
          </cell>
        </row>
        <row r="1450">
          <cell r="A1450" t="str">
            <v>P_492922708</v>
          </cell>
          <cell r="B1450" t="str">
            <v>Y</v>
          </cell>
          <cell r="F1450" t="str">
            <v>Consolidated Edison Co-NY Inc</v>
          </cell>
          <cell r="G1450">
            <v>4226</v>
          </cell>
          <cell r="I1450">
            <v>236205</v>
          </cell>
          <cell r="K1450" t="str">
            <v>Best Energy Power</v>
          </cell>
          <cell r="L1450">
            <v>26.18</v>
          </cell>
          <cell r="M1450" t="str">
            <v>DC</v>
          </cell>
          <cell r="X1450">
            <v>2021</v>
          </cell>
          <cell r="Z1450" t="str">
            <v>Bronx</v>
          </cell>
          <cell r="AB1450" t="str">
            <v>NY</v>
          </cell>
        </row>
        <row r="1451">
          <cell r="A1451" t="str">
            <v>P_463991509</v>
          </cell>
          <cell r="B1451" t="str">
            <v>Y</v>
          </cell>
          <cell r="F1451" t="str">
            <v>Consolidated Edison Co-NY Inc</v>
          </cell>
          <cell r="G1451">
            <v>4226</v>
          </cell>
          <cell r="I1451">
            <v>236097</v>
          </cell>
          <cell r="K1451" t="str">
            <v>Best Energy Power</v>
          </cell>
          <cell r="L1451">
            <v>49.98</v>
          </cell>
          <cell r="M1451" t="str">
            <v>DC</v>
          </cell>
          <cell r="X1451">
            <v>2021</v>
          </cell>
          <cell r="Z1451" t="str">
            <v>Bronx</v>
          </cell>
          <cell r="AB1451" t="str">
            <v>NY</v>
          </cell>
        </row>
        <row r="1452">
          <cell r="A1452" t="str">
            <v>P_644512189</v>
          </cell>
          <cell r="B1452" t="str">
            <v>Y</v>
          </cell>
          <cell r="F1452" t="str">
            <v>Central Hudson Gas &amp; Elec Corp</v>
          </cell>
          <cell r="G1452">
            <v>3249</v>
          </cell>
          <cell r="I1452">
            <v>208910</v>
          </cell>
          <cell r="K1452" t="str">
            <v>Solar Generation (dba for Eiger 3970 Consultants Inc.)</v>
          </cell>
          <cell r="L1452">
            <v>743.7</v>
          </cell>
          <cell r="M1452" t="str">
            <v>DC</v>
          </cell>
          <cell r="X1452">
            <v>2021</v>
          </cell>
          <cell r="Z1452" t="str">
            <v>Hannacroix</v>
          </cell>
          <cell r="AB1452" t="str">
            <v>NY</v>
          </cell>
        </row>
        <row r="1453">
          <cell r="A1453" t="str">
            <v>P_217255985</v>
          </cell>
          <cell r="B1453" t="str">
            <v>Y</v>
          </cell>
          <cell r="F1453" t="str">
            <v>Consolidated Edison Co-NY Inc</v>
          </cell>
          <cell r="G1453">
            <v>4226</v>
          </cell>
          <cell r="I1453">
            <v>211621</v>
          </cell>
          <cell r="K1453" t="str">
            <v>UGE USA Inc.</v>
          </cell>
          <cell r="L1453">
            <v>304.14999999999998</v>
          </cell>
          <cell r="M1453" t="str">
            <v>DC</v>
          </cell>
          <cell r="X1453">
            <v>2021</v>
          </cell>
          <cell r="Z1453" t="str">
            <v>Staten Island</v>
          </cell>
          <cell r="AB1453" t="str">
            <v>NY</v>
          </cell>
        </row>
        <row r="1454">
          <cell r="A1454" t="str">
            <v>P_348410203</v>
          </cell>
          <cell r="B1454" t="str">
            <v>Y</v>
          </cell>
          <cell r="F1454" t="str">
            <v>Consolidated Edison Co-NY Inc</v>
          </cell>
          <cell r="G1454">
            <v>4226</v>
          </cell>
          <cell r="I1454">
            <v>235352</v>
          </cell>
          <cell r="K1454" t="str">
            <v>Best Energy Power</v>
          </cell>
          <cell r="L1454">
            <v>28.7</v>
          </cell>
          <cell r="M1454" t="str">
            <v>DC</v>
          </cell>
          <cell r="X1454">
            <v>2021</v>
          </cell>
          <cell r="Z1454" t="str">
            <v>Bronx</v>
          </cell>
          <cell r="AB1454" t="str">
            <v>NY</v>
          </cell>
        </row>
        <row r="1455">
          <cell r="A1455" t="str">
            <v>P_347345915</v>
          </cell>
          <cell r="B1455" t="str">
            <v>Y</v>
          </cell>
          <cell r="F1455" t="str">
            <v>Consolidated Edison Co-NY Inc</v>
          </cell>
          <cell r="G1455">
            <v>4226</v>
          </cell>
          <cell r="I1455">
            <v>235189</v>
          </cell>
          <cell r="K1455" t="str">
            <v>Best Energy Power</v>
          </cell>
          <cell r="L1455">
            <v>43.75</v>
          </cell>
          <cell r="M1455" t="str">
            <v>DC</v>
          </cell>
          <cell r="X1455">
            <v>2021</v>
          </cell>
          <cell r="Z1455" t="str">
            <v>Bronx</v>
          </cell>
          <cell r="AB1455" t="str">
            <v>NY</v>
          </cell>
        </row>
        <row r="1456">
          <cell r="A1456" t="str">
            <v>P_635622222</v>
          </cell>
          <cell r="B1456" t="str">
            <v>Y</v>
          </cell>
          <cell r="F1456" t="str">
            <v>Consolidated Edison Co-NY Inc</v>
          </cell>
          <cell r="G1456">
            <v>4226</v>
          </cell>
          <cell r="I1456">
            <v>235346</v>
          </cell>
          <cell r="K1456" t="str">
            <v>Best Energy Power</v>
          </cell>
          <cell r="L1456">
            <v>59.5</v>
          </cell>
          <cell r="M1456" t="str">
            <v>DC</v>
          </cell>
          <cell r="X1456">
            <v>2021</v>
          </cell>
          <cell r="Z1456" t="str">
            <v>Bronx</v>
          </cell>
          <cell r="AB1456" t="str">
            <v>NY</v>
          </cell>
        </row>
        <row r="1457">
          <cell r="A1457" t="str">
            <v>P_872199512</v>
          </cell>
          <cell r="B1457" t="str">
            <v>Y</v>
          </cell>
          <cell r="F1457" t="str">
            <v>New York State Elec &amp; Gas Corp</v>
          </cell>
          <cell r="G1457">
            <v>13511</v>
          </cell>
          <cell r="I1457">
            <v>221131</v>
          </cell>
          <cell r="K1457" t="str">
            <v>Renovus Energy, Inc</v>
          </cell>
          <cell r="L1457">
            <v>341.55</v>
          </cell>
          <cell r="M1457" t="str">
            <v>DC</v>
          </cell>
          <cell r="X1457">
            <v>2021</v>
          </cell>
          <cell r="Z1457" t="str">
            <v>Beaver Dams</v>
          </cell>
          <cell r="AB1457" t="str">
            <v>NY</v>
          </cell>
        </row>
        <row r="1458">
          <cell r="A1458" t="str">
            <v>P_342967267</v>
          </cell>
          <cell r="B1458" t="str">
            <v>Y</v>
          </cell>
          <cell r="F1458" t="str">
            <v>New York State Elec &amp; Gas Corp</v>
          </cell>
          <cell r="G1458">
            <v>13511</v>
          </cell>
          <cell r="I1458">
            <v>50805</v>
          </cell>
          <cell r="K1458" t="str">
            <v>Delaware River Solar, LLC</v>
          </cell>
          <cell r="L1458">
            <v>2980.8</v>
          </cell>
          <cell r="M1458" t="str">
            <v>DC</v>
          </cell>
          <cell r="X1458">
            <v>2021</v>
          </cell>
          <cell r="Z1458" t="str">
            <v>Woodridge</v>
          </cell>
          <cell r="AB1458" t="str">
            <v>NY</v>
          </cell>
        </row>
        <row r="1459">
          <cell r="A1459" t="str">
            <v>P_871231950</v>
          </cell>
          <cell r="B1459" t="str">
            <v>Y</v>
          </cell>
          <cell r="F1459" t="str">
            <v>Consolidated Edison Co-NY Inc</v>
          </cell>
          <cell r="G1459">
            <v>4226</v>
          </cell>
          <cell r="I1459">
            <v>230289</v>
          </cell>
          <cell r="K1459" t="str">
            <v>Solar Energy Systems, LLC</v>
          </cell>
          <cell r="L1459">
            <v>36.729999999999997</v>
          </cell>
          <cell r="M1459" t="str">
            <v>DC</v>
          </cell>
          <cell r="X1459">
            <v>2021</v>
          </cell>
          <cell r="Z1459" t="str">
            <v>Brooklyn</v>
          </cell>
          <cell r="AB1459" t="str">
            <v>NY</v>
          </cell>
        </row>
        <row r="1460">
          <cell r="A1460" t="str">
            <v>P_798363088</v>
          </cell>
          <cell r="B1460" t="str">
            <v>Y</v>
          </cell>
          <cell r="F1460" t="str">
            <v>Consolidated Edison Co-NY Inc</v>
          </cell>
          <cell r="G1460">
            <v>4226</v>
          </cell>
          <cell r="I1460">
            <v>250270</v>
          </cell>
          <cell r="K1460" t="str">
            <v>Consolidated Edison Solutions, Inc.</v>
          </cell>
          <cell r="L1460">
            <v>298.89</v>
          </cell>
          <cell r="M1460" t="str">
            <v>DC</v>
          </cell>
          <cell r="X1460">
            <v>2021</v>
          </cell>
          <cell r="Z1460" t="str">
            <v>White Plains</v>
          </cell>
          <cell r="AB1460" t="str">
            <v>NY</v>
          </cell>
        </row>
        <row r="1461">
          <cell r="A1461" t="str">
            <v>P_180610196</v>
          </cell>
          <cell r="B1461" t="str">
            <v>Y</v>
          </cell>
          <cell r="F1461" t="str">
            <v>Consolidated Edison Co-NY Inc</v>
          </cell>
          <cell r="G1461">
            <v>4226</v>
          </cell>
          <cell r="I1461">
            <v>189561</v>
          </cell>
          <cell r="K1461" t="str">
            <v>Green Street Power Partners, LLC</v>
          </cell>
          <cell r="L1461">
            <v>678.24</v>
          </cell>
          <cell r="M1461" t="str">
            <v>DC</v>
          </cell>
          <cell r="X1461">
            <v>2021</v>
          </cell>
          <cell r="Z1461" t="str">
            <v>Staten Island</v>
          </cell>
          <cell r="AB1461" t="str">
            <v>NY</v>
          </cell>
        </row>
        <row r="1462">
          <cell r="A1462" t="str">
            <v>P_977353733</v>
          </cell>
          <cell r="B1462" t="str">
            <v>Y</v>
          </cell>
          <cell r="F1462" t="str">
            <v>Consolidated Edison Co-NY Inc</v>
          </cell>
          <cell r="G1462">
            <v>4226</v>
          </cell>
          <cell r="I1462">
            <v>236186</v>
          </cell>
          <cell r="K1462" t="str">
            <v>Best Energy Power</v>
          </cell>
          <cell r="L1462">
            <v>80.239999999999995</v>
          </cell>
          <cell r="M1462" t="str">
            <v>DC</v>
          </cell>
          <cell r="X1462">
            <v>2021</v>
          </cell>
          <cell r="Z1462" t="str">
            <v>Bronx</v>
          </cell>
          <cell r="AB1462" t="str">
            <v>NY</v>
          </cell>
        </row>
        <row r="1463">
          <cell r="A1463" t="str">
            <v>P_302895848</v>
          </cell>
          <cell r="B1463" t="str">
            <v>Y</v>
          </cell>
          <cell r="F1463" t="str">
            <v>Consolidated Edison Co-NY Inc</v>
          </cell>
          <cell r="G1463">
            <v>4226</v>
          </cell>
          <cell r="I1463">
            <v>248932</v>
          </cell>
          <cell r="K1463" t="str">
            <v>A-Best Energy Power</v>
          </cell>
          <cell r="L1463">
            <v>11.31</v>
          </cell>
          <cell r="M1463" t="str">
            <v>DC</v>
          </cell>
          <cell r="X1463">
            <v>2021</v>
          </cell>
          <cell r="Z1463" t="str">
            <v>Brooklyn</v>
          </cell>
          <cell r="AB1463" t="str">
            <v>NY</v>
          </cell>
        </row>
        <row r="1464">
          <cell r="A1464" t="str">
            <v>P_595740796</v>
          </cell>
          <cell r="B1464" t="str">
            <v>Y</v>
          </cell>
          <cell r="F1464" t="str">
            <v>Consolidated Edison Co-NY Inc</v>
          </cell>
          <cell r="G1464">
            <v>4226</v>
          </cell>
          <cell r="I1464">
            <v>248749</v>
          </cell>
          <cell r="K1464" t="str">
            <v>A-Best Energy Power</v>
          </cell>
          <cell r="L1464">
            <v>8.9700000000000006</v>
          </cell>
          <cell r="M1464" t="str">
            <v>DC</v>
          </cell>
          <cell r="X1464">
            <v>2021</v>
          </cell>
          <cell r="Z1464" t="str">
            <v>Brooklyn</v>
          </cell>
          <cell r="AB1464" t="str">
            <v>NY</v>
          </cell>
        </row>
        <row r="1465">
          <cell r="A1465" t="str">
            <v>P_111284956</v>
          </cell>
          <cell r="B1465" t="str">
            <v>Y</v>
          </cell>
          <cell r="F1465" t="str">
            <v>Consolidated Edison Co-NY Inc</v>
          </cell>
          <cell r="G1465">
            <v>4226</v>
          </cell>
          <cell r="I1465">
            <v>248778</v>
          </cell>
          <cell r="K1465" t="str">
            <v>A-Best Energy Power</v>
          </cell>
          <cell r="L1465">
            <v>11.31</v>
          </cell>
          <cell r="M1465" t="str">
            <v>DC</v>
          </cell>
          <cell r="X1465">
            <v>2021</v>
          </cell>
          <cell r="Z1465" t="str">
            <v>Brooklyn</v>
          </cell>
          <cell r="AB1465" t="str">
            <v>NY</v>
          </cell>
        </row>
        <row r="1466">
          <cell r="A1466" t="str">
            <v>P_145419012</v>
          </cell>
          <cell r="B1466" t="str">
            <v>Y</v>
          </cell>
          <cell r="F1466" t="str">
            <v>Consolidated Edison Co-NY Inc</v>
          </cell>
          <cell r="G1466">
            <v>4226</v>
          </cell>
          <cell r="I1466">
            <v>249957</v>
          </cell>
          <cell r="K1466" t="str">
            <v>Bright Power</v>
          </cell>
          <cell r="L1466">
            <v>58.32</v>
          </cell>
          <cell r="M1466" t="str">
            <v>DC</v>
          </cell>
          <cell r="X1466">
            <v>2021</v>
          </cell>
          <cell r="Z1466" t="str">
            <v>Queens</v>
          </cell>
          <cell r="AB1466" t="str">
            <v>NY</v>
          </cell>
        </row>
        <row r="1467">
          <cell r="A1467" t="str">
            <v>P_575323400</v>
          </cell>
          <cell r="B1467" t="str">
            <v>Y</v>
          </cell>
          <cell r="F1467" t="str">
            <v>Orange &amp; Rockland Utils Inc</v>
          </cell>
          <cell r="G1467">
            <v>14154</v>
          </cell>
          <cell r="I1467">
            <v>97372</v>
          </cell>
          <cell r="K1467" t="str">
            <v>Conductive Power Operations, LLC</v>
          </cell>
          <cell r="L1467">
            <v>1722.72</v>
          </cell>
          <cell r="M1467" t="str">
            <v>DC</v>
          </cell>
          <cell r="X1467">
            <v>2021</v>
          </cell>
          <cell r="Z1467" t="str">
            <v>Westtown</v>
          </cell>
          <cell r="AB1467" t="str">
            <v>NY</v>
          </cell>
        </row>
        <row r="1468">
          <cell r="A1468" t="str">
            <v>P_705804162</v>
          </cell>
          <cell r="B1468" t="str">
            <v>Y</v>
          </cell>
          <cell r="F1468" t="str">
            <v>Niagara Mohawk Power Corp.</v>
          </cell>
          <cell r="G1468">
            <v>13573</v>
          </cell>
          <cell r="I1468">
            <v>184312</v>
          </cell>
          <cell r="K1468" t="str">
            <v>Conductive Power Operations, LLC</v>
          </cell>
          <cell r="L1468">
            <v>7484.4</v>
          </cell>
          <cell r="M1468" t="str">
            <v>DC</v>
          </cell>
          <cell r="X1468">
            <v>2021</v>
          </cell>
          <cell r="Z1468" t="str">
            <v>Valatie</v>
          </cell>
          <cell r="AB1468" t="str">
            <v>NY</v>
          </cell>
        </row>
        <row r="1469">
          <cell r="A1469" t="str">
            <v>P_971237221</v>
          </cell>
          <cell r="B1469" t="str">
            <v>Y</v>
          </cell>
          <cell r="F1469" t="str">
            <v>New York State Elec &amp; Gas Corp</v>
          </cell>
          <cell r="G1469">
            <v>13511</v>
          </cell>
          <cell r="I1469">
            <v>50849</v>
          </cell>
          <cell r="K1469" t="str">
            <v>Distributed Asset Solutions LLC</v>
          </cell>
          <cell r="L1469">
            <v>2740.79</v>
          </cell>
          <cell r="M1469" t="str">
            <v>DC</v>
          </cell>
          <cell r="X1469">
            <v>2021</v>
          </cell>
          <cell r="Z1469" t="str">
            <v>Horseheads</v>
          </cell>
          <cell r="AB1469" t="str">
            <v>NY</v>
          </cell>
        </row>
        <row r="1470">
          <cell r="A1470" t="str">
            <v>P_033678968</v>
          </cell>
          <cell r="B1470" t="str">
            <v>Y</v>
          </cell>
          <cell r="F1470" t="str">
            <v>New York State Elec &amp; Gas Corp</v>
          </cell>
          <cell r="G1470">
            <v>13511</v>
          </cell>
          <cell r="I1470">
            <v>50855</v>
          </cell>
          <cell r="K1470" t="str">
            <v>Distributed Asset Solutions LLC</v>
          </cell>
          <cell r="L1470">
            <v>2740.79</v>
          </cell>
          <cell r="M1470" t="str">
            <v>DC</v>
          </cell>
          <cell r="X1470">
            <v>2021</v>
          </cell>
          <cell r="Z1470" t="str">
            <v>Horseheads</v>
          </cell>
          <cell r="AB1470" t="str">
            <v>NY</v>
          </cell>
        </row>
        <row r="1471">
          <cell r="A1471" t="str">
            <v>P_428825807</v>
          </cell>
          <cell r="B1471" t="str">
            <v>Y</v>
          </cell>
          <cell r="F1471" t="str">
            <v>Niagara Mohawk Power Corp.</v>
          </cell>
          <cell r="G1471">
            <v>13573</v>
          </cell>
          <cell r="I1471">
            <v>262562</v>
          </cell>
          <cell r="K1471" t="str">
            <v>Active Solar Development, LLC</v>
          </cell>
          <cell r="L1471">
            <v>69.930000000000007</v>
          </cell>
          <cell r="M1471" t="str">
            <v>DC</v>
          </cell>
          <cell r="X1471">
            <v>2021</v>
          </cell>
          <cell r="Z1471" t="str">
            <v>Saratoga Springs</v>
          </cell>
          <cell r="AB1471" t="str">
            <v>NY</v>
          </cell>
        </row>
        <row r="1472">
          <cell r="A1472" t="str">
            <v>P_451493456</v>
          </cell>
          <cell r="B1472" t="str">
            <v>Y</v>
          </cell>
          <cell r="F1472" t="str">
            <v>Consolidated Edison Co-NY Inc</v>
          </cell>
          <cell r="G1472">
            <v>4226</v>
          </cell>
          <cell r="I1472">
            <v>254410</v>
          </cell>
          <cell r="K1472" t="str">
            <v>Bright Power</v>
          </cell>
          <cell r="L1472">
            <v>84.24</v>
          </cell>
          <cell r="M1472" t="str">
            <v>DC</v>
          </cell>
          <cell r="X1472">
            <v>2021</v>
          </cell>
          <cell r="Z1472" t="str">
            <v>Queens</v>
          </cell>
          <cell r="AB1472" t="str">
            <v>NY</v>
          </cell>
        </row>
        <row r="1473">
          <cell r="A1473" t="str">
            <v>P_397771732</v>
          </cell>
          <cell r="B1473" t="str">
            <v>Y</v>
          </cell>
          <cell r="F1473" t="str">
            <v>The Narragansett Electric Co</v>
          </cell>
          <cell r="G1473">
            <v>13214</v>
          </cell>
          <cell r="I1473" t="str">
            <v>Burrillville Solar Project Phase 2</v>
          </cell>
          <cell r="K1473" t="str">
            <v>Standard Solar</v>
          </cell>
          <cell r="L1473">
            <v>2340</v>
          </cell>
          <cell r="M1473" t="str">
            <v>DC</v>
          </cell>
          <cell r="X1473">
            <v>2021</v>
          </cell>
          <cell r="Z1473" t="str">
            <v>Burrillville</v>
          </cell>
          <cell r="AB1473" t="str">
            <v>RI</v>
          </cell>
        </row>
        <row r="1474">
          <cell r="A1474" t="str">
            <v>P_093284778</v>
          </cell>
          <cell r="B1474" t="str">
            <v>Y</v>
          </cell>
          <cell r="F1474" t="str">
            <v>The Narragansett Electric Co</v>
          </cell>
          <cell r="G1474">
            <v>13214</v>
          </cell>
          <cell r="I1474" t="str">
            <v>Echo Valley Solar</v>
          </cell>
          <cell r="K1474" t="str">
            <v>Fairstead</v>
          </cell>
          <cell r="L1474">
            <v>497</v>
          </cell>
          <cell r="M1474" t="str">
            <v>AC</v>
          </cell>
          <cell r="X1474">
            <v>2020</v>
          </cell>
          <cell r="Z1474" t="str">
            <v>West Warwick</v>
          </cell>
          <cell r="AB1474" t="str">
            <v>RI</v>
          </cell>
        </row>
        <row r="1475">
          <cell r="A1475" t="str">
            <v>P_099313232</v>
          </cell>
          <cell r="B1475" t="str">
            <v>Y</v>
          </cell>
          <cell r="F1475" t="str">
            <v>The Narragansett Electric Co</v>
          </cell>
          <cell r="G1475">
            <v>13214</v>
          </cell>
          <cell r="I1475" t="str">
            <v>Beacon Solar</v>
          </cell>
          <cell r="K1475" t="str">
            <v>ISM Solar Development</v>
          </cell>
          <cell r="L1475">
            <v>3444</v>
          </cell>
          <cell r="M1475" t="str">
            <v>AC</v>
          </cell>
          <cell r="Q1475">
            <v>3386.24</v>
          </cell>
          <cell r="X1475">
            <v>2020</v>
          </cell>
          <cell r="Z1475" t="str">
            <v>Cranston</v>
          </cell>
          <cell r="AB1475" t="str">
            <v>RI</v>
          </cell>
        </row>
        <row r="1476">
          <cell r="A1476" t="str">
            <v>P_433817576</v>
          </cell>
          <cell r="B1476" t="str">
            <v>Y</v>
          </cell>
          <cell r="F1476" t="str">
            <v>The Narragansett Electric Co</v>
          </cell>
          <cell r="G1476">
            <v>13214</v>
          </cell>
          <cell r="I1476" t="str">
            <v>Seth Way Solar</v>
          </cell>
          <cell r="K1476" t="str">
            <v>Navisun LLC</v>
          </cell>
          <cell r="L1476">
            <v>997</v>
          </cell>
          <cell r="M1476" t="str">
            <v>AC</v>
          </cell>
          <cell r="X1476">
            <v>2021</v>
          </cell>
          <cell r="Z1476" t="str">
            <v>West Greenwich</v>
          </cell>
          <cell r="AB1476" t="str">
            <v>RI</v>
          </cell>
        </row>
        <row r="1477">
          <cell r="A1477" t="str">
            <v>P_199702999</v>
          </cell>
          <cell r="B1477" t="str">
            <v>Y</v>
          </cell>
          <cell r="F1477" t="str">
            <v>Green Mountain Energy</v>
          </cell>
          <cell r="G1477">
            <v>7554</v>
          </cell>
          <cell r="I1477" t="str">
            <v>Go Local Solar Texas Green Mountain Azure Solar Park</v>
          </cell>
          <cell r="K1477" t="str">
            <v>Azure Solar LLC</v>
          </cell>
          <cell r="L1477">
            <v>228400</v>
          </cell>
          <cell r="M1477" t="str">
            <v>AC</v>
          </cell>
          <cell r="X1477">
            <v>2021</v>
          </cell>
          <cell r="Z1477" t="str">
            <v>McAllen</v>
          </cell>
          <cell r="AB1477" t="str">
            <v>TX</v>
          </cell>
        </row>
        <row r="1478">
          <cell r="A1478" t="str">
            <v>P_989685115</v>
          </cell>
          <cell r="B1478" t="str">
            <v>Y</v>
          </cell>
          <cell r="F1478" t="str">
            <v>Chariot Energy</v>
          </cell>
          <cell r="G1478">
            <v>61222</v>
          </cell>
          <cell r="I1478" t="str">
            <v>Oberon Solar Farm</v>
          </cell>
          <cell r="K1478" t="str">
            <v>174 Power Global Retail Texas, LLC</v>
          </cell>
          <cell r="L1478">
            <v>30000</v>
          </cell>
          <cell r="M1478" t="str">
            <v>AC</v>
          </cell>
          <cell r="X1478">
            <v>2020</v>
          </cell>
          <cell r="Z1478" t="str">
            <v>Odessa</v>
          </cell>
          <cell r="AB1478" t="str">
            <v>TX</v>
          </cell>
        </row>
        <row r="1479">
          <cell r="A1479" t="str">
            <v>P_329838135</v>
          </cell>
          <cell r="B1479" t="str">
            <v>Y</v>
          </cell>
          <cell r="F1479" t="str">
            <v>Public Service Elec &amp; Gas Co</v>
          </cell>
          <cell r="G1479">
            <v>15477</v>
          </cell>
          <cell r="I1479" t="str">
            <v>Tri-County Solar Farm</v>
          </cell>
          <cell r="K1479" t="str">
            <v>Soltage</v>
          </cell>
          <cell r="L1479">
            <v>3099.7550000000001</v>
          </cell>
          <cell r="M1479" t="str">
            <v>AC</v>
          </cell>
          <cell r="Q1479">
            <v>3099.7550000000001</v>
          </cell>
          <cell r="X1479">
            <v>2021</v>
          </cell>
          <cell r="Z1479" t="str">
            <v>Delanco</v>
          </cell>
          <cell r="AB1479" t="str">
            <v>NJ</v>
          </cell>
        </row>
        <row r="1480">
          <cell r="A1480" t="str">
            <v>P_774598932</v>
          </cell>
          <cell r="B1480" t="str">
            <v>Y</v>
          </cell>
          <cell r="F1480" t="str">
            <v>Delmarva Power</v>
          </cell>
          <cell r="G1480">
            <v>5027</v>
          </cell>
          <cell r="I1480" t="str">
            <v>17A2148980003856</v>
          </cell>
          <cell r="K1480" t="str">
            <v>Forefront Power</v>
          </cell>
          <cell r="L1480">
            <v>1980</v>
          </cell>
          <cell r="M1480" t="str">
            <v>AC</v>
          </cell>
          <cell r="X1480">
            <v>2018</v>
          </cell>
          <cell r="Z1480" t="str">
            <v>Snow Hill</v>
          </cell>
          <cell r="AB1480" t="str">
            <v>MD</v>
          </cell>
        </row>
        <row r="1481">
          <cell r="A1481" t="str">
            <v>P_185605220</v>
          </cell>
          <cell r="B1481" t="str">
            <v>Y</v>
          </cell>
          <cell r="F1481" t="str">
            <v>Delmarva Power</v>
          </cell>
          <cell r="G1481">
            <v>5027</v>
          </cell>
          <cell r="I1481" t="str">
            <v>17A2150160003870</v>
          </cell>
          <cell r="K1481" t="str">
            <v>Nexamp</v>
          </cell>
          <cell r="L1481">
            <v>2000</v>
          </cell>
          <cell r="M1481" t="str">
            <v>AC</v>
          </cell>
          <cell r="X1481">
            <v>2019</v>
          </cell>
          <cell r="Z1481" t="str">
            <v>Chester</v>
          </cell>
          <cell r="AB1481" t="str">
            <v>MD</v>
          </cell>
        </row>
        <row r="1482">
          <cell r="A1482" t="str">
            <v>P_401851132</v>
          </cell>
          <cell r="B1482" t="str">
            <v>Y</v>
          </cell>
          <cell r="F1482" t="str">
            <v>Potomac Electric Power Co</v>
          </cell>
          <cell r="G1482" t="str">
            <v>15270MD</v>
          </cell>
          <cell r="I1482" t="str">
            <v>18A2226650004164</v>
          </cell>
          <cell r="K1482" t="str">
            <v>FFP MD PGC18 Project, LLC</v>
          </cell>
          <cell r="L1482">
            <v>2000</v>
          </cell>
          <cell r="M1482" t="str">
            <v>AC</v>
          </cell>
          <cell r="X1482">
            <v>2018</v>
          </cell>
          <cell r="Z1482" t="str">
            <v>Upper Marlboro</v>
          </cell>
          <cell r="AB1482" t="str">
            <v>MD</v>
          </cell>
        </row>
        <row r="1483">
          <cell r="A1483" t="str">
            <v>P_195513320</v>
          </cell>
          <cell r="B1483" t="str">
            <v>Y</v>
          </cell>
          <cell r="F1483" t="str">
            <v>Potomac Electric Power Co</v>
          </cell>
          <cell r="G1483" t="str">
            <v>15270MD</v>
          </cell>
          <cell r="I1483" t="str">
            <v>17A2150140003869</v>
          </cell>
          <cell r="K1483" t="str">
            <v>TPE Maryland Land Holdings</v>
          </cell>
          <cell r="L1483">
            <v>825</v>
          </cell>
          <cell r="M1483" t="str">
            <v>AC</v>
          </cell>
          <cell r="X1483">
            <v>2018</v>
          </cell>
          <cell r="Z1483" t="str">
            <v>Upper Marlboro</v>
          </cell>
          <cell r="AB1483" t="str">
            <v>MD</v>
          </cell>
        </row>
        <row r="1484">
          <cell r="A1484" t="str">
            <v>P_013935526</v>
          </cell>
          <cell r="B1484" t="str">
            <v>Y</v>
          </cell>
          <cell r="F1484" t="str">
            <v>Potomac Electric Power Co</v>
          </cell>
          <cell r="G1484" t="str">
            <v>15270MD</v>
          </cell>
          <cell r="I1484" t="str">
            <v>17A2150290003879</v>
          </cell>
          <cell r="K1484" t="str">
            <v>Synergen Solar</v>
          </cell>
          <cell r="L1484">
            <v>1500</v>
          </cell>
          <cell r="M1484" t="str">
            <v>AC</v>
          </cell>
          <cell r="X1484">
            <v>2018</v>
          </cell>
          <cell r="Z1484" t="str">
            <v>Fort Washington</v>
          </cell>
          <cell r="AB1484" t="str">
            <v>MD</v>
          </cell>
        </row>
        <row r="1485">
          <cell r="A1485" t="str">
            <v>P_508786372</v>
          </cell>
          <cell r="B1485" t="str">
            <v>Y</v>
          </cell>
          <cell r="F1485" t="str">
            <v>Potomac Electric Power Co</v>
          </cell>
          <cell r="G1485" t="str">
            <v>15270MD</v>
          </cell>
          <cell r="I1485" t="str">
            <v>17A2150290003879</v>
          </cell>
          <cell r="K1485" t="str">
            <v>Synergen Solar</v>
          </cell>
          <cell r="L1485">
            <v>1500</v>
          </cell>
          <cell r="M1485" t="str">
            <v>AC</v>
          </cell>
          <cell r="X1485">
            <v>2018</v>
          </cell>
          <cell r="Z1485" t="str">
            <v>Fort Washington</v>
          </cell>
          <cell r="AB1485" t="str">
            <v>MD</v>
          </cell>
        </row>
        <row r="1486">
          <cell r="A1486" t="str">
            <v>P_590667288</v>
          </cell>
          <cell r="B1486" t="str">
            <v>Y</v>
          </cell>
          <cell r="F1486" t="str">
            <v>Potomac Electric Power Co</v>
          </cell>
          <cell r="G1486" t="str">
            <v>15270MD</v>
          </cell>
          <cell r="I1486" t="str">
            <v>17A2150290003879</v>
          </cell>
          <cell r="K1486" t="str">
            <v>Synergen Solar</v>
          </cell>
          <cell r="L1486">
            <v>1000</v>
          </cell>
          <cell r="M1486" t="str">
            <v>AC</v>
          </cell>
          <cell r="X1486">
            <v>2018</v>
          </cell>
          <cell r="Z1486" t="str">
            <v>Fort Washington</v>
          </cell>
          <cell r="AB1486" t="str">
            <v>MD</v>
          </cell>
        </row>
        <row r="1487">
          <cell r="A1487" t="str">
            <v>P_222667171</v>
          </cell>
          <cell r="B1487" t="str">
            <v>Y</v>
          </cell>
          <cell r="F1487" t="str">
            <v>Potomac Electric Power Co</v>
          </cell>
          <cell r="G1487" t="str">
            <v>15270MD</v>
          </cell>
          <cell r="I1487" t="str">
            <v>17A2150290003879</v>
          </cell>
          <cell r="K1487" t="str">
            <v>Synergen Solar</v>
          </cell>
          <cell r="L1487">
            <v>1000</v>
          </cell>
          <cell r="M1487" t="str">
            <v>AC</v>
          </cell>
          <cell r="X1487">
            <v>2018</v>
          </cell>
          <cell r="Z1487" t="str">
            <v>Fort Washington</v>
          </cell>
          <cell r="AB1487" t="str">
            <v>MD</v>
          </cell>
        </row>
        <row r="1488">
          <cell r="A1488" t="str">
            <v>P_498263689</v>
          </cell>
          <cell r="B1488" t="str">
            <v>Y</v>
          </cell>
          <cell r="F1488" t="str">
            <v>Baltimore Gas &amp; Electric Co</v>
          </cell>
          <cell r="G1488">
            <v>1167</v>
          </cell>
          <cell r="I1488">
            <v>4705565</v>
          </cell>
          <cell r="K1488" t="str">
            <v>FFP MD BTC2 Project, LLC</v>
          </cell>
          <cell r="L1488">
            <v>2000</v>
          </cell>
          <cell r="M1488" t="str">
            <v>AC</v>
          </cell>
          <cell r="X1488">
            <v>2019</v>
          </cell>
          <cell r="Z1488" t="str">
            <v>Kingsville</v>
          </cell>
          <cell r="AB1488" t="str">
            <v>MD</v>
          </cell>
        </row>
        <row r="1489">
          <cell r="A1489" t="str">
            <v>P_578442552</v>
          </cell>
          <cell r="B1489" t="str">
            <v>Y</v>
          </cell>
          <cell r="F1489" t="str">
            <v>Baltimore Gas &amp; Electric Co</v>
          </cell>
          <cell r="G1489">
            <v>1167</v>
          </cell>
          <cell r="I1489">
            <v>4705992</v>
          </cell>
          <cell r="K1489" t="str">
            <v>Dogwood Rd Solar, LLC</v>
          </cell>
          <cell r="L1489">
            <v>900</v>
          </cell>
          <cell r="M1489" t="str">
            <v>AC</v>
          </cell>
          <cell r="X1489">
            <v>2019</v>
          </cell>
          <cell r="Z1489" t="str">
            <v>Windsor Mill</v>
          </cell>
          <cell r="AB1489" t="str">
            <v>MD</v>
          </cell>
        </row>
        <row r="1490">
          <cell r="A1490" t="str">
            <v>P_995174929</v>
          </cell>
          <cell r="B1490" t="str">
            <v>Y</v>
          </cell>
          <cell r="F1490" t="str">
            <v>Baltimore Gas &amp; Electric Co</v>
          </cell>
          <cell r="G1490">
            <v>1167</v>
          </cell>
          <cell r="I1490">
            <v>4706005</v>
          </cell>
          <cell r="K1490" t="str">
            <v>Old Court Rd Solar, LLC</v>
          </cell>
          <cell r="L1490">
            <v>1980</v>
          </cell>
          <cell r="M1490" t="str">
            <v>AC</v>
          </cell>
          <cell r="X1490">
            <v>2019</v>
          </cell>
          <cell r="Z1490" t="str">
            <v>Windsor Mill</v>
          </cell>
          <cell r="AB1490" t="str">
            <v>MD</v>
          </cell>
        </row>
        <row r="1491">
          <cell r="A1491" t="str">
            <v>P_995844424</v>
          </cell>
          <cell r="B1491" t="str">
            <v>Y</v>
          </cell>
          <cell r="F1491" t="str">
            <v>Baltimore Gas &amp; Electric Co</v>
          </cell>
          <cell r="G1491">
            <v>1167</v>
          </cell>
          <cell r="I1491">
            <v>4706027</v>
          </cell>
          <cell r="K1491" t="str">
            <v>P52ES Raphel Rd Community Solar LLC</v>
          </cell>
          <cell r="L1491">
            <v>2000</v>
          </cell>
          <cell r="M1491" t="str">
            <v>AC</v>
          </cell>
          <cell r="Q1491">
            <v>1808.19</v>
          </cell>
          <cell r="X1491">
            <v>2020</v>
          </cell>
          <cell r="Z1491" t="str">
            <v>White Marsh</v>
          </cell>
          <cell r="AB1491" t="str">
            <v>MD</v>
          </cell>
        </row>
        <row r="1492">
          <cell r="A1492" t="str">
            <v>P_407112344</v>
          </cell>
          <cell r="B1492" t="str">
            <v>Y</v>
          </cell>
          <cell r="F1492" t="str">
            <v>Baltimore Gas &amp; Electric Co</v>
          </cell>
          <cell r="G1492">
            <v>1167</v>
          </cell>
          <cell r="I1492">
            <v>4705590</v>
          </cell>
          <cell r="K1492" t="str">
            <v>Bulldog Solar One, LLC</v>
          </cell>
          <cell r="L1492">
            <v>2000</v>
          </cell>
          <cell r="M1492" t="str">
            <v>AC</v>
          </cell>
          <cell r="Q1492">
            <v>2847.52</v>
          </cell>
          <cell r="X1492">
            <v>2020</v>
          </cell>
          <cell r="Z1492" t="str">
            <v>Bowie</v>
          </cell>
          <cell r="AB1492" t="str">
            <v>MD</v>
          </cell>
        </row>
        <row r="1493">
          <cell r="A1493" t="str">
            <v>P_421534920</v>
          </cell>
          <cell r="B1493" t="str">
            <v>Y</v>
          </cell>
          <cell r="F1493" t="str">
            <v>Baltimore Gas &amp; Electric Co</v>
          </cell>
          <cell r="G1493">
            <v>1167</v>
          </cell>
          <cell r="I1493">
            <v>4809085</v>
          </cell>
          <cell r="K1493" t="str">
            <v>Burns Solar One, LLC</v>
          </cell>
          <cell r="L1493">
            <v>1980</v>
          </cell>
          <cell r="M1493" t="str">
            <v>AC</v>
          </cell>
          <cell r="Q1493">
            <v>2692.69</v>
          </cell>
          <cell r="X1493">
            <v>2020</v>
          </cell>
          <cell r="Z1493" t="str">
            <v>Reisterstown</v>
          </cell>
          <cell r="AB1493" t="str">
            <v>MD</v>
          </cell>
        </row>
        <row r="1494">
          <cell r="A1494" t="str">
            <v>P_392693302</v>
          </cell>
          <cell r="B1494" t="str">
            <v>Y</v>
          </cell>
          <cell r="F1494" t="str">
            <v>Baltimore Gas &amp; Electric Co</v>
          </cell>
          <cell r="G1494">
            <v>1167</v>
          </cell>
          <cell r="I1494">
            <v>4831498</v>
          </cell>
          <cell r="K1494" t="str">
            <v>FFP MD Owings Mills Project1, LLC</v>
          </cell>
          <cell r="L1494">
            <v>1980</v>
          </cell>
          <cell r="M1494" t="str">
            <v>AC</v>
          </cell>
          <cell r="X1494">
            <v>2020</v>
          </cell>
          <cell r="Z1494" t="str">
            <v>Windsor Mill</v>
          </cell>
          <cell r="AB1494" t="str">
            <v>MD</v>
          </cell>
        </row>
        <row r="1495">
          <cell r="A1495" t="str">
            <v>P_533877054</v>
          </cell>
          <cell r="B1495" t="str">
            <v>Y</v>
          </cell>
          <cell r="F1495" t="str">
            <v>Baltimore Gas &amp; Electric Co</v>
          </cell>
          <cell r="G1495">
            <v>1167</v>
          </cell>
          <cell r="I1495">
            <v>4831613</v>
          </cell>
          <cell r="K1495" t="str">
            <v>Hartz Solar, LLC</v>
          </cell>
          <cell r="L1495">
            <v>1510</v>
          </cell>
          <cell r="M1495" t="str">
            <v>AC</v>
          </cell>
          <cell r="X1495">
            <v>2020</v>
          </cell>
          <cell r="Z1495" t="str">
            <v>Hanover</v>
          </cell>
          <cell r="AB1495" t="str">
            <v>MD</v>
          </cell>
        </row>
        <row r="1496">
          <cell r="A1496" t="str">
            <v>P_941920030</v>
          </cell>
          <cell r="B1496" t="str">
            <v>Y</v>
          </cell>
          <cell r="F1496" t="str">
            <v>Baltimore Gas &amp; Electric Co</v>
          </cell>
          <cell r="G1496">
            <v>1167</v>
          </cell>
          <cell r="I1496">
            <v>4904337</v>
          </cell>
          <cell r="K1496" t="str">
            <v>Ambassador Rd Solar, LLC</v>
          </cell>
          <cell r="L1496">
            <v>300</v>
          </cell>
          <cell r="M1496" t="str">
            <v>AC</v>
          </cell>
          <cell r="X1496">
            <v>2020</v>
          </cell>
          <cell r="Z1496" t="str">
            <v>Windsor Mill</v>
          </cell>
          <cell r="AB1496" t="str">
            <v>MD</v>
          </cell>
        </row>
        <row r="1497">
          <cell r="A1497" t="str">
            <v>P_954640582</v>
          </cell>
          <cell r="B1497" t="str">
            <v>Y</v>
          </cell>
          <cell r="F1497" t="str">
            <v>Baltimore Gas &amp; Electric Co</v>
          </cell>
          <cell r="G1497">
            <v>1167</v>
          </cell>
          <cell r="I1497">
            <v>4912445</v>
          </cell>
          <cell r="K1497" t="str">
            <v>San Tomas Solar, LLC</v>
          </cell>
          <cell r="L1497">
            <v>780</v>
          </cell>
          <cell r="M1497" t="str">
            <v>AC</v>
          </cell>
          <cell r="X1497">
            <v>2020</v>
          </cell>
          <cell r="Z1497" t="str">
            <v>Elkridge</v>
          </cell>
          <cell r="AB1497" t="str">
            <v>MD</v>
          </cell>
        </row>
        <row r="1498">
          <cell r="A1498" t="str">
            <v>P_908241012</v>
          </cell>
          <cell r="B1498" t="str">
            <v>Y</v>
          </cell>
          <cell r="F1498" t="str">
            <v>Baltimore Gas &amp; Electric Co</v>
          </cell>
          <cell r="G1498">
            <v>1167</v>
          </cell>
          <cell r="I1498">
            <v>4904332</v>
          </cell>
          <cell r="K1498" t="str">
            <v>Business Parkway Solar, LLC</v>
          </cell>
          <cell r="L1498">
            <v>540</v>
          </cell>
          <cell r="M1498" t="str">
            <v>AC</v>
          </cell>
          <cell r="X1498">
            <v>2020</v>
          </cell>
          <cell r="Z1498" t="str">
            <v>Elkridge</v>
          </cell>
          <cell r="AB1498" t="str">
            <v>MD</v>
          </cell>
        </row>
        <row r="1499">
          <cell r="A1499" t="str">
            <v>P_058021005</v>
          </cell>
          <cell r="B1499" t="str">
            <v>Y</v>
          </cell>
          <cell r="F1499" t="str">
            <v>Baltimore Gas &amp; Electric Co</v>
          </cell>
          <cell r="G1499">
            <v>1167</v>
          </cell>
          <cell r="I1499">
            <v>4934824</v>
          </cell>
          <cell r="K1499" t="str">
            <v>Days Cove Rd Solar, LLC</v>
          </cell>
          <cell r="L1499">
            <v>540</v>
          </cell>
          <cell r="M1499" t="str">
            <v>AC</v>
          </cell>
          <cell r="X1499">
            <v>2020</v>
          </cell>
          <cell r="Z1499" t="str">
            <v>White Marsh</v>
          </cell>
          <cell r="AB1499" t="str">
            <v>MD</v>
          </cell>
        </row>
        <row r="1500">
          <cell r="A1500" t="str">
            <v>P_018787962</v>
          </cell>
          <cell r="B1500" t="str">
            <v>Y</v>
          </cell>
          <cell r="F1500" t="str">
            <v>Baltimore Gas &amp; Electric Co</v>
          </cell>
          <cell r="G1500">
            <v>1167</v>
          </cell>
          <cell r="I1500">
            <v>48934831</v>
          </cell>
          <cell r="K1500" t="str">
            <v>Santa Barbara Ct Solar, LLC</v>
          </cell>
          <cell r="L1500">
            <v>1080</v>
          </cell>
          <cell r="M1500" t="str">
            <v>AC</v>
          </cell>
          <cell r="X1500">
            <v>2021</v>
          </cell>
          <cell r="Z1500" t="str">
            <v>Elkridge</v>
          </cell>
          <cell r="AB1500" t="str">
            <v>MD</v>
          </cell>
        </row>
        <row r="1501">
          <cell r="A1501" t="str">
            <v>P_966773422</v>
          </cell>
          <cell r="B1501" t="str">
            <v>Y</v>
          </cell>
          <cell r="F1501" t="str">
            <v>The Potomac Edison Co</v>
          </cell>
          <cell r="G1501">
            <v>15263</v>
          </cell>
          <cell r="I1501" t="str">
            <v>17A2150210003874</v>
          </cell>
          <cell r="K1501" t="str">
            <v>Rockdale Solar LLC</v>
          </cell>
          <cell r="L1501">
            <v>2000</v>
          </cell>
          <cell r="M1501" t="str">
            <v>AC</v>
          </cell>
          <cell r="X1501">
            <v>2018</v>
          </cell>
          <cell r="Z1501" t="str">
            <v>Williamsport</v>
          </cell>
          <cell r="AB1501" t="str">
            <v>MD</v>
          </cell>
        </row>
        <row r="1502">
          <cell r="A1502" t="str">
            <v>P_785066807</v>
          </cell>
          <cell r="B1502" t="str">
            <v>Y</v>
          </cell>
          <cell r="F1502" t="str">
            <v>The Potomac Edison Co</v>
          </cell>
          <cell r="G1502">
            <v>15263</v>
          </cell>
          <cell r="I1502" t="str">
            <v>17A2149740003860</v>
          </cell>
          <cell r="K1502" t="str">
            <v>Antietam Community Solar LLC</v>
          </cell>
          <cell r="L1502">
            <v>80</v>
          </cell>
          <cell r="M1502" t="str">
            <v>AC</v>
          </cell>
          <cell r="X1502">
            <v>2018</v>
          </cell>
          <cell r="Z1502" t="str">
            <v>Smithsburg</v>
          </cell>
          <cell r="AB1502" t="str">
            <v>MD</v>
          </cell>
        </row>
        <row r="1503">
          <cell r="A1503" t="str">
            <v>P_233524112</v>
          </cell>
          <cell r="B1503" t="str">
            <v>Y</v>
          </cell>
          <cell r="F1503" t="str">
            <v>Northern States Power Co - Minnesota</v>
          </cell>
          <cell r="G1503">
            <v>13781</v>
          </cell>
          <cell r="I1503" t="str">
            <v>Allium Community Solar Garden, LLC</v>
          </cell>
          <cell r="K1503" t="str">
            <v>Geronimo Energy</v>
          </cell>
          <cell r="L1503">
            <v>1000</v>
          </cell>
          <cell r="M1503" t="str">
            <v>AC</v>
          </cell>
          <cell r="X1503">
            <v>2020</v>
          </cell>
          <cell r="Z1503" t="str">
            <v>Paynesville</v>
          </cell>
          <cell r="AB1503" t="str">
            <v>MN</v>
          </cell>
        </row>
        <row r="1504">
          <cell r="A1504" t="str">
            <v>P_082554589</v>
          </cell>
          <cell r="B1504" t="str">
            <v>Y</v>
          </cell>
          <cell r="F1504" t="str">
            <v>Northern States Power Co - Minnesota</v>
          </cell>
          <cell r="G1504">
            <v>13781</v>
          </cell>
          <cell r="I1504" t="str">
            <v>Aster Community Solar Garden, LLC</v>
          </cell>
          <cell r="K1504" t="str">
            <v>Geronimo Energy</v>
          </cell>
          <cell r="L1504">
            <v>1000</v>
          </cell>
          <cell r="M1504" t="str">
            <v>AC</v>
          </cell>
          <cell r="X1504">
            <v>2020</v>
          </cell>
          <cell r="Z1504" t="str">
            <v>Raymond</v>
          </cell>
          <cell r="AB1504" t="str">
            <v>MN</v>
          </cell>
        </row>
        <row r="1505">
          <cell r="A1505" t="str">
            <v>P_409261283</v>
          </cell>
          <cell r="B1505" t="str">
            <v>Y</v>
          </cell>
          <cell r="F1505" t="str">
            <v>Northern States Power Co - Minnesota</v>
          </cell>
          <cell r="G1505">
            <v>13781</v>
          </cell>
          <cell r="I1505" t="str">
            <v>Bellflower Solar, LLC</v>
          </cell>
          <cell r="K1505" t="str">
            <v>Geronimo Energy</v>
          </cell>
          <cell r="L1505">
            <v>1000</v>
          </cell>
          <cell r="M1505" t="str">
            <v>AC</v>
          </cell>
          <cell r="X1505">
            <v>2020</v>
          </cell>
          <cell r="Z1505" t="str">
            <v>Brooten</v>
          </cell>
          <cell r="AB1505" t="str">
            <v>MN</v>
          </cell>
        </row>
        <row r="1506">
          <cell r="A1506" t="str">
            <v>P_181190773</v>
          </cell>
          <cell r="B1506" t="str">
            <v>Y</v>
          </cell>
          <cell r="F1506" t="str">
            <v>Northern States Power Co - Minnesota</v>
          </cell>
          <cell r="G1506">
            <v>13781</v>
          </cell>
          <cell r="I1506" t="str">
            <v>Betcher CSG 1</v>
          </cell>
          <cell r="K1506" t="str">
            <v>Gordian Energy</v>
          </cell>
          <cell r="L1506">
            <v>1000</v>
          </cell>
          <cell r="M1506" t="str">
            <v>AC</v>
          </cell>
          <cell r="X1506">
            <v>2020</v>
          </cell>
          <cell r="Z1506" t="str">
            <v>Goodhue</v>
          </cell>
          <cell r="AB1506" t="str">
            <v>MN</v>
          </cell>
        </row>
        <row r="1507">
          <cell r="A1507" t="str">
            <v>P_864793067</v>
          </cell>
          <cell r="B1507" t="str">
            <v>Y</v>
          </cell>
          <cell r="F1507" t="str">
            <v>Northern States Power Co - Minnesota</v>
          </cell>
          <cell r="G1507">
            <v>13781</v>
          </cell>
          <cell r="I1507" t="str">
            <v>Brenda Luhman Community Solar LLC</v>
          </cell>
          <cell r="K1507" t="str">
            <v>New Energy Equity</v>
          </cell>
          <cell r="L1507">
            <v>1000</v>
          </cell>
          <cell r="M1507" t="str">
            <v>AC</v>
          </cell>
          <cell r="X1507">
            <v>2020</v>
          </cell>
          <cell r="Z1507" t="str">
            <v>Zumbrota</v>
          </cell>
          <cell r="AB1507" t="str">
            <v>MN</v>
          </cell>
        </row>
        <row r="1508">
          <cell r="A1508" t="str">
            <v>P_282062906</v>
          </cell>
          <cell r="B1508" t="str">
            <v>Y</v>
          </cell>
          <cell r="F1508" t="str">
            <v>Northern States Power Co - Minnesota</v>
          </cell>
          <cell r="G1508">
            <v>13781</v>
          </cell>
          <cell r="I1508" t="str">
            <v>Buffalo Garden LLC</v>
          </cell>
          <cell r="K1508" t="str">
            <v>Excelsior Renewable Energy Investment Fund I LP</v>
          </cell>
          <cell r="L1508">
            <v>1000</v>
          </cell>
          <cell r="M1508" t="str">
            <v>AC</v>
          </cell>
          <cell r="X1508">
            <v>2020</v>
          </cell>
          <cell r="Z1508" t="str">
            <v>Waseca</v>
          </cell>
          <cell r="AB1508" t="str">
            <v>MN</v>
          </cell>
        </row>
        <row r="1509">
          <cell r="A1509" t="str">
            <v>P_187020702</v>
          </cell>
          <cell r="B1509" t="str">
            <v>Y</v>
          </cell>
          <cell r="F1509" t="str">
            <v>Northern States Power Co - Minnesota</v>
          </cell>
          <cell r="G1509">
            <v>13781</v>
          </cell>
          <cell r="I1509" t="str">
            <v>Camellia Solar, LLC</v>
          </cell>
          <cell r="K1509" t="str">
            <v>Geronimo Energy</v>
          </cell>
          <cell r="L1509">
            <v>1000</v>
          </cell>
          <cell r="M1509" t="str">
            <v>AC</v>
          </cell>
          <cell r="X1509">
            <v>2020</v>
          </cell>
          <cell r="Z1509" t="str">
            <v>Glenwood</v>
          </cell>
          <cell r="AB1509" t="str">
            <v>MN</v>
          </cell>
        </row>
        <row r="1510">
          <cell r="A1510" t="str">
            <v>P_321661435</v>
          </cell>
          <cell r="B1510" t="str">
            <v>Y</v>
          </cell>
          <cell r="F1510" t="str">
            <v>Northern States Power Co - Minnesota</v>
          </cell>
          <cell r="G1510">
            <v>13781</v>
          </cell>
          <cell r="I1510" t="str">
            <v>Carlson Community Solar LLC</v>
          </cell>
          <cell r="K1510" t="str">
            <v>New Energy Equity</v>
          </cell>
          <cell r="L1510">
            <v>1000</v>
          </cell>
          <cell r="M1510" t="str">
            <v>AC</v>
          </cell>
          <cell r="X1510">
            <v>2020</v>
          </cell>
          <cell r="Z1510" t="str">
            <v>Lindstrom</v>
          </cell>
          <cell r="AB1510" t="str">
            <v>MN</v>
          </cell>
        </row>
        <row r="1511">
          <cell r="A1511" t="str">
            <v>P_543429141</v>
          </cell>
          <cell r="B1511" t="str">
            <v>Y</v>
          </cell>
          <cell r="F1511" t="str">
            <v>Northern States Power Co - Minnesota</v>
          </cell>
          <cell r="G1511">
            <v>13781</v>
          </cell>
          <cell r="I1511" t="str">
            <v>CEF Faribault Community Solar</v>
          </cell>
          <cell r="K1511" t="str">
            <v>CEF Faribault Community Solar, LLC</v>
          </cell>
          <cell r="L1511">
            <v>960</v>
          </cell>
          <cell r="M1511" t="str">
            <v>AC</v>
          </cell>
          <cell r="Q1511">
            <v>1310.4000000000001</v>
          </cell>
          <cell r="X1511">
            <v>2020</v>
          </cell>
          <cell r="Z1511" t="str">
            <v>Faribault</v>
          </cell>
          <cell r="AB1511" t="str">
            <v>MN</v>
          </cell>
        </row>
        <row r="1512">
          <cell r="A1512" t="str">
            <v>P_032611398</v>
          </cell>
          <cell r="B1512" t="str">
            <v>Y</v>
          </cell>
          <cell r="F1512" t="str">
            <v>Northern States Power Co - Minnesota</v>
          </cell>
          <cell r="G1512">
            <v>13781</v>
          </cell>
          <cell r="I1512" t="str">
            <v>Chub Garden LLC</v>
          </cell>
          <cell r="K1512" t="str">
            <v>Excelsior Renewable Energy Investment Fund I LP</v>
          </cell>
          <cell r="L1512">
            <v>1000</v>
          </cell>
          <cell r="M1512" t="str">
            <v>AC</v>
          </cell>
          <cell r="X1512">
            <v>2020</v>
          </cell>
          <cell r="Z1512" t="str">
            <v>Northfield</v>
          </cell>
          <cell r="AB1512" t="str">
            <v>MN</v>
          </cell>
        </row>
        <row r="1513">
          <cell r="A1513" t="str">
            <v>P_363797150</v>
          </cell>
          <cell r="B1513" t="str">
            <v>Y</v>
          </cell>
          <cell r="F1513" t="str">
            <v>Northern States Power Co - Minnesota</v>
          </cell>
          <cell r="G1513">
            <v>13781</v>
          </cell>
          <cell r="I1513" t="str">
            <v>Coral Bells Solar LLC</v>
          </cell>
          <cell r="K1513" t="str">
            <v>Geronimo Energy</v>
          </cell>
          <cell r="L1513">
            <v>1000</v>
          </cell>
          <cell r="M1513" t="str">
            <v>AC</v>
          </cell>
          <cell r="X1513">
            <v>2020</v>
          </cell>
          <cell r="Z1513" t="str">
            <v>North Branch</v>
          </cell>
          <cell r="AB1513" t="str">
            <v>MN</v>
          </cell>
        </row>
        <row r="1514">
          <cell r="A1514" t="str">
            <v>P_614804054</v>
          </cell>
          <cell r="B1514" t="str">
            <v>Y</v>
          </cell>
          <cell r="F1514" t="str">
            <v>Northern States Power Co - Minnesota</v>
          </cell>
          <cell r="G1514">
            <v>13781</v>
          </cell>
          <cell r="I1514" t="str">
            <v>Cornillie 2 Community Solar LLC</v>
          </cell>
          <cell r="K1514" t="str">
            <v>New Energy Equity</v>
          </cell>
          <cell r="L1514">
            <v>1000</v>
          </cell>
          <cell r="M1514" t="str">
            <v>AC</v>
          </cell>
          <cell r="X1514">
            <v>2020</v>
          </cell>
          <cell r="Z1514" t="str">
            <v>North Branch</v>
          </cell>
          <cell r="AB1514" t="str">
            <v>MN</v>
          </cell>
        </row>
        <row r="1515">
          <cell r="A1515" t="str">
            <v>P_574048106</v>
          </cell>
          <cell r="B1515" t="str">
            <v>Y</v>
          </cell>
          <cell r="F1515" t="str">
            <v>Northern States Power Co - Minnesota</v>
          </cell>
          <cell r="G1515">
            <v>13781</v>
          </cell>
          <cell r="I1515" t="str">
            <v>Erin Garden LLC</v>
          </cell>
          <cell r="K1515" t="str">
            <v>Excelsior Energy Capital (Previously
Nokomis)</v>
          </cell>
          <cell r="L1515">
            <v>1000</v>
          </cell>
          <cell r="M1515" t="str">
            <v>AC</v>
          </cell>
          <cell r="X1515">
            <v>2020</v>
          </cell>
          <cell r="Z1515" t="str">
            <v>Green Isle</v>
          </cell>
          <cell r="AB1515" t="str">
            <v>MN</v>
          </cell>
        </row>
        <row r="1516">
          <cell r="A1516" t="str">
            <v>P_937124820</v>
          </cell>
          <cell r="B1516" t="str">
            <v>Y</v>
          </cell>
          <cell r="F1516" t="str">
            <v>Northern States Power Co - Minnesota</v>
          </cell>
          <cell r="G1516">
            <v>13781</v>
          </cell>
          <cell r="I1516" t="str">
            <v>Falls Creek Garden LLC</v>
          </cell>
          <cell r="K1516" t="str">
            <v>Excelsior Renewable Energy Investment
Fund I LP</v>
          </cell>
          <cell r="L1516">
            <v>1000</v>
          </cell>
          <cell r="M1516" t="str">
            <v>AC</v>
          </cell>
          <cell r="X1516">
            <v>2020</v>
          </cell>
          <cell r="Z1516" t="str">
            <v>Faribault</v>
          </cell>
          <cell r="AB1516" t="str">
            <v>MN</v>
          </cell>
        </row>
        <row r="1517">
          <cell r="A1517" t="str">
            <v>P_428302842</v>
          </cell>
          <cell r="B1517" t="str">
            <v>Y</v>
          </cell>
          <cell r="F1517" t="str">
            <v>Northern States Power Co - Minnesota</v>
          </cell>
          <cell r="G1517">
            <v>13781</v>
          </cell>
          <cell r="I1517" t="str">
            <v>FastSun 10</v>
          </cell>
          <cell r="K1517" t="str">
            <v>Altus Power</v>
          </cell>
          <cell r="L1517">
            <v>1000</v>
          </cell>
          <cell r="M1517" t="str">
            <v>AC</v>
          </cell>
          <cell r="X1517">
            <v>2020</v>
          </cell>
          <cell r="Z1517" t="str">
            <v>Zumbrota</v>
          </cell>
          <cell r="AB1517" t="str">
            <v>MN</v>
          </cell>
        </row>
        <row r="1518">
          <cell r="A1518" t="str">
            <v>P_454374583</v>
          </cell>
          <cell r="B1518" t="str">
            <v>Y</v>
          </cell>
          <cell r="F1518" t="str">
            <v>Northern States Power Co - Minnesota</v>
          </cell>
          <cell r="G1518">
            <v>13781</v>
          </cell>
          <cell r="I1518" t="str">
            <v>FastSun 11</v>
          </cell>
          <cell r="K1518" t="str">
            <v>Altus Power</v>
          </cell>
          <cell r="L1518">
            <v>1000</v>
          </cell>
          <cell r="M1518" t="str">
            <v>AC</v>
          </cell>
          <cell r="X1518">
            <v>2020</v>
          </cell>
          <cell r="Z1518" t="str">
            <v>Zumbrota</v>
          </cell>
          <cell r="AB1518" t="str">
            <v>MN</v>
          </cell>
        </row>
        <row r="1519">
          <cell r="A1519" t="str">
            <v>P_658261713</v>
          </cell>
          <cell r="B1519" t="str">
            <v>Y</v>
          </cell>
          <cell r="F1519" t="str">
            <v>Northern States Power Co - Minnesota</v>
          </cell>
          <cell r="G1519">
            <v>13781</v>
          </cell>
          <cell r="I1519" t="str">
            <v>FastSun 18</v>
          </cell>
          <cell r="K1519" t="str">
            <v>Altus Power</v>
          </cell>
          <cell r="L1519">
            <v>1000</v>
          </cell>
          <cell r="M1519" t="str">
            <v>AC</v>
          </cell>
          <cell r="X1519">
            <v>2020</v>
          </cell>
          <cell r="Z1519" t="str">
            <v>La Crescent</v>
          </cell>
          <cell r="AB1519" t="str">
            <v>MN</v>
          </cell>
        </row>
        <row r="1520">
          <cell r="A1520" t="str">
            <v>P_816014424</v>
          </cell>
          <cell r="B1520" t="str">
            <v>Y</v>
          </cell>
          <cell r="F1520" t="str">
            <v>Northern States Power Co - Minnesota</v>
          </cell>
          <cell r="G1520">
            <v>13781</v>
          </cell>
          <cell r="I1520" t="str">
            <v>FastSun 19</v>
          </cell>
          <cell r="K1520" t="str">
            <v>Altus Power</v>
          </cell>
          <cell r="L1520">
            <v>1000</v>
          </cell>
          <cell r="M1520" t="str">
            <v>AC</v>
          </cell>
          <cell r="X1520">
            <v>2020</v>
          </cell>
          <cell r="Z1520" t="str">
            <v>Farmington</v>
          </cell>
          <cell r="AB1520" t="str">
            <v>MN</v>
          </cell>
        </row>
        <row r="1521">
          <cell r="A1521" t="str">
            <v>P_030292980</v>
          </cell>
          <cell r="B1521" t="str">
            <v>Y</v>
          </cell>
          <cell r="F1521" t="str">
            <v>Northern States Power Co - Minnesota</v>
          </cell>
          <cell r="G1521">
            <v>13781</v>
          </cell>
          <cell r="I1521" t="str">
            <v>FastSun 2</v>
          </cell>
          <cell r="K1521" t="str">
            <v>Altus Power</v>
          </cell>
          <cell r="L1521">
            <v>1000</v>
          </cell>
          <cell r="M1521" t="str">
            <v>AC</v>
          </cell>
          <cell r="X1521">
            <v>2020</v>
          </cell>
          <cell r="Z1521" t="str">
            <v>Randolph</v>
          </cell>
          <cell r="AB1521" t="str">
            <v>MN</v>
          </cell>
        </row>
        <row r="1522">
          <cell r="A1522" t="str">
            <v>P_892875212</v>
          </cell>
          <cell r="B1522" t="str">
            <v>Y</v>
          </cell>
          <cell r="F1522" t="str">
            <v>Northern States Power Co - Minnesota</v>
          </cell>
          <cell r="G1522">
            <v>13781</v>
          </cell>
          <cell r="I1522" t="str">
            <v>FastSun 5</v>
          </cell>
          <cell r="K1522" t="str">
            <v>Altus Power</v>
          </cell>
          <cell r="L1522">
            <v>1000</v>
          </cell>
          <cell r="M1522" t="str">
            <v>AC</v>
          </cell>
          <cell r="X1522">
            <v>2020</v>
          </cell>
          <cell r="Z1522" t="str">
            <v>La Crescent</v>
          </cell>
          <cell r="AB1522" t="str">
            <v>MN</v>
          </cell>
        </row>
        <row r="1523">
          <cell r="A1523" t="str">
            <v>P_605591449</v>
          </cell>
          <cell r="B1523" t="str">
            <v>Y</v>
          </cell>
          <cell r="F1523" t="str">
            <v>Northern States Power Co - Minnesota</v>
          </cell>
          <cell r="G1523">
            <v>13781</v>
          </cell>
          <cell r="I1523" t="str">
            <v>FastSun 9</v>
          </cell>
          <cell r="K1523" t="str">
            <v>Altus Power</v>
          </cell>
          <cell r="L1523">
            <v>1000</v>
          </cell>
          <cell r="M1523" t="str">
            <v>AC</v>
          </cell>
          <cell r="X1523">
            <v>2020</v>
          </cell>
          <cell r="Z1523" t="str">
            <v>Zumbrota</v>
          </cell>
          <cell r="AB1523" t="str">
            <v>MN</v>
          </cell>
        </row>
        <row r="1524">
          <cell r="A1524" t="str">
            <v>P_835367562</v>
          </cell>
          <cell r="B1524" t="str">
            <v>Y</v>
          </cell>
          <cell r="F1524" t="str">
            <v>Northern States Power Co - Minnesota</v>
          </cell>
          <cell r="G1524">
            <v>13781</v>
          </cell>
          <cell r="I1524" t="str">
            <v>Geranium Solar, LLC</v>
          </cell>
          <cell r="K1524" t="str">
            <v>Geronimo Energy</v>
          </cell>
          <cell r="L1524">
            <v>1000</v>
          </cell>
          <cell r="M1524" t="str">
            <v>AC</v>
          </cell>
          <cell r="X1524">
            <v>2020</v>
          </cell>
          <cell r="Z1524" t="str">
            <v>Raymond</v>
          </cell>
          <cell r="AB1524" t="str">
            <v>MN</v>
          </cell>
        </row>
        <row r="1525">
          <cell r="A1525" t="str">
            <v>P_062187522</v>
          </cell>
          <cell r="B1525" t="str">
            <v>Y</v>
          </cell>
          <cell r="F1525" t="str">
            <v>Northern States Power Co - Minnesota</v>
          </cell>
          <cell r="G1525">
            <v>13781</v>
          </cell>
          <cell r="I1525" t="str">
            <v>Gohman Community Solar LLC</v>
          </cell>
          <cell r="K1525" t="str">
            <v>New Energy Equity</v>
          </cell>
          <cell r="L1525">
            <v>1000</v>
          </cell>
          <cell r="M1525" t="str">
            <v>AC</v>
          </cell>
          <cell r="X1525">
            <v>2020</v>
          </cell>
          <cell r="Z1525" t="str">
            <v>Clear Lake</v>
          </cell>
          <cell r="AB1525" t="str">
            <v>MN</v>
          </cell>
        </row>
        <row r="1526">
          <cell r="A1526" t="str">
            <v>P_244485519</v>
          </cell>
          <cell r="B1526" t="str">
            <v>Y</v>
          </cell>
          <cell r="F1526" t="str">
            <v>Northern States Power Co - Minnesota</v>
          </cell>
          <cell r="G1526">
            <v>13781</v>
          </cell>
          <cell r="I1526" t="str">
            <v>Goodhue Community Solar One</v>
          </cell>
          <cell r="K1526" t="str">
            <v>New Energy Equity</v>
          </cell>
          <cell r="L1526">
            <v>1000</v>
          </cell>
          <cell r="M1526" t="str">
            <v>AC</v>
          </cell>
          <cell r="X1526">
            <v>2020</v>
          </cell>
          <cell r="Z1526" t="str">
            <v>Zumbrota</v>
          </cell>
          <cell r="AB1526" t="str">
            <v>MN</v>
          </cell>
        </row>
        <row r="1527">
          <cell r="A1527" t="str">
            <v>P_013190080</v>
          </cell>
          <cell r="B1527" t="str">
            <v>Y</v>
          </cell>
          <cell r="F1527" t="str">
            <v>Northern States Power Co - Minnesota</v>
          </cell>
          <cell r="G1527">
            <v>13781</v>
          </cell>
          <cell r="I1527" t="str">
            <v>Goodhue Community Solar Three</v>
          </cell>
          <cell r="K1527" t="str">
            <v>New Energy Equity</v>
          </cell>
          <cell r="L1527">
            <v>1000</v>
          </cell>
          <cell r="M1527" t="str">
            <v>AC</v>
          </cell>
          <cell r="X1527">
            <v>2020</v>
          </cell>
          <cell r="Z1527" t="str">
            <v>Zumbrota</v>
          </cell>
          <cell r="AB1527" t="str">
            <v>MN</v>
          </cell>
        </row>
        <row r="1528">
          <cell r="A1528" t="str">
            <v>P_125435489</v>
          </cell>
          <cell r="B1528" t="str">
            <v>Y</v>
          </cell>
          <cell r="F1528" t="str">
            <v>Northern States Power Co - Minnesota</v>
          </cell>
          <cell r="G1528">
            <v>13781</v>
          </cell>
          <cell r="I1528" t="str">
            <v>Goodhue Community Solar Two</v>
          </cell>
          <cell r="K1528" t="str">
            <v>New Energy Equity</v>
          </cell>
          <cell r="L1528">
            <v>1000</v>
          </cell>
          <cell r="M1528" t="str">
            <v>AC</v>
          </cell>
          <cell r="X1528">
            <v>2020</v>
          </cell>
          <cell r="Z1528" t="str">
            <v>Zumbrota</v>
          </cell>
          <cell r="AB1528" t="str">
            <v>MN</v>
          </cell>
        </row>
        <row r="1529">
          <cell r="A1529" t="str">
            <v>P_542257449</v>
          </cell>
          <cell r="B1529" t="str">
            <v>Y</v>
          </cell>
          <cell r="F1529" t="str">
            <v>Northern States Power Co - Minnesota</v>
          </cell>
          <cell r="G1529">
            <v>13781</v>
          </cell>
          <cell r="I1529" t="str">
            <v>Hammer/Hinterland Community Solar LLC</v>
          </cell>
          <cell r="K1529" t="str">
            <v>New Energy Equity</v>
          </cell>
          <cell r="L1529">
            <v>1000</v>
          </cell>
          <cell r="M1529" t="str">
            <v>AC</v>
          </cell>
          <cell r="X1529">
            <v>2020</v>
          </cell>
          <cell r="Z1529" t="str">
            <v>Clear Lake</v>
          </cell>
          <cell r="AB1529" t="str">
            <v>MN</v>
          </cell>
        </row>
        <row r="1530">
          <cell r="A1530" t="str">
            <v>P_511215160</v>
          </cell>
          <cell r="B1530" t="str">
            <v>Y</v>
          </cell>
          <cell r="F1530" t="str">
            <v>Northern States Power Co - Minnesota</v>
          </cell>
          <cell r="G1530">
            <v>13781</v>
          </cell>
          <cell r="I1530" t="str">
            <v>Helen Solar 1-4</v>
          </cell>
          <cell r="K1530" t="str">
            <v>Altus Power America</v>
          </cell>
          <cell r="L1530">
            <v>4000</v>
          </cell>
          <cell r="M1530" t="str">
            <v>AC</v>
          </cell>
          <cell r="X1530">
            <v>2020</v>
          </cell>
          <cell r="Z1530" t="str">
            <v>Plato</v>
          </cell>
          <cell r="AB1530" t="str">
            <v>MN</v>
          </cell>
        </row>
        <row r="1531">
          <cell r="A1531" t="str">
            <v>P_515783816</v>
          </cell>
          <cell r="B1531" t="str">
            <v>Y</v>
          </cell>
          <cell r="F1531" t="str">
            <v>Northern States Power Co - Minnesota</v>
          </cell>
          <cell r="G1531">
            <v>13781</v>
          </cell>
          <cell r="I1531" t="str">
            <v>Hertzberg Community Solar LLC</v>
          </cell>
          <cell r="K1531" t="str">
            <v>New Energy Equity</v>
          </cell>
          <cell r="L1531">
            <v>1000</v>
          </cell>
          <cell r="M1531" t="str">
            <v>AC</v>
          </cell>
          <cell r="X1531">
            <v>2020</v>
          </cell>
          <cell r="Z1531" t="str">
            <v>Paynesville</v>
          </cell>
          <cell r="AB1531" t="str">
            <v>MN</v>
          </cell>
        </row>
        <row r="1532">
          <cell r="A1532" t="str">
            <v>P_741797509</v>
          </cell>
          <cell r="B1532" t="str">
            <v>Y</v>
          </cell>
          <cell r="F1532" t="str">
            <v>Northern States Power Co - Minnesota</v>
          </cell>
          <cell r="G1532">
            <v>13781</v>
          </cell>
          <cell r="I1532" t="str">
            <v>Hinterland CSG 1</v>
          </cell>
          <cell r="K1532" t="str">
            <v>Gordian Energy</v>
          </cell>
          <cell r="L1532">
            <v>1000</v>
          </cell>
          <cell r="M1532" t="str">
            <v>AC</v>
          </cell>
          <cell r="X1532">
            <v>2020</v>
          </cell>
          <cell r="Z1532" t="str">
            <v>Clear Lake</v>
          </cell>
          <cell r="AB1532" t="str">
            <v>MN</v>
          </cell>
        </row>
        <row r="1533">
          <cell r="A1533" t="str">
            <v>P_451199220</v>
          </cell>
          <cell r="B1533" t="str">
            <v>Y</v>
          </cell>
          <cell r="F1533" t="str">
            <v>Northern States Power Co - Minnesota</v>
          </cell>
          <cell r="G1533">
            <v>13781</v>
          </cell>
          <cell r="I1533" t="str">
            <v>Honeysuckle Solar, LLC</v>
          </cell>
          <cell r="K1533" t="str">
            <v>Geronimo Energy</v>
          </cell>
          <cell r="L1533">
            <v>1000</v>
          </cell>
          <cell r="M1533" t="str">
            <v>AC</v>
          </cell>
          <cell r="X1533">
            <v>2020</v>
          </cell>
          <cell r="Z1533" t="str">
            <v>Lester Prairie</v>
          </cell>
          <cell r="AB1533" t="str">
            <v>MN</v>
          </cell>
        </row>
        <row r="1534">
          <cell r="A1534" t="str">
            <v>P_961372068</v>
          </cell>
          <cell r="B1534" t="str">
            <v>Y</v>
          </cell>
          <cell r="F1534" t="str">
            <v>Northern States Power Co - Minnesota</v>
          </cell>
          <cell r="G1534">
            <v>13781</v>
          </cell>
          <cell r="I1534" t="str">
            <v>Houston/Winona Community Solar One</v>
          </cell>
          <cell r="K1534" t="str">
            <v>New Energy Equity</v>
          </cell>
          <cell r="L1534">
            <v>1000</v>
          </cell>
          <cell r="M1534" t="str">
            <v>AC</v>
          </cell>
          <cell r="X1534">
            <v>2020</v>
          </cell>
          <cell r="Z1534" t="str">
            <v>La Crescent</v>
          </cell>
          <cell r="AB1534" t="str">
            <v>MN</v>
          </cell>
        </row>
        <row r="1535">
          <cell r="A1535" t="str">
            <v>P_445111269</v>
          </cell>
          <cell r="B1535" t="str">
            <v>Y</v>
          </cell>
          <cell r="F1535" t="str">
            <v>Northern States Power Co - Minnesota</v>
          </cell>
          <cell r="G1535">
            <v>13781</v>
          </cell>
          <cell r="I1535" t="str">
            <v>Huneke CSG 1</v>
          </cell>
          <cell r="K1535" t="str">
            <v>Gordian Energy</v>
          </cell>
          <cell r="L1535">
            <v>1000</v>
          </cell>
          <cell r="M1535" t="str">
            <v>AC</v>
          </cell>
          <cell r="X1535">
            <v>2020</v>
          </cell>
          <cell r="Z1535" t="str">
            <v>Zumbrota</v>
          </cell>
          <cell r="AB1535" t="str">
            <v>MN</v>
          </cell>
        </row>
        <row r="1536">
          <cell r="A1536" t="str">
            <v>P_567121047</v>
          </cell>
          <cell r="B1536" t="str">
            <v>Y</v>
          </cell>
          <cell r="F1536" t="str">
            <v>Northern States Power Co - Minnesota</v>
          </cell>
          <cell r="G1536">
            <v>13781</v>
          </cell>
          <cell r="I1536" t="str">
            <v>Huneke CSG 2</v>
          </cell>
          <cell r="K1536" t="str">
            <v>Gordian Energy</v>
          </cell>
          <cell r="L1536">
            <v>1000</v>
          </cell>
          <cell r="M1536" t="str">
            <v>AC</v>
          </cell>
          <cell r="X1536">
            <v>2020</v>
          </cell>
          <cell r="Z1536" t="str">
            <v>Zumbrota</v>
          </cell>
          <cell r="AB1536" t="str">
            <v>MN</v>
          </cell>
        </row>
        <row r="1537">
          <cell r="A1537" t="str">
            <v>P_240600646</v>
          </cell>
          <cell r="B1537" t="str">
            <v>Y</v>
          </cell>
          <cell r="F1537" t="str">
            <v>Northern States Power Co - Minnesota</v>
          </cell>
          <cell r="G1537">
            <v>13781</v>
          </cell>
          <cell r="I1537" t="str">
            <v>Hyacinth Solar, LLC</v>
          </cell>
          <cell r="K1537" t="str">
            <v>Geronimo Energy</v>
          </cell>
          <cell r="L1537">
            <v>1000</v>
          </cell>
          <cell r="M1537" t="str">
            <v>AC</v>
          </cell>
          <cell r="X1537">
            <v>2020</v>
          </cell>
          <cell r="Z1537" t="str">
            <v>Northfield</v>
          </cell>
          <cell r="AB1537" t="str">
            <v>MN</v>
          </cell>
        </row>
        <row r="1538">
          <cell r="A1538" t="str">
            <v>P_434275499</v>
          </cell>
          <cell r="B1538" t="str">
            <v>Y</v>
          </cell>
          <cell r="F1538" t="str">
            <v>Northern States Power Co - Minnesota</v>
          </cell>
          <cell r="G1538">
            <v>13781</v>
          </cell>
          <cell r="I1538" t="str">
            <v>Hydra Community Solar, LLC</v>
          </cell>
          <cell r="K1538" t="str">
            <v>Geronimo Energy</v>
          </cell>
          <cell r="L1538">
            <v>1000</v>
          </cell>
          <cell r="M1538" t="str">
            <v>AC</v>
          </cell>
          <cell r="X1538">
            <v>2020</v>
          </cell>
          <cell r="Z1538" t="str">
            <v>Dundas</v>
          </cell>
          <cell r="AB1538" t="str">
            <v>MN</v>
          </cell>
        </row>
        <row r="1539">
          <cell r="A1539" t="str">
            <v>P_961913124</v>
          </cell>
          <cell r="B1539" t="str">
            <v>Y</v>
          </cell>
          <cell r="F1539" t="str">
            <v>Northern States Power Co - Minnesota</v>
          </cell>
          <cell r="G1539">
            <v>13781</v>
          </cell>
          <cell r="I1539" t="str">
            <v>Iris Solar, LLC</v>
          </cell>
          <cell r="K1539" t="str">
            <v>Geronimo Energy</v>
          </cell>
          <cell r="L1539">
            <v>1000</v>
          </cell>
          <cell r="M1539" t="str">
            <v>AC</v>
          </cell>
          <cell r="X1539">
            <v>2020</v>
          </cell>
          <cell r="Z1539" t="str">
            <v>Nicollet</v>
          </cell>
          <cell r="AB1539" t="str">
            <v>MN</v>
          </cell>
        </row>
        <row r="1540">
          <cell r="A1540" t="str">
            <v>P_092701855</v>
          </cell>
          <cell r="B1540" t="str">
            <v>Y</v>
          </cell>
          <cell r="F1540" t="str">
            <v>Northern States Power Co - Minnesota</v>
          </cell>
          <cell r="G1540">
            <v>13781</v>
          </cell>
          <cell r="I1540" t="str">
            <v>Kerria Solar, LLC</v>
          </cell>
          <cell r="K1540" t="str">
            <v>Geronimo Energy</v>
          </cell>
          <cell r="L1540">
            <v>1000</v>
          </cell>
          <cell r="M1540" t="str">
            <v>AC</v>
          </cell>
          <cell r="X1540">
            <v>2020</v>
          </cell>
          <cell r="Z1540" t="str">
            <v>Renville</v>
          </cell>
          <cell r="AB1540" t="str">
            <v>MN</v>
          </cell>
        </row>
        <row r="1541">
          <cell r="A1541" t="str">
            <v>P_856927358</v>
          </cell>
          <cell r="B1541" t="str">
            <v>Y</v>
          </cell>
          <cell r="F1541" t="str">
            <v>Northern States Power Co - Minnesota</v>
          </cell>
          <cell r="G1541">
            <v>13781</v>
          </cell>
          <cell r="I1541" t="str">
            <v>Lantana Solar, LLC</v>
          </cell>
          <cell r="K1541" t="str">
            <v>Geronimo Energy</v>
          </cell>
          <cell r="L1541">
            <v>1000</v>
          </cell>
          <cell r="M1541" t="str">
            <v>AC</v>
          </cell>
          <cell r="X1541">
            <v>2020</v>
          </cell>
          <cell r="Z1541" t="str">
            <v>Glenwood</v>
          </cell>
          <cell r="AB1541" t="str">
            <v>MN</v>
          </cell>
        </row>
        <row r="1542">
          <cell r="A1542" t="str">
            <v>P_033492166</v>
          </cell>
          <cell r="B1542" t="str">
            <v>Y</v>
          </cell>
          <cell r="F1542" t="str">
            <v>Northern States Power Co - Minnesota</v>
          </cell>
          <cell r="G1542">
            <v>13781</v>
          </cell>
          <cell r="I1542" t="str">
            <v>Laurel Village Community Solar LLC</v>
          </cell>
          <cell r="K1542" t="str">
            <v>New Energy Equity</v>
          </cell>
          <cell r="L1542">
            <v>1000</v>
          </cell>
          <cell r="M1542" t="str">
            <v>AC</v>
          </cell>
          <cell r="X1542">
            <v>2020</v>
          </cell>
          <cell r="Z1542" t="str">
            <v>Cokato</v>
          </cell>
          <cell r="AB1542" t="str">
            <v>MN</v>
          </cell>
        </row>
        <row r="1543">
          <cell r="A1543" t="str">
            <v>P_202711300</v>
          </cell>
          <cell r="B1543" t="str">
            <v>Y</v>
          </cell>
          <cell r="F1543" t="str">
            <v>Northern States Power Co - Minnesota</v>
          </cell>
          <cell r="G1543">
            <v>13781</v>
          </cell>
          <cell r="I1543" t="str">
            <v>Leven Garden LLC</v>
          </cell>
          <cell r="K1543" t="str">
            <v>Nokomis Energy</v>
          </cell>
          <cell r="L1543">
            <v>1000</v>
          </cell>
          <cell r="M1543" t="str">
            <v>AC</v>
          </cell>
          <cell r="X1543">
            <v>2020</v>
          </cell>
          <cell r="Z1543" t="str">
            <v>Villard</v>
          </cell>
          <cell r="AB1543" t="str">
            <v>MN</v>
          </cell>
        </row>
        <row r="1544">
          <cell r="A1544" t="str">
            <v>P_390205055</v>
          </cell>
          <cell r="B1544" t="str">
            <v>Y</v>
          </cell>
          <cell r="F1544" t="str">
            <v>Northern States Power Co - Minnesota</v>
          </cell>
          <cell r="G1544">
            <v>13781</v>
          </cell>
          <cell r="I1544" t="str">
            <v>Linden01-03</v>
          </cell>
          <cell r="K1544" t="str">
            <v>SunShare LLC</v>
          </cell>
          <cell r="L1544">
            <v>3000</v>
          </cell>
          <cell r="M1544" t="str">
            <v>AC</v>
          </cell>
          <cell r="X1544">
            <v>2020</v>
          </cell>
          <cell r="Z1544" t="str">
            <v>Belle Plaine</v>
          </cell>
          <cell r="AB1544" t="str">
            <v>MN</v>
          </cell>
        </row>
        <row r="1545">
          <cell r="A1545" t="str">
            <v>P_855544392</v>
          </cell>
          <cell r="B1545" t="str">
            <v>Y</v>
          </cell>
          <cell r="F1545" t="str">
            <v>Northern States Power Co - Minnesota</v>
          </cell>
          <cell r="G1545">
            <v>13781</v>
          </cell>
          <cell r="I1545" t="str">
            <v>Loon Garden LLC</v>
          </cell>
          <cell r="K1545" t="str">
            <v>Excelsior Renewable Energy Investment Fund I LP</v>
          </cell>
          <cell r="L1545">
            <v>1000</v>
          </cell>
          <cell r="M1545" t="str">
            <v>AC</v>
          </cell>
          <cell r="X1545">
            <v>2020</v>
          </cell>
          <cell r="Z1545" t="str">
            <v>Waseca</v>
          </cell>
          <cell r="AB1545" t="str">
            <v>MN</v>
          </cell>
        </row>
        <row r="1546">
          <cell r="A1546" t="str">
            <v>P_058266959</v>
          </cell>
          <cell r="B1546" t="str">
            <v>Y</v>
          </cell>
          <cell r="F1546" t="str">
            <v>Northern States Power Co - Minnesota</v>
          </cell>
          <cell r="G1546">
            <v>13781</v>
          </cell>
          <cell r="I1546" t="str">
            <v>Lowry CSG 2 LLC</v>
          </cell>
          <cell r="K1546" t="str">
            <v>Nautilus Solar Energy, LLC</v>
          </cell>
          <cell r="L1546">
            <v>1000</v>
          </cell>
          <cell r="M1546" t="str">
            <v>AC</v>
          </cell>
          <cell r="Q1546">
            <v>1390.09</v>
          </cell>
          <cell r="X1546">
            <v>2020</v>
          </cell>
          <cell r="Z1546" t="str">
            <v>Glenwood</v>
          </cell>
          <cell r="AB1546" t="str">
            <v>MN</v>
          </cell>
        </row>
        <row r="1547">
          <cell r="A1547" t="str">
            <v>P_168093675</v>
          </cell>
          <cell r="B1547" t="str">
            <v>Y</v>
          </cell>
          <cell r="F1547" t="str">
            <v>Northern States Power Co - Minnesota</v>
          </cell>
          <cell r="G1547">
            <v>13781</v>
          </cell>
          <cell r="I1547" t="str">
            <v>Lyman Garden LLC</v>
          </cell>
          <cell r="K1547" t="str">
            <v>Nokomis Energy</v>
          </cell>
          <cell r="L1547">
            <v>1000</v>
          </cell>
          <cell r="M1547" t="str">
            <v>AC</v>
          </cell>
          <cell r="X1547">
            <v>2020</v>
          </cell>
          <cell r="Z1547" t="str">
            <v>Northfield</v>
          </cell>
          <cell r="AB1547" t="str">
            <v>MN</v>
          </cell>
        </row>
        <row r="1548">
          <cell r="A1548" t="str">
            <v>P_367860044</v>
          </cell>
          <cell r="B1548" t="str">
            <v>Y</v>
          </cell>
          <cell r="F1548" t="str">
            <v>Northern States Power Co - Minnesota</v>
          </cell>
          <cell r="G1548">
            <v>13781</v>
          </cell>
          <cell r="I1548" t="str">
            <v>Marion Garden LLC</v>
          </cell>
          <cell r="K1548" t="str">
            <v>Nokomis Energy</v>
          </cell>
          <cell r="L1548">
            <v>1000</v>
          </cell>
          <cell r="M1548" t="str">
            <v>AC</v>
          </cell>
          <cell r="X1548">
            <v>2020</v>
          </cell>
          <cell r="Z1548" t="str">
            <v>Faribault</v>
          </cell>
          <cell r="AB1548" t="str">
            <v>MN</v>
          </cell>
        </row>
        <row r="1549">
          <cell r="A1549" t="str">
            <v>P_339466321</v>
          </cell>
          <cell r="B1549" t="str">
            <v>Y</v>
          </cell>
          <cell r="F1549" t="str">
            <v>Northern States Power Co - Minnesota</v>
          </cell>
          <cell r="G1549">
            <v>13781</v>
          </cell>
          <cell r="I1549" t="str">
            <v>Maston Garden LLC</v>
          </cell>
          <cell r="K1549" t="str">
            <v>Excelsior Renewable Energy Investment Fund I LP</v>
          </cell>
          <cell r="L1549">
            <v>1000</v>
          </cell>
          <cell r="M1549" t="str">
            <v>AC</v>
          </cell>
          <cell r="X1549">
            <v>2020</v>
          </cell>
          <cell r="Z1549" t="str">
            <v>Kasson</v>
          </cell>
          <cell r="AB1549" t="str">
            <v>MN</v>
          </cell>
        </row>
        <row r="1550">
          <cell r="A1550" t="str">
            <v>P_539949344</v>
          </cell>
          <cell r="B1550" t="str">
            <v>Y</v>
          </cell>
          <cell r="F1550" t="str">
            <v>Northern States Power Co - Minnesota</v>
          </cell>
          <cell r="G1550">
            <v>13781</v>
          </cell>
          <cell r="I1550" t="str">
            <v>MN CSG 2A-2C</v>
          </cell>
          <cell r="K1550" t="str">
            <v>C2 Energy Capital</v>
          </cell>
          <cell r="L1550">
            <v>3000</v>
          </cell>
          <cell r="M1550" t="str">
            <v>AC</v>
          </cell>
          <cell r="X1550">
            <v>2020</v>
          </cell>
          <cell r="Z1550" t="str">
            <v>Woodbury</v>
          </cell>
          <cell r="AB1550" t="str">
            <v>MN</v>
          </cell>
        </row>
        <row r="1551">
          <cell r="A1551" t="str">
            <v>P_429137258</v>
          </cell>
          <cell r="B1551" t="str">
            <v>Y</v>
          </cell>
          <cell r="F1551" t="str">
            <v>Northern States Power Co - Minnesota</v>
          </cell>
          <cell r="G1551">
            <v>13781</v>
          </cell>
          <cell r="I1551" t="str">
            <v>Mud Garden LLC</v>
          </cell>
          <cell r="K1551" t="str">
            <v>Excelsior Renewable Energy Investment Fund I LP</v>
          </cell>
          <cell r="L1551">
            <v>1000</v>
          </cell>
          <cell r="M1551" t="str">
            <v>AC</v>
          </cell>
          <cell r="X1551">
            <v>2020</v>
          </cell>
          <cell r="Z1551" t="str">
            <v>Gaylord</v>
          </cell>
          <cell r="AB1551" t="str">
            <v>MN</v>
          </cell>
        </row>
        <row r="1552">
          <cell r="A1552" t="str">
            <v>P_605791633</v>
          </cell>
          <cell r="B1552" t="str">
            <v>Y</v>
          </cell>
          <cell r="F1552" t="str">
            <v>Northern States Power Co - Minnesota</v>
          </cell>
          <cell r="G1552">
            <v>13781</v>
          </cell>
          <cell r="I1552" t="str">
            <v>Nicollet Community Solar One</v>
          </cell>
          <cell r="K1552" t="str">
            <v>New Energy Equity</v>
          </cell>
          <cell r="L1552">
            <v>1000</v>
          </cell>
          <cell r="M1552" t="str">
            <v>AC</v>
          </cell>
          <cell r="X1552">
            <v>2020</v>
          </cell>
          <cell r="Z1552" t="str">
            <v>Courtland</v>
          </cell>
          <cell r="AB1552" t="str">
            <v>MN</v>
          </cell>
        </row>
        <row r="1553">
          <cell r="A1553" t="str">
            <v>P_607765997</v>
          </cell>
          <cell r="B1553" t="str">
            <v>Y</v>
          </cell>
          <cell r="F1553" t="str">
            <v>Northern States Power Co - Minnesota</v>
          </cell>
          <cell r="G1553">
            <v>13781</v>
          </cell>
          <cell r="I1553" t="str">
            <v>Nicollet Garden LLC</v>
          </cell>
          <cell r="K1553" t="str">
            <v>Nokomis Energy</v>
          </cell>
          <cell r="L1553">
            <v>1000</v>
          </cell>
          <cell r="M1553" t="str">
            <v>AC</v>
          </cell>
          <cell r="X1553">
            <v>2020</v>
          </cell>
          <cell r="Z1553" t="str">
            <v>Courtland</v>
          </cell>
          <cell r="AB1553" t="str">
            <v>MN</v>
          </cell>
        </row>
        <row r="1554">
          <cell r="A1554" t="str">
            <v>P_500626719</v>
          </cell>
          <cell r="B1554" t="str">
            <v>Y</v>
          </cell>
          <cell r="F1554" t="str">
            <v>Northern States Power Co - Minnesota</v>
          </cell>
          <cell r="G1554">
            <v>13781</v>
          </cell>
          <cell r="I1554" t="str">
            <v>Northfield Solar 1-5</v>
          </cell>
          <cell r="K1554" t="str">
            <v>Altus Power America</v>
          </cell>
          <cell r="L1554">
            <v>5000</v>
          </cell>
          <cell r="M1554" t="str">
            <v>AC</v>
          </cell>
          <cell r="X1554">
            <v>2020</v>
          </cell>
          <cell r="Z1554" t="str">
            <v>Northfield</v>
          </cell>
          <cell r="AB1554" t="str">
            <v>MN</v>
          </cell>
        </row>
        <row r="1555">
          <cell r="A1555" t="str">
            <v>P_682566419</v>
          </cell>
          <cell r="B1555" t="str">
            <v>Y</v>
          </cell>
          <cell r="F1555" t="str">
            <v>Northern States Power Co - Minnesota</v>
          </cell>
          <cell r="G1555">
            <v>13781</v>
          </cell>
          <cell r="I1555" t="str">
            <v>Novel Bartel Solar</v>
          </cell>
          <cell r="K1555" t="str">
            <v>Novel Energy Solutions</v>
          </cell>
          <cell r="L1555">
            <v>1000</v>
          </cell>
          <cell r="M1555" t="str">
            <v>AC</v>
          </cell>
          <cell r="X1555">
            <v>2020</v>
          </cell>
          <cell r="Z1555" t="str">
            <v>Byron</v>
          </cell>
          <cell r="AB1555" t="str">
            <v>MN</v>
          </cell>
        </row>
        <row r="1556">
          <cell r="A1556" t="str">
            <v>P_842917001</v>
          </cell>
          <cell r="B1556" t="str">
            <v>Y</v>
          </cell>
          <cell r="F1556" t="str">
            <v>Northern States Power Co - Minnesota</v>
          </cell>
          <cell r="G1556">
            <v>13781</v>
          </cell>
          <cell r="I1556" t="str">
            <v>Novel Benedix Solar</v>
          </cell>
          <cell r="K1556" t="str">
            <v>Novel Energy Solutions</v>
          </cell>
          <cell r="L1556">
            <v>1000</v>
          </cell>
          <cell r="M1556" t="str">
            <v>AC</v>
          </cell>
          <cell r="X1556">
            <v>2020</v>
          </cell>
          <cell r="Z1556" t="str">
            <v>Mantorville</v>
          </cell>
          <cell r="AB1556" t="str">
            <v>MN</v>
          </cell>
        </row>
        <row r="1557">
          <cell r="A1557" t="str">
            <v>P_621206767</v>
          </cell>
          <cell r="B1557" t="str">
            <v>Y</v>
          </cell>
          <cell r="F1557" t="str">
            <v>Northern States Power Co - Minnesota</v>
          </cell>
          <cell r="G1557">
            <v>13781</v>
          </cell>
          <cell r="I1557" t="str">
            <v>Novel Byron Solar</v>
          </cell>
          <cell r="K1557" t="str">
            <v>Novel Energy Solutions</v>
          </cell>
          <cell r="L1557">
            <v>1000</v>
          </cell>
          <cell r="M1557" t="str">
            <v>AC</v>
          </cell>
          <cell r="X1557">
            <v>2020</v>
          </cell>
          <cell r="Z1557" t="str">
            <v>Byron</v>
          </cell>
          <cell r="AB1557" t="str">
            <v>MN</v>
          </cell>
        </row>
        <row r="1558">
          <cell r="A1558" t="str">
            <v>P_837187362</v>
          </cell>
          <cell r="B1558" t="str">
            <v>Y</v>
          </cell>
          <cell r="F1558" t="str">
            <v>Northern States Power Co - Minnesota</v>
          </cell>
          <cell r="G1558">
            <v>13781</v>
          </cell>
          <cell r="I1558" t="str">
            <v>Novel Debra Solar</v>
          </cell>
          <cell r="K1558" t="str">
            <v>Novel Energy Solutions</v>
          </cell>
          <cell r="L1558">
            <v>1000</v>
          </cell>
          <cell r="M1558" t="str">
            <v>AC</v>
          </cell>
          <cell r="X1558">
            <v>2020</v>
          </cell>
          <cell r="Z1558" t="str">
            <v>Mantorville</v>
          </cell>
          <cell r="AB1558" t="str">
            <v>MN</v>
          </cell>
        </row>
        <row r="1559">
          <cell r="A1559" t="str">
            <v>P_064544782</v>
          </cell>
          <cell r="B1559" t="str">
            <v>Y</v>
          </cell>
          <cell r="F1559" t="str">
            <v>Northern States Power Co - Minnesota</v>
          </cell>
          <cell r="G1559">
            <v>13781</v>
          </cell>
          <cell r="I1559" t="str">
            <v>Novel DeCook Solar</v>
          </cell>
          <cell r="K1559" t="str">
            <v>Novel Energy Solutions</v>
          </cell>
          <cell r="L1559">
            <v>1000</v>
          </cell>
          <cell r="M1559" t="str">
            <v>AC</v>
          </cell>
          <cell r="X1559">
            <v>2020</v>
          </cell>
          <cell r="Z1559" t="str">
            <v>Byron</v>
          </cell>
          <cell r="AB1559" t="str">
            <v>MN</v>
          </cell>
        </row>
        <row r="1560">
          <cell r="A1560" t="str">
            <v>P_245678232</v>
          </cell>
          <cell r="B1560" t="str">
            <v>Y</v>
          </cell>
          <cell r="F1560" t="str">
            <v>Northern States Power Co - Minnesota</v>
          </cell>
          <cell r="G1560">
            <v>13781</v>
          </cell>
          <cell r="I1560" t="str">
            <v>Novel Haley Solar</v>
          </cell>
          <cell r="K1560" t="str">
            <v>Novel Energy Solutions</v>
          </cell>
          <cell r="L1560">
            <v>1000</v>
          </cell>
          <cell r="M1560" t="str">
            <v>AC</v>
          </cell>
          <cell r="X1560">
            <v>2020</v>
          </cell>
          <cell r="Z1560" t="str">
            <v>Waseca</v>
          </cell>
          <cell r="AB1560" t="str">
            <v>MN</v>
          </cell>
        </row>
        <row r="1561">
          <cell r="A1561" t="str">
            <v>P_302028463</v>
          </cell>
          <cell r="B1561" t="str">
            <v>Y</v>
          </cell>
          <cell r="F1561" t="str">
            <v>Northern States Power Co - Minnesota</v>
          </cell>
          <cell r="G1561">
            <v>13781</v>
          </cell>
          <cell r="I1561" t="str">
            <v>Novel Herber Solar</v>
          </cell>
          <cell r="K1561" t="str">
            <v>Novel Energy Solutions</v>
          </cell>
          <cell r="L1561">
            <v>1000</v>
          </cell>
          <cell r="M1561" t="str">
            <v>AC</v>
          </cell>
          <cell r="X1561">
            <v>2020</v>
          </cell>
          <cell r="Z1561" t="str">
            <v>Rollingstone</v>
          </cell>
          <cell r="AB1561" t="str">
            <v>MN</v>
          </cell>
        </row>
        <row r="1562">
          <cell r="A1562" t="str">
            <v>P_399582536</v>
          </cell>
          <cell r="B1562" t="str">
            <v>Y</v>
          </cell>
          <cell r="F1562" t="str">
            <v>Northern States Power Co - Minnesota</v>
          </cell>
          <cell r="G1562">
            <v>13781</v>
          </cell>
          <cell r="I1562" t="str">
            <v>Novel Herickhoff Solar</v>
          </cell>
          <cell r="K1562" t="str">
            <v>Novel Energy Solutions</v>
          </cell>
          <cell r="L1562">
            <v>1000</v>
          </cell>
          <cell r="M1562" t="str">
            <v>AC</v>
          </cell>
          <cell r="X1562">
            <v>2020</v>
          </cell>
          <cell r="Z1562" t="str">
            <v>Osakis</v>
          </cell>
          <cell r="AB1562" t="str">
            <v>MN</v>
          </cell>
        </row>
        <row r="1563">
          <cell r="A1563" t="str">
            <v>P_371905482</v>
          </cell>
          <cell r="B1563" t="str">
            <v>Y</v>
          </cell>
          <cell r="F1563" t="str">
            <v>Northern States Power Co - Minnesota</v>
          </cell>
          <cell r="G1563">
            <v>13781</v>
          </cell>
          <cell r="I1563" t="str">
            <v>Novel Jewison Solar</v>
          </cell>
          <cell r="K1563" t="str">
            <v>Novel Energy Solutions</v>
          </cell>
          <cell r="L1563">
            <v>1000</v>
          </cell>
          <cell r="M1563" t="str">
            <v>AC</v>
          </cell>
          <cell r="X1563">
            <v>2020</v>
          </cell>
          <cell r="Z1563" t="str">
            <v>Janesville</v>
          </cell>
          <cell r="AB1563" t="str">
            <v>MN</v>
          </cell>
        </row>
        <row r="1564">
          <cell r="A1564" t="str">
            <v>P_409354033</v>
          </cell>
          <cell r="B1564" t="str">
            <v>Y</v>
          </cell>
          <cell r="F1564" t="str">
            <v>Northern States Power Co - Minnesota</v>
          </cell>
          <cell r="G1564">
            <v>13781</v>
          </cell>
          <cell r="I1564" t="str">
            <v>Novel Kanewischer Solar</v>
          </cell>
          <cell r="K1564" t="str">
            <v>Novel Energy Solutions</v>
          </cell>
          <cell r="L1564">
            <v>1000</v>
          </cell>
          <cell r="M1564" t="str">
            <v>AC</v>
          </cell>
          <cell r="X1564">
            <v>2020</v>
          </cell>
          <cell r="Z1564" t="str">
            <v>Waseca</v>
          </cell>
          <cell r="AB1564" t="str">
            <v>MN</v>
          </cell>
        </row>
        <row r="1565">
          <cell r="A1565" t="str">
            <v>P_612434927</v>
          </cell>
          <cell r="B1565" t="str">
            <v>Y</v>
          </cell>
          <cell r="F1565" t="str">
            <v>Northern States Power Co - Minnesota</v>
          </cell>
          <cell r="G1565">
            <v>13781</v>
          </cell>
          <cell r="I1565" t="str">
            <v>Novel MNDot Solar LLC</v>
          </cell>
          <cell r="K1565" t="str">
            <v>Novel Energy Solutions</v>
          </cell>
          <cell r="L1565">
            <v>1000</v>
          </cell>
          <cell r="M1565" t="str">
            <v>AC</v>
          </cell>
          <cell r="X1565">
            <v>2020</v>
          </cell>
          <cell r="Z1565" t="str">
            <v>Afton</v>
          </cell>
          <cell r="AB1565" t="str">
            <v>MN</v>
          </cell>
        </row>
        <row r="1566">
          <cell r="A1566" t="str">
            <v>P_732205176</v>
          </cell>
          <cell r="B1566" t="str">
            <v>Y</v>
          </cell>
          <cell r="F1566" t="str">
            <v>Northern States Power Co - Minnesota</v>
          </cell>
          <cell r="G1566">
            <v>13781</v>
          </cell>
          <cell r="I1566" t="str">
            <v>Novel Pederson Solar</v>
          </cell>
          <cell r="K1566" t="str">
            <v>Novel Energy Solutions</v>
          </cell>
          <cell r="L1566">
            <v>1000</v>
          </cell>
          <cell r="M1566" t="str">
            <v>AC</v>
          </cell>
          <cell r="X1566">
            <v>2020</v>
          </cell>
          <cell r="Z1566" t="str">
            <v>Sauk Rapids</v>
          </cell>
          <cell r="AB1566" t="str">
            <v>MN</v>
          </cell>
        </row>
        <row r="1567">
          <cell r="A1567" t="str">
            <v>P_938510984</v>
          </cell>
          <cell r="B1567" t="str">
            <v>Y</v>
          </cell>
          <cell r="F1567" t="str">
            <v>Northern States Power Co - Minnesota</v>
          </cell>
          <cell r="G1567">
            <v>13781</v>
          </cell>
          <cell r="I1567" t="str">
            <v>Novel Schmoll Farms Solar</v>
          </cell>
          <cell r="K1567" t="str">
            <v>Novel Energy Solutions</v>
          </cell>
          <cell r="L1567">
            <v>1000</v>
          </cell>
          <cell r="M1567" t="str">
            <v>AC</v>
          </cell>
          <cell r="X1567">
            <v>2020</v>
          </cell>
          <cell r="Z1567" t="str">
            <v>Dodge Center</v>
          </cell>
          <cell r="AB1567" t="str">
            <v>MN</v>
          </cell>
        </row>
        <row r="1568">
          <cell r="A1568" t="str">
            <v>P_660006189</v>
          </cell>
          <cell r="B1568" t="str">
            <v>Y</v>
          </cell>
          <cell r="F1568" t="str">
            <v>Northern States Power Co - Minnesota</v>
          </cell>
          <cell r="G1568">
            <v>13781</v>
          </cell>
          <cell r="I1568" t="str">
            <v>Novel Wayne Solar</v>
          </cell>
          <cell r="K1568" t="str">
            <v>Novel Energy Solutions</v>
          </cell>
          <cell r="L1568">
            <v>1000</v>
          </cell>
          <cell r="M1568" t="str">
            <v>AC</v>
          </cell>
          <cell r="X1568">
            <v>2020</v>
          </cell>
          <cell r="Z1568" t="str">
            <v>Mantorville</v>
          </cell>
          <cell r="AB1568" t="str">
            <v>MN</v>
          </cell>
        </row>
        <row r="1569">
          <cell r="A1569" t="str">
            <v>P_833346054</v>
          </cell>
          <cell r="B1569" t="str">
            <v>Y</v>
          </cell>
          <cell r="F1569" t="str">
            <v>Northern States Power Co - Minnesota</v>
          </cell>
          <cell r="G1569">
            <v>13781</v>
          </cell>
          <cell r="I1569" t="str">
            <v>Paulson Community Solar LLC</v>
          </cell>
          <cell r="K1569" t="str">
            <v>New Energy Equity</v>
          </cell>
          <cell r="L1569">
            <v>1000</v>
          </cell>
          <cell r="M1569" t="str">
            <v>AC</v>
          </cell>
          <cell r="X1569">
            <v>2020</v>
          </cell>
          <cell r="Z1569" t="str">
            <v>Saint Peter</v>
          </cell>
          <cell r="AB1569" t="str">
            <v>MN</v>
          </cell>
        </row>
        <row r="1570">
          <cell r="A1570" t="str">
            <v>P_304812626</v>
          </cell>
          <cell r="B1570" t="str">
            <v>Y</v>
          </cell>
          <cell r="F1570" t="str">
            <v>Northern States Power Co - Minnesota</v>
          </cell>
          <cell r="G1570">
            <v>13781</v>
          </cell>
          <cell r="I1570" t="str">
            <v>Paynesville CSG 1 LLC</v>
          </cell>
          <cell r="K1570" t="str">
            <v>Nautilus Solar Energy, LLC</v>
          </cell>
          <cell r="L1570">
            <v>1000</v>
          </cell>
          <cell r="M1570" t="str">
            <v>AC</v>
          </cell>
          <cell r="Q1570">
            <v>1390.09</v>
          </cell>
          <cell r="X1570">
            <v>2020</v>
          </cell>
          <cell r="Z1570" t="str">
            <v>Paynesville</v>
          </cell>
          <cell r="AB1570" t="str">
            <v>MN</v>
          </cell>
        </row>
        <row r="1571">
          <cell r="A1571" t="str">
            <v>P_200092041</v>
          </cell>
          <cell r="B1571" t="str">
            <v>Y</v>
          </cell>
          <cell r="F1571" t="str">
            <v>Northern States Power Co - Minnesota</v>
          </cell>
          <cell r="G1571">
            <v>13781</v>
          </cell>
          <cell r="I1571" t="str">
            <v>Plato CSG LLC</v>
          </cell>
          <cell r="K1571" t="str">
            <v>Nautilus Solar Energy, LLC</v>
          </cell>
          <cell r="L1571">
            <v>1000</v>
          </cell>
          <cell r="M1571" t="str">
            <v>AC</v>
          </cell>
          <cell r="Q1571">
            <v>1390.09</v>
          </cell>
          <cell r="X1571">
            <v>2020</v>
          </cell>
          <cell r="Z1571" t="str">
            <v>Glencoe</v>
          </cell>
          <cell r="AB1571" t="str">
            <v>MN</v>
          </cell>
        </row>
        <row r="1572">
          <cell r="A1572" t="str">
            <v>P_956839483</v>
          </cell>
          <cell r="B1572" t="str">
            <v>Y</v>
          </cell>
          <cell r="F1572" t="str">
            <v>Northern States Power Co - Minnesota</v>
          </cell>
          <cell r="G1572">
            <v>13781</v>
          </cell>
          <cell r="I1572" t="str">
            <v>Polaris Community Solar Garden, LLC</v>
          </cell>
          <cell r="K1572" t="str">
            <v>Geronimo Energy</v>
          </cell>
          <cell r="L1572">
            <v>700</v>
          </cell>
          <cell r="M1572" t="str">
            <v>AC</v>
          </cell>
          <cell r="X1572">
            <v>2020</v>
          </cell>
          <cell r="Z1572" t="str">
            <v>Faribault</v>
          </cell>
          <cell r="AB1572" t="str">
            <v>MN</v>
          </cell>
        </row>
        <row r="1573">
          <cell r="A1573" t="str">
            <v>P_850416844</v>
          </cell>
          <cell r="B1573" t="str">
            <v>Y</v>
          </cell>
          <cell r="F1573" t="str">
            <v>Northern States Power Co - Minnesota</v>
          </cell>
          <cell r="G1573">
            <v>13781</v>
          </cell>
          <cell r="I1573" t="str">
            <v>Prawer Community Solar LLC</v>
          </cell>
          <cell r="K1573" t="str">
            <v>NextEra</v>
          </cell>
          <cell r="L1573">
            <v>1000</v>
          </cell>
          <cell r="M1573" t="str">
            <v>AC</v>
          </cell>
          <cell r="Q1573">
            <v>1443.24</v>
          </cell>
          <cell r="X1573">
            <v>2020</v>
          </cell>
          <cell r="Z1573" t="str">
            <v>Northfield</v>
          </cell>
          <cell r="AB1573" t="str">
            <v>MN</v>
          </cell>
        </row>
        <row r="1574">
          <cell r="A1574" t="str">
            <v>P_348309905</v>
          </cell>
          <cell r="B1574" t="str">
            <v>Y</v>
          </cell>
          <cell r="F1574" t="str">
            <v>Northern States Power Co - Minnesota</v>
          </cell>
          <cell r="G1574">
            <v>13781</v>
          </cell>
          <cell r="I1574" t="str">
            <v>Schueler Community Solar LLC</v>
          </cell>
          <cell r="K1574" t="str">
            <v>Nextera Energy Resources, LLC</v>
          </cell>
          <cell r="L1574">
            <v>1000</v>
          </cell>
          <cell r="M1574" t="str">
            <v>AC</v>
          </cell>
          <cell r="X1574">
            <v>2020</v>
          </cell>
          <cell r="Z1574" t="str">
            <v>Annandale</v>
          </cell>
          <cell r="AB1574" t="str">
            <v>MN</v>
          </cell>
        </row>
        <row r="1575">
          <cell r="A1575" t="str">
            <v>P_211701938</v>
          </cell>
          <cell r="B1575" t="str">
            <v>Y</v>
          </cell>
          <cell r="F1575" t="str">
            <v>Northern States Power Co - Minnesota</v>
          </cell>
          <cell r="G1575">
            <v>13781</v>
          </cell>
          <cell r="I1575" t="str">
            <v>Schwinghamer Community Solar LLC</v>
          </cell>
          <cell r="K1575" t="str">
            <v>NextEra</v>
          </cell>
          <cell r="L1575">
            <v>1000</v>
          </cell>
          <cell r="M1575" t="str">
            <v>AC</v>
          </cell>
          <cell r="Q1575">
            <v>1440.72</v>
          </cell>
          <cell r="X1575">
            <v>2020</v>
          </cell>
          <cell r="Z1575" t="str">
            <v>Albany</v>
          </cell>
          <cell r="AB1575" t="str">
            <v>MN</v>
          </cell>
        </row>
        <row r="1576">
          <cell r="A1576" t="str">
            <v>P_430638716</v>
          </cell>
          <cell r="B1576" t="str">
            <v>Y</v>
          </cell>
          <cell r="F1576" t="str">
            <v>Northern States Power Co - Minnesota</v>
          </cell>
          <cell r="G1576">
            <v>13781</v>
          </cell>
          <cell r="I1576" t="str">
            <v>Severson Garden LLC</v>
          </cell>
          <cell r="K1576" t="str">
            <v>Nokomis Energy</v>
          </cell>
          <cell r="L1576">
            <v>1000</v>
          </cell>
          <cell r="M1576" t="str">
            <v>AC</v>
          </cell>
          <cell r="X1576">
            <v>2020</v>
          </cell>
          <cell r="Z1576" t="str">
            <v>Waseca</v>
          </cell>
          <cell r="AB1576" t="str">
            <v>MN</v>
          </cell>
        </row>
        <row r="1577">
          <cell r="A1577" t="str">
            <v>P_591616386</v>
          </cell>
          <cell r="B1577" t="str">
            <v>Y</v>
          </cell>
          <cell r="F1577" t="str">
            <v>Northern States Power Co - Minnesota</v>
          </cell>
          <cell r="G1577">
            <v>13781</v>
          </cell>
          <cell r="I1577" t="str">
            <v>Siems Community Solar LLC</v>
          </cell>
          <cell r="K1577" t="str">
            <v>New Energy Equity</v>
          </cell>
          <cell r="L1577">
            <v>1000</v>
          </cell>
          <cell r="M1577" t="str">
            <v>AC</v>
          </cell>
          <cell r="X1577">
            <v>2020</v>
          </cell>
          <cell r="Z1577" t="str">
            <v>Mazeppa</v>
          </cell>
          <cell r="AB1577" t="str">
            <v>MN</v>
          </cell>
        </row>
        <row r="1578">
          <cell r="A1578" t="str">
            <v>P_293582855</v>
          </cell>
          <cell r="B1578" t="str">
            <v>Y</v>
          </cell>
          <cell r="F1578" t="str">
            <v>Northern States Power Co - Minnesota</v>
          </cell>
          <cell r="G1578">
            <v>13781</v>
          </cell>
          <cell r="I1578" t="str">
            <v>Sobania Community Solar LLC</v>
          </cell>
          <cell r="K1578" t="str">
            <v>New Energy Equity</v>
          </cell>
          <cell r="L1578">
            <v>1000</v>
          </cell>
          <cell r="M1578" t="str">
            <v>AC</v>
          </cell>
          <cell r="X1578">
            <v>2020</v>
          </cell>
          <cell r="Z1578" t="str">
            <v>Clear Lake</v>
          </cell>
          <cell r="AB1578" t="str">
            <v>MN</v>
          </cell>
        </row>
        <row r="1579">
          <cell r="A1579" t="str">
            <v>P_432523498</v>
          </cell>
          <cell r="B1579" t="str">
            <v>Y</v>
          </cell>
          <cell r="F1579" t="str">
            <v>Northern States Power Co - Minnesota</v>
          </cell>
          <cell r="G1579">
            <v>13781</v>
          </cell>
          <cell r="I1579" t="str">
            <v>STAG Mendota Community Solar LLC</v>
          </cell>
          <cell r="K1579" t="str">
            <v>NextEra</v>
          </cell>
          <cell r="L1579">
            <v>290</v>
          </cell>
          <cell r="M1579" t="str">
            <v>AC</v>
          </cell>
          <cell r="Q1579">
            <v>369.36</v>
          </cell>
          <cell r="X1579">
            <v>2020</v>
          </cell>
          <cell r="Z1579" t="str">
            <v>Mendota Heights</v>
          </cell>
          <cell r="AB1579" t="str">
            <v>MN</v>
          </cell>
        </row>
        <row r="1580">
          <cell r="A1580" t="str">
            <v>P_163514327</v>
          </cell>
          <cell r="B1580" t="str">
            <v>Y</v>
          </cell>
          <cell r="F1580" t="str">
            <v>Northern States Power Co - Minnesota</v>
          </cell>
          <cell r="G1580">
            <v>13781</v>
          </cell>
          <cell r="I1580" t="str">
            <v>STAG St. Paul Community Solar LLC</v>
          </cell>
          <cell r="K1580" t="str">
            <v>NextEra</v>
          </cell>
          <cell r="L1580">
            <v>1000</v>
          </cell>
          <cell r="M1580" t="str">
            <v>AC</v>
          </cell>
          <cell r="Q1580">
            <v>1439.34</v>
          </cell>
          <cell r="X1580">
            <v>2020</v>
          </cell>
          <cell r="Z1580" t="str">
            <v>South Saint Paul</v>
          </cell>
          <cell r="AB1580" t="str">
            <v>MN</v>
          </cell>
        </row>
        <row r="1581">
          <cell r="A1581" t="str">
            <v>P_298610112</v>
          </cell>
          <cell r="B1581" t="str">
            <v>Y</v>
          </cell>
          <cell r="F1581" t="str">
            <v>Northern States Power Co - Minnesota</v>
          </cell>
          <cell r="G1581">
            <v>13781</v>
          </cell>
          <cell r="I1581" t="str">
            <v>Star Garden LLC</v>
          </cell>
          <cell r="K1581" t="str">
            <v>Excelsior Renewable Energy Investment
Fund I LP</v>
          </cell>
          <cell r="L1581">
            <v>1000</v>
          </cell>
          <cell r="M1581" t="str">
            <v>AC</v>
          </cell>
          <cell r="X1581">
            <v>2020</v>
          </cell>
          <cell r="Z1581" t="str">
            <v>Starbuck</v>
          </cell>
          <cell r="AB1581" t="str">
            <v>MN</v>
          </cell>
        </row>
        <row r="1582">
          <cell r="A1582" t="str">
            <v>P_480997707</v>
          </cell>
          <cell r="B1582" t="str">
            <v>Y</v>
          </cell>
          <cell r="F1582" t="str">
            <v>Northern States Power Co - Minnesota</v>
          </cell>
          <cell r="G1582">
            <v>13781</v>
          </cell>
          <cell r="I1582" t="str">
            <v>Stevens Community Solar LLC</v>
          </cell>
          <cell r="K1582" t="str">
            <v>New Energy Equity</v>
          </cell>
          <cell r="L1582">
            <v>1000</v>
          </cell>
          <cell r="M1582" t="str">
            <v>AC</v>
          </cell>
          <cell r="X1582">
            <v>2020</v>
          </cell>
          <cell r="Z1582" t="str">
            <v>Foley</v>
          </cell>
          <cell r="AB1582" t="str">
            <v>MN</v>
          </cell>
        </row>
        <row r="1583">
          <cell r="A1583" t="str">
            <v>P_613936401</v>
          </cell>
          <cell r="B1583" t="str">
            <v>Y</v>
          </cell>
          <cell r="F1583" t="str">
            <v>Northern States Power Co - Minnesota</v>
          </cell>
          <cell r="G1583">
            <v>13781</v>
          </cell>
          <cell r="I1583" t="str">
            <v>Straight Garden LLC</v>
          </cell>
          <cell r="K1583" t="str">
            <v>Excelsior Energy Capital</v>
          </cell>
          <cell r="L1583">
            <v>1000</v>
          </cell>
          <cell r="M1583" t="str">
            <v>AC</v>
          </cell>
          <cell r="X1583">
            <v>2020</v>
          </cell>
          <cell r="Z1583" t="str">
            <v>Faribault</v>
          </cell>
          <cell r="AB1583" t="str">
            <v>MN</v>
          </cell>
        </row>
        <row r="1584">
          <cell r="A1584" t="str">
            <v>P_640097709</v>
          </cell>
          <cell r="B1584" t="str">
            <v>Y</v>
          </cell>
          <cell r="F1584" t="str">
            <v>Northern States Power Co - Minnesota</v>
          </cell>
          <cell r="G1584">
            <v>13781</v>
          </cell>
          <cell r="I1584" t="str">
            <v>Strandness Garden</v>
          </cell>
          <cell r="K1584" t="str">
            <v>Excelsior Renewable Energy Investment Fund I LP</v>
          </cell>
          <cell r="L1584">
            <v>1000</v>
          </cell>
          <cell r="M1584" t="str">
            <v>AC</v>
          </cell>
          <cell r="X1584">
            <v>2020</v>
          </cell>
          <cell r="Z1584" t="str">
            <v>Starbuck</v>
          </cell>
          <cell r="AB1584" t="str">
            <v>MN</v>
          </cell>
        </row>
        <row r="1585">
          <cell r="A1585" t="str">
            <v>P_018758027</v>
          </cell>
          <cell r="B1585" t="str">
            <v>Y</v>
          </cell>
          <cell r="F1585" t="str">
            <v>Northern States Power Co - Minnesota</v>
          </cell>
          <cell r="G1585">
            <v>13781</v>
          </cell>
          <cell r="I1585" t="str">
            <v>Tweite Community Solar LLC</v>
          </cell>
          <cell r="K1585" t="str">
            <v>New Energy Equity</v>
          </cell>
          <cell r="L1585">
            <v>1000</v>
          </cell>
          <cell r="M1585" t="str">
            <v>AC</v>
          </cell>
          <cell r="X1585">
            <v>2020</v>
          </cell>
          <cell r="Z1585" t="str">
            <v>Byron</v>
          </cell>
          <cell r="AB1585" t="str">
            <v>MN</v>
          </cell>
        </row>
        <row r="1586">
          <cell r="A1586" t="str">
            <v>P_889671319</v>
          </cell>
          <cell r="B1586" t="str">
            <v>Y</v>
          </cell>
          <cell r="F1586" t="str">
            <v>Northern States Power Co - Minnesota</v>
          </cell>
          <cell r="G1586">
            <v>13781</v>
          </cell>
          <cell r="I1586" t="str">
            <v>USS All In Solar LLC</v>
          </cell>
          <cell r="K1586" t="str">
            <v>US Solar</v>
          </cell>
          <cell r="L1586">
            <v>1000</v>
          </cell>
          <cell r="M1586" t="str">
            <v>AC</v>
          </cell>
          <cell r="X1586">
            <v>2020</v>
          </cell>
          <cell r="Z1586" t="str">
            <v>Hartland</v>
          </cell>
          <cell r="AB1586" t="str">
            <v>MN</v>
          </cell>
        </row>
        <row r="1587">
          <cell r="A1587" t="str">
            <v>P_778730368</v>
          </cell>
          <cell r="B1587" t="str">
            <v>Y</v>
          </cell>
          <cell r="F1587" t="str">
            <v>Northern States Power Co - Minnesota</v>
          </cell>
          <cell r="G1587">
            <v>13781</v>
          </cell>
          <cell r="I1587" t="str">
            <v>USS B&amp;B Solar LLC</v>
          </cell>
          <cell r="K1587" t="str">
            <v>US Solar</v>
          </cell>
          <cell r="L1587">
            <v>860</v>
          </cell>
          <cell r="M1587" t="str">
            <v>AC</v>
          </cell>
          <cell r="X1587">
            <v>2020</v>
          </cell>
          <cell r="Z1587" t="str">
            <v>Morgan</v>
          </cell>
          <cell r="AB1587" t="str">
            <v>MN</v>
          </cell>
        </row>
        <row r="1588">
          <cell r="A1588" t="str">
            <v>P_962730449</v>
          </cell>
          <cell r="B1588" t="str">
            <v>Y</v>
          </cell>
          <cell r="F1588" t="str">
            <v>Northern States Power Co - Minnesota</v>
          </cell>
          <cell r="G1588">
            <v>13781</v>
          </cell>
          <cell r="I1588" t="str">
            <v>USS Bluff Country Solar LLC</v>
          </cell>
          <cell r="K1588" t="str">
            <v>US Solar</v>
          </cell>
          <cell r="L1588">
            <v>1000</v>
          </cell>
          <cell r="M1588" t="str">
            <v>AC</v>
          </cell>
          <cell r="X1588">
            <v>2020</v>
          </cell>
          <cell r="Z1588" t="str">
            <v>Rollingstone</v>
          </cell>
          <cell r="AB1588" t="str">
            <v>MN</v>
          </cell>
        </row>
        <row r="1589">
          <cell r="A1589" t="str">
            <v>P_146103427</v>
          </cell>
          <cell r="B1589" t="str">
            <v>Y</v>
          </cell>
          <cell r="F1589" t="str">
            <v>Northern States Power Co - Minnesota</v>
          </cell>
          <cell r="G1589">
            <v>13781</v>
          </cell>
          <cell r="I1589" t="str">
            <v>USS Buckaroo Solar LLC</v>
          </cell>
          <cell r="K1589" t="str">
            <v>US Solar</v>
          </cell>
          <cell r="L1589">
            <v>1000</v>
          </cell>
          <cell r="M1589" t="str">
            <v>AC</v>
          </cell>
          <cell r="X1589">
            <v>2020</v>
          </cell>
          <cell r="Z1589" t="str">
            <v>Glyndon</v>
          </cell>
          <cell r="AB1589" t="str">
            <v>MN</v>
          </cell>
        </row>
        <row r="1590">
          <cell r="A1590" t="str">
            <v>P_935590855</v>
          </cell>
          <cell r="B1590" t="str">
            <v>Y</v>
          </cell>
          <cell r="F1590" t="str">
            <v>Northern States Power Co - Minnesota</v>
          </cell>
          <cell r="G1590">
            <v>13781</v>
          </cell>
          <cell r="I1590" t="str">
            <v>USS Bush Solar LLC</v>
          </cell>
          <cell r="K1590" t="str">
            <v>US Solar</v>
          </cell>
          <cell r="L1590">
            <v>1000</v>
          </cell>
          <cell r="M1590" t="str">
            <v>AC</v>
          </cell>
          <cell r="X1590">
            <v>2020</v>
          </cell>
          <cell r="Z1590" t="str">
            <v>Owatonna</v>
          </cell>
          <cell r="AB1590" t="str">
            <v>MN</v>
          </cell>
        </row>
        <row r="1591">
          <cell r="A1591" t="str">
            <v>P_105437076</v>
          </cell>
          <cell r="B1591" t="str">
            <v>Y</v>
          </cell>
          <cell r="F1591" t="str">
            <v>Northern States Power Co - Minnesota</v>
          </cell>
          <cell r="G1591">
            <v>13781</v>
          </cell>
          <cell r="I1591" t="str">
            <v>USS Chariot Solar LLC</v>
          </cell>
          <cell r="K1591" t="str">
            <v>US Solar</v>
          </cell>
          <cell r="L1591">
            <v>1000</v>
          </cell>
          <cell r="M1591" t="str">
            <v>AC</v>
          </cell>
          <cell r="X1591">
            <v>2020</v>
          </cell>
          <cell r="Z1591" t="str">
            <v>Danube</v>
          </cell>
          <cell r="AB1591" t="str">
            <v>MN</v>
          </cell>
        </row>
        <row r="1592">
          <cell r="A1592" t="str">
            <v>P_224221925</v>
          </cell>
          <cell r="B1592" t="str">
            <v>Y</v>
          </cell>
          <cell r="F1592" t="str">
            <v>Northern States Power Co - Minnesota</v>
          </cell>
          <cell r="G1592">
            <v>13781</v>
          </cell>
          <cell r="I1592" t="str">
            <v>USS Christoffer Solar LLC</v>
          </cell>
          <cell r="K1592" t="str">
            <v>US Solar</v>
          </cell>
          <cell r="L1592">
            <v>1000</v>
          </cell>
          <cell r="M1592" t="str">
            <v>AC</v>
          </cell>
          <cell r="X1592">
            <v>2020</v>
          </cell>
          <cell r="Z1592" t="str">
            <v>Montevideo</v>
          </cell>
          <cell r="AB1592" t="str">
            <v>MN</v>
          </cell>
        </row>
        <row r="1593">
          <cell r="A1593" t="str">
            <v>P_409028212</v>
          </cell>
          <cell r="B1593" t="str">
            <v>Y</v>
          </cell>
          <cell r="F1593" t="str">
            <v>Northern States Power Co - Minnesota</v>
          </cell>
          <cell r="G1593">
            <v>13781</v>
          </cell>
          <cell r="I1593" t="str">
            <v>USS Cougar Solar LLC</v>
          </cell>
          <cell r="K1593" t="str">
            <v>US Solar</v>
          </cell>
          <cell r="L1593">
            <v>1000</v>
          </cell>
          <cell r="M1593" t="str">
            <v>AC</v>
          </cell>
          <cell r="X1593">
            <v>2020</v>
          </cell>
          <cell r="Z1593" t="str">
            <v>Franklin</v>
          </cell>
          <cell r="AB1593" t="str">
            <v>MN</v>
          </cell>
        </row>
        <row r="1594">
          <cell r="A1594" t="str">
            <v>P_149604245</v>
          </cell>
          <cell r="B1594" t="str">
            <v>Y</v>
          </cell>
          <cell r="F1594" t="str">
            <v>Northern States Power Co - Minnesota</v>
          </cell>
          <cell r="G1594">
            <v>13781</v>
          </cell>
          <cell r="I1594" t="str">
            <v>USS Flower Solar LLC</v>
          </cell>
          <cell r="K1594" t="str">
            <v>US Solar</v>
          </cell>
          <cell r="L1594">
            <v>1000</v>
          </cell>
          <cell r="M1594" t="str">
            <v>AC</v>
          </cell>
          <cell r="X1594">
            <v>2020</v>
          </cell>
          <cell r="Z1594" t="str">
            <v>Nicollet</v>
          </cell>
          <cell r="AB1594" t="str">
            <v>MN</v>
          </cell>
        </row>
        <row r="1595">
          <cell r="A1595" t="str">
            <v>P_325810727</v>
          </cell>
          <cell r="B1595" t="str">
            <v>Y</v>
          </cell>
          <cell r="F1595" t="str">
            <v>Northern States Power Co - Minnesota</v>
          </cell>
          <cell r="G1595">
            <v>13781</v>
          </cell>
          <cell r="I1595" t="str">
            <v>USS Horne North Solar LLC</v>
          </cell>
          <cell r="K1595" t="str">
            <v>US Solar</v>
          </cell>
          <cell r="L1595">
            <v>1000</v>
          </cell>
          <cell r="M1595" t="str">
            <v>AC</v>
          </cell>
          <cell r="X1595">
            <v>2020</v>
          </cell>
          <cell r="Z1595" t="str">
            <v>Felton</v>
          </cell>
          <cell r="AB1595" t="str">
            <v>MN</v>
          </cell>
        </row>
        <row r="1596">
          <cell r="A1596" t="str">
            <v>P_571621903</v>
          </cell>
          <cell r="B1596" t="str">
            <v>Y</v>
          </cell>
          <cell r="F1596" t="str">
            <v>Northern States Power Co - Minnesota</v>
          </cell>
          <cell r="G1596">
            <v>13781</v>
          </cell>
          <cell r="I1596" t="str">
            <v>USS Horne South Solar LLC</v>
          </cell>
          <cell r="K1596" t="str">
            <v>US Solar</v>
          </cell>
          <cell r="L1596">
            <v>1000</v>
          </cell>
          <cell r="M1596" t="str">
            <v>AC</v>
          </cell>
          <cell r="X1596">
            <v>2020</v>
          </cell>
          <cell r="Z1596" t="str">
            <v>Felton</v>
          </cell>
          <cell r="AB1596" t="str">
            <v>MN</v>
          </cell>
        </row>
        <row r="1597">
          <cell r="A1597" t="str">
            <v>P_406433920</v>
          </cell>
          <cell r="B1597" t="str">
            <v>Y</v>
          </cell>
          <cell r="F1597" t="str">
            <v>Northern States Power Co - Minnesota</v>
          </cell>
          <cell r="G1597">
            <v>13781</v>
          </cell>
          <cell r="I1597" t="str">
            <v>USS Hubers Solar LLC</v>
          </cell>
          <cell r="K1597" t="str">
            <v>US Solar</v>
          </cell>
          <cell r="L1597">
            <v>1000</v>
          </cell>
          <cell r="M1597" t="str">
            <v>AC</v>
          </cell>
          <cell r="X1597">
            <v>2020</v>
          </cell>
          <cell r="Z1597" t="str">
            <v>Northfield</v>
          </cell>
          <cell r="AB1597" t="str">
            <v>MN</v>
          </cell>
        </row>
        <row r="1598">
          <cell r="A1598" t="str">
            <v>P_623489496</v>
          </cell>
          <cell r="B1598" t="str">
            <v>Y</v>
          </cell>
          <cell r="F1598" t="str">
            <v>Northern States Power Co - Minnesota</v>
          </cell>
          <cell r="G1598">
            <v>13781</v>
          </cell>
          <cell r="I1598" t="str">
            <v>USS JJ Clay Solar LLC</v>
          </cell>
          <cell r="K1598" t="str">
            <v>US Solar</v>
          </cell>
          <cell r="L1598">
            <v>1000</v>
          </cell>
          <cell r="M1598" t="str">
            <v>AC</v>
          </cell>
          <cell r="X1598">
            <v>2020</v>
          </cell>
          <cell r="Z1598" t="str">
            <v>Glyndon</v>
          </cell>
          <cell r="AB1598" t="str">
            <v>MN</v>
          </cell>
        </row>
        <row r="1599">
          <cell r="A1599" t="str">
            <v>P_632092866</v>
          </cell>
          <cell r="B1599" t="str">
            <v>Y</v>
          </cell>
          <cell r="F1599" t="str">
            <v>Northern States Power Co - Minnesota</v>
          </cell>
          <cell r="G1599">
            <v>13781</v>
          </cell>
          <cell r="I1599" t="str">
            <v>USS Kass Solar LLC</v>
          </cell>
          <cell r="K1599" t="str">
            <v>US Solar</v>
          </cell>
          <cell r="L1599">
            <v>1000</v>
          </cell>
          <cell r="M1599" t="str">
            <v>AC</v>
          </cell>
          <cell r="X1599">
            <v>2020</v>
          </cell>
          <cell r="Z1599" t="str">
            <v>Garvin</v>
          </cell>
          <cell r="AB1599" t="str">
            <v>MN</v>
          </cell>
        </row>
        <row r="1600">
          <cell r="A1600" t="str">
            <v>P_800864105</v>
          </cell>
          <cell r="B1600" t="str">
            <v>Y</v>
          </cell>
          <cell r="F1600" t="str">
            <v>Northern States Power Co - Minnesota</v>
          </cell>
          <cell r="G1600">
            <v>13781</v>
          </cell>
          <cell r="I1600" t="str">
            <v>USS KVPV Solar LLC</v>
          </cell>
          <cell r="K1600" t="str">
            <v>US Solar</v>
          </cell>
          <cell r="L1600">
            <v>1000</v>
          </cell>
          <cell r="M1600" t="str">
            <v>AC</v>
          </cell>
          <cell r="X1600">
            <v>2020</v>
          </cell>
          <cell r="Z1600" t="str">
            <v>Felton</v>
          </cell>
          <cell r="AB1600" t="str">
            <v>MN</v>
          </cell>
        </row>
        <row r="1601">
          <cell r="A1601" t="str">
            <v>P_674554417</v>
          </cell>
          <cell r="B1601" t="str">
            <v>Y</v>
          </cell>
          <cell r="F1601" t="str">
            <v>Northern States Power Co - Minnesota</v>
          </cell>
          <cell r="G1601">
            <v>13781</v>
          </cell>
          <cell r="I1601" t="str">
            <v>USS Mayhew Solar LLC</v>
          </cell>
          <cell r="K1601" t="str">
            <v>US Solar</v>
          </cell>
          <cell r="L1601">
            <v>1000</v>
          </cell>
          <cell r="M1601" t="str">
            <v>AC</v>
          </cell>
          <cell r="X1601">
            <v>2020</v>
          </cell>
          <cell r="Z1601" t="str">
            <v>Sauk Rapids</v>
          </cell>
          <cell r="AB1601" t="str">
            <v>MN</v>
          </cell>
        </row>
        <row r="1602">
          <cell r="A1602" t="str">
            <v>P_210971026</v>
          </cell>
          <cell r="B1602" t="str">
            <v>Y</v>
          </cell>
          <cell r="F1602" t="str">
            <v>Northern States Power Co - Minnesota</v>
          </cell>
          <cell r="G1602">
            <v>13781</v>
          </cell>
          <cell r="I1602" t="str">
            <v>USS Milkweed Solar LLC</v>
          </cell>
          <cell r="K1602" t="str">
            <v>US Solar</v>
          </cell>
          <cell r="L1602">
            <v>1000</v>
          </cell>
          <cell r="M1602" t="str">
            <v>AC</v>
          </cell>
          <cell r="X1602">
            <v>2020</v>
          </cell>
          <cell r="Z1602" t="str">
            <v>Paynesville</v>
          </cell>
          <cell r="AB1602" t="str">
            <v>MN</v>
          </cell>
        </row>
        <row r="1603">
          <cell r="A1603" t="str">
            <v>P_188847997</v>
          </cell>
          <cell r="B1603" t="str">
            <v>Y</v>
          </cell>
          <cell r="F1603" t="str">
            <v>Northern States Power Co - Minnesota</v>
          </cell>
          <cell r="G1603">
            <v>13781</v>
          </cell>
          <cell r="I1603" t="str">
            <v>USS Pheasant Solar LLC</v>
          </cell>
          <cell r="K1603" t="str">
            <v>US Solar</v>
          </cell>
          <cell r="L1603">
            <v>1000</v>
          </cell>
          <cell r="M1603" t="str">
            <v>AC</v>
          </cell>
          <cell r="X1603">
            <v>2020</v>
          </cell>
          <cell r="Z1603" t="str">
            <v>Clara City</v>
          </cell>
          <cell r="AB1603" t="str">
            <v>MN</v>
          </cell>
        </row>
        <row r="1604">
          <cell r="A1604" t="str">
            <v>P_247075866</v>
          </cell>
          <cell r="B1604" t="str">
            <v>Y</v>
          </cell>
          <cell r="F1604" t="str">
            <v>Northern States Power Co - Minnesota</v>
          </cell>
          <cell r="G1604">
            <v>13781</v>
          </cell>
          <cell r="I1604" t="str">
            <v>USS Reindeer Solar LLC</v>
          </cell>
          <cell r="K1604" t="str">
            <v>US Solar</v>
          </cell>
          <cell r="L1604">
            <v>1000</v>
          </cell>
          <cell r="M1604" t="str">
            <v>AC</v>
          </cell>
          <cell r="X1604">
            <v>2020</v>
          </cell>
          <cell r="Z1604" t="str">
            <v>Sauk Rapids</v>
          </cell>
          <cell r="AB1604" t="str">
            <v>MN</v>
          </cell>
        </row>
        <row r="1605">
          <cell r="A1605" t="str">
            <v>P_194136871</v>
          </cell>
          <cell r="B1605" t="str">
            <v>Y</v>
          </cell>
          <cell r="F1605" t="str">
            <v>Northern States Power Co - Minnesota</v>
          </cell>
          <cell r="G1605">
            <v>13781</v>
          </cell>
          <cell r="I1605" t="str">
            <v>USS Solar Sources LLC</v>
          </cell>
          <cell r="K1605" t="str">
            <v>US Solar</v>
          </cell>
          <cell r="L1605">
            <v>1000</v>
          </cell>
          <cell r="M1605" t="str">
            <v>AC</v>
          </cell>
          <cell r="X1605">
            <v>2020</v>
          </cell>
          <cell r="Z1605" t="str">
            <v>Scandia</v>
          </cell>
          <cell r="AB1605" t="str">
            <v>MN</v>
          </cell>
        </row>
        <row r="1606">
          <cell r="A1606" t="str">
            <v>P_332002548</v>
          </cell>
          <cell r="B1606" t="str">
            <v>Y</v>
          </cell>
          <cell r="F1606" t="str">
            <v>Northern States Power Co - Minnesota</v>
          </cell>
          <cell r="G1606">
            <v>13781</v>
          </cell>
          <cell r="I1606" t="str">
            <v>USS Solar Way LLC</v>
          </cell>
          <cell r="K1606" t="str">
            <v>US Solar</v>
          </cell>
          <cell r="L1606">
            <v>1000</v>
          </cell>
          <cell r="M1606" t="str">
            <v>AC</v>
          </cell>
          <cell r="X1606">
            <v>2020</v>
          </cell>
          <cell r="Z1606" t="str">
            <v>Hartland</v>
          </cell>
          <cell r="AB1606" t="str">
            <v>MN</v>
          </cell>
        </row>
        <row r="1607">
          <cell r="A1607" t="str">
            <v>P_548878945</v>
          </cell>
          <cell r="B1607" t="str">
            <v>Y</v>
          </cell>
          <cell r="F1607" t="str">
            <v>Northern States Power Co - Minnesota</v>
          </cell>
          <cell r="G1607">
            <v>13781</v>
          </cell>
          <cell r="I1607" t="str">
            <v>USS Sunrise Solar LLC</v>
          </cell>
          <cell r="K1607" t="str">
            <v>US Solar</v>
          </cell>
          <cell r="L1607">
            <v>1000</v>
          </cell>
          <cell r="M1607" t="str">
            <v>AC</v>
          </cell>
          <cell r="X1607">
            <v>2020</v>
          </cell>
          <cell r="Z1607" t="str">
            <v>Taylors Falls</v>
          </cell>
          <cell r="AB1607" t="str">
            <v>MN</v>
          </cell>
        </row>
        <row r="1608">
          <cell r="A1608" t="str">
            <v>P_676890672</v>
          </cell>
          <cell r="B1608" t="str">
            <v>Y</v>
          </cell>
          <cell r="F1608" t="str">
            <v>Northern States Power Co - Minnesota</v>
          </cell>
          <cell r="G1608">
            <v>13781</v>
          </cell>
          <cell r="I1608" t="str">
            <v>USS Turkey Solar LLC</v>
          </cell>
          <cell r="K1608" t="str">
            <v>US Solar</v>
          </cell>
          <cell r="L1608">
            <v>1000</v>
          </cell>
          <cell r="M1608" t="str">
            <v>AC</v>
          </cell>
          <cell r="X1608">
            <v>2020</v>
          </cell>
          <cell r="Z1608" t="str">
            <v>Atwater</v>
          </cell>
          <cell r="AB1608" t="str">
            <v>MN</v>
          </cell>
        </row>
        <row r="1609">
          <cell r="A1609" t="str">
            <v>P_379932107</v>
          </cell>
          <cell r="B1609" t="str">
            <v>Y</v>
          </cell>
          <cell r="F1609" t="str">
            <v>Northern States Power Co - Minnesota</v>
          </cell>
          <cell r="G1609">
            <v>13781</v>
          </cell>
          <cell r="I1609" t="str">
            <v>USS Verde Solar LLC</v>
          </cell>
          <cell r="K1609" t="str">
            <v>US Solar</v>
          </cell>
          <cell r="L1609">
            <v>1000</v>
          </cell>
          <cell r="M1609" t="str">
            <v>AC</v>
          </cell>
          <cell r="X1609">
            <v>2020</v>
          </cell>
          <cell r="Z1609" t="str">
            <v>Morgan</v>
          </cell>
          <cell r="AB1609" t="str">
            <v>MN</v>
          </cell>
        </row>
        <row r="1610">
          <cell r="A1610" t="str">
            <v>P_545299254</v>
          </cell>
          <cell r="B1610" t="str">
            <v>Y</v>
          </cell>
          <cell r="F1610" t="str">
            <v>Northern States Power Co - Minnesota</v>
          </cell>
          <cell r="G1610">
            <v>13781</v>
          </cell>
          <cell r="I1610" t="str">
            <v>USS Viceroy Solar LLC</v>
          </cell>
          <cell r="K1610" t="str">
            <v>US Solar</v>
          </cell>
          <cell r="L1610">
            <v>1000</v>
          </cell>
          <cell r="M1610" t="str">
            <v>AC</v>
          </cell>
          <cell r="X1610">
            <v>2020</v>
          </cell>
          <cell r="Z1610" t="str">
            <v>Brooten</v>
          </cell>
          <cell r="AB1610" t="str">
            <v>MN</v>
          </cell>
        </row>
        <row r="1611">
          <cell r="A1611" t="str">
            <v>P_728851411</v>
          </cell>
          <cell r="B1611" t="str">
            <v>Y</v>
          </cell>
          <cell r="F1611" t="str">
            <v>Northern States Power Co - Minnesota</v>
          </cell>
          <cell r="G1611">
            <v>13781</v>
          </cell>
          <cell r="I1611" t="str">
            <v>USS Westeros Solar LLC</v>
          </cell>
          <cell r="K1611" t="str">
            <v>US Solar</v>
          </cell>
          <cell r="L1611">
            <v>1000</v>
          </cell>
          <cell r="M1611" t="str">
            <v>AC</v>
          </cell>
          <cell r="X1611">
            <v>2020</v>
          </cell>
          <cell r="Z1611" t="str">
            <v>Belle Plaine</v>
          </cell>
          <cell r="AB1611" t="str">
            <v>MN</v>
          </cell>
        </row>
        <row r="1612">
          <cell r="A1612" t="str">
            <v>P_277446238</v>
          </cell>
          <cell r="B1612" t="str">
            <v>Y</v>
          </cell>
          <cell r="F1612" t="str">
            <v>Northern States Power Co - Minnesota</v>
          </cell>
          <cell r="G1612">
            <v>13781</v>
          </cell>
          <cell r="I1612" t="str">
            <v>Walcott Solar 1-4</v>
          </cell>
          <cell r="K1612" t="str">
            <v>Nautilus</v>
          </cell>
          <cell r="L1612">
            <v>4000</v>
          </cell>
          <cell r="M1612" t="str">
            <v>AC</v>
          </cell>
          <cell r="X1612">
            <v>2020</v>
          </cell>
          <cell r="Z1612" t="str">
            <v>Faribault</v>
          </cell>
          <cell r="AB1612" t="str">
            <v>MN</v>
          </cell>
        </row>
        <row r="1613">
          <cell r="A1613" t="str">
            <v>P_805169880</v>
          </cell>
          <cell r="B1613" t="str">
            <v>Y</v>
          </cell>
          <cell r="F1613" t="str">
            <v>Northern States Power Co - Minnesota</v>
          </cell>
          <cell r="G1613">
            <v>13781</v>
          </cell>
          <cell r="I1613" t="str">
            <v>Warsaw Solar 1-2</v>
          </cell>
          <cell r="K1613" t="str">
            <v>Altus Power America</v>
          </cell>
          <cell r="L1613">
            <v>2000</v>
          </cell>
          <cell r="M1613" t="str">
            <v>AC</v>
          </cell>
          <cell r="X1613">
            <v>2020</v>
          </cell>
          <cell r="Z1613" t="str">
            <v>Morristown</v>
          </cell>
          <cell r="AB1613" t="str">
            <v>MN</v>
          </cell>
        </row>
        <row r="1614">
          <cell r="A1614" t="str">
            <v>P_995709371</v>
          </cell>
          <cell r="B1614" t="str">
            <v>Y</v>
          </cell>
          <cell r="F1614" t="str">
            <v>Northern States Power Co - Minnesota</v>
          </cell>
          <cell r="G1614">
            <v>13781</v>
          </cell>
          <cell r="I1614" t="str">
            <v>Winona Community Solar One</v>
          </cell>
          <cell r="K1614" t="str">
            <v>New Energy Equity</v>
          </cell>
          <cell r="L1614">
            <v>1000</v>
          </cell>
          <cell r="M1614" t="str">
            <v>AC</v>
          </cell>
          <cell r="X1614">
            <v>2020</v>
          </cell>
          <cell r="Z1614" t="str">
            <v>La Crescent</v>
          </cell>
          <cell r="AB1614" t="str">
            <v>MN</v>
          </cell>
        </row>
        <row r="1615">
          <cell r="A1615" t="str">
            <v>P_689076034</v>
          </cell>
          <cell r="B1615" t="str">
            <v>Y</v>
          </cell>
          <cell r="F1615" t="str">
            <v>Northern States Power Co - Minnesota</v>
          </cell>
          <cell r="G1615">
            <v>13781</v>
          </cell>
          <cell r="I1615" t="str">
            <v>Zumbro Garden LLC</v>
          </cell>
          <cell r="K1615" t="str">
            <v>Excelsior Energy Capital</v>
          </cell>
          <cell r="L1615">
            <v>1000</v>
          </cell>
          <cell r="M1615" t="str">
            <v>AC</v>
          </cell>
          <cell r="X1615">
            <v>2020</v>
          </cell>
          <cell r="Z1615" t="str">
            <v>Kasson</v>
          </cell>
          <cell r="AB1615" t="str">
            <v>MN</v>
          </cell>
        </row>
        <row r="1616">
          <cell r="A1616" t="str">
            <v>P_186012152</v>
          </cell>
          <cell r="B1616" t="str">
            <v>Y</v>
          </cell>
          <cell r="F1616" t="str">
            <v>Portland General Electric Co</v>
          </cell>
          <cell r="G1616">
            <v>15248</v>
          </cell>
          <cell r="I1616" t="str">
            <v>Dunn Rd</v>
          </cell>
          <cell r="K1616" t="str">
            <v>Neighborhood Power</v>
          </cell>
          <cell r="L1616">
            <v>1848</v>
          </cell>
          <cell r="M1616" t="str">
            <v>AC</v>
          </cell>
          <cell r="X1616">
            <v>2021</v>
          </cell>
          <cell r="Z1616" t="str">
            <v>Sandy</v>
          </cell>
          <cell r="AB1616" t="str">
            <v>OR</v>
          </cell>
        </row>
        <row r="1617">
          <cell r="A1617" t="str">
            <v>P_744372596</v>
          </cell>
          <cell r="B1617" t="str">
            <v>Y</v>
          </cell>
          <cell r="F1617" t="str">
            <v>Portland General Electric Co</v>
          </cell>
          <cell r="G1617">
            <v>15248</v>
          </cell>
          <cell r="I1617" t="str">
            <v>Mt Hope Solar</v>
          </cell>
          <cell r="K1617" t="str">
            <v>Neighborhood Power</v>
          </cell>
          <cell r="L1617">
            <v>2502</v>
          </cell>
          <cell r="M1617" t="str">
            <v>AC</v>
          </cell>
          <cell r="X1617">
            <v>2021</v>
          </cell>
          <cell r="Z1617" t="str">
            <v>Molalla</v>
          </cell>
          <cell r="AB1617" t="str">
            <v>OR</v>
          </cell>
        </row>
        <row r="1618">
          <cell r="A1618" t="str">
            <v>P_665544589</v>
          </cell>
          <cell r="B1618" t="str">
            <v>Y</v>
          </cell>
          <cell r="F1618" t="str">
            <v>Portland General Electric Co</v>
          </cell>
          <cell r="G1618">
            <v>15248</v>
          </cell>
          <cell r="I1618" t="str">
            <v>Williams Acres</v>
          </cell>
          <cell r="K1618" t="str">
            <v>Neighborhood Power</v>
          </cell>
          <cell r="L1618">
            <v>2502</v>
          </cell>
          <cell r="M1618" t="str">
            <v>AC</v>
          </cell>
          <cell r="X1618">
            <v>2021</v>
          </cell>
          <cell r="Z1618" t="str">
            <v>Woodburn</v>
          </cell>
          <cell r="AB1618" t="str">
            <v>OR</v>
          </cell>
        </row>
        <row r="1619">
          <cell r="A1619" t="str">
            <v>P_235501220</v>
          </cell>
          <cell r="B1619" t="str">
            <v>Y</v>
          </cell>
          <cell r="F1619" t="str">
            <v>Entergy Arkansas Inc</v>
          </cell>
          <cell r="G1619">
            <v>814</v>
          </cell>
          <cell r="I1619" t="str">
            <v>Chicot Solar project</v>
          </cell>
          <cell r="K1619" t="str">
            <v>NextEra</v>
          </cell>
          <cell r="L1619">
            <v>100000</v>
          </cell>
          <cell r="M1619" t="str">
            <v>AC</v>
          </cell>
          <cell r="X1619">
            <v>2020</v>
          </cell>
          <cell r="Z1619" t="str">
            <v>Lake Village</v>
          </cell>
          <cell r="AB1619" t="str">
            <v>AR</v>
          </cell>
        </row>
        <row r="1620">
          <cell r="A1620" t="str">
            <v>P_489448098</v>
          </cell>
          <cell r="B1620" t="str">
            <v>Y</v>
          </cell>
          <cell r="F1620" t="str">
            <v>Portland General Electric Co</v>
          </cell>
          <cell r="G1620">
            <v>15248</v>
          </cell>
          <cell r="I1620" t="str">
            <v>Jim and Salle's Place Apartments</v>
          </cell>
          <cell r="L1620">
            <v>48.3</v>
          </cell>
          <cell r="M1620" t="str">
            <v>AC</v>
          </cell>
          <cell r="X1620">
            <v>2022</v>
          </cell>
          <cell r="Z1620" t="str">
            <v>Portland</v>
          </cell>
          <cell r="AB1620" t="str">
            <v>OR</v>
          </cell>
        </row>
        <row r="1621">
          <cell r="A1621" t="str">
            <v>P_649197226</v>
          </cell>
          <cell r="B1621" t="str">
            <v>Y</v>
          </cell>
          <cell r="F1621" t="str">
            <v>PacifiCorp</v>
          </cell>
          <cell r="G1621">
            <v>14354</v>
          </cell>
          <cell r="I1621" t="str">
            <v>Oregon Shakespeare Festival Community Solar Project</v>
          </cell>
          <cell r="L1621">
            <v>130</v>
          </cell>
          <cell r="M1621" t="str">
            <v>AC</v>
          </cell>
          <cell r="X1621">
            <v>2022</v>
          </cell>
          <cell r="Z1621" t="str">
            <v>Talent</v>
          </cell>
          <cell r="AB1621" t="str">
            <v>OR</v>
          </cell>
        </row>
        <row r="1622">
          <cell r="A1622" t="str">
            <v>P_054023765</v>
          </cell>
          <cell r="F1622" t="str">
            <v>Baltimore Gas &amp; Electric Co</v>
          </cell>
          <cell r="G1622">
            <v>1167</v>
          </cell>
          <cell r="I1622">
            <v>4958203</v>
          </cell>
          <cell r="L1622">
            <v>1983</v>
          </cell>
          <cell r="M1622" t="str">
            <v>AC</v>
          </cell>
          <cell r="X1622">
            <v>2021</v>
          </cell>
          <cell r="Z1622" t="str">
            <v>Monkton</v>
          </cell>
          <cell r="AB1622" t="str">
            <v>MD</v>
          </cell>
        </row>
        <row r="1623">
          <cell r="A1623" t="str">
            <v>P_036650310</v>
          </cell>
          <cell r="B1623" t="str">
            <v>Y</v>
          </cell>
          <cell r="F1623" t="str">
            <v>Niagara Mohawk Power Corp.</v>
          </cell>
          <cell r="G1623">
            <v>13573</v>
          </cell>
          <cell r="I1623">
            <v>80600</v>
          </cell>
          <cell r="K1623" t="str">
            <v>ForeFront Power, LLC</v>
          </cell>
          <cell r="L1623">
            <v>3012.24</v>
          </cell>
          <cell r="M1623" t="str">
            <v>DC</v>
          </cell>
          <cell r="X1623">
            <v>2019</v>
          </cell>
          <cell r="Z1623" t="str">
            <v>Sandy Creek</v>
          </cell>
          <cell r="AB1623" t="str">
            <v>NY</v>
          </cell>
        </row>
        <row r="1624">
          <cell r="A1624" t="str">
            <v>P_667498379</v>
          </cell>
          <cell r="B1624" t="str">
            <v>Y</v>
          </cell>
          <cell r="F1624" t="str">
            <v>Niagara Mohawk Power Corp.</v>
          </cell>
          <cell r="G1624">
            <v>13573</v>
          </cell>
          <cell r="I1624">
            <v>50804</v>
          </cell>
          <cell r="K1624" t="str">
            <v>Clearway Renew LLC</v>
          </cell>
          <cell r="L1624">
            <v>3027.02</v>
          </cell>
          <cell r="M1624" t="str">
            <v>DC</v>
          </cell>
          <cell r="X1624">
            <v>2019</v>
          </cell>
          <cell r="Z1624" t="str">
            <v>Poughkeepsie</v>
          </cell>
          <cell r="AB1624" t="str">
            <v>NY</v>
          </cell>
        </row>
        <row r="1625">
          <cell r="A1625" t="str">
            <v>P_073360989</v>
          </cell>
          <cell r="B1625" t="str">
            <v>Y</v>
          </cell>
          <cell r="F1625" t="str">
            <v>Consolidated Edison</v>
          </cell>
          <cell r="G1625">
            <v>4226</v>
          </cell>
          <cell r="I1625">
            <v>254524</v>
          </cell>
          <cell r="K1625" t="str">
            <v>Bright Power</v>
          </cell>
          <cell r="L1625">
            <v>75.959999999999994</v>
          </cell>
          <cell r="M1625" t="str">
            <v>DC</v>
          </cell>
          <cell r="X1625">
            <v>2021</v>
          </cell>
          <cell r="Z1625" t="str">
            <v>Queens</v>
          </cell>
          <cell r="AB1625" t="str">
            <v>NY</v>
          </cell>
        </row>
        <row r="1626">
          <cell r="A1626" t="str">
            <v>P_533189105</v>
          </cell>
          <cell r="B1626" t="str">
            <v>Y</v>
          </cell>
          <cell r="F1626" t="str">
            <v>Niagara Mohawk Power Corp.</v>
          </cell>
          <cell r="G1626">
            <v>13573</v>
          </cell>
          <cell r="I1626">
            <v>90743</v>
          </cell>
          <cell r="K1626" t="str">
            <v>Standard Solar Inc</v>
          </cell>
          <cell r="L1626">
            <v>6887.16</v>
          </cell>
          <cell r="M1626" t="str">
            <v>DC</v>
          </cell>
          <cell r="X1626">
            <v>2021</v>
          </cell>
          <cell r="Z1626" t="str">
            <v>Grand Island</v>
          </cell>
          <cell r="AB1626" t="str">
            <v>NY</v>
          </cell>
        </row>
        <row r="1627">
          <cell r="A1627" t="str">
            <v>P_454718160</v>
          </cell>
          <cell r="B1627" t="str">
            <v>Y</v>
          </cell>
          <cell r="F1627" t="str">
            <v>New York State Elec &amp; Gas Corp</v>
          </cell>
          <cell r="G1627">
            <v>13511</v>
          </cell>
          <cell r="I1627">
            <v>72536</v>
          </cell>
          <cell r="K1627" t="str">
            <v>Distributed Asset Solutions LLC</v>
          </cell>
          <cell r="L1627">
            <v>5466.03</v>
          </cell>
          <cell r="M1627" t="str">
            <v>DC</v>
          </cell>
          <cell r="X1627">
            <v>2021</v>
          </cell>
          <cell r="Z1627" t="str">
            <v>Newfield</v>
          </cell>
          <cell r="AB1627" t="str">
            <v>NY</v>
          </cell>
        </row>
        <row r="1628">
          <cell r="A1628" t="str">
            <v>P_808836742</v>
          </cell>
          <cell r="B1628" t="str">
            <v>Y</v>
          </cell>
          <cell r="F1628" t="str">
            <v>Central Hudson Gas &amp; Elec Corp</v>
          </cell>
          <cell r="G1628">
            <v>3249</v>
          </cell>
          <cell r="I1628">
            <v>175408</v>
          </cell>
          <cell r="K1628" t="str">
            <v>Nexamp Inc.</v>
          </cell>
          <cell r="L1628">
            <v>2917.08</v>
          </cell>
          <cell r="M1628" t="str">
            <v>DC</v>
          </cell>
          <cell r="X1628">
            <v>2021</v>
          </cell>
          <cell r="Z1628" t="str">
            <v>Hyde Park</v>
          </cell>
          <cell r="AB1628" t="str">
            <v>NY</v>
          </cell>
        </row>
        <row r="1629">
          <cell r="A1629" t="str">
            <v>P_196817069</v>
          </cell>
          <cell r="B1629" t="str">
            <v>Y</v>
          </cell>
          <cell r="F1629" t="str">
            <v>Central Hudson Gas &amp; Elec Corp</v>
          </cell>
          <cell r="G1629">
            <v>3249</v>
          </cell>
          <cell r="I1629">
            <v>93073</v>
          </cell>
          <cell r="K1629" t="str">
            <v>KSI II Consolidated, LLC</v>
          </cell>
          <cell r="L1629">
            <v>719.44</v>
          </cell>
          <cell r="M1629" t="str">
            <v>DC</v>
          </cell>
          <cell r="X1629">
            <v>2021</v>
          </cell>
          <cell r="Z1629" t="str">
            <v>Millbrook</v>
          </cell>
          <cell r="AB1629" t="str">
            <v>NY</v>
          </cell>
        </row>
        <row r="1630">
          <cell r="A1630" t="str">
            <v>P_867605666</v>
          </cell>
          <cell r="B1630" t="str">
            <v>Y</v>
          </cell>
          <cell r="F1630" t="str">
            <v>Consolidated Edison</v>
          </cell>
          <cell r="G1630">
            <v>4226</v>
          </cell>
          <cell r="I1630">
            <v>244195</v>
          </cell>
          <cell r="K1630" t="str">
            <v>Amergy Solar Inc.</v>
          </cell>
          <cell r="L1630">
            <v>71.78</v>
          </cell>
          <cell r="M1630" t="str">
            <v>DC</v>
          </cell>
          <cell r="X1630">
            <v>2021</v>
          </cell>
          <cell r="Z1630" t="str">
            <v>Queens</v>
          </cell>
          <cell r="AB1630" t="str">
            <v>NY</v>
          </cell>
        </row>
        <row r="1631">
          <cell r="A1631" t="str">
            <v>P_049011425</v>
          </cell>
          <cell r="B1631" t="str">
            <v>Y</v>
          </cell>
          <cell r="F1631" t="str">
            <v>Consolidated Edison</v>
          </cell>
          <cell r="G1631">
            <v>4226</v>
          </cell>
          <cell r="I1631">
            <v>248727</v>
          </cell>
          <cell r="K1631" t="str">
            <v>A-Best Energy Power</v>
          </cell>
          <cell r="L1631">
            <v>9.36</v>
          </cell>
          <cell r="M1631" t="str">
            <v>DC</v>
          </cell>
          <cell r="X1631">
            <v>2021</v>
          </cell>
          <cell r="Z1631" t="str">
            <v>Brooklyn</v>
          </cell>
          <cell r="AB1631" t="str">
            <v>NY</v>
          </cell>
        </row>
        <row r="1632">
          <cell r="A1632" t="str">
            <v>P_357174795</v>
          </cell>
          <cell r="B1632" t="str">
            <v>Y</v>
          </cell>
          <cell r="F1632" t="str">
            <v>Consolidated Edison</v>
          </cell>
          <cell r="G1632">
            <v>4226</v>
          </cell>
          <cell r="I1632">
            <v>248939</v>
          </cell>
          <cell r="K1632" t="str">
            <v>A-Best Energy Power</v>
          </cell>
          <cell r="L1632">
            <v>23.01</v>
          </cell>
          <cell r="M1632" t="str">
            <v>DC</v>
          </cell>
          <cell r="X1632">
            <v>2021</v>
          </cell>
          <cell r="Z1632" t="str">
            <v>Brooklyn</v>
          </cell>
          <cell r="AB1632" t="str">
            <v>NY</v>
          </cell>
        </row>
        <row r="1633">
          <cell r="A1633" t="str">
            <v>P_304909622</v>
          </cell>
          <cell r="B1633" t="str">
            <v>Y</v>
          </cell>
          <cell r="F1633" t="str">
            <v>Consolidated Edison</v>
          </cell>
          <cell r="G1633">
            <v>4226</v>
          </cell>
          <cell r="I1633">
            <v>254518</v>
          </cell>
          <cell r="K1633" t="str">
            <v>SunBlue Energy (dba for Florenton River LLC)</v>
          </cell>
          <cell r="L1633">
            <v>65.97</v>
          </cell>
          <cell r="M1633" t="str">
            <v>DC</v>
          </cell>
          <cell r="X1633">
            <v>2021</v>
          </cell>
          <cell r="Z1633" t="str">
            <v>Sleepy Hollow</v>
          </cell>
          <cell r="AB1633" t="str">
            <v>NY</v>
          </cell>
        </row>
        <row r="1634">
          <cell r="A1634" t="str">
            <v>P_284313062</v>
          </cell>
          <cell r="B1634" t="str">
            <v>Y</v>
          </cell>
          <cell r="F1634" t="str">
            <v>Consolidated Edison</v>
          </cell>
          <cell r="G1634">
            <v>4226</v>
          </cell>
          <cell r="I1634">
            <v>245178</v>
          </cell>
          <cell r="K1634" t="str">
            <v>Ecogy Solar LLC</v>
          </cell>
          <cell r="L1634">
            <v>265.44</v>
          </cell>
          <cell r="M1634" t="str">
            <v>DC</v>
          </cell>
          <cell r="X1634">
            <v>2021</v>
          </cell>
          <cell r="Z1634" t="str">
            <v>Yorktown Heights</v>
          </cell>
          <cell r="AB1634" t="str">
            <v>NY</v>
          </cell>
        </row>
        <row r="1635">
          <cell r="A1635" t="str">
            <v>P_879674179</v>
          </cell>
          <cell r="B1635" t="str">
            <v>Y</v>
          </cell>
          <cell r="F1635" t="str">
            <v>Consolidated Edison</v>
          </cell>
          <cell r="G1635">
            <v>4226</v>
          </cell>
          <cell r="I1635">
            <v>282435</v>
          </cell>
          <cell r="K1635" t="str">
            <v>Brooklyn SolarWorks, LLC</v>
          </cell>
          <cell r="L1635">
            <v>10.130000000000001</v>
          </cell>
          <cell r="M1635" t="str">
            <v>DC</v>
          </cell>
          <cell r="X1635">
            <v>2021</v>
          </cell>
          <cell r="Z1635" t="str">
            <v>Broklyn</v>
          </cell>
          <cell r="AB1635" t="str">
            <v>NY</v>
          </cell>
        </row>
        <row r="1636">
          <cell r="A1636" t="str">
            <v>P_890427497</v>
          </cell>
          <cell r="B1636" t="str">
            <v>Y</v>
          </cell>
          <cell r="F1636" t="str">
            <v>Consolidated Edison</v>
          </cell>
          <cell r="G1636">
            <v>4226</v>
          </cell>
          <cell r="I1636">
            <v>166421</v>
          </cell>
          <cell r="K1636" t="str">
            <v>Solar Liberty Energy Systems, Inc.</v>
          </cell>
          <cell r="L1636">
            <v>17.600000000000001</v>
          </cell>
          <cell r="M1636" t="str">
            <v>DC</v>
          </cell>
          <cell r="X1636">
            <v>2021</v>
          </cell>
          <cell r="Z1636" t="str">
            <v>Woodside</v>
          </cell>
          <cell r="AB1636" t="str">
            <v>NY</v>
          </cell>
        </row>
        <row r="1637">
          <cell r="A1637" t="str">
            <v>P_805421941</v>
          </cell>
          <cell r="B1637" t="str">
            <v>Y</v>
          </cell>
          <cell r="F1637" t="str">
            <v>Consolidated Edison</v>
          </cell>
          <cell r="G1637">
            <v>4226</v>
          </cell>
          <cell r="I1637">
            <v>185988</v>
          </cell>
          <cell r="K1637" t="str">
            <v>Bright Power, Inc.</v>
          </cell>
          <cell r="L1637">
            <v>98.82</v>
          </cell>
          <cell r="M1637" t="str">
            <v>DC</v>
          </cell>
          <cell r="X1637">
            <v>2021</v>
          </cell>
          <cell r="Z1637" t="str">
            <v>Bronx</v>
          </cell>
          <cell r="AB1637" t="str">
            <v>NY</v>
          </cell>
        </row>
        <row r="1638">
          <cell r="A1638" t="str">
            <v>P_085772263</v>
          </cell>
          <cell r="B1638" t="str">
            <v>Y</v>
          </cell>
          <cell r="F1638" t="str">
            <v>New York State Elec &amp; Gas Corp</v>
          </cell>
          <cell r="G1638">
            <v>13511</v>
          </cell>
          <cell r="I1638">
            <v>221872</v>
          </cell>
          <cell r="K1638" t="str">
            <v>Lodestar Energy</v>
          </cell>
          <cell r="L1638">
            <v>5220.8</v>
          </cell>
          <cell r="M1638" t="str">
            <v>DC</v>
          </cell>
          <cell r="X1638">
            <v>2021</v>
          </cell>
          <cell r="Z1638" t="str">
            <v>Nichols</v>
          </cell>
          <cell r="AB1638" t="str">
            <v>NY</v>
          </cell>
        </row>
        <row r="1639">
          <cell r="A1639" t="str">
            <v>P_393846052</v>
          </cell>
          <cell r="B1639" t="str">
            <v>Y</v>
          </cell>
          <cell r="F1639" t="str">
            <v>New York State Elec &amp; Gas Corp</v>
          </cell>
          <cell r="G1639">
            <v>13511</v>
          </cell>
          <cell r="I1639">
            <v>77228</v>
          </cell>
          <cell r="K1639" t="str">
            <v>Distributed Asset Solutions LLC</v>
          </cell>
          <cell r="L1639">
            <v>5429.43</v>
          </cell>
          <cell r="M1639" t="str">
            <v>DC</v>
          </cell>
          <cell r="X1639">
            <v>2021</v>
          </cell>
          <cell r="Z1639" t="str">
            <v>Dryden</v>
          </cell>
          <cell r="AB1639" t="str">
            <v>NY</v>
          </cell>
        </row>
        <row r="1640">
          <cell r="A1640" t="str">
            <v>P_467216731</v>
          </cell>
          <cell r="B1640" t="str">
            <v>Y</v>
          </cell>
          <cell r="F1640" t="str">
            <v>Rochester Gas and Electric</v>
          </cell>
          <cell r="G1640">
            <v>16183</v>
          </cell>
          <cell r="I1640">
            <v>212584</v>
          </cell>
          <cell r="K1640" t="str">
            <v>KSI II Consolidated, LLC</v>
          </cell>
          <cell r="L1640">
            <v>4045.86</v>
          </cell>
          <cell r="M1640" t="str">
            <v>DC</v>
          </cell>
          <cell r="X1640">
            <v>2021</v>
          </cell>
          <cell r="Z1640" t="str">
            <v>Ontario</v>
          </cell>
          <cell r="AB1640" t="str">
            <v>NY</v>
          </cell>
        </row>
        <row r="1641">
          <cell r="A1641" t="str">
            <v>P_490153124</v>
          </cell>
          <cell r="B1641" t="str">
            <v>Y</v>
          </cell>
          <cell r="F1641" t="str">
            <v>Niagara Mohawk Power Corp.</v>
          </cell>
          <cell r="G1641">
            <v>13573</v>
          </cell>
          <cell r="I1641">
            <v>91172</v>
          </cell>
          <cell r="K1641" t="str">
            <v>Standard Solar Inc</v>
          </cell>
          <cell r="L1641">
            <v>2621.4299999999998</v>
          </cell>
          <cell r="M1641" t="str">
            <v>DC</v>
          </cell>
          <cell r="X1641">
            <v>2021</v>
          </cell>
          <cell r="Z1641" t="str">
            <v>Slingerlands</v>
          </cell>
          <cell r="AB1641" t="str">
            <v>NY</v>
          </cell>
        </row>
        <row r="1642">
          <cell r="A1642" t="str">
            <v>P_497505929</v>
          </cell>
          <cell r="B1642" t="str">
            <v>Y</v>
          </cell>
          <cell r="F1642" t="str">
            <v>New York State Elec &amp; Gas Corp</v>
          </cell>
          <cell r="G1642">
            <v>13511</v>
          </cell>
          <cell r="I1642">
            <v>209587</v>
          </cell>
          <cell r="K1642" t="str">
            <v>Lodestar Energy</v>
          </cell>
          <cell r="L1642">
            <v>7363.59</v>
          </cell>
          <cell r="M1642" t="str">
            <v>DC</v>
          </cell>
          <cell r="X1642">
            <v>2021</v>
          </cell>
          <cell r="Z1642" t="str">
            <v>Tioga Center</v>
          </cell>
          <cell r="AB1642" t="str">
            <v>NY</v>
          </cell>
        </row>
        <row r="1643">
          <cell r="A1643" t="str">
            <v>P_364516511</v>
          </cell>
          <cell r="B1643" t="str">
            <v>Y</v>
          </cell>
          <cell r="F1643" t="str">
            <v>New York State Elec &amp; Gas Corp</v>
          </cell>
          <cell r="G1643">
            <v>13511</v>
          </cell>
          <cell r="I1643">
            <v>77232</v>
          </cell>
          <cell r="K1643" t="str">
            <v>Distributed Asset Solutions LLC</v>
          </cell>
          <cell r="L1643">
            <v>2937.6</v>
          </cell>
          <cell r="M1643" t="str">
            <v>DC</v>
          </cell>
          <cell r="X1643">
            <v>2021</v>
          </cell>
          <cell r="Z1643" t="str">
            <v>Dryden</v>
          </cell>
          <cell r="AB1643" t="str">
            <v>NY</v>
          </cell>
        </row>
        <row r="1644">
          <cell r="A1644" t="str">
            <v>P_427811272</v>
          </cell>
          <cell r="B1644" t="str">
            <v>Y</v>
          </cell>
          <cell r="F1644" t="str">
            <v>New York State Elec &amp; Gas Corp</v>
          </cell>
          <cell r="G1644">
            <v>13511</v>
          </cell>
          <cell r="I1644">
            <v>77233</v>
          </cell>
          <cell r="K1644" t="str">
            <v>Distributed Asset Solutions LLC</v>
          </cell>
          <cell r="L1644">
            <v>5108.3999999999996</v>
          </cell>
          <cell r="M1644" t="str">
            <v>DC</v>
          </cell>
          <cell r="X1644">
            <v>2021</v>
          </cell>
          <cell r="Z1644" t="str">
            <v>Dryden</v>
          </cell>
          <cell r="AB1644" t="str">
            <v>NY</v>
          </cell>
        </row>
        <row r="1645">
          <cell r="A1645" t="str">
            <v>P_838362522</v>
          </cell>
          <cell r="B1645" t="str">
            <v>Y</v>
          </cell>
          <cell r="F1645" t="str">
            <v>Niagara Mohawk Power Corp.</v>
          </cell>
          <cell r="G1645">
            <v>13573</v>
          </cell>
          <cell r="I1645">
            <v>165459</v>
          </cell>
          <cell r="K1645" t="str">
            <v>Nautilus Solar Energy, LLC</v>
          </cell>
          <cell r="L1645">
            <v>7497.49</v>
          </cell>
          <cell r="M1645" t="str">
            <v>DC</v>
          </cell>
          <cell r="Q1645">
            <v>7497.49</v>
          </cell>
          <cell r="X1645">
            <v>2021</v>
          </cell>
          <cell r="Z1645" t="str">
            <v>Rexford</v>
          </cell>
          <cell r="AB1645" t="str">
            <v>NY</v>
          </cell>
        </row>
        <row r="1646">
          <cell r="A1646" t="str">
            <v>P_098868599</v>
          </cell>
          <cell r="B1646" t="str">
            <v>Y</v>
          </cell>
          <cell r="F1646" t="str">
            <v>New York State Elec &amp; Gas Corp</v>
          </cell>
          <cell r="G1646">
            <v>13511</v>
          </cell>
          <cell r="I1646">
            <v>213067</v>
          </cell>
          <cell r="K1646" t="str">
            <v>KSI II Consolidated, LLC</v>
          </cell>
          <cell r="L1646">
            <v>5542.25</v>
          </cell>
          <cell r="M1646" t="str">
            <v>DC</v>
          </cell>
          <cell r="X1646">
            <v>2021</v>
          </cell>
          <cell r="Z1646" t="str">
            <v>Mooers</v>
          </cell>
          <cell r="AB1646" t="str">
            <v>NY</v>
          </cell>
        </row>
        <row r="1647">
          <cell r="A1647" t="str">
            <v>P_647224124</v>
          </cell>
          <cell r="B1647" t="str">
            <v>Y</v>
          </cell>
          <cell r="F1647" t="str">
            <v>Consolidated Edison</v>
          </cell>
          <cell r="G1647">
            <v>4226</v>
          </cell>
          <cell r="I1647">
            <v>228630</v>
          </cell>
          <cell r="K1647" t="str">
            <v>You Save Green, Inc</v>
          </cell>
          <cell r="L1647">
            <v>763.2</v>
          </cell>
          <cell r="M1647" t="str">
            <v>DC</v>
          </cell>
          <cell r="X1647">
            <v>2021</v>
          </cell>
          <cell r="Z1647" t="str">
            <v>New York</v>
          </cell>
          <cell r="AB1647" t="str">
            <v>NY</v>
          </cell>
        </row>
        <row r="1648">
          <cell r="A1648" t="str">
            <v>P_170601458</v>
          </cell>
          <cell r="B1648" t="str">
            <v>Y</v>
          </cell>
          <cell r="F1648" t="str">
            <v>Niagara Mohawk Power Corp.</v>
          </cell>
          <cell r="G1648">
            <v>13573</v>
          </cell>
          <cell r="I1648">
            <v>173558</v>
          </cell>
          <cell r="K1648" t="str">
            <v>RER Energy Group LLC</v>
          </cell>
          <cell r="L1648">
            <v>2061.12</v>
          </cell>
          <cell r="M1648" t="str">
            <v>DC</v>
          </cell>
          <cell r="X1648">
            <v>2021</v>
          </cell>
          <cell r="Z1648" t="str">
            <v>Harrietstown</v>
          </cell>
          <cell r="AB1648" t="str">
            <v>NY</v>
          </cell>
        </row>
        <row r="1649">
          <cell r="A1649" t="str">
            <v>P_150717988</v>
          </cell>
          <cell r="B1649" t="str">
            <v>Y</v>
          </cell>
          <cell r="F1649" t="str">
            <v>Niagara Mohawk Power Corp.</v>
          </cell>
          <cell r="G1649">
            <v>13573</v>
          </cell>
          <cell r="I1649">
            <v>162218</v>
          </cell>
          <cell r="K1649" t="str">
            <v>Nautilus Solar Energy, LLC</v>
          </cell>
          <cell r="L1649">
            <v>6912.68</v>
          </cell>
          <cell r="M1649" t="str">
            <v>DC</v>
          </cell>
          <cell r="Q1649">
            <v>6912.6750000000002</v>
          </cell>
          <cell r="X1649">
            <v>2021</v>
          </cell>
          <cell r="Z1649" t="str">
            <v>Hamlin</v>
          </cell>
          <cell r="AB1649" t="str">
            <v>NY</v>
          </cell>
        </row>
        <row r="1650">
          <cell r="A1650" t="str">
            <v>P_385872557</v>
          </cell>
          <cell r="B1650" t="str">
            <v>Y</v>
          </cell>
          <cell r="F1650" t="str">
            <v>Niagara Mohawk Power Corp.</v>
          </cell>
          <cell r="G1650">
            <v>13573</v>
          </cell>
          <cell r="I1650">
            <v>220393</v>
          </cell>
          <cell r="K1650" t="str">
            <v>Allen Power Inc</v>
          </cell>
          <cell r="L1650">
            <v>73.010000000000005</v>
          </cell>
          <cell r="M1650" t="str">
            <v>DC</v>
          </cell>
          <cell r="X1650">
            <v>2021</v>
          </cell>
          <cell r="Z1650" t="str">
            <v>Albany</v>
          </cell>
          <cell r="AB1650" t="str">
            <v>NY</v>
          </cell>
        </row>
        <row r="1651">
          <cell r="A1651" t="str">
            <v>P_968781853</v>
          </cell>
          <cell r="B1651" t="str">
            <v>Y</v>
          </cell>
          <cell r="F1651" t="str">
            <v>Consolidated Edison</v>
          </cell>
          <cell r="G1651">
            <v>4226</v>
          </cell>
          <cell r="I1651">
            <v>234995</v>
          </cell>
          <cell r="K1651" t="str">
            <v>Best Energy Power</v>
          </cell>
          <cell r="L1651">
            <v>43.89</v>
          </cell>
          <cell r="M1651" t="str">
            <v>DC</v>
          </cell>
          <cell r="X1651">
            <v>2021</v>
          </cell>
          <cell r="Z1651" t="str">
            <v>BROOKLYN</v>
          </cell>
          <cell r="AB1651" t="str">
            <v>NY</v>
          </cell>
        </row>
        <row r="1652">
          <cell r="A1652" t="str">
            <v>P_707258267</v>
          </cell>
          <cell r="B1652" t="str">
            <v>Y</v>
          </cell>
          <cell r="F1652" t="str">
            <v>Consolidated Edison</v>
          </cell>
          <cell r="G1652">
            <v>4226</v>
          </cell>
          <cell r="I1652">
            <v>234968</v>
          </cell>
          <cell r="K1652" t="str">
            <v>Best Energy Power</v>
          </cell>
          <cell r="L1652">
            <v>42.55</v>
          </cell>
          <cell r="M1652" t="str">
            <v>DC</v>
          </cell>
          <cell r="X1652">
            <v>2021</v>
          </cell>
          <cell r="Z1652" t="str">
            <v>BROOKLYN</v>
          </cell>
          <cell r="AB1652" t="str">
            <v>NY</v>
          </cell>
        </row>
        <row r="1653">
          <cell r="A1653" t="str">
            <v>P_828107046</v>
          </cell>
          <cell r="B1653" t="str">
            <v>Y</v>
          </cell>
          <cell r="F1653" t="str">
            <v>Consolidated Edison</v>
          </cell>
          <cell r="G1653">
            <v>4226</v>
          </cell>
          <cell r="I1653">
            <v>241599</v>
          </cell>
          <cell r="K1653" t="str">
            <v>Sol Alliance Solar Development</v>
          </cell>
          <cell r="L1653">
            <v>221.2</v>
          </cell>
          <cell r="M1653" t="str">
            <v>DC</v>
          </cell>
          <cell r="X1653">
            <v>2021</v>
          </cell>
          <cell r="Z1653" t="str">
            <v>Harrison</v>
          </cell>
          <cell r="AB1653" t="str">
            <v>NY</v>
          </cell>
        </row>
        <row r="1654">
          <cell r="A1654" t="str">
            <v>P_339706058</v>
          </cell>
          <cell r="B1654" t="str">
            <v>Y</v>
          </cell>
          <cell r="F1654" t="str">
            <v>Consolidated Edison</v>
          </cell>
          <cell r="G1654">
            <v>4226</v>
          </cell>
          <cell r="I1654">
            <v>249843</v>
          </cell>
          <cell r="K1654" t="str">
            <v>Bright Power</v>
          </cell>
          <cell r="L1654">
            <v>65.16</v>
          </cell>
          <cell r="M1654" t="str">
            <v>DC</v>
          </cell>
          <cell r="X1654">
            <v>2021</v>
          </cell>
          <cell r="Z1654" t="str">
            <v>Queens</v>
          </cell>
          <cell r="AB1654" t="str">
            <v>NY</v>
          </cell>
        </row>
        <row r="1655">
          <cell r="A1655" t="str">
            <v>P_504628861</v>
          </cell>
          <cell r="B1655" t="str">
            <v>Y</v>
          </cell>
          <cell r="F1655" t="str">
            <v>Consolidated Edison</v>
          </cell>
          <cell r="G1655">
            <v>4226</v>
          </cell>
          <cell r="I1655">
            <v>240651</v>
          </cell>
          <cell r="K1655" t="str">
            <v>Bright Power, Inc.</v>
          </cell>
          <cell r="L1655">
            <v>64.44</v>
          </cell>
          <cell r="M1655" t="str">
            <v>DC</v>
          </cell>
          <cell r="X1655">
            <v>2021</v>
          </cell>
          <cell r="Z1655" t="str">
            <v>Bronx</v>
          </cell>
          <cell r="AB1655" t="str">
            <v>NY</v>
          </cell>
        </row>
        <row r="1656">
          <cell r="A1656" t="str">
            <v>P_588659710</v>
          </cell>
          <cell r="B1656" t="str">
            <v>Y</v>
          </cell>
          <cell r="F1656" t="str">
            <v>Consolidated Edison</v>
          </cell>
          <cell r="G1656">
            <v>4226</v>
          </cell>
          <cell r="I1656">
            <v>264726</v>
          </cell>
          <cell r="K1656" t="str">
            <v>Bright Power</v>
          </cell>
          <cell r="L1656">
            <v>63.36</v>
          </cell>
          <cell r="M1656" t="str">
            <v>DC</v>
          </cell>
          <cell r="X1656">
            <v>2021</v>
          </cell>
          <cell r="Z1656" t="str">
            <v>Long Island City</v>
          </cell>
          <cell r="AB1656" t="str">
            <v>NY</v>
          </cell>
        </row>
        <row r="1657">
          <cell r="A1657" t="str">
            <v>P_670719776</v>
          </cell>
          <cell r="B1657" t="str">
            <v>Y</v>
          </cell>
          <cell r="F1657" t="str">
            <v>Consolidated Edison</v>
          </cell>
          <cell r="G1657">
            <v>4226</v>
          </cell>
          <cell r="I1657">
            <v>237847</v>
          </cell>
          <cell r="K1657" t="str">
            <v>Bright Power, Inc.</v>
          </cell>
          <cell r="L1657">
            <v>45</v>
          </cell>
          <cell r="M1657" t="str">
            <v>DC</v>
          </cell>
          <cell r="X1657">
            <v>2021</v>
          </cell>
          <cell r="Z1657" t="str">
            <v>Queens</v>
          </cell>
          <cell r="AB1657" t="str">
            <v>NY</v>
          </cell>
        </row>
        <row r="1658">
          <cell r="A1658" t="str">
            <v>P_151950717</v>
          </cell>
          <cell r="B1658" t="str">
            <v>Y</v>
          </cell>
          <cell r="F1658" t="str">
            <v>Consolidated Edison</v>
          </cell>
          <cell r="G1658">
            <v>4226</v>
          </cell>
          <cell r="I1658">
            <v>249916</v>
          </cell>
          <cell r="K1658" t="str">
            <v>Bright Power</v>
          </cell>
          <cell r="L1658">
            <v>63.72</v>
          </cell>
          <cell r="M1658" t="str">
            <v>DC</v>
          </cell>
          <cell r="X1658">
            <v>2021</v>
          </cell>
          <cell r="Z1658" t="str">
            <v>Queens</v>
          </cell>
          <cell r="AB1658" t="str">
            <v>NY</v>
          </cell>
        </row>
        <row r="1659">
          <cell r="A1659" t="str">
            <v>P_517890733</v>
          </cell>
          <cell r="B1659" t="str">
            <v>Y</v>
          </cell>
          <cell r="F1659" t="str">
            <v>Consolidated Edison</v>
          </cell>
          <cell r="G1659">
            <v>4226</v>
          </cell>
          <cell r="I1659">
            <v>237903</v>
          </cell>
          <cell r="K1659" t="str">
            <v>Bright Power, Inc.</v>
          </cell>
          <cell r="L1659">
            <v>42.84</v>
          </cell>
          <cell r="M1659" t="str">
            <v>DC</v>
          </cell>
          <cell r="X1659">
            <v>2021</v>
          </cell>
          <cell r="Z1659" t="str">
            <v>Queens</v>
          </cell>
          <cell r="AB1659" t="str">
            <v>NY</v>
          </cell>
        </row>
        <row r="1660">
          <cell r="A1660" t="str">
            <v>P_957917802</v>
          </cell>
          <cell r="B1660" t="str">
            <v>Y</v>
          </cell>
          <cell r="F1660" t="str">
            <v>Consolidated Edison</v>
          </cell>
          <cell r="G1660">
            <v>4226</v>
          </cell>
          <cell r="I1660">
            <v>234886</v>
          </cell>
          <cell r="K1660" t="str">
            <v>Best Energy Power</v>
          </cell>
          <cell r="L1660">
            <v>244.32</v>
          </cell>
          <cell r="M1660" t="str">
            <v>DC</v>
          </cell>
          <cell r="X1660">
            <v>2021</v>
          </cell>
          <cell r="Z1660" t="str">
            <v>Forest Hills</v>
          </cell>
          <cell r="AB1660" t="str">
            <v>NY</v>
          </cell>
        </row>
        <row r="1661">
          <cell r="A1661" t="str">
            <v>P_951159960</v>
          </cell>
          <cell r="B1661" t="str">
            <v>Y</v>
          </cell>
          <cell r="F1661" t="str">
            <v>Orange and Rockland Utilities</v>
          </cell>
          <cell r="G1661">
            <v>14154</v>
          </cell>
          <cell r="I1661">
            <v>50873</v>
          </cell>
          <cell r="K1661" t="str">
            <v>Clearway Renew LLC</v>
          </cell>
          <cell r="L1661">
            <v>3001.81</v>
          </cell>
          <cell r="M1661" t="str">
            <v>DC</v>
          </cell>
          <cell r="X1661">
            <v>2021</v>
          </cell>
          <cell r="Z1661" t="str">
            <v>Middletown</v>
          </cell>
          <cell r="AB1661" t="str">
            <v>NY</v>
          </cell>
        </row>
        <row r="1662">
          <cell r="A1662" t="str">
            <v>P_242929926</v>
          </cell>
          <cell r="B1662" t="str">
            <v>Y</v>
          </cell>
          <cell r="F1662" t="str">
            <v>Consolidated Edison</v>
          </cell>
          <cell r="G1662">
            <v>4226</v>
          </cell>
          <cell r="I1662">
            <v>252675</v>
          </cell>
          <cell r="K1662" t="str">
            <v>Green Street Power Partners, LLC</v>
          </cell>
          <cell r="L1662">
            <v>146.52000000000001</v>
          </cell>
          <cell r="M1662" t="str">
            <v>DC</v>
          </cell>
          <cell r="X1662">
            <v>2021</v>
          </cell>
          <cell r="Z1662" t="str">
            <v>Brooklyn</v>
          </cell>
          <cell r="AB1662" t="str">
            <v>NY</v>
          </cell>
        </row>
        <row r="1663">
          <cell r="A1663" t="str">
            <v>P_552078682</v>
          </cell>
          <cell r="B1663" t="str">
            <v>Y</v>
          </cell>
          <cell r="F1663" t="str">
            <v>Consolidated Edison</v>
          </cell>
          <cell r="G1663">
            <v>4226</v>
          </cell>
          <cell r="I1663">
            <v>262574</v>
          </cell>
          <cell r="K1663" t="str">
            <v>Green Street Power Partners, LLC</v>
          </cell>
          <cell r="L1663">
            <v>346.32</v>
          </cell>
          <cell r="M1663" t="str">
            <v>DC</v>
          </cell>
          <cell r="X1663">
            <v>2021</v>
          </cell>
          <cell r="Z1663" t="str">
            <v>Brooklyn</v>
          </cell>
          <cell r="AB1663" t="str">
            <v>NY</v>
          </cell>
        </row>
        <row r="1664">
          <cell r="A1664" t="str">
            <v>P_910228428</v>
          </cell>
          <cell r="B1664" t="str">
            <v>Y</v>
          </cell>
          <cell r="F1664" t="str">
            <v>Consolidated Edison</v>
          </cell>
          <cell r="G1664">
            <v>4226</v>
          </cell>
          <cell r="I1664">
            <v>236179</v>
          </cell>
          <cell r="K1664" t="str">
            <v>Best Energy Power</v>
          </cell>
          <cell r="L1664">
            <v>32.299999999999997</v>
          </cell>
          <cell r="M1664" t="str">
            <v>DC</v>
          </cell>
          <cell r="X1664">
            <v>2021</v>
          </cell>
          <cell r="Z1664" t="str">
            <v>BRONX</v>
          </cell>
          <cell r="AB1664" t="str">
            <v>NY</v>
          </cell>
        </row>
        <row r="1665">
          <cell r="A1665" t="str">
            <v>P_361524918</v>
          </cell>
          <cell r="B1665" t="str">
            <v>Y</v>
          </cell>
          <cell r="F1665" t="str">
            <v>Consolidated Edison</v>
          </cell>
          <cell r="G1665">
            <v>4226</v>
          </cell>
          <cell r="I1665">
            <v>227340</v>
          </cell>
          <cell r="K1665" t="str">
            <v>Best Energy Power</v>
          </cell>
          <cell r="L1665">
            <v>34.44</v>
          </cell>
          <cell r="M1665" t="str">
            <v>DC</v>
          </cell>
          <cell r="X1665">
            <v>2021</v>
          </cell>
          <cell r="Z1665" t="str">
            <v>New York</v>
          </cell>
          <cell r="AB1665" t="str">
            <v>NY</v>
          </cell>
        </row>
        <row r="1666">
          <cell r="A1666" t="str">
            <v>P_706327025</v>
          </cell>
          <cell r="B1666" t="str">
            <v>Y</v>
          </cell>
          <cell r="F1666" t="str">
            <v>Niagara Mohawk Power Corp.</v>
          </cell>
          <cell r="G1666">
            <v>13573</v>
          </cell>
          <cell r="I1666">
            <v>169811</v>
          </cell>
          <cell r="K1666" t="str">
            <v>Nautilus Solar Energy, LLC</v>
          </cell>
          <cell r="L1666">
            <v>2852.85</v>
          </cell>
          <cell r="M1666" t="str">
            <v>DC</v>
          </cell>
          <cell r="Q1666">
            <v>2852.85</v>
          </cell>
          <cell r="X1666">
            <v>2021</v>
          </cell>
          <cell r="Z1666" t="str">
            <v>Rexford</v>
          </cell>
          <cell r="AB1666" t="str">
            <v>NY</v>
          </cell>
        </row>
        <row r="1667">
          <cell r="A1667" t="str">
            <v>P_593676144</v>
          </cell>
          <cell r="B1667" t="str">
            <v>Y</v>
          </cell>
          <cell r="F1667" t="str">
            <v>Niagara Mohawk Power Corp.</v>
          </cell>
          <cell r="G1667">
            <v>13573</v>
          </cell>
          <cell r="I1667">
            <v>185500</v>
          </cell>
          <cell r="K1667" t="str">
            <v>Nexamp Inc.</v>
          </cell>
          <cell r="L1667">
            <v>6844.5</v>
          </cell>
          <cell r="M1667" t="str">
            <v>DC</v>
          </cell>
          <cell r="X1667">
            <v>2021</v>
          </cell>
          <cell r="Z1667" t="str">
            <v>Rexford</v>
          </cell>
          <cell r="AB1667" t="str">
            <v>NY</v>
          </cell>
        </row>
        <row r="1668">
          <cell r="A1668" t="str">
            <v>P_892254295</v>
          </cell>
          <cell r="B1668" t="str">
            <v>Y</v>
          </cell>
          <cell r="F1668" t="str">
            <v>Central Hudson Gas &amp; Elec Corp</v>
          </cell>
          <cell r="G1668">
            <v>3249</v>
          </cell>
          <cell r="I1668">
            <v>94232</v>
          </cell>
          <cell r="K1668" t="str">
            <v>Nexamp Inc.</v>
          </cell>
          <cell r="L1668">
            <v>2707.29</v>
          </cell>
          <cell r="M1668" t="str">
            <v>DC</v>
          </cell>
          <cell r="X1668">
            <v>2021</v>
          </cell>
          <cell r="Z1668" t="str">
            <v>Milton</v>
          </cell>
          <cell r="AB1668" t="str">
            <v>NY</v>
          </cell>
        </row>
        <row r="1669">
          <cell r="A1669" t="str">
            <v>P_247447858</v>
          </cell>
          <cell r="B1669" t="str">
            <v>Y</v>
          </cell>
          <cell r="F1669" t="str">
            <v>Consolidated Edison</v>
          </cell>
          <cell r="G1669">
            <v>4226</v>
          </cell>
          <cell r="I1669">
            <v>235969</v>
          </cell>
          <cell r="K1669" t="str">
            <v>Best Energy Power</v>
          </cell>
          <cell r="L1669">
            <v>13.6</v>
          </cell>
          <cell r="M1669" t="str">
            <v>DC</v>
          </cell>
          <cell r="X1669">
            <v>2021</v>
          </cell>
          <cell r="Z1669" t="str">
            <v>BRONX</v>
          </cell>
          <cell r="AB1669" t="str">
            <v>NY</v>
          </cell>
        </row>
        <row r="1670">
          <cell r="A1670" t="str">
            <v>P_605866349</v>
          </cell>
          <cell r="B1670" t="str">
            <v>Y</v>
          </cell>
          <cell r="F1670" t="str">
            <v>Consolidated Edison</v>
          </cell>
          <cell r="G1670">
            <v>4226</v>
          </cell>
          <cell r="I1670">
            <v>236177</v>
          </cell>
          <cell r="K1670" t="str">
            <v>Best Energy Power</v>
          </cell>
          <cell r="L1670">
            <v>45.56</v>
          </cell>
          <cell r="M1670" t="str">
            <v>DC</v>
          </cell>
          <cell r="X1670">
            <v>2021</v>
          </cell>
          <cell r="Z1670" t="str">
            <v>BRONX</v>
          </cell>
          <cell r="AB1670" t="str">
            <v>NY</v>
          </cell>
        </row>
        <row r="1671">
          <cell r="A1671" t="str">
            <v>P_676639156</v>
          </cell>
          <cell r="B1671" t="str">
            <v>Y</v>
          </cell>
          <cell r="F1671" t="str">
            <v>Rochester Gas &amp; Electric Corp</v>
          </cell>
          <cell r="G1671">
            <v>16183</v>
          </cell>
          <cell r="I1671">
            <v>202769</v>
          </cell>
          <cell r="K1671" t="str">
            <v>KSI II Consolidated, LLC</v>
          </cell>
          <cell r="L1671">
            <v>1994.33</v>
          </cell>
          <cell r="M1671" t="str">
            <v>DC</v>
          </cell>
          <cell r="X1671">
            <v>2021</v>
          </cell>
          <cell r="Z1671" t="str">
            <v>Macedon</v>
          </cell>
          <cell r="AB1671" t="str">
            <v>NY</v>
          </cell>
        </row>
        <row r="1672">
          <cell r="A1672" t="str">
            <v>P_927918385</v>
          </cell>
          <cell r="B1672" t="str">
            <v>Y</v>
          </cell>
          <cell r="F1672" t="str">
            <v>New York State Elec &amp; Gas Corp</v>
          </cell>
          <cell r="G1672">
            <v>13511</v>
          </cell>
          <cell r="I1672">
            <v>226756</v>
          </cell>
          <cell r="K1672" t="str">
            <v>KSI II Consolidated, LLC</v>
          </cell>
          <cell r="L1672">
            <v>2881.48</v>
          </cell>
          <cell r="M1672" t="str">
            <v>DC</v>
          </cell>
          <cell r="X1672">
            <v>2021</v>
          </cell>
          <cell r="Z1672" t="str">
            <v>Orange</v>
          </cell>
          <cell r="AB1672" t="str">
            <v>NY</v>
          </cell>
        </row>
        <row r="1673">
          <cell r="A1673" t="str">
            <v>P_279887019</v>
          </cell>
          <cell r="B1673" t="str">
            <v>Y</v>
          </cell>
          <cell r="F1673" t="str">
            <v>Consolidated Edison</v>
          </cell>
          <cell r="G1673">
            <v>4226</v>
          </cell>
          <cell r="I1673">
            <v>188852</v>
          </cell>
          <cell r="K1673" t="str">
            <v>Bright Power, Inc.</v>
          </cell>
          <cell r="L1673">
            <v>249.8</v>
          </cell>
          <cell r="M1673" t="str">
            <v>DC</v>
          </cell>
          <cell r="X1673">
            <v>2021</v>
          </cell>
          <cell r="Z1673" t="str">
            <v>BRONX</v>
          </cell>
          <cell r="AB1673" t="str">
            <v>NY</v>
          </cell>
        </row>
        <row r="1674">
          <cell r="A1674" t="str">
            <v>P_846983233</v>
          </cell>
          <cell r="B1674" t="str">
            <v>Y</v>
          </cell>
          <cell r="F1674" t="str">
            <v>Consolidated Edison</v>
          </cell>
          <cell r="G1674">
            <v>4226</v>
          </cell>
          <cell r="I1674">
            <v>188854</v>
          </cell>
          <cell r="K1674" t="str">
            <v>Bright Power, Inc.</v>
          </cell>
          <cell r="L1674">
            <v>210.15</v>
          </cell>
          <cell r="M1674" t="str">
            <v>DC</v>
          </cell>
          <cell r="X1674">
            <v>2021</v>
          </cell>
          <cell r="Z1674" t="str">
            <v>BRONX</v>
          </cell>
          <cell r="AB1674" t="str">
            <v>NY</v>
          </cell>
        </row>
        <row r="1675">
          <cell r="A1675" t="str">
            <v>P_334535267</v>
          </cell>
          <cell r="B1675" t="str">
            <v>Y</v>
          </cell>
          <cell r="F1675" t="str">
            <v>Niagara Mohawk Power Corp.</v>
          </cell>
          <cell r="G1675">
            <v>13573</v>
          </cell>
          <cell r="I1675">
            <v>247104</v>
          </cell>
          <cell r="K1675" t="str">
            <v>Allen Power Inc</v>
          </cell>
          <cell r="L1675">
            <v>349.6</v>
          </cell>
          <cell r="M1675" t="str">
            <v>DC</v>
          </cell>
          <cell r="X1675">
            <v>2021</v>
          </cell>
          <cell r="Z1675" t="str">
            <v>Troy</v>
          </cell>
          <cell r="AB1675" t="str">
            <v>NY</v>
          </cell>
        </row>
        <row r="1676">
          <cell r="A1676" t="str">
            <v>P_900907317</v>
          </cell>
          <cell r="B1676" t="str">
            <v>Y</v>
          </cell>
          <cell r="F1676" t="str">
            <v>New York State Elec &amp; Gas Corp</v>
          </cell>
          <cell r="G1676">
            <v>13511</v>
          </cell>
          <cell r="I1676">
            <v>226203</v>
          </cell>
          <cell r="K1676" t="str">
            <v>Renovus Energy, Inc</v>
          </cell>
          <cell r="L1676">
            <v>341.55</v>
          </cell>
          <cell r="M1676" t="str">
            <v>DC</v>
          </cell>
          <cell r="X1676">
            <v>2021</v>
          </cell>
          <cell r="Z1676" t="str">
            <v>Bath</v>
          </cell>
          <cell r="AB1676" t="str">
            <v>NY</v>
          </cell>
        </row>
        <row r="1677">
          <cell r="A1677" t="str">
            <v>P_900642137</v>
          </cell>
          <cell r="B1677" t="str">
            <v>Y</v>
          </cell>
          <cell r="F1677" t="str">
            <v>Consolidated Edison</v>
          </cell>
          <cell r="G1677">
            <v>4226</v>
          </cell>
          <cell r="I1677">
            <v>261463</v>
          </cell>
          <cell r="K1677" t="str">
            <v>Best Energy Power</v>
          </cell>
          <cell r="L1677">
            <v>141.47999999999999</v>
          </cell>
          <cell r="M1677" t="str">
            <v>DC</v>
          </cell>
          <cell r="X1677">
            <v>2021</v>
          </cell>
          <cell r="Z1677" t="str">
            <v>Kew Gardens</v>
          </cell>
          <cell r="AB1677" t="str">
            <v>NY</v>
          </cell>
        </row>
        <row r="1678">
          <cell r="A1678" t="str">
            <v>P_586659560</v>
          </cell>
          <cell r="B1678" t="str">
            <v>Y</v>
          </cell>
          <cell r="F1678" t="str">
            <v>Consolidated Edison</v>
          </cell>
          <cell r="G1678">
            <v>4226</v>
          </cell>
          <cell r="I1678">
            <v>249958</v>
          </cell>
          <cell r="K1678" t="str">
            <v>Bright Power</v>
          </cell>
          <cell r="L1678">
            <v>55.44</v>
          </cell>
          <cell r="M1678" t="str">
            <v>DC</v>
          </cell>
          <cell r="X1678">
            <v>2021</v>
          </cell>
          <cell r="Z1678" t="str">
            <v>Queens</v>
          </cell>
          <cell r="AB1678" t="str">
            <v>NY</v>
          </cell>
        </row>
        <row r="1679">
          <cell r="A1679" t="str">
            <v>P_441455351</v>
          </cell>
          <cell r="B1679" t="str">
            <v>Y</v>
          </cell>
          <cell r="F1679" t="str">
            <v>New York State Elec &amp; Gas Corp</v>
          </cell>
          <cell r="G1679">
            <v>13511</v>
          </cell>
          <cell r="I1679">
            <v>94815</v>
          </cell>
          <cell r="K1679" t="str">
            <v>Generate Capital</v>
          </cell>
          <cell r="L1679">
            <v>6102.2</v>
          </cell>
          <cell r="M1679" t="str">
            <v>DC</v>
          </cell>
          <cell r="X1679">
            <v>2021</v>
          </cell>
          <cell r="Z1679" t="str">
            <v>Bethel</v>
          </cell>
          <cell r="AB1679" t="str">
            <v>NY</v>
          </cell>
        </row>
        <row r="1680">
          <cell r="A1680" t="str">
            <v>P_991488315</v>
          </cell>
          <cell r="B1680" t="str">
            <v>Y</v>
          </cell>
          <cell r="F1680" t="str">
            <v>Consolidated Edison</v>
          </cell>
          <cell r="G1680">
            <v>4226</v>
          </cell>
          <cell r="I1680">
            <v>268403</v>
          </cell>
          <cell r="K1680" t="str">
            <v>Bright Power</v>
          </cell>
          <cell r="L1680">
            <v>81</v>
          </cell>
          <cell r="M1680" t="str">
            <v>DC</v>
          </cell>
          <cell r="X1680">
            <v>2021</v>
          </cell>
          <cell r="Z1680" t="str">
            <v>Long Island City</v>
          </cell>
          <cell r="AB1680" t="str">
            <v>NY</v>
          </cell>
        </row>
        <row r="1681">
          <cell r="A1681" t="str">
            <v>P_771165007</v>
          </cell>
          <cell r="B1681" t="str">
            <v>Y</v>
          </cell>
          <cell r="F1681" t="str">
            <v>Consolidated Edison</v>
          </cell>
          <cell r="G1681">
            <v>4226</v>
          </cell>
          <cell r="I1681">
            <v>267265</v>
          </cell>
          <cell r="K1681" t="str">
            <v>Green Street Power Partners, LLC</v>
          </cell>
          <cell r="L1681">
            <v>286.38</v>
          </cell>
          <cell r="M1681" t="str">
            <v>DC</v>
          </cell>
          <cell r="X1681">
            <v>2021</v>
          </cell>
          <cell r="Z1681" t="str">
            <v>Brooklyn</v>
          </cell>
          <cell r="AB1681" t="str">
            <v>NY</v>
          </cell>
        </row>
        <row r="1682">
          <cell r="A1682" t="str">
            <v>P_858331218</v>
          </cell>
          <cell r="B1682" t="str">
            <v>Y</v>
          </cell>
          <cell r="F1682" t="str">
            <v>Niagara Mohawk Power Corp.</v>
          </cell>
          <cell r="G1682">
            <v>13573</v>
          </cell>
          <cell r="I1682">
            <v>244235</v>
          </cell>
          <cell r="K1682" t="str">
            <v>RER Energy Group LLC</v>
          </cell>
          <cell r="L1682">
            <v>4060.68</v>
          </cell>
          <cell r="M1682" t="str">
            <v>DC</v>
          </cell>
          <cell r="X1682">
            <v>2021</v>
          </cell>
          <cell r="Z1682" t="str">
            <v>Geneseo</v>
          </cell>
          <cell r="AB1682" t="str">
            <v>NY</v>
          </cell>
        </row>
        <row r="1683">
          <cell r="A1683" t="str">
            <v>P_434787091</v>
          </cell>
          <cell r="B1683" t="str">
            <v>Y</v>
          </cell>
          <cell r="F1683" t="str">
            <v>Consolidated Edison</v>
          </cell>
          <cell r="G1683">
            <v>4226</v>
          </cell>
          <cell r="I1683">
            <v>189389</v>
          </cell>
          <cell r="K1683" t="str">
            <v>Green Street Power Partners, LLC</v>
          </cell>
          <cell r="L1683">
            <v>743.04</v>
          </cell>
          <cell r="M1683" t="str">
            <v>DC</v>
          </cell>
          <cell r="X1683">
            <v>2021</v>
          </cell>
          <cell r="Z1683" t="str">
            <v>Staten Island</v>
          </cell>
          <cell r="AB1683" t="str">
            <v>NY</v>
          </cell>
        </row>
        <row r="1684">
          <cell r="A1684" t="str">
            <v>P_340640675</v>
          </cell>
          <cell r="B1684" t="str">
            <v>Y</v>
          </cell>
          <cell r="F1684" t="str">
            <v>Niagara Mohawk Power Corp.</v>
          </cell>
          <cell r="G1684">
            <v>13573</v>
          </cell>
          <cell r="I1684">
            <v>243391</v>
          </cell>
          <cell r="K1684" t="str">
            <v>Active Solar Development, LLC</v>
          </cell>
          <cell r="L1684">
            <v>6145.36</v>
          </cell>
          <cell r="M1684" t="str">
            <v>DC</v>
          </cell>
          <cell r="X1684">
            <v>2021</v>
          </cell>
          <cell r="Z1684" t="str">
            <v>Scotia</v>
          </cell>
          <cell r="AB1684" t="str">
            <v>NY</v>
          </cell>
        </row>
        <row r="1685">
          <cell r="A1685" t="str">
            <v>P_246272292</v>
          </cell>
          <cell r="B1685" t="str">
            <v>Y</v>
          </cell>
          <cell r="F1685" t="str">
            <v>Consolidated Edison</v>
          </cell>
          <cell r="G1685">
            <v>4226</v>
          </cell>
          <cell r="I1685">
            <v>235952</v>
          </cell>
          <cell r="K1685" t="str">
            <v>Best Energy Power</v>
          </cell>
          <cell r="L1685">
            <v>35.36</v>
          </cell>
          <cell r="M1685" t="str">
            <v>DC</v>
          </cell>
          <cell r="X1685">
            <v>2021</v>
          </cell>
          <cell r="Z1685" t="str">
            <v>BRONX</v>
          </cell>
          <cell r="AB1685" t="str">
            <v>NY</v>
          </cell>
        </row>
        <row r="1686">
          <cell r="A1686" t="str">
            <v>P_287662426</v>
          </cell>
          <cell r="B1686" t="str">
            <v>Y</v>
          </cell>
          <cell r="F1686" t="str">
            <v>Consolidated Edison</v>
          </cell>
          <cell r="G1686">
            <v>4226</v>
          </cell>
          <cell r="I1686">
            <v>247317</v>
          </cell>
          <cell r="K1686" t="str">
            <v>174 Power Global NorthEast, LLC</v>
          </cell>
          <cell r="L1686">
            <v>360</v>
          </cell>
          <cell r="M1686" t="str">
            <v>DC</v>
          </cell>
          <cell r="Q1686">
            <v>360</v>
          </cell>
          <cell r="X1686">
            <v>2021</v>
          </cell>
          <cell r="Z1686" t="str">
            <v>Bronx</v>
          </cell>
          <cell r="AB1686" t="str">
            <v>NY</v>
          </cell>
        </row>
        <row r="1687">
          <cell r="A1687" t="str">
            <v>P_650022501</v>
          </cell>
          <cell r="B1687" t="str">
            <v>Y</v>
          </cell>
          <cell r="F1687" t="str">
            <v>New York State Elec &amp; Gas Corp</v>
          </cell>
          <cell r="G1687">
            <v>13511</v>
          </cell>
          <cell r="I1687">
            <v>262563</v>
          </cell>
          <cell r="K1687" t="str">
            <v>Renovus Energy, Inc</v>
          </cell>
          <cell r="L1687">
            <v>330.48</v>
          </cell>
          <cell r="M1687" t="str">
            <v>DC</v>
          </cell>
          <cell r="X1687">
            <v>2021</v>
          </cell>
          <cell r="Z1687" t="str">
            <v>Erin</v>
          </cell>
          <cell r="AB1687" t="str">
            <v>NY</v>
          </cell>
        </row>
        <row r="1688">
          <cell r="A1688" t="str">
            <v>P_438076621</v>
          </cell>
          <cell r="B1688" t="str">
            <v>Y</v>
          </cell>
          <cell r="F1688" t="str">
            <v>New York State Elec &amp; Gas Corp</v>
          </cell>
          <cell r="G1688">
            <v>13511</v>
          </cell>
          <cell r="I1688">
            <v>255346</v>
          </cell>
          <cell r="K1688" t="str">
            <v>Renovus Energy, Inc</v>
          </cell>
          <cell r="L1688">
            <v>344.25</v>
          </cell>
          <cell r="M1688" t="str">
            <v>DC</v>
          </cell>
          <cell r="X1688">
            <v>2021</v>
          </cell>
          <cell r="Z1688" t="str">
            <v>Erin</v>
          </cell>
          <cell r="AB1688" t="str">
            <v>NY</v>
          </cell>
        </row>
        <row r="1689">
          <cell r="A1689" t="str">
            <v>P_874520584</v>
          </cell>
          <cell r="B1689" t="str">
            <v>Y</v>
          </cell>
          <cell r="F1689" t="str">
            <v>Consolidated Edison</v>
          </cell>
          <cell r="G1689">
            <v>4226</v>
          </cell>
          <cell r="I1689">
            <v>276399</v>
          </cell>
          <cell r="K1689" t="str">
            <v>Sunkeeper Solar LLC</v>
          </cell>
          <cell r="L1689">
            <v>116.02</v>
          </cell>
          <cell r="M1689" t="str">
            <v>DC</v>
          </cell>
          <cell r="X1689">
            <v>2021</v>
          </cell>
          <cell r="Z1689" t="str">
            <v>Brooklyn</v>
          </cell>
          <cell r="AB1689" t="str">
            <v>NY</v>
          </cell>
        </row>
        <row r="1690">
          <cell r="A1690" t="str">
            <v>P_767843473</v>
          </cell>
          <cell r="B1690" t="str">
            <v>Y</v>
          </cell>
          <cell r="F1690" t="str">
            <v>Consolidated Edison</v>
          </cell>
          <cell r="G1690">
            <v>4226</v>
          </cell>
          <cell r="I1690">
            <v>249951</v>
          </cell>
          <cell r="K1690" t="str">
            <v>Bright Power</v>
          </cell>
          <cell r="L1690">
            <v>63.72</v>
          </cell>
          <cell r="M1690" t="str">
            <v>DC</v>
          </cell>
          <cell r="X1690">
            <v>2021</v>
          </cell>
          <cell r="Z1690" t="str">
            <v>Queens</v>
          </cell>
          <cell r="AB1690" t="str">
            <v>NY</v>
          </cell>
        </row>
        <row r="1691">
          <cell r="A1691" t="str">
            <v>P_796821451</v>
          </cell>
          <cell r="B1691" t="str">
            <v>Y</v>
          </cell>
          <cell r="F1691" t="str">
            <v>Consolidated Edison</v>
          </cell>
          <cell r="G1691">
            <v>4226</v>
          </cell>
          <cell r="I1691">
            <v>264738</v>
          </cell>
          <cell r="K1691" t="str">
            <v>Bright Power</v>
          </cell>
          <cell r="L1691">
            <v>62.28</v>
          </cell>
          <cell r="M1691" t="str">
            <v>DC</v>
          </cell>
          <cell r="X1691">
            <v>2021</v>
          </cell>
          <cell r="Z1691" t="str">
            <v>Long Island City</v>
          </cell>
          <cell r="AB1691" t="str">
            <v>NY</v>
          </cell>
        </row>
        <row r="1692">
          <cell r="A1692" t="str">
            <v>P_877448208</v>
          </cell>
          <cell r="B1692" t="str">
            <v>Y</v>
          </cell>
          <cell r="F1692" t="str">
            <v>New York State Elec &amp; Gas Corp</v>
          </cell>
          <cell r="G1692">
            <v>13511</v>
          </cell>
          <cell r="I1692">
            <v>223034</v>
          </cell>
          <cell r="K1692" t="str">
            <v>Lodestar Energy</v>
          </cell>
          <cell r="L1692">
            <v>5602.8</v>
          </cell>
          <cell r="M1692" t="str">
            <v>DC</v>
          </cell>
          <cell r="X1692">
            <v>2021</v>
          </cell>
          <cell r="Z1692" t="str">
            <v>Nichols</v>
          </cell>
          <cell r="AB1692" t="str">
            <v>NY</v>
          </cell>
        </row>
        <row r="1693">
          <cell r="A1693" t="str">
            <v>P_833646509</v>
          </cell>
          <cell r="B1693" t="str">
            <v>Y</v>
          </cell>
          <cell r="F1693" t="str">
            <v>Consolidated Edison</v>
          </cell>
          <cell r="G1693">
            <v>4226</v>
          </cell>
          <cell r="I1693">
            <v>255396</v>
          </cell>
          <cell r="K1693" t="str">
            <v>Bright Power</v>
          </cell>
          <cell r="L1693">
            <v>83.52</v>
          </cell>
          <cell r="M1693" t="str">
            <v>DC</v>
          </cell>
          <cell r="X1693">
            <v>2021</v>
          </cell>
          <cell r="Z1693" t="str">
            <v>Quens</v>
          </cell>
          <cell r="AB1693" t="str">
            <v>NY</v>
          </cell>
        </row>
        <row r="1694">
          <cell r="A1694" t="str">
            <v>P_718853571</v>
          </cell>
          <cell r="B1694" t="str">
            <v>Y</v>
          </cell>
          <cell r="F1694" t="str">
            <v>Consolidated Edison</v>
          </cell>
          <cell r="G1694">
            <v>4226</v>
          </cell>
          <cell r="I1694">
            <v>256575</v>
          </cell>
          <cell r="K1694" t="str">
            <v>Bright Power</v>
          </cell>
          <cell r="L1694">
            <v>82.44</v>
          </cell>
          <cell r="M1694" t="str">
            <v>DC</v>
          </cell>
          <cell r="X1694">
            <v>2021</v>
          </cell>
          <cell r="Z1694" t="str">
            <v>Queens</v>
          </cell>
          <cell r="AB1694" t="str">
            <v>NY</v>
          </cell>
        </row>
        <row r="1695">
          <cell r="A1695" t="str">
            <v>P_259924838</v>
          </cell>
          <cell r="B1695" t="str">
            <v>Y</v>
          </cell>
          <cell r="F1695" t="str">
            <v>Consolidated Edison</v>
          </cell>
          <cell r="G1695">
            <v>4226</v>
          </cell>
          <cell r="I1695">
            <v>264500</v>
          </cell>
          <cell r="K1695" t="str">
            <v>Bright Power</v>
          </cell>
          <cell r="L1695">
            <v>83.52</v>
          </cell>
          <cell r="M1695" t="str">
            <v>DC</v>
          </cell>
          <cell r="X1695">
            <v>2021</v>
          </cell>
          <cell r="Z1695" t="str">
            <v>Long Island City</v>
          </cell>
          <cell r="AB1695" t="str">
            <v>NY</v>
          </cell>
        </row>
        <row r="1696">
          <cell r="A1696" t="str">
            <v>P_309646033</v>
          </cell>
          <cell r="B1696" t="str">
            <v>Y</v>
          </cell>
          <cell r="F1696" t="str">
            <v>Consolidated Edison</v>
          </cell>
          <cell r="G1696">
            <v>4226</v>
          </cell>
          <cell r="I1696">
            <v>249953</v>
          </cell>
          <cell r="K1696" t="str">
            <v>Bright Power</v>
          </cell>
          <cell r="L1696">
            <v>65.52</v>
          </cell>
          <cell r="M1696" t="str">
            <v>DC</v>
          </cell>
          <cell r="X1696">
            <v>2021</v>
          </cell>
          <cell r="Z1696" t="str">
            <v>Queens</v>
          </cell>
          <cell r="AB1696" t="str">
            <v>NY</v>
          </cell>
        </row>
        <row r="1697">
          <cell r="A1697" t="str">
            <v>P_391079041</v>
          </cell>
          <cell r="B1697" t="str">
            <v>Y</v>
          </cell>
          <cell r="F1697" t="str">
            <v>Rochester Gas &amp; Electric Corp</v>
          </cell>
          <cell r="G1697">
            <v>16183</v>
          </cell>
          <cell r="I1697">
            <v>226773</v>
          </cell>
          <cell r="K1697" t="str">
            <v>KSI II Consolidated, LLC</v>
          </cell>
          <cell r="L1697">
            <v>6762.6</v>
          </cell>
          <cell r="M1697" t="str">
            <v>DC</v>
          </cell>
          <cell r="X1697">
            <v>2021</v>
          </cell>
          <cell r="Z1697" t="str">
            <v>Rushford</v>
          </cell>
          <cell r="AB1697" t="str">
            <v>NY</v>
          </cell>
        </row>
        <row r="1698">
          <cell r="A1698" t="str">
            <v>P_473676597</v>
          </cell>
          <cell r="B1698" t="str">
            <v>Y</v>
          </cell>
          <cell r="F1698" t="str">
            <v>Central Hudson Gas &amp; Elec Corp</v>
          </cell>
          <cell r="G1698">
            <v>3249</v>
          </cell>
          <cell r="I1698">
            <v>256775</v>
          </cell>
          <cell r="K1698" t="str">
            <v>Solar Generation (dba for Eiger 3970 Consultants Inc.)</v>
          </cell>
          <cell r="L1698">
            <v>295.64</v>
          </cell>
          <cell r="M1698" t="str">
            <v>DC</v>
          </cell>
          <cell r="X1698">
            <v>2021</v>
          </cell>
          <cell r="Z1698" t="str">
            <v>Saugerties</v>
          </cell>
          <cell r="AB1698" t="str">
            <v>NY</v>
          </cell>
        </row>
        <row r="1699">
          <cell r="A1699" t="str">
            <v>P_982229829</v>
          </cell>
          <cell r="B1699" t="str">
            <v>Y</v>
          </cell>
          <cell r="F1699" t="str">
            <v>Consolidated Edison</v>
          </cell>
          <cell r="G1699">
            <v>4226</v>
          </cell>
          <cell r="I1699">
            <v>237891</v>
          </cell>
          <cell r="K1699" t="str">
            <v>Bright Power, Inc.</v>
          </cell>
          <cell r="L1699">
            <v>38.520000000000003</v>
          </cell>
          <cell r="M1699" t="str">
            <v>DC</v>
          </cell>
          <cell r="X1699">
            <v>2021</v>
          </cell>
          <cell r="Z1699" t="str">
            <v>Queens</v>
          </cell>
          <cell r="AB1699" t="str">
            <v>NY</v>
          </cell>
        </row>
        <row r="1700">
          <cell r="A1700" t="str">
            <v>P_406759341</v>
          </cell>
          <cell r="B1700" t="str">
            <v>Y</v>
          </cell>
          <cell r="F1700" t="str">
            <v>Consolidated Edison</v>
          </cell>
          <cell r="G1700">
            <v>4226</v>
          </cell>
          <cell r="I1700">
            <v>274957</v>
          </cell>
          <cell r="K1700" t="str">
            <v>Best Energy Power</v>
          </cell>
          <cell r="L1700">
            <v>56.52</v>
          </cell>
          <cell r="M1700" t="str">
            <v>DC</v>
          </cell>
          <cell r="X1700">
            <v>2021</v>
          </cell>
          <cell r="Z1700" t="str">
            <v>New York</v>
          </cell>
          <cell r="AB1700" t="str">
            <v>NY</v>
          </cell>
        </row>
        <row r="1701">
          <cell r="A1701" t="str">
            <v>P_382489943</v>
          </cell>
          <cell r="B1701" t="str">
            <v>Y</v>
          </cell>
          <cell r="F1701" t="str">
            <v>Consolidated Edison</v>
          </cell>
          <cell r="G1701">
            <v>4226</v>
          </cell>
          <cell r="I1701">
            <v>249956</v>
          </cell>
          <cell r="K1701" t="str">
            <v>Bright Power</v>
          </cell>
          <cell r="L1701">
            <v>63.72</v>
          </cell>
          <cell r="M1701" t="str">
            <v>DC</v>
          </cell>
          <cell r="X1701">
            <v>2021</v>
          </cell>
          <cell r="Z1701" t="str">
            <v>Queens</v>
          </cell>
          <cell r="AB1701" t="str">
            <v>NY</v>
          </cell>
        </row>
        <row r="1702">
          <cell r="A1702" t="str">
            <v>P_805224240</v>
          </cell>
          <cell r="B1702" t="str">
            <v>Y</v>
          </cell>
          <cell r="F1702" t="str">
            <v>Consolidated Edison</v>
          </cell>
          <cell r="G1702">
            <v>4226</v>
          </cell>
          <cell r="I1702">
            <v>236203</v>
          </cell>
          <cell r="K1702" t="str">
            <v>Best Energy Power</v>
          </cell>
          <cell r="L1702">
            <v>28.9</v>
          </cell>
          <cell r="M1702" t="str">
            <v>DC</v>
          </cell>
          <cell r="X1702">
            <v>2021</v>
          </cell>
          <cell r="Z1702" t="str">
            <v>BRONX</v>
          </cell>
          <cell r="AB1702" t="str">
            <v>NY</v>
          </cell>
        </row>
        <row r="1703">
          <cell r="A1703" t="str">
            <v>P_914305010</v>
          </cell>
          <cell r="B1703" t="str">
            <v>Y</v>
          </cell>
          <cell r="F1703" t="str">
            <v>Consolidated Edison</v>
          </cell>
          <cell r="G1703">
            <v>4226</v>
          </cell>
          <cell r="I1703">
            <v>256301</v>
          </cell>
          <cell r="K1703" t="str">
            <v>Bright Power</v>
          </cell>
          <cell r="L1703">
            <v>82.44</v>
          </cell>
          <cell r="M1703" t="str">
            <v>DC</v>
          </cell>
          <cell r="X1703">
            <v>2021</v>
          </cell>
          <cell r="Z1703" t="str">
            <v>Queens</v>
          </cell>
          <cell r="AB1703" t="str">
            <v>NY</v>
          </cell>
        </row>
        <row r="1704">
          <cell r="A1704" t="str">
            <v>P_758842141</v>
          </cell>
          <cell r="B1704" t="str">
            <v>Y</v>
          </cell>
          <cell r="F1704" t="str">
            <v>Consolidated Edison</v>
          </cell>
          <cell r="G1704">
            <v>4226</v>
          </cell>
          <cell r="I1704">
            <v>273677</v>
          </cell>
          <cell r="K1704" t="str">
            <v>Bright Power</v>
          </cell>
          <cell r="L1704">
            <v>84.6</v>
          </cell>
          <cell r="M1704" t="str">
            <v>DC</v>
          </cell>
          <cell r="X1704">
            <v>2021</v>
          </cell>
          <cell r="Z1704" t="str">
            <v>Long Island City</v>
          </cell>
          <cell r="AB1704" t="str">
            <v>NY</v>
          </cell>
        </row>
        <row r="1705">
          <cell r="A1705" t="str">
            <v>P_990589054</v>
          </cell>
          <cell r="B1705" t="str">
            <v>Y</v>
          </cell>
          <cell r="F1705" t="str">
            <v>Consolidated Edison</v>
          </cell>
          <cell r="G1705">
            <v>4226</v>
          </cell>
          <cell r="I1705">
            <v>236198</v>
          </cell>
          <cell r="K1705" t="str">
            <v>Best Energy Power</v>
          </cell>
          <cell r="L1705">
            <v>18.02</v>
          </cell>
          <cell r="M1705" t="str">
            <v>DC</v>
          </cell>
          <cell r="X1705">
            <v>2021</v>
          </cell>
          <cell r="Z1705" t="str">
            <v>BRONX</v>
          </cell>
          <cell r="AB1705" t="str">
            <v>NY</v>
          </cell>
        </row>
        <row r="1706">
          <cell r="A1706" t="str">
            <v>P_346857583</v>
          </cell>
          <cell r="B1706" t="str">
            <v>Y</v>
          </cell>
          <cell r="F1706" t="str">
            <v>Consolidated Edison</v>
          </cell>
          <cell r="G1706">
            <v>4226</v>
          </cell>
          <cell r="I1706">
            <v>249919</v>
          </cell>
          <cell r="K1706" t="str">
            <v>Bright Power</v>
          </cell>
          <cell r="L1706">
            <v>61.56</v>
          </cell>
          <cell r="M1706" t="str">
            <v>DC</v>
          </cell>
          <cell r="X1706">
            <v>2021</v>
          </cell>
          <cell r="Z1706" t="str">
            <v>Queens</v>
          </cell>
          <cell r="AB1706" t="str">
            <v>NY</v>
          </cell>
        </row>
        <row r="1707">
          <cell r="A1707" t="str">
            <v>P_400072467</v>
          </cell>
          <cell r="B1707" t="str">
            <v>Y</v>
          </cell>
          <cell r="F1707" t="str">
            <v>Niagara Mohawk Power Corp.</v>
          </cell>
          <cell r="G1707">
            <v>13573</v>
          </cell>
          <cell r="I1707">
            <v>226244</v>
          </cell>
          <cell r="K1707" t="str">
            <v>Generate Capital</v>
          </cell>
          <cell r="L1707">
            <v>6176.43</v>
          </cell>
          <cell r="M1707" t="str">
            <v>DC</v>
          </cell>
          <cell r="X1707">
            <v>2021</v>
          </cell>
          <cell r="Z1707" t="str">
            <v>Rome</v>
          </cell>
          <cell r="AB1707" t="str">
            <v>NY</v>
          </cell>
        </row>
        <row r="1708">
          <cell r="A1708" t="str">
            <v>P_486432442</v>
          </cell>
          <cell r="B1708" t="str">
            <v>Y</v>
          </cell>
          <cell r="F1708" t="str">
            <v>Consolidated Edison</v>
          </cell>
          <cell r="G1708">
            <v>4226</v>
          </cell>
          <cell r="I1708">
            <v>280580</v>
          </cell>
          <cell r="K1708" t="str">
            <v>Solar Energy Systems, LLC</v>
          </cell>
          <cell r="L1708">
            <v>346.8</v>
          </cell>
          <cell r="M1708" t="str">
            <v>DC</v>
          </cell>
          <cell r="X1708">
            <v>2021</v>
          </cell>
          <cell r="Z1708" t="str">
            <v>Long Island City</v>
          </cell>
          <cell r="AB1708" t="str">
            <v>NY</v>
          </cell>
        </row>
        <row r="1709">
          <cell r="A1709" t="str">
            <v>P_780259210</v>
          </cell>
          <cell r="B1709" t="str">
            <v>Y</v>
          </cell>
          <cell r="F1709" t="str">
            <v>Consolidated Edison</v>
          </cell>
          <cell r="G1709">
            <v>4226</v>
          </cell>
          <cell r="I1709">
            <v>313574</v>
          </cell>
          <cell r="K1709" t="str">
            <v>Brooklyn SolarWorks, LLC</v>
          </cell>
          <cell r="L1709">
            <v>10.14</v>
          </cell>
          <cell r="M1709" t="str">
            <v>DC</v>
          </cell>
          <cell r="X1709">
            <v>2021</v>
          </cell>
          <cell r="Z1709" t="str">
            <v>Brooklyn</v>
          </cell>
          <cell r="AB1709" t="str">
            <v>NY</v>
          </cell>
        </row>
        <row r="1710">
          <cell r="A1710" t="str">
            <v>P_905497496</v>
          </cell>
          <cell r="B1710" t="str">
            <v>Y</v>
          </cell>
          <cell r="F1710" t="str">
            <v>Consolidated Edison</v>
          </cell>
          <cell r="G1710">
            <v>4226</v>
          </cell>
          <cell r="I1710">
            <v>240731</v>
          </cell>
          <cell r="K1710" t="str">
            <v>Bright Power, Inc.</v>
          </cell>
          <cell r="L1710">
            <v>100.8</v>
          </cell>
          <cell r="M1710" t="str">
            <v>DC</v>
          </cell>
          <cell r="X1710">
            <v>2021</v>
          </cell>
          <cell r="Z1710" t="str">
            <v>Ossining</v>
          </cell>
          <cell r="AB1710" t="str">
            <v>NY</v>
          </cell>
        </row>
        <row r="1711">
          <cell r="A1711" t="str">
            <v>P_623918375</v>
          </cell>
          <cell r="B1711" t="str">
            <v>Y</v>
          </cell>
          <cell r="F1711" t="str">
            <v>Consolidated Edison</v>
          </cell>
          <cell r="G1711">
            <v>4226</v>
          </cell>
          <cell r="I1711">
            <v>240761</v>
          </cell>
          <cell r="K1711" t="str">
            <v>Bright Power, Inc.</v>
          </cell>
          <cell r="L1711">
            <v>71.28</v>
          </cell>
          <cell r="M1711" t="str">
            <v>DC</v>
          </cell>
          <cell r="X1711">
            <v>2021</v>
          </cell>
          <cell r="Z1711" t="str">
            <v>Ossining</v>
          </cell>
          <cell r="AB1711" t="str">
            <v>NY</v>
          </cell>
        </row>
        <row r="1712">
          <cell r="A1712" t="str">
            <v>P_382052362</v>
          </cell>
          <cell r="B1712" t="str">
            <v>Y</v>
          </cell>
          <cell r="F1712" t="str">
            <v>Consolidated Edison</v>
          </cell>
          <cell r="G1712">
            <v>4226</v>
          </cell>
          <cell r="I1712">
            <v>233146</v>
          </cell>
          <cell r="K1712" t="str">
            <v>UGE USA Inc.</v>
          </cell>
          <cell r="L1712">
            <v>61.5</v>
          </cell>
          <cell r="M1712" t="str">
            <v>DC</v>
          </cell>
          <cell r="X1712">
            <v>2021</v>
          </cell>
          <cell r="Z1712" t="str">
            <v>Tuckahoe</v>
          </cell>
          <cell r="AB1712" t="str">
            <v>NY</v>
          </cell>
        </row>
        <row r="1713">
          <cell r="A1713" t="str">
            <v>P_022379725</v>
          </cell>
          <cell r="B1713" t="str">
            <v>Y</v>
          </cell>
          <cell r="F1713" t="str">
            <v>Consolidated Edison</v>
          </cell>
          <cell r="G1713">
            <v>4226</v>
          </cell>
          <cell r="I1713">
            <v>233134</v>
          </cell>
          <cell r="K1713" t="str">
            <v>UGE USA Inc.</v>
          </cell>
          <cell r="L1713">
            <v>45.92</v>
          </cell>
          <cell r="M1713" t="str">
            <v>DC</v>
          </cell>
          <cell r="X1713">
            <v>2021</v>
          </cell>
          <cell r="Z1713" t="str">
            <v>Tuckahoe</v>
          </cell>
          <cell r="AB1713" t="str">
            <v>NY</v>
          </cell>
        </row>
        <row r="1714">
          <cell r="A1714" t="str">
            <v>P_043703647</v>
          </cell>
          <cell r="B1714" t="str">
            <v>Y</v>
          </cell>
          <cell r="F1714" t="str">
            <v>Consolidated Edison</v>
          </cell>
          <cell r="G1714">
            <v>4226</v>
          </cell>
          <cell r="I1714">
            <v>233120</v>
          </cell>
          <cell r="K1714" t="str">
            <v>UGE USA Inc.</v>
          </cell>
          <cell r="L1714">
            <v>48.38</v>
          </cell>
          <cell r="M1714" t="str">
            <v>DC</v>
          </cell>
          <cell r="X1714">
            <v>2021</v>
          </cell>
          <cell r="Z1714" t="str">
            <v>Tuckahoe</v>
          </cell>
          <cell r="AB1714" t="str">
            <v>NY</v>
          </cell>
        </row>
        <row r="1715">
          <cell r="A1715" t="str">
            <v>P_159804637</v>
          </cell>
          <cell r="B1715" t="str">
            <v>Y</v>
          </cell>
          <cell r="F1715" t="str">
            <v>Consolidated Edison</v>
          </cell>
          <cell r="G1715">
            <v>4226</v>
          </cell>
          <cell r="I1715">
            <v>233107</v>
          </cell>
          <cell r="K1715" t="str">
            <v>UGE USA Inc.</v>
          </cell>
          <cell r="L1715">
            <v>60.27</v>
          </cell>
          <cell r="M1715" t="str">
            <v>DC</v>
          </cell>
          <cell r="X1715">
            <v>2021</v>
          </cell>
          <cell r="Z1715" t="str">
            <v>Tuckahoe</v>
          </cell>
          <cell r="AB1715" t="str">
            <v>NY</v>
          </cell>
        </row>
        <row r="1716">
          <cell r="A1716" t="str">
            <v>P_294448935</v>
          </cell>
          <cell r="B1716" t="str">
            <v>Y</v>
          </cell>
          <cell r="F1716" t="str">
            <v>Consolidated Edison</v>
          </cell>
          <cell r="G1716">
            <v>4226</v>
          </cell>
          <cell r="I1716">
            <v>233174</v>
          </cell>
          <cell r="K1716" t="str">
            <v>UGE USA Inc.</v>
          </cell>
          <cell r="L1716">
            <v>46.74</v>
          </cell>
          <cell r="M1716" t="str">
            <v>DC</v>
          </cell>
          <cell r="X1716">
            <v>2021</v>
          </cell>
          <cell r="Z1716" t="str">
            <v>Tuckahoe</v>
          </cell>
          <cell r="AB1716" t="str">
            <v>NY</v>
          </cell>
        </row>
        <row r="1717">
          <cell r="A1717" t="str">
            <v>P_563282522</v>
          </cell>
          <cell r="B1717" t="str">
            <v>Y</v>
          </cell>
          <cell r="F1717" t="str">
            <v>Consolidated Edison</v>
          </cell>
          <cell r="G1717">
            <v>4226</v>
          </cell>
          <cell r="I1717">
            <v>309815</v>
          </cell>
          <cell r="K1717" t="str">
            <v>JBI Solar (dba for JBI Construction Group)</v>
          </cell>
          <cell r="L1717">
            <v>64.260000000000005</v>
          </cell>
          <cell r="M1717" t="str">
            <v>DC</v>
          </cell>
          <cell r="X1717">
            <v>2021</v>
          </cell>
          <cell r="Z1717" t="str">
            <v>Bronx</v>
          </cell>
          <cell r="AB1717" t="str">
            <v>NY</v>
          </cell>
        </row>
        <row r="1718">
          <cell r="A1718" t="str">
            <v>P_449833311</v>
          </cell>
          <cell r="B1718" t="str">
            <v>Y</v>
          </cell>
          <cell r="F1718" t="str">
            <v>Niagara Mohawk Power Corp.</v>
          </cell>
          <cell r="G1718">
            <v>13573</v>
          </cell>
          <cell r="I1718">
            <v>211945</v>
          </cell>
          <cell r="K1718" t="str">
            <v>Nexamp Inc.</v>
          </cell>
          <cell r="L1718">
            <v>6002.1</v>
          </cell>
          <cell r="M1718" t="str">
            <v>DC</v>
          </cell>
          <cell r="X1718">
            <v>2021</v>
          </cell>
          <cell r="Z1718" t="str">
            <v>Gloversville</v>
          </cell>
          <cell r="AB1718" t="str">
            <v>NY</v>
          </cell>
        </row>
        <row r="1719">
          <cell r="A1719" t="str">
            <v>P_576684054</v>
          </cell>
          <cell r="B1719" t="str">
            <v>Y</v>
          </cell>
          <cell r="F1719" t="str">
            <v>Rochester Gas &amp; Electric Corp</v>
          </cell>
          <cell r="G1719">
            <v>16183</v>
          </cell>
          <cell r="I1719">
            <v>174097</v>
          </cell>
          <cell r="K1719" t="str">
            <v>Nexamp Inc.</v>
          </cell>
          <cell r="L1719">
            <v>6443.28</v>
          </cell>
          <cell r="M1719" t="str">
            <v>DC</v>
          </cell>
          <cell r="X1719">
            <v>2021</v>
          </cell>
          <cell r="Z1719" t="str">
            <v>Spencerport</v>
          </cell>
          <cell r="AB1719" t="str">
            <v>NY</v>
          </cell>
        </row>
        <row r="1720">
          <cell r="A1720" t="str">
            <v>P_824913923</v>
          </cell>
          <cell r="B1720" t="str">
            <v>Y</v>
          </cell>
          <cell r="F1720" t="str">
            <v>Consolidated Edison</v>
          </cell>
          <cell r="G1720">
            <v>4226</v>
          </cell>
          <cell r="I1720">
            <v>293767</v>
          </cell>
          <cell r="K1720" t="str">
            <v>Best Energy Power</v>
          </cell>
          <cell r="L1720">
            <v>83.98</v>
          </cell>
          <cell r="M1720" t="str">
            <v>DC</v>
          </cell>
          <cell r="X1720">
            <v>2021</v>
          </cell>
          <cell r="Z1720" t="str">
            <v>Staten Island</v>
          </cell>
          <cell r="AB1720" t="str">
            <v>NY</v>
          </cell>
        </row>
        <row r="1721">
          <cell r="A1721" t="str">
            <v>P_908228133</v>
          </cell>
          <cell r="B1721" t="str">
            <v>Y</v>
          </cell>
          <cell r="F1721" t="str">
            <v>Consolidated Edison</v>
          </cell>
          <cell r="G1721">
            <v>4226</v>
          </cell>
          <cell r="I1721">
            <v>286439</v>
          </cell>
          <cell r="K1721" t="str">
            <v>Best Energy Power</v>
          </cell>
          <cell r="L1721">
            <v>54.72</v>
          </cell>
          <cell r="M1721" t="str">
            <v>DC</v>
          </cell>
          <cell r="X1721">
            <v>2021</v>
          </cell>
          <cell r="Z1721" t="str">
            <v>Brooklyn</v>
          </cell>
          <cell r="AB1721" t="str">
            <v>NY</v>
          </cell>
        </row>
        <row r="1722">
          <cell r="A1722" t="str">
            <v>P_267452846</v>
          </cell>
          <cell r="B1722" t="str">
            <v>Y</v>
          </cell>
          <cell r="F1722" t="str">
            <v>Rochester Gas &amp; Electric Corp</v>
          </cell>
          <cell r="G1722">
            <v>16183</v>
          </cell>
          <cell r="I1722">
            <v>174104</v>
          </cell>
          <cell r="K1722" t="str">
            <v>Nexamp Inc.</v>
          </cell>
          <cell r="L1722">
            <v>5622.48</v>
          </cell>
          <cell r="M1722" t="str">
            <v>DC</v>
          </cell>
          <cell r="X1722">
            <v>2021</v>
          </cell>
          <cell r="Z1722" t="str">
            <v>Spencerport</v>
          </cell>
          <cell r="AB1722" t="str">
            <v>NY</v>
          </cell>
        </row>
        <row r="1723">
          <cell r="A1723" t="str">
            <v>P_533957307</v>
          </cell>
          <cell r="B1723" t="str">
            <v>Y</v>
          </cell>
          <cell r="F1723" t="str">
            <v>Rochester Gas &amp; Electric Corp</v>
          </cell>
          <cell r="G1723">
            <v>16183</v>
          </cell>
          <cell r="I1723">
            <v>174102</v>
          </cell>
          <cell r="K1723" t="str">
            <v>Nexamp Inc.</v>
          </cell>
          <cell r="L1723">
            <v>5848.2</v>
          </cell>
          <cell r="M1723" t="str">
            <v>DC</v>
          </cell>
          <cell r="X1723">
            <v>2021</v>
          </cell>
          <cell r="Z1723" t="str">
            <v>Spencerport</v>
          </cell>
          <cell r="AB1723" t="str">
            <v>NY</v>
          </cell>
        </row>
        <row r="1724">
          <cell r="A1724" t="str">
            <v>P_618167335</v>
          </cell>
          <cell r="B1724" t="str">
            <v>Y</v>
          </cell>
          <cell r="F1724" t="str">
            <v>Consolidated Edison</v>
          </cell>
          <cell r="G1724">
            <v>4226</v>
          </cell>
          <cell r="I1724">
            <v>310924</v>
          </cell>
          <cell r="K1724" t="str">
            <v>Brooklyn SolarWorks, LLC</v>
          </cell>
          <cell r="L1724">
            <v>8.19</v>
          </cell>
          <cell r="M1724" t="str">
            <v>DC</v>
          </cell>
          <cell r="X1724">
            <v>2021</v>
          </cell>
          <cell r="Z1724" t="str">
            <v>Brooklyn</v>
          </cell>
          <cell r="AB1724" t="str">
            <v>NY</v>
          </cell>
        </row>
        <row r="1725">
          <cell r="A1725" t="str">
            <v>P_783806791</v>
          </cell>
          <cell r="B1725" t="str">
            <v>Y</v>
          </cell>
          <cell r="F1725" t="str">
            <v>Consolidated Edison</v>
          </cell>
          <cell r="G1725">
            <v>4226</v>
          </cell>
          <cell r="I1725">
            <v>259124</v>
          </cell>
          <cell r="K1725" t="str">
            <v>Green Street Power Partners, LLC</v>
          </cell>
          <cell r="L1725">
            <v>218.88</v>
          </cell>
          <cell r="M1725" t="str">
            <v>DC</v>
          </cell>
          <cell r="X1725">
            <v>2021</v>
          </cell>
          <cell r="Z1725" t="str">
            <v>Staten Island</v>
          </cell>
          <cell r="AB1725" t="str">
            <v>NY</v>
          </cell>
        </row>
        <row r="1726">
          <cell r="A1726" t="str">
            <v>P_292005261</v>
          </cell>
          <cell r="B1726" t="str">
            <v>Y</v>
          </cell>
          <cell r="F1726" t="str">
            <v>New York State Elec &amp; Gas Corp</v>
          </cell>
          <cell r="G1726">
            <v>13511</v>
          </cell>
          <cell r="I1726">
            <v>80585</v>
          </cell>
          <cell r="K1726" t="str">
            <v>C2 Omega LLC</v>
          </cell>
          <cell r="L1726">
            <v>4128.88</v>
          </cell>
          <cell r="M1726" t="str">
            <v>DC</v>
          </cell>
          <cell r="X1726">
            <v>2021</v>
          </cell>
          <cell r="Z1726" t="str">
            <v>Binghamton</v>
          </cell>
          <cell r="AB1726" t="str">
            <v>NY</v>
          </cell>
        </row>
        <row r="1727">
          <cell r="A1727" t="str">
            <v>P_363763482</v>
          </cell>
          <cell r="B1727" t="str">
            <v>Y</v>
          </cell>
          <cell r="F1727" t="str">
            <v>Consolidated Edison</v>
          </cell>
          <cell r="G1727">
            <v>4226</v>
          </cell>
          <cell r="I1727">
            <v>309823</v>
          </cell>
          <cell r="K1727" t="str">
            <v>JBI Solar (dba for JBI Construction Group)</v>
          </cell>
          <cell r="L1727">
            <v>65.099999999999994</v>
          </cell>
          <cell r="M1727" t="str">
            <v>DC</v>
          </cell>
          <cell r="X1727">
            <v>2021</v>
          </cell>
          <cell r="Z1727" t="str">
            <v>Bronx</v>
          </cell>
          <cell r="AB1727" t="str">
            <v>NY</v>
          </cell>
        </row>
        <row r="1728">
          <cell r="A1728" t="str">
            <v>P_130442971</v>
          </cell>
          <cell r="B1728" t="str">
            <v>Y</v>
          </cell>
          <cell r="F1728" t="str">
            <v>Consolidated Edison</v>
          </cell>
          <cell r="G1728">
            <v>4226</v>
          </cell>
          <cell r="I1728">
            <v>274770</v>
          </cell>
          <cell r="K1728" t="str">
            <v>Bright Power</v>
          </cell>
          <cell r="L1728">
            <v>84.24</v>
          </cell>
          <cell r="M1728" t="str">
            <v>DC</v>
          </cell>
          <cell r="X1728">
            <v>2021</v>
          </cell>
          <cell r="Z1728" t="str">
            <v>Long Island City</v>
          </cell>
          <cell r="AB1728" t="str">
            <v>NY</v>
          </cell>
        </row>
        <row r="1729">
          <cell r="A1729" t="str">
            <v>P_654672939</v>
          </cell>
          <cell r="B1729" t="str">
            <v>Y</v>
          </cell>
          <cell r="F1729" t="str">
            <v>Niagara Mohawk Power Corp.</v>
          </cell>
          <cell r="G1729">
            <v>13573</v>
          </cell>
          <cell r="I1729">
            <v>212949</v>
          </cell>
          <cell r="K1729" t="str">
            <v>Nexamp Inc.</v>
          </cell>
          <cell r="L1729">
            <v>3748.68</v>
          </cell>
          <cell r="M1729" t="str">
            <v>DC</v>
          </cell>
          <cell r="X1729">
            <v>2021</v>
          </cell>
          <cell r="Z1729" t="str">
            <v>Gloversville</v>
          </cell>
          <cell r="AB1729" t="str">
            <v>NY</v>
          </cell>
        </row>
        <row r="1730">
          <cell r="A1730" t="str">
            <v>P_789944324</v>
          </cell>
          <cell r="B1730" t="str">
            <v>Y</v>
          </cell>
          <cell r="F1730" t="str">
            <v>Consolidated Edison</v>
          </cell>
          <cell r="G1730">
            <v>4226</v>
          </cell>
          <cell r="I1730">
            <v>274798</v>
          </cell>
          <cell r="K1730" t="str">
            <v>Bright Power</v>
          </cell>
          <cell r="L1730">
            <v>83.88</v>
          </cell>
          <cell r="M1730" t="str">
            <v>DC</v>
          </cell>
          <cell r="X1730">
            <v>2021</v>
          </cell>
          <cell r="Z1730" t="str">
            <v>Long Island City</v>
          </cell>
          <cell r="AB1730" t="str">
            <v>NY</v>
          </cell>
        </row>
        <row r="1731">
          <cell r="A1731" t="str">
            <v>P_890906054</v>
          </cell>
          <cell r="B1731" t="str">
            <v>Y</v>
          </cell>
          <cell r="F1731" t="str">
            <v>Consolidated Edison</v>
          </cell>
          <cell r="G1731">
            <v>4226</v>
          </cell>
          <cell r="I1731">
            <v>249044</v>
          </cell>
          <cell r="K1731" t="str">
            <v>Sunrise Solar Solutions, LLC</v>
          </cell>
          <cell r="L1731">
            <v>566.83000000000004</v>
          </cell>
          <cell r="M1731" t="str">
            <v>DC</v>
          </cell>
          <cell r="X1731">
            <v>2021</v>
          </cell>
          <cell r="Z1731" t="str">
            <v>Briarcliff Manor</v>
          </cell>
          <cell r="AB1731" t="str">
            <v>NY</v>
          </cell>
        </row>
        <row r="1732">
          <cell r="A1732" t="str">
            <v>P_990971981</v>
          </cell>
          <cell r="B1732" t="str">
            <v>Y</v>
          </cell>
          <cell r="F1732" t="str">
            <v>Consolidated Edison</v>
          </cell>
          <cell r="G1732">
            <v>4226</v>
          </cell>
          <cell r="I1732">
            <v>276147</v>
          </cell>
          <cell r="K1732" t="str">
            <v>Sunkeeper Solar LLC</v>
          </cell>
          <cell r="L1732">
            <v>168.72</v>
          </cell>
          <cell r="M1732" t="str">
            <v>DC</v>
          </cell>
          <cell r="X1732">
            <v>2021</v>
          </cell>
          <cell r="Z1732" t="str">
            <v>Brooklyn</v>
          </cell>
          <cell r="AB1732" t="str">
            <v>NY</v>
          </cell>
        </row>
        <row r="1733">
          <cell r="A1733" t="str">
            <v>P_242426779</v>
          </cell>
          <cell r="B1733" t="str">
            <v>Y</v>
          </cell>
          <cell r="F1733" t="str">
            <v>New York State Elec &amp; Gas Corp</v>
          </cell>
          <cell r="G1733">
            <v>13511</v>
          </cell>
          <cell r="I1733">
            <v>256444</v>
          </cell>
          <cell r="K1733" t="str">
            <v>Generate Capital</v>
          </cell>
          <cell r="L1733">
            <v>7045.48</v>
          </cell>
          <cell r="M1733" t="str">
            <v>DC</v>
          </cell>
          <cell r="X1733">
            <v>2021</v>
          </cell>
          <cell r="Z1733" t="str">
            <v>Fayette</v>
          </cell>
          <cell r="AB1733" t="str">
            <v>NY</v>
          </cell>
        </row>
        <row r="1734">
          <cell r="A1734" t="str">
            <v>P_415859805</v>
          </cell>
          <cell r="B1734" t="str">
            <v>Y</v>
          </cell>
          <cell r="F1734" t="str">
            <v>Consolidated Edison</v>
          </cell>
          <cell r="G1734">
            <v>4226</v>
          </cell>
          <cell r="I1734">
            <v>226550</v>
          </cell>
          <cell r="K1734" t="str">
            <v>Entersolar, LLC</v>
          </cell>
          <cell r="L1734">
            <v>622.86</v>
          </cell>
          <cell r="M1734" t="str">
            <v>DC</v>
          </cell>
          <cell r="X1734">
            <v>2021</v>
          </cell>
          <cell r="Z1734" t="str">
            <v>New York</v>
          </cell>
          <cell r="AB1734" t="str">
            <v>NY</v>
          </cell>
        </row>
        <row r="1735">
          <cell r="A1735" t="str">
            <v>P_432973413</v>
          </cell>
          <cell r="B1735" t="str">
            <v>Y</v>
          </cell>
          <cell r="F1735" t="str">
            <v>Consolidated Edison</v>
          </cell>
          <cell r="G1735">
            <v>4226</v>
          </cell>
          <cell r="I1735">
            <v>226572</v>
          </cell>
          <cell r="K1735" t="str">
            <v>Entersolar, LLC</v>
          </cell>
          <cell r="L1735">
            <v>1005.48</v>
          </cell>
          <cell r="M1735" t="str">
            <v>DC</v>
          </cell>
          <cell r="X1735">
            <v>2021</v>
          </cell>
          <cell r="Z1735" t="str">
            <v>New York</v>
          </cell>
          <cell r="AB1735" t="str">
            <v>NY</v>
          </cell>
        </row>
        <row r="1736">
          <cell r="A1736" t="str">
            <v>P_995275441</v>
          </cell>
          <cell r="B1736" t="str">
            <v>Y</v>
          </cell>
          <cell r="F1736" t="str">
            <v>Consolidated Edison</v>
          </cell>
          <cell r="G1736">
            <v>4226</v>
          </cell>
          <cell r="I1736">
            <v>246358</v>
          </cell>
          <cell r="K1736" t="str">
            <v>174 Power Global NorthEast, LLC</v>
          </cell>
          <cell r="L1736">
            <v>448</v>
          </cell>
          <cell r="M1736" t="str">
            <v>DC</v>
          </cell>
          <cell r="X1736">
            <v>2021</v>
          </cell>
          <cell r="Z1736" t="str">
            <v>Bronx</v>
          </cell>
          <cell r="AB1736" t="str">
            <v>NY</v>
          </cell>
        </row>
        <row r="1737">
          <cell r="A1737" t="str">
            <v>P_182683163</v>
          </cell>
          <cell r="B1737" t="str">
            <v>Y</v>
          </cell>
          <cell r="F1737" t="str">
            <v>Rochester Gas &amp; Electric Corp</v>
          </cell>
          <cell r="G1737">
            <v>16183</v>
          </cell>
          <cell r="I1737">
            <v>262293</v>
          </cell>
          <cell r="K1737" t="str">
            <v>GreenSpark Solar (dba for Sustainable Energy Developments)</v>
          </cell>
          <cell r="L1737">
            <v>2220.66</v>
          </cell>
          <cell r="M1737" t="str">
            <v>DC</v>
          </cell>
          <cell r="X1737">
            <v>2021</v>
          </cell>
          <cell r="Z1737" t="str">
            <v>Ontario</v>
          </cell>
          <cell r="AB1737" t="str">
            <v>NY</v>
          </cell>
        </row>
        <row r="1738">
          <cell r="A1738" t="str">
            <v>P_914569810</v>
          </cell>
          <cell r="B1738" t="str">
            <v>Y</v>
          </cell>
          <cell r="F1738" t="str">
            <v>National Grid (Massachusetts Electric)</v>
          </cell>
          <cell r="G1738">
            <v>11804</v>
          </cell>
          <cell r="I1738" t="str">
            <v>SMANG_00140</v>
          </cell>
          <cell r="K1738" t="str">
            <v>Clearway Energy Group</v>
          </cell>
          <cell r="L1738">
            <v>4950</v>
          </cell>
          <cell r="M1738" t="str">
            <v>AC</v>
          </cell>
          <cell r="X1738">
            <v>2020</v>
          </cell>
          <cell r="Z1738" t="str">
            <v>Palmer</v>
          </cell>
          <cell r="AB1738" t="str">
            <v>MA</v>
          </cell>
        </row>
        <row r="1739">
          <cell r="A1739" t="str">
            <v>P_559286665</v>
          </cell>
          <cell r="B1739" t="str">
            <v>Y</v>
          </cell>
          <cell r="F1739" t="str">
            <v>Eversource MA East</v>
          </cell>
          <cell r="G1739">
            <v>54913</v>
          </cell>
          <cell r="I1739" t="str">
            <v>SMAES_03143</v>
          </cell>
          <cell r="K1739" t="str">
            <v>Copper Technologies</v>
          </cell>
          <cell r="L1739">
            <v>199.8</v>
          </cell>
          <cell r="M1739" t="str">
            <v>AC</v>
          </cell>
          <cell r="X1739">
            <v>2020</v>
          </cell>
          <cell r="Z1739" t="str">
            <v>Brewster</v>
          </cell>
          <cell r="AB1739" t="str">
            <v>MA</v>
          </cell>
        </row>
        <row r="1740">
          <cell r="A1740" t="str">
            <v>P_141171322</v>
          </cell>
          <cell r="B1740" t="str">
            <v>Y</v>
          </cell>
          <cell r="F1740" t="str">
            <v>National Grid (Massachusetts Electric)</v>
          </cell>
          <cell r="G1740">
            <v>11804</v>
          </cell>
          <cell r="I1740" t="str">
            <v>SMANG_04593</v>
          </cell>
          <cell r="K1740" t="str">
            <v>Green Earth Energy Photovoltaic</v>
          </cell>
          <cell r="L1740">
            <v>247.6</v>
          </cell>
          <cell r="M1740" t="str">
            <v>AC</v>
          </cell>
          <cell r="X1740">
            <v>2020</v>
          </cell>
          <cell r="Z1740" t="str">
            <v>East Longmeadow</v>
          </cell>
          <cell r="AB1740" t="str">
            <v>MA</v>
          </cell>
        </row>
        <row r="1741">
          <cell r="A1741" t="str">
            <v>P_279578054</v>
          </cell>
          <cell r="B1741" t="str">
            <v>Y</v>
          </cell>
          <cell r="F1741" t="str">
            <v>National Grid (Massachusetts Electric)</v>
          </cell>
          <cell r="G1741">
            <v>11804</v>
          </cell>
          <cell r="I1741" t="str">
            <v>SMANG_00913</v>
          </cell>
          <cell r="K1741" t="str">
            <v>Distributed Solar Operations, LLC</v>
          </cell>
          <cell r="L1741">
            <v>816</v>
          </cell>
          <cell r="M1741" t="str">
            <v>AC</v>
          </cell>
          <cell r="X1741">
            <v>2020</v>
          </cell>
          <cell r="Z1741" t="str">
            <v>Stoughton</v>
          </cell>
          <cell r="AB1741" t="str">
            <v>MA</v>
          </cell>
        </row>
        <row r="1742">
          <cell r="A1742" t="str">
            <v>P_846627901</v>
          </cell>
          <cell r="B1742" t="str">
            <v>Y</v>
          </cell>
          <cell r="F1742" t="str">
            <v>Eversource MA East</v>
          </cell>
          <cell r="G1742">
            <v>54913</v>
          </cell>
          <cell r="I1742" t="str">
            <v>SMAES_10219</v>
          </cell>
          <cell r="K1742" t="str">
            <v>NextGrid Chittimwood LLC</v>
          </cell>
          <cell r="L1742">
            <v>133.19999999999999</v>
          </cell>
          <cell r="M1742" t="str">
            <v>AC</v>
          </cell>
          <cell r="X1742">
            <v>2020</v>
          </cell>
          <cell r="Z1742" t="str">
            <v>Orleans</v>
          </cell>
          <cell r="AB1742" t="str">
            <v>MA</v>
          </cell>
        </row>
        <row r="1743">
          <cell r="A1743" t="str">
            <v>P_962012221</v>
          </cell>
          <cell r="B1743" t="str">
            <v>Y</v>
          </cell>
          <cell r="F1743" t="str">
            <v>Eversource MA East</v>
          </cell>
          <cell r="G1743">
            <v>54913</v>
          </cell>
          <cell r="I1743" t="str">
            <v>SMAES_20555</v>
          </cell>
          <cell r="K1743" t="str">
            <v>Invaleon Technologies Corp</v>
          </cell>
          <cell r="L1743">
            <v>250</v>
          </cell>
          <cell r="M1743" t="str">
            <v>AC</v>
          </cell>
          <cell r="X1743">
            <v>2020</v>
          </cell>
          <cell r="Z1743" t="str">
            <v>Lexington</v>
          </cell>
          <cell r="AB1743" t="str">
            <v>MA</v>
          </cell>
        </row>
        <row r="1744">
          <cell r="A1744" t="str">
            <v>P_758576580</v>
          </cell>
          <cell r="B1744" t="str">
            <v>Y</v>
          </cell>
          <cell r="F1744" t="str">
            <v>Eversource MA West</v>
          </cell>
          <cell r="G1744">
            <v>20455</v>
          </cell>
          <cell r="I1744" t="str">
            <v>SMAES_00057</v>
          </cell>
          <cell r="K1744" t="str">
            <v>ENGIE North America Inc.</v>
          </cell>
          <cell r="L1744">
            <v>4536</v>
          </cell>
          <cell r="M1744" t="str">
            <v>AC</v>
          </cell>
          <cell r="X1744">
            <v>2020</v>
          </cell>
          <cell r="Z1744" t="str">
            <v>Agawam</v>
          </cell>
          <cell r="AB1744" t="str">
            <v>MA</v>
          </cell>
        </row>
        <row r="1745">
          <cell r="A1745" t="str">
            <v>P_749535628</v>
          </cell>
          <cell r="B1745" t="str">
            <v>Y</v>
          </cell>
          <cell r="F1745" t="str">
            <v>Eversource MA East</v>
          </cell>
          <cell r="G1745">
            <v>54913</v>
          </cell>
          <cell r="I1745" t="str">
            <v>SMAES_03313</v>
          </cell>
          <cell r="K1745" t="str">
            <v>ENGIE North America Inc.</v>
          </cell>
          <cell r="L1745">
            <v>2200</v>
          </cell>
          <cell r="M1745" t="str">
            <v>AC</v>
          </cell>
          <cell r="X1745">
            <v>2020</v>
          </cell>
          <cell r="Z1745" t="str">
            <v>Wareham</v>
          </cell>
          <cell r="AB1745" t="str">
            <v>MA</v>
          </cell>
        </row>
        <row r="1746">
          <cell r="A1746" t="str">
            <v>P_272869778</v>
          </cell>
          <cell r="B1746" t="str">
            <v>Y</v>
          </cell>
          <cell r="F1746" t="str">
            <v>Eversource MA East</v>
          </cell>
          <cell r="G1746">
            <v>54913</v>
          </cell>
          <cell r="I1746" t="str">
            <v>SMAES_20496</v>
          </cell>
          <cell r="K1746" t="str">
            <v>Resonant Energy</v>
          </cell>
          <cell r="L1746">
            <v>58</v>
          </cell>
          <cell r="M1746" t="str">
            <v>AC</v>
          </cell>
          <cell r="X1746">
            <v>2020</v>
          </cell>
          <cell r="Z1746" t="str">
            <v>Boston</v>
          </cell>
          <cell r="AB1746" t="str">
            <v>MA</v>
          </cell>
        </row>
        <row r="1747">
          <cell r="A1747" t="str">
            <v>P_353675714</v>
          </cell>
          <cell r="B1747" t="str">
            <v>Y</v>
          </cell>
          <cell r="F1747" t="str">
            <v>National Grid (Massachusetts Electric)</v>
          </cell>
          <cell r="G1747">
            <v>11804</v>
          </cell>
          <cell r="I1747" t="str">
            <v>SMANG_01213</v>
          </cell>
          <cell r="K1747" t="str">
            <v>MAE-GameTime Solar LLC</v>
          </cell>
          <cell r="L1747">
            <v>250</v>
          </cell>
          <cell r="M1747" t="str">
            <v>AC</v>
          </cell>
          <cell r="X1747">
            <v>2020</v>
          </cell>
          <cell r="Z1747" t="str">
            <v>Lowell</v>
          </cell>
          <cell r="AB1747" t="str">
            <v>MA</v>
          </cell>
        </row>
        <row r="1748">
          <cell r="A1748" t="str">
            <v>P_139221559</v>
          </cell>
          <cell r="B1748" t="str">
            <v>Y</v>
          </cell>
          <cell r="F1748" t="str">
            <v>Eversource MA West</v>
          </cell>
          <cell r="G1748">
            <v>20455</v>
          </cell>
          <cell r="I1748" t="str">
            <v>SMAES_01508</v>
          </cell>
          <cell r="K1748" t="str">
            <v>CVE North America, Inc.</v>
          </cell>
          <cell r="L1748">
            <v>4965.8</v>
          </cell>
          <cell r="M1748" t="str">
            <v>AC</v>
          </cell>
          <cell r="Q1748">
            <v>6307.2</v>
          </cell>
          <cell r="X1748">
            <v>2020</v>
          </cell>
          <cell r="Z1748" t="str">
            <v>Westhampton</v>
          </cell>
          <cell r="AB1748" t="str">
            <v>MA</v>
          </cell>
        </row>
        <row r="1749">
          <cell r="A1749" t="str">
            <v>P_677426209</v>
          </cell>
          <cell r="B1749" t="str">
            <v>Y</v>
          </cell>
          <cell r="F1749" t="str">
            <v>Unitil</v>
          </cell>
          <cell r="G1749">
            <v>24590</v>
          </cell>
          <cell r="I1749" t="str">
            <v>SMAUN_02020</v>
          </cell>
          <cell r="K1749" t="str">
            <v>Settlers Solar, LLC</v>
          </cell>
          <cell r="L1749">
            <v>5000</v>
          </cell>
          <cell r="M1749" t="str">
            <v>AC</v>
          </cell>
          <cell r="X1749">
            <v>2020</v>
          </cell>
          <cell r="Z1749" t="str">
            <v>Lunenburg</v>
          </cell>
          <cell r="AB1749" t="str">
            <v>MA</v>
          </cell>
        </row>
        <row r="1750">
          <cell r="A1750" t="str">
            <v>P_072393885</v>
          </cell>
          <cell r="B1750" t="str">
            <v>Y</v>
          </cell>
          <cell r="F1750" t="str">
            <v>National Grid (Massachusetts Electric)</v>
          </cell>
          <cell r="G1750">
            <v>11804</v>
          </cell>
          <cell r="I1750" t="str">
            <v>SMANG_01176</v>
          </cell>
          <cell r="K1750" t="str">
            <v>32 McCormick Solar SOCAP, LLC</v>
          </cell>
          <cell r="L1750">
            <v>3000</v>
          </cell>
          <cell r="M1750" t="str">
            <v>AC</v>
          </cell>
          <cell r="X1750">
            <v>2020</v>
          </cell>
          <cell r="Z1750" t="str">
            <v>Spencer</v>
          </cell>
          <cell r="AB1750" t="str">
            <v>MA</v>
          </cell>
        </row>
        <row r="1751">
          <cell r="A1751" t="str">
            <v>P_836888132</v>
          </cell>
          <cell r="B1751" t="str">
            <v>Y</v>
          </cell>
          <cell r="F1751" t="str">
            <v>National Grid (Massachusetts Electric)</v>
          </cell>
          <cell r="G1751">
            <v>11804</v>
          </cell>
          <cell r="I1751" t="str">
            <v>SMANG_04366</v>
          </cell>
          <cell r="K1751" t="str">
            <v>353 Smith Solar SOCAP, LLC</v>
          </cell>
          <cell r="L1751">
            <v>4268</v>
          </cell>
          <cell r="M1751" t="str">
            <v>AC</v>
          </cell>
          <cell r="X1751">
            <v>2020</v>
          </cell>
          <cell r="Z1751" t="str">
            <v>Attleboro</v>
          </cell>
          <cell r="AB1751" t="str">
            <v>MA</v>
          </cell>
        </row>
        <row r="1752">
          <cell r="A1752" t="str">
            <v>P_024564586</v>
          </cell>
          <cell r="B1752" t="str">
            <v>Y</v>
          </cell>
          <cell r="F1752" t="str">
            <v>National Grid (Massachusetts Electric)</v>
          </cell>
          <cell r="G1752">
            <v>11804</v>
          </cell>
          <cell r="I1752" t="str">
            <v>SMANG_00934</v>
          </cell>
          <cell r="K1752" t="str">
            <v>Distributed Solar Operations, LLC</v>
          </cell>
          <cell r="L1752">
            <v>233.3</v>
          </cell>
          <cell r="M1752" t="str">
            <v>AC</v>
          </cell>
          <cell r="X1752">
            <v>2020</v>
          </cell>
          <cell r="Z1752" t="str">
            <v>Stoughton</v>
          </cell>
          <cell r="AB1752" t="str">
            <v>MA</v>
          </cell>
        </row>
        <row r="1753">
          <cell r="A1753" t="str">
            <v>P_544763389</v>
          </cell>
          <cell r="B1753" t="str">
            <v>Y</v>
          </cell>
          <cell r="F1753" t="str">
            <v>National Grid (Massachusetts Electric)</v>
          </cell>
          <cell r="G1753">
            <v>11804</v>
          </cell>
          <cell r="I1753" t="str">
            <v>SMANG_02040</v>
          </cell>
          <cell r="K1753" t="str">
            <v>MassAmerican Energy LLC</v>
          </cell>
          <cell r="L1753">
            <v>250</v>
          </cell>
          <cell r="M1753" t="str">
            <v>AC</v>
          </cell>
          <cell r="X1753">
            <v>2020</v>
          </cell>
          <cell r="Z1753" t="str">
            <v>Hanover</v>
          </cell>
          <cell r="AB1753" t="str">
            <v>MA</v>
          </cell>
        </row>
        <row r="1754">
          <cell r="A1754" t="str">
            <v>P_381908096</v>
          </cell>
          <cell r="B1754" t="str">
            <v>Y</v>
          </cell>
          <cell r="F1754" t="str">
            <v>National Grid (Massachusetts Electric)</v>
          </cell>
          <cell r="G1754">
            <v>11804</v>
          </cell>
          <cell r="I1754" t="str">
            <v>SMANG_01484</v>
          </cell>
          <cell r="K1754" t="str">
            <v>Syncarpha Halifax, LLC</v>
          </cell>
          <cell r="L1754">
            <v>1668</v>
          </cell>
          <cell r="M1754" t="str">
            <v>AC</v>
          </cell>
          <cell r="X1754">
            <v>2020</v>
          </cell>
          <cell r="Z1754" t="str">
            <v>Halifax</v>
          </cell>
          <cell r="AB1754" t="str">
            <v>MA</v>
          </cell>
        </row>
        <row r="1755">
          <cell r="A1755" t="str">
            <v>P_717393758</v>
          </cell>
          <cell r="B1755" t="str">
            <v>Y</v>
          </cell>
          <cell r="F1755" t="str">
            <v>National Grid (Massachusetts Electric)</v>
          </cell>
          <cell r="G1755">
            <v>11804</v>
          </cell>
          <cell r="I1755" t="str">
            <v>SMANG_00313</v>
          </cell>
          <cell r="K1755" t="str">
            <v>Syncarpha Northampton, LLC</v>
          </cell>
          <cell r="L1755">
            <v>3630</v>
          </cell>
          <cell r="M1755" t="str">
            <v>AC</v>
          </cell>
          <cell r="X1755">
            <v>2020</v>
          </cell>
          <cell r="Z1755" t="str">
            <v>Northampton</v>
          </cell>
          <cell r="AB1755" t="str">
            <v>MA</v>
          </cell>
        </row>
        <row r="1756">
          <cell r="A1756" t="str">
            <v>P_678569370</v>
          </cell>
          <cell r="B1756" t="str">
            <v>Y</v>
          </cell>
          <cell r="F1756" t="str">
            <v>National Grid (Massachusetts Electric)</v>
          </cell>
          <cell r="G1756">
            <v>11804</v>
          </cell>
          <cell r="I1756" t="str">
            <v>SMANG_05822</v>
          </cell>
          <cell r="K1756" t="str">
            <v>Dunstable Solar 1, LLC</v>
          </cell>
          <cell r="L1756">
            <v>4500</v>
          </cell>
          <cell r="M1756" t="str">
            <v>AC</v>
          </cell>
          <cell r="X1756">
            <v>2020</v>
          </cell>
          <cell r="Z1756" t="str">
            <v>Dunstable</v>
          </cell>
          <cell r="AB1756" t="str">
            <v>MA</v>
          </cell>
        </row>
        <row r="1757">
          <cell r="A1757" t="str">
            <v>P_452021735</v>
          </cell>
          <cell r="B1757" t="str">
            <v>Y</v>
          </cell>
          <cell r="F1757" t="str">
            <v>National Grid (Massachusetts Electric)</v>
          </cell>
          <cell r="G1757">
            <v>11804</v>
          </cell>
          <cell r="I1757" t="str">
            <v>SMANG_01282</v>
          </cell>
          <cell r="K1757" t="str">
            <v>MassAmerican Energy LLC</v>
          </cell>
          <cell r="L1757">
            <v>499.5</v>
          </cell>
          <cell r="M1757" t="str">
            <v>AC</v>
          </cell>
          <cell r="X1757">
            <v>2021</v>
          </cell>
          <cell r="Z1757" t="str">
            <v>East Bridgewater</v>
          </cell>
          <cell r="AB1757" t="str">
            <v>MA</v>
          </cell>
        </row>
        <row r="1758">
          <cell r="A1758" t="str">
            <v>P_694163653</v>
          </cell>
          <cell r="B1758" t="str">
            <v>Y</v>
          </cell>
          <cell r="F1758" t="str">
            <v>National Grid (Massachusetts Electric)</v>
          </cell>
          <cell r="G1758">
            <v>11804</v>
          </cell>
          <cell r="I1758" t="str">
            <v>SMANG_00146</v>
          </cell>
          <cell r="K1758" t="str">
            <v>Nexamp Solar</v>
          </cell>
          <cell r="L1758">
            <v>333.2</v>
          </cell>
          <cell r="M1758" t="str">
            <v>AC</v>
          </cell>
          <cell r="X1758">
            <v>2021</v>
          </cell>
          <cell r="Z1758" t="str">
            <v>Marlborough</v>
          </cell>
          <cell r="AB1758" t="str">
            <v>MA</v>
          </cell>
        </row>
        <row r="1759">
          <cell r="A1759" t="str">
            <v>P_733586568</v>
          </cell>
          <cell r="B1759" t="str">
            <v>Y</v>
          </cell>
          <cell r="F1759" t="str">
            <v>National Grid (Massachusetts Electric)</v>
          </cell>
          <cell r="G1759">
            <v>11804</v>
          </cell>
          <cell r="I1759" t="str">
            <v>SMANG_00479</v>
          </cell>
          <cell r="K1759" t="str">
            <v>GSPP Ajax 2, LLC</v>
          </cell>
          <cell r="L1759">
            <v>683.3</v>
          </cell>
          <cell r="M1759" t="str">
            <v>AC</v>
          </cell>
          <cell r="X1759">
            <v>2021</v>
          </cell>
          <cell r="Z1759" t="str">
            <v>West Bridgewater</v>
          </cell>
          <cell r="AB1759" t="str">
            <v>MA</v>
          </cell>
        </row>
        <row r="1760">
          <cell r="A1760" t="str">
            <v>P_876160810</v>
          </cell>
          <cell r="B1760" t="str">
            <v>Y</v>
          </cell>
          <cell r="F1760" t="str">
            <v>National Grid (Massachusetts Electric)</v>
          </cell>
          <cell r="G1760">
            <v>11804</v>
          </cell>
          <cell r="I1760" t="str">
            <v>SMANG_00999</v>
          </cell>
          <cell r="K1760" t="str">
            <v>Distributed Solar Operations, LLC</v>
          </cell>
          <cell r="L1760">
            <v>766.6</v>
          </cell>
          <cell r="M1760" t="str">
            <v>AC</v>
          </cell>
          <cell r="X1760">
            <v>2021</v>
          </cell>
          <cell r="Z1760" t="str">
            <v>Westborough</v>
          </cell>
          <cell r="AB1760" t="str">
            <v>MA</v>
          </cell>
        </row>
        <row r="1761">
          <cell r="A1761" t="str">
            <v>P_071362117</v>
          </cell>
          <cell r="B1761" t="str">
            <v>Y</v>
          </cell>
          <cell r="F1761" t="str">
            <v>Eversource MA East</v>
          </cell>
          <cell r="G1761">
            <v>54913</v>
          </cell>
          <cell r="I1761" t="str">
            <v>SMAES_04800</v>
          </cell>
          <cell r="K1761" t="str">
            <v>MassAmerican Energy LLC</v>
          </cell>
          <cell r="L1761">
            <v>250</v>
          </cell>
          <cell r="M1761" t="str">
            <v>AC</v>
          </cell>
          <cell r="X1761">
            <v>2021</v>
          </cell>
          <cell r="Z1761" t="str">
            <v>Woburn</v>
          </cell>
          <cell r="AB1761" t="str">
            <v>MA</v>
          </cell>
        </row>
        <row r="1762">
          <cell r="A1762" t="str">
            <v>P_082563344</v>
          </cell>
          <cell r="B1762" t="str">
            <v>Y</v>
          </cell>
          <cell r="F1762" t="str">
            <v>National Grid (Massachusetts Electric)</v>
          </cell>
          <cell r="G1762">
            <v>11804</v>
          </cell>
          <cell r="I1762" t="str">
            <v>SMANG_00340</v>
          </cell>
          <cell r="K1762" t="str">
            <v>TES Rowtier Solar 23 LLC</v>
          </cell>
          <cell r="L1762">
            <v>3000</v>
          </cell>
          <cell r="M1762" t="str">
            <v>AC</v>
          </cell>
          <cell r="X1762">
            <v>2021</v>
          </cell>
          <cell r="Z1762" t="str">
            <v>Westminster</v>
          </cell>
          <cell r="AB1762" t="str">
            <v>MA</v>
          </cell>
        </row>
        <row r="1763">
          <cell r="A1763" t="str">
            <v>P_114009961</v>
          </cell>
          <cell r="B1763" t="str">
            <v>Y</v>
          </cell>
          <cell r="F1763" t="str">
            <v>National Grid (Massachusetts Electric)</v>
          </cell>
          <cell r="G1763">
            <v>11804</v>
          </cell>
          <cell r="I1763" t="str">
            <v>SMANG_03284</v>
          </cell>
          <cell r="K1763" t="str">
            <v>Ecogy MA IV LLC</v>
          </cell>
          <cell r="L1763">
            <v>199.8</v>
          </cell>
          <cell r="M1763" t="str">
            <v>AC</v>
          </cell>
          <cell r="X1763">
            <v>2021</v>
          </cell>
          <cell r="Z1763" t="str">
            <v>Worcester</v>
          </cell>
          <cell r="AB1763" t="str">
            <v>MA</v>
          </cell>
        </row>
        <row r="1764">
          <cell r="A1764" t="str">
            <v>P_794828092</v>
          </cell>
          <cell r="B1764" t="str">
            <v>Y</v>
          </cell>
          <cell r="F1764" t="str">
            <v>Eversource MA East</v>
          </cell>
          <cell r="G1764">
            <v>54913</v>
          </cell>
          <cell r="I1764" t="str">
            <v>SMAES_03828</v>
          </cell>
          <cell r="K1764" t="str">
            <v>AES Distributed Energy, Inc.</v>
          </cell>
          <cell r="L1764">
            <v>4990</v>
          </cell>
          <cell r="M1764" t="str">
            <v>AC</v>
          </cell>
          <cell r="X1764">
            <v>2021</v>
          </cell>
          <cell r="Z1764" t="str">
            <v>Freetown</v>
          </cell>
          <cell r="AB1764" t="str">
            <v>MA</v>
          </cell>
        </row>
        <row r="1765">
          <cell r="A1765" t="str">
            <v>P_861659346</v>
          </cell>
          <cell r="B1765" t="str">
            <v>Y</v>
          </cell>
          <cell r="F1765" t="str">
            <v>National Grid (Massachusetts Electric)</v>
          </cell>
          <cell r="G1765">
            <v>11804</v>
          </cell>
          <cell r="I1765" t="str">
            <v>SMANG_00965</v>
          </cell>
          <cell r="K1765" t="str">
            <v>Distributed Solar Operations, LLC</v>
          </cell>
          <cell r="L1765">
            <v>966.6</v>
          </cell>
          <cell r="M1765" t="str">
            <v>AC</v>
          </cell>
          <cell r="X1765">
            <v>2021</v>
          </cell>
          <cell r="Z1765" t="str">
            <v>Norton</v>
          </cell>
          <cell r="AB1765" t="str">
            <v>MA</v>
          </cell>
        </row>
        <row r="1766">
          <cell r="A1766" t="str">
            <v>P_685456429</v>
          </cell>
          <cell r="B1766" t="str">
            <v>Y</v>
          </cell>
          <cell r="F1766" t="str">
            <v>National Grid (Massachusetts Electric)</v>
          </cell>
          <cell r="G1766">
            <v>11804</v>
          </cell>
          <cell r="I1766" t="str">
            <v>SMANG_00046</v>
          </cell>
          <cell r="K1766" t="str">
            <v>Syncarpha Puddon I, LLC</v>
          </cell>
          <cell r="L1766">
            <v>4980</v>
          </cell>
          <cell r="M1766" t="str">
            <v>AC</v>
          </cell>
          <cell r="X1766">
            <v>2021</v>
          </cell>
          <cell r="Z1766" t="str">
            <v>Northbridge</v>
          </cell>
          <cell r="AB1766" t="str">
            <v>MA</v>
          </cell>
        </row>
        <row r="1767">
          <cell r="A1767" t="str">
            <v>P_265853885</v>
          </cell>
          <cell r="B1767" t="str">
            <v>Y</v>
          </cell>
          <cell r="F1767" t="str">
            <v>National Grid (Massachusetts Electric)</v>
          </cell>
          <cell r="G1767">
            <v>11804</v>
          </cell>
          <cell r="I1767" t="str">
            <v>SMANG_00066</v>
          </cell>
          <cell r="K1767" t="str">
            <v>Syncarpha Puddon II, LLC</v>
          </cell>
          <cell r="L1767">
            <v>4980</v>
          </cell>
          <cell r="M1767" t="str">
            <v>AC</v>
          </cell>
          <cell r="X1767">
            <v>2021</v>
          </cell>
          <cell r="Z1767" t="str">
            <v>Northbridge</v>
          </cell>
          <cell r="AB1767" t="str">
            <v>MA</v>
          </cell>
        </row>
        <row r="1768">
          <cell r="A1768" t="str">
            <v>P_345584854</v>
          </cell>
          <cell r="B1768" t="str">
            <v>Y</v>
          </cell>
          <cell r="F1768" t="str">
            <v>National Grid (Massachusetts Electric)</v>
          </cell>
          <cell r="G1768">
            <v>11804</v>
          </cell>
          <cell r="I1768" t="str">
            <v>SMANG_01285</v>
          </cell>
          <cell r="K1768" t="str">
            <v>bvd solar, llc</v>
          </cell>
          <cell r="L1768">
            <v>240</v>
          </cell>
          <cell r="M1768" t="str">
            <v>AC</v>
          </cell>
          <cell r="X1768">
            <v>2021</v>
          </cell>
          <cell r="Z1768" t="str">
            <v>Sheffield</v>
          </cell>
          <cell r="AB1768" t="str">
            <v>MA</v>
          </cell>
        </row>
        <row r="1769">
          <cell r="A1769" t="str">
            <v>P_211305997</v>
          </cell>
          <cell r="B1769" t="str">
            <v>Y</v>
          </cell>
          <cell r="F1769" t="str">
            <v>National Grid (Massachusetts Electric)</v>
          </cell>
          <cell r="G1769">
            <v>11804</v>
          </cell>
          <cell r="I1769" t="str">
            <v>SMANG_03712</v>
          </cell>
          <cell r="K1769" t="str">
            <v>ZPD-PT Solar Project 2017-038 LLC</v>
          </cell>
          <cell r="L1769">
            <v>4950</v>
          </cell>
          <cell r="M1769" t="str">
            <v>AC</v>
          </cell>
          <cell r="X1769">
            <v>2021</v>
          </cell>
          <cell r="Z1769" t="str">
            <v>Lancaster</v>
          </cell>
          <cell r="AB1769" t="str">
            <v>MA</v>
          </cell>
        </row>
        <row r="1770">
          <cell r="A1770" t="str">
            <v>P_807828098</v>
          </cell>
          <cell r="B1770" t="str">
            <v>Y</v>
          </cell>
          <cell r="F1770" t="str">
            <v>National Grid (Massachusetts Electric)</v>
          </cell>
          <cell r="G1770">
            <v>11804</v>
          </cell>
          <cell r="I1770" t="str">
            <v>SMANG_00933</v>
          </cell>
          <cell r="K1770" t="str">
            <v>Syncarpha Northbridge II, LLC</v>
          </cell>
          <cell r="L1770">
            <v>4980</v>
          </cell>
          <cell r="M1770" t="str">
            <v>AC</v>
          </cell>
          <cell r="X1770">
            <v>2021</v>
          </cell>
          <cell r="Z1770" t="str">
            <v>Northbridge</v>
          </cell>
          <cell r="AB1770" t="str">
            <v>MA</v>
          </cell>
        </row>
        <row r="1771">
          <cell r="A1771" t="str">
            <v>P_641705058</v>
          </cell>
          <cell r="B1771" t="str">
            <v>Y</v>
          </cell>
          <cell r="F1771" t="str">
            <v>National Grid (Massachusetts Electric)</v>
          </cell>
          <cell r="G1771">
            <v>11804</v>
          </cell>
          <cell r="I1771" t="str">
            <v>SMANG_01274</v>
          </cell>
          <cell r="K1771" t="str">
            <v>BVD Solar, LLC</v>
          </cell>
          <cell r="L1771">
            <v>240</v>
          </cell>
          <cell r="M1771" t="str">
            <v>AC</v>
          </cell>
          <cell r="X1771">
            <v>2021</v>
          </cell>
          <cell r="Z1771" t="str">
            <v>Clarksburg</v>
          </cell>
          <cell r="AB1771" t="str">
            <v>MA</v>
          </cell>
        </row>
        <row r="1772">
          <cell r="A1772" t="str">
            <v>P_470877017</v>
          </cell>
          <cell r="B1772" t="str">
            <v>Y</v>
          </cell>
          <cell r="F1772" t="str">
            <v>National Grid (Massachusetts Electric)</v>
          </cell>
          <cell r="G1772">
            <v>11804</v>
          </cell>
          <cell r="I1772" t="str">
            <v>SMANG_02271</v>
          </cell>
          <cell r="K1772" t="str">
            <v>Bigelow Road Solar, LLC</v>
          </cell>
          <cell r="L1772">
            <v>1000</v>
          </cell>
          <cell r="M1772" t="str">
            <v>AC</v>
          </cell>
          <cell r="X1772">
            <v>2021</v>
          </cell>
          <cell r="Z1772" t="str">
            <v>Webster</v>
          </cell>
          <cell r="AB1772" t="str">
            <v>MA</v>
          </cell>
        </row>
        <row r="1773">
          <cell r="A1773" t="str">
            <v>P_056649365</v>
          </cell>
          <cell r="B1773" t="str">
            <v>Y</v>
          </cell>
          <cell r="F1773" t="str">
            <v>National Grid (Massachusetts Electric)</v>
          </cell>
          <cell r="G1773">
            <v>11804</v>
          </cell>
          <cell r="I1773" t="str">
            <v>SMANG_01042</v>
          </cell>
          <cell r="K1773" t="str">
            <v>Lodestar Energy LLC</v>
          </cell>
          <cell r="L1773">
            <v>3875</v>
          </cell>
          <cell r="M1773" t="str">
            <v>AC</v>
          </cell>
          <cell r="X1773">
            <v>2021</v>
          </cell>
          <cell r="Z1773" t="str">
            <v>Lancaster</v>
          </cell>
          <cell r="AB1773" t="str">
            <v>MA</v>
          </cell>
        </row>
        <row r="1774">
          <cell r="A1774" t="str">
            <v>P_242175870</v>
          </cell>
          <cell r="B1774" t="str">
            <v>Y</v>
          </cell>
          <cell r="F1774" t="str">
            <v>National Grid (Massachusetts Electric)</v>
          </cell>
          <cell r="G1774">
            <v>11804</v>
          </cell>
          <cell r="I1774" t="str">
            <v>SMANG_00203</v>
          </cell>
          <cell r="K1774" t="str">
            <v>Syncarpha Leicester, LLC</v>
          </cell>
          <cell r="L1774">
            <v>2592</v>
          </cell>
          <cell r="M1774" t="str">
            <v>AC</v>
          </cell>
          <cell r="X1774">
            <v>2021</v>
          </cell>
          <cell r="Z1774" t="str">
            <v>Leicester</v>
          </cell>
          <cell r="AB1774" t="str">
            <v>MA</v>
          </cell>
        </row>
        <row r="1775">
          <cell r="A1775" t="str">
            <v>P_978720739</v>
          </cell>
          <cell r="B1775" t="str">
            <v>Y</v>
          </cell>
          <cell r="F1775" t="str">
            <v>National Grid (Massachusetts Electric)</v>
          </cell>
          <cell r="G1775">
            <v>11804</v>
          </cell>
          <cell r="I1775" t="str">
            <v>SMANG_01482</v>
          </cell>
          <cell r="K1775" t="str">
            <v>CVE North America, Inc.</v>
          </cell>
          <cell r="L1775">
            <v>4930.2</v>
          </cell>
          <cell r="M1775" t="str">
            <v>AC</v>
          </cell>
          <cell r="X1775">
            <v>2021</v>
          </cell>
          <cell r="Z1775" t="str">
            <v>New Marlborough</v>
          </cell>
          <cell r="AB1775" t="str">
            <v>MA</v>
          </cell>
        </row>
        <row r="1776">
          <cell r="A1776" t="str">
            <v>P_621825138</v>
          </cell>
          <cell r="B1776" t="str">
            <v>Y</v>
          </cell>
          <cell r="F1776" t="str">
            <v>Eversource MA East</v>
          </cell>
          <cell r="G1776">
            <v>54913</v>
          </cell>
          <cell r="I1776" t="str">
            <v>SMAES_35310</v>
          </cell>
          <cell r="K1776" t="str">
            <v>South Mountain Company</v>
          </cell>
          <cell r="L1776">
            <v>48.1</v>
          </cell>
          <cell r="M1776" t="str">
            <v>AC</v>
          </cell>
          <cell r="X1776">
            <v>2021</v>
          </cell>
          <cell r="Z1776" t="str">
            <v>West Tisbury</v>
          </cell>
          <cell r="AB1776" t="str">
            <v>MA</v>
          </cell>
        </row>
        <row r="1777">
          <cell r="A1777" t="str">
            <v>P_988567055</v>
          </cell>
          <cell r="B1777" t="str">
            <v>Y</v>
          </cell>
          <cell r="F1777" t="str">
            <v>Delmarva Power</v>
          </cell>
          <cell r="G1777">
            <v>5027</v>
          </cell>
          <cell r="I1777" t="str">
            <v>17A2150570003894</v>
          </cell>
          <cell r="K1777" t="str">
            <v>SGC Power LLC</v>
          </cell>
          <cell r="L1777">
            <v>1000</v>
          </cell>
          <cell r="M1777" t="str">
            <v>AC</v>
          </cell>
          <cell r="Q1777">
            <v>1422.72</v>
          </cell>
          <cell r="X1777">
            <v>2020</v>
          </cell>
          <cell r="Z1777" t="str">
            <v>Elkton</v>
          </cell>
          <cell r="AB1777" t="str">
            <v>MD</v>
          </cell>
        </row>
        <row r="1778">
          <cell r="A1778" t="str">
            <v>P_559178741</v>
          </cell>
          <cell r="B1778" t="str">
            <v>Y</v>
          </cell>
          <cell r="F1778" t="str">
            <v>Baltimore Gas &amp; Electric Co</v>
          </cell>
          <cell r="G1778">
            <v>1167</v>
          </cell>
          <cell r="I1778">
            <v>4705997</v>
          </cell>
          <cell r="K1778" t="str">
            <v>P52ES 1755 Henryton Rd Phase 1 LLC</v>
          </cell>
          <cell r="L1778">
            <v>1900</v>
          </cell>
          <cell r="M1778" t="str">
            <v>AC</v>
          </cell>
          <cell r="X1778">
            <v>2021</v>
          </cell>
          <cell r="Z1778" t="str">
            <v>Marriottsville</v>
          </cell>
          <cell r="AB1778" t="str">
            <v>MD</v>
          </cell>
        </row>
        <row r="1779">
          <cell r="A1779" t="str">
            <v>P_021780327</v>
          </cell>
          <cell r="B1779" t="str">
            <v>Y</v>
          </cell>
          <cell r="F1779" t="str">
            <v>Baltimore Gas &amp; Electric Co</v>
          </cell>
          <cell r="G1779">
            <v>1167</v>
          </cell>
          <cell r="I1779">
            <v>548</v>
          </cell>
          <cell r="K1779" t="str">
            <v>Snowden River Parkway, LLC</v>
          </cell>
          <cell r="L1779">
            <v>1980</v>
          </cell>
          <cell r="M1779" t="str">
            <v>AC</v>
          </cell>
          <cell r="X1779">
            <v>2021</v>
          </cell>
          <cell r="Z1779" t="str">
            <v>Columbia</v>
          </cell>
          <cell r="AB1779" t="str">
            <v>MD</v>
          </cell>
        </row>
        <row r="1780">
          <cell r="A1780" t="str">
            <v>P_075622268</v>
          </cell>
          <cell r="B1780" t="str">
            <v>Y</v>
          </cell>
          <cell r="F1780" t="str">
            <v>Baltimore Gas &amp; Electric Co</v>
          </cell>
          <cell r="G1780">
            <v>1167</v>
          </cell>
          <cell r="I1780">
            <v>4948903</v>
          </cell>
          <cell r="K1780" t="str">
            <v>Suntrail Energy LLC</v>
          </cell>
          <cell r="L1780">
            <v>266.60000000000002</v>
          </cell>
          <cell r="M1780" t="str">
            <v>AC</v>
          </cell>
          <cell r="X1780">
            <v>2021</v>
          </cell>
          <cell r="Z1780" t="str">
            <v>Lothian</v>
          </cell>
          <cell r="AB1780" t="str">
            <v>MD</v>
          </cell>
        </row>
        <row r="1781">
          <cell r="A1781" t="str">
            <v>P_417289043</v>
          </cell>
          <cell r="B1781" t="str">
            <v>Y</v>
          </cell>
          <cell r="F1781" t="str">
            <v>The Potomac Edison Co</v>
          </cell>
          <cell r="G1781">
            <v>15263</v>
          </cell>
          <cell r="I1781" t="str">
            <v>GEN-CS-6087</v>
          </cell>
          <cell r="K1781" t="str">
            <v>TPE Maryland Solar Holdings2, LLC</v>
          </cell>
          <cell r="L1781">
            <v>2000</v>
          </cell>
          <cell r="M1781" t="str">
            <v>AC</v>
          </cell>
          <cell r="X1781">
            <v>2020</v>
          </cell>
          <cell r="Z1781" t="str">
            <v>Accident</v>
          </cell>
          <cell r="AB1781" t="str">
            <v>MD</v>
          </cell>
        </row>
        <row r="1782">
          <cell r="A1782" t="str">
            <v>P_944206449</v>
          </cell>
          <cell r="B1782" t="str">
            <v>Y</v>
          </cell>
          <cell r="F1782" t="str">
            <v>The Potomac Edison Co</v>
          </cell>
          <cell r="G1782">
            <v>15263</v>
          </cell>
          <cell r="I1782" t="str">
            <v>GEN-CS-6090</v>
          </cell>
          <cell r="K1782" t="str">
            <v>SGC Power LLC</v>
          </cell>
          <cell r="L1782">
            <v>2000</v>
          </cell>
          <cell r="M1782" t="str">
            <v>AC</v>
          </cell>
          <cell r="Q1782">
            <v>2845.44</v>
          </cell>
          <cell r="X1782">
            <v>2020</v>
          </cell>
          <cell r="Z1782" t="str">
            <v>Hancock</v>
          </cell>
          <cell r="AB1782" t="str">
            <v>MD</v>
          </cell>
        </row>
        <row r="1783">
          <cell r="A1783" t="str">
            <v>P_979146741</v>
          </cell>
          <cell r="B1783" t="str">
            <v>Y</v>
          </cell>
          <cell r="F1783" t="str">
            <v>The Potomac Edison Co</v>
          </cell>
          <cell r="G1783">
            <v>15263</v>
          </cell>
          <cell r="I1783" t="str">
            <v>GEN-CS-6092</v>
          </cell>
          <cell r="K1783" t="str">
            <v>SGC Power LLC</v>
          </cell>
          <cell r="L1783">
            <v>2000</v>
          </cell>
          <cell r="M1783" t="str">
            <v>AC</v>
          </cell>
          <cell r="Q1783">
            <v>2808</v>
          </cell>
          <cell r="X1783">
            <v>2020</v>
          </cell>
          <cell r="Z1783" t="str">
            <v>Hagerstown</v>
          </cell>
          <cell r="AB1783" t="str">
            <v>MD</v>
          </cell>
        </row>
        <row r="1784">
          <cell r="A1784" t="str">
            <v>P_962937999</v>
          </cell>
          <cell r="B1784" t="str">
            <v>Y</v>
          </cell>
          <cell r="F1784" t="str">
            <v>The Narragansett Electric Co</v>
          </cell>
          <cell r="G1784">
            <v>13214</v>
          </cell>
          <cell r="I1784" t="str">
            <v>Hartford Pike Solar</v>
          </cell>
          <cell r="K1784" t="str">
            <v>SunLight General Capital</v>
          </cell>
          <cell r="L1784">
            <v>3349</v>
          </cell>
          <cell r="M1784" t="str">
            <v>AC</v>
          </cell>
          <cell r="X1784">
            <v>2021</v>
          </cell>
          <cell r="Z1784" t="str">
            <v>Foster</v>
          </cell>
          <cell r="AB1784" t="str">
            <v>RI</v>
          </cell>
        </row>
        <row r="1785">
          <cell r="A1785" t="str">
            <v>P_020918920</v>
          </cell>
          <cell r="B1785" t="str">
            <v>Y</v>
          </cell>
          <cell r="F1785" t="str">
            <v>The Narragansett Electric Co</v>
          </cell>
          <cell r="G1785">
            <v>13214</v>
          </cell>
          <cell r="I1785" t="str">
            <v>King Solar</v>
          </cell>
          <cell r="K1785" t="str">
            <v>NautilusSolar</v>
          </cell>
          <cell r="L1785">
            <v>12440</v>
          </cell>
          <cell r="M1785" t="str">
            <v>AC</v>
          </cell>
          <cell r="X1785">
            <v>2021</v>
          </cell>
          <cell r="Z1785" t="str">
            <v>North Smithfield</v>
          </cell>
          <cell r="AB1785" t="str">
            <v>RI</v>
          </cell>
        </row>
        <row r="1786">
          <cell r="A1786" t="str">
            <v>P_301256015</v>
          </cell>
          <cell r="B1786" t="str">
            <v>Y</v>
          </cell>
          <cell r="F1786" t="str">
            <v>Grand Valley Power Cooperative</v>
          </cell>
          <cell r="G1786">
            <v>7563</v>
          </cell>
          <cell r="I1786" t="str">
            <v>GVP Phase 1</v>
          </cell>
          <cell r="K1786" t="str">
            <v>GRID Alternatives</v>
          </cell>
          <cell r="L1786">
            <v>29.12</v>
          </cell>
          <cell r="M1786" t="str">
            <v>DC</v>
          </cell>
          <cell r="Q1786">
            <v>29.12</v>
          </cell>
          <cell r="X1786">
            <v>2015</v>
          </cell>
          <cell r="Z1786" t="str">
            <v>Grand Junction</v>
          </cell>
          <cell r="AB1786" t="str">
            <v>CO</v>
          </cell>
        </row>
        <row r="1787">
          <cell r="A1787" t="str">
            <v>P_588636489</v>
          </cell>
          <cell r="B1787" t="str">
            <v>Y</v>
          </cell>
          <cell r="F1787" t="str">
            <v>Grand Valley Power Cooperative</v>
          </cell>
          <cell r="G1787">
            <v>7563</v>
          </cell>
          <cell r="I1787" t="str">
            <v>GVP Phase 2</v>
          </cell>
          <cell r="K1787" t="str">
            <v>GRID Alternatives</v>
          </cell>
          <cell r="L1787">
            <v>71.02</v>
          </cell>
          <cell r="M1787" t="str">
            <v>DC</v>
          </cell>
          <cell r="Q1787">
            <v>71.02</v>
          </cell>
          <cell r="X1787">
            <v>2015</v>
          </cell>
          <cell r="Z1787" t="str">
            <v>Grand Junction</v>
          </cell>
          <cell r="AB1787" t="str">
            <v>CO</v>
          </cell>
        </row>
        <row r="1788">
          <cell r="A1788" t="str">
            <v>P_520549841</v>
          </cell>
          <cell r="B1788" t="str">
            <v>Y</v>
          </cell>
          <cell r="F1788" t="str">
            <v>Grand Valley Power Cooperative</v>
          </cell>
          <cell r="G1788">
            <v>7563</v>
          </cell>
          <cell r="I1788" t="str">
            <v>GVP Phase 3</v>
          </cell>
          <cell r="K1788" t="str">
            <v>GRID Alternatives</v>
          </cell>
          <cell r="L1788">
            <v>36.54</v>
          </cell>
          <cell r="M1788" t="str">
            <v>DC</v>
          </cell>
          <cell r="Q1788">
            <v>36.54</v>
          </cell>
          <cell r="X1788">
            <v>2017</v>
          </cell>
          <cell r="Z1788" t="str">
            <v>Grand Junction</v>
          </cell>
          <cell r="AB1788" t="str">
            <v>CO</v>
          </cell>
        </row>
        <row r="1789">
          <cell r="A1789" t="str">
            <v>P_122088506</v>
          </cell>
          <cell r="B1789" t="str">
            <v>Y</v>
          </cell>
          <cell r="F1789" t="str">
            <v>Holy Cross Electric Assn, Inc</v>
          </cell>
          <cell r="G1789">
            <v>8773</v>
          </cell>
          <cell r="I1789" t="str">
            <v>HCE Community Solar</v>
          </cell>
          <cell r="K1789" t="str">
            <v>GRID Alternatives</v>
          </cell>
          <cell r="L1789">
            <v>144.69</v>
          </cell>
          <cell r="M1789" t="str">
            <v>DC</v>
          </cell>
          <cell r="Q1789">
            <v>144.69</v>
          </cell>
          <cell r="X1789">
            <v>2016</v>
          </cell>
          <cell r="Z1789" t="str">
            <v>Gypsum</v>
          </cell>
          <cell r="AB1789" t="str">
            <v>CO</v>
          </cell>
        </row>
        <row r="1790">
          <cell r="A1790" t="str">
            <v>P_098800914</v>
          </cell>
          <cell r="B1790" t="str">
            <v>Y</v>
          </cell>
          <cell r="F1790" t="str">
            <v>Empire Electric Assn, Inc</v>
          </cell>
          <cell r="G1790">
            <v>5862</v>
          </cell>
          <cell r="I1790" t="str">
            <v>Ute Mountain Ute's Community Solar</v>
          </cell>
          <cell r="K1790" t="str">
            <v>GRID Alternatives</v>
          </cell>
          <cell r="L1790">
            <v>1170.4000000000001</v>
          </cell>
          <cell r="M1790" t="str">
            <v>DC</v>
          </cell>
          <cell r="Q1790">
            <v>1170.4000000000001</v>
          </cell>
          <cell r="X1790">
            <v>2020</v>
          </cell>
          <cell r="Z1790" t="str">
            <v>Towaoc</v>
          </cell>
          <cell r="AB1790" t="str">
            <v>CO</v>
          </cell>
        </row>
        <row r="1791">
          <cell r="A1791" t="str">
            <v>P_244642903</v>
          </cell>
          <cell r="B1791" t="str">
            <v>Y</v>
          </cell>
          <cell r="F1791" t="str">
            <v>Public Service Co of Colorado</v>
          </cell>
          <cell r="G1791">
            <v>15466</v>
          </cell>
          <cell r="I1791" t="str">
            <v>GRID Alternatives Colorado (SRC071109)</v>
          </cell>
          <cell r="K1791" t="str">
            <v>GRID Alternatives</v>
          </cell>
          <cell r="L1791">
            <v>628.32000000000005</v>
          </cell>
          <cell r="M1791" t="str">
            <v>DC</v>
          </cell>
          <cell r="Q1791">
            <v>628.32000000000005</v>
          </cell>
          <cell r="X1791">
            <v>2020</v>
          </cell>
          <cell r="Z1791" t="str">
            <v>Boulder</v>
          </cell>
          <cell r="AB1791" t="str">
            <v>CO</v>
          </cell>
        </row>
        <row r="1792">
          <cell r="A1792" t="str">
            <v>P_327867532</v>
          </cell>
          <cell r="B1792" t="str">
            <v>Y</v>
          </cell>
          <cell r="F1792" t="str">
            <v>Black Hills Energy</v>
          </cell>
          <cell r="G1792">
            <v>56146</v>
          </cell>
          <cell r="I1792" t="str">
            <v>HACP Phase 1</v>
          </cell>
          <cell r="K1792" t="str">
            <v>GRID Alternatives</v>
          </cell>
          <cell r="L1792">
            <v>1996.2249999999999</v>
          </cell>
          <cell r="M1792" t="str">
            <v>DC</v>
          </cell>
          <cell r="Q1792">
            <v>1996.2249999999999</v>
          </cell>
          <cell r="X1792">
            <v>2020</v>
          </cell>
          <cell r="Z1792" t="str">
            <v>Pueblo</v>
          </cell>
          <cell r="AB1792" t="str">
            <v>CO</v>
          </cell>
        </row>
        <row r="1793">
          <cell r="A1793" t="str">
            <v>P_901456818</v>
          </cell>
          <cell r="B1793" t="str">
            <v>Y</v>
          </cell>
          <cell r="F1793" t="str">
            <v>Public Service Co of Colorado</v>
          </cell>
          <cell r="G1793">
            <v>15466</v>
          </cell>
          <cell r="I1793" t="str">
            <v>Boulder FTC Community Solar (SRC077501)</v>
          </cell>
          <cell r="K1793" t="str">
            <v>GRID Alternatives</v>
          </cell>
          <cell r="L1793">
            <v>99.45</v>
          </cell>
          <cell r="M1793" t="str">
            <v>DC</v>
          </cell>
          <cell r="Q1793">
            <v>99.45</v>
          </cell>
          <cell r="X1793">
            <v>2021</v>
          </cell>
          <cell r="Z1793" t="str">
            <v>Boulder</v>
          </cell>
          <cell r="AB1793" t="str">
            <v>CO</v>
          </cell>
        </row>
        <row r="1794">
          <cell r="A1794" t="str">
            <v>P_966317272</v>
          </cell>
          <cell r="B1794" t="str">
            <v>Y</v>
          </cell>
          <cell r="F1794" t="str">
            <v>Anza Electric Coop Inc</v>
          </cell>
          <cell r="G1794">
            <v>694</v>
          </cell>
          <cell r="I1794" t="str">
            <v>CSD Anza Community Solar</v>
          </cell>
          <cell r="K1794" t="str">
            <v>GRID Alternatives</v>
          </cell>
          <cell r="L1794">
            <v>998.64</v>
          </cell>
          <cell r="M1794" t="str">
            <v>DC</v>
          </cell>
          <cell r="Q1794">
            <v>998.64</v>
          </cell>
          <cell r="X1794">
            <v>2021</v>
          </cell>
          <cell r="Z1794" t="str">
            <v>Mountain Center</v>
          </cell>
          <cell r="AB1794" t="str">
            <v>CA</v>
          </cell>
        </row>
        <row r="1795">
          <cell r="A1795" t="str">
            <v>P_759746269</v>
          </cell>
          <cell r="B1795" t="str">
            <v>Y</v>
          </cell>
          <cell r="F1795" t="str">
            <v>Potomac Electric Power Co</v>
          </cell>
          <cell r="G1795" t="str">
            <v>15270DC</v>
          </cell>
          <cell r="I1795" t="str">
            <v>Oxon Run</v>
          </cell>
          <cell r="K1795" t="str">
            <v>GRID Alternatives</v>
          </cell>
          <cell r="L1795">
            <v>2657.2</v>
          </cell>
          <cell r="M1795" t="str">
            <v>DC</v>
          </cell>
          <cell r="Q1795">
            <v>2657.2</v>
          </cell>
          <cell r="X1795">
            <v>2020</v>
          </cell>
          <cell r="Z1795" t="str">
            <v>Washington</v>
          </cell>
          <cell r="AB1795" t="str">
            <v>DC</v>
          </cell>
        </row>
        <row r="1796">
          <cell r="A1796" t="str">
            <v>P_343458265</v>
          </cell>
          <cell r="B1796" t="str">
            <v>Y</v>
          </cell>
          <cell r="F1796" t="str">
            <v>Commonwealth Edison Co</v>
          </cell>
          <cell r="G1796">
            <v>4110</v>
          </cell>
          <cell r="I1796" t="str">
            <v>NEM Lineage</v>
          </cell>
          <cell r="K1796" t="str">
            <v>Nextera</v>
          </cell>
          <cell r="L1796">
            <v>1625</v>
          </cell>
          <cell r="M1796" t="str">
            <v>AC</v>
          </cell>
          <cell r="Q1796">
            <v>2105.35</v>
          </cell>
          <cell r="X1796">
            <v>2019</v>
          </cell>
          <cell r="Z1796" t="str">
            <v>University Parl</v>
          </cell>
          <cell r="AB1796" t="str">
            <v>IL</v>
          </cell>
        </row>
        <row r="1797">
          <cell r="A1797" t="str">
            <v>P_113602788</v>
          </cell>
          <cell r="B1797" t="str">
            <v>Y</v>
          </cell>
          <cell r="F1797" t="str">
            <v>Northern States Power Co - Minnesota</v>
          </cell>
          <cell r="G1797">
            <v>13781</v>
          </cell>
          <cell r="I1797" t="str">
            <v>Held Solar</v>
          </cell>
          <cell r="K1797" t="str">
            <v>Nextera</v>
          </cell>
          <cell r="L1797">
            <v>5000</v>
          </cell>
          <cell r="M1797" t="str">
            <v>AC</v>
          </cell>
          <cell r="Q1797">
            <v>7452</v>
          </cell>
          <cell r="X1797">
            <v>2019</v>
          </cell>
          <cell r="Z1797" t="str">
            <v>St. Cloud</v>
          </cell>
          <cell r="AB1797" t="str">
            <v>MN</v>
          </cell>
        </row>
        <row r="1798">
          <cell r="A1798" t="str">
            <v>P_767546642</v>
          </cell>
          <cell r="B1798" t="str">
            <v>Y</v>
          </cell>
          <cell r="F1798" t="str">
            <v>Potomac Electric Power Co</v>
          </cell>
          <cell r="G1798" t="str">
            <v>15270MD</v>
          </cell>
          <cell r="I1798" t="str">
            <v>Gateway - MD - 6500 Sheriff Rd - DC feeder</v>
          </cell>
          <cell r="K1798" t="str">
            <v>Summit Ridge Energy, LLC</v>
          </cell>
          <cell r="L1798">
            <v>1456.92</v>
          </cell>
          <cell r="M1798" t="str">
            <v>DC</v>
          </cell>
          <cell r="X1798">
            <v>2020</v>
          </cell>
          <cell r="Z1798" t="str">
            <v>Prince Georges</v>
          </cell>
          <cell r="AB1798" t="str">
            <v>MD</v>
          </cell>
        </row>
        <row r="1799">
          <cell r="A1799" t="str">
            <v>P_830525894</v>
          </cell>
          <cell r="B1799" t="str">
            <v>Y</v>
          </cell>
          <cell r="F1799" t="str">
            <v>Florida Power &amp; Light Co</v>
          </cell>
          <cell r="G1799">
            <v>6452</v>
          </cell>
          <cell r="I1799" t="str">
            <v>Lakeside</v>
          </cell>
          <cell r="L1799">
            <v>74500</v>
          </cell>
          <cell r="M1799" t="str">
            <v>AC</v>
          </cell>
          <cell r="X1799">
            <v>2021</v>
          </cell>
          <cell r="Z1799" t="str">
            <v>Okeechobee</v>
          </cell>
          <cell r="AB1799" t="str">
            <v>FL</v>
          </cell>
        </row>
        <row r="1800">
          <cell r="A1800" t="str">
            <v>P_136804484</v>
          </cell>
          <cell r="B1800" t="str">
            <v>Y</v>
          </cell>
          <cell r="F1800" t="str">
            <v>Florida Power &amp; Light Co</v>
          </cell>
          <cell r="G1800">
            <v>6452</v>
          </cell>
          <cell r="I1800" t="str">
            <v>Trailside</v>
          </cell>
          <cell r="L1800">
            <v>74500</v>
          </cell>
          <cell r="M1800" t="str">
            <v>AC</v>
          </cell>
          <cell r="X1800">
            <v>2021</v>
          </cell>
          <cell r="Z1800" t="str">
            <v>St. Johns</v>
          </cell>
          <cell r="AB1800" t="str">
            <v>FL</v>
          </cell>
        </row>
        <row r="1801">
          <cell r="A1801" t="str">
            <v>P_263386466</v>
          </cell>
          <cell r="B1801" t="str">
            <v>Y</v>
          </cell>
          <cell r="F1801" t="str">
            <v>Florida Power &amp; Light Co</v>
          </cell>
          <cell r="G1801">
            <v>6452</v>
          </cell>
          <cell r="I1801" t="str">
            <v>Union Springs</v>
          </cell>
          <cell r="L1801">
            <v>74500</v>
          </cell>
          <cell r="M1801" t="str">
            <v>AC</v>
          </cell>
          <cell r="X1801">
            <v>2021</v>
          </cell>
          <cell r="Z1801" t="str">
            <v>Union</v>
          </cell>
          <cell r="AB1801" t="str">
            <v>FL</v>
          </cell>
        </row>
        <row r="1802">
          <cell r="A1802" t="str">
            <v>P_372320944</v>
          </cell>
          <cell r="B1802" t="str">
            <v>Y</v>
          </cell>
          <cell r="F1802" t="str">
            <v>Florida Power &amp; Light Co</v>
          </cell>
          <cell r="G1802">
            <v>6452</v>
          </cell>
          <cell r="I1802" t="str">
            <v>Egret</v>
          </cell>
          <cell r="L1802">
            <v>74500</v>
          </cell>
          <cell r="M1802" t="str">
            <v>AC</v>
          </cell>
          <cell r="X1802">
            <v>2021</v>
          </cell>
          <cell r="Z1802" t="str">
            <v>Baker</v>
          </cell>
          <cell r="AB1802" t="str">
            <v>FL</v>
          </cell>
        </row>
        <row r="1803">
          <cell r="A1803" t="str">
            <v>P_624581963</v>
          </cell>
          <cell r="B1803" t="str">
            <v>Y</v>
          </cell>
          <cell r="F1803" t="str">
            <v>Florida Power &amp; Light Co</v>
          </cell>
          <cell r="G1803">
            <v>6452</v>
          </cell>
          <cell r="I1803" t="str">
            <v>Nassau</v>
          </cell>
          <cell r="L1803">
            <v>74500</v>
          </cell>
          <cell r="M1803" t="str">
            <v>AC</v>
          </cell>
          <cell r="X1803">
            <v>2021</v>
          </cell>
          <cell r="Z1803" t="str">
            <v>Nassau</v>
          </cell>
          <cell r="AB1803" t="str">
            <v>FL</v>
          </cell>
        </row>
        <row r="1804">
          <cell r="A1804" t="str">
            <v>P_998677205</v>
          </cell>
          <cell r="B1804" t="str">
            <v>Y</v>
          </cell>
          <cell r="F1804" t="str">
            <v>Florida Power &amp; Light Co</v>
          </cell>
          <cell r="G1804">
            <v>6452</v>
          </cell>
          <cell r="I1804" t="str">
            <v>Pelican</v>
          </cell>
          <cell r="L1804">
            <v>74500</v>
          </cell>
          <cell r="M1804" t="str">
            <v>AC</v>
          </cell>
          <cell r="X1804">
            <v>2021</v>
          </cell>
          <cell r="Z1804" t="str">
            <v>St. Lucie</v>
          </cell>
          <cell r="AB1804" t="str">
            <v>FL</v>
          </cell>
        </row>
        <row r="1805">
          <cell r="A1805" t="str">
            <v>P_387797115</v>
          </cell>
          <cell r="B1805" t="str">
            <v>Y</v>
          </cell>
          <cell r="F1805" t="str">
            <v>Florida Power &amp; Light Co</v>
          </cell>
          <cell r="G1805">
            <v>6452</v>
          </cell>
          <cell r="I1805" t="str">
            <v>Magnolia Springs</v>
          </cell>
          <cell r="L1805">
            <v>74500</v>
          </cell>
          <cell r="M1805" t="str">
            <v>AC</v>
          </cell>
          <cell r="X1805">
            <v>2021</v>
          </cell>
          <cell r="Z1805" t="str">
            <v>Clay</v>
          </cell>
          <cell r="AB1805" t="str">
            <v>FL</v>
          </cell>
        </row>
        <row r="1806">
          <cell r="A1806" t="str">
            <v>P_205144340</v>
          </cell>
          <cell r="B1806" t="str">
            <v>Y</v>
          </cell>
          <cell r="F1806" t="str">
            <v>Florida Power &amp; Light Co</v>
          </cell>
          <cell r="G1806">
            <v>6452</v>
          </cell>
          <cell r="I1806" t="str">
            <v>Rodeo</v>
          </cell>
          <cell r="L1806">
            <v>74500</v>
          </cell>
          <cell r="M1806" t="str">
            <v>AC</v>
          </cell>
          <cell r="X1806">
            <v>2021</v>
          </cell>
          <cell r="Z1806" t="str">
            <v>DeSoto</v>
          </cell>
          <cell r="AB1806" t="str">
            <v>FL</v>
          </cell>
        </row>
        <row r="1807">
          <cell r="A1807" t="str">
            <v>P_822270143</v>
          </cell>
          <cell r="B1807" t="str">
            <v>Y</v>
          </cell>
          <cell r="F1807" t="str">
            <v>Florida Power &amp; Light Co</v>
          </cell>
          <cell r="G1807">
            <v>6452</v>
          </cell>
          <cell r="I1807" t="str">
            <v>Palm Bay</v>
          </cell>
          <cell r="L1807">
            <v>74500</v>
          </cell>
          <cell r="M1807" t="str">
            <v>AC</v>
          </cell>
          <cell r="X1807">
            <v>2021</v>
          </cell>
          <cell r="Z1807" t="str">
            <v>Brevard</v>
          </cell>
          <cell r="AB1807" t="str">
            <v>FL</v>
          </cell>
        </row>
        <row r="1808">
          <cell r="A1808" t="str">
            <v>P_979309795</v>
          </cell>
          <cell r="B1808" t="str">
            <v>Y</v>
          </cell>
          <cell r="F1808" t="str">
            <v>Florida Power &amp; Light Co</v>
          </cell>
          <cell r="G1808">
            <v>6452</v>
          </cell>
          <cell r="I1808" t="str">
            <v>Sabal Palm</v>
          </cell>
          <cell r="L1808">
            <v>74500</v>
          </cell>
          <cell r="M1808" t="str">
            <v>AC</v>
          </cell>
          <cell r="X1808">
            <v>2021</v>
          </cell>
          <cell r="Z1808" t="str">
            <v>Palm Beach</v>
          </cell>
          <cell r="AB1808" t="str">
            <v>FL</v>
          </cell>
        </row>
        <row r="1809">
          <cell r="A1809" t="str">
            <v>P_447246989</v>
          </cell>
          <cell r="B1809" t="str">
            <v>Y</v>
          </cell>
          <cell r="F1809" t="str">
            <v>Florida Power &amp; Light Co</v>
          </cell>
          <cell r="G1809">
            <v>6452</v>
          </cell>
          <cell r="I1809" t="str">
            <v>Willow</v>
          </cell>
          <cell r="L1809">
            <v>74500</v>
          </cell>
          <cell r="M1809" t="str">
            <v>AC</v>
          </cell>
          <cell r="X1809">
            <v>2021</v>
          </cell>
          <cell r="Z1809" t="str">
            <v>Manatee</v>
          </cell>
          <cell r="AB1809" t="str">
            <v>FL</v>
          </cell>
        </row>
        <row r="1810">
          <cell r="A1810" t="str">
            <v>P_003281901</v>
          </cell>
          <cell r="B1810" t="str">
            <v>Y</v>
          </cell>
          <cell r="F1810" t="str">
            <v>Florida Power &amp; Light Co</v>
          </cell>
          <cell r="G1810">
            <v>6452</v>
          </cell>
          <cell r="I1810" t="str">
            <v>Discovery</v>
          </cell>
          <cell r="L1810">
            <v>74500</v>
          </cell>
          <cell r="M1810" t="str">
            <v>AC</v>
          </cell>
          <cell r="X1810">
            <v>2021</v>
          </cell>
          <cell r="Z1810" t="str">
            <v>Brevard</v>
          </cell>
          <cell r="AB1810" t="str">
            <v>FL</v>
          </cell>
        </row>
        <row r="1811">
          <cell r="A1811" t="str">
            <v>P_090358531</v>
          </cell>
          <cell r="B1811" t="str">
            <v>Y</v>
          </cell>
          <cell r="F1811" t="str">
            <v>Florida Power &amp; Light Co</v>
          </cell>
          <cell r="G1811">
            <v>6452</v>
          </cell>
          <cell r="I1811" t="str">
            <v>Orange Blossom</v>
          </cell>
          <cell r="L1811">
            <v>74500</v>
          </cell>
          <cell r="M1811" t="str">
            <v>AC</v>
          </cell>
          <cell r="X1811">
            <v>2021</v>
          </cell>
          <cell r="Z1811" t="str">
            <v>Indian River</v>
          </cell>
          <cell r="AB1811" t="str">
            <v>FL</v>
          </cell>
        </row>
        <row r="1812">
          <cell r="A1812" t="str">
            <v>P_575889352</v>
          </cell>
          <cell r="B1812" t="str">
            <v>Y</v>
          </cell>
          <cell r="F1812" t="str">
            <v>Florida Power &amp; Light Co</v>
          </cell>
          <cell r="G1812">
            <v>6452</v>
          </cell>
          <cell r="I1812" t="str">
            <v>Fort Drum</v>
          </cell>
          <cell r="L1812">
            <v>74500</v>
          </cell>
          <cell r="M1812" t="str">
            <v>AC</v>
          </cell>
          <cell r="X1812">
            <v>2021</v>
          </cell>
          <cell r="Z1812" t="str">
            <v>Okeechobee</v>
          </cell>
          <cell r="AB1812" t="str">
            <v>FL</v>
          </cell>
        </row>
        <row r="1813">
          <cell r="A1813" t="str">
            <v>P_745559988</v>
          </cell>
          <cell r="B1813" t="str">
            <v>Y</v>
          </cell>
          <cell r="F1813" t="str">
            <v>Public Service Elec &amp; Gas Co</v>
          </cell>
          <cell r="G1813">
            <v>15477</v>
          </cell>
          <cell r="I1813" t="str">
            <v>Castle</v>
          </cell>
          <cell r="K1813" t="str">
            <v>Hartz</v>
          </cell>
          <cell r="L1813">
            <v>1340.15</v>
          </cell>
          <cell r="M1813" t="str">
            <v>DC</v>
          </cell>
          <cell r="X1813">
            <v>2021</v>
          </cell>
          <cell r="Z1813" t="str">
            <v>Secaucus</v>
          </cell>
          <cell r="AB1813" t="str">
            <v>NJ</v>
          </cell>
        </row>
        <row r="1814">
          <cell r="A1814" t="str">
            <v>P_602860475</v>
          </cell>
          <cell r="B1814" t="str">
            <v>Y</v>
          </cell>
          <cell r="F1814" t="str">
            <v>Public Service Elec &amp; Gas Co</v>
          </cell>
          <cell r="G1814">
            <v>15477</v>
          </cell>
          <cell r="I1814" t="str">
            <v>West Side</v>
          </cell>
          <cell r="K1814" t="str">
            <v>Hartz</v>
          </cell>
          <cell r="L1814">
            <v>1951.29</v>
          </cell>
          <cell r="M1814" t="str">
            <v>DC</v>
          </cell>
          <cell r="X1814">
            <v>2021</v>
          </cell>
          <cell r="Z1814" t="str">
            <v>North Bergen</v>
          </cell>
          <cell r="AB1814" t="str">
            <v>NJ</v>
          </cell>
        </row>
        <row r="1815">
          <cell r="A1815" t="str">
            <v>P_945598667</v>
          </cell>
          <cell r="B1815" t="str">
            <v>Y</v>
          </cell>
          <cell r="F1815" t="str">
            <v>Public Service Elec &amp; Gas Co</v>
          </cell>
          <cell r="G1815">
            <v>15477</v>
          </cell>
          <cell r="I1815" t="str">
            <v>Doremus</v>
          </cell>
          <cell r="K1815" t="str">
            <v>Hartz</v>
          </cell>
          <cell r="L1815">
            <v>1977.21</v>
          </cell>
          <cell r="M1815" t="str">
            <v>DC</v>
          </cell>
          <cell r="X1815">
            <v>2021</v>
          </cell>
          <cell r="Z1815" t="str">
            <v>Newark</v>
          </cell>
          <cell r="AB1815" t="str">
            <v>NJ</v>
          </cell>
        </row>
        <row r="1816">
          <cell r="A1816" t="str">
            <v>P_067970321</v>
          </cell>
          <cell r="B1816" t="str">
            <v>Y</v>
          </cell>
          <cell r="F1816" t="str">
            <v>Public Service Elec &amp; Gas Co</v>
          </cell>
          <cell r="G1816">
            <v>15477</v>
          </cell>
          <cell r="I1816" t="str">
            <v>Caven Point</v>
          </cell>
          <cell r="K1816" t="str">
            <v>Hartz</v>
          </cell>
          <cell r="L1816">
            <v>946.08</v>
          </cell>
          <cell r="M1816" t="str">
            <v>DC</v>
          </cell>
          <cell r="X1816">
            <v>2021</v>
          </cell>
          <cell r="Z1816" t="str">
            <v>Jersey City</v>
          </cell>
          <cell r="AB1816" t="str">
            <v>NJ</v>
          </cell>
        </row>
        <row r="1817">
          <cell r="A1817" t="str">
            <v>P_343791257</v>
          </cell>
          <cell r="B1817" t="str">
            <v>Y</v>
          </cell>
          <cell r="F1817" t="str">
            <v>Central Maine Power Co</v>
          </cell>
          <cell r="G1817">
            <v>3266</v>
          </cell>
          <cell r="I1817" t="str">
            <v>Monson</v>
          </cell>
          <cell r="L1817">
            <v>166</v>
          </cell>
          <cell r="M1817" t="str">
            <v>DC</v>
          </cell>
          <cell r="X1817">
            <v>2020</v>
          </cell>
          <cell r="Z1817" t="str">
            <v>Monson</v>
          </cell>
          <cell r="AB1817" t="str">
            <v>ME</v>
          </cell>
        </row>
        <row r="1818">
          <cell r="A1818" t="str">
            <v>P_529676104</v>
          </cell>
          <cell r="B1818" t="str">
            <v>Y</v>
          </cell>
          <cell r="F1818" t="str">
            <v>Central Maine Power Co</v>
          </cell>
          <cell r="G1818">
            <v>3266</v>
          </cell>
          <cell r="I1818" t="str">
            <v>Belfast</v>
          </cell>
          <cell r="K1818" t="str">
            <v>SunRaise</v>
          </cell>
          <cell r="L1818">
            <v>7000</v>
          </cell>
          <cell r="M1818" t="str">
            <v>DC</v>
          </cell>
          <cell r="X1818">
            <v>2021</v>
          </cell>
          <cell r="Z1818" t="str">
            <v>Belfast</v>
          </cell>
          <cell r="AB1818" t="str">
            <v>ME</v>
          </cell>
        </row>
        <row r="1819">
          <cell r="A1819" t="str">
            <v>P_373001909</v>
          </cell>
          <cell r="B1819" t="str">
            <v>Y</v>
          </cell>
          <cell r="F1819" t="str">
            <v>Central Maine Power Co</v>
          </cell>
          <cell r="G1819">
            <v>3266</v>
          </cell>
          <cell r="I1819" t="str">
            <v>Baldwin</v>
          </cell>
          <cell r="K1819" t="str">
            <v>SunRaise</v>
          </cell>
          <cell r="L1819">
            <v>6800</v>
          </cell>
          <cell r="M1819" t="str">
            <v>DC</v>
          </cell>
          <cell r="X1819">
            <v>2020</v>
          </cell>
          <cell r="Z1819" t="str">
            <v>Baldwin</v>
          </cell>
          <cell r="AB1819" t="str">
            <v>ME</v>
          </cell>
        </row>
        <row r="1820">
          <cell r="A1820" t="str">
            <v>P_966926153</v>
          </cell>
          <cell r="B1820" t="str">
            <v>Y</v>
          </cell>
          <cell r="F1820" t="str">
            <v>Central Maine Power Co</v>
          </cell>
          <cell r="G1820">
            <v>3266</v>
          </cell>
          <cell r="I1820" t="str">
            <v>Enterprise</v>
          </cell>
          <cell r="K1820" t="str">
            <v>SunRaise</v>
          </cell>
          <cell r="L1820">
            <v>1300</v>
          </cell>
          <cell r="M1820" t="str">
            <v>DC</v>
          </cell>
          <cell r="X1820">
            <v>2021</v>
          </cell>
          <cell r="Z1820" t="str">
            <v>Gardiner</v>
          </cell>
          <cell r="AB1820" t="str">
            <v>ME</v>
          </cell>
        </row>
        <row r="1821">
          <cell r="A1821" t="str">
            <v>P_673410536</v>
          </cell>
          <cell r="B1821" t="str">
            <v>Y</v>
          </cell>
          <cell r="F1821" t="str">
            <v>Ameren Illinois Company</v>
          </cell>
          <cell r="G1821">
            <v>56697</v>
          </cell>
          <cell r="I1821" t="str">
            <v>Ridge Farm 1</v>
          </cell>
          <cell r="K1821" t="str">
            <v>Dynamic Energy Solutions, LLC</v>
          </cell>
          <cell r="L1821">
            <v>2000</v>
          </cell>
          <cell r="M1821" t="str">
            <v>AC</v>
          </cell>
          <cell r="X1821">
            <v>2020</v>
          </cell>
          <cell r="Z1821" t="str">
            <v>Ridge Farm</v>
          </cell>
          <cell r="AB1821" t="str">
            <v>IL</v>
          </cell>
        </row>
        <row r="1822">
          <cell r="A1822" t="str">
            <v>P_378963840</v>
          </cell>
          <cell r="B1822" t="str">
            <v>Y</v>
          </cell>
          <cell r="F1822" t="str">
            <v>Commonwealth Edison Co</v>
          </cell>
          <cell r="G1822">
            <v>4110</v>
          </cell>
          <cell r="I1822" t="str">
            <v>SPG IL Hurricane Creek Solar LLC</v>
          </cell>
          <cell r="K1822" t="str">
            <v>Signal Energy DG, LLC</v>
          </cell>
          <cell r="L1822">
            <v>2000</v>
          </cell>
          <cell r="M1822" t="str">
            <v>AC</v>
          </cell>
          <cell r="X1822">
            <v>2021</v>
          </cell>
          <cell r="Z1822" t="str">
            <v>Carterville</v>
          </cell>
          <cell r="AB1822" t="str">
            <v>IL</v>
          </cell>
        </row>
        <row r="1823">
          <cell r="A1823" t="str">
            <v>P_371173821</v>
          </cell>
          <cell r="B1823" t="str">
            <v>Y</v>
          </cell>
          <cell r="F1823" t="str">
            <v>Commonwealth Edison Co</v>
          </cell>
          <cell r="G1823">
            <v>4110</v>
          </cell>
          <cell r="I1823" t="str">
            <v>Boone</v>
          </cell>
          <cell r="K1823" t="str">
            <v>Borrego Solar Systems, Inc.</v>
          </cell>
          <cell r="L1823">
            <v>2000</v>
          </cell>
          <cell r="M1823" t="str">
            <v>AC</v>
          </cell>
          <cell r="X1823">
            <v>2020</v>
          </cell>
          <cell r="Z1823" t="str">
            <v>Poplar Grove</v>
          </cell>
          <cell r="AB1823" t="str">
            <v>IL</v>
          </cell>
        </row>
        <row r="1824">
          <cell r="A1824" t="str">
            <v>P_708092791</v>
          </cell>
          <cell r="B1824" t="str">
            <v>Y</v>
          </cell>
          <cell r="F1824" t="str">
            <v>Ameren Illinois Company</v>
          </cell>
          <cell r="G1824">
            <v>56697</v>
          </cell>
          <cell r="I1824" t="str">
            <v>Marlow Solar, LLC</v>
          </cell>
          <cell r="K1824" t="str">
            <v>Borrego Solar Systems, Inc.</v>
          </cell>
          <cell r="L1824">
            <v>2000</v>
          </cell>
          <cell r="M1824" t="str">
            <v>AC</v>
          </cell>
          <cell r="X1824">
            <v>2020</v>
          </cell>
          <cell r="Z1824" t="str">
            <v>Bluford</v>
          </cell>
          <cell r="AB1824" t="str">
            <v>IL</v>
          </cell>
        </row>
        <row r="1825">
          <cell r="A1825" t="str">
            <v>P_931956537</v>
          </cell>
          <cell r="B1825" t="str">
            <v>Y</v>
          </cell>
          <cell r="F1825" t="str">
            <v>Commonwealth Edison Co</v>
          </cell>
          <cell r="G1825">
            <v>4110</v>
          </cell>
          <cell r="I1825" t="str">
            <v>Rockford CS LLC (1)</v>
          </cell>
          <cell r="K1825" t="str">
            <v>BAP Power Corporation</v>
          </cell>
          <cell r="L1825">
            <v>1980</v>
          </cell>
          <cell r="M1825" t="str">
            <v>AC</v>
          </cell>
          <cell r="X1825">
            <v>2021</v>
          </cell>
          <cell r="Z1825" t="str">
            <v>Rockford</v>
          </cell>
          <cell r="AB1825" t="str">
            <v>IL</v>
          </cell>
        </row>
        <row r="1826">
          <cell r="A1826" t="str">
            <v>P_126620339</v>
          </cell>
          <cell r="B1826" t="str">
            <v>Y</v>
          </cell>
          <cell r="F1826" t="str">
            <v>Commonwealth Edison Co</v>
          </cell>
          <cell r="G1826">
            <v>4110</v>
          </cell>
          <cell r="I1826" t="str">
            <v>Lily Lake CSG 2</v>
          </cell>
          <cell r="K1826" t="str">
            <v>SunVest Solar Inc.</v>
          </cell>
          <cell r="L1826">
            <v>2000</v>
          </cell>
          <cell r="M1826" t="str">
            <v>AC</v>
          </cell>
          <cell r="X1826">
            <v>2020</v>
          </cell>
          <cell r="Z1826" t="str">
            <v>Maple Park</v>
          </cell>
          <cell r="AB1826" t="str">
            <v>IL</v>
          </cell>
        </row>
        <row r="1827">
          <cell r="A1827" t="str">
            <v>P_249081605</v>
          </cell>
          <cell r="B1827" t="str">
            <v>Y</v>
          </cell>
          <cell r="F1827" t="str">
            <v>Ameren Illinois Company</v>
          </cell>
          <cell r="G1827">
            <v>56697</v>
          </cell>
          <cell r="I1827" t="str">
            <v>Sandoval #2</v>
          </cell>
          <cell r="K1827" t="str">
            <v>EDF RENEWABLES DISTRIBUTED SOLUTIONS, INC.</v>
          </cell>
          <cell r="L1827">
            <v>2000</v>
          </cell>
          <cell r="M1827" t="str">
            <v>AC</v>
          </cell>
          <cell r="X1827">
            <v>2021</v>
          </cell>
          <cell r="Z1827" t="str">
            <v>Centralia</v>
          </cell>
          <cell r="AB1827" t="str">
            <v>IL</v>
          </cell>
        </row>
        <row r="1828">
          <cell r="A1828" t="str">
            <v>P_924130843</v>
          </cell>
          <cell r="B1828" t="str">
            <v>Y</v>
          </cell>
          <cell r="F1828" t="str">
            <v>Ameren Illinois Company</v>
          </cell>
          <cell r="G1828">
            <v>56697</v>
          </cell>
          <cell r="I1828" t="str">
            <v>Olney Solar II ‐ 06778</v>
          </cell>
          <cell r="K1828" t="str">
            <v>John Finch Electric</v>
          </cell>
          <cell r="L1828">
            <v>2000</v>
          </cell>
          <cell r="M1828" t="str">
            <v>AC</v>
          </cell>
          <cell r="X1828">
            <v>2021</v>
          </cell>
          <cell r="Z1828" t="str">
            <v>Olney</v>
          </cell>
          <cell r="AB1828" t="str">
            <v>IL</v>
          </cell>
        </row>
        <row r="1829">
          <cell r="A1829" t="str">
            <v>P_317038153</v>
          </cell>
          <cell r="B1829" t="str">
            <v>Y</v>
          </cell>
          <cell r="F1829" t="str">
            <v>Commonwealth Edison Co</v>
          </cell>
          <cell r="G1829">
            <v>4110</v>
          </cell>
          <cell r="I1829" t="str">
            <v>Kent</v>
          </cell>
          <cell r="K1829" t="str">
            <v>Borrego Solar Systems, Inc.</v>
          </cell>
          <cell r="L1829">
            <v>2000</v>
          </cell>
          <cell r="M1829" t="str">
            <v>AC</v>
          </cell>
          <cell r="X1829">
            <v>2020</v>
          </cell>
          <cell r="Z1829" t="str">
            <v>Kent</v>
          </cell>
          <cell r="AB1829" t="str">
            <v>IL</v>
          </cell>
        </row>
        <row r="1830">
          <cell r="A1830" t="str">
            <v>P_558459837</v>
          </cell>
          <cell r="B1830" t="str">
            <v>Y</v>
          </cell>
          <cell r="F1830" t="str">
            <v>Commonwealth Edison Co</v>
          </cell>
          <cell r="G1830">
            <v>4110</v>
          </cell>
          <cell r="I1830" t="str">
            <v>2662 IL Route 26N ‐ Stephenson</v>
          </cell>
          <cell r="K1830" t="str">
            <v>Borrego Solar Systems, Inc.</v>
          </cell>
          <cell r="L1830">
            <v>2000</v>
          </cell>
          <cell r="M1830" t="str">
            <v>AC</v>
          </cell>
          <cell r="X1830">
            <v>2020</v>
          </cell>
          <cell r="Z1830" t="str">
            <v>Freeport</v>
          </cell>
          <cell r="AB1830" t="str">
            <v>IL</v>
          </cell>
        </row>
        <row r="1831">
          <cell r="A1831" t="str">
            <v>P_740671847</v>
          </cell>
          <cell r="B1831" t="str">
            <v>Y</v>
          </cell>
          <cell r="F1831" t="str">
            <v>Commonwealth Edison Co</v>
          </cell>
          <cell r="G1831">
            <v>4110</v>
          </cell>
          <cell r="I1831" t="str">
            <v>Griggs PV I</v>
          </cell>
          <cell r="K1831" t="str">
            <v>Continental Energy Solutions LLC</v>
          </cell>
          <cell r="L1831">
            <v>2000</v>
          </cell>
          <cell r="M1831" t="str">
            <v>AC</v>
          </cell>
          <cell r="X1831">
            <v>2020</v>
          </cell>
          <cell r="Z1831" t="str">
            <v>Grant Park</v>
          </cell>
          <cell r="AB1831" t="str">
            <v>IL</v>
          </cell>
        </row>
        <row r="1832">
          <cell r="A1832" t="str">
            <v>P_049321969</v>
          </cell>
          <cell r="B1832" t="str">
            <v>Y</v>
          </cell>
          <cell r="F1832" t="str">
            <v>Commonwealth Edison Co</v>
          </cell>
          <cell r="G1832">
            <v>4110</v>
          </cell>
          <cell r="I1832" t="str">
            <v>Blue Goose Road ‐ Whiteside</v>
          </cell>
          <cell r="K1832" t="str">
            <v>Borrego Solar Systems, Inc.</v>
          </cell>
          <cell r="L1832">
            <v>2000</v>
          </cell>
          <cell r="M1832" t="str">
            <v>AC</v>
          </cell>
          <cell r="X1832">
            <v>2020</v>
          </cell>
          <cell r="Z1832" t="str">
            <v>Morrison</v>
          </cell>
          <cell r="AB1832" t="str">
            <v>IL</v>
          </cell>
        </row>
        <row r="1833">
          <cell r="A1833" t="str">
            <v>P_057387864</v>
          </cell>
          <cell r="B1833" t="str">
            <v>Y</v>
          </cell>
          <cell r="F1833" t="str">
            <v>Commonwealth Edison Co</v>
          </cell>
          <cell r="G1833">
            <v>4110</v>
          </cell>
          <cell r="I1833" t="str">
            <v>705 E Goodenow Road ‐ Will East</v>
          </cell>
          <cell r="K1833" t="str">
            <v>Borrego Solar Systems, Inc.</v>
          </cell>
          <cell r="L1833">
            <v>1950</v>
          </cell>
          <cell r="M1833" t="str">
            <v>AC</v>
          </cell>
          <cell r="X1833">
            <v>2021</v>
          </cell>
          <cell r="Z1833" t="str">
            <v>Beecher</v>
          </cell>
          <cell r="AB1833" t="str">
            <v>IL</v>
          </cell>
        </row>
        <row r="1834">
          <cell r="A1834" t="str">
            <v>P_430318528</v>
          </cell>
          <cell r="B1834" t="str">
            <v>Y</v>
          </cell>
          <cell r="F1834" t="str">
            <v>Commonwealth Edison Co</v>
          </cell>
          <cell r="G1834">
            <v>4110</v>
          </cell>
          <cell r="I1834" t="str">
            <v>IL_Kankakee_Yonke Farms</v>
          </cell>
          <cell r="K1834" t="str">
            <v>SolAmerica IL, LLC</v>
          </cell>
          <cell r="L1834">
            <v>2000</v>
          </cell>
          <cell r="M1834" t="str">
            <v>AC</v>
          </cell>
          <cell r="X1834">
            <v>2020</v>
          </cell>
          <cell r="Z1834" t="str">
            <v>Kankakee</v>
          </cell>
          <cell r="AB1834" t="str">
            <v>IL</v>
          </cell>
        </row>
        <row r="1835">
          <cell r="A1835" t="str">
            <v>P_994322609</v>
          </cell>
          <cell r="B1835" t="str">
            <v>Y</v>
          </cell>
          <cell r="F1835" t="str">
            <v>Commonwealth Edison Co</v>
          </cell>
          <cell r="G1835">
            <v>4110</v>
          </cell>
          <cell r="I1835" t="str">
            <v>IL_McHenry_Franks (Marengo)</v>
          </cell>
          <cell r="K1835" t="str">
            <v>SolAmerica IL, LLC</v>
          </cell>
          <cell r="L1835">
            <v>2000</v>
          </cell>
          <cell r="M1835" t="str">
            <v>AC</v>
          </cell>
          <cell r="X1835">
            <v>2020</v>
          </cell>
          <cell r="Z1835" t="str">
            <v>Marengo</v>
          </cell>
          <cell r="AB1835" t="str">
            <v>IL</v>
          </cell>
        </row>
        <row r="1836">
          <cell r="A1836" t="str">
            <v>P_774583174</v>
          </cell>
          <cell r="B1836" t="str">
            <v>Y</v>
          </cell>
          <cell r="F1836" t="str">
            <v>Commonwealth Edison Co</v>
          </cell>
          <cell r="G1836">
            <v>4110</v>
          </cell>
          <cell r="I1836" t="str">
            <v>IL_McHenry_Franks II</v>
          </cell>
          <cell r="K1836" t="str">
            <v>SolAmerica IL, LLC</v>
          </cell>
          <cell r="L1836">
            <v>2000</v>
          </cell>
          <cell r="M1836" t="str">
            <v>AC</v>
          </cell>
          <cell r="X1836">
            <v>2020</v>
          </cell>
          <cell r="Z1836" t="str">
            <v>Huntley</v>
          </cell>
          <cell r="AB1836" t="str">
            <v>IL</v>
          </cell>
        </row>
        <row r="1837">
          <cell r="A1837" t="str">
            <v>P_690606202</v>
          </cell>
          <cell r="B1837" t="str">
            <v>Y</v>
          </cell>
          <cell r="F1837" t="str">
            <v>Commonwealth Edison Co</v>
          </cell>
          <cell r="G1837">
            <v>4110</v>
          </cell>
          <cell r="I1837" t="str">
            <v>Brewster CS</v>
          </cell>
          <cell r="K1837" t="str">
            <v>Recon Corporation, Inc</v>
          </cell>
          <cell r="L1837">
            <v>1850</v>
          </cell>
          <cell r="M1837" t="str">
            <v>AC</v>
          </cell>
          <cell r="X1837">
            <v>2020</v>
          </cell>
          <cell r="Z1837" t="str">
            <v>Stockton</v>
          </cell>
          <cell r="AB1837" t="str">
            <v>IL</v>
          </cell>
        </row>
        <row r="1838">
          <cell r="A1838" t="str">
            <v>P_264105906</v>
          </cell>
          <cell r="B1838" t="str">
            <v>Y</v>
          </cell>
          <cell r="F1838" t="str">
            <v>Commonwealth Edison Co</v>
          </cell>
          <cell r="G1838">
            <v>4110</v>
          </cell>
          <cell r="I1838" t="str">
            <v>Alden Road ‐ McHenry</v>
          </cell>
          <cell r="K1838" t="str">
            <v>Borrego Solar Systems, Inc.</v>
          </cell>
          <cell r="L1838">
            <v>1950</v>
          </cell>
          <cell r="M1838" t="str">
            <v>AC</v>
          </cell>
          <cell r="X1838">
            <v>2020</v>
          </cell>
          <cell r="Z1838" t="str">
            <v>Harvard</v>
          </cell>
          <cell r="AB1838" t="str">
            <v>IL</v>
          </cell>
        </row>
        <row r="1839">
          <cell r="A1839" t="str">
            <v>P_313737534</v>
          </cell>
          <cell r="B1839" t="str">
            <v>Y</v>
          </cell>
          <cell r="F1839" t="str">
            <v>Commonwealth Edison Co</v>
          </cell>
          <cell r="G1839">
            <v>4110</v>
          </cell>
          <cell r="I1839" t="str">
            <v>Marengo 2</v>
          </cell>
          <cell r="K1839" t="str">
            <v>Melink Solar &amp; Geo, Inc.</v>
          </cell>
          <cell r="L1839">
            <v>2000</v>
          </cell>
          <cell r="M1839" t="str">
            <v>AC</v>
          </cell>
          <cell r="X1839">
            <v>2020</v>
          </cell>
          <cell r="Z1839" t="str">
            <v>Marengo</v>
          </cell>
          <cell r="AB1839" t="str">
            <v>IL</v>
          </cell>
        </row>
        <row r="1840">
          <cell r="A1840" t="str">
            <v>P_323863794</v>
          </cell>
          <cell r="B1840" t="str">
            <v>Y</v>
          </cell>
          <cell r="F1840" t="str">
            <v>Commonwealth Edison Co</v>
          </cell>
          <cell r="G1840">
            <v>4110</v>
          </cell>
          <cell r="I1840" t="str">
            <v>Mt. Morris 2</v>
          </cell>
          <cell r="K1840" t="str">
            <v>Melink Solar &amp; Geo, Inc.</v>
          </cell>
          <cell r="L1840">
            <v>2000</v>
          </cell>
          <cell r="M1840" t="str">
            <v>AC</v>
          </cell>
          <cell r="X1840">
            <v>2020</v>
          </cell>
          <cell r="Z1840" t="str">
            <v>Polo</v>
          </cell>
          <cell r="AB1840" t="str">
            <v>IL</v>
          </cell>
        </row>
        <row r="1841">
          <cell r="A1841" t="str">
            <v>P_471945313</v>
          </cell>
          <cell r="B1841" t="str">
            <v>Y</v>
          </cell>
          <cell r="F1841" t="str">
            <v>Ameren Illinois Company</v>
          </cell>
          <cell r="G1841">
            <v>56697</v>
          </cell>
          <cell r="I1841" t="str">
            <v>Edwardsville Solar II 06777</v>
          </cell>
          <cell r="K1841" t="str">
            <v>Fosler Construction, Inc.</v>
          </cell>
          <cell r="L1841">
            <v>2000</v>
          </cell>
          <cell r="M1841" t="str">
            <v>AC</v>
          </cell>
          <cell r="X1841">
            <v>2021</v>
          </cell>
          <cell r="Z1841" t="str">
            <v>Edwardsville</v>
          </cell>
          <cell r="AB1841" t="str">
            <v>IL</v>
          </cell>
        </row>
        <row r="1842">
          <cell r="A1842" t="str">
            <v>P_004506341</v>
          </cell>
          <cell r="B1842" t="str">
            <v>Y</v>
          </cell>
          <cell r="F1842" t="str">
            <v>Commonwealth Edison Co</v>
          </cell>
          <cell r="G1842">
            <v>4110</v>
          </cell>
          <cell r="I1842" t="str">
            <v>Cortland 2</v>
          </cell>
          <cell r="K1842" t="str">
            <v>Dynamic Energy Solutions, LLC</v>
          </cell>
          <cell r="L1842">
            <v>2000</v>
          </cell>
          <cell r="M1842" t="str">
            <v>AC</v>
          </cell>
          <cell r="X1842">
            <v>2021</v>
          </cell>
          <cell r="Z1842" t="str">
            <v>Cortland</v>
          </cell>
          <cell r="AB1842" t="str">
            <v>IL</v>
          </cell>
        </row>
        <row r="1843">
          <cell r="A1843" t="str">
            <v>P_831080444</v>
          </cell>
          <cell r="B1843" t="str">
            <v>Y</v>
          </cell>
          <cell r="F1843" t="str">
            <v>Commonwealth Edison Co</v>
          </cell>
          <cell r="G1843">
            <v>4110</v>
          </cell>
          <cell r="I1843" t="str">
            <v>Rockford CS Site 2</v>
          </cell>
          <cell r="K1843" t="str">
            <v>BAP Power Corporation</v>
          </cell>
          <cell r="L1843">
            <v>1980</v>
          </cell>
          <cell r="M1843" t="str">
            <v>AC</v>
          </cell>
          <cell r="X1843">
            <v>2021</v>
          </cell>
          <cell r="Z1843" t="str">
            <v>Rockford</v>
          </cell>
          <cell r="AB1843" t="str">
            <v>IL</v>
          </cell>
        </row>
        <row r="1844">
          <cell r="A1844" t="str">
            <v>P_375290607</v>
          </cell>
          <cell r="B1844" t="str">
            <v>Y</v>
          </cell>
          <cell r="F1844" t="str">
            <v>Commonwealth Edison Co</v>
          </cell>
          <cell r="G1844">
            <v>4110</v>
          </cell>
          <cell r="I1844" t="str">
            <v>Somonauk Road Solar I ‐ 06344</v>
          </cell>
          <cell r="K1844" t="str">
            <v>Fosler Construction, Inc.</v>
          </cell>
          <cell r="L1844">
            <v>1950</v>
          </cell>
          <cell r="M1844" t="str">
            <v>AC</v>
          </cell>
          <cell r="X1844">
            <v>2021</v>
          </cell>
          <cell r="Z1844" t="str">
            <v>Somonauk</v>
          </cell>
          <cell r="AB1844" t="str">
            <v>IL</v>
          </cell>
        </row>
        <row r="1845">
          <cell r="A1845" t="str">
            <v>P_189860812</v>
          </cell>
          <cell r="B1845" t="str">
            <v>Y</v>
          </cell>
          <cell r="F1845" t="str">
            <v>Commonwealth Edison Co</v>
          </cell>
          <cell r="G1845">
            <v>4110</v>
          </cell>
          <cell r="I1845" t="str">
            <v>Payne Lena</v>
          </cell>
          <cell r="K1845" t="str">
            <v>BAP Power Corporation</v>
          </cell>
          <cell r="L1845">
            <v>1980</v>
          </cell>
          <cell r="M1845" t="str">
            <v>AC</v>
          </cell>
          <cell r="X1845">
            <v>2020</v>
          </cell>
          <cell r="Z1845" t="str">
            <v>Lena</v>
          </cell>
          <cell r="AB1845" t="str">
            <v>IL</v>
          </cell>
        </row>
        <row r="1846">
          <cell r="A1846" t="str">
            <v>P_790772404</v>
          </cell>
          <cell r="B1846" t="str">
            <v>Y</v>
          </cell>
          <cell r="F1846" t="str">
            <v>Commonwealth Edison Co</v>
          </cell>
          <cell r="G1846">
            <v>4110</v>
          </cell>
          <cell r="I1846" t="str">
            <v>Pontiac 1B (Midwest Power Partners)</v>
          </cell>
          <cell r="K1846" t="str">
            <v>BAP Power Corporation</v>
          </cell>
          <cell r="L1846">
            <v>1980</v>
          </cell>
          <cell r="M1846" t="str">
            <v>AC</v>
          </cell>
          <cell r="X1846">
            <v>2021</v>
          </cell>
          <cell r="Z1846" t="str">
            <v>Pontiac</v>
          </cell>
          <cell r="AB1846" t="str">
            <v>IL</v>
          </cell>
        </row>
        <row r="1847">
          <cell r="A1847" t="str">
            <v>P_883492656</v>
          </cell>
          <cell r="B1847" t="str">
            <v>Y</v>
          </cell>
          <cell r="F1847" t="str">
            <v>Ameren Illinois Company</v>
          </cell>
          <cell r="G1847">
            <v>56697</v>
          </cell>
          <cell r="I1847" t="str">
            <v>Clay County</v>
          </cell>
          <cell r="K1847" t="str">
            <v>GEM Energy, LLC</v>
          </cell>
          <cell r="L1847">
            <v>1980</v>
          </cell>
          <cell r="M1847" t="str">
            <v>AC</v>
          </cell>
          <cell r="X1847">
            <v>2021</v>
          </cell>
          <cell r="Z1847" t="str">
            <v>Louisville</v>
          </cell>
          <cell r="AB1847" t="str">
            <v>IL</v>
          </cell>
        </row>
        <row r="1848">
          <cell r="A1848" t="str">
            <v>P_468781420</v>
          </cell>
          <cell r="B1848" t="str">
            <v>Y</v>
          </cell>
          <cell r="F1848" t="str">
            <v>Commonwealth Edison Co</v>
          </cell>
          <cell r="G1848">
            <v>4110</v>
          </cell>
          <cell r="I1848" t="str">
            <v>Lena 1</v>
          </cell>
          <cell r="K1848" t="str">
            <v>Dynamic Energy Solutions, LLC</v>
          </cell>
          <cell r="L1848">
            <v>2000</v>
          </cell>
          <cell r="M1848" t="str">
            <v>AC</v>
          </cell>
          <cell r="X1848">
            <v>2021</v>
          </cell>
          <cell r="Z1848" t="str">
            <v>Lena</v>
          </cell>
          <cell r="AB1848" t="str">
            <v>IL</v>
          </cell>
        </row>
        <row r="1849">
          <cell r="A1849" t="str">
            <v>P_054822498</v>
          </cell>
          <cell r="B1849" t="str">
            <v>Y</v>
          </cell>
          <cell r="F1849" t="str">
            <v>Commonwealth Edison Co</v>
          </cell>
          <cell r="G1849">
            <v>4110</v>
          </cell>
          <cell r="I1849" t="str">
            <v>Mendota US Solar 1, LLC</v>
          </cell>
          <cell r="K1849" t="str">
            <v>Recon Solar Corporation</v>
          </cell>
          <cell r="L1849">
            <v>2000</v>
          </cell>
          <cell r="M1849" t="str">
            <v>AC</v>
          </cell>
          <cell r="X1849">
            <v>2020</v>
          </cell>
          <cell r="Z1849" t="str">
            <v>Mendota</v>
          </cell>
          <cell r="AB1849" t="str">
            <v>IL</v>
          </cell>
        </row>
        <row r="1850">
          <cell r="A1850" t="str">
            <v>P_414136807</v>
          </cell>
          <cell r="B1850" t="str">
            <v>Y</v>
          </cell>
          <cell r="F1850" t="str">
            <v>Ameren Illinois Company</v>
          </cell>
          <cell r="G1850">
            <v>56697</v>
          </cell>
          <cell r="I1850" t="str">
            <v>Fulton 1(b)</v>
          </cell>
          <cell r="K1850" t="str">
            <v>Borrego Solar Systems, Inc</v>
          </cell>
          <cell r="L1850">
            <v>2000</v>
          </cell>
          <cell r="M1850" t="str">
            <v>AC</v>
          </cell>
          <cell r="X1850">
            <v>2020</v>
          </cell>
          <cell r="Z1850" t="str">
            <v>Farmington</v>
          </cell>
          <cell r="AB1850" t="str">
            <v>IL</v>
          </cell>
        </row>
        <row r="1851">
          <cell r="A1851" t="str">
            <v>P_207744982</v>
          </cell>
          <cell r="B1851" t="str">
            <v>Y</v>
          </cell>
          <cell r="F1851" t="str">
            <v>Ameren Illinois Company</v>
          </cell>
          <cell r="G1851">
            <v>56697</v>
          </cell>
          <cell r="I1851" t="str">
            <v>Mennie South</v>
          </cell>
          <cell r="K1851" t="str">
            <v>GEM Energy, LLC</v>
          </cell>
          <cell r="L1851">
            <v>1992</v>
          </cell>
          <cell r="M1851" t="str">
            <v>AC</v>
          </cell>
          <cell r="X1851">
            <v>2021</v>
          </cell>
          <cell r="Z1851" t="str">
            <v>Granville</v>
          </cell>
          <cell r="AB1851" t="str">
            <v>IL</v>
          </cell>
        </row>
        <row r="1852">
          <cell r="A1852" t="str">
            <v>P_363799219</v>
          </cell>
          <cell r="B1852" t="str">
            <v>Y</v>
          </cell>
          <cell r="F1852" t="str">
            <v>Ameren Illinois Company</v>
          </cell>
          <cell r="G1852">
            <v>56697</v>
          </cell>
          <cell r="I1852" t="str">
            <v>Apple Canyon Lake Solar Farm</v>
          </cell>
          <cell r="K1852" t="str">
            <v>Boyd Jones Construction Company</v>
          </cell>
          <cell r="L1852">
            <v>1162</v>
          </cell>
          <cell r="M1852" t="str">
            <v>AC</v>
          </cell>
          <cell r="X1852">
            <v>2020</v>
          </cell>
          <cell r="Z1852" t="str">
            <v>Apple River</v>
          </cell>
          <cell r="AB1852" t="str">
            <v>IL</v>
          </cell>
        </row>
        <row r="1853">
          <cell r="A1853" t="str">
            <v>P_183808916</v>
          </cell>
          <cell r="B1853" t="str">
            <v>Y</v>
          </cell>
          <cell r="F1853" t="str">
            <v>Ameren Illinois Company</v>
          </cell>
          <cell r="G1853">
            <v>56697</v>
          </cell>
          <cell r="I1853" t="str">
            <v>IL‐17‐0068 ‐ IL FEJA ‐Wolf/Wertz site 2</v>
          </cell>
          <cell r="K1853" t="str">
            <v>Dynamic Electric, Inc.</v>
          </cell>
          <cell r="L1853">
            <v>2000</v>
          </cell>
          <cell r="M1853" t="str">
            <v>AC</v>
          </cell>
          <cell r="X1853">
            <v>2021</v>
          </cell>
          <cell r="Z1853" t="str">
            <v>Sidney</v>
          </cell>
          <cell r="AB1853" t="str">
            <v>IL</v>
          </cell>
        </row>
        <row r="1854">
          <cell r="A1854" t="str">
            <v>P_783649091</v>
          </cell>
          <cell r="B1854" t="str">
            <v>Y</v>
          </cell>
          <cell r="F1854" t="str">
            <v>Commonwealth Edison Co</v>
          </cell>
          <cell r="G1854">
            <v>4110</v>
          </cell>
          <cell r="I1854" t="str">
            <v>IL‐18‐0003 ‐ IL FEJA ‐ Faust Trust Route 40 ‐ Site 1 of 2</v>
          </cell>
          <cell r="K1854" t="str">
            <v>Dynamic Electric, Inc.</v>
          </cell>
          <cell r="L1854">
            <v>2000</v>
          </cell>
          <cell r="M1854" t="str">
            <v>AC</v>
          </cell>
          <cell r="X1854">
            <v>2021</v>
          </cell>
          <cell r="Z1854" t="str">
            <v>Edelstein</v>
          </cell>
          <cell r="AB1854" t="str">
            <v>IL</v>
          </cell>
        </row>
        <row r="1855">
          <cell r="A1855" t="str">
            <v>P_111341184</v>
          </cell>
          <cell r="B1855" t="str">
            <v>Y</v>
          </cell>
          <cell r="F1855" t="str">
            <v>Commonwealth Edison Co</v>
          </cell>
          <cell r="G1855">
            <v>4110</v>
          </cell>
          <cell r="I1855" t="str">
            <v>Peterman Solar II, LLC</v>
          </cell>
          <cell r="K1855" t="str">
            <v>Signal Energy DG, LLC</v>
          </cell>
          <cell r="L1855">
            <v>2000</v>
          </cell>
          <cell r="M1855" t="str">
            <v>AC</v>
          </cell>
          <cell r="X1855">
            <v>2021</v>
          </cell>
          <cell r="Z1855" t="str">
            <v>St. Anne</v>
          </cell>
          <cell r="AB1855" t="str">
            <v>IL</v>
          </cell>
        </row>
        <row r="1856">
          <cell r="A1856" t="str">
            <v>P_257272740</v>
          </cell>
          <cell r="B1856" t="str">
            <v>Y</v>
          </cell>
          <cell r="F1856" t="str">
            <v>Commonwealth Edison Co</v>
          </cell>
          <cell r="G1856">
            <v>4110</v>
          </cell>
          <cell r="I1856" t="str">
            <v>Olmstead Solar II, LLC</v>
          </cell>
          <cell r="K1856" t="str">
            <v>Signal Energy DG, LLC</v>
          </cell>
          <cell r="L1856">
            <v>2000</v>
          </cell>
          <cell r="M1856" t="str">
            <v>AC</v>
          </cell>
          <cell r="X1856">
            <v>2021</v>
          </cell>
          <cell r="Z1856" t="str">
            <v>Lena</v>
          </cell>
          <cell r="AB1856" t="str">
            <v>IL</v>
          </cell>
        </row>
        <row r="1857">
          <cell r="A1857" t="str">
            <v>P_300992001</v>
          </cell>
          <cell r="B1857" t="str">
            <v>Y</v>
          </cell>
          <cell r="F1857" t="str">
            <v>Commonwealth Edison Co</v>
          </cell>
          <cell r="G1857">
            <v>4110</v>
          </cell>
          <cell r="I1857" t="str">
            <v>Kish Solar, LLC</v>
          </cell>
          <cell r="K1857" t="str">
            <v>Signal Energy DG, LLC</v>
          </cell>
          <cell r="L1857">
            <v>2000</v>
          </cell>
          <cell r="M1857" t="str">
            <v>AC</v>
          </cell>
          <cell r="X1857">
            <v>2021</v>
          </cell>
          <cell r="Z1857" t="str">
            <v>Cherry Valley</v>
          </cell>
          <cell r="AB1857" t="str">
            <v>IL</v>
          </cell>
        </row>
        <row r="1858">
          <cell r="A1858" t="str">
            <v>P_614705832</v>
          </cell>
          <cell r="B1858" t="str">
            <v>Y</v>
          </cell>
          <cell r="F1858" t="str">
            <v>Commonwealth Edison Co</v>
          </cell>
          <cell r="G1858">
            <v>4110</v>
          </cell>
          <cell r="I1858" t="str">
            <v>Kankakee Solar 4 LLC</v>
          </cell>
          <cell r="K1858" t="str">
            <v>Borrego Solar Systems, Inc.</v>
          </cell>
          <cell r="L1858">
            <v>2000</v>
          </cell>
          <cell r="M1858" t="str">
            <v>AC</v>
          </cell>
          <cell r="X1858">
            <v>2020</v>
          </cell>
          <cell r="Z1858" t="str">
            <v>Kankakee</v>
          </cell>
          <cell r="AB1858" t="str">
            <v>IL</v>
          </cell>
        </row>
        <row r="1859">
          <cell r="A1859" t="str">
            <v>P_581510032</v>
          </cell>
          <cell r="B1859" t="str">
            <v>Y</v>
          </cell>
          <cell r="F1859" t="str">
            <v>Commonwealth Edison Co</v>
          </cell>
          <cell r="G1859">
            <v>4110</v>
          </cell>
          <cell r="I1859" t="str">
            <v>Long John Solar, LLC</v>
          </cell>
          <cell r="K1859" t="str">
            <v>Signal Energy DC, LLC</v>
          </cell>
          <cell r="L1859">
            <v>2000</v>
          </cell>
          <cell r="M1859" t="str">
            <v>AC</v>
          </cell>
          <cell r="X1859">
            <v>2021</v>
          </cell>
          <cell r="Z1859" t="str">
            <v>Sandwich</v>
          </cell>
          <cell r="AB1859" t="str">
            <v>IL</v>
          </cell>
        </row>
        <row r="1860">
          <cell r="A1860" t="str">
            <v>P_760765843</v>
          </cell>
          <cell r="B1860" t="str">
            <v>Y</v>
          </cell>
          <cell r="F1860" t="str">
            <v>Commonwealth Edison Co</v>
          </cell>
          <cell r="G1860">
            <v>4110</v>
          </cell>
          <cell r="I1860" t="str">
            <v>Whiteside Solar 1 LLC</v>
          </cell>
          <cell r="K1860" t="str">
            <v>Borrego Solar Systems, Inc.</v>
          </cell>
          <cell r="L1860">
            <v>2000</v>
          </cell>
          <cell r="M1860" t="str">
            <v>AC</v>
          </cell>
          <cell r="X1860">
            <v>2020</v>
          </cell>
          <cell r="Z1860" t="str">
            <v>Fulton</v>
          </cell>
          <cell r="AB1860" t="str">
            <v>IL</v>
          </cell>
        </row>
        <row r="1861">
          <cell r="A1861" t="str">
            <v>P_058534194</v>
          </cell>
          <cell r="B1861" t="str">
            <v>Y</v>
          </cell>
          <cell r="F1861" t="str">
            <v>Commonwealth Edison Co</v>
          </cell>
          <cell r="G1861">
            <v>4110</v>
          </cell>
          <cell r="I1861" t="str">
            <v>Clinton Solar 4 LLC</v>
          </cell>
          <cell r="K1861" t="str">
            <v>Borrego Solar Systems, Inc.</v>
          </cell>
          <cell r="L1861">
            <v>2000</v>
          </cell>
          <cell r="M1861" t="str">
            <v>AC</v>
          </cell>
          <cell r="X1861">
            <v>2020</v>
          </cell>
          <cell r="Z1861" t="str">
            <v>Carlyle</v>
          </cell>
          <cell r="AB1861" t="str">
            <v>IL</v>
          </cell>
        </row>
        <row r="1862">
          <cell r="A1862" t="str">
            <v>P_191118140</v>
          </cell>
          <cell r="B1862" t="str">
            <v>Y</v>
          </cell>
          <cell r="F1862" t="str">
            <v>Commonwealth Edison Co</v>
          </cell>
          <cell r="G1862">
            <v>4110</v>
          </cell>
          <cell r="I1862" t="str">
            <v>Armstrong 2</v>
          </cell>
          <cell r="K1862" t="str">
            <v>Kelso Burnett</v>
          </cell>
          <cell r="L1862">
            <v>1950</v>
          </cell>
          <cell r="M1862" t="str">
            <v>AC</v>
          </cell>
          <cell r="X1862">
            <v>2021</v>
          </cell>
          <cell r="Z1862" t="str">
            <v>Woodstock</v>
          </cell>
          <cell r="AB1862" t="str">
            <v>IL</v>
          </cell>
        </row>
        <row r="1863">
          <cell r="A1863" t="str">
            <v>P_906851597</v>
          </cell>
          <cell r="B1863" t="str">
            <v>Y</v>
          </cell>
          <cell r="F1863" t="str">
            <v>Commonwealth Edison Co</v>
          </cell>
          <cell r="G1863">
            <v>4110</v>
          </cell>
          <cell r="I1863" t="str">
            <v>Blazingstar 2</v>
          </cell>
          <cell r="K1863" t="str">
            <v>Kelso Burnett</v>
          </cell>
          <cell r="L1863">
            <v>1950</v>
          </cell>
          <cell r="M1863" t="str">
            <v>AC</v>
          </cell>
          <cell r="X1863">
            <v>2021</v>
          </cell>
          <cell r="Z1863" t="str">
            <v>Marengo</v>
          </cell>
          <cell r="AB1863" t="str">
            <v>IL</v>
          </cell>
        </row>
        <row r="1864">
          <cell r="A1864" t="str">
            <v>P_108681910</v>
          </cell>
          <cell r="B1864" t="str">
            <v>Y</v>
          </cell>
          <cell r="F1864" t="str">
            <v>Commonwealth Edison Co</v>
          </cell>
          <cell r="G1864">
            <v>4110</v>
          </cell>
          <cell r="I1864" t="str">
            <v>Speedway East Central CS</v>
          </cell>
          <cell r="K1864" t="str">
            <v>Continental Electrical Construction Company, LLC</v>
          </cell>
          <cell r="L1864">
            <v>2000</v>
          </cell>
          <cell r="M1864" t="str">
            <v>AC</v>
          </cell>
          <cell r="X1864">
            <v>2020</v>
          </cell>
          <cell r="Z1864" t="str">
            <v>Joliet</v>
          </cell>
          <cell r="AB1864" t="str">
            <v>IL</v>
          </cell>
        </row>
        <row r="1865">
          <cell r="A1865" t="str">
            <v>P_956307625</v>
          </cell>
          <cell r="B1865" t="str">
            <v>Y</v>
          </cell>
          <cell r="F1865" t="str">
            <v>Commonwealth Edison Co</v>
          </cell>
          <cell r="G1865">
            <v>4110</v>
          </cell>
          <cell r="I1865" t="str">
            <v>Nostrand Solar, LLC</v>
          </cell>
          <cell r="K1865" t="str">
            <v>Signal Energy DG, LLC</v>
          </cell>
          <cell r="L1865">
            <v>2000</v>
          </cell>
          <cell r="M1865" t="str">
            <v>AC</v>
          </cell>
          <cell r="X1865">
            <v>2021</v>
          </cell>
          <cell r="Z1865" t="str">
            <v>Manteno Township</v>
          </cell>
          <cell r="AB1865" t="str">
            <v>IL</v>
          </cell>
        </row>
        <row r="1866">
          <cell r="A1866" t="str">
            <v>P_482866705</v>
          </cell>
          <cell r="B1866" t="str">
            <v>Y</v>
          </cell>
          <cell r="F1866" t="str">
            <v>Ameren Illinois Company</v>
          </cell>
          <cell r="G1866">
            <v>56697</v>
          </cell>
          <cell r="I1866" t="str">
            <v>Iroquois Solar 1b LLC</v>
          </cell>
          <cell r="K1866" t="str">
            <v>Borrego Solar Systems, Inc.</v>
          </cell>
          <cell r="L1866">
            <v>2000</v>
          </cell>
          <cell r="M1866" t="str">
            <v>AC</v>
          </cell>
          <cell r="X1866">
            <v>2020</v>
          </cell>
          <cell r="Z1866" t="str">
            <v>Watseka</v>
          </cell>
          <cell r="AB1866" t="str">
            <v>IL</v>
          </cell>
        </row>
        <row r="1867">
          <cell r="A1867" t="str">
            <v>P_530348385</v>
          </cell>
          <cell r="B1867" t="str">
            <v>Y</v>
          </cell>
          <cell r="F1867" t="str">
            <v>Ameren Illinois Company</v>
          </cell>
          <cell r="G1867">
            <v>56697</v>
          </cell>
          <cell r="I1867" t="str">
            <v>Viking Solar, LLC</v>
          </cell>
          <cell r="K1867" t="str">
            <v>Signal Energy DG, LLC</v>
          </cell>
          <cell r="L1867">
            <v>2000</v>
          </cell>
          <cell r="M1867" t="str">
            <v>AC</v>
          </cell>
          <cell r="X1867">
            <v>2021</v>
          </cell>
          <cell r="Z1867" t="str">
            <v>Palmyra</v>
          </cell>
          <cell r="AB1867" t="str">
            <v>IL</v>
          </cell>
        </row>
        <row r="1868">
          <cell r="A1868" t="str">
            <v>P_715964472</v>
          </cell>
          <cell r="B1868" t="str">
            <v>Y</v>
          </cell>
          <cell r="F1868" t="str">
            <v>Ameren Illinois Company</v>
          </cell>
          <cell r="G1868">
            <v>56697</v>
          </cell>
          <cell r="I1868" t="str">
            <v>McDonough Solar 1 LLC</v>
          </cell>
          <cell r="K1868" t="str">
            <v>Borrego Solar Systems</v>
          </cell>
          <cell r="L1868">
            <v>2000</v>
          </cell>
          <cell r="M1868" t="str">
            <v>AC</v>
          </cell>
          <cell r="X1868">
            <v>2020</v>
          </cell>
          <cell r="Z1868" t="str">
            <v>Blandinsville</v>
          </cell>
          <cell r="AB1868" t="str">
            <v>IL</v>
          </cell>
        </row>
        <row r="1869">
          <cell r="A1869" t="str">
            <v>P_784229019</v>
          </cell>
          <cell r="B1869" t="str">
            <v>Y</v>
          </cell>
          <cell r="F1869" t="str">
            <v>Ameren Illinois Company</v>
          </cell>
          <cell r="G1869">
            <v>56697</v>
          </cell>
          <cell r="I1869" t="str">
            <v>McDonough Solar 1b LLC</v>
          </cell>
          <cell r="K1869" t="str">
            <v>Borrego Solar Systems, Inc</v>
          </cell>
          <cell r="L1869">
            <v>2000</v>
          </cell>
          <cell r="M1869" t="str">
            <v>AC</v>
          </cell>
          <cell r="X1869">
            <v>2020</v>
          </cell>
          <cell r="Z1869" t="str">
            <v>Blandinsville</v>
          </cell>
          <cell r="AB1869" t="str">
            <v>IL</v>
          </cell>
        </row>
        <row r="1870">
          <cell r="A1870" t="str">
            <v>P_480817047</v>
          </cell>
          <cell r="B1870" t="str">
            <v>Y</v>
          </cell>
          <cell r="F1870" t="str">
            <v>Ameren Illinois Company</v>
          </cell>
          <cell r="G1870">
            <v>56697</v>
          </cell>
          <cell r="I1870" t="str">
            <v>Morgan Solar 2 LLC</v>
          </cell>
          <cell r="K1870" t="str">
            <v>Borrego Solar Systems, Inc.</v>
          </cell>
          <cell r="L1870">
            <v>2000</v>
          </cell>
          <cell r="M1870" t="str">
            <v>AC</v>
          </cell>
          <cell r="X1870">
            <v>2020</v>
          </cell>
          <cell r="Z1870" t="str">
            <v>Murrayville</v>
          </cell>
          <cell r="AB1870" t="str">
            <v>IL</v>
          </cell>
        </row>
        <row r="1871">
          <cell r="A1871" t="str">
            <v>P_030273266</v>
          </cell>
          <cell r="B1871" t="str">
            <v>Y</v>
          </cell>
          <cell r="F1871" t="str">
            <v>Commonwealth Edison Co</v>
          </cell>
          <cell r="G1871">
            <v>4110</v>
          </cell>
          <cell r="I1871" t="str">
            <v>Morgan Solar 4 LLC</v>
          </cell>
          <cell r="K1871" t="str">
            <v>Borrego Solar Systems, Inc.</v>
          </cell>
          <cell r="L1871">
            <v>2000</v>
          </cell>
          <cell r="M1871" t="str">
            <v>AC</v>
          </cell>
          <cell r="X1871">
            <v>2020</v>
          </cell>
          <cell r="Z1871" t="str">
            <v>Murrayville</v>
          </cell>
          <cell r="AB1871" t="str">
            <v>IL</v>
          </cell>
        </row>
        <row r="1872">
          <cell r="A1872" t="str">
            <v>P_646503267</v>
          </cell>
          <cell r="B1872" t="str">
            <v>Y</v>
          </cell>
          <cell r="F1872" t="str">
            <v>Commonwealth Edison Co</v>
          </cell>
          <cell r="G1872">
            <v>4110</v>
          </cell>
          <cell r="I1872" t="str">
            <v>Vulcan Solar, LLC</v>
          </cell>
          <cell r="K1872" t="str">
            <v>Signal Energy DG, LLC</v>
          </cell>
          <cell r="L1872">
            <v>2000</v>
          </cell>
          <cell r="M1872" t="str">
            <v>AC</v>
          </cell>
          <cell r="X1872">
            <v>2021</v>
          </cell>
          <cell r="Z1872" t="str">
            <v>Kankakee</v>
          </cell>
          <cell r="AB1872" t="str">
            <v>IL</v>
          </cell>
        </row>
        <row r="1873">
          <cell r="A1873" t="str">
            <v>P_522347106</v>
          </cell>
          <cell r="B1873" t="str">
            <v>Y</v>
          </cell>
          <cell r="F1873" t="str">
            <v>Commonwealth Edison Co</v>
          </cell>
          <cell r="G1873">
            <v>4110</v>
          </cell>
          <cell r="I1873" t="str">
            <v>Vermilion Solar 1 LLC</v>
          </cell>
          <cell r="K1873" t="str">
            <v>Borrego Solar Systems, Inc</v>
          </cell>
          <cell r="L1873">
            <v>2000</v>
          </cell>
          <cell r="M1873" t="str">
            <v>AC</v>
          </cell>
          <cell r="X1873">
            <v>2020</v>
          </cell>
          <cell r="Z1873" t="str">
            <v>Danville</v>
          </cell>
          <cell r="AB1873" t="str">
            <v>IL</v>
          </cell>
        </row>
        <row r="1874">
          <cell r="A1874" t="str">
            <v>P_775056049</v>
          </cell>
          <cell r="B1874" t="str">
            <v>Y</v>
          </cell>
          <cell r="F1874" t="str">
            <v>Commonwealth Edison Co</v>
          </cell>
          <cell r="G1874">
            <v>4110</v>
          </cell>
          <cell r="I1874" t="str">
            <v>Woodlawn Solar, LLC</v>
          </cell>
          <cell r="K1874" t="str">
            <v>Signal Energy DG, LLC</v>
          </cell>
          <cell r="L1874">
            <v>2000</v>
          </cell>
          <cell r="M1874" t="str">
            <v>AC</v>
          </cell>
          <cell r="X1874">
            <v>2021</v>
          </cell>
          <cell r="Z1874" t="str">
            <v>Crete</v>
          </cell>
          <cell r="AB1874" t="str">
            <v>IL</v>
          </cell>
        </row>
        <row r="1875">
          <cell r="A1875" t="str">
            <v>P_944816237</v>
          </cell>
          <cell r="B1875" t="str">
            <v>Y</v>
          </cell>
          <cell r="F1875" t="str">
            <v>Commonwealth Edison Co</v>
          </cell>
          <cell r="G1875">
            <v>4110</v>
          </cell>
          <cell r="I1875" t="str">
            <v>Wolfcastle Solar, LLC</v>
          </cell>
          <cell r="K1875" t="str">
            <v>Signal Energy DG, LLC</v>
          </cell>
          <cell r="L1875">
            <v>2000</v>
          </cell>
          <cell r="M1875" t="str">
            <v>AC</v>
          </cell>
          <cell r="X1875">
            <v>2021</v>
          </cell>
          <cell r="Z1875" t="str">
            <v>DeKalb</v>
          </cell>
          <cell r="AB1875" t="str">
            <v>IL</v>
          </cell>
        </row>
        <row r="1876">
          <cell r="A1876" t="str">
            <v>P_753026166</v>
          </cell>
          <cell r="B1876" t="str">
            <v>Y</v>
          </cell>
          <cell r="F1876" t="str">
            <v>Commonwealth Edison Co</v>
          </cell>
          <cell r="G1876">
            <v>4110</v>
          </cell>
          <cell r="I1876" t="str">
            <v>Keller</v>
          </cell>
          <cell r="K1876" t="str">
            <v>Alternative Power Generation, Inc.</v>
          </cell>
          <cell r="L1876">
            <v>650</v>
          </cell>
          <cell r="M1876" t="str">
            <v>AC</v>
          </cell>
          <cell r="X1876">
            <v>2020</v>
          </cell>
          <cell r="Z1876" t="str">
            <v>Carterville</v>
          </cell>
          <cell r="AB1876" t="str">
            <v>IL</v>
          </cell>
        </row>
        <row r="1877">
          <cell r="A1877" t="str">
            <v>P_463495744</v>
          </cell>
          <cell r="B1877" t="str">
            <v>Y</v>
          </cell>
          <cell r="F1877" t="str">
            <v>Ameren Illinois Company</v>
          </cell>
          <cell r="G1877">
            <v>56697</v>
          </cell>
          <cell r="I1877" t="str">
            <v>Sullivan B</v>
          </cell>
          <cell r="K1877" t="str">
            <v>Inovateus Solar LLC</v>
          </cell>
          <cell r="L1877">
            <v>2000</v>
          </cell>
          <cell r="M1877" t="str">
            <v>AC</v>
          </cell>
          <cell r="X1877">
            <v>2020</v>
          </cell>
          <cell r="Z1877" t="str">
            <v>Macomb</v>
          </cell>
          <cell r="AB1877" t="str">
            <v>IL</v>
          </cell>
        </row>
        <row r="1878">
          <cell r="A1878" t="str">
            <v>P_326171108</v>
          </cell>
          <cell r="B1878" t="str">
            <v>Y</v>
          </cell>
          <cell r="F1878" t="str">
            <v>Ameren Illinois Company</v>
          </cell>
          <cell r="G1878">
            <v>56697</v>
          </cell>
          <cell r="I1878" t="str">
            <v>Schulte CSG 2</v>
          </cell>
          <cell r="K1878" t="str">
            <v>Continental Electrical Construction Company, LLC</v>
          </cell>
          <cell r="L1878">
            <v>2000</v>
          </cell>
          <cell r="M1878" t="str">
            <v>AC</v>
          </cell>
          <cell r="X1878">
            <v>2020</v>
          </cell>
          <cell r="Z1878" t="str">
            <v>Lacon</v>
          </cell>
          <cell r="AB1878" t="str">
            <v>IL</v>
          </cell>
        </row>
        <row r="1879">
          <cell r="A1879" t="str">
            <v>P_747318488</v>
          </cell>
          <cell r="B1879" t="str">
            <v>Y</v>
          </cell>
          <cell r="F1879" t="str">
            <v>Niagara Mohawk Power Corp.</v>
          </cell>
          <cell r="G1879">
            <v>13573</v>
          </cell>
          <cell r="I1879">
            <v>209183</v>
          </cell>
          <cell r="K1879" t="str">
            <v>Ameresco</v>
          </cell>
          <cell r="L1879">
            <v>6906.9</v>
          </cell>
          <cell r="M1879" t="str">
            <v>DC</v>
          </cell>
          <cell r="X1879">
            <v>2021</v>
          </cell>
          <cell r="Z1879" t="str">
            <v>Gloversville</v>
          </cell>
          <cell r="AB1879" t="str">
            <v>NY</v>
          </cell>
        </row>
        <row r="1880">
          <cell r="A1880" t="str">
            <v>P_098861378</v>
          </cell>
          <cell r="B1880" t="str">
            <v>Y</v>
          </cell>
          <cell r="F1880" t="str">
            <v>Consolidated Edison</v>
          </cell>
          <cell r="G1880">
            <v>4226</v>
          </cell>
          <cell r="I1880">
            <v>274198</v>
          </cell>
          <cell r="K1880" t="str">
            <v>Sunkeeper Solar LLC</v>
          </cell>
          <cell r="L1880">
            <v>49.3</v>
          </cell>
          <cell r="M1880" t="str">
            <v>DC</v>
          </cell>
          <cell r="X1880">
            <v>2021</v>
          </cell>
          <cell r="Z1880" t="str">
            <v>Brooklyn</v>
          </cell>
          <cell r="AB1880" t="str">
            <v>NY</v>
          </cell>
        </row>
        <row r="1881">
          <cell r="A1881" t="str">
            <v>P_100208669</v>
          </cell>
          <cell r="B1881" t="str">
            <v>Y</v>
          </cell>
          <cell r="F1881" t="str">
            <v>Niagara Mohawk Power Corp.</v>
          </cell>
          <cell r="G1881">
            <v>13573</v>
          </cell>
          <cell r="I1881">
            <v>212955</v>
          </cell>
          <cell r="K1881" t="str">
            <v>AES Distributed Energy, Inc.</v>
          </cell>
          <cell r="L1881">
            <v>7321.08</v>
          </cell>
          <cell r="M1881" t="str">
            <v>DC</v>
          </cell>
          <cell r="X1881">
            <v>2021</v>
          </cell>
          <cell r="Z1881" t="str">
            <v>Greenwich</v>
          </cell>
          <cell r="AB1881" t="str">
            <v>NY</v>
          </cell>
        </row>
        <row r="1882">
          <cell r="A1882" t="str">
            <v>P_642444468</v>
          </cell>
          <cell r="B1882" t="str">
            <v>Y</v>
          </cell>
          <cell r="F1882" t="str">
            <v>Consolidated Edison</v>
          </cell>
          <cell r="G1882">
            <v>4226</v>
          </cell>
          <cell r="I1882">
            <v>236171</v>
          </cell>
          <cell r="K1882" t="str">
            <v>Best Energy Power</v>
          </cell>
          <cell r="L1882">
            <v>30.6</v>
          </cell>
          <cell r="M1882" t="str">
            <v>DC</v>
          </cell>
          <cell r="X1882">
            <v>2021</v>
          </cell>
          <cell r="Z1882" t="str">
            <v>BRONX</v>
          </cell>
          <cell r="AB1882" t="str">
            <v>NY</v>
          </cell>
        </row>
        <row r="1883">
          <cell r="A1883" t="str">
            <v>P_806471453</v>
          </cell>
          <cell r="B1883" t="str">
            <v>Y</v>
          </cell>
          <cell r="F1883" t="str">
            <v>Consolidated Edison</v>
          </cell>
          <cell r="G1883">
            <v>4226</v>
          </cell>
          <cell r="I1883">
            <v>226570</v>
          </cell>
          <cell r="K1883" t="str">
            <v>Entersolar, LLC</v>
          </cell>
          <cell r="L1883">
            <v>578.34</v>
          </cell>
          <cell r="M1883" t="str">
            <v>DC</v>
          </cell>
          <cell r="X1883">
            <v>2021</v>
          </cell>
          <cell r="Z1883" t="str">
            <v>New York</v>
          </cell>
          <cell r="AB1883" t="str">
            <v>NY</v>
          </cell>
        </row>
        <row r="1884">
          <cell r="A1884" t="str">
            <v>P_904441340</v>
          </cell>
          <cell r="B1884" t="str">
            <v>Y</v>
          </cell>
          <cell r="F1884" t="str">
            <v>Consolidated Edison</v>
          </cell>
          <cell r="G1884">
            <v>4226</v>
          </cell>
          <cell r="I1884">
            <v>226568</v>
          </cell>
          <cell r="K1884" t="str">
            <v>Entersolar, LLC</v>
          </cell>
          <cell r="L1884">
            <v>699.72</v>
          </cell>
          <cell r="M1884" t="str">
            <v>DC</v>
          </cell>
          <cell r="X1884">
            <v>2021</v>
          </cell>
          <cell r="Z1884" t="str">
            <v>New York</v>
          </cell>
          <cell r="AB1884" t="str">
            <v>NY</v>
          </cell>
        </row>
        <row r="1885">
          <cell r="A1885" t="str">
            <v>P_401886492</v>
          </cell>
          <cell r="B1885" t="str">
            <v>Y</v>
          </cell>
          <cell r="F1885" t="str">
            <v>Consolidated Edison</v>
          </cell>
          <cell r="G1885">
            <v>4226</v>
          </cell>
          <cell r="I1885">
            <v>287769</v>
          </cell>
          <cell r="K1885" t="str">
            <v>Best Energy Power</v>
          </cell>
          <cell r="L1885">
            <v>69.12</v>
          </cell>
          <cell r="M1885" t="str">
            <v>DC</v>
          </cell>
          <cell r="X1885">
            <v>2021</v>
          </cell>
          <cell r="Z1885" t="str">
            <v>Brooklyn</v>
          </cell>
          <cell r="AB1885" t="str">
            <v>NY</v>
          </cell>
        </row>
        <row r="1886">
          <cell r="A1886" t="str">
            <v>P_538770319</v>
          </cell>
          <cell r="B1886" t="str">
            <v>Y</v>
          </cell>
          <cell r="F1886" t="str">
            <v>Consolidated Edison</v>
          </cell>
          <cell r="G1886">
            <v>4226</v>
          </cell>
          <cell r="I1886">
            <v>279417</v>
          </cell>
          <cell r="K1886" t="str">
            <v>Accord Power, Inc.</v>
          </cell>
          <cell r="L1886">
            <v>25.67</v>
          </cell>
          <cell r="M1886" t="str">
            <v>DC</v>
          </cell>
          <cell r="X1886">
            <v>2021</v>
          </cell>
          <cell r="Z1886" t="str">
            <v>New York</v>
          </cell>
          <cell r="AB1886" t="str">
            <v>NY</v>
          </cell>
        </row>
        <row r="1887">
          <cell r="A1887" t="str">
            <v>P_322083778</v>
          </cell>
          <cell r="B1887" t="str">
            <v>Y</v>
          </cell>
          <cell r="F1887" t="str">
            <v>Consolidated Edison</v>
          </cell>
          <cell r="G1887">
            <v>4226</v>
          </cell>
          <cell r="I1887">
            <v>301910</v>
          </cell>
          <cell r="K1887" t="str">
            <v>SOLANTA CORP</v>
          </cell>
          <cell r="L1887">
            <v>64.260000000000005</v>
          </cell>
          <cell r="M1887" t="str">
            <v>DC</v>
          </cell>
          <cell r="X1887">
            <v>2021</v>
          </cell>
          <cell r="Z1887" t="str">
            <v>Bronx</v>
          </cell>
          <cell r="AB1887" t="str">
            <v>NY</v>
          </cell>
        </row>
        <row r="1888">
          <cell r="A1888" t="str">
            <v>P_537168570</v>
          </cell>
          <cell r="B1888" t="str">
            <v>Y</v>
          </cell>
          <cell r="F1888" t="str">
            <v>Consolidated Edison</v>
          </cell>
          <cell r="G1888">
            <v>4226</v>
          </cell>
          <cell r="I1888">
            <v>301492</v>
          </cell>
          <cell r="K1888" t="str">
            <v>SOLANTA CORP</v>
          </cell>
          <cell r="L1888">
            <v>65.099999999999994</v>
          </cell>
          <cell r="M1888" t="str">
            <v>DC</v>
          </cell>
          <cell r="X1888">
            <v>2021</v>
          </cell>
          <cell r="Z1888" t="str">
            <v>Bronx</v>
          </cell>
          <cell r="AB1888" t="str">
            <v>NY</v>
          </cell>
        </row>
        <row r="1889">
          <cell r="A1889" t="str">
            <v>P_777339689</v>
          </cell>
          <cell r="B1889" t="str">
            <v>Y</v>
          </cell>
          <cell r="F1889" t="str">
            <v>Consolidated Edison</v>
          </cell>
          <cell r="G1889">
            <v>4226</v>
          </cell>
          <cell r="I1889">
            <v>274953</v>
          </cell>
          <cell r="K1889" t="str">
            <v>G&amp;S Solar (dba for G&amp;S Operations LLC)</v>
          </cell>
          <cell r="L1889">
            <v>224.4</v>
          </cell>
          <cell r="M1889" t="str">
            <v>DC</v>
          </cell>
          <cell r="X1889">
            <v>2021</v>
          </cell>
          <cell r="Z1889" t="str">
            <v>Elmsford</v>
          </cell>
          <cell r="AB1889" t="str">
            <v>NY</v>
          </cell>
        </row>
        <row r="1890">
          <cell r="A1890" t="str">
            <v>P_106819838</v>
          </cell>
          <cell r="B1890" t="str">
            <v>Y</v>
          </cell>
          <cell r="F1890" t="str">
            <v>Consolidated Edison</v>
          </cell>
          <cell r="G1890">
            <v>4226</v>
          </cell>
          <cell r="I1890">
            <v>211332</v>
          </cell>
          <cell r="K1890" t="str">
            <v>Bright Power, Inc.</v>
          </cell>
          <cell r="L1890">
            <v>163.18</v>
          </cell>
          <cell r="M1890" t="str">
            <v>DC</v>
          </cell>
          <cell r="X1890">
            <v>2021</v>
          </cell>
          <cell r="Z1890" t="str">
            <v>BRONX</v>
          </cell>
          <cell r="AB1890" t="str">
            <v>NY</v>
          </cell>
        </row>
        <row r="1891">
          <cell r="A1891" t="str">
            <v>P_966180705</v>
          </cell>
          <cell r="B1891" t="str">
            <v>Y</v>
          </cell>
          <cell r="F1891" t="str">
            <v>Consolidated Edison</v>
          </cell>
          <cell r="G1891">
            <v>4226</v>
          </cell>
          <cell r="I1891">
            <v>231589</v>
          </cell>
          <cell r="K1891" t="str">
            <v>CES Danbury Solar, LLC</v>
          </cell>
          <cell r="L1891">
            <v>223.43</v>
          </cell>
          <cell r="M1891" t="str">
            <v>DC</v>
          </cell>
          <cell r="X1891">
            <v>2021</v>
          </cell>
          <cell r="Z1891" t="str">
            <v>Thornwood</v>
          </cell>
          <cell r="AB1891" t="str">
            <v>NY</v>
          </cell>
        </row>
        <row r="1892">
          <cell r="A1892" t="str">
            <v>P_876649708</v>
          </cell>
          <cell r="B1892" t="str">
            <v>Y</v>
          </cell>
          <cell r="F1892" t="str">
            <v>Niagara Mohawk Power Corp.</v>
          </cell>
          <cell r="G1892">
            <v>13573</v>
          </cell>
          <cell r="I1892">
            <v>188302</v>
          </cell>
          <cell r="K1892" t="str">
            <v>Nexamp Inc.</v>
          </cell>
          <cell r="L1892">
            <v>5041.04</v>
          </cell>
          <cell r="M1892" t="str">
            <v>DC</v>
          </cell>
          <cell r="X1892">
            <v>2021</v>
          </cell>
          <cell r="Z1892" t="str">
            <v>Batavia</v>
          </cell>
          <cell r="AB1892" t="str">
            <v>NY</v>
          </cell>
        </row>
        <row r="1893">
          <cell r="A1893" t="str">
            <v>P_089315792</v>
          </cell>
          <cell r="B1893" t="str">
            <v>Y</v>
          </cell>
          <cell r="F1893" t="str">
            <v>Niagara Mohawk Power Corp.</v>
          </cell>
          <cell r="G1893">
            <v>13573</v>
          </cell>
          <cell r="I1893">
            <v>220872</v>
          </cell>
          <cell r="K1893" t="str">
            <v>DG New York CS, LLC</v>
          </cell>
          <cell r="L1893">
            <v>4356.95</v>
          </cell>
          <cell r="M1893" t="str">
            <v>DC</v>
          </cell>
          <cell r="X1893">
            <v>2021</v>
          </cell>
          <cell r="Z1893" t="str">
            <v>Fulton</v>
          </cell>
          <cell r="AB1893" t="str">
            <v>NY</v>
          </cell>
        </row>
        <row r="1894">
          <cell r="A1894" t="str">
            <v>P_326082833</v>
          </cell>
          <cell r="B1894" t="str">
            <v>Y</v>
          </cell>
          <cell r="F1894" t="str">
            <v>Central Hudson Gas and Electric</v>
          </cell>
          <cell r="G1894">
            <v>3249</v>
          </cell>
          <cell r="I1894">
            <v>80466</v>
          </cell>
          <cell r="K1894" t="str">
            <v>Generate Capital</v>
          </cell>
          <cell r="L1894">
            <v>2952.6</v>
          </cell>
          <cell r="M1894" t="str">
            <v>DC</v>
          </cell>
          <cell r="X1894">
            <v>2021</v>
          </cell>
          <cell r="Z1894" t="str">
            <v>Poughkeepsie</v>
          </cell>
          <cell r="AB1894" t="str">
            <v>NY</v>
          </cell>
        </row>
        <row r="1895">
          <cell r="A1895" t="str">
            <v>P_638632117</v>
          </cell>
          <cell r="B1895" t="str">
            <v>Y</v>
          </cell>
          <cell r="F1895" t="str">
            <v>Consolidated Edison</v>
          </cell>
          <cell r="G1895">
            <v>4226</v>
          </cell>
          <cell r="I1895">
            <v>228608</v>
          </cell>
          <cell r="K1895" t="str">
            <v>Sunrise Solar Solutions, LLC</v>
          </cell>
          <cell r="L1895">
            <v>93.6</v>
          </cell>
          <cell r="M1895" t="str">
            <v>DC</v>
          </cell>
          <cell r="X1895">
            <v>2021</v>
          </cell>
          <cell r="Z1895" t="str">
            <v>Briarcliff Manor</v>
          </cell>
          <cell r="AB1895" t="str">
            <v>NY</v>
          </cell>
        </row>
        <row r="1896">
          <cell r="A1896" t="str">
            <v>P_771663957</v>
          </cell>
          <cell r="B1896" t="str">
            <v>Y</v>
          </cell>
          <cell r="F1896" t="str">
            <v>Consolidated Edison</v>
          </cell>
          <cell r="G1896">
            <v>4226</v>
          </cell>
          <cell r="I1896">
            <v>286435</v>
          </cell>
          <cell r="K1896" t="str">
            <v>Best Energy Power</v>
          </cell>
          <cell r="L1896">
            <v>47.16</v>
          </cell>
          <cell r="M1896" t="str">
            <v>DC</v>
          </cell>
          <cell r="X1896">
            <v>2021</v>
          </cell>
          <cell r="Z1896" t="str">
            <v>Brooklyn</v>
          </cell>
          <cell r="AB1896" t="str">
            <v>NY</v>
          </cell>
        </row>
        <row r="1897">
          <cell r="A1897" t="str">
            <v>P_580232213</v>
          </cell>
          <cell r="B1897" t="str">
            <v>Y</v>
          </cell>
          <cell r="F1897" t="str">
            <v>Consolidated Edison</v>
          </cell>
          <cell r="G1897">
            <v>4226</v>
          </cell>
          <cell r="I1897">
            <v>186366</v>
          </cell>
          <cell r="K1897" t="str">
            <v>Green Street Power Partners, LLC</v>
          </cell>
          <cell r="L1897">
            <v>298.2</v>
          </cell>
          <cell r="M1897" t="str">
            <v>DC</v>
          </cell>
          <cell r="X1897">
            <v>2021</v>
          </cell>
          <cell r="Z1897" t="str">
            <v>Brooklyn</v>
          </cell>
          <cell r="AB1897" t="str">
            <v>NY</v>
          </cell>
        </row>
        <row r="1898">
          <cell r="A1898" t="str">
            <v>P_142802986</v>
          </cell>
          <cell r="B1898" t="str">
            <v>Y</v>
          </cell>
          <cell r="F1898" t="str">
            <v>Consolidated Edison</v>
          </cell>
          <cell r="G1898">
            <v>4226</v>
          </cell>
          <cell r="I1898">
            <v>252255</v>
          </cell>
          <cell r="K1898" t="str">
            <v>Green Street Power Partners, LLC</v>
          </cell>
          <cell r="L1898">
            <v>239.76</v>
          </cell>
          <cell r="M1898" t="str">
            <v>DC</v>
          </cell>
          <cell r="X1898">
            <v>2021</v>
          </cell>
          <cell r="Z1898" t="str">
            <v>Brooklyn</v>
          </cell>
          <cell r="AB1898" t="str">
            <v>NY</v>
          </cell>
        </row>
        <row r="1899">
          <cell r="A1899" t="str">
            <v>P_258549213</v>
          </cell>
          <cell r="B1899" t="str">
            <v>Y</v>
          </cell>
          <cell r="F1899" t="str">
            <v>Consolidated Edison</v>
          </cell>
          <cell r="G1899">
            <v>4226</v>
          </cell>
          <cell r="I1899">
            <v>310352</v>
          </cell>
          <cell r="K1899" t="str">
            <v>Sunkeeper Solar LLC</v>
          </cell>
          <cell r="L1899">
            <v>71.38</v>
          </cell>
          <cell r="M1899" t="str">
            <v>DC</v>
          </cell>
          <cell r="X1899">
            <v>2021</v>
          </cell>
          <cell r="Z1899" t="str">
            <v>Jamaica</v>
          </cell>
          <cell r="AB1899" t="str">
            <v>NY</v>
          </cell>
        </row>
        <row r="1900">
          <cell r="A1900" t="str">
            <v>P_478027032</v>
          </cell>
          <cell r="B1900" t="str">
            <v>Y</v>
          </cell>
          <cell r="F1900" t="str">
            <v>Consolidated Edison</v>
          </cell>
          <cell r="G1900">
            <v>4226</v>
          </cell>
          <cell r="I1900">
            <v>310092</v>
          </cell>
          <cell r="K1900" t="str">
            <v>JBI Solar (dba for JBI Construction Group)</v>
          </cell>
          <cell r="L1900">
            <v>56.7</v>
          </cell>
          <cell r="M1900" t="str">
            <v>DC</v>
          </cell>
          <cell r="X1900">
            <v>2021</v>
          </cell>
          <cell r="Z1900" t="str">
            <v>Bronx</v>
          </cell>
          <cell r="AB1900" t="str">
            <v>NY</v>
          </cell>
        </row>
        <row r="1901">
          <cell r="A1901" t="str">
            <v>P_759312426</v>
          </cell>
          <cell r="B1901" t="str">
            <v>Y</v>
          </cell>
          <cell r="F1901" t="str">
            <v>Consolidated Edison</v>
          </cell>
          <cell r="G1901">
            <v>4226</v>
          </cell>
          <cell r="I1901">
            <v>301476</v>
          </cell>
          <cell r="K1901" t="str">
            <v>SOLANTA CORP</v>
          </cell>
          <cell r="L1901">
            <v>56.7</v>
          </cell>
          <cell r="M1901" t="str">
            <v>DC</v>
          </cell>
          <cell r="X1901">
            <v>2021</v>
          </cell>
          <cell r="Z1901" t="str">
            <v>Bronx</v>
          </cell>
          <cell r="AB1901" t="str">
            <v>NY</v>
          </cell>
        </row>
        <row r="1902">
          <cell r="A1902" t="str">
            <v>P_696340332</v>
          </cell>
          <cell r="B1902" t="str">
            <v>Y</v>
          </cell>
          <cell r="F1902" t="str">
            <v>Consolidated Edison</v>
          </cell>
          <cell r="G1902">
            <v>4226</v>
          </cell>
          <cell r="I1902">
            <v>302123</v>
          </cell>
          <cell r="K1902" t="str">
            <v>SOLANTA CORP</v>
          </cell>
          <cell r="L1902">
            <v>54.18</v>
          </cell>
          <cell r="M1902" t="str">
            <v>DC</v>
          </cell>
          <cell r="X1902">
            <v>2021</v>
          </cell>
          <cell r="Z1902" t="str">
            <v>Bronx</v>
          </cell>
          <cell r="AB1902" t="str">
            <v>NY</v>
          </cell>
        </row>
        <row r="1903">
          <cell r="A1903" t="str">
            <v>P_933282942</v>
          </cell>
          <cell r="B1903" t="str">
            <v>Y</v>
          </cell>
          <cell r="F1903" t="str">
            <v>Consolidated Edison</v>
          </cell>
          <cell r="G1903">
            <v>4226</v>
          </cell>
          <cell r="I1903">
            <v>289774</v>
          </cell>
          <cell r="K1903" t="str">
            <v>SOLANTA CORP</v>
          </cell>
          <cell r="L1903">
            <v>63</v>
          </cell>
          <cell r="M1903" t="str">
            <v>DC</v>
          </cell>
          <cell r="X1903">
            <v>2021</v>
          </cell>
          <cell r="Z1903" t="str">
            <v>Bronx</v>
          </cell>
          <cell r="AB1903" t="str">
            <v>NY</v>
          </cell>
        </row>
        <row r="1904">
          <cell r="A1904" t="str">
            <v>P_860593244</v>
          </cell>
          <cell r="B1904" t="str">
            <v>Y</v>
          </cell>
          <cell r="F1904" t="str">
            <v>Consolidated Edison</v>
          </cell>
          <cell r="G1904">
            <v>4226</v>
          </cell>
          <cell r="I1904">
            <v>286440</v>
          </cell>
          <cell r="K1904" t="str">
            <v>Best Energy Power</v>
          </cell>
          <cell r="L1904">
            <v>53.64</v>
          </cell>
          <cell r="M1904" t="str">
            <v>DC</v>
          </cell>
          <cell r="X1904">
            <v>2021</v>
          </cell>
          <cell r="Z1904" t="str">
            <v>Brooklyn</v>
          </cell>
          <cell r="AB1904" t="str">
            <v>NY</v>
          </cell>
        </row>
        <row r="1905">
          <cell r="A1905" t="str">
            <v>P_910135290</v>
          </cell>
          <cell r="B1905" t="str">
            <v>Y</v>
          </cell>
          <cell r="F1905" t="str">
            <v>Consolidated Edison</v>
          </cell>
          <cell r="G1905">
            <v>4226</v>
          </cell>
          <cell r="I1905">
            <v>342454</v>
          </cell>
          <cell r="K1905" t="str">
            <v>Brooklyn SolarWorks, LLC</v>
          </cell>
          <cell r="L1905">
            <v>4.88</v>
          </cell>
          <cell r="M1905" t="str">
            <v>DC</v>
          </cell>
          <cell r="X1905">
            <v>2021</v>
          </cell>
          <cell r="Z1905" t="str">
            <v>Brooklyn</v>
          </cell>
          <cell r="AB1905" t="str">
            <v>NY</v>
          </cell>
        </row>
        <row r="1906">
          <cell r="A1906" t="str">
            <v>P_239705021</v>
          </cell>
          <cell r="B1906" t="str">
            <v>Y</v>
          </cell>
          <cell r="F1906" t="str">
            <v>Consolidated Edison</v>
          </cell>
          <cell r="G1906">
            <v>4226</v>
          </cell>
          <cell r="I1906">
            <v>279630</v>
          </cell>
          <cell r="K1906" t="str">
            <v>Accord Power, Inc.</v>
          </cell>
          <cell r="L1906">
            <v>26.65</v>
          </cell>
          <cell r="M1906" t="str">
            <v>DC</v>
          </cell>
          <cell r="X1906">
            <v>2021</v>
          </cell>
          <cell r="Z1906" t="str">
            <v>New York</v>
          </cell>
          <cell r="AB1906" t="str">
            <v>NY</v>
          </cell>
        </row>
        <row r="1907">
          <cell r="A1907" t="str">
            <v>P_413048465</v>
          </cell>
          <cell r="B1907" t="str">
            <v>Y</v>
          </cell>
          <cell r="F1907" t="str">
            <v>Consolidated Edison</v>
          </cell>
          <cell r="G1907">
            <v>4226</v>
          </cell>
          <cell r="I1907">
            <v>279619</v>
          </cell>
          <cell r="K1907" t="str">
            <v>Accord Power, Inc.</v>
          </cell>
          <cell r="L1907">
            <v>24.37</v>
          </cell>
          <cell r="M1907" t="str">
            <v>DC</v>
          </cell>
          <cell r="X1907">
            <v>2021</v>
          </cell>
          <cell r="Z1907" t="str">
            <v>New York</v>
          </cell>
          <cell r="AB1907" t="str">
            <v>NY</v>
          </cell>
        </row>
        <row r="1908">
          <cell r="A1908" t="str">
            <v>P_544826175</v>
          </cell>
          <cell r="B1908" t="str">
            <v>Y</v>
          </cell>
          <cell r="F1908" t="str">
            <v>Consolidated Edison</v>
          </cell>
          <cell r="G1908">
            <v>4226</v>
          </cell>
          <cell r="I1908">
            <v>279636</v>
          </cell>
          <cell r="K1908" t="str">
            <v>Accord Power, Inc.</v>
          </cell>
          <cell r="L1908">
            <v>26.65</v>
          </cell>
          <cell r="M1908" t="str">
            <v>DC</v>
          </cell>
          <cell r="X1908">
            <v>2021</v>
          </cell>
          <cell r="Z1908" t="str">
            <v>New York</v>
          </cell>
          <cell r="AB1908" t="str">
            <v>NY</v>
          </cell>
        </row>
        <row r="1909">
          <cell r="A1909" t="str">
            <v>P_801028792</v>
          </cell>
          <cell r="B1909" t="str">
            <v>Y</v>
          </cell>
          <cell r="F1909" t="str">
            <v>Consolidated Edison</v>
          </cell>
          <cell r="G1909">
            <v>4226</v>
          </cell>
          <cell r="I1909">
            <v>290305</v>
          </cell>
          <cell r="K1909" t="str">
            <v>Best Energy Power</v>
          </cell>
          <cell r="L1909">
            <v>105.12</v>
          </cell>
          <cell r="M1909" t="str">
            <v>DC</v>
          </cell>
          <cell r="X1909">
            <v>2021</v>
          </cell>
          <cell r="Z1909" t="str">
            <v>Bronx</v>
          </cell>
          <cell r="AB1909" t="str">
            <v>NY</v>
          </cell>
        </row>
        <row r="1910">
          <cell r="A1910" t="str">
            <v>P_154699465</v>
          </cell>
          <cell r="B1910" t="str">
            <v>Y</v>
          </cell>
          <cell r="F1910" t="str">
            <v>Consolidated Edison</v>
          </cell>
          <cell r="G1910">
            <v>4226</v>
          </cell>
          <cell r="I1910">
            <v>287814</v>
          </cell>
          <cell r="K1910" t="str">
            <v>Best Energy Power</v>
          </cell>
          <cell r="L1910">
            <v>53.28</v>
          </cell>
          <cell r="M1910" t="str">
            <v>DC</v>
          </cell>
          <cell r="X1910">
            <v>2021</v>
          </cell>
          <cell r="Z1910" t="str">
            <v>Bronx</v>
          </cell>
          <cell r="AB1910" t="str">
            <v>NY</v>
          </cell>
        </row>
        <row r="1911">
          <cell r="A1911" t="str">
            <v>P_069600763</v>
          </cell>
          <cell r="B1911" t="str">
            <v>Y</v>
          </cell>
          <cell r="F1911" t="str">
            <v>Consolidated Edison</v>
          </cell>
          <cell r="G1911">
            <v>4226</v>
          </cell>
          <cell r="I1911">
            <v>237911</v>
          </cell>
          <cell r="K1911" t="str">
            <v>Bright Power, Inc.</v>
          </cell>
          <cell r="L1911">
            <v>38.880000000000003</v>
          </cell>
          <cell r="M1911" t="str">
            <v>DC</v>
          </cell>
          <cell r="X1911">
            <v>2021</v>
          </cell>
          <cell r="Z1911" t="str">
            <v>Queens</v>
          </cell>
          <cell r="AB1911" t="str">
            <v>NY</v>
          </cell>
        </row>
        <row r="1912">
          <cell r="A1912" t="str">
            <v>P_396483055</v>
          </cell>
          <cell r="B1912" t="str">
            <v>Y</v>
          </cell>
          <cell r="F1912" t="str">
            <v>Niagara Mohawk Power Corp.</v>
          </cell>
          <cell r="G1912">
            <v>13573</v>
          </cell>
          <cell r="I1912">
            <v>171328</v>
          </cell>
          <cell r="K1912" t="str">
            <v>DG New York CS, LLC</v>
          </cell>
          <cell r="L1912">
            <v>7025.68</v>
          </cell>
          <cell r="M1912" t="str">
            <v>DC</v>
          </cell>
          <cell r="X1912">
            <v>2021</v>
          </cell>
          <cell r="Z1912" t="str">
            <v>Lewiston</v>
          </cell>
          <cell r="AB1912" t="str">
            <v>NY</v>
          </cell>
        </row>
        <row r="1913">
          <cell r="A1913" t="str">
            <v>P_176385293</v>
          </cell>
          <cell r="B1913" t="str">
            <v>Y</v>
          </cell>
          <cell r="F1913" t="str">
            <v>Consolidated Edison</v>
          </cell>
          <cell r="G1913">
            <v>4226</v>
          </cell>
          <cell r="I1913">
            <v>302116</v>
          </cell>
          <cell r="K1913" t="str">
            <v>SOLANTA CORP</v>
          </cell>
          <cell r="L1913">
            <v>71.819999999999993</v>
          </cell>
          <cell r="M1913" t="str">
            <v>DC</v>
          </cell>
          <cell r="X1913">
            <v>2021</v>
          </cell>
          <cell r="Z1913" t="str">
            <v>Bronx</v>
          </cell>
          <cell r="AB1913" t="str">
            <v>NY</v>
          </cell>
        </row>
        <row r="1914">
          <cell r="A1914" t="str">
            <v>P_690596541</v>
          </cell>
          <cell r="B1914" t="str">
            <v>Y</v>
          </cell>
          <cell r="F1914" t="str">
            <v>Consolidated Edison</v>
          </cell>
          <cell r="G1914">
            <v>4226</v>
          </cell>
          <cell r="I1914">
            <v>269061</v>
          </cell>
          <cell r="K1914" t="str">
            <v>Bright Power</v>
          </cell>
          <cell r="L1914">
            <v>87.48</v>
          </cell>
          <cell r="M1914" t="str">
            <v>DC</v>
          </cell>
          <cell r="X1914">
            <v>2021</v>
          </cell>
          <cell r="Z1914" t="str">
            <v>Long Island City</v>
          </cell>
          <cell r="AB1914" t="str">
            <v>NY</v>
          </cell>
        </row>
        <row r="1915">
          <cell r="A1915" t="str">
            <v>P_608769532</v>
          </cell>
          <cell r="B1915" t="str">
            <v>Y</v>
          </cell>
          <cell r="F1915" t="str">
            <v>Niagara Mohawk Power Corp.</v>
          </cell>
          <cell r="G1915">
            <v>13573</v>
          </cell>
          <cell r="I1915">
            <v>216152</v>
          </cell>
          <cell r="K1915" t="str">
            <v>Nexamp Inc.</v>
          </cell>
          <cell r="L1915">
            <v>5575.57</v>
          </cell>
          <cell r="M1915" t="str">
            <v>DC</v>
          </cell>
          <cell r="X1915">
            <v>2021</v>
          </cell>
          <cell r="Z1915" t="str">
            <v>Watertown</v>
          </cell>
          <cell r="AB1915" t="str">
            <v>NY</v>
          </cell>
        </row>
        <row r="1916">
          <cell r="A1916" t="str">
            <v>P_848130865</v>
          </cell>
          <cell r="B1916" t="str">
            <v>Y</v>
          </cell>
          <cell r="F1916" t="str">
            <v>Consolidated Edison</v>
          </cell>
          <cell r="G1916">
            <v>4226</v>
          </cell>
          <cell r="I1916">
            <v>344133</v>
          </cell>
          <cell r="K1916" t="str">
            <v>Brooklyn SolarWorks, LLC</v>
          </cell>
          <cell r="L1916">
            <v>57.87</v>
          </cell>
          <cell r="M1916" t="str">
            <v>DC</v>
          </cell>
          <cell r="X1916">
            <v>2021</v>
          </cell>
          <cell r="Z1916" t="str">
            <v>Brooklyn</v>
          </cell>
          <cell r="AB1916" t="str">
            <v>NY</v>
          </cell>
        </row>
        <row r="1917">
          <cell r="A1917" t="str">
            <v>P_993524930</v>
          </cell>
          <cell r="B1917" t="str">
            <v>Y</v>
          </cell>
          <cell r="F1917" t="str">
            <v>Niagara Mohawk Power Corp.</v>
          </cell>
          <cell r="G1917">
            <v>13573</v>
          </cell>
          <cell r="I1917">
            <v>188298</v>
          </cell>
          <cell r="K1917" t="str">
            <v>Nexamp Inc.</v>
          </cell>
          <cell r="L1917">
            <v>4461.4799999999996</v>
          </cell>
          <cell r="M1917" t="str">
            <v>DC</v>
          </cell>
          <cell r="X1917">
            <v>2021</v>
          </cell>
          <cell r="Z1917" t="str">
            <v>Batavia</v>
          </cell>
          <cell r="AB1917" t="str">
            <v>NY</v>
          </cell>
        </row>
        <row r="1918">
          <cell r="A1918" t="str">
            <v>P_188726223</v>
          </cell>
          <cell r="B1918" t="str">
            <v>Y</v>
          </cell>
          <cell r="F1918" t="str">
            <v>Consolidated Edison</v>
          </cell>
          <cell r="G1918">
            <v>4226</v>
          </cell>
          <cell r="I1918">
            <v>287801</v>
          </cell>
          <cell r="K1918" t="str">
            <v>Accord Power, Inc.</v>
          </cell>
          <cell r="L1918">
            <v>27.65</v>
          </cell>
          <cell r="M1918" t="str">
            <v>DC</v>
          </cell>
          <cell r="X1918">
            <v>2021</v>
          </cell>
          <cell r="Z1918" t="str">
            <v>Brooklyn</v>
          </cell>
          <cell r="AB1918" t="str">
            <v>NY</v>
          </cell>
        </row>
        <row r="1919">
          <cell r="A1919" t="str">
            <v>P_006587496</v>
          </cell>
          <cell r="B1919" t="str">
            <v>Y</v>
          </cell>
          <cell r="F1919" t="str">
            <v>Consolidated Edison</v>
          </cell>
          <cell r="G1919">
            <v>4226</v>
          </cell>
          <cell r="I1919">
            <v>303351</v>
          </cell>
          <cell r="K1919" t="str">
            <v>Accord Power, Inc.</v>
          </cell>
          <cell r="L1919">
            <v>28.6</v>
          </cell>
          <cell r="M1919" t="str">
            <v>DC</v>
          </cell>
          <cell r="X1919">
            <v>2021</v>
          </cell>
          <cell r="Z1919" t="str">
            <v>Brooklyn</v>
          </cell>
          <cell r="AB1919" t="str">
            <v>NY</v>
          </cell>
        </row>
        <row r="1920">
          <cell r="A1920" t="str">
            <v>P_259106201</v>
          </cell>
          <cell r="B1920" t="str">
            <v>Y</v>
          </cell>
          <cell r="F1920" t="str">
            <v>Consolidated Edison</v>
          </cell>
          <cell r="G1920">
            <v>4226</v>
          </cell>
          <cell r="I1920">
            <v>297562</v>
          </cell>
          <cell r="K1920" t="str">
            <v>Accord Power, Inc.</v>
          </cell>
          <cell r="L1920">
            <v>40.950000000000003</v>
          </cell>
          <cell r="M1920" t="str">
            <v>DC</v>
          </cell>
          <cell r="X1920">
            <v>2021</v>
          </cell>
          <cell r="Z1920" t="str">
            <v>Brooklyn</v>
          </cell>
          <cell r="AB1920" t="str">
            <v>NY</v>
          </cell>
        </row>
        <row r="1921">
          <cell r="A1921" t="str">
            <v>P_388375622</v>
          </cell>
          <cell r="B1921" t="str">
            <v>Y</v>
          </cell>
          <cell r="F1921" t="str">
            <v>Consolidated Edison</v>
          </cell>
          <cell r="G1921">
            <v>4226</v>
          </cell>
          <cell r="I1921">
            <v>252390</v>
          </cell>
          <cell r="K1921" t="str">
            <v>Green Street Power Partners, LLC</v>
          </cell>
          <cell r="L1921">
            <v>239.76</v>
          </cell>
          <cell r="M1921" t="str">
            <v>DC</v>
          </cell>
          <cell r="X1921">
            <v>2021</v>
          </cell>
          <cell r="Z1921" t="str">
            <v>Brooklyn</v>
          </cell>
          <cell r="AB1921" t="str">
            <v>NY</v>
          </cell>
        </row>
        <row r="1922">
          <cell r="A1922" t="str">
            <v>P_510299397</v>
          </cell>
          <cell r="B1922" t="str">
            <v>Y</v>
          </cell>
          <cell r="F1922" t="str">
            <v>Consolidated Edison</v>
          </cell>
          <cell r="G1922">
            <v>4226</v>
          </cell>
          <cell r="I1922">
            <v>304199</v>
          </cell>
          <cell r="K1922" t="str">
            <v>Accord Power, Inc.</v>
          </cell>
          <cell r="L1922">
            <v>35.1</v>
          </cell>
          <cell r="M1922" t="str">
            <v>DC</v>
          </cell>
          <cell r="X1922">
            <v>2021</v>
          </cell>
          <cell r="Z1922" t="str">
            <v>Brooklyn</v>
          </cell>
          <cell r="AB1922" t="str">
            <v>NY</v>
          </cell>
        </row>
        <row r="1923">
          <cell r="A1923" t="str">
            <v>P_567455849</v>
          </cell>
          <cell r="B1923" t="str">
            <v>Y</v>
          </cell>
          <cell r="F1923" t="str">
            <v>Consolidated Edison</v>
          </cell>
          <cell r="G1923">
            <v>4226</v>
          </cell>
          <cell r="I1923">
            <v>304107</v>
          </cell>
          <cell r="K1923" t="str">
            <v>Accord Power, Inc.</v>
          </cell>
          <cell r="L1923">
            <v>36.07</v>
          </cell>
          <cell r="M1923" t="str">
            <v>DC</v>
          </cell>
          <cell r="X1923">
            <v>2021</v>
          </cell>
          <cell r="Z1923" t="str">
            <v>Brooklyn</v>
          </cell>
          <cell r="AB1923" t="str">
            <v>NY</v>
          </cell>
        </row>
        <row r="1924">
          <cell r="A1924" t="str">
            <v>P_845426732</v>
          </cell>
          <cell r="B1924" t="str">
            <v>Y</v>
          </cell>
          <cell r="F1924" t="str">
            <v>Consolidated Edison</v>
          </cell>
          <cell r="G1924">
            <v>4226</v>
          </cell>
          <cell r="I1924">
            <v>303410</v>
          </cell>
          <cell r="K1924" t="str">
            <v>Accord Power, Inc.</v>
          </cell>
          <cell r="L1924">
            <v>34.450000000000003</v>
          </cell>
          <cell r="M1924" t="str">
            <v>DC</v>
          </cell>
          <cell r="X1924">
            <v>2021</v>
          </cell>
          <cell r="Z1924" t="str">
            <v>Brooklyn</v>
          </cell>
          <cell r="AB1924" t="str">
            <v>NY</v>
          </cell>
        </row>
        <row r="1925">
          <cell r="A1925" t="str">
            <v>P_054065216</v>
          </cell>
          <cell r="B1925" t="str">
            <v>Y</v>
          </cell>
          <cell r="F1925" t="str">
            <v>Consolidated Edison</v>
          </cell>
          <cell r="G1925">
            <v>4226</v>
          </cell>
          <cell r="I1925">
            <v>297529</v>
          </cell>
          <cell r="K1925" t="str">
            <v>Accord Power, Inc.</v>
          </cell>
          <cell r="L1925">
            <v>40.950000000000003</v>
          </cell>
          <cell r="M1925" t="str">
            <v>DC</v>
          </cell>
          <cell r="X1925">
            <v>2021</v>
          </cell>
          <cell r="Z1925" t="str">
            <v>Brooklyn</v>
          </cell>
          <cell r="AB1925" t="str">
            <v>NY</v>
          </cell>
        </row>
        <row r="1926">
          <cell r="A1926" t="str">
            <v>P_376647598</v>
          </cell>
          <cell r="B1926" t="str">
            <v>Y</v>
          </cell>
          <cell r="F1926" t="str">
            <v>Consolidated Edison</v>
          </cell>
          <cell r="G1926">
            <v>4226</v>
          </cell>
          <cell r="I1926">
            <v>297524</v>
          </cell>
          <cell r="K1926" t="str">
            <v>Accord Power, Inc.</v>
          </cell>
          <cell r="L1926">
            <v>40.950000000000003</v>
          </cell>
          <cell r="M1926" t="str">
            <v>DC</v>
          </cell>
          <cell r="X1926">
            <v>2021</v>
          </cell>
          <cell r="Z1926" t="str">
            <v>Brooklyn</v>
          </cell>
          <cell r="AB1926" t="str">
            <v>NY</v>
          </cell>
        </row>
        <row r="1927">
          <cell r="A1927" t="str">
            <v>P_217733888</v>
          </cell>
          <cell r="B1927" t="str">
            <v>Y</v>
          </cell>
          <cell r="F1927" t="str">
            <v>Consolidated Edison</v>
          </cell>
          <cell r="G1927">
            <v>4226</v>
          </cell>
          <cell r="I1927">
            <v>305337</v>
          </cell>
          <cell r="K1927" t="str">
            <v>Accord Power, Inc.</v>
          </cell>
          <cell r="L1927">
            <v>37.369999999999997</v>
          </cell>
          <cell r="M1927" t="str">
            <v>DC</v>
          </cell>
          <cell r="X1927">
            <v>2021</v>
          </cell>
          <cell r="Z1927" t="str">
            <v>Brooklyn</v>
          </cell>
          <cell r="AB1927" t="str">
            <v>NY</v>
          </cell>
        </row>
        <row r="1928">
          <cell r="A1928" t="str">
            <v>P_394391843</v>
          </cell>
          <cell r="B1928" t="str">
            <v>Y</v>
          </cell>
          <cell r="F1928" t="str">
            <v>Consolidated Edison</v>
          </cell>
          <cell r="G1928">
            <v>4226</v>
          </cell>
          <cell r="I1928">
            <v>305314</v>
          </cell>
          <cell r="K1928" t="str">
            <v>Accord Power, Inc.</v>
          </cell>
          <cell r="L1928">
            <v>34.770000000000003</v>
          </cell>
          <cell r="M1928" t="str">
            <v>DC</v>
          </cell>
          <cell r="X1928">
            <v>2021</v>
          </cell>
          <cell r="Z1928" t="str">
            <v>Brooklyn</v>
          </cell>
          <cell r="AB1928" t="str">
            <v>NY</v>
          </cell>
        </row>
        <row r="1929">
          <cell r="A1929" t="str">
            <v>P_766423125</v>
          </cell>
          <cell r="B1929" t="str">
            <v>Y</v>
          </cell>
          <cell r="F1929" t="str">
            <v>Consolidated Edison</v>
          </cell>
          <cell r="G1929">
            <v>4226</v>
          </cell>
          <cell r="I1929">
            <v>305344</v>
          </cell>
          <cell r="K1929" t="str">
            <v>Accord Power, Inc.</v>
          </cell>
          <cell r="L1929">
            <v>23.4</v>
          </cell>
          <cell r="M1929" t="str">
            <v>DC</v>
          </cell>
          <cell r="X1929">
            <v>2021</v>
          </cell>
          <cell r="Z1929" t="str">
            <v>Brooklyn</v>
          </cell>
          <cell r="AB1929" t="str">
            <v>NY</v>
          </cell>
        </row>
        <row r="1930">
          <cell r="A1930" t="str">
            <v>P_828775290</v>
          </cell>
          <cell r="B1930" t="str">
            <v>Y</v>
          </cell>
          <cell r="F1930" t="str">
            <v>Consolidated Edison</v>
          </cell>
          <cell r="G1930">
            <v>4226</v>
          </cell>
          <cell r="I1930">
            <v>287774</v>
          </cell>
          <cell r="K1930" t="str">
            <v>Accord Power, Inc.</v>
          </cell>
          <cell r="L1930">
            <v>38.85</v>
          </cell>
          <cell r="M1930" t="str">
            <v>DC</v>
          </cell>
          <cell r="X1930">
            <v>2021</v>
          </cell>
          <cell r="Z1930" t="str">
            <v>Brooklyn</v>
          </cell>
          <cell r="AB1930" t="str">
            <v>NY</v>
          </cell>
        </row>
        <row r="1931">
          <cell r="A1931" t="str">
            <v>P_958839492</v>
          </cell>
          <cell r="B1931" t="str">
            <v>Y</v>
          </cell>
          <cell r="F1931" t="str">
            <v>Consolidated Edison</v>
          </cell>
          <cell r="G1931">
            <v>4226</v>
          </cell>
          <cell r="I1931">
            <v>305667</v>
          </cell>
          <cell r="K1931" t="str">
            <v>Accord Power, Inc.</v>
          </cell>
          <cell r="L1931">
            <v>34.450000000000003</v>
          </cell>
          <cell r="M1931" t="str">
            <v>DC</v>
          </cell>
          <cell r="X1931">
            <v>2021</v>
          </cell>
          <cell r="Z1931" t="str">
            <v>Brooklyn</v>
          </cell>
          <cell r="AB1931" t="str">
            <v>NY</v>
          </cell>
        </row>
        <row r="1932">
          <cell r="A1932" t="str">
            <v>P_474559236</v>
          </cell>
          <cell r="B1932" t="str">
            <v>Y</v>
          </cell>
          <cell r="F1932" t="str">
            <v>Consolidated Edison</v>
          </cell>
          <cell r="G1932">
            <v>4226</v>
          </cell>
          <cell r="I1932">
            <v>297579</v>
          </cell>
          <cell r="K1932" t="str">
            <v>Accord Power, Inc.</v>
          </cell>
          <cell r="L1932">
            <v>40.950000000000003</v>
          </cell>
          <cell r="M1932" t="str">
            <v>DC</v>
          </cell>
          <cell r="X1932">
            <v>2021</v>
          </cell>
          <cell r="Z1932" t="str">
            <v>Brooklyn</v>
          </cell>
          <cell r="AB1932" t="str">
            <v>NY</v>
          </cell>
        </row>
        <row r="1933">
          <cell r="A1933" t="str">
            <v>P_427715337</v>
          </cell>
          <cell r="B1933" t="str">
            <v>Y</v>
          </cell>
          <cell r="F1933" t="str">
            <v>Consolidated Edison</v>
          </cell>
          <cell r="G1933">
            <v>4226</v>
          </cell>
          <cell r="I1933">
            <v>306501</v>
          </cell>
          <cell r="K1933" t="str">
            <v>Accord Power, Inc.</v>
          </cell>
          <cell r="L1933">
            <v>30.87</v>
          </cell>
          <cell r="M1933" t="str">
            <v>DC</v>
          </cell>
          <cell r="X1933">
            <v>2021</v>
          </cell>
          <cell r="Z1933" t="str">
            <v>Brooklyn</v>
          </cell>
          <cell r="AB1933" t="str">
            <v>NY</v>
          </cell>
        </row>
        <row r="1934">
          <cell r="A1934" t="str">
            <v>P_063384478</v>
          </cell>
          <cell r="B1934" t="str">
            <v>Y</v>
          </cell>
          <cell r="F1934" t="str">
            <v>Consolidated Edison</v>
          </cell>
          <cell r="G1934">
            <v>4226</v>
          </cell>
          <cell r="I1934">
            <v>306392</v>
          </cell>
          <cell r="K1934" t="str">
            <v>Accord Power, Inc.</v>
          </cell>
          <cell r="L1934">
            <v>34.450000000000003</v>
          </cell>
          <cell r="M1934" t="str">
            <v>DC</v>
          </cell>
          <cell r="X1934">
            <v>2021</v>
          </cell>
          <cell r="Z1934" t="str">
            <v>Brooklyn</v>
          </cell>
          <cell r="AB1934" t="str">
            <v>NY</v>
          </cell>
        </row>
        <row r="1935">
          <cell r="A1935" t="str">
            <v>P_774649309</v>
          </cell>
          <cell r="B1935" t="str">
            <v>Y</v>
          </cell>
          <cell r="F1935" t="str">
            <v>Consolidated Edison</v>
          </cell>
          <cell r="G1935">
            <v>4226</v>
          </cell>
          <cell r="I1935">
            <v>306468</v>
          </cell>
          <cell r="K1935" t="str">
            <v>Accord Power, Inc.</v>
          </cell>
          <cell r="L1935">
            <v>37.049999999999997</v>
          </cell>
          <cell r="M1935" t="str">
            <v>DC</v>
          </cell>
          <cell r="X1935">
            <v>2021</v>
          </cell>
          <cell r="Z1935" t="str">
            <v>Brooklyn</v>
          </cell>
          <cell r="AB1935" t="str">
            <v>NY</v>
          </cell>
        </row>
        <row r="1936">
          <cell r="A1936" t="str">
            <v>P_518002348</v>
          </cell>
          <cell r="B1936" t="str">
            <v>Y</v>
          </cell>
          <cell r="F1936" t="str">
            <v>Consolidated Edison</v>
          </cell>
          <cell r="G1936">
            <v>4226</v>
          </cell>
          <cell r="I1936">
            <v>306436</v>
          </cell>
          <cell r="K1936" t="str">
            <v>Accord Power, Inc.</v>
          </cell>
          <cell r="L1936">
            <v>27.3</v>
          </cell>
          <cell r="M1936" t="str">
            <v>DC</v>
          </cell>
          <cell r="X1936">
            <v>2021</v>
          </cell>
          <cell r="Z1936" t="str">
            <v>Brooklyn</v>
          </cell>
          <cell r="AB1936" t="str">
            <v>NY</v>
          </cell>
        </row>
        <row r="1937">
          <cell r="A1937" t="str">
            <v>P_692599952</v>
          </cell>
          <cell r="B1937" t="str">
            <v>Y</v>
          </cell>
          <cell r="F1937" t="str">
            <v>Consolidated Edison</v>
          </cell>
          <cell r="G1937">
            <v>4226</v>
          </cell>
          <cell r="I1937">
            <v>287786</v>
          </cell>
          <cell r="K1937" t="str">
            <v>Accord Power, Inc.</v>
          </cell>
          <cell r="L1937">
            <v>57.05</v>
          </cell>
          <cell r="M1937" t="str">
            <v>DC</v>
          </cell>
          <cell r="X1937">
            <v>2021</v>
          </cell>
          <cell r="Z1937" t="str">
            <v>Brooklyn</v>
          </cell>
          <cell r="AB1937" t="str">
            <v>NY</v>
          </cell>
        </row>
        <row r="1938">
          <cell r="A1938" t="str">
            <v>P_074933078</v>
          </cell>
          <cell r="B1938" t="str">
            <v>Y</v>
          </cell>
          <cell r="F1938" t="str">
            <v>Consolidated Edison</v>
          </cell>
          <cell r="G1938">
            <v>4226</v>
          </cell>
          <cell r="I1938">
            <v>287798</v>
          </cell>
          <cell r="K1938" t="str">
            <v>Accord Power, Inc.</v>
          </cell>
          <cell r="L1938">
            <v>39.200000000000003</v>
          </cell>
          <cell r="M1938" t="str">
            <v>DC</v>
          </cell>
          <cell r="X1938">
            <v>2021</v>
          </cell>
          <cell r="Z1938" t="str">
            <v>Brooklyn</v>
          </cell>
          <cell r="AB1938" t="str">
            <v>NY</v>
          </cell>
        </row>
        <row r="1939">
          <cell r="A1939" t="str">
            <v>P_194886055</v>
          </cell>
          <cell r="B1939" t="str">
            <v>Y</v>
          </cell>
          <cell r="F1939" t="str">
            <v>Consolidated Edison</v>
          </cell>
          <cell r="G1939">
            <v>4226</v>
          </cell>
          <cell r="I1939">
            <v>306417</v>
          </cell>
          <cell r="K1939" t="str">
            <v>Accord Power, Inc.</v>
          </cell>
          <cell r="L1939">
            <v>38.67</v>
          </cell>
          <cell r="M1939" t="str">
            <v>DC</v>
          </cell>
          <cell r="X1939">
            <v>2021</v>
          </cell>
          <cell r="Z1939" t="str">
            <v>Brooklyn</v>
          </cell>
          <cell r="AB1939" t="str">
            <v>NY</v>
          </cell>
        </row>
        <row r="1940">
          <cell r="A1940" t="str">
            <v>P_507524905</v>
          </cell>
          <cell r="B1940" t="str">
            <v>Y</v>
          </cell>
          <cell r="F1940" t="str">
            <v>Consolidated Edison</v>
          </cell>
          <cell r="G1940">
            <v>4226</v>
          </cell>
          <cell r="I1940">
            <v>305759</v>
          </cell>
          <cell r="K1940" t="str">
            <v>Accord Power, Inc.</v>
          </cell>
          <cell r="L1940">
            <v>35.75</v>
          </cell>
          <cell r="M1940" t="str">
            <v>DC</v>
          </cell>
          <cell r="X1940">
            <v>2021</v>
          </cell>
          <cell r="Z1940" t="str">
            <v>Brooklyn</v>
          </cell>
          <cell r="AB1940" t="str">
            <v>NY</v>
          </cell>
        </row>
        <row r="1941">
          <cell r="A1941" t="str">
            <v>P_341086356</v>
          </cell>
          <cell r="B1941" t="str">
            <v>Y</v>
          </cell>
          <cell r="F1941" t="str">
            <v>Consolidated Edison</v>
          </cell>
          <cell r="G1941">
            <v>4226</v>
          </cell>
          <cell r="I1941">
            <v>305790</v>
          </cell>
          <cell r="K1941" t="str">
            <v>Accord Power, Inc.</v>
          </cell>
          <cell r="L1941">
            <v>29.25</v>
          </cell>
          <cell r="M1941" t="str">
            <v>DC</v>
          </cell>
          <cell r="X1941">
            <v>2021</v>
          </cell>
          <cell r="Z1941" t="str">
            <v>Brooklyn</v>
          </cell>
          <cell r="AB1941" t="str">
            <v>NY</v>
          </cell>
        </row>
        <row r="1942">
          <cell r="A1942" t="str">
            <v>P_183921449</v>
          </cell>
          <cell r="B1942" t="str">
            <v>Y</v>
          </cell>
          <cell r="F1942" t="str">
            <v>Consolidated Edison</v>
          </cell>
          <cell r="G1942">
            <v>4226</v>
          </cell>
          <cell r="I1942">
            <v>304207</v>
          </cell>
          <cell r="K1942" t="str">
            <v>Accord Power, Inc.</v>
          </cell>
          <cell r="L1942">
            <v>34.119999999999997</v>
          </cell>
          <cell r="M1942" t="str">
            <v>DC</v>
          </cell>
          <cell r="X1942">
            <v>2021</v>
          </cell>
          <cell r="Z1942" t="str">
            <v>Brooklyn</v>
          </cell>
          <cell r="AB1942" t="str">
            <v>NY</v>
          </cell>
        </row>
        <row r="1943">
          <cell r="A1943" t="str">
            <v>P_541530140</v>
          </cell>
          <cell r="B1943" t="str">
            <v>Y</v>
          </cell>
          <cell r="F1943" t="str">
            <v>Consolidated Edison</v>
          </cell>
          <cell r="G1943">
            <v>4226</v>
          </cell>
          <cell r="I1943">
            <v>305658</v>
          </cell>
          <cell r="K1943" t="str">
            <v>Accord Power, Inc.</v>
          </cell>
          <cell r="L1943">
            <v>34.450000000000003</v>
          </cell>
          <cell r="M1943" t="str">
            <v>DC</v>
          </cell>
          <cell r="X1943">
            <v>2021</v>
          </cell>
          <cell r="Z1943" t="str">
            <v>Brooklyn</v>
          </cell>
          <cell r="AB1943" t="str">
            <v>NY</v>
          </cell>
        </row>
        <row r="1944">
          <cell r="A1944" t="str">
            <v>P_805440309</v>
          </cell>
          <cell r="B1944" t="str">
            <v>Y</v>
          </cell>
          <cell r="F1944" t="str">
            <v>Consolidated Edison</v>
          </cell>
          <cell r="G1944">
            <v>4226</v>
          </cell>
          <cell r="I1944">
            <v>305724</v>
          </cell>
          <cell r="K1944" t="str">
            <v>Accord Power, Inc.</v>
          </cell>
          <cell r="L1944">
            <v>33.799999999999997</v>
          </cell>
          <cell r="M1944" t="str">
            <v>DC</v>
          </cell>
          <cell r="X1944">
            <v>2021</v>
          </cell>
          <cell r="Z1944" t="str">
            <v>Brooklyn</v>
          </cell>
          <cell r="AB1944" t="str">
            <v>NY</v>
          </cell>
        </row>
        <row r="1945">
          <cell r="A1945" t="str">
            <v>P_989354358</v>
          </cell>
          <cell r="B1945" t="str">
            <v>Y</v>
          </cell>
          <cell r="F1945" t="str">
            <v>Consolidated Edison</v>
          </cell>
          <cell r="G1945">
            <v>4226</v>
          </cell>
          <cell r="I1945">
            <v>305692</v>
          </cell>
          <cell r="K1945" t="str">
            <v>Accord Power, Inc.</v>
          </cell>
          <cell r="L1945">
            <v>40.619999999999997</v>
          </cell>
          <cell r="M1945" t="str">
            <v>DC</v>
          </cell>
          <cell r="X1945">
            <v>2021</v>
          </cell>
          <cell r="Z1945" t="str">
            <v>Brooklyn</v>
          </cell>
          <cell r="AB1945" t="str">
            <v>NY</v>
          </cell>
        </row>
        <row r="1946">
          <cell r="A1946" t="str">
            <v>P_049019084</v>
          </cell>
          <cell r="B1946" t="str">
            <v>Y</v>
          </cell>
          <cell r="F1946" t="str">
            <v>Consolidated Edison</v>
          </cell>
          <cell r="G1946">
            <v>4226</v>
          </cell>
          <cell r="I1946">
            <v>297575</v>
          </cell>
          <cell r="K1946" t="str">
            <v>Accord Power, Inc.</v>
          </cell>
          <cell r="L1946">
            <v>40.6</v>
          </cell>
          <cell r="M1946" t="str">
            <v>DC</v>
          </cell>
          <cell r="X1946">
            <v>2021</v>
          </cell>
          <cell r="Z1946" t="str">
            <v>Brooklyn</v>
          </cell>
          <cell r="AB1946" t="str">
            <v>NY</v>
          </cell>
        </row>
        <row r="1947">
          <cell r="A1947" t="str">
            <v>P_388263602</v>
          </cell>
          <cell r="B1947" t="str">
            <v>Y</v>
          </cell>
          <cell r="F1947" t="str">
            <v>Consolidated Edison</v>
          </cell>
          <cell r="G1947">
            <v>4226</v>
          </cell>
          <cell r="I1947">
            <v>305782</v>
          </cell>
          <cell r="K1947" t="str">
            <v>Accord Power, Inc.</v>
          </cell>
          <cell r="L1947">
            <v>35.75</v>
          </cell>
          <cell r="M1947" t="str">
            <v>DC</v>
          </cell>
          <cell r="X1947">
            <v>2021</v>
          </cell>
          <cell r="Z1947" t="str">
            <v>Brooklyn</v>
          </cell>
          <cell r="AB1947" t="str">
            <v>NY</v>
          </cell>
        </row>
        <row r="1948">
          <cell r="A1948" t="str">
            <v>P_546467801</v>
          </cell>
          <cell r="B1948" t="str">
            <v>Y</v>
          </cell>
          <cell r="F1948" t="str">
            <v>Consolidated Edison</v>
          </cell>
          <cell r="G1948">
            <v>4226</v>
          </cell>
          <cell r="I1948">
            <v>274377</v>
          </cell>
          <cell r="K1948" t="str">
            <v>Sunkeeper Solar LLC</v>
          </cell>
          <cell r="L1948">
            <v>34.85</v>
          </cell>
          <cell r="M1948" t="str">
            <v>DC</v>
          </cell>
          <cell r="X1948">
            <v>2021</v>
          </cell>
          <cell r="Z1948" t="str">
            <v>Brooklyn</v>
          </cell>
          <cell r="AB1948" t="str">
            <v>NY</v>
          </cell>
        </row>
        <row r="1949">
          <cell r="A1949" t="str">
            <v>P_909003475</v>
          </cell>
          <cell r="B1949" t="str">
            <v>Y</v>
          </cell>
          <cell r="F1949" t="str">
            <v>Consolidated Edison</v>
          </cell>
          <cell r="G1949">
            <v>4226</v>
          </cell>
          <cell r="I1949">
            <v>277647</v>
          </cell>
          <cell r="K1949" t="str">
            <v>Best Energy Power</v>
          </cell>
          <cell r="L1949">
            <v>70.56</v>
          </cell>
          <cell r="M1949" t="str">
            <v>DC</v>
          </cell>
          <cell r="X1949">
            <v>2021</v>
          </cell>
          <cell r="Z1949" t="str">
            <v>Brooklyn</v>
          </cell>
          <cell r="AB1949" t="str">
            <v>NY</v>
          </cell>
        </row>
        <row r="1950">
          <cell r="A1950" t="str">
            <v>P_828921322</v>
          </cell>
          <cell r="B1950" t="str">
            <v>Y</v>
          </cell>
          <cell r="F1950" t="str">
            <v>New York State Elec &amp; Gas Corp</v>
          </cell>
          <cell r="G1950">
            <v>13511</v>
          </cell>
          <cell r="I1950">
            <v>220053</v>
          </cell>
          <cell r="K1950" t="str">
            <v>DG New York CS, LLC</v>
          </cell>
          <cell r="L1950">
            <v>7508.02</v>
          </cell>
          <cell r="M1950" t="str">
            <v>DC</v>
          </cell>
          <cell r="X1950">
            <v>2021</v>
          </cell>
          <cell r="Z1950" t="str">
            <v>Norwich</v>
          </cell>
          <cell r="AB1950" t="str">
            <v>NY</v>
          </cell>
        </row>
        <row r="1951">
          <cell r="A1951" t="str">
            <v>P_109937971</v>
          </cell>
          <cell r="B1951" t="str">
            <v>Y</v>
          </cell>
          <cell r="F1951" t="str">
            <v>Consolidated Edison</v>
          </cell>
          <cell r="G1951">
            <v>4226</v>
          </cell>
          <cell r="I1951">
            <v>287997</v>
          </cell>
          <cell r="K1951" t="str">
            <v>Best Energy Power</v>
          </cell>
          <cell r="L1951">
            <v>30.24</v>
          </cell>
          <cell r="M1951" t="str">
            <v>DC</v>
          </cell>
          <cell r="X1951">
            <v>2021</v>
          </cell>
          <cell r="Z1951" t="str">
            <v>Bronx</v>
          </cell>
          <cell r="AB1951" t="str">
            <v>NY</v>
          </cell>
        </row>
        <row r="1952">
          <cell r="A1952" t="str">
            <v>P_197283331</v>
          </cell>
          <cell r="B1952" t="str">
            <v>Y</v>
          </cell>
          <cell r="F1952" t="str">
            <v>Consolidated Edison</v>
          </cell>
          <cell r="G1952">
            <v>4226</v>
          </cell>
          <cell r="I1952">
            <v>271192</v>
          </cell>
          <cell r="K1952" t="str">
            <v>Distributed Solar Operations, LLC</v>
          </cell>
          <cell r="L1952">
            <v>253.98</v>
          </cell>
          <cell r="M1952" t="str">
            <v>DC</v>
          </cell>
          <cell r="X1952">
            <v>2021</v>
          </cell>
          <cell r="Z1952" t="str">
            <v>White Plains</v>
          </cell>
          <cell r="AB1952" t="str">
            <v>NY</v>
          </cell>
        </row>
        <row r="1953">
          <cell r="A1953" t="str">
            <v>P_116932448</v>
          </cell>
          <cell r="B1953" t="str">
            <v>Y</v>
          </cell>
          <cell r="F1953" t="str">
            <v>New York State Elec &amp; Gas Corp</v>
          </cell>
          <cell r="G1953">
            <v>13511</v>
          </cell>
          <cell r="I1953">
            <v>50941</v>
          </cell>
          <cell r="K1953" t="str">
            <v>Generate Capital</v>
          </cell>
          <cell r="L1953">
            <v>2953.92</v>
          </cell>
          <cell r="M1953" t="str">
            <v>DC</v>
          </cell>
          <cell r="X1953">
            <v>2021</v>
          </cell>
          <cell r="Z1953" t="str">
            <v>Seneca Falls</v>
          </cell>
          <cell r="AB1953" t="str">
            <v>NY</v>
          </cell>
        </row>
        <row r="1954">
          <cell r="A1954" t="str">
            <v>P_434856608</v>
          </cell>
          <cell r="B1954" t="str">
            <v>Y</v>
          </cell>
          <cell r="F1954" t="str">
            <v>Consolidated Edison</v>
          </cell>
          <cell r="G1954">
            <v>4226</v>
          </cell>
          <cell r="I1954">
            <v>290187</v>
          </cell>
          <cell r="K1954" t="str">
            <v>Best Energy Power</v>
          </cell>
          <cell r="L1954">
            <v>67.680000000000007</v>
          </cell>
          <cell r="M1954" t="str">
            <v>DC</v>
          </cell>
          <cell r="X1954">
            <v>2021</v>
          </cell>
          <cell r="Z1954" t="str">
            <v>New York</v>
          </cell>
          <cell r="AB1954" t="str">
            <v>NY</v>
          </cell>
        </row>
        <row r="1955">
          <cell r="A1955" t="str">
            <v>P_364048097</v>
          </cell>
          <cell r="B1955" t="str">
            <v>Y</v>
          </cell>
          <cell r="F1955" t="str">
            <v>Consolidated Edison</v>
          </cell>
          <cell r="G1955">
            <v>4226</v>
          </cell>
          <cell r="I1955">
            <v>253528</v>
          </cell>
          <cell r="K1955" t="str">
            <v>Accord Power, Inc.</v>
          </cell>
          <cell r="L1955">
            <v>64.599999999999994</v>
          </cell>
          <cell r="M1955" t="str">
            <v>DC</v>
          </cell>
          <cell r="X1955">
            <v>2021</v>
          </cell>
          <cell r="Z1955" t="str">
            <v>Bronx</v>
          </cell>
          <cell r="AB1955" t="str">
            <v>NY</v>
          </cell>
        </row>
        <row r="1956">
          <cell r="A1956" t="str">
            <v>P_618014764</v>
          </cell>
          <cell r="B1956" t="str">
            <v>Y</v>
          </cell>
          <cell r="F1956" t="str">
            <v>Rochester Gas and Electric</v>
          </cell>
          <cell r="G1956">
            <v>16183</v>
          </cell>
          <cell r="I1956">
            <v>196766</v>
          </cell>
          <cell r="K1956" t="str">
            <v>KSI II Consolidated, LLC</v>
          </cell>
          <cell r="L1956">
            <v>2405.52</v>
          </cell>
          <cell r="M1956" t="str">
            <v>DC</v>
          </cell>
          <cell r="X1956">
            <v>2021</v>
          </cell>
          <cell r="Z1956" t="str">
            <v>Macedon</v>
          </cell>
          <cell r="AB1956" t="str">
            <v>NY</v>
          </cell>
        </row>
        <row r="1957">
          <cell r="A1957" t="str">
            <v>P_628320187</v>
          </cell>
          <cell r="B1957" t="str">
            <v>Y</v>
          </cell>
          <cell r="F1957" t="str">
            <v>Niagara Mohawk Power Corp.</v>
          </cell>
          <cell r="G1957">
            <v>13573</v>
          </cell>
          <cell r="I1957">
            <v>191702</v>
          </cell>
          <cell r="K1957" t="str">
            <v>Standard Solar Inc</v>
          </cell>
          <cell r="L1957">
            <v>3403.4</v>
          </cell>
          <cell r="M1957" t="str">
            <v>DC</v>
          </cell>
          <cell r="X1957">
            <v>2021</v>
          </cell>
          <cell r="Z1957" t="str">
            <v>Turin</v>
          </cell>
          <cell r="AB1957" t="str">
            <v>NY</v>
          </cell>
        </row>
        <row r="1958">
          <cell r="A1958" t="str">
            <v>P_238906537</v>
          </cell>
          <cell r="B1958" t="str">
            <v>Y</v>
          </cell>
          <cell r="F1958" t="str">
            <v>Orange and Rockland Utilities</v>
          </cell>
          <cell r="G1958">
            <v>14154</v>
          </cell>
          <cell r="I1958">
            <v>92119</v>
          </cell>
          <cell r="K1958" t="str">
            <v>Clearway Renew LLC</v>
          </cell>
          <cell r="L1958">
            <v>1404</v>
          </cell>
          <cell r="M1958" t="str">
            <v>DC</v>
          </cell>
          <cell r="X1958">
            <v>2021</v>
          </cell>
          <cell r="Z1958" t="str">
            <v>Minisink</v>
          </cell>
          <cell r="AB1958" t="str">
            <v>NY</v>
          </cell>
        </row>
        <row r="1959">
          <cell r="A1959" t="str">
            <v>P_088234320</v>
          </cell>
          <cell r="B1959" t="str">
            <v>Y</v>
          </cell>
          <cell r="F1959" t="str">
            <v>Niagara Mohawk Power Corp.</v>
          </cell>
          <cell r="G1959">
            <v>13573</v>
          </cell>
          <cell r="I1959">
            <v>130717</v>
          </cell>
          <cell r="K1959" t="str">
            <v>Nexamp Inc.</v>
          </cell>
          <cell r="L1959">
            <v>4184.18</v>
          </cell>
          <cell r="M1959" t="str">
            <v>DC</v>
          </cell>
          <cell r="X1959">
            <v>2021</v>
          </cell>
          <cell r="Z1959" t="str">
            <v>Canastota</v>
          </cell>
          <cell r="AB1959" t="str">
            <v>NY</v>
          </cell>
        </row>
        <row r="1960">
          <cell r="A1960" t="str">
            <v>P_412518741</v>
          </cell>
          <cell r="B1960" t="str">
            <v>Y</v>
          </cell>
          <cell r="F1960" t="str">
            <v>Niagara Mohawk Power Corp.</v>
          </cell>
          <cell r="G1960">
            <v>13573</v>
          </cell>
          <cell r="I1960">
            <v>274172</v>
          </cell>
          <cell r="K1960" t="str">
            <v>Active Solar Development, LLC</v>
          </cell>
          <cell r="L1960">
            <v>6486.48</v>
          </cell>
          <cell r="M1960" t="str">
            <v>DC</v>
          </cell>
          <cell r="X1960">
            <v>2021</v>
          </cell>
          <cell r="Z1960" t="str">
            <v>Milton</v>
          </cell>
          <cell r="AB1960" t="str">
            <v>NY</v>
          </cell>
        </row>
        <row r="1961">
          <cell r="A1961" t="str">
            <v>P_578695673</v>
          </cell>
          <cell r="B1961" t="str">
            <v>Y</v>
          </cell>
          <cell r="F1961" t="str">
            <v>Consolidated Edison</v>
          </cell>
          <cell r="G1961">
            <v>4226</v>
          </cell>
          <cell r="I1961">
            <v>275046</v>
          </cell>
          <cell r="K1961" t="str">
            <v>SunLight General Capital, LLC</v>
          </cell>
          <cell r="L1961">
            <v>483.56</v>
          </cell>
          <cell r="M1961" t="str">
            <v>DC</v>
          </cell>
          <cell r="X1961">
            <v>2021</v>
          </cell>
          <cell r="Z1961" t="str">
            <v>Larchmont</v>
          </cell>
          <cell r="AB1961" t="str">
            <v>NY</v>
          </cell>
        </row>
        <row r="1962">
          <cell r="A1962" t="str">
            <v>P_482757637</v>
          </cell>
          <cell r="B1962" t="str">
            <v>Y</v>
          </cell>
          <cell r="F1962" t="str">
            <v>New York State Elec &amp; Gas Corp</v>
          </cell>
          <cell r="G1962">
            <v>13511</v>
          </cell>
          <cell r="I1962">
            <v>50870</v>
          </cell>
          <cell r="K1962" t="str">
            <v>Generate Capital</v>
          </cell>
          <cell r="L1962">
            <v>2906.8</v>
          </cell>
          <cell r="M1962" t="str">
            <v>DC</v>
          </cell>
          <cell r="X1962">
            <v>2021</v>
          </cell>
          <cell r="Z1962" t="str">
            <v>Seneca Falls</v>
          </cell>
          <cell r="AB1962" t="str">
            <v>NY</v>
          </cell>
        </row>
        <row r="1963">
          <cell r="A1963" t="str">
            <v>P_820389697</v>
          </cell>
          <cell r="B1963" t="str">
            <v>Y</v>
          </cell>
          <cell r="F1963" t="str">
            <v>Central Hudson Gas and Electric</v>
          </cell>
          <cell r="G1963">
            <v>3249</v>
          </cell>
          <cell r="I1963">
            <v>266456</v>
          </cell>
          <cell r="K1963" t="str">
            <v>SunCommon (dba for SolarCommunities Inc.)</v>
          </cell>
          <cell r="L1963">
            <v>410.8</v>
          </cell>
          <cell r="M1963" t="str">
            <v>DC</v>
          </cell>
          <cell r="X1963">
            <v>2021</v>
          </cell>
          <cell r="Z1963" t="str">
            <v>Kingston</v>
          </cell>
          <cell r="AB1963" t="str">
            <v>NY</v>
          </cell>
        </row>
        <row r="1964">
          <cell r="A1964" t="str">
            <v>P_696502281</v>
          </cell>
          <cell r="B1964" t="str">
            <v>Y</v>
          </cell>
          <cell r="F1964" t="str">
            <v>New York State Elec &amp; Gas Corp</v>
          </cell>
          <cell r="G1964">
            <v>13511</v>
          </cell>
          <cell r="I1964">
            <v>239371</v>
          </cell>
          <cell r="K1964" t="str">
            <v>Generate Capital</v>
          </cell>
          <cell r="L1964">
            <v>6998.8</v>
          </cell>
          <cell r="M1964" t="str">
            <v>DC</v>
          </cell>
          <cell r="X1964">
            <v>2021</v>
          </cell>
          <cell r="Z1964" t="str">
            <v>Bath</v>
          </cell>
          <cell r="AB1964" t="str">
            <v>NY</v>
          </cell>
        </row>
        <row r="1965">
          <cell r="A1965" t="str">
            <v>P_077491696</v>
          </cell>
          <cell r="B1965" t="str">
            <v>Y</v>
          </cell>
          <cell r="F1965" t="str">
            <v>Consolidated Edison</v>
          </cell>
          <cell r="G1965">
            <v>4226</v>
          </cell>
          <cell r="I1965">
            <v>220030</v>
          </cell>
          <cell r="K1965" t="str">
            <v>Algonquin Power Fund (America) Inc.</v>
          </cell>
          <cell r="L1965">
            <v>3973.8</v>
          </cell>
          <cell r="M1965" t="str">
            <v>DC</v>
          </cell>
          <cell r="X1965">
            <v>2021</v>
          </cell>
          <cell r="Z1965" t="str">
            <v>Cortlandt</v>
          </cell>
          <cell r="AB1965" t="str">
            <v>NY</v>
          </cell>
        </row>
        <row r="1966">
          <cell r="A1966" t="str">
            <v>P_941510786</v>
          </cell>
          <cell r="B1966" t="str">
            <v>Y</v>
          </cell>
          <cell r="F1966" t="str">
            <v>Consolidated Edison</v>
          </cell>
          <cell r="G1966">
            <v>4226</v>
          </cell>
          <cell r="I1966">
            <v>287818</v>
          </cell>
          <cell r="K1966" t="str">
            <v>Best Energy Power</v>
          </cell>
          <cell r="L1966">
            <v>34.92</v>
          </cell>
          <cell r="M1966" t="str">
            <v>DC</v>
          </cell>
          <cell r="X1966">
            <v>2021</v>
          </cell>
          <cell r="Z1966" t="str">
            <v>Bronx</v>
          </cell>
          <cell r="AB1966" t="str">
            <v>NY</v>
          </cell>
        </row>
        <row r="1967">
          <cell r="A1967" t="str">
            <v>P_564996881</v>
          </cell>
          <cell r="B1967" t="str">
            <v>Y</v>
          </cell>
          <cell r="F1967" t="str">
            <v>Niagara Mohawk Power Corp.</v>
          </cell>
          <cell r="G1967">
            <v>13573</v>
          </cell>
          <cell r="I1967">
            <v>267988</v>
          </cell>
          <cell r="K1967" t="str">
            <v>Renovus Energy, Inc</v>
          </cell>
          <cell r="L1967">
            <v>341.55</v>
          </cell>
          <cell r="M1967" t="str">
            <v>DC</v>
          </cell>
          <cell r="X1967">
            <v>2021</v>
          </cell>
          <cell r="Z1967" t="str">
            <v>Hannibal</v>
          </cell>
          <cell r="AB1967" t="str">
            <v>NY</v>
          </cell>
        </row>
        <row r="1968">
          <cell r="A1968" t="str">
            <v>P_238791989</v>
          </cell>
          <cell r="B1968" t="str">
            <v>Y</v>
          </cell>
          <cell r="F1968" t="str">
            <v>Consolidated Edison</v>
          </cell>
          <cell r="G1968">
            <v>4226</v>
          </cell>
          <cell r="I1968">
            <v>286433</v>
          </cell>
          <cell r="K1968" t="str">
            <v>Best Energy Power</v>
          </cell>
          <cell r="L1968">
            <v>54</v>
          </cell>
          <cell r="M1968" t="str">
            <v>DC</v>
          </cell>
          <cell r="X1968">
            <v>2021</v>
          </cell>
          <cell r="Z1968" t="str">
            <v>Brooklyn</v>
          </cell>
          <cell r="AB1968" t="str">
            <v>NY</v>
          </cell>
        </row>
        <row r="1969">
          <cell r="A1969" t="str">
            <v>P_560568150</v>
          </cell>
          <cell r="B1969" t="str">
            <v>Y</v>
          </cell>
          <cell r="F1969" t="str">
            <v>Consolidated Edison</v>
          </cell>
          <cell r="G1969">
            <v>4226</v>
          </cell>
          <cell r="I1969">
            <v>274334</v>
          </cell>
          <cell r="K1969" t="str">
            <v>Distributed Solar Operations, LLC</v>
          </cell>
          <cell r="L1969">
            <v>463.14</v>
          </cell>
          <cell r="M1969" t="str">
            <v>DC</v>
          </cell>
          <cell r="X1969">
            <v>2021</v>
          </cell>
          <cell r="Z1969" t="str">
            <v>White Plains</v>
          </cell>
          <cell r="AB1969" t="str">
            <v>NY</v>
          </cell>
        </row>
        <row r="1970">
          <cell r="A1970" t="str">
            <v>P_351757617</v>
          </cell>
          <cell r="B1970" t="str">
            <v>Y</v>
          </cell>
          <cell r="F1970" t="str">
            <v>Consolidated Edison</v>
          </cell>
          <cell r="G1970">
            <v>4226</v>
          </cell>
          <cell r="I1970">
            <v>274325</v>
          </cell>
          <cell r="K1970" t="str">
            <v>Distributed Solar Operations, LLC</v>
          </cell>
          <cell r="L1970">
            <v>343.62</v>
          </cell>
          <cell r="M1970" t="str">
            <v>DC</v>
          </cell>
          <cell r="X1970">
            <v>2021</v>
          </cell>
          <cell r="Z1970" t="str">
            <v>White Plains</v>
          </cell>
          <cell r="AB1970" t="str">
            <v>NY</v>
          </cell>
        </row>
        <row r="1971">
          <cell r="A1971" t="str">
            <v>P_717697368</v>
          </cell>
          <cell r="B1971" t="str">
            <v>Y</v>
          </cell>
          <cell r="F1971" t="str">
            <v>Consolidated Edison</v>
          </cell>
          <cell r="G1971">
            <v>4226</v>
          </cell>
          <cell r="I1971">
            <v>228812</v>
          </cell>
          <cell r="K1971" t="str">
            <v>Solar Energy Systems, LLC</v>
          </cell>
          <cell r="L1971">
            <v>57.67</v>
          </cell>
          <cell r="M1971" t="str">
            <v>DC</v>
          </cell>
          <cell r="X1971">
            <v>2021</v>
          </cell>
          <cell r="Z1971" t="str">
            <v>Brooklyn</v>
          </cell>
          <cell r="AB1971" t="str">
            <v>NY</v>
          </cell>
        </row>
        <row r="1972">
          <cell r="A1972" t="str">
            <v>P_949985335</v>
          </cell>
          <cell r="B1972" t="str">
            <v>Y</v>
          </cell>
          <cell r="F1972" t="str">
            <v>Consolidated Edison</v>
          </cell>
          <cell r="G1972">
            <v>4226</v>
          </cell>
          <cell r="I1972">
            <v>322030</v>
          </cell>
          <cell r="K1972" t="str">
            <v>Accord Power, Inc.</v>
          </cell>
          <cell r="L1972">
            <v>52.5</v>
          </cell>
          <cell r="M1972" t="str">
            <v>DC</v>
          </cell>
          <cell r="X1972">
            <v>2021</v>
          </cell>
          <cell r="Z1972" t="str">
            <v>Brooklyn</v>
          </cell>
          <cell r="AB1972" t="str">
            <v>NY</v>
          </cell>
        </row>
        <row r="1973">
          <cell r="A1973" t="str">
            <v>P_058292741</v>
          </cell>
          <cell r="B1973" t="str">
            <v>Y</v>
          </cell>
          <cell r="F1973" t="str">
            <v>Consolidated Edison</v>
          </cell>
          <cell r="G1973">
            <v>4226</v>
          </cell>
          <cell r="I1973">
            <v>246587</v>
          </cell>
          <cell r="K1973" t="str">
            <v>Ecogy Solar LLC</v>
          </cell>
          <cell r="L1973">
            <v>873.6</v>
          </cell>
          <cell r="M1973" t="str">
            <v>DC</v>
          </cell>
          <cell r="X1973">
            <v>2021</v>
          </cell>
          <cell r="Z1973" t="str">
            <v>Ossining</v>
          </cell>
          <cell r="AB1973" t="str">
            <v>NY</v>
          </cell>
        </row>
        <row r="1974">
          <cell r="A1974" t="str">
            <v>P_966027542</v>
          </cell>
          <cell r="B1974" t="str">
            <v>Y</v>
          </cell>
          <cell r="F1974" t="str">
            <v>New York State Elec &amp; Gas Corp</v>
          </cell>
          <cell r="G1974">
            <v>13511</v>
          </cell>
          <cell r="I1974">
            <v>177127</v>
          </cell>
          <cell r="K1974" t="str">
            <v>DG New York CS, LLC</v>
          </cell>
          <cell r="L1974">
            <v>7500</v>
          </cell>
          <cell r="M1974" t="str">
            <v>DC</v>
          </cell>
          <cell r="X1974">
            <v>2021</v>
          </cell>
          <cell r="Z1974" t="str">
            <v>Lapeer</v>
          </cell>
          <cell r="AB1974" t="str">
            <v>NY</v>
          </cell>
        </row>
        <row r="1975">
          <cell r="A1975" t="str">
            <v>P_587005347</v>
          </cell>
          <cell r="B1975" t="str">
            <v>Y</v>
          </cell>
          <cell r="F1975" t="str">
            <v>New York State Elec &amp; Gas Corp</v>
          </cell>
          <cell r="G1975">
            <v>13511</v>
          </cell>
          <cell r="I1975">
            <v>211164</v>
          </cell>
          <cell r="K1975" t="str">
            <v>KSI II Consolidated, LLC</v>
          </cell>
          <cell r="L1975">
            <v>5122.4399999999996</v>
          </cell>
          <cell r="M1975" t="str">
            <v>DC</v>
          </cell>
          <cell r="X1975">
            <v>2021</v>
          </cell>
          <cell r="Z1975" t="str">
            <v>Watkins Glen</v>
          </cell>
          <cell r="AB1975" t="str">
            <v>NY</v>
          </cell>
        </row>
        <row r="1976">
          <cell r="A1976" t="str">
            <v>P_521704112</v>
          </cell>
          <cell r="B1976" t="str">
            <v>Y</v>
          </cell>
          <cell r="F1976" t="str">
            <v>Niagara Mohawk Power Corp.</v>
          </cell>
          <cell r="G1976">
            <v>13573</v>
          </cell>
          <cell r="I1976">
            <v>80547</v>
          </cell>
          <cell r="K1976" t="str">
            <v>C2 Omega LLC</v>
          </cell>
          <cell r="L1976">
            <v>2750.64</v>
          </cell>
          <cell r="M1976" t="str">
            <v>DC</v>
          </cell>
          <cell r="X1976">
            <v>2021</v>
          </cell>
          <cell r="Z1976" t="str">
            <v>Cortland</v>
          </cell>
          <cell r="AB1976" t="str">
            <v>NY</v>
          </cell>
        </row>
        <row r="1977">
          <cell r="A1977" t="str">
            <v>P_802810342</v>
          </cell>
          <cell r="B1977" t="str">
            <v>Y</v>
          </cell>
          <cell r="F1977" t="str">
            <v>Central Hudson Gas and Electric</v>
          </cell>
          <cell r="G1977">
            <v>3249</v>
          </cell>
          <cell r="I1977">
            <v>238758</v>
          </cell>
          <cell r="K1977" t="str">
            <v>Conductive Power Operations, LLC</v>
          </cell>
          <cell r="L1977">
            <v>7497.45</v>
          </cell>
          <cell r="M1977" t="str">
            <v>DC</v>
          </cell>
          <cell r="X1977">
            <v>2021</v>
          </cell>
          <cell r="Z1977" t="str">
            <v>Stanfordville</v>
          </cell>
          <cell r="AB1977" t="str">
            <v>NY</v>
          </cell>
        </row>
        <row r="1978">
          <cell r="A1978" t="str">
            <v>P_692001791</v>
          </cell>
          <cell r="B1978" t="str">
            <v>Y</v>
          </cell>
          <cell r="F1978" t="str">
            <v>New York State Elec &amp; Gas Corp</v>
          </cell>
          <cell r="G1978">
            <v>13511</v>
          </cell>
          <cell r="I1978">
            <v>272218</v>
          </cell>
          <cell r="K1978" t="str">
            <v>Generate Capital</v>
          </cell>
          <cell r="L1978">
            <v>6907.2</v>
          </cell>
          <cell r="M1978" t="str">
            <v>DC</v>
          </cell>
          <cell r="X1978">
            <v>2021</v>
          </cell>
          <cell r="Z1978" t="str">
            <v>Troupsburg</v>
          </cell>
          <cell r="AB1978" t="str">
            <v>NY</v>
          </cell>
        </row>
        <row r="1979">
          <cell r="A1979" t="str">
            <v>P_867047289</v>
          </cell>
          <cell r="B1979" t="str">
            <v>Y</v>
          </cell>
          <cell r="F1979" t="str">
            <v>New York State Elec &amp; Gas Corp</v>
          </cell>
          <cell r="G1979">
            <v>13511</v>
          </cell>
          <cell r="I1979">
            <v>209259</v>
          </cell>
          <cell r="K1979" t="str">
            <v>KSI II Consolidated, LLC</v>
          </cell>
          <cell r="L1979">
            <v>5030.1000000000004</v>
          </cell>
          <cell r="M1979" t="str">
            <v>DC</v>
          </cell>
          <cell r="X1979">
            <v>2021</v>
          </cell>
          <cell r="Z1979" t="str">
            <v>Plattsburgh</v>
          </cell>
          <cell r="AB1979" t="str">
            <v>NY</v>
          </cell>
        </row>
        <row r="1980">
          <cell r="A1980" t="str">
            <v>P_114470937</v>
          </cell>
          <cell r="B1980" t="str">
            <v>Y</v>
          </cell>
          <cell r="F1980" t="str">
            <v>Central Hudson Gas and Electric</v>
          </cell>
          <cell r="G1980">
            <v>3249</v>
          </cell>
          <cell r="I1980">
            <v>226934</v>
          </cell>
          <cell r="K1980" t="str">
            <v>Consolidated Edison Solutions, Inc.</v>
          </cell>
          <cell r="L1980">
            <v>4435.2</v>
          </cell>
          <cell r="M1980" t="str">
            <v>DC</v>
          </cell>
          <cell r="X1980">
            <v>2021</v>
          </cell>
          <cell r="Z1980" t="str">
            <v>Kingston</v>
          </cell>
          <cell r="AB1980" t="str">
            <v>NY</v>
          </cell>
        </row>
        <row r="1981">
          <cell r="A1981" t="str">
            <v>P_142190428</v>
          </cell>
          <cell r="B1981" t="str">
            <v>Y</v>
          </cell>
          <cell r="F1981" t="str">
            <v>Orange and Rockland Utilities</v>
          </cell>
          <cell r="G1981">
            <v>14154</v>
          </cell>
          <cell r="I1981">
            <v>80109</v>
          </cell>
          <cell r="K1981" t="str">
            <v>Generate Capital</v>
          </cell>
          <cell r="L1981">
            <v>3001.32</v>
          </cell>
          <cell r="M1981" t="str">
            <v>DC</v>
          </cell>
          <cell r="X1981">
            <v>2021</v>
          </cell>
          <cell r="Z1981" t="str">
            <v>Washingtonville</v>
          </cell>
          <cell r="AB1981" t="str">
            <v>NY</v>
          </cell>
        </row>
        <row r="1982">
          <cell r="A1982" t="str">
            <v>P_407261596</v>
          </cell>
          <cell r="B1982" t="str">
            <v>Y</v>
          </cell>
          <cell r="F1982" t="str">
            <v>Rochester Gas and Electric</v>
          </cell>
          <cell r="G1982">
            <v>16183</v>
          </cell>
          <cell r="I1982">
            <v>259339</v>
          </cell>
          <cell r="K1982" t="str">
            <v>Generate Capital</v>
          </cell>
          <cell r="L1982">
            <v>6905.1</v>
          </cell>
          <cell r="M1982" t="str">
            <v>DC</v>
          </cell>
          <cell r="X1982">
            <v>2021</v>
          </cell>
          <cell r="Z1982" t="str">
            <v>Portage</v>
          </cell>
          <cell r="AB1982" t="str">
            <v>NY</v>
          </cell>
        </row>
        <row r="1983">
          <cell r="A1983" t="str">
            <v>P_572273995</v>
          </cell>
          <cell r="B1983" t="str">
            <v>Y</v>
          </cell>
          <cell r="F1983" t="str">
            <v>New York State Elec &amp; Gas Corp</v>
          </cell>
          <cell r="G1983">
            <v>13511</v>
          </cell>
          <cell r="I1983">
            <v>177129</v>
          </cell>
          <cell r="K1983" t="str">
            <v>DG New York CS, LLC</v>
          </cell>
          <cell r="L1983">
            <v>7497.49</v>
          </cell>
          <cell r="M1983" t="str">
            <v>DC</v>
          </cell>
          <cell r="X1983">
            <v>2021</v>
          </cell>
          <cell r="Z1983" t="str">
            <v>Lapeer</v>
          </cell>
          <cell r="AB1983" t="str">
            <v>NY</v>
          </cell>
        </row>
        <row r="1984">
          <cell r="A1984" t="str">
            <v>P_492729333</v>
          </cell>
          <cell r="B1984" t="str">
            <v>Y</v>
          </cell>
          <cell r="F1984" t="str">
            <v>New York State Elec &amp; Gas Corp</v>
          </cell>
          <cell r="G1984">
            <v>13511</v>
          </cell>
          <cell r="I1984">
            <v>177137</v>
          </cell>
          <cell r="K1984" t="str">
            <v>DG New York CS, LLC</v>
          </cell>
          <cell r="L1984">
            <v>7498.92</v>
          </cell>
          <cell r="M1984" t="str">
            <v>DC</v>
          </cell>
          <cell r="X1984">
            <v>2021</v>
          </cell>
          <cell r="Z1984" t="str">
            <v>Lapeer</v>
          </cell>
          <cell r="AB1984" t="str">
            <v>NY</v>
          </cell>
        </row>
        <row r="1985">
          <cell r="A1985" t="str">
            <v>P_839946569</v>
          </cell>
          <cell r="B1985" t="str">
            <v>Y</v>
          </cell>
          <cell r="F1985" t="str">
            <v>Niagara Mohawk Power Corp.</v>
          </cell>
          <cell r="G1985">
            <v>13573</v>
          </cell>
          <cell r="I1985">
            <v>167482</v>
          </cell>
          <cell r="K1985" t="str">
            <v>DG New York CS, LLC</v>
          </cell>
          <cell r="L1985">
            <v>7602.4</v>
          </cell>
          <cell r="M1985" t="str">
            <v>DC</v>
          </cell>
          <cell r="X1985">
            <v>2021</v>
          </cell>
          <cell r="Z1985" t="str">
            <v>Clayton</v>
          </cell>
          <cell r="AB1985" t="str">
            <v>NY</v>
          </cell>
        </row>
        <row r="1986">
          <cell r="A1986" t="str">
            <v>P_683989043</v>
          </cell>
          <cell r="B1986" t="str">
            <v>Y</v>
          </cell>
          <cell r="F1986" t="str">
            <v>New York State Elec &amp; Gas Corp</v>
          </cell>
          <cell r="G1986">
            <v>13511</v>
          </cell>
          <cell r="I1986">
            <v>238760</v>
          </cell>
          <cell r="K1986" t="str">
            <v>Conductive Power Operations, LLC</v>
          </cell>
          <cell r="L1986">
            <v>4312.17</v>
          </cell>
          <cell r="M1986" t="str">
            <v>DC</v>
          </cell>
          <cell r="X1986">
            <v>2021</v>
          </cell>
          <cell r="Z1986" t="str">
            <v>Ghent</v>
          </cell>
          <cell r="AB1986" t="str">
            <v>NY</v>
          </cell>
        </row>
        <row r="1987">
          <cell r="A1987" t="str">
            <v>P_278988268</v>
          </cell>
          <cell r="B1987" t="str">
            <v>Y</v>
          </cell>
          <cell r="F1987" t="str">
            <v>Niagara Mohawk Power Corp.</v>
          </cell>
          <cell r="G1987">
            <v>13573</v>
          </cell>
          <cell r="I1987">
            <v>167592</v>
          </cell>
          <cell r="K1987" t="str">
            <v>DG New York CS, LLC</v>
          </cell>
          <cell r="L1987">
            <v>7602.4</v>
          </cell>
          <cell r="M1987" t="str">
            <v>DC</v>
          </cell>
          <cell r="X1987">
            <v>2021</v>
          </cell>
          <cell r="Z1987" t="str">
            <v>Clayton</v>
          </cell>
          <cell r="AB1987" t="str">
            <v>NY</v>
          </cell>
        </row>
        <row r="1988">
          <cell r="A1988" t="str">
            <v>P_388549818</v>
          </cell>
          <cell r="B1988" t="str">
            <v>Y</v>
          </cell>
          <cell r="F1988" t="str">
            <v>Niagara Mohawk Power Corp.</v>
          </cell>
          <cell r="G1988">
            <v>13573</v>
          </cell>
          <cell r="I1988">
            <v>192336</v>
          </cell>
          <cell r="K1988" t="str">
            <v>Distributed Solar Operations, LLC</v>
          </cell>
          <cell r="L1988">
            <v>4498.2</v>
          </cell>
          <cell r="M1988" t="str">
            <v>DC</v>
          </cell>
          <cell r="X1988">
            <v>2021</v>
          </cell>
          <cell r="Z1988" t="str">
            <v>Rotterdam</v>
          </cell>
          <cell r="AB1988" t="str">
            <v>NY</v>
          </cell>
        </row>
        <row r="1989">
          <cell r="A1989" t="str">
            <v>P_536989649</v>
          </cell>
          <cell r="B1989" t="str">
            <v>Y</v>
          </cell>
          <cell r="F1989" t="str">
            <v>Niagara Mohawk Power Corp.</v>
          </cell>
          <cell r="G1989">
            <v>13573</v>
          </cell>
          <cell r="I1989">
            <v>170384</v>
          </cell>
          <cell r="K1989" t="str">
            <v>DG New York CS, LLC</v>
          </cell>
          <cell r="L1989">
            <v>7602.4</v>
          </cell>
          <cell r="M1989" t="str">
            <v>DC</v>
          </cell>
          <cell r="X1989">
            <v>2021</v>
          </cell>
          <cell r="Z1989" t="str">
            <v>Clayton</v>
          </cell>
          <cell r="AB1989" t="str">
            <v>NY</v>
          </cell>
        </row>
        <row r="1990">
          <cell r="A1990" t="str">
            <v>P_466457027</v>
          </cell>
          <cell r="B1990" t="str">
            <v>Y</v>
          </cell>
          <cell r="F1990" t="str">
            <v>Consolidated Edison</v>
          </cell>
          <cell r="G1990">
            <v>4226</v>
          </cell>
          <cell r="I1990">
            <v>281627</v>
          </cell>
          <cell r="K1990" t="str">
            <v>Best Energy Power</v>
          </cell>
          <cell r="L1990">
            <v>42.84</v>
          </cell>
          <cell r="M1990" t="str">
            <v>DC</v>
          </cell>
          <cell r="X1990">
            <v>2021</v>
          </cell>
          <cell r="Z1990" t="str">
            <v>New York</v>
          </cell>
          <cell r="AB1990" t="str">
            <v>NY</v>
          </cell>
        </row>
        <row r="1991">
          <cell r="A1991" t="str">
            <v>P_702328235</v>
          </cell>
          <cell r="B1991" t="str">
            <v>Y</v>
          </cell>
          <cell r="F1991" t="str">
            <v>Consolidated Edison</v>
          </cell>
          <cell r="G1991">
            <v>4226</v>
          </cell>
          <cell r="I1991">
            <v>344640</v>
          </cell>
          <cell r="K1991" t="str">
            <v>Accord Power, Inc.</v>
          </cell>
          <cell r="L1991">
            <v>8.4499999999999993</v>
          </cell>
          <cell r="M1991" t="str">
            <v>DC</v>
          </cell>
          <cell r="X1991">
            <v>2021</v>
          </cell>
          <cell r="Z1991" t="str">
            <v>Brooklyn</v>
          </cell>
          <cell r="AB1991" t="str">
            <v>NY</v>
          </cell>
        </row>
        <row r="1992">
          <cell r="A1992" t="str">
            <v>P_546639455</v>
          </cell>
          <cell r="B1992" t="str">
            <v>Y</v>
          </cell>
          <cell r="F1992" t="str">
            <v>New York State Elec &amp; Gas Corp</v>
          </cell>
          <cell r="G1992">
            <v>13511</v>
          </cell>
          <cell r="I1992">
            <v>284444</v>
          </cell>
          <cell r="K1992" t="str">
            <v>Generate Capital</v>
          </cell>
          <cell r="L1992">
            <v>3001.68</v>
          </cell>
          <cell r="M1992" t="str">
            <v>DC</v>
          </cell>
          <cell r="X1992">
            <v>2021</v>
          </cell>
          <cell r="Z1992" t="str">
            <v>Tioga</v>
          </cell>
          <cell r="AB1992" t="str">
            <v>NY</v>
          </cell>
        </row>
        <row r="1993">
          <cell r="A1993" t="str">
            <v>P_865638596</v>
          </cell>
          <cell r="B1993" t="str">
            <v>Y</v>
          </cell>
          <cell r="F1993" t="str">
            <v>Consolidated Edison</v>
          </cell>
          <cell r="G1993">
            <v>4226</v>
          </cell>
          <cell r="I1993">
            <v>344637</v>
          </cell>
          <cell r="K1993" t="str">
            <v>Accord Power, Inc.</v>
          </cell>
          <cell r="L1993">
            <v>29.25</v>
          </cell>
          <cell r="M1993" t="str">
            <v>DC</v>
          </cell>
          <cell r="X1993">
            <v>2021</v>
          </cell>
          <cell r="Z1993" t="str">
            <v>Brooklyn</v>
          </cell>
          <cell r="AB1993" t="str">
            <v>NY</v>
          </cell>
        </row>
        <row r="1994">
          <cell r="A1994" t="str">
            <v>P_848890443</v>
          </cell>
          <cell r="B1994" t="str">
            <v>Y</v>
          </cell>
          <cell r="F1994" t="str">
            <v>Consolidated Edison</v>
          </cell>
          <cell r="G1994">
            <v>4226</v>
          </cell>
          <cell r="I1994">
            <v>310272</v>
          </cell>
          <cell r="K1994" t="str">
            <v>Sunkeeper Solar LLC</v>
          </cell>
          <cell r="L1994">
            <v>114.33</v>
          </cell>
          <cell r="M1994" t="str">
            <v>DC</v>
          </cell>
          <cell r="X1994">
            <v>2021</v>
          </cell>
          <cell r="Z1994" t="str">
            <v>Brooklyn</v>
          </cell>
          <cell r="AB1994" t="str">
            <v>NY</v>
          </cell>
        </row>
        <row r="1995">
          <cell r="A1995" t="str">
            <v>P_200855498</v>
          </cell>
          <cell r="B1995" t="str">
            <v>Y</v>
          </cell>
          <cell r="F1995" t="str">
            <v>New York State Elec &amp; Gas Corp</v>
          </cell>
          <cell r="G1995">
            <v>13511</v>
          </cell>
          <cell r="I1995">
            <v>275622</v>
          </cell>
          <cell r="K1995" t="str">
            <v>Generate Capital</v>
          </cell>
          <cell r="L1995">
            <v>6908.4</v>
          </cell>
          <cell r="M1995" t="str">
            <v>DC</v>
          </cell>
          <cell r="X1995">
            <v>2021</v>
          </cell>
          <cell r="Z1995" t="str">
            <v>Owego</v>
          </cell>
          <cell r="AB1995" t="str">
            <v>NY</v>
          </cell>
        </row>
        <row r="1996">
          <cell r="A1996" t="str">
            <v>P_067741204</v>
          </cell>
          <cell r="B1996" t="str">
            <v>Y</v>
          </cell>
          <cell r="F1996" t="str">
            <v>Consolidated Edison</v>
          </cell>
          <cell r="G1996">
            <v>4226</v>
          </cell>
          <cell r="I1996">
            <v>344649</v>
          </cell>
          <cell r="K1996" t="str">
            <v>Accord Power, Inc.</v>
          </cell>
          <cell r="L1996">
            <v>23.4</v>
          </cell>
          <cell r="M1996" t="str">
            <v>DC</v>
          </cell>
          <cell r="X1996">
            <v>2021</v>
          </cell>
          <cell r="Z1996" t="str">
            <v>Brooklyn</v>
          </cell>
          <cell r="AB1996" t="str">
            <v>NY</v>
          </cell>
        </row>
        <row r="1997">
          <cell r="A1997" t="str">
            <v>P_395071406</v>
          </cell>
          <cell r="B1997" t="str">
            <v>Y</v>
          </cell>
          <cell r="F1997" t="str">
            <v>Central Hudson Gas and Electric</v>
          </cell>
          <cell r="G1997">
            <v>3249</v>
          </cell>
          <cell r="I1997">
            <v>81616</v>
          </cell>
          <cell r="K1997" t="str">
            <v>Generate Capital</v>
          </cell>
          <cell r="L1997">
            <v>3019.68</v>
          </cell>
          <cell r="M1997" t="str">
            <v>DC</v>
          </cell>
          <cell r="X1997">
            <v>2021</v>
          </cell>
          <cell r="Z1997" t="str">
            <v>Ulster</v>
          </cell>
          <cell r="AB1997" t="str">
            <v>NY</v>
          </cell>
        </row>
        <row r="1998">
          <cell r="A1998" t="str">
            <v>P_375994157</v>
          </cell>
          <cell r="B1998" t="str">
            <v>Y</v>
          </cell>
          <cell r="F1998" t="str">
            <v>Consolidated Edison</v>
          </cell>
          <cell r="G1998">
            <v>4226</v>
          </cell>
          <cell r="I1998">
            <v>344665</v>
          </cell>
          <cell r="K1998" t="str">
            <v>Accord Power, Inc.</v>
          </cell>
          <cell r="L1998">
            <v>23.4</v>
          </cell>
          <cell r="M1998" t="str">
            <v>DC</v>
          </cell>
          <cell r="X1998">
            <v>2021</v>
          </cell>
          <cell r="Z1998" t="str">
            <v>Brooklyn</v>
          </cell>
          <cell r="AB1998" t="str">
            <v>NY</v>
          </cell>
        </row>
        <row r="1999">
          <cell r="A1999" t="str">
            <v>P_737723580</v>
          </cell>
          <cell r="B1999" t="str">
            <v>Y</v>
          </cell>
          <cell r="F1999" t="str">
            <v>Consolidated Edison</v>
          </cell>
          <cell r="G1999">
            <v>4226</v>
          </cell>
          <cell r="I1999">
            <v>344632</v>
          </cell>
          <cell r="K1999" t="str">
            <v>Accord Power, Inc.</v>
          </cell>
          <cell r="L1999">
            <v>23.4</v>
          </cell>
          <cell r="M1999" t="str">
            <v>DC</v>
          </cell>
          <cell r="X1999">
            <v>2021</v>
          </cell>
          <cell r="Z1999" t="str">
            <v>Brooklyn</v>
          </cell>
          <cell r="AB1999" t="str">
            <v>NY</v>
          </cell>
        </row>
        <row r="2000">
          <cell r="A2000" t="str">
            <v>P_577197398</v>
          </cell>
          <cell r="B2000" t="str">
            <v>Y</v>
          </cell>
          <cell r="F2000" t="str">
            <v>Central Hudson Gas and Electric</v>
          </cell>
          <cell r="G2000">
            <v>3249</v>
          </cell>
          <cell r="I2000">
            <v>244202</v>
          </cell>
          <cell r="K2000" t="str">
            <v>Conductive Power Operations, LLC</v>
          </cell>
          <cell r="L2000">
            <v>2999.1</v>
          </cell>
          <cell r="M2000" t="str">
            <v>DC</v>
          </cell>
          <cell r="X2000">
            <v>2021</v>
          </cell>
          <cell r="Z2000" t="str">
            <v>Saugerties</v>
          </cell>
          <cell r="AB2000" t="str">
            <v>NY</v>
          </cell>
        </row>
        <row r="2001">
          <cell r="A2001" t="str">
            <v>P_920652229</v>
          </cell>
          <cell r="B2001" t="str">
            <v>Y</v>
          </cell>
          <cell r="F2001" t="str">
            <v>Consolidated Edison</v>
          </cell>
          <cell r="G2001">
            <v>4226</v>
          </cell>
          <cell r="I2001">
            <v>297548</v>
          </cell>
          <cell r="K2001" t="str">
            <v>Accord Power, Inc.</v>
          </cell>
          <cell r="L2001">
            <v>40.950000000000003</v>
          </cell>
          <cell r="M2001" t="str">
            <v>DC</v>
          </cell>
          <cell r="X2001">
            <v>2021</v>
          </cell>
          <cell r="Z2001" t="str">
            <v>Brooklyn</v>
          </cell>
          <cell r="AB2001" t="str">
            <v>NY</v>
          </cell>
        </row>
        <row r="2002">
          <cell r="A2002" t="str">
            <v>P_870268273</v>
          </cell>
          <cell r="B2002" t="str">
            <v>Y</v>
          </cell>
          <cell r="F2002" t="str">
            <v>Niagara Mohawk Power Corp.</v>
          </cell>
          <cell r="G2002">
            <v>13573</v>
          </cell>
          <cell r="I2002">
            <v>222894</v>
          </cell>
          <cell r="K2002" t="str">
            <v>AES Distributed Energy, Inc.</v>
          </cell>
          <cell r="L2002">
            <v>5860.4</v>
          </cell>
          <cell r="M2002" t="str">
            <v>DC</v>
          </cell>
          <cell r="X2002">
            <v>2021</v>
          </cell>
          <cell r="Z2002" t="str">
            <v>Ransomville</v>
          </cell>
          <cell r="AB2002" t="str">
            <v>NY</v>
          </cell>
        </row>
        <row r="2003">
          <cell r="A2003" t="str">
            <v>P_438543878</v>
          </cell>
          <cell r="B2003" t="str">
            <v>Y</v>
          </cell>
          <cell r="F2003" t="str">
            <v>Eversource MA East</v>
          </cell>
          <cell r="G2003">
            <v>54913</v>
          </cell>
          <cell r="I2003" t="str">
            <v>SMAES_08195</v>
          </cell>
          <cell r="K2003" t="str">
            <v>The Boston Solar Company, LLC</v>
          </cell>
          <cell r="L2003">
            <v>38</v>
          </cell>
          <cell r="M2003" t="str">
            <v>AC</v>
          </cell>
          <cell r="X2003">
            <v>2020</v>
          </cell>
          <cell r="Z2003" t="str">
            <v>Winchester</v>
          </cell>
          <cell r="AB2003" t="str">
            <v>MA</v>
          </cell>
        </row>
        <row r="2004">
          <cell r="A2004" t="str">
            <v>P_692600112</v>
          </cell>
          <cell r="B2004" t="str">
            <v>Y</v>
          </cell>
          <cell r="F2004" t="str">
            <v>Eversource MA East</v>
          </cell>
          <cell r="G2004">
            <v>54913</v>
          </cell>
          <cell r="I2004" t="str">
            <v>SMAES_05288</v>
          </cell>
          <cell r="K2004" t="str">
            <v>Bullock Freetown Solar 1, LLC</v>
          </cell>
          <cell r="L2004">
            <v>4990</v>
          </cell>
          <cell r="M2004" t="str">
            <v>AC</v>
          </cell>
          <cell r="X2004">
            <v>2020</v>
          </cell>
          <cell r="Z2004" t="str">
            <v>Freetown</v>
          </cell>
          <cell r="AB2004" t="str">
            <v>MA</v>
          </cell>
        </row>
        <row r="2005">
          <cell r="A2005" t="str">
            <v>P_309278022</v>
          </cell>
          <cell r="B2005" t="str">
            <v>Y</v>
          </cell>
          <cell r="F2005" t="str">
            <v>National Grid (Massachusetts Electric)</v>
          </cell>
          <cell r="G2005">
            <v>11804</v>
          </cell>
          <cell r="I2005" t="str">
            <v>SMANG_02156</v>
          </cell>
          <cell r="K2005" t="str">
            <v>Clearway Energy Group</v>
          </cell>
          <cell r="L2005">
            <v>999</v>
          </cell>
          <cell r="M2005" t="str">
            <v>AC</v>
          </cell>
          <cell r="X2005">
            <v>2020</v>
          </cell>
          <cell r="Z2005" t="str">
            <v>Southbridge</v>
          </cell>
          <cell r="AB2005" t="str">
            <v>MA</v>
          </cell>
        </row>
        <row r="2006">
          <cell r="A2006" t="str">
            <v>P_926636896</v>
          </cell>
          <cell r="B2006" t="str">
            <v>Y</v>
          </cell>
          <cell r="F2006" t="str">
            <v>National Grid (Massachusetts Electric)</v>
          </cell>
          <cell r="G2006">
            <v>11804</v>
          </cell>
          <cell r="I2006" t="str">
            <v>SMANG_02095</v>
          </cell>
          <cell r="K2006" t="str">
            <v>Oakham Renewables, LLC</v>
          </cell>
          <cell r="L2006">
            <v>2000</v>
          </cell>
          <cell r="M2006" t="str">
            <v>AC</v>
          </cell>
          <cell r="X2006">
            <v>2021</v>
          </cell>
          <cell r="Z2006" t="str">
            <v>Oakham</v>
          </cell>
          <cell r="AB2006" t="str">
            <v>MA</v>
          </cell>
        </row>
        <row r="2007">
          <cell r="A2007" t="str">
            <v>P_066656085</v>
          </cell>
          <cell r="B2007" t="str">
            <v>Y</v>
          </cell>
          <cell r="F2007" t="str">
            <v>National Grid (Massachusetts Electric)</v>
          </cell>
          <cell r="G2007">
            <v>11804</v>
          </cell>
          <cell r="I2007" t="str">
            <v>SMANG_00858</v>
          </cell>
          <cell r="K2007" t="str">
            <v>BWC Stony Brook, LLC</v>
          </cell>
          <cell r="L2007">
            <v>4200</v>
          </cell>
          <cell r="M2007" t="str">
            <v>AC</v>
          </cell>
          <cell r="X2007">
            <v>2021</v>
          </cell>
          <cell r="Z2007" t="str">
            <v>North Brookfield</v>
          </cell>
          <cell r="AB2007" t="str">
            <v>MA</v>
          </cell>
        </row>
        <row r="2008">
          <cell r="A2008" t="str">
            <v>P_426325157</v>
          </cell>
          <cell r="B2008" t="str">
            <v>Y</v>
          </cell>
          <cell r="F2008" t="str">
            <v>National Grid (Massachusetts Electric)</v>
          </cell>
          <cell r="G2008">
            <v>11804</v>
          </cell>
          <cell r="I2008" t="str">
            <v>SMANG_03009</v>
          </cell>
          <cell r="K2008" t="str">
            <v>AES DE</v>
          </cell>
          <cell r="L2008">
            <v>4600</v>
          </cell>
          <cell r="M2008" t="str">
            <v>AC</v>
          </cell>
          <cell r="X2008">
            <v>2021</v>
          </cell>
          <cell r="Z2008" t="str">
            <v>Lancaster</v>
          </cell>
          <cell r="AB2008" t="str">
            <v>MA</v>
          </cell>
        </row>
        <row r="2009">
          <cell r="A2009" t="str">
            <v>P_280311133</v>
          </cell>
          <cell r="B2009" t="str">
            <v>Y</v>
          </cell>
          <cell r="F2009" t="str">
            <v>National Grid (Massachusetts Electric)</v>
          </cell>
          <cell r="G2009">
            <v>11804</v>
          </cell>
          <cell r="I2009" t="str">
            <v>SMANG_00154</v>
          </cell>
          <cell r="K2009" t="str">
            <v>East Brookfield Adams Road Solar LLC</v>
          </cell>
          <cell r="L2009">
            <v>4980</v>
          </cell>
          <cell r="M2009" t="str">
            <v>AC</v>
          </cell>
          <cell r="X2009">
            <v>2021</v>
          </cell>
          <cell r="Z2009" t="str">
            <v>East Brookfield</v>
          </cell>
          <cell r="AB2009" t="str">
            <v>MA</v>
          </cell>
        </row>
        <row r="2010">
          <cell r="A2010" t="str">
            <v>P_646430048</v>
          </cell>
          <cell r="B2010" t="str">
            <v>Y</v>
          </cell>
          <cell r="F2010" t="str">
            <v>National Grid (Massachusetts Electric)</v>
          </cell>
          <cell r="G2010">
            <v>11804</v>
          </cell>
          <cell r="I2010" t="str">
            <v>SMANG_01437</v>
          </cell>
          <cell r="K2010" t="str">
            <v>ZPD-PT Solar Project 2017-017 LLC</v>
          </cell>
          <cell r="L2010">
            <v>4950</v>
          </cell>
          <cell r="M2010" t="str">
            <v>AC</v>
          </cell>
          <cell r="X2010">
            <v>2021</v>
          </cell>
          <cell r="Z2010" t="str">
            <v>Berlin</v>
          </cell>
          <cell r="AB2010" t="str">
            <v>MA</v>
          </cell>
        </row>
        <row r="2011">
          <cell r="A2011" t="str">
            <v>P_459925287</v>
          </cell>
          <cell r="B2011" t="str">
            <v>Y</v>
          </cell>
          <cell r="F2011" t="str">
            <v>National Grid (Massachusetts Electric)</v>
          </cell>
          <cell r="G2011">
            <v>11804</v>
          </cell>
          <cell r="I2011" t="str">
            <v>SMANG_00351</v>
          </cell>
          <cell r="K2011" t="str">
            <v>BWC Stony Brook, LLC</v>
          </cell>
          <cell r="L2011">
            <v>910</v>
          </cell>
          <cell r="M2011" t="str">
            <v>AC</v>
          </cell>
          <cell r="X2011">
            <v>2021</v>
          </cell>
          <cell r="Z2011" t="str">
            <v>Chelmsford</v>
          </cell>
          <cell r="AB2011" t="str">
            <v>MA</v>
          </cell>
        </row>
        <row r="2012">
          <cell r="A2012" t="str">
            <v>P_614462215</v>
          </cell>
          <cell r="B2012" t="str">
            <v>Y</v>
          </cell>
          <cell r="F2012" t="str">
            <v>Northern States Power Co - Minnesota</v>
          </cell>
          <cell r="G2012">
            <v>13781</v>
          </cell>
          <cell r="I2012">
            <v>941300246313</v>
          </cell>
          <cell r="K2012" t="str">
            <v>Nextera Energy Resources LLC</v>
          </cell>
          <cell r="L2012">
            <v>860</v>
          </cell>
          <cell r="M2012" t="str">
            <v>AC</v>
          </cell>
          <cell r="X2012">
            <v>2021</v>
          </cell>
          <cell r="Z2012" t="str">
            <v>Cold Spring</v>
          </cell>
          <cell r="AB2012" t="str">
            <v>MN</v>
          </cell>
        </row>
        <row r="2013">
          <cell r="A2013" t="str">
            <v>P_837677502</v>
          </cell>
          <cell r="B2013" t="str">
            <v>Y</v>
          </cell>
          <cell r="F2013" t="str">
            <v>Northern States Power Co - Minnesota</v>
          </cell>
          <cell r="G2013">
            <v>13781</v>
          </cell>
          <cell r="I2013">
            <v>941300246313</v>
          </cell>
          <cell r="K2013" t="str">
            <v>Clearway (Previously SolarStone Partners)</v>
          </cell>
          <cell r="L2013">
            <v>1000</v>
          </cell>
          <cell r="M2013" t="str">
            <v>AC</v>
          </cell>
          <cell r="X2013">
            <v>2021</v>
          </cell>
          <cell r="Z2013" t="str">
            <v>Cokato</v>
          </cell>
          <cell r="AB2013" t="str">
            <v>MN</v>
          </cell>
        </row>
        <row r="2014">
          <cell r="A2014" t="str">
            <v>P_075340346</v>
          </cell>
          <cell r="B2014" t="str">
            <v>Y</v>
          </cell>
          <cell r="F2014" t="str">
            <v>Northern States Power Co - Minnesota</v>
          </cell>
          <cell r="G2014">
            <v>13781</v>
          </cell>
          <cell r="I2014" t="str">
            <v>Cokato Unit 3</v>
          </cell>
          <cell r="K2014" t="str">
            <v>Clearway (Previously SolarStone Partners)</v>
          </cell>
          <cell r="L2014">
            <v>1000</v>
          </cell>
          <cell r="M2014" t="str">
            <v>AC</v>
          </cell>
          <cell r="X2014">
            <v>2021</v>
          </cell>
          <cell r="Z2014" t="str">
            <v>Cokato</v>
          </cell>
          <cell r="AB2014" t="str">
            <v>MN</v>
          </cell>
        </row>
        <row r="2015">
          <cell r="A2015" t="str">
            <v>P_343912331</v>
          </cell>
          <cell r="B2015" t="str">
            <v>Y</v>
          </cell>
          <cell r="F2015" t="str">
            <v>Northern States Power Co - Minnesota</v>
          </cell>
          <cell r="G2015">
            <v>13781</v>
          </cell>
          <cell r="I2015" t="str">
            <v>Cokato Unit 2</v>
          </cell>
          <cell r="K2015" t="str">
            <v>Clearway (Previously SolarStone Partners)</v>
          </cell>
          <cell r="L2015">
            <v>1000</v>
          </cell>
          <cell r="M2015" t="str">
            <v>AC</v>
          </cell>
          <cell r="X2015">
            <v>2021</v>
          </cell>
          <cell r="Z2015" t="str">
            <v>Cokato</v>
          </cell>
          <cell r="AB2015" t="str">
            <v>MN</v>
          </cell>
        </row>
        <row r="2016">
          <cell r="A2016" t="str">
            <v>P_531051294</v>
          </cell>
          <cell r="B2016" t="str">
            <v>Y</v>
          </cell>
          <cell r="F2016" t="str">
            <v>Northern States Power Co - Minnesota</v>
          </cell>
          <cell r="G2016">
            <v>13781</v>
          </cell>
          <cell r="I2016" t="str">
            <v>Cokato Unit 4</v>
          </cell>
          <cell r="K2016" t="str">
            <v>Clearway (Previously SolarStone Partners)</v>
          </cell>
          <cell r="L2016">
            <v>1000</v>
          </cell>
          <cell r="M2016" t="str">
            <v>AC</v>
          </cell>
          <cell r="X2016">
            <v>2021</v>
          </cell>
          <cell r="Z2016" t="str">
            <v>Cokato</v>
          </cell>
          <cell r="AB2016" t="str">
            <v>MN</v>
          </cell>
        </row>
        <row r="2017">
          <cell r="A2017" t="str">
            <v>P_546856484</v>
          </cell>
          <cell r="B2017" t="str">
            <v>Y</v>
          </cell>
          <cell r="F2017" t="str">
            <v>Northern States Power Co - Minnesota</v>
          </cell>
          <cell r="G2017">
            <v>13781</v>
          </cell>
          <cell r="I2017" t="str">
            <v>Cornillie CSG 1</v>
          </cell>
          <cell r="K2017" t="str">
            <v>Gordian Energy</v>
          </cell>
          <cell r="L2017">
            <v>1000</v>
          </cell>
          <cell r="M2017" t="str">
            <v>AC</v>
          </cell>
          <cell r="X2017">
            <v>2021</v>
          </cell>
          <cell r="Z2017" t="str">
            <v>North Branch</v>
          </cell>
          <cell r="AB2017" t="str">
            <v>MN</v>
          </cell>
        </row>
        <row r="2018">
          <cell r="A2018" t="str">
            <v>P_976760872</v>
          </cell>
          <cell r="B2018" t="str">
            <v>Y</v>
          </cell>
          <cell r="F2018" t="str">
            <v>Northern States Power Co - Minnesota</v>
          </cell>
          <cell r="G2018">
            <v>13781</v>
          </cell>
          <cell r="I2018" t="str">
            <v>Rice Community Solar Two</v>
          </cell>
          <cell r="K2018" t="str">
            <v>Nextera Energy Resources, LLC</v>
          </cell>
          <cell r="L2018">
            <v>830</v>
          </cell>
          <cell r="M2018" t="str">
            <v>AC</v>
          </cell>
          <cell r="X2018">
            <v>2021</v>
          </cell>
          <cell r="Z2018" t="str">
            <v>Morristown</v>
          </cell>
          <cell r="AB2018" t="str">
            <v>MN</v>
          </cell>
        </row>
        <row r="2019">
          <cell r="A2019" t="str">
            <v>P_948277567</v>
          </cell>
          <cell r="B2019" t="str">
            <v>Y</v>
          </cell>
          <cell r="F2019" t="str">
            <v>Northern States Power Co - Minnesota</v>
          </cell>
          <cell r="G2019">
            <v>13781</v>
          </cell>
          <cell r="I2019" t="str">
            <v>FastSun 12</v>
          </cell>
          <cell r="K2019" t="str">
            <v>Altus Power</v>
          </cell>
          <cell r="L2019">
            <v>1000</v>
          </cell>
          <cell r="M2019" t="str">
            <v>AC</v>
          </cell>
          <cell r="X2019">
            <v>2021</v>
          </cell>
          <cell r="Z2019" t="str">
            <v>Morristown</v>
          </cell>
          <cell r="AB2019" t="str">
            <v>MN</v>
          </cell>
        </row>
        <row r="2020">
          <cell r="A2020" t="str">
            <v>P_248020281</v>
          </cell>
          <cell r="B2020" t="str">
            <v>Y</v>
          </cell>
          <cell r="F2020" t="str">
            <v>Northern States Power Co - Minnesota</v>
          </cell>
          <cell r="G2020">
            <v>13781</v>
          </cell>
          <cell r="I2020" t="str">
            <v>FastSun 21</v>
          </cell>
          <cell r="K2020" t="str">
            <v>Altus Power</v>
          </cell>
          <cell r="L2020">
            <v>1000</v>
          </cell>
          <cell r="M2020" t="str">
            <v>AC</v>
          </cell>
          <cell r="X2020">
            <v>2021</v>
          </cell>
          <cell r="Z2020" t="str">
            <v>St. Cloud</v>
          </cell>
          <cell r="AB2020" t="str">
            <v>MN</v>
          </cell>
        </row>
        <row r="2021">
          <cell r="A2021" t="str">
            <v>P_796347627</v>
          </cell>
          <cell r="B2021" t="str">
            <v>Y</v>
          </cell>
          <cell r="F2021" t="str">
            <v>Northern States Power Co - Minnesota</v>
          </cell>
          <cell r="G2021">
            <v>13781</v>
          </cell>
          <cell r="I2021" t="str">
            <v>FastSun 4</v>
          </cell>
          <cell r="K2021" t="str">
            <v>Altus Power</v>
          </cell>
          <cell r="L2021">
            <v>1000</v>
          </cell>
          <cell r="M2021" t="str">
            <v>AC</v>
          </cell>
          <cell r="X2021">
            <v>2021</v>
          </cell>
          <cell r="Z2021" t="str">
            <v>Hugo</v>
          </cell>
          <cell r="AB2021" t="str">
            <v>MN</v>
          </cell>
        </row>
        <row r="2022">
          <cell r="A2022" t="str">
            <v>P_114096188</v>
          </cell>
          <cell r="B2022" t="str">
            <v>Y</v>
          </cell>
          <cell r="F2022" t="str">
            <v>Northern States Power Co - Minnesota</v>
          </cell>
          <cell r="G2022">
            <v>13781</v>
          </cell>
          <cell r="I2022" t="str">
            <v>Flodquist Community Solar LLC</v>
          </cell>
          <cell r="K2022" t="str">
            <v>New Energy Equity</v>
          </cell>
          <cell r="L2022">
            <v>1000</v>
          </cell>
          <cell r="M2022" t="str">
            <v>AC</v>
          </cell>
          <cell r="X2022">
            <v>2021</v>
          </cell>
          <cell r="Z2022" t="str">
            <v>Lindstrom</v>
          </cell>
          <cell r="AB2022" t="str">
            <v>MN</v>
          </cell>
        </row>
        <row r="2023">
          <cell r="A2023" t="str">
            <v>P_228943033</v>
          </cell>
          <cell r="B2023" t="str">
            <v>Y</v>
          </cell>
          <cell r="F2023" t="str">
            <v>Northern States Power Co - Minnesota</v>
          </cell>
          <cell r="G2023">
            <v>13781</v>
          </cell>
          <cell r="I2023" t="str">
            <v>Hayfield Solar I LLC</v>
          </cell>
          <cell r="K2023" t="str">
            <v>Novel Energy Solutions LLC</v>
          </cell>
          <cell r="L2023">
            <v>1000</v>
          </cell>
          <cell r="M2023" t="str">
            <v>AC</v>
          </cell>
          <cell r="X2023">
            <v>2021</v>
          </cell>
          <cell r="Z2023" t="str">
            <v>Hayfield</v>
          </cell>
          <cell r="AB2023" t="str">
            <v>MN</v>
          </cell>
        </row>
        <row r="2024">
          <cell r="A2024" t="str">
            <v>P_983583330</v>
          </cell>
          <cell r="B2024" t="str">
            <v>Y</v>
          </cell>
          <cell r="F2024" t="str">
            <v>Northern States Power Co - Minnesota</v>
          </cell>
          <cell r="G2024">
            <v>13781</v>
          </cell>
          <cell r="I2024" t="str">
            <v>Hayfield Solar III LLC</v>
          </cell>
          <cell r="K2024" t="str">
            <v>Novel Energy Solutions LLC</v>
          </cell>
          <cell r="L2024">
            <v>1000</v>
          </cell>
          <cell r="M2024" t="str">
            <v>AC</v>
          </cell>
          <cell r="X2024">
            <v>2021</v>
          </cell>
          <cell r="Z2024" t="str">
            <v>Hayfield</v>
          </cell>
          <cell r="AB2024" t="str">
            <v>MN</v>
          </cell>
        </row>
        <row r="2025">
          <cell r="A2025" t="str">
            <v>P_518025560</v>
          </cell>
          <cell r="B2025" t="str">
            <v>Y</v>
          </cell>
          <cell r="F2025" t="str">
            <v>Northern States Power Co - Minnesota</v>
          </cell>
          <cell r="G2025">
            <v>13781</v>
          </cell>
          <cell r="I2025" t="str">
            <v>Helen CSG 1 LLC</v>
          </cell>
          <cell r="K2025" t="str">
            <v>US Solar</v>
          </cell>
          <cell r="L2025">
            <v>1000</v>
          </cell>
          <cell r="M2025" t="str">
            <v>AC</v>
          </cell>
          <cell r="X2025">
            <v>2021</v>
          </cell>
          <cell r="Z2025" t="str">
            <v>Plato</v>
          </cell>
          <cell r="AB2025" t="str">
            <v>MN</v>
          </cell>
        </row>
        <row r="2026">
          <cell r="A2026" t="str">
            <v>P_651415743</v>
          </cell>
          <cell r="B2026" t="str">
            <v>Y</v>
          </cell>
          <cell r="F2026" t="str">
            <v>Northern States Power Co - Minnesota</v>
          </cell>
          <cell r="G2026">
            <v>13781</v>
          </cell>
          <cell r="I2026" t="str">
            <v>Johnson CSG 1</v>
          </cell>
          <cell r="K2026" t="str">
            <v>Gordian Energy</v>
          </cell>
          <cell r="L2026">
            <v>1000</v>
          </cell>
          <cell r="M2026" t="str">
            <v>AC</v>
          </cell>
          <cell r="X2026">
            <v>2021</v>
          </cell>
          <cell r="Z2026" t="str">
            <v>Lindstrom</v>
          </cell>
          <cell r="AB2026" t="str">
            <v>MN</v>
          </cell>
        </row>
        <row r="2027">
          <cell r="A2027" t="str">
            <v>P_489771762</v>
          </cell>
          <cell r="B2027" t="str">
            <v>Y</v>
          </cell>
          <cell r="F2027" t="str">
            <v>Northern States Power Co - Minnesota</v>
          </cell>
          <cell r="G2027">
            <v>13781</v>
          </cell>
          <cell r="I2027" t="str">
            <v>Marigold Community Solar Garden, LLC</v>
          </cell>
          <cell r="K2027" t="str">
            <v>Geronimo Energy</v>
          </cell>
          <cell r="L2027">
            <v>1000</v>
          </cell>
          <cell r="M2027" t="str">
            <v>AC</v>
          </cell>
          <cell r="X2027">
            <v>2021</v>
          </cell>
          <cell r="Z2027" t="str">
            <v>Waterville</v>
          </cell>
          <cell r="AB2027" t="str">
            <v>MN</v>
          </cell>
        </row>
        <row r="2028">
          <cell r="A2028" t="str">
            <v>P_817374273</v>
          </cell>
          <cell r="B2028" t="str">
            <v>Y</v>
          </cell>
          <cell r="F2028" t="str">
            <v>Northern States Power Co - Minnesota</v>
          </cell>
          <cell r="G2028">
            <v>13781</v>
          </cell>
          <cell r="I2028" t="str">
            <v>Medin 2 Community Solar LLC</v>
          </cell>
          <cell r="K2028" t="str">
            <v>New Energy Equity</v>
          </cell>
          <cell r="L2028">
            <v>1000</v>
          </cell>
          <cell r="M2028" t="str">
            <v>AC</v>
          </cell>
          <cell r="X2028">
            <v>2021</v>
          </cell>
          <cell r="Z2028" t="str">
            <v>Center City</v>
          </cell>
          <cell r="AB2028" t="str">
            <v>MN</v>
          </cell>
        </row>
        <row r="2029">
          <cell r="A2029" t="str">
            <v>P_447045030</v>
          </cell>
          <cell r="B2029" t="str">
            <v>Y</v>
          </cell>
          <cell r="F2029" t="str">
            <v>Northern States Power Co - Minnesota</v>
          </cell>
          <cell r="G2029">
            <v>13781</v>
          </cell>
          <cell r="I2029" t="str">
            <v>Medin CSG 1</v>
          </cell>
          <cell r="K2029" t="str">
            <v>Gordian Energy</v>
          </cell>
          <cell r="L2029">
            <v>1000</v>
          </cell>
          <cell r="M2029" t="str">
            <v>AC</v>
          </cell>
          <cell r="X2029">
            <v>2021</v>
          </cell>
          <cell r="Z2029" t="str">
            <v>Center City</v>
          </cell>
          <cell r="AB2029" t="str">
            <v>MN</v>
          </cell>
        </row>
        <row r="2030">
          <cell r="A2030" t="str">
            <v>P_446331955</v>
          </cell>
          <cell r="B2030" t="str">
            <v>Y</v>
          </cell>
          <cell r="F2030" t="str">
            <v>Northern States Power Co - Minnesota</v>
          </cell>
          <cell r="G2030">
            <v>13781</v>
          </cell>
          <cell r="I2030" t="str">
            <v>Brooten CSG 1 LLC</v>
          </cell>
          <cell r="K2030" t="str">
            <v>Nautilus Solar Energy, LLC</v>
          </cell>
          <cell r="L2030">
            <v>1000</v>
          </cell>
          <cell r="M2030" t="str">
            <v>AC</v>
          </cell>
          <cell r="X2030">
            <v>2021</v>
          </cell>
          <cell r="Z2030" t="str">
            <v>Brooten</v>
          </cell>
          <cell r="AB2030" t="str">
            <v>MN</v>
          </cell>
        </row>
        <row r="2031">
          <cell r="A2031" t="str">
            <v>P_568076552</v>
          </cell>
          <cell r="B2031" t="str">
            <v>Y</v>
          </cell>
          <cell r="F2031" t="str">
            <v>Northern States Power Co - Minnesota</v>
          </cell>
          <cell r="G2031">
            <v>13781</v>
          </cell>
          <cell r="I2031" t="str">
            <v>Sacred Heart CSG 1 LLC</v>
          </cell>
          <cell r="K2031" t="str">
            <v>Nautilus Solar Energy, LLC</v>
          </cell>
          <cell r="L2031">
            <v>1000</v>
          </cell>
          <cell r="M2031" t="str">
            <v>AC</v>
          </cell>
          <cell r="X2031">
            <v>2021</v>
          </cell>
          <cell r="Z2031" t="str">
            <v>Sacred Heart</v>
          </cell>
          <cell r="AB2031" t="str">
            <v>MN</v>
          </cell>
        </row>
        <row r="2032">
          <cell r="A2032" t="str">
            <v>P_660707207</v>
          </cell>
          <cell r="B2032" t="str">
            <v>Y</v>
          </cell>
          <cell r="F2032" t="str">
            <v>Northern States Power Co - Minnesota</v>
          </cell>
          <cell r="G2032">
            <v>13781</v>
          </cell>
          <cell r="I2032" t="str">
            <v>Buffalo Lake CSG 1 LLC</v>
          </cell>
          <cell r="K2032" t="str">
            <v>Nautilus Solar Energy, LLC</v>
          </cell>
          <cell r="L2032">
            <v>1000</v>
          </cell>
          <cell r="M2032" t="str">
            <v>AC</v>
          </cell>
          <cell r="X2032">
            <v>2021</v>
          </cell>
          <cell r="Z2032" t="str">
            <v>Buffalo Lake</v>
          </cell>
          <cell r="AB2032" t="str">
            <v>MN</v>
          </cell>
        </row>
        <row r="2033">
          <cell r="A2033" t="str">
            <v>P_110943018</v>
          </cell>
          <cell r="B2033" t="str">
            <v>Y</v>
          </cell>
          <cell r="F2033" t="str">
            <v>Northern States Power Co - Minnesota</v>
          </cell>
          <cell r="G2033">
            <v>13781</v>
          </cell>
          <cell r="I2033" t="str">
            <v>Stewart CSG 1 LLC</v>
          </cell>
          <cell r="K2033" t="str">
            <v>Nautilus Solar Energy, LLC</v>
          </cell>
          <cell r="L2033">
            <v>1000</v>
          </cell>
          <cell r="M2033" t="str">
            <v>AC</v>
          </cell>
          <cell r="X2033">
            <v>2021</v>
          </cell>
          <cell r="Z2033" t="str">
            <v>Stewart</v>
          </cell>
          <cell r="AB2033" t="str">
            <v>MN</v>
          </cell>
        </row>
        <row r="2034">
          <cell r="A2034" t="str">
            <v>P_269684693</v>
          </cell>
          <cell r="B2034" t="str">
            <v>Y</v>
          </cell>
          <cell r="F2034" t="str">
            <v>Northern States Power Co - Minnesota</v>
          </cell>
          <cell r="G2034">
            <v>13781</v>
          </cell>
          <cell r="I2034" t="str">
            <v>Novel Huneke Solar</v>
          </cell>
          <cell r="K2034" t="str">
            <v>Novel Energy Solutions</v>
          </cell>
          <cell r="L2034">
            <v>1000</v>
          </cell>
          <cell r="M2034" t="str">
            <v>AC</v>
          </cell>
          <cell r="X2034">
            <v>2021</v>
          </cell>
          <cell r="Z2034" t="str">
            <v>Zumbrota</v>
          </cell>
          <cell r="AB2034" t="str">
            <v>MN</v>
          </cell>
        </row>
        <row r="2035">
          <cell r="A2035" t="str">
            <v>P_389727251</v>
          </cell>
          <cell r="B2035" t="str">
            <v>Y</v>
          </cell>
          <cell r="F2035" t="str">
            <v>Northern States Power Co - Minnesota</v>
          </cell>
          <cell r="G2035">
            <v>13781</v>
          </cell>
          <cell r="I2035" t="str">
            <v>Novel Novak Solar</v>
          </cell>
          <cell r="K2035" t="str">
            <v>Novel Energy Solutions</v>
          </cell>
          <cell r="L2035">
            <v>1000</v>
          </cell>
          <cell r="M2035" t="str">
            <v>AC</v>
          </cell>
          <cell r="X2035">
            <v>2021</v>
          </cell>
          <cell r="Z2035" t="str">
            <v>Foley</v>
          </cell>
          <cell r="AB2035" t="str">
            <v>MN</v>
          </cell>
        </row>
        <row r="2036">
          <cell r="A2036" t="str">
            <v>P_437076532</v>
          </cell>
          <cell r="B2036" t="str">
            <v>Y</v>
          </cell>
          <cell r="F2036" t="str">
            <v>Northern States Power Co - Minnesota</v>
          </cell>
          <cell r="G2036">
            <v>13781</v>
          </cell>
          <cell r="I2036" t="str">
            <v>Novel Peter Solar</v>
          </cell>
          <cell r="K2036" t="str">
            <v>Novel Energy Solutions</v>
          </cell>
          <cell r="L2036">
            <v>1000</v>
          </cell>
          <cell r="M2036" t="str">
            <v>AC</v>
          </cell>
          <cell r="X2036">
            <v>2021</v>
          </cell>
          <cell r="Z2036" t="str">
            <v>Waterville</v>
          </cell>
          <cell r="AB2036" t="str">
            <v>MN</v>
          </cell>
        </row>
        <row r="2037">
          <cell r="A2037" t="str">
            <v>P_504266112</v>
          </cell>
          <cell r="B2037" t="str">
            <v>Y</v>
          </cell>
          <cell r="F2037" t="str">
            <v>Northern States Power Co - Minnesota</v>
          </cell>
          <cell r="G2037">
            <v>13781</v>
          </cell>
          <cell r="I2037" t="str">
            <v>Novel Stavem Solar</v>
          </cell>
          <cell r="K2037" t="str">
            <v>Novel Energy Solutions</v>
          </cell>
          <cell r="L2037">
            <v>1000</v>
          </cell>
          <cell r="M2037" t="str">
            <v>AC</v>
          </cell>
          <cell r="X2037">
            <v>2021</v>
          </cell>
          <cell r="Z2037" t="str">
            <v>Glenwood</v>
          </cell>
          <cell r="AB2037" t="str">
            <v>MN</v>
          </cell>
        </row>
        <row r="2038">
          <cell r="A2038" t="str">
            <v>P_751868909</v>
          </cell>
          <cell r="B2038" t="str">
            <v>Y</v>
          </cell>
          <cell r="F2038" t="str">
            <v>Northern States Power Co - Minnesota</v>
          </cell>
          <cell r="G2038">
            <v>13781</v>
          </cell>
          <cell r="I2038" t="str">
            <v>Novel Winegar Partnership Solar</v>
          </cell>
          <cell r="K2038" t="str">
            <v>Novel Energy Solutions</v>
          </cell>
          <cell r="L2038">
            <v>1000</v>
          </cell>
          <cell r="M2038" t="str">
            <v>AC</v>
          </cell>
          <cell r="X2038">
            <v>2021</v>
          </cell>
          <cell r="Z2038" t="str">
            <v>Waseca</v>
          </cell>
          <cell r="AB2038" t="str">
            <v>MN</v>
          </cell>
        </row>
        <row r="2039">
          <cell r="A2039" t="str">
            <v>P_092281539</v>
          </cell>
          <cell r="B2039" t="str">
            <v>Y</v>
          </cell>
          <cell r="F2039" t="str">
            <v>Northern States Power Co - Minnesota</v>
          </cell>
          <cell r="G2039">
            <v>13781</v>
          </cell>
          <cell r="I2039" t="str">
            <v>Palmer Community Solar LLC</v>
          </cell>
          <cell r="K2039" t="str">
            <v>New Energy Equity</v>
          </cell>
          <cell r="L2039">
            <v>1000</v>
          </cell>
          <cell r="M2039" t="str">
            <v>AC</v>
          </cell>
          <cell r="X2039">
            <v>2021</v>
          </cell>
          <cell r="Z2039" t="str">
            <v>Taylor Falls</v>
          </cell>
          <cell r="AB2039" t="str">
            <v>MN</v>
          </cell>
        </row>
        <row r="2040">
          <cell r="A2040" t="str">
            <v>P_249052444</v>
          </cell>
          <cell r="B2040" t="str">
            <v>Y</v>
          </cell>
          <cell r="F2040" t="str">
            <v>Northern States Power Co - Minnesota</v>
          </cell>
          <cell r="G2040">
            <v>13781</v>
          </cell>
          <cell r="I2040" t="str">
            <v>Pipestone City Solar LLC</v>
          </cell>
          <cell r="K2040" t="str">
            <v>Novel Energy Solutions LLC</v>
          </cell>
          <cell r="L2040">
            <v>1000</v>
          </cell>
          <cell r="M2040" t="str">
            <v>AC</v>
          </cell>
          <cell r="X2040">
            <v>2021</v>
          </cell>
          <cell r="Z2040" t="str">
            <v>Pipestone</v>
          </cell>
          <cell r="AB2040" t="str">
            <v>MN</v>
          </cell>
        </row>
        <row r="2041">
          <cell r="A2041" t="str">
            <v>P_328962562</v>
          </cell>
          <cell r="B2041" t="str">
            <v>Y</v>
          </cell>
          <cell r="F2041" t="str">
            <v>Northern States Power Co - Minnesota</v>
          </cell>
          <cell r="G2041">
            <v>13781</v>
          </cell>
          <cell r="I2041" t="str">
            <v>Primrose Solar, LLC</v>
          </cell>
          <cell r="K2041" t="str">
            <v>Geronimo Energy</v>
          </cell>
          <cell r="L2041">
            <v>1000</v>
          </cell>
          <cell r="M2041" t="str">
            <v>AC</v>
          </cell>
          <cell r="X2041">
            <v>2021</v>
          </cell>
          <cell r="Z2041" t="str">
            <v>Mankato</v>
          </cell>
          <cell r="AB2041" t="str">
            <v>MN</v>
          </cell>
        </row>
        <row r="2042">
          <cell r="A2042" t="str">
            <v>P_878364889</v>
          </cell>
          <cell r="B2042" t="str">
            <v>Y</v>
          </cell>
          <cell r="F2042" t="str">
            <v>Northern States Power Co - Minnesota</v>
          </cell>
          <cell r="G2042">
            <v>13781</v>
          </cell>
          <cell r="I2042" t="str">
            <v>RJC CSG 1</v>
          </cell>
          <cell r="K2042" t="str">
            <v>Gordian Energy</v>
          </cell>
          <cell r="L2042">
            <v>1000</v>
          </cell>
          <cell r="M2042" t="str">
            <v>AC</v>
          </cell>
          <cell r="X2042">
            <v>2021</v>
          </cell>
          <cell r="Z2042" t="str">
            <v>Owatonna</v>
          </cell>
          <cell r="AB2042" t="str">
            <v>MN</v>
          </cell>
        </row>
        <row r="2043">
          <cell r="A2043" t="str">
            <v>P_942687853</v>
          </cell>
          <cell r="B2043" t="str">
            <v>Y</v>
          </cell>
          <cell r="F2043" t="str">
            <v>Northern States Power Co - Minnesota</v>
          </cell>
          <cell r="G2043">
            <v>13781</v>
          </cell>
          <cell r="I2043" t="str">
            <v>Schull CSG</v>
          </cell>
          <cell r="K2043" t="str">
            <v>SunVest Solar</v>
          </cell>
          <cell r="L2043">
            <v>1000</v>
          </cell>
          <cell r="M2043" t="str">
            <v>AC</v>
          </cell>
          <cell r="X2043">
            <v>2021</v>
          </cell>
          <cell r="Z2043" t="str">
            <v>Mapleton</v>
          </cell>
          <cell r="AB2043" t="str">
            <v>MN</v>
          </cell>
        </row>
        <row r="2044">
          <cell r="A2044" t="str">
            <v>P_701986373</v>
          </cell>
          <cell r="B2044" t="str">
            <v>Y</v>
          </cell>
          <cell r="F2044" t="str">
            <v>Northern States Power Co - Minnesota</v>
          </cell>
          <cell r="G2044">
            <v>13781</v>
          </cell>
          <cell r="I2044" t="str">
            <v>Silver Lake Garden LLC</v>
          </cell>
          <cell r="K2044" t="str">
            <v>Excelsior Energy Capital</v>
          </cell>
          <cell r="L2044">
            <v>1000</v>
          </cell>
          <cell r="M2044" t="str">
            <v>AC</v>
          </cell>
          <cell r="X2044">
            <v>2021</v>
          </cell>
          <cell r="Z2044" t="str">
            <v>Waseca</v>
          </cell>
          <cell r="AB2044" t="str">
            <v>MN</v>
          </cell>
        </row>
        <row r="2045">
          <cell r="A2045" t="str">
            <v>P_296896016</v>
          </cell>
          <cell r="B2045" t="str">
            <v>Y</v>
          </cell>
          <cell r="F2045" t="str">
            <v>Northern States Power Co - Minnesota</v>
          </cell>
          <cell r="G2045">
            <v>13781</v>
          </cell>
          <cell r="I2045" t="str">
            <v>Studenski Community Solar LLC</v>
          </cell>
          <cell r="K2045" t="str">
            <v>New Energy Equity</v>
          </cell>
          <cell r="L2045">
            <v>1000</v>
          </cell>
          <cell r="M2045" t="str">
            <v>AC</v>
          </cell>
          <cell r="X2045">
            <v>2021</v>
          </cell>
          <cell r="Z2045" t="str">
            <v>Sauk Rapids</v>
          </cell>
          <cell r="AB2045" t="str">
            <v>MN</v>
          </cell>
        </row>
        <row r="2046">
          <cell r="A2046" t="str">
            <v>P_687653349</v>
          </cell>
          <cell r="B2046" t="str">
            <v>Y</v>
          </cell>
          <cell r="F2046" t="str">
            <v>Northern States Power Co - Minnesota</v>
          </cell>
          <cell r="G2046">
            <v>13781</v>
          </cell>
          <cell r="I2046" t="str">
            <v>Hayfield Community Solar</v>
          </cell>
          <cell r="K2046" t="str">
            <v>Novel Energy Solutions LLC</v>
          </cell>
          <cell r="L2046">
            <v>780</v>
          </cell>
          <cell r="M2046" t="str">
            <v>AC</v>
          </cell>
          <cell r="X2046">
            <v>2021</v>
          </cell>
          <cell r="Z2046" t="str">
            <v>Hayfield</v>
          </cell>
          <cell r="AB2046" t="str">
            <v>MN</v>
          </cell>
        </row>
        <row r="2047">
          <cell r="A2047" t="str">
            <v>P_467154456</v>
          </cell>
          <cell r="B2047" t="str">
            <v>Y</v>
          </cell>
          <cell r="F2047" t="str">
            <v>Northern States Power Co - Minnesota</v>
          </cell>
          <cell r="G2047">
            <v>13781</v>
          </cell>
          <cell r="I2047" t="str">
            <v>Svihel Community Solar LLC</v>
          </cell>
          <cell r="K2047" t="str">
            <v>New Energy Equity</v>
          </cell>
          <cell r="L2047">
            <v>1000</v>
          </cell>
          <cell r="M2047" t="str">
            <v>AC</v>
          </cell>
          <cell r="X2047">
            <v>2021</v>
          </cell>
          <cell r="Z2047" t="str">
            <v>Foley</v>
          </cell>
          <cell r="AB2047" t="str">
            <v>MN</v>
          </cell>
        </row>
        <row r="2048">
          <cell r="A2048" t="str">
            <v>P_422098613</v>
          </cell>
          <cell r="B2048" t="str">
            <v>Y</v>
          </cell>
          <cell r="F2048" t="str">
            <v>Northern States Power Co - Minnesota</v>
          </cell>
          <cell r="G2048">
            <v>13781</v>
          </cell>
          <cell r="I2048" t="str">
            <v>Swan Garden LLC</v>
          </cell>
          <cell r="K2048" t="str">
            <v>Nokomis Energy</v>
          </cell>
          <cell r="L2048">
            <v>1000</v>
          </cell>
          <cell r="M2048" t="str">
            <v>AC</v>
          </cell>
          <cell r="X2048">
            <v>2021</v>
          </cell>
          <cell r="Z2048" t="str">
            <v>Villard</v>
          </cell>
          <cell r="AB2048" t="str">
            <v>MN</v>
          </cell>
        </row>
        <row r="2049">
          <cell r="A2049" t="str">
            <v>P_835878372</v>
          </cell>
          <cell r="B2049" t="str">
            <v>Y</v>
          </cell>
          <cell r="F2049" t="str">
            <v>Northern States Power Co - Minnesota</v>
          </cell>
          <cell r="G2049">
            <v>13781</v>
          </cell>
          <cell r="I2049" t="str">
            <v>T. Luhman CSG 2</v>
          </cell>
          <cell r="K2049" t="str">
            <v>Madison Energy</v>
          </cell>
          <cell r="L2049">
            <v>1000</v>
          </cell>
          <cell r="M2049" t="str">
            <v>AC</v>
          </cell>
          <cell r="X2049">
            <v>2021</v>
          </cell>
          <cell r="Z2049" t="str">
            <v>Zumbrota</v>
          </cell>
          <cell r="AB2049" t="str">
            <v>MN</v>
          </cell>
        </row>
        <row r="2050">
          <cell r="A2050" t="str">
            <v>P_879687199</v>
          </cell>
          <cell r="B2050" t="str">
            <v>Y</v>
          </cell>
          <cell r="F2050" t="str">
            <v>Northern States Power Co - Minnesota</v>
          </cell>
          <cell r="G2050">
            <v>13781</v>
          </cell>
          <cell r="I2050" t="str">
            <v>Union Garden LLC</v>
          </cell>
          <cell r="K2050" t="str">
            <v>Nokomis Energy</v>
          </cell>
          <cell r="L2050">
            <v>1000</v>
          </cell>
          <cell r="M2050" t="str">
            <v>AC</v>
          </cell>
          <cell r="X2050">
            <v>2021</v>
          </cell>
          <cell r="Z2050" t="str">
            <v>Northfield</v>
          </cell>
          <cell r="AB2050" t="str">
            <v>MN</v>
          </cell>
        </row>
        <row r="2051">
          <cell r="A2051" t="str">
            <v>P_471551062</v>
          </cell>
          <cell r="B2051" t="str">
            <v>Y</v>
          </cell>
          <cell r="F2051" t="str">
            <v>Northern States Power Co - Minnesota</v>
          </cell>
          <cell r="G2051">
            <v>13781</v>
          </cell>
          <cell r="I2051" t="str">
            <v>USS Danube Solar LLC</v>
          </cell>
          <cell r="K2051" t="str">
            <v>US Solar</v>
          </cell>
          <cell r="L2051">
            <v>1000</v>
          </cell>
          <cell r="M2051" t="str">
            <v>AC</v>
          </cell>
          <cell r="X2051">
            <v>2021</v>
          </cell>
          <cell r="Z2051" t="str">
            <v>Danube</v>
          </cell>
          <cell r="AB2051" t="str">
            <v>MN</v>
          </cell>
        </row>
        <row r="2052">
          <cell r="A2052" t="str">
            <v>P_553969470</v>
          </cell>
          <cell r="B2052" t="str">
            <v>Y</v>
          </cell>
          <cell r="F2052" t="str">
            <v>Northern States Power Co - Minnesota</v>
          </cell>
          <cell r="G2052">
            <v>13781</v>
          </cell>
          <cell r="I2052" t="str">
            <v>USS Dot Com Solar LLC</v>
          </cell>
          <cell r="K2052" t="str">
            <v>US Solar</v>
          </cell>
          <cell r="L2052">
            <v>1000</v>
          </cell>
          <cell r="M2052" t="str">
            <v>AC</v>
          </cell>
          <cell r="X2052">
            <v>2021</v>
          </cell>
          <cell r="Z2052" t="str">
            <v>Morgan</v>
          </cell>
          <cell r="AB2052" t="str">
            <v>MN</v>
          </cell>
        </row>
        <row r="2053">
          <cell r="A2053" t="str">
            <v>P_641941917</v>
          </cell>
          <cell r="B2053" t="str">
            <v>Y</v>
          </cell>
          <cell r="F2053" t="str">
            <v>Northern States Power Co - Minnesota</v>
          </cell>
          <cell r="G2053">
            <v>13781</v>
          </cell>
          <cell r="I2053" t="str">
            <v>USS Quail Solar LLC</v>
          </cell>
          <cell r="K2053" t="str">
            <v>US Solar</v>
          </cell>
          <cell r="L2053">
            <v>1000</v>
          </cell>
          <cell r="M2053" t="str">
            <v>AC</v>
          </cell>
          <cell r="X2053">
            <v>2021</v>
          </cell>
          <cell r="Z2053" t="str">
            <v>Monticello</v>
          </cell>
          <cell r="AB2053" t="str">
            <v>MN</v>
          </cell>
        </row>
        <row r="2054">
          <cell r="A2054" t="str">
            <v>P_870284722</v>
          </cell>
          <cell r="B2054" t="str">
            <v>Y</v>
          </cell>
          <cell r="F2054" t="str">
            <v>Northern States Power Co - Minnesota</v>
          </cell>
          <cell r="G2054">
            <v>13781</v>
          </cell>
          <cell r="I2054" t="str">
            <v>USS Steamboat Solar LLC</v>
          </cell>
          <cell r="K2054" t="str">
            <v>US Solar</v>
          </cell>
          <cell r="L2054">
            <v>860</v>
          </cell>
          <cell r="M2054" t="str">
            <v>AC</v>
          </cell>
          <cell r="X2054">
            <v>2021</v>
          </cell>
          <cell r="Z2054" t="str">
            <v>Morgan</v>
          </cell>
          <cell r="AB2054" t="str">
            <v>MN</v>
          </cell>
        </row>
        <row r="2055">
          <cell r="A2055" t="str">
            <v>P_985669058</v>
          </cell>
          <cell r="B2055" t="str">
            <v>Y</v>
          </cell>
          <cell r="F2055" t="str">
            <v>Northern States Power Co - Minnesota</v>
          </cell>
          <cell r="G2055">
            <v>13781</v>
          </cell>
          <cell r="I2055" t="str">
            <v>USS Water City Solar LLC</v>
          </cell>
          <cell r="K2055" t="str">
            <v>US Solar</v>
          </cell>
          <cell r="L2055">
            <v>1000</v>
          </cell>
          <cell r="M2055" t="str">
            <v>AC</v>
          </cell>
          <cell r="X2055">
            <v>2021</v>
          </cell>
          <cell r="Z2055" t="str">
            <v>Waterville</v>
          </cell>
          <cell r="AB2055" t="str">
            <v>MN</v>
          </cell>
        </row>
        <row r="2056">
          <cell r="A2056" t="str">
            <v>P_078389295</v>
          </cell>
          <cell r="B2056" t="str">
            <v>Y</v>
          </cell>
          <cell r="F2056" t="str">
            <v>Northern States Power Co - Minnesota</v>
          </cell>
          <cell r="G2056">
            <v>13781</v>
          </cell>
          <cell r="I2056" t="str">
            <v>USS Water Town Solar LLC</v>
          </cell>
          <cell r="K2056" t="str">
            <v>US Solar</v>
          </cell>
          <cell r="L2056">
            <v>1000</v>
          </cell>
          <cell r="M2056" t="str">
            <v>AC</v>
          </cell>
          <cell r="X2056">
            <v>2021</v>
          </cell>
          <cell r="Z2056" t="str">
            <v>Waterville</v>
          </cell>
          <cell r="AB2056" t="str">
            <v>MN</v>
          </cell>
        </row>
        <row r="2057">
          <cell r="A2057" t="str">
            <v>P_784557699</v>
          </cell>
          <cell r="B2057" t="str">
            <v>Y</v>
          </cell>
          <cell r="F2057" t="str">
            <v>Northern States Power Co - Minnesota</v>
          </cell>
          <cell r="G2057">
            <v>13781</v>
          </cell>
          <cell r="I2057" t="str">
            <v>USS Wildcat Solar LLC</v>
          </cell>
          <cell r="K2057" t="str">
            <v>US Solar</v>
          </cell>
          <cell r="L2057">
            <v>1000</v>
          </cell>
          <cell r="M2057" t="str">
            <v>AC</v>
          </cell>
          <cell r="X2057">
            <v>2021</v>
          </cell>
          <cell r="Z2057" t="str">
            <v>Goodhue</v>
          </cell>
          <cell r="AB2057" t="str">
            <v>MN</v>
          </cell>
        </row>
        <row r="2058">
          <cell r="A2058" t="str">
            <v>P_395860702</v>
          </cell>
          <cell r="B2058" t="str">
            <v>Y</v>
          </cell>
          <cell r="F2058" t="str">
            <v>Northern States Power Co - Minnesota</v>
          </cell>
          <cell r="G2058">
            <v>13781</v>
          </cell>
          <cell r="I2058" t="str">
            <v>Westport Community Solar, LLC</v>
          </cell>
          <cell r="K2058" t="str">
            <v>Geronimo Energy</v>
          </cell>
          <cell r="L2058">
            <v>1000</v>
          </cell>
          <cell r="M2058" t="str">
            <v>AC</v>
          </cell>
          <cell r="X2058">
            <v>2021</v>
          </cell>
          <cell r="Z2058" t="str">
            <v>Lake Lillian</v>
          </cell>
          <cell r="AB2058" t="str">
            <v>MN</v>
          </cell>
        </row>
        <row r="2059">
          <cell r="A2059" t="str">
            <v>P_715987906</v>
          </cell>
          <cell r="B2059" t="str">
            <v>Y</v>
          </cell>
          <cell r="F2059" t="str">
            <v>Eversource MA East</v>
          </cell>
          <cell r="G2059">
            <v>54913</v>
          </cell>
          <cell r="I2059" t="str">
            <v>SMAES_00080</v>
          </cell>
          <cell r="K2059" t="str">
            <v>Associated Energy Developers</v>
          </cell>
          <cell r="L2059">
            <v>673.92</v>
          </cell>
          <cell r="M2059" t="str">
            <v>DC</v>
          </cell>
          <cell r="X2059">
            <v>2019</v>
          </cell>
          <cell r="Z2059" t="str">
            <v>Plymouth</v>
          </cell>
          <cell r="AB2059" t="str">
            <v>MA</v>
          </cell>
        </row>
        <row r="2060">
          <cell r="A2060" t="str">
            <v>P_511659781</v>
          </cell>
          <cell r="B2060" t="str">
            <v>Y</v>
          </cell>
          <cell r="F2060" t="str">
            <v>National Grid (Massachusetts Electric)</v>
          </cell>
          <cell r="G2060">
            <v>11804</v>
          </cell>
          <cell r="I2060" t="str">
            <v>SMANG_01639</v>
          </cell>
          <cell r="K2060" t="str">
            <v>Ecogy MA LLC</v>
          </cell>
          <cell r="L2060">
            <v>578.67999999999995</v>
          </cell>
          <cell r="M2060" t="str">
            <v>DC</v>
          </cell>
          <cell r="X2060">
            <v>2020</v>
          </cell>
          <cell r="Z2060" t="str">
            <v>Palmer</v>
          </cell>
          <cell r="AB2060" t="str">
            <v>MA</v>
          </cell>
        </row>
        <row r="2061">
          <cell r="A2061" t="str">
            <v>P_714654643</v>
          </cell>
          <cell r="B2061" t="str">
            <v>Y</v>
          </cell>
          <cell r="F2061" t="str">
            <v>Eversource MA East</v>
          </cell>
          <cell r="G2061">
            <v>54913</v>
          </cell>
          <cell r="I2061" t="str">
            <v>SMAES_16730</v>
          </cell>
          <cell r="K2061" t="str">
            <v>My Generation Energy</v>
          </cell>
          <cell r="L2061">
            <v>96.96</v>
          </cell>
          <cell r="M2061" t="str">
            <v>DC</v>
          </cell>
          <cell r="X2061">
            <v>2020</v>
          </cell>
          <cell r="Z2061" t="str">
            <v>Orleans</v>
          </cell>
          <cell r="AB2061" t="str">
            <v>MA</v>
          </cell>
        </row>
        <row r="2062">
          <cell r="A2062" t="str">
            <v>P_758778994</v>
          </cell>
          <cell r="B2062" t="str">
            <v>Y</v>
          </cell>
          <cell r="F2062" t="str">
            <v>Eversource MA West</v>
          </cell>
          <cell r="G2062">
            <v>20455</v>
          </cell>
          <cell r="I2062" t="str">
            <v>SMAES_02239</v>
          </cell>
          <cell r="K2062" t="str">
            <v>Ecogy MA III LLC</v>
          </cell>
          <cell r="L2062">
            <v>234.6</v>
          </cell>
          <cell r="M2062" t="str">
            <v>DC</v>
          </cell>
          <cell r="X2062">
            <v>2020</v>
          </cell>
          <cell r="Z2062" t="str">
            <v>Springfield</v>
          </cell>
          <cell r="AB2062" t="str">
            <v>MA</v>
          </cell>
        </row>
        <row r="2063">
          <cell r="A2063" t="str">
            <v>P_287040127</v>
          </cell>
          <cell r="B2063" t="str">
            <v>Y</v>
          </cell>
          <cell r="F2063" t="str">
            <v>Eversource MA East</v>
          </cell>
          <cell r="G2063">
            <v>54913</v>
          </cell>
          <cell r="I2063" t="str">
            <v>SMAES_21646</v>
          </cell>
          <cell r="K2063" t="str">
            <v>Madison Energy Investments I, LLC</v>
          </cell>
          <cell r="L2063">
            <v>304.92</v>
          </cell>
          <cell r="M2063" t="str">
            <v>DC</v>
          </cell>
          <cell r="X2063">
            <v>2020</v>
          </cell>
          <cell r="Z2063" t="str">
            <v>Medway</v>
          </cell>
          <cell r="AB2063" t="str">
            <v>MA</v>
          </cell>
        </row>
        <row r="2064">
          <cell r="A2064" t="str">
            <v>P_349840201</v>
          </cell>
          <cell r="B2064" t="str">
            <v>Y</v>
          </cell>
          <cell r="F2064" t="str">
            <v>National Grid (Massachusetts Electric)</v>
          </cell>
          <cell r="G2064">
            <v>11804</v>
          </cell>
          <cell r="I2064" t="str">
            <v>SMANG_01487</v>
          </cell>
          <cell r="K2064" t="str">
            <v>MassAmerican Energy LLC</v>
          </cell>
          <cell r="L2064">
            <v>422.5</v>
          </cell>
          <cell r="M2064" t="str">
            <v>DC</v>
          </cell>
          <cell r="X2064">
            <v>2020</v>
          </cell>
          <cell r="Z2064" t="str">
            <v>Tyngsborough</v>
          </cell>
          <cell r="AB2064" t="str">
            <v>MA</v>
          </cell>
        </row>
        <row r="2065">
          <cell r="A2065" t="str">
            <v>P_399023935</v>
          </cell>
          <cell r="B2065" t="str">
            <v>Y</v>
          </cell>
          <cell r="F2065" t="str">
            <v>National Grid (Massachusetts Electric)</v>
          </cell>
          <cell r="G2065">
            <v>11804</v>
          </cell>
          <cell r="I2065" t="str">
            <v>SMANG_02150</v>
          </cell>
          <cell r="K2065" t="str">
            <v>Clearway Energy Group</v>
          </cell>
          <cell r="L2065">
            <v>1300.8599999999999</v>
          </cell>
          <cell r="M2065" t="str">
            <v>DC</v>
          </cell>
          <cell r="X2065">
            <v>2020</v>
          </cell>
          <cell r="Z2065" t="str">
            <v>Ware</v>
          </cell>
          <cell r="AB2065" t="str">
            <v>MA</v>
          </cell>
        </row>
        <row r="2066">
          <cell r="A2066" t="str">
            <v>P_597718887</v>
          </cell>
          <cell r="B2066" t="str">
            <v>Y</v>
          </cell>
          <cell r="F2066" t="str">
            <v>National Grid (Massachusetts Electric)</v>
          </cell>
          <cell r="G2066">
            <v>11804</v>
          </cell>
          <cell r="I2066" t="str">
            <v>SMANG_00200</v>
          </cell>
          <cell r="K2066" t="str">
            <v>Clearway Energy Group</v>
          </cell>
          <cell r="L2066">
            <v>3686.93</v>
          </cell>
          <cell r="M2066" t="str">
            <v>DC</v>
          </cell>
          <cell r="X2066">
            <v>2020</v>
          </cell>
          <cell r="Z2066" t="str">
            <v>Dighton</v>
          </cell>
          <cell r="AB2066" t="str">
            <v>MA</v>
          </cell>
        </row>
        <row r="2067">
          <cell r="A2067" t="str">
            <v>P_798918564</v>
          </cell>
          <cell r="B2067" t="str">
            <v>Y</v>
          </cell>
          <cell r="F2067" t="str">
            <v>Eversource MA East</v>
          </cell>
          <cell r="G2067">
            <v>54913</v>
          </cell>
          <cell r="I2067" t="str">
            <v>SMAES_20495</v>
          </cell>
          <cell r="K2067" t="str">
            <v>Resonant Energy</v>
          </cell>
          <cell r="L2067">
            <v>74.260000000000005</v>
          </cell>
          <cell r="M2067" t="str">
            <v>DC</v>
          </cell>
          <cell r="X2067">
            <v>2020</v>
          </cell>
          <cell r="Z2067" t="str">
            <v>Boston</v>
          </cell>
          <cell r="AB2067" t="str">
            <v>MA</v>
          </cell>
        </row>
        <row r="2068">
          <cell r="A2068" t="str">
            <v>P_883397337</v>
          </cell>
          <cell r="B2068" t="str">
            <v>Y</v>
          </cell>
          <cell r="F2068" t="str">
            <v>Eversource MA East</v>
          </cell>
          <cell r="G2068">
            <v>54913</v>
          </cell>
          <cell r="I2068" t="str">
            <v>SMAES_05355</v>
          </cell>
          <cell r="K2068" t="str">
            <v>Clearway Energy Group</v>
          </cell>
          <cell r="L2068">
            <v>4553.96</v>
          </cell>
          <cell r="M2068" t="str">
            <v>DC</v>
          </cell>
          <cell r="X2068">
            <v>2020</v>
          </cell>
          <cell r="Z2068" t="str">
            <v>Plympton</v>
          </cell>
          <cell r="AB2068" t="str">
            <v>MA</v>
          </cell>
        </row>
        <row r="2069">
          <cell r="A2069" t="str">
            <v>P_157609365</v>
          </cell>
          <cell r="B2069" t="str">
            <v>Y</v>
          </cell>
          <cell r="F2069" t="str">
            <v>National Grid (Massachusetts Electric)</v>
          </cell>
          <cell r="G2069">
            <v>11804</v>
          </cell>
          <cell r="I2069" t="str">
            <v>SMANG_01915</v>
          </cell>
          <cell r="K2069" t="str">
            <v>20 McCormick Solar SOCAP, LLC</v>
          </cell>
          <cell r="L2069">
            <v>6998.88</v>
          </cell>
          <cell r="M2069" t="str">
            <v>DC</v>
          </cell>
          <cell r="X2069">
            <v>2020</v>
          </cell>
          <cell r="Z2069" t="str">
            <v>Spencer</v>
          </cell>
          <cell r="AB2069" t="str">
            <v>MA</v>
          </cell>
        </row>
        <row r="2070">
          <cell r="A2070" t="str">
            <v>P_571926599</v>
          </cell>
          <cell r="B2070" t="str">
            <v>Y</v>
          </cell>
          <cell r="F2070" t="str">
            <v>National Grid (Massachusetts Electric)</v>
          </cell>
          <cell r="G2070">
            <v>11804</v>
          </cell>
          <cell r="I2070" t="str">
            <v>SMANG_02136</v>
          </cell>
          <cell r="K2070" t="str">
            <v>Clearway Energy Group</v>
          </cell>
          <cell r="L2070">
            <v>1241.73</v>
          </cell>
          <cell r="M2070" t="str">
            <v>DC</v>
          </cell>
          <cell r="X2070">
            <v>2020</v>
          </cell>
          <cell r="Z2070" t="str">
            <v>Southbridge</v>
          </cell>
          <cell r="AB2070" t="str">
            <v>MA</v>
          </cell>
        </row>
        <row r="2071">
          <cell r="A2071" t="str">
            <v>P_808242167</v>
          </cell>
          <cell r="B2071" t="str">
            <v>Y</v>
          </cell>
          <cell r="F2071" t="str">
            <v>National Grid (Massachusetts Electric)</v>
          </cell>
          <cell r="G2071">
            <v>11804</v>
          </cell>
          <cell r="I2071" t="str">
            <v>SMANG_02131</v>
          </cell>
          <cell r="K2071" t="str">
            <v>Clearway Energy Group</v>
          </cell>
          <cell r="L2071">
            <v>1215.24</v>
          </cell>
          <cell r="M2071" t="str">
            <v>DC</v>
          </cell>
          <cell r="X2071">
            <v>2020</v>
          </cell>
          <cell r="Z2071" t="str">
            <v>Southbridge</v>
          </cell>
          <cell r="AB2071" t="str">
            <v>MA</v>
          </cell>
        </row>
        <row r="2072">
          <cell r="A2072" t="str">
            <v>P_867996476</v>
          </cell>
          <cell r="B2072" t="str">
            <v>Y</v>
          </cell>
          <cell r="F2072" t="str">
            <v>National Grid (Massachusetts Electric)</v>
          </cell>
          <cell r="G2072">
            <v>11804</v>
          </cell>
          <cell r="I2072" t="str">
            <v>SMANG_02142</v>
          </cell>
          <cell r="K2072" t="str">
            <v>Clearway Energy Group</v>
          </cell>
          <cell r="L2072">
            <v>4742.3999999999996</v>
          </cell>
          <cell r="M2072" t="str">
            <v>DC</v>
          </cell>
          <cell r="X2072">
            <v>2020</v>
          </cell>
          <cell r="Z2072" t="str">
            <v>Southbridge</v>
          </cell>
          <cell r="AB2072" t="str">
            <v>MA</v>
          </cell>
        </row>
        <row r="2073">
          <cell r="A2073" t="str">
            <v>P_686286297</v>
          </cell>
          <cell r="B2073" t="str">
            <v>Y</v>
          </cell>
          <cell r="F2073" t="str">
            <v>Eversource MA East</v>
          </cell>
          <cell r="G2073">
            <v>54913</v>
          </cell>
          <cell r="I2073" t="str">
            <v>SMAES_22256</v>
          </cell>
          <cell r="K2073" t="str">
            <v>Hurricane Hill Development Company PLLC</v>
          </cell>
          <cell r="L2073">
            <v>49.95</v>
          </cell>
          <cell r="M2073" t="str">
            <v>DC</v>
          </cell>
          <cell r="X2073">
            <v>2021</v>
          </cell>
          <cell r="Z2073" t="str">
            <v>Boston</v>
          </cell>
          <cell r="AB2073" t="str">
            <v>MA</v>
          </cell>
        </row>
        <row r="2074">
          <cell r="A2074" t="str">
            <v>P_051512943</v>
          </cell>
          <cell r="B2074" t="str">
            <v>Y</v>
          </cell>
          <cell r="F2074" t="str">
            <v>Eversource MA East</v>
          </cell>
          <cell r="G2074">
            <v>54913</v>
          </cell>
          <cell r="I2074" t="str">
            <v>SMAES_13404</v>
          </cell>
          <cell r="K2074" t="str">
            <v>Madison Energy Investments</v>
          </cell>
          <cell r="L2074">
            <v>628.32000000000005</v>
          </cell>
          <cell r="M2074" t="str">
            <v>DC</v>
          </cell>
          <cell r="X2074">
            <v>2021</v>
          </cell>
          <cell r="Z2074" t="str">
            <v>Woburn</v>
          </cell>
          <cell r="AB2074" t="str">
            <v>MA</v>
          </cell>
        </row>
        <row r="2075">
          <cell r="A2075" t="str">
            <v>P_186694746</v>
          </cell>
          <cell r="B2075" t="str">
            <v>Y</v>
          </cell>
          <cell r="F2075" t="str">
            <v>National Grid (Massachusetts Electric)</v>
          </cell>
          <cell r="G2075">
            <v>11804</v>
          </cell>
          <cell r="I2075" t="str">
            <v>SMANG_18466</v>
          </cell>
          <cell r="K2075" t="str">
            <v>Helio Energy Inc</v>
          </cell>
          <cell r="L2075">
            <v>72</v>
          </cell>
          <cell r="M2075" t="str">
            <v>DC</v>
          </cell>
          <cell r="X2075">
            <v>2021</v>
          </cell>
          <cell r="Z2075" t="str">
            <v>East Bridgewater</v>
          </cell>
          <cell r="AB2075" t="str">
            <v>MA</v>
          </cell>
        </row>
        <row r="2076">
          <cell r="A2076" t="str">
            <v>P_713791316</v>
          </cell>
          <cell r="B2076" t="str">
            <v>Y</v>
          </cell>
          <cell r="F2076" t="str">
            <v>National Grid (Massachusetts Electric)</v>
          </cell>
          <cell r="G2076">
            <v>11804</v>
          </cell>
          <cell r="I2076" t="str">
            <v>SMANG_18467</v>
          </cell>
          <cell r="K2076" t="str">
            <v>Helio Energy Inc</v>
          </cell>
          <cell r="L2076">
            <v>69.12</v>
          </cell>
          <cell r="M2076" t="str">
            <v>DC</v>
          </cell>
          <cell r="X2076">
            <v>2021</v>
          </cell>
          <cell r="Z2076" t="str">
            <v>East Bridgewater</v>
          </cell>
          <cell r="AB2076" t="str">
            <v>MA</v>
          </cell>
        </row>
        <row r="2077">
          <cell r="A2077" t="str">
            <v>P_527078846</v>
          </cell>
          <cell r="B2077" t="str">
            <v>Y</v>
          </cell>
          <cell r="F2077" t="str">
            <v>National Grid (Massachusetts Electric)</v>
          </cell>
          <cell r="G2077">
            <v>11804</v>
          </cell>
          <cell r="I2077" t="str">
            <v>SMANG_18468</v>
          </cell>
          <cell r="K2077" t="str">
            <v>Helio Energy Inc</v>
          </cell>
          <cell r="L2077">
            <v>59.76</v>
          </cell>
          <cell r="M2077" t="str">
            <v>DC</v>
          </cell>
          <cell r="X2077">
            <v>2021</v>
          </cell>
          <cell r="Z2077" t="str">
            <v>East Bridgewater</v>
          </cell>
          <cell r="AB2077" t="str">
            <v>MA</v>
          </cell>
        </row>
        <row r="2078">
          <cell r="A2078" t="str">
            <v>P_065910568</v>
          </cell>
          <cell r="B2078" t="str">
            <v>Y</v>
          </cell>
          <cell r="F2078" t="str">
            <v>National Grid (Massachusetts Electric)</v>
          </cell>
          <cell r="G2078">
            <v>11804</v>
          </cell>
          <cell r="I2078" t="str">
            <v>SMANG_18469</v>
          </cell>
          <cell r="K2078" t="str">
            <v>Helio Energy Inc</v>
          </cell>
          <cell r="L2078">
            <v>67.680000000000007</v>
          </cell>
          <cell r="M2078" t="str">
            <v>DC</v>
          </cell>
          <cell r="X2078">
            <v>2021</v>
          </cell>
          <cell r="Z2078" t="str">
            <v>East Bridgewater</v>
          </cell>
          <cell r="AB2078" t="str">
            <v>MA</v>
          </cell>
        </row>
        <row r="2079">
          <cell r="A2079" t="str">
            <v>P_819296721</v>
          </cell>
          <cell r="B2079" t="str">
            <v>Y</v>
          </cell>
          <cell r="F2079" t="str">
            <v>National Grid (Massachusetts Electric)</v>
          </cell>
          <cell r="G2079">
            <v>11804</v>
          </cell>
          <cell r="I2079" t="str">
            <v>SMANG_18470</v>
          </cell>
          <cell r="K2079" t="str">
            <v>Helio Energy Inc</v>
          </cell>
          <cell r="L2079">
            <v>69.12</v>
          </cell>
          <cell r="M2079" t="str">
            <v>DC</v>
          </cell>
          <cell r="X2079">
            <v>2021</v>
          </cell>
          <cell r="Z2079" t="str">
            <v>East Bridgewater</v>
          </cell>
          <cell r="AB2079" t="str">
            <v>MA</v>
          </cell>
        </row>
        <row r="2080">
          <cell r="A2080" t="str">
            <v>P_073711281</v>
          </cell>
          <cell r="B2080" t="str">
            <v>Y</v>
          </cell>
          <cell r="F2080" t="str">
            <v>National Grid (Massachusetts Electric)</v>
          </cell>
          <cell r="G2080">
            <v>11804</v>
          </cell>
          <cell r="I2080" t="str">
            <v>SMANG_18471</v>
          </cell>
          <cell r="K2080" t="str">
            <v>Helio Energy Inc</v>
          </cell>
          <cell r="L2080">
            <v>65.52</v>
          </cell>
          <cell r="M2080" t="str">
            <v>DC</v>
          </cell>
          <cell r="X2080">
            <v>2021</v>
          </cell>
          <cell r="Z2080" t="str">
            <v>East Bridgewater</v>
          </cell>
          <cell r="AB2080" t="str">
            <v>MA</v>
          </cell>
        </row>
        <row r="2081">
          <cell r="A2081" t="str">
            <v>P_591222646</v>
          </cell>
          <cell r="B2081" t="str">
            <v>Y</v>
          </cell>
          <cell r="F2081" t="str">
            <v>National Grid (Massachusetts Electric)</v>
          </cell>
          <cell r="G2081">
            <v>11804</v>
          </cell>
          <cell r="I2081" t="str">
            <v>SMANG_18472</v>
          </cell>
          <cell r="K2081" t="str">
            <v>Helio Energy Inc</v>
          </cell>
          <cell r="L2081">
            <v>72</v>
          </cell>
          <cell r="M2081" t="str">
            <v>DC</v>
          </cell>
          <cell r="X2081">
            <v>2021</v>
          </cell>
          <cell r="Z2081" t="str">
            <v>East Bridgewater</v>
          </cell>
          <cell r="AB2081" t="str">
            <v>MA</v>
          </cell>
        </row>
        <row r="2082">
          <cell r="A2082" t="str">
            <v>P_420036293</v>
          </cell>
          <cell r="B2082" t="str">
            <v>Y</v>
          </cell>
          <cell r="F2082" t="str">
            <v>National Grid (Massachusetts Electric)</v>
          </cell>
          <cell r="G2082">
            <v>11804</v>
          </cell>
          <cell r="I2082" t="str">
            <v>SMANG_18474</v>
          </cell>
          <cell r="K2082" t="str">
            <v>Helio Energy Inc</v>
          </cell>
          <cell r="L2082">
            <v>69.12</v>
          </cell>
          <cell r="M2082" t="str">
            <v>DC</v>
          </cell>
          <cell r="X2082">
            <v>2021</v>
          </cell>
          <cell r="Z2082" t="str">
            <v>East Bridgewater</v>
          </cell>
          <cell r="AB2082" t="str">
            <v>MA</v>
          </cell>
        </row>
        <row r="2083">
          <cell r="A2083" t="str">
            <v>P_525924991</v>
          </cell>
          <cell r="B2083" t="str">
            <v>Y</v>
          </cell>
          <cell r="F2083" t="str">
            <v>National Grid (Massachusetts Electric)</v>
          </cell>
          <cell r="G2083">
            <v>11804</v>
          </cell>
          <cell r="I2083" t="str">
            <v>SMANG_18475</v>
          </cell>
          <cell r="K2083" t="str">
            <v>Helio Energy Inc</v>
          </cell>
          <cell r="L2083">
            <v>69.12</v>
          </cell>
          <cell r="M2083" t="str">
            <v>DC</v>
          </cell>
          <cell r="X2083">
            <v>2021</v>
          </cell>
          <cell r="Z2083" t="str">
            <v>East Bridgewater</v>
          </cell>
          <cell r="AB2083" t="str">
            <v>MA</v>
          </cell>
        </row>
        <row r="2084">
          <cell r="A2084" t="str">
            <v>P_870368786</v>
          </cell>
          <cell r="B2084" t="str">
            <v>Y</v>
          </cell>
          <cell r="F2084" t="str">
            <v>National Grid (Massachusetts Electric)</v>
          </cell>
          <cell r="G2084">
            <v>11804</v>
          </cell>
          <cell r="I2084" t="str">
            <v>SMANG_18476</v>
          </cell>
          <cell r="K2084" t="str">
            <v>Helio Energy Inc</v>
          </cell>
          <cell r="L2084">
            <v>69.12</v>
          </cell>
          <cell r="M2084" t="str">
            <v>DC</v>
          </cell>
          <cell r="X2084">
            <v>2021</v>
          </cell>
          <cell r="Z2084" t="str">
            <v>East Bridgewater</v>
          </cell>
          <cell r="AB2084" t="str">
            <v>MA</v>
          </cell>
        </row>
        <row r="2085">
          <cell r="A2085" t="str">
            <v>P_324814896</v>
          </cell>
          <cell r="B2085" t="str">
            <v>Y</v>
          </cell>
          <cell r="F2085" t="str">
            <v>Eversource MA West</v>
          </cell>
          <cell r="G2085">
            <v>20455</v>
          </cell>
          <cell r="I2085" t="str">
            <v>SMAES_02545</v>
          </cell>
          <cell r="K2085" t="str">
            <v>Dalton Solar, LLC</v>
          </cell>
          <cell r="L2085">
            <v>6376.37</v>
          </cell>
          <cell r="M2085" t="str">
            <v>DC</v>
          </cell>
          <cell r="X2085">
            <v>2021</v>
          </cell>
          <cell r="Z2085" t="str">
            <v>Dalton</v>
          </cell>
          <cell r="AB2085" t="str">
            <v>MA</v>
          </cell>
        </row>
        <row r="2086">
          <cell r="A2086" t="str">
            <v>P_332343299</v>
          </cell>
          <cell r="B2086" t="str">
            <v>Y</v>
          </cell>
          <cell r="F2086" t="str">
            <v>National Grid (Massachusetts Electric)</v>
          </cell>
          <cell r="G2086">
            <v>11804</v>
          </cell>
          <cell r="I2086" t="str">
            <v>SMANG_00214</v>
          </cell>
          <cell r="K2086" t="str">
            <v>Ware Palmer Road Solar LLC</v>
          </cell>
          <cell r="L2086">
            <v>4258.8</v>
          </cell>
          <cell r="M2086" t="str">
            <v>DC</v>
          </cell>
          <cell r="X2086">
            <v>2021</v>
          </cell>
          <cell r="Z2086" t="str">
            <v>Ware</v>
          </cell>
          <cell r="AB2086" t="str">
            <v>MA</v>
          </cell>
        </row>
        <row r="2087">
          <cell r="A2087" t="str">
            <v>P_480066491</v>
          </cell>
          <cell r="B2087" t="str">
            <v>Y</v>
          </cell>
          <cell r="F2087" t="str">
            <v>National Grid (Massachusetts Electric)</v>
          </cell>
          <cell r="G2087">
            <v>11804</v>
          </cell>
          <cell r="I2087" t="str">
            <v>SMANG_02043</v>
          </cell>
          <cell r="K2087" t="str">
            <v>Granby Solar, LLC</v>
          </cell>
          <cell r="L2087">
            <v>4755.24</v>
          </cell>
          <cell r="M2087" t="str">
            <v>DC</v>
          </cell>
          <cell r="X2087">
            <v>2021</v>
          </cell>
          <cell r="Z2087" t="str">
            <v>Granby</v>
          </cell>
          <cell r="AB2087" t="str">
            <v>MA</v>
          </cell>
        </row>
        <row r="2088">
          <cell r="A2088" t="str">
            <v>P_273441214</v>
          </cell>
          <cell r="B2088" t="str">
            <v>Y</v>
          </cell>
          <cell r="F2088" t="str">
            <v>Eversource MA East</v>
          </cell>
          <cell r="G2088">
            <v>54913</v>
          </cell>
          <cell r="I2088" t="str">
            <v>SMAES_00043</v>
          </cell>
          <cell r="K2088" t="str">
            <v>Fairhaven MA 1, LLC</v>
          </cell>
          <cell r="L2088">
            <v>2635.68</v>
          </cell>
          <cell r="M2088" t="str">
            <v>DC</v>
          </cell>
          <cell r="X2088">
            <v>2021</v>
          </cell>
          <cell r="Z2088" t="str">
            <v>Fairhaven</v>
          </cell>
          <cell r="AB2088" t="str">
            <v>MA</v>
          </cell>
        </row>
        <row r="2089">
          <cell r="A2089" t="str">
            <v>P_666796418</v>
          </cell>
          <cell r="B2089" t="str">
            <v>Y</v>
          </cell>
          <cell r="F2089" t="str">
            <v>National Grid (Massachusetts Electric)</v>
          </cell>
          <cell r="G2089">
            <v>11804</v>
          </cell>
          <cell r="I2089" t="str">
            <v>SMANG_04315</v>
          </cell>
          <cell r="K2089" t="str">
            <v>Clearway Energy Group</v>
          </cell>
          <cell r="L2089">
            <v>9899.89</v>
          </cell>
          <cell r="M2089" t="str">
            <v>DC</v>
          </cell>
          <cell r="X2089">
            <v>2021</v>
          </cell>
          <cell r="Z2089" t="str">
            <v>Tyngsborough</v>
          </cell>
          <cell r="AB2089" t="str">
            <v>MA</v>
          </cell>
        </row>
        <row r="2090">
          <cell r="A2090" t="str">
            <v>P_607052817</v>
          </cell>
          <cell r="B2090" t="str">
            <v>Y</v>
          </cell>
          <cell r="F2090" t="str">
            <v>National Grid (Massachusetts Electric)</v>
          </cell>
          <cell r="G2090">
            <v>11804</v>
          </cell>
          <cell r="I2090" t="str">
            <v>SMANG_01414</v>
          </cell>
          <cell r="K2090" t="str">
            <v>ZPD-PT Solar Project 2017-006 LLC</v>
          </cell>
          <cell r="L2090">
            <v>5599.44</v>
          </cell>
          <cell r="M2090" t="str">
            <v>DC</v>
          </cell>
          <cell r="X2090">
            <v>2021</v>
          </cell>
          <cell r="Z2090" t="str">
            <v>Warren</v>
          </cell>
          <cell r="AB2090" t="str">
            <v>MA</v>
          </cell>
        </row>
        <row r="2091">
          <cell r="A2091" t="str">
            <v>P_892910416</v>
          </cell>
          <cell r="B2091" t="str">
            <v>Y</v>
          </cell>
          <cell r="F2091" t="str">
            <v>National Grid (Massachusetts Electric)</v>
          </cell>
          <cell r="G2091">
            <v>11804</v>
          </cell>
          <cell r="I2091" t="str">
            <v>SMANG_06547</v>
          </cell>
          <cell r="K2091" t="str">
            <v>MassAmerican Energy LLC</v>
          </cell>
          <cell r="L2091">
            <v>343.52</v>
          </cell>
          <cell r="M2091" t="str">
            <v>DC</v>
          </cell>
          <cell r="X2091">
            <v>2021</v>
          </cell>
          <cell r="Z2091" t="str">
            <v>Tyngsborough</v>
          </cell>
          <cell r="AB2091" t="str">
            <v>MA</v>
          </cell>
        </row>
        <row r="2092">
          <cell r="A2092" t="str">
            <v>P_190141276</v>
          </cell>
          <cell r="B2092" t="str">
            <v>Y</v>
          </cell>
          <cell r="F2092" t="str">
            <v>Eversource MA East</v>
          </cell>
          <cell r="G2092">
            <v>54913</v>
          </cell>
          <cell r="I2092" t="str">
            <v>SMAES_17845</v>
          </cell>
          <cell r="K2092" t="str">
            <v>Hurricane Hill Development Company PLLC</v>
          </cell>
          <cell r="L2092">
            <v>79.2</v>
          </cell>
          <cell r="M2092" t="str">
            <v>DC</v>
          </cell>
          <cell r="X2092">
            <v>2021</v>
          </cell>
          <cell r="Z2092" t="str">
            <v>Acushnet</v>
          </cell>
          <cell r="AB2092" t="str">
            <v>MA</v>
          </cell>
        </row>
        <row r="2093">
          <cell r="A2093" t="str">
            <v>P_397898230</v>
          </cell>
          <cell r="B2093" t="str">
            <v>Y</v>
          </cell>
          <cell r="F2093" t="str">
            <v>Eversource MA East</v>
          </cell>
          <cell r="G2093">
            <v>54913</v>
          </cell>
          <cell r="I2093" t="str">
            <v>SMAES_06926</v>
          </cell>
          <cell r="K2093" t="str">
            <v>Citizens Enterprises Corporation</v>
          </cell>
          <cell r="L2093">
            <v>2022.93</v>
          </cell>
          <cell r="M2093" t="str">
            <v>DC</v>
          </cell>
          <cell r="X2093">
            <v>2021</v>
          </cell>
          <cell r="Z2093" t="str">
            <v>Falmouth</v>
          </cell>
          <cell r="AB2093" t="str">
            <v>MA</v>
          </cell>
        </row>
        <row r="2094">
          <cell r="A2094" t="str">
            <v>P_353963369</v>
          </cell>
          <cell r="B2094" t="str">
            <v>Y</v>
          </cell>
          <cell r="F2094" t="str">
            <v>Eversource MA East</v>
          </cell>
          <cell r="G2094">
            <v>54913</v>
          </cell>
          <cell r="I2094" t="str">
            <v>SMAES_00042</v>
          </cell>
          <cell r="K2094" t="str">
            <v>Fairhaven MA 2, LLC</v>
          </cell>
          <cell r="L2094">
            <v>4220</v>
          </cell>
          <cell r="M2094" t="str">
            <v>DC</v>
          </cell>
          <cell r="X2094">
            <v>2021</v>
          </cell>
          <cell r="Z2094" t="str">
            <v>Fairhaven</v>
          </cell>
          <cell r="AB2094" t="str">
            <v>MA</v>
          </cell>
        </row>
        <row r="2095">
          <cell r="A2095" t="str">
            <v>P_872191373</v>
          </cell>
          <cell r="B2095" t="str">
            <v>Y</v>
          </cell>
          <cell r="F2095" t="str">
            <v>National Grid (Massachusetts Electric)</v>
          </cell>
          <cell r="G2095">
            <v>11804</v>
          </cell>
          <cell r="I2095" t="str">
            <v>SMANG_04388</v>
          </cell>
          <cell r="K2095" t="str">
            <v>Charlemont MA 1, LLC</v>
          </cell>
          <cell r="L2095">
            <v>3465</v>
          </cell>
          <cell r="M2095" t="str">
            <v>DC</v>
          </cell>
          <cell r="X2095">
            <v>2021</v>
          </cell>
          <cell r="Z2095" t="str">
            <v>Charlemont</v>
          </cell>
          <cell r="AB2095" t="str">
            <v>MA</v>
          </cell>
        </row>
        <row r="2096">
          <cell r="A2096" t="str">
            <v>P_271011051</v>
          </cell>
          <cell r="B2096" t="str">
            <v>Y</v>
          </cell>
          <cell r="F2096" t="str">
            <v>National Grid (Massachusetts Electric)</v>
          </cell>
          <cell r="G2096">
            <v>11804</v>
          </cell>
          <cell r="I2096" t="str">
            <v>SMANG_07791</v>
          </cell>
          <cell r="K2096" t="str">
            <v>Ameresco, Inc.</v>
          </cell>
          <cell r="L2096">
            <v>2151.1799999999998</v>
          </cell>
          <cell r="M2096" t="str">
            <v>DC</v>
          </cell>
          <cell r="X2096">
            <v>2021</v>
          </cell>
          <cell r="Z2096" t="str">
            <v>Methuen</v>
          </cell>
          <cell r="AB2096" t="str">
            <v>MA</v>
          </cell>
        </row>
        <row r="2097">
          <cell r="A2097" t="str">
            <v>P_031474133</v>
          </cell>
          <cell r="B2097" t="str">
            <v>Y</v>
          </cell>
          <cell r="F2097" t="str">
            <v>Eversource MA East</v>
          </cell>
          <cell r="G2097">
            <v>54913</v>
          </cell>
          <cell r="I2097" t="str">
            <v>SMAES_16676</v>
          </cell>
          <cell r="K2097" t="str">
            <v>Sunwealth Power Inc.</v>
          </cell>
          <cell r="L2097">
            <v>613.44000000000005</v>
          </cell>
          <cell r="M2097" t="str">
            <v>DC</v>
          </cell>
          <cell r="X2097">
            <v>2021</v>
          </cell>
          <cell r="Z2097" t="str">
            <v>Waltham</v>
          </cell>
          <cell r="AB2097" t="str">
            <v>MA</v>
          </cell>
        </row>
        <row r="2098">
          <cell r="A2098" t="str">
            <v>P_165760119</v>
          </cell>
          <cell r="B2098" t="str">
            <v>Y</v>
          </cell>
          <cell r="F2098" t="str">
            <v>Eversource MA East</v>
          </cell>
          <cell r="G2098">
            <v>54913</v>
          </cell>
          <cell r="I2098" t="str">
            <v>SMAES_10090</v>
          </cell>
          <cell r="K2098" t="str">
            <v>Sunrise on Wing Lane, LLC.</v>
          </cell>
          <cell r="L2098">
            <v>3481.38</v>
          </cell>
          <cell r="M2098" t="str">
            <v>DC</v>
          </cell>
          <cell r="X2098">
            <v>2021</v>
          </cell>
          <cell r="Z2098" t="str">
            <v>Acushnet</v>
          </cell>
          <cell r="AB2098" t="str">
            <v>MA</v>
          </cell>
        </row>
        <row r="2099">
          <cell r="A2099" t="str">
            <v>P_755115707</v>
          </cell>
          <cell r="B2099" t="str">
            <v>Y</v>
          </cell>
          <cell r="F2099" t="str">
            <v>National Grid (Massachusetts Electric)</v>
          </cell>
          <cell r="G2099">
            <v>11804</v>
          </cell>
          <cell r="I2099" t="str">
            <v>SMANG_00155</v>
          </cell>
          <cell r="K2099" t="str">
            <v>Clearway Energy Group</v>
          </cell>
          <cell r="L2099">
            <v>7465.5</v>
          </cell>
          <cell r="M2099" t="str">
            <v>DC</v>
          </cell>
          <cell r="X2099">
            <v>2021</v>
          </cell>
          <cell r="Z2099" t="str">
            <v>Hubbardston</v>
          </cell>
          <cell r="AB2099" t="str">
            <v>MA</v>
          </cell>
        </row>
        <row r="2100">
          <cell r="A2100" t="str">
            <v>P_860646093</v>
          </cell>
          <cell r="B2100" t="str">
            <v>Y</v>
          </cell>
          <cell r="F2100" t="str">
            <v>National Grid (Massachusetts Electric)</v>
          </cell>
          <cell r="G2100">
            <v>11804</v>
          </cell>
          <cell r="I2100" t="str">
            <v>SMANG_01058</v>
          </cell>
          <cell r="K2100" t="str">
            <v>Sargent Road Solar, LLC</v>
          </cell>
          <cell r="L2100">
            <v>1201.5</v>
          </cell>
          <cell r="M2100" t="str">
            <v>DC</v>
          </cell>
          <cell r="X2100">
            <v>2021</v>
          </cell>
          <cell r="Z2100" t="str">
            <v>Westminster</v>
          </cell>
          <cell r="AB2100" t="str">
            <v>MA</v>
          </cell>
        </row>
        <row r="2101">
          <cell r="A2101" t="str">
            <v>P_184848076</v>
          </cell>
          <cell r="B2101" t="str">
            <v>Y</v>
          </cell>
          <cell r="F2101" t="str">
            <v>National Grid (Massachusetts Electric)</v>
          </cell>
          <cell r="G2101">
            <v>11804</v>
          </cell>
          <cell r="I2101" t="str">
            <v>SMANG_00181</v>
          </cell>
          <cell r="K2101" t="str">
            <v>Lane Ave Solar LLC</v>
          </cell>
          <cell r="L2101">
            <v>2028</v>
          </cell>
          <cell r="M2101" t="str">
            <v>DC</v>
          </cell>
          <cell r="X2101">
            <v>2021</v>
          </cell>
          <cell r="Z2101" t="str">
            <v>North Brookfield</v>
          </cell>
          <cell r="AB2101" t="str">
            <v>MA</v>
          </cell>
        </row>
        <row r="2102">
          <cell r="A2102" t="str">
            <v>P_261533265</v>
          </cell>
          <cell r="B2102" t="str">
            <v>Y</v>
          </cell>
          <cell r="F2102" t="str">
            <v>National Grid (Massachusetts Electric)</v>
          </cell>
          <cell r="G2102">
            <v>11804</v>
          </cell>
          <cell r="I2102" t="str">
            <v>SMANG_00141</v>
          </cell>
          <cell r="K2102" t="str">
            <v>Wilbur Woods Solar LLC</v>
          </cell>
          <cell r="L2102">
            <v>7284.48</v>
          </cell>
          <cell r="M2102" t="str">
            <v>DC</v>
          </cell>
          <cell r="X2102">
            <v>2021</v>
          </cell>
          <cell r="Z2102" t="str">
            <v>Orange</v>
          </cell>
          <cell r="AB2102" t="str">
            <v>MA</v>
          </cell>
        </row>
        <row r="2103">
          <cell r="A2103" t="str">
            <v>P_846141049</v>
          </cell>
          <cell r="B2103" t="str">
            <v>Y</v>
          </cell>
          <cell r="F2103" t="str">
            <v>National Grid (Massachusetts Electric)</v>
          </cell>
          <cell r="G2103">
            <v>11804</v>
          </cell>
          <cell r="I2103" t="str">
            <v>SMANG_00144</v>
          </cell>
          <cell r="K2103" t="str">
            <v>W. Orange RD Solar LLC</v>
          </cell>
          <cell r="L2103">
            <v>7000.11</v>
          </cell>
          <cell r="M2103" t="str">
            <v>DC</v>
          </cell>
          <cell r="X2103">
            <v>2021</v>
          </cell>
          <cell r="Z2103" t="str">
            <v>Orange</v>
          </cell>
          <cell r="AB2103" t="str">
            <v>MA</v>
          </cell>
        </row>
        <row r="2104">
          <cell r="A2104" t="str">
            <v>P_706802840</v>
          </cell>
          <cell r="B2104" t="str">
            <v>Y</v>
          </cell>
          <cell r="F2104" t="str">
            <v>National Grid (Massachusetts Electric)</v>
          </cell>
          <cell r="G2104">
            <v>11804</v>
          </cell>
          <cell r="I2104" t="str">
            <v>SMANG_05753</v>
          </cell>
          <cell r="K2104" t="str">
            <v>BWC Muddy Brook, LLC</v>
          </cell>
          <cell r="L2104">
            <v>1726.92</v>
          </cell>
          <cell r="M2104" t="str">
            <v>DC</v>
          </cell>
          <cell r="X2104">
            <v>2021</v>
          </cell>
          <cell r="Z2104" t="str">
            <v>Mendon</v>
          </cell>
          <cell r="AB2104" t="str">
            <v>MA</v>
          </cell>
        </row>
        <row r="2105">
          <cell r="A2105" t="str">
            <v>P_518596010</v>
          </cell>
          <cell r="B2105" t="str">
            <v>Y</v>
          </cell>
          <cell r="F2105" t="str">
            <v>National Grid (Massachusetts Electric)</v>
          </cell>
          <cell r="G2105">
            <v>11804</v>
          </cell>
          <cell r="I2105" t="str">
            <v>SMANG_02038</v>
          </cell>
          <cell r="K2105" t="str">
            <v>Batten Street Solar, LLC</v>
          </cell>
          <cell r="L2105">
            <v>1391.39</v>
          </cell>
          <cell r="M2105" t="str">
            <v>DC</v>
          </cell>
          <cell r="X2105">
            <v>2021</v>
          </cell>
          <cell r="Z2105" t="str">
            <v>Webster</v>
          </cell>
          <cell r="AB2105" t="str">
            <v>MA</v>
          </cell>
        </row>
        <row r="2106">
          <cell r="A2106" t="str">
            <v>P_151219386</v>
          </cell>
          <cell r="B2106" t="str">
            <v>Y</v>
          </cell>
          <cell r="F2106" t="str">
            <v>National Grid (Massachusetts Electric)</v>
          </cell>
          <cell r="G2106">
            <v>11804</v>
          </cell>
          <cell r="I2106" t="str">
            <v>SMANG_02647</v>
          </cell>
          <cell r="K2106" t="str">
            <v>ZPD-PT Solar Project 2017-044 LLC</v>
          </cell>
          <cell r="L2106">
            <v>1605.5</v>
          </cell>
          <cell r="M2106" t="str">
            <v>DC</v>
          </cell>
          <cell r="X2106">
            <v>2021</v>
          </cell>
          <cell r="Z2106" t="str">
            <v>Spencer</v>
          </cell>
          <cell r="AB2106" t="str">
            <v>MA</v>
          </cell>
        </row>
        <row r="2107">
          <cell r="A2107" t="str">
            <v>P_908278376</v>
          </cell>
          <cell r="B2107" t="str">
            <v>Y</v>
          </cell>
          <cell r="F2107" t="str">
            <v>Eversource MA East</v>
          </cell>
          <cell r="G2107">
            <v>54913</v>
          </cell>
          <cell r="I2107" t="str">
            <v>SMAES_03369</v>
          </cell>
          <cell r="K2107" t="str">
            <v>MassAmerican Energy LLC</v>
          </cell>
          <cell r="L2107">
            <v>337.81</v>
          </cell>
          <cell r="M2107" t="str">
            <v>DC</v>
          </cell>
          <cell r="X2107">
            <v>2021</v>
          </cell>
          <cell r="Z2107" t="str">
            <v>Canton</v>
          </cell>
          <cell r="AB2107" t="str">
            <v>MA</v>
          </cell>
        </row>
        <row r="2108">
          <cell r="A2108" t="str">
            <v>P_096134008</v>
          </cell>
          <cell r="B2108" t="str">
            <v>Y</v>
          </cell>
          <cell r="F2108" t="str">
            <v>Eversource MA East</v>
          </cell>
          <cell r="G2108">
            <v>54913</v>
          </cell>
          <cell r="I2108" t="str">
            <v>SMAES_02924</v>
          </cell>
          <cell r="K2108" t="str">
            <v>MassAmerican Energy LLC</v>
          </cell>
          <cell r="L2108">
            <v>252.32</v>
          </cell>
          <cell r="M2108" t="str">
            <v>DC</v>
          </cell>
          <cell r="X2108">
            <v>2021</v>
          </cell>
          <cell r="Z2108" t="str">
            <v>Canton</v>
          </cell>
          <cell r="AB2108" t="str">
            <v>MA</v>
          </cell>
        </row>
        <row r="2109">
          <cell r="A2109" t="str">
            <v>P_593851470</v>
          </cell>
          <cell r="B2109" t="str">
            <v>Y</v>
          </cell>
          <cell r="F2109" t="str">
            <v>National Grid (Massachusetts Electric)</v>
          </cell>
          <cell r="G2109">
            <v>11804</v>
          </cell>
          <cell r="I2109" t="str">
            <v>SMANG_00072</v>
          </cell>
          <cell r="K2109" t="str">
            <v>West River Road Solar, LLC</v>
          </cell>
          <cell r="L2109">
            <v>1085.58</v>
          </cell>
          <cell r="M2109" t="str">
            <v>DC</v>
          </cell>
          <cell r="X2109">
            <v>2021</v>
          </cell>
          <cell r="Z2109" t="str">
            <v>Orange</v>
          </cell>
          <cell r="AB2109" t="str">
            <v>MA</v>
          </cell>
        </row>
        <row r="2110">
          <cell r="A2110" t="str">
            <v>P_700994327</v>
          </cell>
          <cell r="B2110" t="str">
            <v>Y</v>
          </cell>
          <cell r="F2110" t="str">
            <v>National Grid (Massachusetts Electric)</v>
          </cell>
          <cell r="G2110">
            <v>11804</v>
          </cell>
          <cell r="I2110" t="str">
            <v>SMANG_03285</v>
          </cell>
          <cell r="K2110" t="str">
            <v>Nexamp, Inc.</v>
          </cell>
          <cell r="L2110">
            <v>2279.34</v>
          </cell>
          <cell r="M2110" t="str">
            <v>DC</v>
          </cell>
          <cell r="X2110">
            <v>2021</v>
          </cell>
          <cell r="Z2110" t="str">
            <v>Cheshire</v>
          </cell>
          <cell r="AB2110" t="str">
            <v>MA</v>
          </cell>
        </row>
        <row r="2111">
          <cell r="A2111" t="str">
            <v>P_896464350</v>
          </cell>
          <cell r="B2111" t="str">
            <v>Y</v>
          </cell>
          <cell r="F2111" t="str">
            <v>Eversource MA East</v>
          </cell>
          <cell r="G2111">
            <v>54913</v>
          </cell>
          <cell r="I2111" t="str">
            <v>SMAES_01652</v>
          </cell>
          <cell r="K2111" t="str">
            <v>Ecogy MA II LLC</v>
          </cell>
          <cell r="L2111">
            <v>269.27999999999997</v>
          </cell>
          <cell r="M2111" t="str">
            <v>DC</v>
          </cell>
          <cell r="X2111">
            <v>2021</v>
          </cell>
          <cell r="Z2111" t="str">
            <v>Millis</v>
          </cell>
          <cell r="AB2111" t="str">
            <v>MA</v>
          </cell>
        </row>
        <row r="2112">
          <cell r="A2112" t="str">
            <v>P_393551175</v>
          </cell>
          <cell r="B2112" t="str">
            <v>Y</v>
          </cell>
          <cell r="F2112" t="str">
            <v>Eversource MA East</v>
          </cell>
          <cell r="G2112">
            <v>54913</v>
          </cell>
          <cell r="I2112" t="str">
            <v>SMAES_14971</v>
          </cell>
          <cell r="K2112" t="str">
            <v>ENGIE North America Inc.</v>
          </cell>
          <cell r="L2112">
            <v>5522.52</v>
          </cell>
          <cell r="M2112" t="str">
            <v>DC</v>
          </cell>
          <cell r="X2112">
            <v>2021</v>
          </cell>
          <cell r="Z2112" t="str">
            <v>Barnstable</v>
          </cell>
          <cell r="AB2112" t="str">
            <v>MA</v>
          </cell>
        </row>
        <row r="2113">
          <cell r="A2113" t="str">
            <v>P_505352255</v>
          </cell>
          <cell r="B2113" t="str">
            <v>Y</v>
          </cell>
          <cell r="F2113" t="str">
            <v>Eversource MA West</v>
          </cell>
          <cell r="G2113">
            <v>20455</v>
          </cell>
          <cell r="I2113" t="str">
            <v>SMAES_24941</v>
          </cell>
          <cell r="K2113" t="str">
            <v>CES Agawam Tuckahoe Solar, LLC</v>
          </cell>
          <cell r="L2113">
            <v>5656.8</v>
          </cell>
          <cell r="M2113" t="str">
            <v>DC</v>
          </cell>
          <cell r="X2113">
            <v>2021</v>
          </cell>
          <cell r="Z2113" t="str">
            <v>Agawam</v>
          </cell>
          <cell r="AB2113" t="str">
            <v>MA</v>
          </cell>
        </row>
        <row r="2114">
          <cell r="A2114" t="str">
            <v>P_368791051</v>
          </cell>
          <cell r="B2114" t="str">
            <v>Y</v>
          </cell>
          <cell r="F2114" t="str">
            <v>National Grid (Massachusetts Electric)</v>
          </cell>
          <cell r="G2114">
            <v>11804</v>
          </cell>
          <cell r="I2114" t="str">
            <v>SMANG_08030</v>
          </cell>
          <cell r="K2114" t="str">
            <v>Lodestar Energy LLC</v>
          </cell>
          <cell r="L2114">
            <v>2800.17</v>
          </cell>
          <cell r="M2114" t="str">
            <v>DC</v>
          </cell>
          <cell r="X2114">
            <v>2021</v>
          </cell>
          <cell r="Z2114" t="str">
            <v>Great Barrington</v>
          </cell>
          <cell r="AB2114" t="str">
            <v>MA</v>
          </cell>
        </row>
        <row r="2115">
          <cell r="A2115" t="str">
            <v>P_629741487</v>
          </cell>
          <cell r="B2115" t="str">
            <v>Y</v>
          </cell>
          <cell r="F2115" t="str">
            <v>National Grid (Massachusetts Electric)</v>
          </cell>
          <cell r="G2115">
            <v>11804</v>
          </cell>
          <cell r="I2115" t="str">
            <v>SMANG_00121</v>
          </cell>
          <cell r="K2115" t="str">
            <v>SWEB Development USA LLC</v>
          </cell>
          <cell r="L2115">
            <v>5062.5</v>
          </cell>
          <cell r="M2115" t="str">
            <v>DC</v>
          </cell>
          <cell r="X2115">
            <v>2021</v>
          </cell>
          <cell r="Z2115" t="str">
            <v>Brookfield</v>
          </cell>
          <cell r="AB2115" t="str">
            <v>MA</v>
          </cell>
        </row>
        <row r="2116">
          <cell r="A2116" t="str">
            <v>P_748171558</v>
          </cell>
          <cell r="B2116" t="str">
            <v>Y</v>
          </cell>
          <cell r="F2116" t="str">
            <v>National Grid (Massachusetts Electric)</v>
          </cell>
          <cell r="G2116">
            <v>11804</v>
          </cell>
          <cell r="I2116" t="str">
            <v>SMANG_00161</v>
          </cell>
          <cell r="K2116" t="str">
            <v>SWEB Development USA LLC</v>
          </cell>
          <cell r="L2116">
            <v>2246.4</v>
          </cell>
          <cell r="M2116" t="str">
            <v>DC</v>
          </cell>
          <cell r="X2116">
            <v>2021</v>
          </cell>
          <cell r="Z2116" t="str">
            <v>Brimfield</v>
          </cell>
          <cell r="AB2116" t="str">
            <v>MA</v>
          </cell>
        </row>
        <row r="2117">
          <cell r="A2117" t="str">
            <v>P_856478963</v>
          </cell>
          <cell r="B2117" t="str">
            <v>Y</v>
          </cell>
          <cell r="F2117" t="str">
            <v>National Grid (Massachusetts Electric)</v>
          </cell>
          <cell r="G2117">
            <v>11804</v>
          </cell>
          <cell r="I2117" t="str">
            <v>SMANG_00199</v>
          </cell>
          <cell r="K2117" t="str">
            <v>Ryan Road Solar LLC</v>
          </cell>
          <cell r="L2117">
            <v>8944.14</v>
          </cell>
          <cell r="M2117" t="str">
            <v>DC</v>
          </cell>
          <cell r="X2117">
            <v>2021</v>
          </cell>
          <cell r="Z2117" t="str">
            <v>North Brookfield</v>
          </cell>
          <cell r="AB2117" t="str">
            <v>MA</v>
          </cell>
        </row>
        <row r="2118">
          <cell r="A2118" t="str">
            <v>P_212743928</v>
          </cell>
          <cell r="B2118" t="str">
            <v>Y</v>
          </cell>
          <cell r="F2118" t="str">
            <v>National Grid (Massachusetts Electric)</v>
          </cell>
          <cell r="G2118">
            <v>11804</v>
          </cell>
          <cell r="I2118" t="str">
            <v>SMANG_01392</v>
          </cell>
          <cell r="K2118" t="str">
            <v>MassAmerican Energy LLC</v>
          </cell>
          <cell r="L2118">
            <v>188.33</v>
          </cell>
          <cell r="M2118" t="str">
            <v>DC</v>
          </cell>
          <cell r="X2118">
            <v>2021</v>
          </cell>
          <cell r="Z2118" t="str">
            <v>Brockton</v>
          </cell>
          <cell r="AB2118" t="str">
            <v>MA</v>
          </cell>
        </row>
        <row r="2119">
          <cell r="A2119" t="str">
            <v>P_334130198</v>
          </cell>
          <cell r="B2119" t="str">
            <v>Y</v>
          </cell>
          <cell r="F2119" t="str">
            <v>National Grid (Massachusetts Electric)</v>
          </cell>
          <cell r="G2119">
            <v>11804</v>
          </cell>
          <cell r="I2119" t="str">
            <v>SMANG_01135</v>
          </cell>
          <cell r="K2119" t="str">
            <v>Green Earth Roofing Solutions LLC</v>
          </cell>
          <cell r="L2119">
            <v>562.95000000000005</v>
          </cell>
          <cell r="M2119" t="str">
            <v>DC</v>
          </cell>
          <cell r="X2119">
            <v>2021</v>
          </cell>
          <cell r="Z2119" t="str">
            <v>East Longmeadow</v>
          </cell>
          <cell r="AB2119" t="str">
            <v>MA</v>
          </cell>
        </row>
        <row r="2120">
          <cell r="A2120" t="str">
            <v>P_130515407</v>
          </cell>
          <cell r="B2120" t="str">
            <v>Y</v>
          </cell>
          <cell r="F2120" t="str">
            <v>Eversource MA East</v>
          </cell>
          <cell r="G2120">
            <v>54913</v>
          </cell>
          <cell r="I2120" t="str">
            <v>SMAES_22789</v>
          </cell>
          <cell r="K2120" t="str">
            <v>MassAmerican Energy LLC</v>
          </cell>
          <cell r="L2120">
            <v>156.69499999999999</v>
          </cell>
          <cell r="M2120" t="str">
            <v>DC</v>
          </cell>
          <cell r="X2120">
            <v>2021</v>
          </cell>
          <cell r="Z2120" t="str">
            <v>Newton</v>
          </cell>
          <cell r="AB2120" t="str">
            <v>MA</v>
          </cell>
        </row>
        <row r="2121">
          <cell r="A2121" t="str">
            <v>P_717989794</v>
          </cell>
          <cell r="B2121" t="str">
            <v>Y</v>
          </cell>
          <cell r="F2121" t="str">
            <v>National Grid (Massachusetts Electric)</v>
          </cell>
          <cell r="G2121">
            <v>11804</v>
          </cell>
          <cell r="I2121" t="str">
            <v>SMANG_00318</v>
          </cell>
          <cell r="K2121" t="str">
            <v>Syncarpha Northbridge I, LLC</v>
          </cell>
          <cell r="L2121">
            <v>7501.68</v>
          </cell>
          <cell r="M2121" t="str">
            <v>DC</v>
          </cell>
          <cell r="X2121">
            <v>2021</v>
          </cell>
          <cell r="Z2121" t="str">
            <v>Northbridge</v>
          </cell>
          <cell r="AB2121" t="str">
            <v>MA</v>
          </cell>
        </row>
        <row r="2122">
          <cell r="A2122" t="str">
            <v>P_866967115</v>
          </cell>
          <cell r="B2122" t="str">
            <v>Y</v>
          </cell>
          <cell r="F2122" t="str">
            <v>National Grid (Massachusetts Electric)</v>
          </cell>
          <cell r="G2122">
            <v>11804</v>
          </cell>
          <cell r="I2122" t="str">
            <v>SMANG_06530</v>
          </cell>
          <cell r="K2122" t="str">
            <v>AMP Solar Development, Inc.</v>
          </cell>
          <cell r="L2122">
            <v>8736</v>
          </cell>
          <cell r="M2122" t="str">
            <v>DC</v>
          </cell>
          <cell r="X2122">
            <v>2022</v>
          </cell>
          <cell r="Z2122" t="str">
            <v>Douglas</v>
          </cell>
          <cell r="AB2122" t="str">
            <v>MA</v>
          </cell>
        </row>
        <row r="2123">
          <cell r="A2123" t="str">
            <v>P_974826612</v>
          </cell>
          <cell r="B2123" t="str">
            <v>Y</v>
          </cell>
          <cell r="F2123" t="str">
            <v>Eversource MA East</v>
          </cell>
          <cell r="G2123">
            <v>54913</v>
          </cell>
          <cell r="I2123" t="str">
            <v>SMAES_32886</v>
          </cell>
          <cell r="K2123" t="str">
            <v>CVE North America</v>
          </cell>
          <cell r="L2123">
            <v>714.42</v>
          </cell>
          <cell r="M2123" t="str">
            <v>DC</v>
          </cell>
          <cell r="X2123">
            <v>2022</v>
          </cell>
          <cell r="Z2123" t="str">
            <v>Acushnet</v>
          </cell>
          <cell r="AB2123" t="str">
            <v>MA</v>
          </cell>
        </row>
        <row r="2124">
          <cell r="A2124" t="str">
            <v>P_279671907</v>
          </cell>
          <cell r="B2124" t="str">
            <v>Y</v>
          </cell>
          <cell r="F2124" t="str">
            <v>National Grid (Massachusetts Electric)</v>
          </cell>
          <cell r="G2124">
            <v>11804</v>
          </cell>
          <cell r="I2124" t="str">
            <v>SMANG_00309</v>
          </cell>
          <cell r="K2124" t="str">
            <v>Syncarpha Tewksbury, LLC</v>
          </cell>
          <cell r="L2124">
            <v>3622.95</v>
          </cell>
          <cell r="M2124" t="str">
            <v>DC</v>
          </cell>
          <cell r="X2124">
            <v>2022</v>
          </cell>
          <cell r="Z2124" t="str">
            <v>Tewksbury</v>
          </cell>
          <cell r="AB2124" t="str">
            <v>MA</v>
          </cell>
        </row>
        <row r="2125">
          <cell r="A2125" t="str">
            <v>P_334767993</v>
          </cell>
          <cell r="B2125" t="str">
            <v>Y</v>
          </cell>
          <cell r="F2125" t="str">
            <v>Eversource MA East</v>
          </cell>
          <cell r="G2125">
            <v>54913</v>
          </cell>
          <cell r="I2125" t="str">
            <v>SMAES_27443</v>
          </cell>
          <cell r="K2125" t="str">
            <v>SunBug Solar LLC</v>
          </cell>
          <cell r="L2125">
            <v>150.80000000000001</v>
          </cell>
          <cell r="M2125" t="str">
            <v>DC</v>
          </cell>
          <cell r="X2125">
            <v>2022</v>
          </cell>
          <cell r="Z2125" t="str">
            <v>New Bedford</v>
          </cell>
          <cell r="AB2125" t="str">
            <v>MA</v>
          </cell>
        </row>
        <row r="2126">
          <cell r="A2126" t="str">
            <v>P_109879594</v>
          </cell>
          <cell r="B2126" t="str">
            <v>Y</v>
          </cell>
          <cell r="F2126" t="str">
            <v>National Grid (Massachusetts Electric)</v>
          </cell>
          <cell r="G2126">
            <v>11804</v>
          </cell>
          <cell r="I2126" t="str">
            <v>SMANG_04345</v>
          </cell>
          <cell r="K2126" t="str">
            <v>C2 Energy Capital</v>
          </cell>
          <cell r="L2126">
            <v>1082.25</v>
          </cell>
          <cell r="M2126" t="str">
            <v>DC</v>
          </cell>
          <cell r="X2126">
            <v>2022</v>
          </cell>
          <cell r="Z2126" t="str">
            <v>Chelmsford</v>
          </cell>
          <cell r="AB2126" t="str">
            <v>MA</v>
          </cell>
        </row>
        <row r="2127">
          <cell r="A2127" t="str">
            <v>P_307499579</v>
          </cell>
          <cell r="B2127" t="str">
            <v>Y</v>
          </cell>
          <cell r="F2127" t="str">
            <v>National Grid (Massachusetts Electric)</v>
          </cell>
          <cell r="G2127">
            <v>11804</v>
          </cell>
          <cell r="I2127" t="str">
            <v>SMANG_01541</v>
          </cell>
          <cell r="K2127" t="str">
            <v>MassAmerican Energy LLC</v>
          </cell>
          <cell r="L2127">
            <v>222.68</v>
          </cell>
          <cell r="M2127" t="str">
            <v>DC</v>
          </cell>
          <cell r="X2127">
            <v>2022</v>
          </cell>
          <cell r="Z2127" t="str">
            <v>Haverhill</v>
          </cell>
          <cell r="AB2127" t="str">
            <v>MA</v>
          </cell>
        </row>
        <row r="2128">
          <cell r="A2128" t="str">
            <v>P_888255363</v>
          </cell>
          <cell r="B2128" t="str">
            <v>Y</v>
          </cell>
          <cell r="F2128" t="str">
            <v>Eversource MA East</v>
          </cell>
          <cell r="G2128">
            <v>54913</v>
          </cell>
          <cell r="I2128" t="str">
            <v>SMAES_02066</v>
          </cell>
          <cell r="K2128" t="str">
            <v>True Green Capital Managememt, LLC</v>
          </cell>
          <cell r="L2128">
            <v>476.83</v>
          </cell>
          <cell r="M2128" t="str">
            <v>DC</v>
          </cell>
          <cell r="X2128">
            <v>2022</v>
          </cell>
          <cell r="Z2128" t="str">
            <v>Natick</v>
          </cell>
          <cell r="AB2128" t="str">
            <v>MA</v>
          </cell>
        </row>
        <row r="2129">
          <cell r="A2129" t="str">
            <v>P_689567525</v>
          </cell>
          <cell r="B2129" t="str">
            <v>Y</v>
          </cell>
          <cell r="F2129" t="str">
            <v>Eversource MA East</v>
          </cell>
          <cell r="G2129">
            <v>54913</v>
          </cell>
          <cell r="I2129" t="str">
            <v>SMAES_02111</v>
          </cell>
          <cell r="K2129" t="str">
            <v>TGC III Portfolio Operating, LLC</v>
          </cell>
          <cell r="L2129">
            <v>592.02</v>
          </cell>
          <cell r="M2129" t="str">
            <v>DC</v>
          </cell>
          <cell r="X2129">
            <v>2022</v>
          </cell>
          <cell r="Z2129" t="str">
            <v>Newton</v>
          </cell>
          <cell r="AB2129" t="str">
            <v>MA</v>
          </cell>
        </row>
        <row r="2130">
          <cell r="A2130" t="str">
            <v>P_879035629</v>
          </cell>
          <cell r="B2130" t="str">
            <v>Y</v>
          </cell>
          <cell r="F2130" t="str">
            <v>National Grid (Massachusetts Electric)</v>
          </cell>
          <cell r="G2130">
            <v>11804</v>
          </cell>
          <cell r="I2130" t="str">
            <v>SMANG_01303</v>
          </cell>
          <cell r="K2130" t="str">
            <v>Leicester Street Solar, LLC</v>
          </cell>
          <cell r="L2130">
            <v>7286.76</v>
          </cell>
          <cell r="M2130" t="str">
            <v>DC</v>
          </cell>
          <cell r="X2130">
            <v>2022</v>
          </cell>
          <cell r="Z2130" t="str">
            <v>Auburn</v>
          </cell>
          <cell r="AB2130" t="str">
            <v>MA</v>
          </cell>
        </row>
        <row r="2131">
          <cell r="A2131" t="str">
            <v>P_349328108</v>
          </cell>
          <cell r="B2131" t="str">
            <v>Y</v>
          </cell>
          <cell r="F2131" t="str">
            <v>ComEd</v>
          </cell>
          <cell r="G2131">
            <v>4110</v>
          </cell>
          <cell r="I2131" t="str">
            <v>Application ID: 928</v>
          </cell>
          <cell r="K2131" t="str">
            <v>Signal Energy DG, LLC</v>
          </cell>
          <cell r="L2131">
            <v>2000</v>
          </cell>
          <cell r="M2131" t="str">
            <v>AC</v>
          </cell>
          <cell r="X2131">
            <v>2022</v>
          </cell>
          <cell r="Z2131" t="str">
            <v>Orangeville</v>
          </cell>
          <cell r="AB2131" t="str">
            <v>IL</v>
          </cell>
        </row>
        <row r="2132">
          <cell r="A2132" t="str">
            <v>P_629187337</v>
          </cell>
          <cell r="B2132" t="str">
            <v>Y</v>
          </cell>
          <cell r="F2132" t="str">
            <v>ComEd</v>
          </cell>
          <cell r="G2132">
            <v>4110</v>
          </cell>
          <cell r="I2132" t="str">
            <v>Application ID: 1036</v>
          </cell>
          <cell r="K2132" t="str">
            <v>SunVest Solar, Inc</v>
          </cell>
          <cell r="L2132">
            <v>2000</v>
          </cell>
          <cell r="M2132" t="str">
            <v>AC</v>
          </cell>
          <cell r="X2132">
            <v>2021</v>
          </cell>
          <cell r="Z2132" t="str">
            <v>Gardner</v>
          </cell>
          <cell r="AB2132" t="str">
            <v>IL</v>
          </cell>
        </row>
        <row r="2133">
          <cell r="A2133" t="str">
            <v>P_372407976</v>
          </cell>
          <cell r="B2133" t="str">
            <v>Y</v>
          </cell>
          <cell r="F2133" t="str">
            <v>ComEd</v>
          </cell>
          <cell r="G2133">
            <v>4110</v>
          </cell>
          <cell r="I2133" t="str">
            <v>Application ID: 1040</v>
          </cell>
          <cell r="K2133" t="str">
            <v>Interconnection Systems Inc</v>
          </cell>
          <cell r="L2133">
            <v>2000</v>
          </cell>
          <cell r="M2133" t="str">
            <v>AC</v>
          </cell>
          <cell r="X2133">
            <v>2021</v>
          </cell>
          <cell r="Z2133" t="str">
            <v>Morrison</v>
          </cell>
          <cell r="AB2133" t="str">
            <v>IL</v>
          </cell>
        </row>
        <row r="2134">
          <cell r="A2134" t="str">
            <v>P_485821528</v>
          </cell>
          <cell r="B2134" t="str">
            <v>Y</v>
          </cell>
          <cell r="F2134" t="str">
            <v>ComEd</v>
          </cell>
          <cell r="G2134">
            <v>4110</v>
          </cell>
          <cell r="I2134" t="str">
            <v>Application ID: 1051</v>
          </cell>
          <cell r="K2134" t="str">
            <v>Interconnection Systems Inc</v>
          </cell>
          <cell r="L2134">
            <v>2000</v>
          </cell>
          <cell r="M2134" t="str">
            <v>AC</v>
          </cell>
          <cell r="X2134">
            <v>2021</v>
          </cell>
          <cell r="Z2134" t="str">
            <v>Lyndon</v>
          </cell>
          <cell r="AB2134" t="str">
            <v>IL</v>
          </cell>
        </row>
        <row r="2135">
          <cell r="A2135" t="str">
            <v>P_085926869</v>
          </cell>
          <cell r="B2135" t="str">
            <v>Y</v>
          </cell>
          <cell r="F2135" t="str">
            <v>ComEd</v>
          </cell>
          <cell r="G2135">
            <v>4110</v>
          </cell>
          <cell r="I2135" t="str">
            <v>Application ID: 1066</v>
          </cell>
          <cell r="K2135" t="str">
            <v>WCP Solar Services, LLC</v>
          </cell>
          <cell r="L2135">
            <v>900</v>
          </cell>
          <cell r="M2135" t="str">
            <v>AC</v>
          </cell>
          <cell r="X2135">
            <v>2019</v>
          </cell>
          <cell r="Z2135" t="str">
            <v>Elgin</v>
          </cell>
          <cell r="AB2135" t="str">
            <v>IL</v>
          </cell>
        </row>
        <row r="2136">
          <cell r="A2136" t="str">
            <v>P_168166113</v>
          </cell>
          <cell r="B2136" t="str">
            <v>Y</v>
          </cell>
          <cell r="F2136" t="str">
            <v>ComEd</v>
          </cell>
          <cell r="G2136">
            <v>4110</v>
          </cell>
          <cell r="I2136" t="str">
            <v>Application ID: 1075</v>
          </cell>
          <cell r="K2136" t="str">
            <v>New Energy Structures Company</v>
          </cell>
          <cell r="L2136">
            <v>2000</v>
          </cell>
          <cell r="M2136" t="str">
            <v>AC</v>
          </cell>
          <cell r="X2136">
            <v>2021</v>
          </cell>
          <cell r="Z2136" t="str">
            <v>Lyndon</v>
          </cell>
          <cell r="AB2136" t="str">
            <v>IL</v>
          </cell>
        </row>
        <row r="2137">
          <cell r="A2137" t="str">
            <v>P_407262265</v>
          </cell>
          <cell r="B2137" t="str">
            <v>Y</v>
          </cell>
          <cell r="F2137" t="str">
            <v>ComEd</v>
          </cell>
          <cell r="G2137">
            <v>4110</v>
          </cell>
          <cell r="I2137" t="str">
            <v>Application ID: 1079</v>
          </cell>
          <cell r="K2137" t="str">
            <v>New Energy Structures Company</v>
          </cell>
          <cell r="L2137">
            <v>2000</v>
          </cell>
          <cell r="M2137" t="str">
            <v>AC</v>
          </cell>
          <cell r="X2137">
            <v>2021</v>
          </cell>
          <cell r="Z2137" t="str">
            <v>Lyndon</v>
          </cell>
          <cell r="AB2137" t="str">
            <v>IL</v>
          </cell>
        </row>
        <row r="2138">
          <cell r="A2138" t="str">
            <v>P_189672763</v>
          </cell>
          <cell r="B2138" t="str">
            <v>Y</v>
          </cell>
          <cell r="F2138" t="str">
            <v>ComEd</v>
          </cell>
          <cell r="G2138">
            <v>4110</v>
          </cell>
          <cell r="I2138" t="str">
            <v>Application ID: 1092</v>
          </cell>
          <cell r="K2138" t="str">
            <v>EDF Renewables Distributed Solutions, Inc.</v>
          </cell>
          <cell r="L2138">
            <v>2000</v>
          </cell>
          <cell r="M2138" t="str">
            <v>AC</v>
          </cell>
          <cell r="X2138">
            <v>2021</v>
          </cell>
          <cell r="Z2138" t="str">
            <v>Rockford</v>
          </cell>
          <cell r="AB2138" t="str">
            <v>IL</v>
          </cell>
        </row>
        <row r="2139">
          <cell r="A2139" t="str">
            <v>P_840570746</v>
          </cell>
          <cell r="B2139" t="str">
            <v>Y</v>
          </cell>
          <cell r="F2139" t="str">
            <v>ComEd</v>
          </cell>
          <cell r="G2139">
            <v>4110</v>
          </cell>
          <cell r="I2139" t="str">
            <v>Application ID: 1134</v>
          </cell>
          <cell r="K2139" t="str">
            <v>SunVest Solar, Inc.</v>
          </cell>
          <cell r="L2139">
            <v>2000</v>
          </cell>
          <cell r="M2139" t="str">
            <v>AC</v>
          </cell>
          <cell r="X2139">
            <v>2021</v>
          </cell>
          <cell r="Z2139" t="str">
            <v>Mt Morris</v>
          </cell>
          <cell r="AB2139" t="str">
            <v>IL</v>
          </cell>
        </row>
        <row r="2140">
          <cell r="A2140" t="str">
            <v>P_949863536</v>
          </cell>
          <cell r="B2140" t="str">
            <v>Y</v>
          </cell>
          <cell r="F2140" t="str">
            <v>ComEd</v>
          </cell>
          <cell r="G2140">
            <v>4110</v>
          </cell>
          <cell r="I2140" t="str">
            <v>Application ID: 1235</v>
          </cell>
          <cell r="K2140" t="str">
            <v>Continental Energy Solutions LLC</v>
          </cell>
          <cell r="L2140">
            <v>2000</v>
          </cell>
          <cell r="M2140" t="str">
            <v>AC</v>
          </cell>
          <cell r="X2140">
            <v>2021</v>
          </cell>
          <cell r="Z2140" t="str">
            <v>Braidwood</v>
          </cell>
          <cell r="AB2140" t="str">
            <v>IL</v>
          </cell>
        </row>
        <row r="2141">
          <cell r="A2141" t="str">
            <v>P_100636058</v>
          </cell>
          <cell r="B2141" t="str">
            <v>Y</v>
          </cell>
          <cell r="F2141" t="str">
            <v>ComEd</v>
          </cell>
          <cell r="G2141">
            <v>4110</v>
          </cell>
          <cell r="I2141" t="str">
            <v>Application ID: 1288</v>
          </cell>
          <cell r="K2141" t="str">
            <v>Fosler Construction Company, Inc</v>
          </cell>
          <cell r="L2141">
            <v>1980</v>
          </cell>
          <cell r="M2141" t="str">
            <v>AC</v>
          </cell>
          <cell r="X2141">
            <v>2021</v>
          </cell>
          <cell r="Z2141" t="str">
            <v>Belvidere</v>
          </cell>
          <cell r="AB2141" t="str">
            <v>IL</v>
          </cell>
        </row>
        <row r="2142">
          <cell r="A2142" t="str">
            <v>P_330053844</v>
          </cell>
          <cell r="B2142" t="str">
            <v>Y</v>
          </cell>
          <cell r="F2142" t="str">
            <v>Ameren</v>
          </cell>
          <cell r="G2142">
            <v>56697</v>
          </cell>
          <cell r="I2142" t="str">
            <v>Application ID: 1385</v>
          </cell>
          <cell r="K2142" t="str">
            <v>Faith Technologies, Inc.</v>
          </cell>
          <cell r="L2142">
            <v>2000</v>
          </cell>
          <cell r="M2142" t="str">
            <v>AC</v>
          </cell>
          <cell r="X2142">
            <v>2021</v>
          </cell>
          <cell r="Z2142" t="str">
            <v>Standard City</v>
          </cell>
          <cell r="AB2142" t="str">
            <v>IL</v>
          </cell>
        </row>
        <row r="2143">
          <cell r="A2143" t="str">
            <v>P_010123225</v>
          </cell>
          <cell r="B2143" t="str">
            <v>Y</v>
          </cell>
          <cell r="F2143" t="str">
            <v>ComEd</v>
          </cell>
          <cell r="G2143">
            <v>4110</v>
          </cell>
          <cell r="I2143" t="str">
            <v>Application ID: 1508</v>
          </cell>
          <cell r="K2143" t="str">
            <v>Arch Electric</v>
          </cell>
          <cell r="L2143">
            <v>2000</v>
          </cell>
          <cell r="M2143" t="str">
            <v>AC</v>
          </cell>
          <cell r="X2143">
            <v>2022</v>
          </cell>
          <cell r="Z2143" t="str">
            <v>Glenwood</v>
          </cell>
          <cell r="AB2143" t="str">
            <v>IL</v>
          </cell>
        </row>
        <row r="2144">
          <cell r="A2144" t="str">
            <v>P_844759658</v>
          </cell>
          <cell r="B2144" t="str">
            <v>Y</v>
          </cell>
          <cell r="F2144" t="str">
            <v>Ameren</v>
          </cell>
          <cell r="G2144">
            <v>56697</v>
          </cell>
          <cell r="I2144" t="str">
            <v>Application ID: 1617</v>
          </cell>
          <cell r="K2144" t="str">
            <v>Inovateus Solar, LLC</v>
          </cell>
          <cell r="L2144">
            <v>2000</v>
          </cell>
          <cell r="M2144" t="str">
            <v>AC</v>
          </cell>
          <cell r="X2144">
            <v>2022</v>
          </cell>
          <cell r="Z2144" t="str">
            <v>Danville</v>
          </cell>
          <cell r="AB2144" t="str">
            <v>IL</v>
          </cell>
        </row>
        <row r="2145">
          <cell r="A2145" t="str">
            <v>P_378485234</v>
          </cell>
          <cell r="B2145" t="str">
            <v>Y</v>
          </cell>
          <cell r="F2145" t="str">
            <v>ComEd</v>
          </cell>
          <cell r="G2145">
            <v>4110</v>
          </cell>
          <cell r="I2145" t="str">
            <v>Application ID: 1835</v>
          </cell>
          <cell r="K2145" t="str">
            <v>Arch Electric</v>
          </cell>
          <cell r="L2145">
            <v>2000</v>
          </cell>
          <cell r="M2145" t="str">
            <v>AC</v>
          </cell>
          <cell r="X2145">
            <v>2022</v>
          </cell>
          <cell r="Z2145" t="str">
            <v>Morris</v>
          </cell>
          <cell r="AB2145" t="str">
            <v>IL</v>
          </cell>
        </row>
        <row r="2146">
          <cell r="A2146" t="str">
            <v>P_445674815</v>
          </cell>
          <cell r="B2146" t="str">
            <v>Y</v>
          </cell>
          <cell r="F2146" t="str">
            <v>ComEd</v>
          </cell>
          <cell r="G2146">
            <v>4110</v>
          </cell>
          <cell r="I2146" t="str">
            <v>Application ID: 1980</v>
          </cell>
          <cell r="K2146" t="str">
            <v>Kelso Burnett Utility</v>
          </cell>
          <cell r="L2146">
            <v>1950</v>
          </cell>
          <cell r="M2146" t="str">
            <v>AC</v>
          </cell>
          <cell r="X2146">
            <v>2022</v>
          </cell>
          <cell r="Z2146" t="str">
            <v>Burlington</v>
          </cell>
          <cell r="AB2146" t="str">
            <v>IL</v>
          </cell>
        </row>
        <row r="2147">
          <cell r="A2147" t="str">
            <v>P_659956920</v>
          </cell>
          <cell r="B2147" t="str">
            <v>Y</v>
          </cell>
          <cell r="F2147" t="str">
            <v>ComEd</v>
          </cell>
          <cell r="G2147">
            <v>4110</v>
          </cell>
          <cell r="I2147" t="str">
            <v>Application ID: 1980</v>
          </cell>
          <cell r="K2147" t="str">
            <v>Kelso Burnett Utility</v>
          </cell>
          <cell r="L2147">
            <v>1950</v>
          </cell>
          <cell r="M2147" t="str">
            <v>AC</v>
          </cell>
          <cell r="X2147">
            <v>2022</v>
          </cell>
          <cell r="Z2147" t="str">
            <v>Burlington</v>
          </cell>
          <cell r="AB2147" t="str">
            <v>IL</v>
          </cell>
        </row>
        <row r="2148">
          <cell r="A2148" t="str">
            <v>P_993023890</v>
          </cell>
          <cell r="B2148" t="str">
            <v>Y</v>
          </cell>
          <cell r="F2148" t="str">
            <v>ComEd</v>
          </cell>
          <cell r="G2148">
            <v>4110</v>
          </cell>
          <cell r="I2148" t="str">
            <v>Application ID: 2487</v>
          </cell>
          <cell r="K2148" t="str">
            <v>Forefront Power, LLC</v>
          </cell>
          <cell r="L2148">
            <v>1950</v>
          </cell>
          <cell r="M2148" t="str">
            <v>AC</v>
          </cell>
          <cell r="X2148">
            <v>2021</v>
          </cell>
          <cell r="Z2148" t="str">
            <v>Paw Paw</v>
          </cell>
          <cell r="AB2148" t="str">
            <v>IL</v>
          </cell>
        </row>
        <row r="2149">
          <cell r="A2149" t="str">
            <v>P_145942794</v>
          </cell>
          <cell r="B2149" t="str">
            <v>Y</v>
          </cell>
          <cell r="F2149" t="str">
            <v>ComEd</v>
          </cell>
          <cell r="G2149">
            <v>4110</v>
          </cell>
          <cell r="I2149" t="str">
            <v>Application ID: 2741</v>
          </cell>
          <cell r="K2149" t="str">
            <v>Signal Energy DG, LLC</v>
          </cell>
          <cell r="L2149">
            <v>2000</v>
          </cell>
          <cell r="M2149" t="str">
            <v>AC</v>
          </cell>
          <cell r="X2149">
            <v>2021</v>
          </cell>
          <cell r="Z2149" t="str">
            <v>Streator</v>
          </cell>
          <cell r="AB2149" t="str">
            <v>IL</v>
          </cell>
        </row>
        <row r="2150">
          <cell r="A2150" t="str">
            <v>P_957603579</v>
          </cell>
          <cell r="B2150" t="str">
            <v>Y</v>
          </cell>
          <cell r="F2150" t="str">
            <v>ComEd</v>
          </cell>
          <cell r="G2150">
            <v>4110</v>
          </cell>
          <cell r="I2150" t="str">
            <v>Application ID: 2778</v>
          </cell>
          <cell r="K2150" t="str">
            <v>Signal Energy DG, LLC</v>
          </cell>
          <cell r="L2150">
            <v>2000</v>
          </cell>
          <cell r="M2150" t="str">
            <v>AC</v>
          </cell>
          <cell r="X2150">
            <v>2021</v>
          </cell>
          <cell r="Z2150" t="str">
            <v>Rock Falls</v>
          </cell>
          <cell r="AB2150" t="str">
            <v>IL</v>
          </cell>
        </row>
        <row r="2151">
          <cell r="A2151" t="str">
            <v>P_282070743</v>
          </cell>
          <cell r="B2151" t="str">
            <v>Y</v>
          </cell>
          <cell r="F2151" t="str">
            <v>ComEd</v>
          </cell>
          <cell r="G2151">
            <v>4110</v>
          </cell>
          <cell r="I2151" t="str">
            <v>Application ID: 2945</v>
          </cell>
          <cell r="K2151" t="str">
            <v>Signal Energy DG, LLC</v>
          </cell>
          <cell r="L2151">
            <v>2000</v>
          </cell>
          <cell r="M2151" t="str">
            <v>AC</v>
          </cell>
          <cell r="X2151">
            <v>2022</v>
          </cell>
          <cell r="Z2151" t="str">
            <v>Freeport</v>
          </cell>
          <cell r="AB2151" t="str">
            <v>IL</v>
          </cell>
        </row>
        <row r="2152">
          <cell r="A2152" t="str">
            <v>P_473774797</v>
          </cell>
          <cell r="B2152" t="str">
            <v>Y</v>
          </cell>
          <cell r="F2152" t="str">
            <v>ComEd</v>
          </cell>
          <cell r="G2152">
            <v>4110</v>
          </cell>
          <cell r="I2152" t="str">
            <v>Application ID: 3116</v>
          </cell>
          <cell r="K2152" t="str">
            <v>Signal Energy DG, LLC</v>
          </cell>
          <cell r="L2152">
            <v>2000</v>
          </cell>
          <cell r="M2152" t="str">
            <v>AC</v>
          </cell>
          <cell r="X2152">
            <v>2021</v>
          </cell>
          <cell r="Z2152" t="str">
            <v>Lena</v>
          </cell>
          <cell r="AB2152" t="str">
            <v>IL</v>
          </cell>
        </row>
        <row r="2153">
          <cell r="A2153" t="str">
            <v>P_680890420</v>
          </cell>
          <cell r="B2153" t="str">
            <v>Y</v>
          </cell>
          <cell r="F2153" t="str">
            <v>ComEd</v>
          </cell>
          <cell r="G2153">
            <v>4110</v>
          </cell>
          <cell r="I2153" t="str">
            <v>Application ID: 3141</v>
          </cell>
          <cell r="K2153" t="str">
            <v>Signal Energy DG, LLC</v>
          </cell>
          <cell r="L2153">
            <v>2000</v>
          </cell>
          <cell r="M2153" t="str">
            <v>AC</v>
          </cell>
          <cell r="X2153">
            <v>2021</v>
          </cell>
          <cell r="Z2153" t="str">
            <v>Lena</v>
          </cell>
          <cell r="AB2153" t="str">
            <v>IL</v>
          </cell>
        </row>
        <row r="2154">
          <cell r="A2154" t="str">
            <v>P_960025852</v>
          </cell>
          <cell r="B2154" t="str">
            <v>Y</v>
          </cell>
          <cell r="F2154" t="str">
            <v>Ameren</v>
          </cell>
          <cell r="G2154">
            <v>56697</v>
          </cell>
          <cell r="I2154" t="str">
            <v>Application ID: 3190</v>
          </cell>
          <cell r="K2154" t="str">
            <v>Signal Energy DG, LLC</v>
          </cell>
          <cell r="L2154">
            <v>2000</v>
          </cell>
          <cell r="M2154" t="str">
            <v>AC</v>
          </cell>
          <cell r="X2154">
            <v>2021</v>
          </cell>
          <cell r="Z2154" t="str">
            <v>Downs</v>
          </cell>
          <cell r="AB2154" t="str">
            <v>IL</v>
          </cell>
        </row>
        <row r="2155">
          <cell r="A2155" t="str">
            <v>P_118767541</v>
          </cell>
          <cell r="B2155" t="str">
            <v>Y</v>
          </cell>
          <cell r="F2155" t="str">
            <v>ComEd</v>
          </cell>
          <cell r="G2155">
            <v>4110</v>
          </cell>
          <cell r="I2155" t="str">
            <v>Application ID: 3266</v>
          </cell>
          <cell r="K2155" t="str">
            <v>Dynamic Electric, Inc.</v>
          </cell>
          <cell r="L2155">
            <v>2000</v>
          </cell>
          <cell r="M2155" t="str">
            <v>AC</v>
          </cell>
          <cell r="X2155">
            <v>2022</v>
          </cell>
          <cell r="Z2155" t="str">
            <v>Oregon</v>
          </cell>
          <cell r="AB2155" t="str">
            <v>IL</v>
          </cell>
        </row>
        <row r="2156">
          <cell r="A2156" t="str">
            <v>P_918288083</v>
          </cell>
          <cell r="B2156" t="str">
            <v>Y</v>
          </cell>
          <cell r="F2156" t="str">
            <v>Ameren</v>
          </cell>
          <cell r="G2156">
            <v>56697</v>
          </cell>
          <cell r="I2156" t="str">
            <v>Application ID: 3404</v>
          </cell>
          <cell r="K2156" t="str">
            <v>Midwest Wind and Solar, LLC</v>
          </cell>
          <cell r="L2156">
            <v>2000</v>
          </cell>
          <cell r="M2156" t="str">
            <v>AC</v>
          </cell>
          <cell r="X2156">
            <v>2021</v>
          </cell>
          <cell r="Z2156" t="str">
            <v>Meredosia</v>
          </cell>
          <cell r="AB2156" t="str">
            <v>IL</v>
          </cell>
        </row>
        <row r="2157">
          <cell r="A2157" t="str">
            <v>P_562198718</v>
          </cell>
          <cell r="B2157" t="str">
            <v>Y</v>
          </cell>
          <cell r="F2157" t="str">
            <v>Ameren</v>
          </cell>
          <cell r="G2157">
            <v>56697</v>
          </cell>
          <cell r="I2157" t="str">
            <v>Application ID: 3407</v>
          </cell>
          <cell r="K2157" t="str">
            <v>Midwest Wind and Solar, LLC</v>
          </cell>
          <cell r="L2157">
            <v>2000</v>
          </cell>
          <cell r="M2157" t="str">
            <v>AC</v>
          </cell>
          <cell r="X2157">
            <v>2021</v>
          </cell>
          <cell r="Z2157" t="str">
            <v>Meredosia</v>
          </cell>
          <cell r="AB2157" t="str">
            <v>IL</v>
          </cell>
        </row>
        <row r="2158">
          <cell r="A2158" t="str">
            <v>P_599647269</v>
          </cell>
          <cell r="B2158" t="str">
            <v>Y</v>
          </cell>
          <cell r="F2158" t="str">
            <v>ComEd</v>
          </cell>
          <cell r="G2158">
            <v>4110</v>
          </cell>
          <cell r="I2158" t="str">
            <v>Application ID: 3459</v>
          </cell>
          <cell r="K2158" t="str">
            <v>Borrego Solar Systems,Inc</v>
          </cell>
          <cell r="L2158">
            <v>2000</v>
          </cell>
          <cell r="M2158" t="str">
            <v>AC</v>
          </cell>
          <cell r="X2158">
            <v>2021</v>
          </cell>
          <cell r="Z2158" t="str">
            <v>Sandwich</v>
          </cell>
          <cell r="AB2158" t="str">
            <v>IL</v>
          </cell>
        </row>
        <row r="2159">
          <cell r="A2159" t="str">
            <v>P_774334455</v>
          </cell>
          <cell r="B2159" t="str">
            <v>Y</v>
          </cell>
          <cell r="F2159" t="str">
            <v>ComEd</v>
          </cell>
          <cell r="G2159">
            <v>4110</v>
          </cell>
          <cell r="I2159" t="str">
            <v>Application ID: 3478</v>
          </cell>
          <cell r="K2159" t="str">
            <v>Borrego Solar Systems, Inc</v>
          </cell>
          <cell r="L2159">
            <v>2000</v>
          </cell>
          <cell r="M2159" t="str">
            <v>AC</v>
          </cell>
          <cell r="X2159">
            <v>2021</v>
          </cell>
          <cell r="Z2159" t="str">
            <v>Lee</v>
          </cell>
          <cell r="AB2159" t="str">
            <v>IL</v>
          </cell>
        </row>
        <row r="2160">
          <cell r="A2160" t="str">
            <v>P_068877877</v>
          </cell>
          <cell r="B2160" t="str">
            <v>Y</v>
          </cell>
          <cell r="F2160" t="str">
            <v>ComEd</v>
          </cell>
          <cell r="G2160">
            <v>4110</v>
          </cell>
          <cell r="I2160" t="str">
            <v>Application ID: 3497</v>
          </cell>
          <cell r="K2160" t="str">
            <v>RECON Corporation</v>
          </cell>
          <cell r="L2160">
            <v>2000</v>
          </cell>
          <cell r="M2160" t="str">
            <v>AC</v>
          </cell>
          <cell r="X2160">
            <v>2022</v>
          </cell>
          <cell r="Z2160" t="str">
            <v>Mendota</v>
          </cell>
          <cell r="AB2160" t="str">
            <v>IL</v>
          </cell>
        </row>
        <row r="2161">
          <cell r="A2161" t="str">
            <v>P_302332693</v>
          </cell>
          <cell r="B2161" t="str">
            <v>Y</v>
          </cell>
          <cell r="F2161" t="str">
            <v>ComEd</v>
          </cell>
          <cell r="G2161">
            <v>4110</v>
          </cell>
          <cell r="I2161" t="str">
            <v>Application ID: 3599</v>
          </cell>
          <cell r="K2161" t="str">
            <v>Midwest Wind and Solar</v>
          </cell>
          <cell r="L2161">
            <v>900</v>
          </cell>
          <cell r="M2161" t="str">
            <v>AC</v>
          </cell>
          <cell r="X2161">
            <v>2021</v>
          </cell>
          <cell r="Z2161" t="str">
            <v>Rockford</v>
          </cell>
          <cell r="AB2161" t="str">
            <v>IL</v>
          </cell>
        </row>
        <row r="2162">
          <cell r="A2162" t="str">
            <v>P_555668722</v>
          </cell>
          <cell r="B2162" t="str">
            <v>Y</v>
          </cell>
          <cell r="F2162" t="str">
            <v>ComEd</v>
          </cell>
          <cell r="G2162">
            <v>4110</v>
          </cell>
          <cell r="I2162" t="str">
            <v>Application ID: 3662</v>
          </cell>
          <cell r="K2162" t="str">
            <v>Signal Energy DG, LLC</v>
          </cell>
          <cell r="L2162">
            <v>2000</v>
          </cell>
          <cell r="M2162" t="str">
            <v>AC</v>
          </cell>
          <cell r="X2162">
            <v>2021</v>
          </cell>
          <cell r="Z2162" t="str">
            <v>Crete</v>
          </cell>
          <cell r="AB2162" t="str">
            <v>IL</v>
          </cell>
        </row>
        <row r="2163">
          <cell r="A2163" t="str">
            <v>P_426585579</v>
          </cell>
          <cell r="B2163" t="str">
            <v>Y</v>
          </cell>
          <cell r="F2163" t="str">
            <v>ComEd</v>
          </cell>
          <cell r="G2163">
            <v>4110</v>
          </cell>
          <cell r="I2163" t="str">
            <v>Application ID: 4470</v>
          </cell>
          <cell r="K2163" t="str">
            <v>Inovateus Solat LLC</v>
          </cell>
          <cell r="L2163">
            <v>2000</v>
          </cell>
          <cell r="M2163" t="str">
            <v>AC</v>
          </cell>
          <cell r="X2163">
            <v>2021</v>
          </cell>
          <cell r="Z2163" t="str">
            <v>Herrin</v>
          </cell>
          <cell r="AB2163" t="str">
            <v>IL</v>
          </cell>
        </row>
        <row r="2164">
          <cell r="A2164" t="str">
            <v>P_072914906</v>
          </cell>
          <cell r="B2164" t="str">
            <v>Y</v>
          </cell>
          <cell r="F2164" t="str">
            <v>Ameren</v>
          </cell>
          <cell r="G2164">
            <v>56697</v>
          </cell>
          <cell r="I2164" t="str">
            <v>Application ID: 4561</v>
          </cell>
          <cell r="K2164" t="str">
            <v>Inovateus Solar LLC</v>
          </cell>
          <cell r="L2164">
            <v>2000</v>
          </cell>
          <cell r="M2164" t="str">
            <v>AC</v>
          </cell>
          <cell r="X2164">
            <v>2021</v>
          </cell>
          <cell r="Z2164" t="str">
            <v>West Frankfort</v>
          </cell>
          <cell r="AB2164" t="str">
            <v>IL</v>
          </cell>
        </row>
        <row r="2165">
          <cell r="A2165" t="str">
            <v>P_883453947</v>
          </cell>
          <cell r="B2165" t="str">
            <v>Y</v>
          </cell>
          <cell r="F2165" t="str">
            <v>Ameren</v>
          </cell>
          <cell r="G2165">
            <v>56697</v>
          </cell>
          <cell r="I2165" t="str">
            <v>Application ID: 4794</v>
          </cell>
          <cell r="K2165" t="str">
            <v>Inovateus Solar LLC</v>
          </cell>
          <cell r="L2165">
            <v>2000</v>
          </cell>
          <cell r="M2165" t="str">
            <v>AC</v>
          </cell>
          <cell r="X2165">
            <v>2021</v>
          </cell>
          <cell r="Z2165" t="str">
            <v>Herrin</v>
          </cell>
          <cell r="AB2165" t="str">
            <v>IL</v>
          </cell>
        </row>
        <row r="2166">
          <cell r="A2166" t="str">
            <v>P_268192007</v>
          </cell>
          <cell r="B2166" t="str">
            <v>Y</v>
          </cell>
          <cell r="F2166" t="str">
            <v>Orange and Rockland Utilities</v>
          </cell>
          <cell r="G2166">
            <v>14154</v>
          </cell>
          <cell r="I2166">
            <v>92064</v>
          </cell>
          <cell r="K2166" t="str">
            <v>Clearway Renew LLC</v>
          </cell>
          <cell r="L2166">
            <v>2800.44</v>
          </cell>
          <cell r="M2166" t="str">
            <v>DC</v>
          </cell>
          <cell r="X2166">
            <v>2022</v>
          </cell>
          <cell r="Z2166" t="str">
            <v>New Hampton</v>
          </cell>
          <cell r="AB2166" t="str">
            <v>NY</v>
          </cell>
        </row>
        <row r="2167">
          <cell r="A2167" t="str">
            <v>P_115050359</v>
          </cell>
          <cell r="B2167" t="str">
            <v>Y</v>
          </cell>
          <cell r="F2167" t="str">
            <v>Consolidated Edison</v>
          </cell>
          <cell r="G2167">
            <v>4226</v>
          </cell>
          <cell r="I2167">
            <v>189437</v>
          </cell>
          <cell r="K2167" t="str">
            <v>Green Street Power Partners, LLC</v>
          </cell>
          <cell r="L2167">
            <v>444.96</v>
          </cell>
          <cell r="M2167" t="str">
            <v>DC</v>
          </cell>
          <cell r="X2167">
            <v>2022</v>
          </cell>
          <cell r="Z2167" t="str">
            <v>Staten Island</v>
          </cell>
          <cell r="AB2167" t="str">
            <v>NY</v>
          </cell>
        </row>
        <row r="2168">
          <cell r="A2168" t="str">
            <v>P_410134851</v>
          </cell>
          <cell r="B2168" t="str">
            <v>Y</v>
          </cell>
          <cell r="F2168" t="str">
            <v>Consolidated Edison</v>
          </cell>
          <cell r="G2168">
            <v>4226</v>
          </cell>
          <cell r="I2168">
            <v>274964</v>
          </cell>
          <cell r="K2168" t="str">
            <v>Sunkeeper Solar LLC</v>
          </cell>
          <cell r="L2168">
            <v>131.32</v>
          </cell>
          <cell r="M2168" t="str">
            <v>DC</v>
          </cell>
          <cell r="X2168">
            <v>2022</v>
          </cell>
          <cell r="Z2168" t="str">
            <v>Brooklyn</v>
          </cell>
          <cell r="AB2168" t="str">
            <v>NY</v>
          </cell>
        </row>
        <row r="2169">
          <cell r="A2169" t="str">
            <v>P_426173478</v>
          </cell>
          <cell r="B2169" t="str">
            <v>Y</v>
          </cell>
          <cell r="F2169" t="str">
            <v>Consolidated Edison</v>
          </cell>
          <cell r="G2169">
            <v>4226</v>
          </cell>
          <cell r="I2169">
            <v>229779</v>
          </cell>
          <cell r="K2169" t="str">
            <v>Entersolar, LLC</v>
          </cell>
          <cell r="L2169">
            <v>481.28</v>
          </cell>
          <cell r="M2169" t="str">
            <v>DC</v>
          </cell>
          <cell r="X2169">
            <v>2022</v>
          </cell>
          <cell r="Z2169" t="str">
            <v>Bronx</v>
          </cell>
          <cell r="AB2169" t="str">
            <v>NY</v>
          </cell>
        </row>
        <row r="2170">
          <cell r="A2170" t="str">
            <v>P_809405971</v>
          </cell>
          <cell r="B2170" t="str">
            <v>Y</v>
          </cell>
          <cell r="F2170" t="str">
            <v>NYS Electric and Gas</v>
          </cell>
          <cell r="G2170">
            <v>13511</v>
          </cell>
          <cell r="I2170">
            <v>160347</v>
          </cell>
          <cell r="K2170" t="str">
            <v>DG New York CS, LLC</v>
          </cell>
          <cell r="L2170">
            <v>6603.33</v>
          </cell>
          <cell r="M2170" t="str">
            <v>DC</v>
          </cell>
          <cell r="X2170">
            <v>2022</v>
          </cell>
          <cell r="Z2170" t="str">
            <v>Owego</v>
          </cell>
          <cell r="AB2170" t="str">
            <v>NY</v>
          </cell>
        </row>
        <row r="2171">
          <cell r="A2171" t="str">
            <v>P_932494310</v>
          </cell>
          <cell r="B2171" t="str">
            <v>Y</v>
          </cell>
          <cell r="F2171" t="str">
            <v>NYS Electric and Gas</v>
          </cell>
          <cell r="G2171">
            <v>13511</v>
          </cell>
          <cell r="I2171">
            <v>161405</v>
          </cell>
          <cell r="K2171" t="str">
            <v>DG New York CS, LLC</v>
          </cell>
          <cell r="L2171">
            <v>6582.27</v>
          </cell>
          <cell r="M2171" t="str">
            <v>DC</v>
          </cell>
          <cell r="X2171">
            <v>2022</v>
          </cell>
          <cell r="Z2171" t="str">
            <v>Owego</v>
          </cell>
          <cell r="AB2171" t="str">
            <v>NY</v>
          </cell>
        </row>
        <row r="2172">
          <cell r="A2172" t="str">
            <v>P_216915036</v>
          </cell>
          <cell r="B2172" t="str">
            <v>Y</v>
          </cell>
          <cell r="F2172" t="str">
            <v>Central Hudson Gas and Electric</v>
          </cell>
          <cell r="G2172">
            <v>3249</v>
          </cell>
          <cell r="I2172">
            <v>79844</v>
          </cell>
          <cell r="K2172" t="str">
            <v>Clearway Renew LLC</v>
          </cell>
          <cell r="L2172">
            <v>2995.2</v>
          </cell>
          <cell r="M2172" t="str">
            <v>DC</v>
          </cell>
          <cell r="X2172">
            <v>2022</v>
          </cell>
          <cell r="Z2172" t="str">
            <v>Freehold</v>
          </cell>
          <cell r="AB2172" t="str">
            <v>NY</v>
          </cell>
        </row>
        <row r="2173">
          <cell r="A2173" t="str">
            <v>P_008068843</v>
          </cell>
          <cell r="B2173" t="str">
            <v>Y</v>
          </cell>
          <cell r="F2173" t="str">
            <v>Orange and Rockland Utilities</v>
          </cell>
          <cell r="G2173">
            <v>14154</v>
          </cell>
          <cell r="I2173">
            <v>91046</v>
          </cell>
          <cell r="K2173" t="str">
            <v>Clearway Renew LLC</v>
          </cell>
          <cell r="L2173">
            <v>2800.44</v>
          </cell>
          <cell r="M2173" t="str">
            <v>DC</v>
          </cell>
          <cell r="X2173">
            <v>2022</v>
          </cell>
          <cell r="Z2173" t="str">
            <v>Washingtonville</v>
          </cell>
          <cell r="AB2173" t="str">
            <v>NY</v>
          </cell>
        </row>
        <row r="2174">
          <cell r="A2174" t="str">
            <v>P_178366522</v>
          </cell>
          <cell r="B2174" t="str">
            <v>Y</v>
          </cell>
          <cell r="F2174" t="str">
            <v>Consolidated Edison</v>
          </cell>
          <cell r="G2174">
            <v>4226</v>
          </cell>
          <cell r="I2174">
            <v>301506</v>
          </cell>
          <cell r="K2174" t="str">
            <v>SOLANTA CORP</v>
          </cell>
          <cell r="L2174">
            <v>41.58</v>
          </cell>
          <cell r="M2174" t="str">
            <v>DC</v>
          </cell>
          <cell r="X2174">
            <v>2022</v>
          </cell>
          <cell r="Z2174" t="str">
            <v>Bronx</v>
          </cell>
          <cell r="AB2174" t="str">
            <v>NY</v>
          </cell>
        </row>
        <row r="2175">
          <cell r="A2175" t="str">
            <v>P_530331576</v>
          </cell>
          <cell r="B2175" t="str">
            <v>Y</v>
          </cell>
          <cell r="F2175" t="str">
            <v>Consolidated Edison</v>
          </cell>
          <cell r="G2175">
            <v>4226</v>
          </cell>
          <cell r="I2175">
            <v>244395</v>
          </cell>
          <cell r="K2175" t="str">
            <v>Direct Energy Solar (dba for Astrum Solar Inc.)</v>
          </cell>
          <cell r="L2175">
            <v>1199.22</v>
          </cell>
          <cell r="M2175" t="str">
            <v>DC</v>
          </cell>
          <cell r="X2175">
            <v>2022</v>
          </cell>
          <cell r="Z2175" t="str">
            <v>Cortlandt Manor</v>
          </cell>
          <cell r="AB2175" t="str">
            <v>NY</v>
          </cell>
        </row>
        <row r="2176">
          <cell r="A2176" t="str">
            <v>P_630307922</v>
          </cell>
          <cell r="B2176" t="str">
            <v>Y</v>
          </cell>
          <cell r="F2176" t="str">
            <v>Consolidated Edison</v>
          </cell>
          <cell r="G2176">
            <v>4226</v>
          </cell>
          <cell r="I2176">
            <v>274346</v>
          </cell>
          <cell r="K2176" t="str">
            <v>Distributed Solar Operations, LLC</v>
          </cell>
          <cell r="L2176">
            <v>463.14</v>
          </cell>
          <cell r="M2176" t="str">
            <v>DC</v>
          </cell>
          <cell r="X2176">
            <v>2022</v>
          </cell>
          <cell r="Z2176" t="str">
            <v>White Plains</v>
          </cell>
          <cell r="AB2176" t="str">
            <v>NY</v>
          </cell>
        </row>
        <row r="2177">
          <cell r="A2177" t="str">
            <v>P_664083650</v>
          </cell>
          <cell r="B2177" t="str">
            <v>Y</v>
          </cell>
          <cell r="F2177" t="str">
            <v>Consolidated Edison</v>
          </cell>
          <cell r="G2177">
            <v>4226</v>
          </cell>
          <cell r="I2177">
            <v>191482</v>
          </cell>
          <cell r="K2177" t="str">
            <v>Nexamp Inc</v>
          </cell>
          <cell r="L2177">
            <v>1344.42</v>
          </cell>
          <cell r="M2177" t="str">
            <v>DC</v>
          </cell>
          <cell r="X2177">
            <v>2022</v>
          </cell>
          <cell r="Z2177" t="str">
            <v>Mount Kisco</v>
          </cell>
          <cell r="AB2177" t="str">
            <v>NY</v>
          </cell>
        </row>
        <row r="2178">
          <cell r="A2178" t="str">
            <v>P_996430401</v>
          </cell>
          <cell r="B2178" t="str">
            <v>Y</v>
          </cell>
          <cell r="F2178" t="str">
            <v>Consolidated Edison</v>
          </cell>
          <cell r="G2178">
            <v>4226</v>
          </cell>
          <cell r="I2178">
            <v>354190</v>
          </cell>
          <cell r="K2178" t="str">
            <v>Brooklyn SolarWorks, LLC</v>
          </cell>
          <cell r="L2178">
            <v>20</v>
          </cell>
          <cell r="M2178" t="str">
            <v>DC</v>
          </cell>
          <cell r="X2178">
            <v>2022</v>
          </cell>
          <cell r="Z2178" t="str">
            <v>Brooklyn</v>
          </cell>
          <cell r="AB2178" t="str">
            <v>NY</v>
          </cell>
        </row>
        <row r="2179">
          <cell r="A2179" t="str">
            <v>P_151140941</v>
          </cell>
          <cell r="B2179" t="str">
            <v>Y</v>
          </cell>
          <cell r="F2179" t="str">
            <v>Consolidated Edison</v>
          </cell>
          <cell r="G2179">
            <v>4226</v>
          </cell>
          <cell r="I2179">
            <v>274341</v>
          </cell>
          <cell r="K2179" t="str">
            <v>Distributed Solar Operations, LLC</v>
          </cell>
          <cell r="L2179">
            <v>478.08</v>
          </cell>
          <cell r="M2179" t="str">
            <v>DC</v>
          </cell>
          <cell r="X2179">
            <v>2022</v>
          </cell>
          <cell r="Z2179" t="str">
            <v>White Plains</v>
          </cell>
          <cell r="AB2179" t="str">
            <v>NY</v>
          </cell>
        </row>
        <row r="2180">
          <cell r="A2180" t="str">
            <v>P_932028549</v>
          </cell>
          <cell r="B2180" t="str">
            <v>Y</v>
          </cell>
          <cell r="F2180" t="str">
            <v>Consolidated Edison</v>
          </cell>
          <cell r="G2180">
            <v>4226</v>
          </cell>
          <cell r="I2180">
            <v>240711</v>
          </cell>
          <cell r="K2180" t="str">
            <v>Bright Power, Inc.</v>
          </cell>
          <cell r="L2180">
            <v>83.88</v>
          </cell>
          <cell r="M2180" t="str">
            <v>DC</v>
          </cell>
          <cell r="X2180">
            <v>2022</v>
          </cell>
          <cell r="Z2180" t="str">
            <v>Yonkers</v>
          </cell>
          <cell r="AB2180" t="str">
            <v>NY</v>
          </cell>
        </row>
        <row r="2181">
          <cell r="A2181" t="str">
            <v>P_593228376</v>
          </cell>
          <cell r="B2181" t="str">
            <v>Y</v>
          </cell>
          <cell r="F2181" t="str">
            <v>Orange and Rockland Utilities</v>
          </cell>
          <cell r="G2181">
            <v>14154</v>
          </cell>
          <cell r="I2181">
            <v>136186</v>
          </cell>
          <cell r="K2181" t="str">
            <v>AES Distributed Energy, Inc.</v>
          </cell>
          <cell r="L2181">
            <v>6814.12</v>
          </cell>
          <cell r="M2181" t="str">
            <v>DC</v>
          </cell>
          <cell r="X2181">
            <v>2022</v>
          </cell>
          <cell r="Z2181" t="str">
            <v>Otisville</v>
          </cell>
          <cell r="AB2181" t="str">
            <v>NY</v>
          </cell>
        </row>
        <row r="2182">
          <cell r="A2182" t="str">
            <v>P_127545365</v>
          </cell>
          <cell r="B2182" t="str">
            <v>Y</v>
          </cell>
          <cell r="F2182" t="str">
            <v>Consolidated Edison</v>
          </cell>
          <cell r="G2182">
            <v>4226</v>
          </cell>
          <cell r="I2182">
            <v>302029</v>
          </cell>
          <cell r="K2182" t="str">
            <v>SOLANTA CORP</v>
          </cell>
          <cell r="L2182">
            <v>52.92</v>
          </cell>
          <cell r="M2182" t="str">
            <v>DC</v>
          </cell>
          <cell r="X2182">
            <v>2022</v>
          </cell>
          <cell r="Z2182" t="str">
            <v>Bronx</v>
          </cell>
          <cell r="AB2182" t="str">
            <v>NY</v>
          </cell>
        </row>
        <row r="2183">
          <cell r="A2183" t="str">
            <v>P_259591806</v>
          </cell>
          <cell r="B2183" t="str">
            <v>Y</v>
          </cell>
          <cell r="F2183" t="str">
            <v>Consolidated Edison</v>
          </cell>
          <cell r="G2183">
            <v>4226</v>
          </cell>
          <cell r="I2183">
            <v>321000</v>
          </cell>
          <cell r="K2183" t="str">
            <v>JBI Solar (dba for JBI Construction Group)</v>
          </cell>
          <cell r="L2183">
            <v>68.040000000000006</v>
          </cell>
          <cell r="M2183" t="str">
            <v>DC</v>
          </cell>
          <cell r="X2183">
            <v>2022</v>
          </cell>
          <cell r="Z2183" t="str">
            <v>Bronx</v>
          </cell>
          <cell r="AB2183" t="str">
            <v>NY</v>
          </cell>
        </row>
        <row r="2184">
          <cell r="A2184" t="str">
            <v>P_880300866</v>
          </cell>
          <cell r="B2184" t="str">
            <v>Y</v>
          </cell>
          <cell r="F2184" t="str">
            <v>Consolidated Edison</v>
          </cell>
          <cell r="G2184">
            <v>4226</v>
          </cell>
          <cell r="I2184">
            <v>344539</v>
          </cell>
          <cell r="K2184" t="str">
            <v>Accord Power, Inc.</v>
          </cell>
          <cell r="L2184">
            <v>27.3</v>
          </cell>
          <cell r="M2184" t="str">
            <v>DC</v>
          </cell>
          <cell r="X2184">
            <v>2022</v>
          </cell>
          <cell r="Z2184" t="str">
            <v>Brooklyn</v>
          </cell>
          <cell r="AB2184" t="str">
            <v>NY</v>
          </cell>
        </row>
        <row r="2185">
          <cell r="A2185" t="str">
            <v>P_766715309</v>
          </cell>
          <cell r="B2185" t="str">
            <v>Y</v>
          </cell>
          <cell r="F2185" t="str">
            <v>Consolidated Edison</v>
          </cell>
          <cell r="G2185">
            <v>4226</v>
          </cell>
          <cell r="I2185">
            <v>344544</v>
          </cell>
          <cell r="K2185" t="str">
            <v>Accord Power, Inc.</v>
          </cell>
          <cell r="L2185">
            <v>29.9</v>
          </cell>
          <cell r="M2185" t="str">
            <v>DC</v>
          </cell>
          <cell r="X2185">
            <v>2022</v>
          </cell>
          <cell r="Z2185" t="str">
            <v>Brooklyn</v>
          </cell>
          <cell r="AB2185" t="str">
            <v>NY</v>
          </cell>
        </row>
        <row r="2186">
          <cell r="A2186" t="str">
            <v>P_009484299</v>
          </cell>
          <cell r="B2186" t="str">
            <v>Y</v>
          </cell>
          <cell r="F2186" t="str">
            <v>Consolidated Edison</v>
          </cell>
          <cell r="G2186">
            <v>4226</v>
          </cell>
          <cell r="I2186">
            <v>344621</v>
          </cell>
          <cell r="K2186" t="str">
            <v>Accord Power, Inc.</v>
          </cell>
          <cell r="L2186">
            <v>30.55</v>
          </cell>
          <cell r="M2186" t="str">
            <v>DC</v>
          </cell>
          <cell r="X2186">
            <v>2022</v>
          </cell>
          <cell r="Z2186" t="str">
            <v>Brooklyn</v>
          </cell>
          <cell r="AB2186" t="str">
            <v>NY</v>
          </cell>
        </row>
        <row r="2187">
          <cell r="A2187" t="str">
            <v>P_337979063</v>
          </cell>
          <cell r="B2187" t="str">
            <v>Y</v>
          </cell>
          <cell r="F2187" t="str">
            <v>Consolidated Edison</v>
          </cell>
          <cell r="G2187">
            <v>4226</v>
          </cell>
          <cell r="I2187">
            <v>344627</v>
          </cell>
          <cell r="K2187" t="str">
            <v>Accord Power, Inc.</v>
          </cell>
          <cell r="L2187">
            <v>29.25</v>
          </cell>
          <cell r="M2187" t="str">
            <v>DC</v>
          </cell>
          <cell r="X2187">
            <v>2022</v>
          </cell>
          <cell r="Z2187" t="str">
            <v>Brooklyn</v>
          </cell>
          <cell r="AB2187" t="str">
            <v>NY</v>
          </cell>
        </row>
        <row r="2188">
          <cell r="A2188" t="str">
            <v>P_477729492</v>
          </cell>
          <cell r="B2188" t="str">
            <v>Y</v>
          </cell>
          <cell r="F2188" t="str">
            <v>Consolidated Edison</v>
          </cell>
          <cell r="G2188">
            <v>4226</v>
          </cell>
          <cell r="I2188">
            <v>344646</v>
          </cell>
          <cell r="K2188" t="str">
            <v>Accord Power, Inc.</v>
          </cell>
          <cell r="L2188">
            <v>11.7</v>
          </cell>
          <cell r="M2188" t="str">
            <v>DC</v>
          </cell>
          <cell r="X2188">
            <v>2022</v>
          </cell>
          <cell r="Z2188" t="str">
            <v>Brooklyn</v>
          </cell>
          <cell r="AB2188" t="str">
            <v>NY</v>
          </cell>
        </row>
        <row r="2189">
          <cell r="A2189" t="str">
            <v>P_569464344</v>
          </cell>
          <cell r="B2189" t="str">
            <v>Y</v>
          </cell>
          <cell r="F2189" t="str">
            <v>Consolidated Edison</v>
          </cell>
          <cell r="G2189">
            <v>4226</v>
          </cell>
          <cell r="I2189">
            <v>344654</v>
          </cell>
          <cell r="K2189" t="str">
            <v>Accord Power, Inc.</v>
          </cell>
          <cell r="L2189">
            <v>36.07</v>
          </cell>
          <cell r="M2189" t="str">
            <v>DC</v>
          </cell>
          <cell r="X2189">
            <v>2022</v>
          </cell>
          <cell r="Z2189" t="str">
            <v>Brooklyn</v>
          </cell>
          <cell r="AB2189" t="str">
            <v>NY</v>
          </cell>
        </row>
        <row r="2190">
          <cell r="A2190" t="str">
            <v>P_823248268</v>
          </cell>
          <cell r="B2190" t="str">
            <v>Y</v>
          </cell>
          <cell r="F2190" t="str">
            <v>Consolidated Edison</v>
          </cell>
          <cell r="G2190">
            <v>4226</v>
          </cell>
          <cell r="I2190">
            <v>344661</v>
          </cell>
          <cell r="K2190" t="str">
            <v>Accord Power, Inc.</v>
          </cell>
          <cell r="L2190">
            <v>35.75</v>
          </cell>
          <cell r="M2190" t="str">
            <v>DC</v>
          </cell>
          <cell r="X2190">
            <v>2022</v>
          </cell>
          <cell r="Z2190" t="str">
            <v>Brooklyn</v>
          </cell>
          <cell r="AB2190" t="str">
            <v>NY</v>
          </cell>
        </row>
        <row r="2191">
          <cell r="A2191" t="str">
            <v>P_960759182</v>
          </cell>
          <cell r="B2191" t="str">
            <v>Y</v>
          </cell>
          <cell r="F2191" t="str">
            <v>Consolidated Edison</v>
          </cell>
          <cell r="G2191">
            <v>4226</v>
          </cell>
          <cell r="I2191">
            <v>344634</v>
          </cell>
          <cell r="K2191" t="str">
            <v>Accord Power, Inc.</v>
          </cell>
          <cell r="L2191">
            <v>28.27</v>
          </cell>
          <cell r="M2191" t="str">
            <v>DC</v>
          </cell>
          <cell r="X2191">
            <v>2022</v>
          </cell>
          <cell r="Z2191" t="str">
            <v>Brooklyn</v>
          </cell>
          <cell r="AB2191" t="str">
            <v>NY</v>
          </cell>
        </row>
        <row r="2192">
          <cell r="A2192" t="str">
            <v>P_063691711</v>
          </cell>
          <cell r="B2192" t="str">
            <v>Y</v>
          </cell>
          <cell r="F2192" t="str">
            <v>Consolidated Edison</v>
          </cell>
          <cell r="G2192">
            <v>4226</v>
          </cell>
          <cell r="I2192">
            <v>344635</v>
          </cell>
          <cell r="K2192" t="str">
            <v>Accord Power, Inc.</v>
          </cell>
          <cell r="L2192">
            <v>29.57</v>
          </cell>
          <cell r="M2192" t="str">
            <v>DC</v>
          </cell>
          <cell r="X2192">
            <v>2022</v>
          </cell>
          <cell r="Z2192" t="str">
            <v>Brooklyn</v>
          </cell>
          <cell r="AB2192" t="str">
            <v>NY</v>
          </cell>
        </row>
        <row r="2193">
          <cell r="A2193" t="str">
            <v>P_360205932</v>
          </cell>
          <cell r="B2193" t="str">
            <v>Y</v>
          </cell>
          <cell r="F2193" t="str">
            <v>Consolidated Edison</v>
          </cell>
          <cell r="G2193">
            <v>4226</v>
          </cell>
          <cell r="I2193">
            <v>344629</v>
          </cell>
          <cell r="K2193" t="str">
            <v>Accord Power, Inc.</v>
          </cell>
          <cell r="L2193">
            <v>30.22</v>
          </cell>
          <cell r="M2193" t="str">
            <v>DC</v>
          </cell>
          <cell r="X2193">
            <v>2022</v>
          </cell>
          <cell r="Z2193" t="str">
            <v>Brooklyn</v>
          </cell>
          <cell r="AB2193" t="str">
            <v>NY</v>
          </cell>
        </row>
        <row r="2194">
          <cell r="A2194" t="str">
            <v>P_173747919</v>
          </cell>
          <cell r="B2194" t="str">
            <v>Y</v>
          </cell>
          <cell r="F2194" t="str">
            <v>Consolidated Edison</v>
          </cell>
          <cell r="G2194">
            <v>4226</v>
          </cell>
          <cell r="I2194">
            <v>344667</v>
          </cell>
          <cell r="K2194" t="str">
            <v>Accord Power, Inc.</v>
          </cell>
          <cell r="L2194">
            <v>23.4</v>
          </cell>
          <cell r="M2194" t="str">
            <v>DC</v>
          </cell>
          <cell r="X2194">
            <v>2022</v>
          </cell>
          <cell r="Z2194" t="str">
            <v>Brooklyn</v>
          </cell>
          <cell r="AB2194" t="str">
            <v>NY</v>
          </cell>
        </row>
        <row r="2195">
          <cell r="A2195" t="str">
            <v>P_360618152</v>
          </cell>
          <cell r="B2195" t="str">
            <v>Y</v>
          </cell>
          <cell r="F2195" t="str">
            <v>Consolidated Edison</v>
          </cell>
          <cell r="G2195">
            <v>4226</v>
          </cell>
          <cell r="I2195">
            <v>378213</v>
          </cell>
          <cell r="K2195" t="str">
            <v>Brooklyn SolarWorks, LLC</v>
          </cell>
          <cell r="L2195">
            <v>11.1</v>
          </cell>
          <cell r="M2195" t="str">
            <v>DC</v>
          </cell>
          <cell r="X2195">
            <v>2022</v>
          </cell>
          <cell r="Z2195" t="str">
            <v>Brooklyn</v>
          </cell>
          <cell r="AB2195" t="str">
            <v>NY</v>
          </cell>
        </row>
        <row r="2196">
          <cell r="A2196" t="str">
            <v>P_457279971</v>
          </cell>
          <cell r="B2196" t="str">
            <v>Y</v>
          </cell>
          <cell r="F2196" t="str">
            <v>Consolidated Edison</v>
          </cell>
          <cell r="G2196">
            <v>4226</v>
          </cell>
          <cell r="I2196">
            <v>249848</v>
          </cell>
          <cell r="K2196" t="str">
            <v>G&amp;S Solar (dba for G&amp;S Operations LLC)</v>
          </cell>
          <cell r="L2196">
            <v>571.6</v>
          </cell>
          <cell r="M2196" t="str">
            <v>DC</v>
          </cell>
          <cell r="X2196">
            <v>2022</v>
          </cell>
          <cell r="Z2196" t="str">
            <v>Yonkers</v>
          </cell>
          <cell r="AB2196" t="str">
            <v>NY</v>
          </cell>
        </row>
        <row r="2197">
          <cell r="A2197" t="str">
            <v>P_709093111</v>
          </cell>
          <cell r="B2197" t="str">
            <v>Y</v>
          </cell>
          <cell r="F2197" t="str">
            <v>Consolidated Edison</v>
          </cell>
          <cell r="G2197">
            <v>4226</v>
          </cell>
          <cell r="I2197">
            <v>241403</v>
          </cell>
          <cell r="K2197" t="str">
            <v>Green Hybrid Energy Solutions</v>
          </cell>
          <cell r="L2197">
            <v>73.959999999999994</v>
          </cell>
          <cell r="M2197" t="str">
            <v>DC</v>
          </cell>
          <cell r="X2197">
            <v>2022</v>
          </cell>
          <cell r="Z2197" t="str">
            <v>White Plains</v>
          </cell>
          <cell r="AB2197" t="str">
            <v>NY</v>
          </cell>
        </row>
        <row r="2198">
          <cell r="A2198" t="str">
            <v>P_911013007</v>
          </cell>
          <cell r="B2198" t="str">
            <v>Y</v>
          </cell>
          <cell r="F2198" t="str">
            <v>Consolidated Edison</v>
          </cell>
          <cell r="G2198">
            <v>4226</v>
          </cell>
          <cell r="I2198">
            <v>277451</v>
          </cell>
          <cell r="K2198" t="str">
            <v>G&amp;S Solar (dba for G&amp;S Operations LLC)</v>
          </cell>
          <cell r="L2198">
            <v>559.20000000000005</v>
          </cell>
          <cell r="M2198" t="str">
            <v>DC</v>
          </cell>
          <cell r="X2198">
            <v>2022</v>
          </cell>
          <cell r="Z2198" t="str">
            <v>Elmsford</v>
          </cell>
          <cell r="AB2198" t="str">
            <v>NY</v>
          </cell>
        </row>
        <row r="2199">
          <cell r="A2199" t="str">
            <v>P_307858305</v>
          </cell>
          <cell r="B2199" t="str">
            <v>Y</v>
          </cell>
          <cell r="F2199" t="str">
            <v>Consolidated Edison</v>
          </cell>
          <cell r="G2199">
            <v>4226</v>
          </cell>
          <cell r="I2199">
            <v>265185</v>
          </cell>
          <cell r="K2199" t="str">
            <v>Bright Power</v>
          </cell>
          <cell r="L2199">
            <v>42.24</v>
          </cell>
          <cell r="M2199" t="str">
            <v>DC</v>
          </cell>
          <cell r="X2199">
            <v>2022</v>
          </cell>
          <cell r="Z2199" t="str">
            <v>Brooklyn</v>
          </cell>
          <cell r="AB2199" t="str">
            <v>NY</v>
          </cell>
        </row>
        <row r="2200">
          <cell r="A2200" t="str">
            <v>P_085073105</v>
          </cell>
          <cell r="B2200" t="str">
            <v>Y</v>
          </cell>
          <cell r="F2200" t="str">
            <v>Niagara Mohawk Power Corp.</v>
          </cell>
          <cell r="G2200">
            <v>13573</v>
          </cell>
          <cell r="I2200">
            <v>81212</v>
          </cell>
          <cell r="K2200" t="str">
            <v>EDPR NA Distributed Generation LLC</v>
          </cell>
          <cell r="L2200">
            <v>2667.36</v>
          </cell>
          <cell r="M2200" t="str">
            <v>DC</v>
          </cell>
          <cell r="X2200">
            <v>2022</v>
          </cell>
          <cell r="Z2200" t="str">
            <v>Cortland</v>
          </cell>
          <cell r="AB2200" t="str">
            <v>NY</v>
          </cell>
        </row>
        <row r="2201">
          <cell r="A2201" t="str">
            <v>P_171568649</v>
          </cell>
          <cell r="B2201" t="str">
            <v>Y</v>
          </cell>
          <cell r="F2201" t="str">
            <v>Consolidated Edison</v>
          </cell>
          <cell r="G2201">
            <v>4226</v>
          </cell>
          <cell r="I2201">
            <v>271587</v>
          </cell>
          <cell r="K2201" t="str">
            <v>G&amp;S Solar (dba for G&amp;S Operations LLC)</v>
          </cell>
          <cell r="L2201">
            <v>41.6</v>
          </cell>
          <cell r="M2201" t="str">
            <v>DC</v>
          </cell>
          <cell r="X2201">
            <v>2022</v>
          </cell>
          <cell r="Z2201" t="str">
            <v>Mohegan Lake</v>
          </cell>
          <cell r="AB2201" t="str">
            <v>NY</v>
          </cell>
        </row>
        <row r="2202">
          <cell r="A2202" t="str">
            <v>P_399467154</v>
          </cell>
          <cell r="B2202" t="str">
            <v>Y</v>
          </cell>
          <cell r="F2202" t="str">
            <v>Consolidated Edison</v>
          </cell>
          <cell r="G2202">
            <v>4226</v>
          </cell>
          <cell r="I2202">
            <v>271584</v>
          </cell>
          <cell r="K2202" t="str">
            <v>G&amp;S Solar (dba for G&amp;S Operations LLC)</v>
          </cell>
          <cell r="L2202">
            <v>606.79999999999995</v>
          </cell>
          <cell r="M2202" t="str">
            <v>DC</v>
          </cell>
          <cell r="X2202">
            <v>2022</v>
          </cell>
          <cell r="Z2202" t="str">
            <v>Mohegan Lake</v>
          </cell>
          <cell r="AB2202" t="str">
            <v>NY</v>
          </cell>
        </row>
        <row r="2203">
          <cell r="A2203" t="str">
            <v>P_591622667</v>
          </cell>
          <cell r="B2203" t="str">
            <v>Y</v>
          </cell>
          <cell r="F2203" t="str">
            <v>Consolidated Edison</v>
          </cell>
          <cell r="G2203">
            <v>4226</v>
          </cell>
          <cell r="I2203">
            <v>270706</v>
          </cell>
          <cell r="K2203" t="str">
            <v>Bright Power</v>
          </cell>
          <cell r="L2203">
            <v>86.46</v>
          </cell>
          <cell r="M2203" t="str">
            <v>DC</v>
          </cell>
          <cell r="X2203">
            <v>2022</v>
          </cell>
          <cell r="Z2203" t="str">
            <v>Howard Beach</v>
          </cell>
          <cell r="AB2203" t="str">
            <v>NY</v>
          </cell>
        </row>
        <row r="2204">
          <cell r="A2204" t="str">
            <v>P_953015560</v>
          </cell>
          <cell r="B2204" t="str">
            <v>Y</v>
          </cell>
          <cell r="F2204" t="str">
            <v>Consolidated Edison</v>
          </cell>
          <cell r="G2204">
            <v>4226</v>
          </cell>
          <cell r="I2204">
            <v>166419</v>
          </cell>
          <cell r="K2204" t="str">
            <v>Solar Liberty Energy Systems, Inc.</v>
          </cell>
          <cell r="L2204">
            <v>16</v>
          </cell>
          <cell r="M2204" t="str">
            <v>DC</v>
          </cell>
          <cell r="X2204">
            <v>2022</v>
          </cell>
          <cell r="Z2204" t="str">
            <v>Woodside</v>
          </cell>
          <cell r="AB2204" t="str">
            <v>NY</v>
          </cell>
        </row>
        <row r="2205">
          <cell r="A2205" t="str">
            <v>P_073326863</v>
          </cell>
          <cell r="B2205" t="str">
            <v>Y</v>
          </cell>
          <cell r="F2205" t="str">
            <v>Consolidated Edison</v>
          </cell>
          <cell r="G2205">
            <v>4226</v>
          </cell>
          <cell r="I2205">
            <v>359945</v>
          </cell>
          <cell r="K2205" t="str">
            <v>Brooklyn SolarWorks, LLC</v>
          </cell>
          <cell r="L2205">
            <v>59.5</v>
          </cell>
          <cell r="M2205" t="str">
            <v>DC</v>
          </cell>
          <cell r="X2205">
            <v>2022</v>
          </cell>
          <cell r="Z2205" t="str">
            <v>Jackson Heights</v>
          </cell>
          <cell r="AB2205" t="str">
            <v>NY</v>
          </cell>
        </row>
        <row r="2206">
          <cell r="A2206" t="str">
            <v>P_508606128</v>
          </cell>
          <cell r="B2206" t="str">
            <v>Y</v>
          </cell>
          <cell r="F2206" t="str">
            <v>Central Hudson Gas and Electric</v>
          </cell>
          <cell r="G2206">
            <v>3249</v>
          </cell>
          <cell r="I2206">
            <v>292719</v>
          </cell>
          <cell r="K2206" t="str">
            <v>Solar Generation (dba for Eiger 3970 Consultants Inc.)</v>
          </cell>
          <cell r="L2206">
            <v>369.36</v>
          </cell>
          <cell r="M2206" t="str">
            <v>DC</v>
          </cell>
          <cell r="X2206">
            <v>2022</v>
          </cell>
          <cell r="Z2206" t="str">
            <v>Stone Ridge</v>
          </cell>
          <cell r="AB2206" t="str">
            <v>NY</v>
          </cell>
        </row>
        <row r="2207">
          <cell r="A2207" t="str">
            <v>P_667437415</v>
          </cell>
          <cell r="B2207" t="str">
            <v>Y</v>
          </cell>
          <cell r="F2207" t="str">
            <v>Consolidated Edison</v>
          </cell>
          <cell r="G2207">
            <v>4226</v>
          </cell>
          <cell r="I2207">
            <v>282449</v>
          </cell>
          <cell r="K2207" t="str">
            <v>Sol Alliance Solar Development</v>
          </cell>
          <cell r="L2207">
            <v>493.36</v>
          </cell>
          <cell r="M2207" t="str">
            <v>DC</v>
          </cell>
          <cell r="X2207">
            <v>2022</v>
          </cell>
          <cell r="Z2207" t="str">
            <v>Staten Island</v>
          </cell>
          <cell r="AB2207" t="str">
            <v>NY</v>
          </cell>
        </row>
        <row r="2208">
          <cell r="A2208" t="str">
            <v>P_933673130</v>
          </cell>
          <cell r="B2208" t="str">
            <v>Y</v>
          </cell>
          <cell r="F2208" t="str">
            <v>Long Island Power Authority</v>
          </cell>
          <cell r="G2208">
            <v>11171</v>
          </cell>
          <cell r="I2208">
            <v>165745</v>
          </cell>
          <cell r="K2208" t="str">
            <v>EmPower Solar</v>
          </cell>
          <cell r="L2208">
            <v>1967.6</v>
          </cell>
          <cell r="M2208" t="str">
            <v>DC</v>
          </cell>
          <cell r="X2208">
            <v>2022</v>
          </cell>
          <cell r="Z2208" t="str">
            <v>Holbrook</v>
          </cell>
          <cell r="AB2208" t="str">
            <v>NY</v>
          </cell>
        </row>
        <row r="2209">
          <cell r="A2209" t="str">
            <v>P_177606668</v>
          </cell>
          <cell r="B2209" t="str">
            <v>Y</v>
          </cell>
          <cell r="F2209" t="str">
            <v>Consolidated Edison</v>
          </cell>
          <cell r="G2209">
            <v>4226</v>
          </cell>
          <cell r="I2209">
            <v>323084</v>
          </cell>
          <cell r="K2209" t="str">
            <v>JBI Solar (dba for JBI Construction Group)</v>
          </cell>
          <cell r="L2209">
            <v>141.12</v>
          </cell>
          <cell r="M2209" t="str">
            <v>DC</v>
          </cell>
          <cell r="X2209">
            <v>2022</v>
          </cell>
          <cell r="Z2209" t="str">
            <v>Bronx</v>
          </cell>
          <cell r="AB2209" t="str">
            <v>NY</v>
          </cell>
        </row>
        <row r="2210">
          <cell r="A2210" t="str">
            <v>P_227327878</v>
          </cell>
          <cell r="B2210" t="str">
            <v>Y</v>
          </cell>
          <cell r="F2210" t="str">
            <v>Consolidated Edison</v>
          </cell>
          <cell r="G2210">
            <v>4226</v>
          </cell>
          <cell r="I2210">
            <v>282279</v>
          </cell>
          <cell r="K2210" t="str">
            <v>A-Best Energy Power (dba for 770 Electric Corp.)</v>
          </cell>
          <cell r="L2210">
            <v>74.739999999999995</v>
          </cell>
          <cell r="M2210" t="str">
            <v>DC</v>
          </cell>
          <cell r="X2210">
            <v>2022</v>
          </cell>
          <cell r="Z2210" t="str">
            <v>Brooklyn</v>
          </cell>
          <cell r="AB2210" t="str">
            <v>NY</v>
          </cell>
        </row>
        <row r="2211">
          <cell r="A2211" t="str">
            <v>P_469376649</v>
          </cell>
          <cell r="B2211" t="str">
            <v>Y</v>
          </cell>
          <cell r="F2211" t="str">
            <v>Niagara Mohawk Power Corp.</v>
          </cell>
          <cell r="G2211">
            <v>13573</v>
          </cell>
          <cell r="I2211">
            <v>221899</v>
          </cell>
          <cell r="K2211" t="str">
            <v>Distributed Solar Operations, LLC</v>
          </cell>
          <cell r="L2211">
            <v>7507.08</v>
          </cell>
          <cell r="M2211" t="str">
            <v>DC</v>
          </cell>
          <cell r="X2211">
            <v>2022</v>
          </cell>
          <cell r="Z2211" t="str">
            <v>Silver Creek</v>
          </cell>
          <cell r="AB2211" t="str">
            <v>NY</v>
          </cell>
        </row>
        <row r="2212">
          <cell r="A2212" t="str">
            <v>P_565053085</v>
          </cell>
          <cell r="B2212" t="str">
            <v>Y</v>
          </cell>
          <cell r="F2212" t="str">
            <v>Rochester Gas and Electric</v>
          </cell>
          <cell r="G2212">
            <v>16183</v>
          </cell>
          <cell r="I2212">
            <v>245195</v>
          </cell>
          <cell r="K2212" t="str">
            <v>Generate Capital</v>
          </cell>
          <cell r="L2212">
            <v>5998.68</v>
          </cell>
          <cell r="M2212" t="str">
            <v>DC</v>
          </cell>
          <cell r="X2212">
            <v>2022</v>
          </cell>
          <cell r="Z2212" t="str">
            <v>West Henrietta</v>
          </cell>
          <cell r="AB2212" t="str">
            <v>NY</v>
          </cell>
        </row>
        <row r="2213">
          <cell r="A2213" t="str">
            <v>P_623542676</v>
          </cell>
          <cell r="B2213" t="str">
            <v>Y</v>
          </cell>
          <cell r="F2213" t="str">
            <v>Central Hudson Gas and Electric</v>
          </cell>
          <cell r="G2213">
            <v>3249</v>
          </cell>
          <cell r="I2213">
            <v>209540</v>
          </cell>
          <cell r="K2213" t="str">
            <v>AES Distributed Energy, Inc.</v>
          </cell>
          <cell r="L2213">
            <v>7051.2</v>
          </cell>
          <cell r="M2213" t="str">
            <v>DC</v>
          </cell>
          <cell r="X2213">
            <v>2022</v>
          </cell>
          <cell r="Z2213" t="str">
            <v>Rock Tavern</v>
          </cell>
          <cell r="AB2213" t="str">
            <v>NY</v>
          </cell>
        </row>
        <row r="2214">
          <cell r="A2214" t="str">
            <v>P_984376296</v>
          </cell>
          <cell r="B2214" t="str">
            <v>Y</v>
          </cell>
          <cell r="F2214" t="str">
            <v>Consolidated Edison</v>
          </cell>
          <cell r="G2214">
            <v>4226</v>
          </cell>
          <cell r="I2214">
            <v>263815</v>
          </cell>
          <cell r="K2214" t="str">
            <v>Consolidated Edison Solutions, Inc.</v>
          </cell>
          <cell r="L2214">
            <v>424.78</v>
          </cell>
          <cell r="M2214" t="str">
            <v>DC</v>
          </cell>
          <cell r="X2214">
            <v>2022</v>
          </cell>
          <cell r="Z2214" t="str">
            <v>Valhalla</v>
          </cell>
          <cell r="AB2214" t="str">
            <v>NY</v>
          </cell>
        </row>
        <row r="2215">
          <cell r="A2215" t="str">
            <v>P_136488965</v>
          </cell>
          <cell r="B2215" t="str">
            <v>Y</v>
          </cell>
          <cell r="F2215" t="str">
            <v>Niagara Mohawk Power Corp.</v>
          </cell>
          <cell r="G2215">
            <v>13573</v>
          </cell>
          <cell r="I2215">
            <v>218393</v>
          </cell>
          <cell r="K2215" t="str">
            <v>AES Distributed Energy, Inc.</v>
          </cell>
          <cell r="L2215">
            <v>7165.56</v>
          </cell>
          <cell r="M2215" t="str">
            <v>DC</v>
          </cell>
          <cell r="X2215">
            <v>2022</v>
          </cell>
          <cell r="Z2215" t="str">
            <v>Troy</v>
          </cell>
          <cell r="AB2215" t="str">
            <v>NY</v>
          </cell>
        </row>
        <row r="2216">
          <cell r="A2216" t="str">
            <v>P_998716434</v>
          </cell>
          <cell r="B2216" t="str">
            <v>Y</v>
          </cell>
          <cell r="F2216" t="str">
            <v>Central Hudson Gas and Electric</v>
          </cell>
          <cell r="G2216">
            <v>3249</v>
          </cell>
          <cell r="I2216">
            <v>238759</v>
          </cell>
          <cell r="K2216" t="str">
            <v>Conductive Power Operations, LLC</v>
          </cell>
          <cell r="L2216">
            <v>2616.3000000000002</v>
          </cell>
          <cell r="M2216" t="str">
            <v>DC</v>
          </cell>
          <cell r="X2216">
            <v>2022</v>
          </cell>
          <cell r="Z2216" t="str">
            <v>Lagrangeville</v>
          </cell>
          <cell r="AB2216" t="str">
            <v>NY</v>
          </cell>
        </row>
        <row r="2217">
          <cell r="A2217" t="str">
            <v>P_571051575</v>
          </cell>
          <cell r="B2217" t="str">
            <v>Y</v>
          </cell>
          <cell r="F2217" t="str">
            <v>Niagara Mohawk Power Corp.</v>
          </cell>
          <cell r="G2217">
            <v>13573</v>
          </cell>
          <cell r="I2217">
            <v>173742</v>
          </cell>
          <cell r="K2217" t="str">
            <v>AES Distributed Energy, Inc.</v>
          </cell>
          <cell r="L2217">
            <v>7160.4</v>
          </cell>
          <cell r="M2217" t="str">
            <v>DC</v>
          </cell>
          <cell r="X2217">
            <v>2022</v>
          </cell>
          <cell r="Z2217" t="str">
            <v>Olean</v>
          </cell>
          <cell r="AB2217" t="str">
            <v>NY</v>
          </cell>
        </row>
        <row r="2218">
          <cell r="A2218" t="str">
            <v>P_371736680</v>
          </cell>
          <cell r="B2218" t="str">
            <v>Y</v>
          </cell>
          <cell r="F2218" t="str">
            <v>Consolidated Edison</v>
          </cell>
          <cell r="G2218">
            <v>4226</v>
          </cell>
          <cell r="I2218">
            <v>425002</v>
          </cell>
          <cell r="K2218" t="str">
            <v>Urban Energy Inc.</v>
          </cell>
          <cell r="L2218">
            <v>94.05</v>
          </cell>
          <cell r="M2218" t="str">
            <v>DC</v>
          </cell>
          <cell r="X2218">
            <v>2022</v>
          </cell>
          <cell r="Z2218" t="str">
            <v>Staten Island</v>
          </cell>
          <cell r="AB2218" t="str">
            <v>NY</v>
          </cell>
        </row>
        <row r="2219">
          <cell r="A2219" t="str">
            <v>P_540959378</v>
          </cell>
          <cell r="B2219" t="str">
            <v>Y</v>
          </cell>
          <cell r="F2219" t="str">
            <v>Niagara Mohawk Power Corp.</v>
          </cell>
          <cell r="G2219">
            <v>13573</v>
          </cell>
          <cell r="I2219">
            <v>204420</v>
          </cell>
          <cell r="K2219" t="str">
            <v>Distributed Asset Solutions LLC</v>
          </cell>
          <cell r="L2219">
            <v>1252.1600000000001</v>
          </cell>
          <cell r="M2219" t="str">
            <v>DC</v>
          </cell>
          <cell r="X2219">
            <v>2022</v>
          </cell>
          <cell r="Z2219" t="str">
            <v>Marcellus</v>
          </cell>
          <cell r="AB2219" t="str">
            <v>NY</v>
          </cell>
        </row>
        <row r="2220">
          <cell r="A2220" t="str">
            <v>P_790622570</v>
          </cell>
          <cell r="B2220" t="str">
            <v>Y</v>
          </cell>
          <cell r="F2220" t="str">
            <v>Consolidated Edison</v>
          </cell>
          <cell r="G2220">
            <v>4226</v>
          </cell>
          <cell r="I2220">
            <v>189511</v>
          </cell>
          <cell r="K2220" t="str">
            <v>Green Street Power Partners, LLC</v>
          </cell>
          <cell r="L2220">
            <v>496.8</v>
          </cell>
          <cell r="M2220" t="str">
            <v>DC</v>
          </cell>
          <cell r="X2220">
            <v>2022</v>
          </cell>
          <cell r="Z2220" t="str">
            <v>Staten Island</v>
          </cell>
          <cell r="AB2220" t="str">
            <v>NY</v>
          </cell>
        </row>
        <row r="2221">
          <cell r="A2221" t="str">
            <v>P_987436334</v>
          </cell>
          <cell r="B2221" t="str">
            <v>Y</v>
          </cell>
          <cell r="F2221" t="str">
            <v>Niagara Mohawk Power Corp.</v>
          </cell>
          <cell r="G2221">
            <v>13573</v>
          </cell>
          <cell r="I2221">
            <v>223199</v>
          </cell>
          <cell r="K2221" t="str">
            <v>AES Distributed Energy, Inc.</v>
          </cell>
          <cell r="L2221">
            <v>6132.78</v>
          </cell>
          <cell r="M2221" t="str">
            <v>DC</v>
          </cell>
          <cell r="X2221">
            <v>2022</v>
          </cell>
          <cell r="Z2221" t="str">
            <v>Akron</v>
          </cell>
          <cell r="AB2221" t="str">
            <v>NY</v>
          </cell>
        </row>
        <row r="2222">
          <cell r="A2222" t="str">
            <v>P_251432520</v>
          </cell>
          <cell r="B2222" t="str">
            <v>Y</v>
          </cell>
          <cell r="F2222" t="str">
            <v>Consolidated Edison</v>
          </cell>
          <cell r="G2222">
            <v>4226</v>
          </cell>
          <cell r="I2222">
            <v>425084</v>
          </cell>
          <cell r="K2222" t="str">
            <v>Urban Energy Inc.</v>
          </cell>
          <cell r="L2222">
            <v>22.5</v>
          </cell>
          <cell r="M2222" t="str">
            <v>DC</v>
          </cell>
          <cell r="X2222">
            <v>2022</v>
          </cell>
          <cell r="Z2222" t="str">
            <v>Staten Island</v>
          </cell>
          <cell r="AB2222" t="str">
            <v>NY</v>
          </cell>
        </row>
        <row r="2223">
          <cell r="A2223" t="str">
            <v>P_495276477</v>
          </cell>
          <cell r="B2223" t="str">
            <v>Y</v>
          </cell>
          <cell r="F2223" t="str">
            <v>Consolidated Edison</v>
          </cell>
          <cell r="G2223">
            <v>4226</v>
          </cell>
          <cell r="I2223">
            <v>274938</v>
          </cell>
          <cell r="K2223" t="str">
            <v>Accord Power, Inc.</v>
          </cell>
          <cell r="L2223">
            <v>210.61</v>
          </cell>
          <cell r="M2223" t="str">
            <v>DC</v>
          </cell>
          <cell r="X2223">
            <v>2022</v>
          </cell>
          <cell r="Z2223" t="str">
            <v>Flushing</v>
          </cell>
          <cell r="AB2223" t="str">
            <v>NY</v>
          </cell>
        </row>
        <row r="2224">
          <cell r="A2224" t="str">
            <v>P_699346320</v>
          </cell>
          <cell r="B2224" t="str">
            <v>Y</v>
          </cell>
          <cell r="F2224" t="str">
            <v>Rochester Gas and Electric</v>
          </cell>
          <cell r="G2224">
            <v>16183</v>
          </cell>
          <cell r="I2224">
            <v>223364</v>
          </cell>
          <cell r="K2224" t="str">
            <v>Generate Capital</v>
          </cell>
          <cell r="L2224">
            <v>2593.46</v>
          </cell>
          <cell r="M2224" t="str">
            <v>DC</v>
          </cell>
          <cell r="X2224">
            <v>2022</v>
          </cell>
          <cell r="Z2224" t="str">
            <v>Bliss</v>
          </cell>
          <cell r="AB2224" t="str">
            <v>NY</v>
          </cell>
        </row>
        <row r="2225">
          <cell r="A2225" t="str">
            <v>P_509663393</v>
          </cell>
          <cell r="B2225" t="str">
            <v>Y</v>
          </cell>
          <cell r="F2225" t="str">
            <v>Rochester Gas and Electric</v>
          </cell>
          <cell r="G2225">
            <v>16183</v>
          </cell>
          <cell r="I2225">
            <v>223358</v>
          </cell>
          <cell r="K2225" t="str">
            <v>Generate Capital</v>
          </cell>
          <cell r="L2225">
            <v>4954.42</v>
          </cell>
          <cell r="M2225" t="str">
            <v>DC</v>
          </cell>
          <cell r="X2225">
            <v>2022</v>
          </cell>
          <cell r="Z2225" t="str">
            <v>Bliss</v>
          </cell>
          <cell r="AB2225" t="str">
            <v>NY</v>
          </cell>
        </row>
        <row r="2226">
          <cell r="A2226" t="str">
            <v>P_836008180</v>
          </cell>
          <cell r="B2226" t="str">
            <v>Y</v>
          </cell>
          <cell r="F2226" t="str">
            <v>Central Hudson Gas and Electric</v>
          </cell>
          <cell r="G2226">
            <v>3249</v>
          </cell>
          <cell r="I2226">
            <v>90003</v>
          </cell>
          <cell r="K2226" t="str">
            <v>Distributed Solar Operations, LLC</v>
          </cell>
          <cell r="L2226">
            <v>2358.14</v>
          </cell>
          <cell r="M2226" t="str">
            <v>DC</v>
          </cell>
          <cell r="X2226">
            <v>2022</v>
          </cell>
          <cell r="Z2226" t="str">
            <v>Hyde Park</v>
          </cell>
          <cell r="AB2226" t="str">
            <v>NY</v>
          </cell>
        </row>
        <row r="2227">
          <cell r="A2227" t="str">
            <v>P_985612589</v>
          </cell>
          <cell r="B2227" t="str">
            <v>Y</v>
          </cell>
          <cell r="F2227" t="str">
            <v>Central Hudson Gas and Electric</v>
          </cell>
          <cell r="G2227">
            <v>3249</v>
          </cell>
          <cell r="I2227">
            <v>89970</v>
          </cell>
          <cell r="K2227" t="str">
            <v>Distributed Solar Operations, LLC</v>
          </cell>
          <cell r="L2227">
            <v>4694.76</v>
          </cell>
          <cell r="M2227" t="str">
            <v>DC</v>
          </cell>
          <cell r="X2227">
            <v>2022</v>
          </cell>
          <cell r="Z2227" t="str">
            <v>Poughkeepsie</v>
          </cell>
          <cell r="AB2227" t="str">
            <v>NY</v>
          </cell>
        </row>
        <row r="2228">
          <cell r="A2228" t="str">
            <v>P_801974429</v>
          </cell>
          <cell r="B2228" t="str">
            <v>Y</v>
          </cell>
          <cell r="F2228" t="str">
            <v>Consolidated Edison</v>
          </cell>
          <cell r="G2228">
            <v>4226</v>
          </cell>
          <cell r="I2228">
            <v>282895</v>
          </cell>
          <cell r="K2228" t="str">
            <v>Sunrise Solar Solutions, LLC</v>
          </cell>
          <cell r="L2228">
            <v>140.22999999999999</v>
          </cell>
          <cell r="M2228" t="str">
            <v>DC</v>
          </cell>
          <cell r="X2228">
            <v>2022</v>
          </cell>
          <cell r="Z2228" t="str">
            <v>White Plains</v>
          </cell>
          <cell r="AB2228" t="str">
            <v>NY</v>
          </cell>
        </row>
        <row r="2229">
          <cell r="A2229" t="str">
            <v>P_460845130</v>
          </cell>
          <cell r="B2229" t="str">
            <v>Y</v>
          </cell>
          <cell r="F2229" t="str">
            <v>NYS Electric and Gas</v>
          </cell>
          <cell r="G2229">
            <v>13511</v>
          </cell>
          <cell r="I2229">
            <v>227601</v>
          </cell>
          <cell r="K2229" t="str">
            <v>Nautilus Solar Energy, LLC</v>
          </cell>
          <cell r="L2229">
            <v>6820.74</v>
          </cell>
          <cell r="M2229" t="str">
            <v>DC</v>
          </cell>
          <cell r="X2229">
            <v>2022</v>
          </cell>
          <cell r="Z2229" t="str">
            <v>Arkport</v>
          </cell>
          <cell r="AB2229" t="str">
            <v>NY</v>
          </cell>
        </row>
        <row r="2230">
          <cell r="A2230" t="str">
            <v>P_280700630</v>
          </cell>
          <cell r="B2230" t="str">
            <v>Y</v>
          </cell>
          <cell r="F2230" t="str">
            <v>Consolidated Edison</v>
          </cell>
          <cell r="G2230">
            <v>4226</v>
          </cell>
          <cell r="I2230">
            <v>249837</v>
          </cell>
          <cell r="K2230" t="str">
            <v>G&amp;S Solar (dba for G&amp;S Operations LLC)</v>
          </cell>
          <cell r="L2230">
            <v>418.8</v>
          </cell>
          <cell r="M2230" t="str">
            <v>DC</v>
          </cell>
          <cell r="X2230">
            <v>2022</v>
          </cell>
          <cell r="Z2230" t="str">
            <v>Yonkers</v>
          </cell>
          <cell r="AB2230" t="str">
            <v>NY</v>
          </cell>
        </row>
        <row r="2231">
          <cell r="A2231" t="str">
            <v>P_433529968</v>
          </cell>
          <cell r="B2231" t="str">
            <v>Y</v>
          </cell>
          <cell r="F2231" t="str">
            <v>Consolidated Edison</v>
          </cell>
          <cell r="G2231">
            <v>4226</v>
          </cell>
          <cell r="I2231">
            <v>290345</v>
          </cell>
          <cell r="K2231" t="str">
            <v>Sunrise Solar Solutions, LLC</v>
          </cell>
          <cell r="L2231">
            <v>735.3</v>
          </cell>
          <cell r="M2231" t="str">
            <v>DC</v>
          </cell>
          <cell r="X2231">
            <v>2022</v>
          </cell>
          <cell r="Z2231" t="str">
            <v>New Rochelle</v>
          </cell>
          <cell r="AB2231" t="str">
            <v>NY</v>
          </cell>
        </row>
        <row r="2232">
          <cell r="A2232" t="str">
            <v>P_711679999</v>
          </cell>
          <cell r="B2232" t="str">
            <v>Y</v>
          </cell>
          <cell r="F2232" t="str">
            <v>Consolidated Edison</v>
          </cell>
          <cell r="G2232">
            <v>4226</v>
          </cell>
          <cell r="I2232">
            <v>302657</v>
          </cell>
          <cell r="K2232" t="str">
            <v>SOLANTA CORP</v>
          </cell>
          <cell r="L2232">
            <v>78.12</v>
          </cell>
          <cell r="M2232" t="str">
            <v>DC</v>
          </cell>
          <cell r="X2232">
            <v>2022</v>
          </cell>
          <cell r="Z2232" t="str">
            <v>Bronx</v>
          </cell>
          <cell r="AB2232" t="str">
            <v>NY</v>
          </cell>
        </row>
        <row r="2233">
          <cell r="A2233" t="str">
            <v>P_071352621</v>
          </cell>
          <cell r="B2233" t="str">
            <v>Y</v>
          </cell>
          <cell r="F2233" t="str">
            <v>Consolidated Edison</v>
          </cell>
          <cell r="G2233">
            <v>4226</v>
          </cell>
          <cell r="I2233">
            <v>288015</v>
          </cell>
          <cell r="K2233" t="str">
            <v>Best Energy Power</v>
          </cell>
          <cell r="L2233">
            <v>38.159999999999997</v>
          </cell>
          <cell r="M2233" t="str">
            <v>DC</v>
          </cell>
          <cell r="X2233">
            <v>2022</v>
          </cell>
          <cell r="Z2233" t="str">
            <v>Bronx</v>
          </cell>
          <cell r="AB2233" t="str">
            <v>NY</v>
          </cell>
        </row>
        <row r="2234">
          <cell r="A2234" t="str">
            <v>P_946569388</v>
          </cell>
          <cell r="B2234" t="str">
            <v>Y</v>
          </cell>
          <cell r="F2234" t="str">
            <v>Niagara Mohawk Power Corp.</v>
          </cell>
          <cell r="G2234">
            <v>13573</v>
          </cell>
          <cell r="I2234">
            <v>223146</v>
          </cell>
          <cell r="K2234" t="str">
            <v>AES Distributed Energy, Inc.</v>
          </cell>
          <cell r="L2234">
            <v>6265.62</v>
          </cell>
          <cell r="M2234" t="str">
            <v>DC</v>
          </cell>
          <cell r="X2234">
            <v>2022</v>
          </cell>
          <cell r="Z2234" t="str">
            <v>Akron</v>
          </cell>
          <cell r="AB2234" t="str">
            <v>NY</v>
          </cell>
        </row>
        <row r="2235">
          <cell r="A2235" t="str">
            <v>P_184228682</v>
          </cell>
          <cell r="B2235" t="str">
            <v>Y</v>
          </cell>
          <cell r="F2235" t="str">
            <v>Niagara Mohawk Power Corp.</v>
          </cell>
          <cell r="G2235">
            <v>13573</v>
          </cell>
          <cell r="I2235">
            <v>227573</v>
          </cell>
          <cell r="K2235" t="str">
            <v>Nautilus Solar Energy, LLC</v>
          </cell>
          <cell r="L2235">
            <v>6943.32</v>
          </cell>
          <cell r="M2235" t="str">
            <v>DC</v>
          </cell>
          <cell r="X2235">
            <v>2022</v>
          </cell>
          <cell r="Z2235" t="str">
            <v>Olean</v>
          </cell>
          <cell r="AB2235" t="str">
            <v>NY</v>
          </cell>
        </row>
        <row r="2236">
          <cell r="A2236" t="str">
            <v>P_646024032</v>
          </cell>
          <cell r="B2236" t="str">
            <v>Y</v>
          </cell>
          <cell r="F2236" t="str">
            <v>Niagara Mohawk Power Corp.</v>
          </cell>
          <cell r="G2236">
            <v>13573</v>
          </cell>
          <cell r="I2236">
            <v>340291</v>
          </cell>
          <cell r="K2236" t="str">
            <v>Active Solar Development, LLC</v>
          </cell>
          <cell r="L2236">
            <v>648</v>
          </cell>
          <cell r="M2236" t="str">
            <v>DC</v>
          </cell>
          <cell r="X2236">
            <v>2022</v>
          </cell>
          <cell r="Z2236" t="str">
            <v>Amsterdam</v>
          </cell>
          <cell r="AB2236" t="str">
            <v>NY</v>
          </cell>
        </row>
        <row r="2237">
          <cell r="A2237" t="str">
            <v>P_586323616</v>
          </cell>
          <cell r="B2237" t="str">
            <v>Y</v>
          </cell>
          <cell r="F2237" t="str">
            <v>Central Hudson Gas and Electric</v>
          </cell>
          <cell r="G2237">
            <v>3249</v>
          </cell>
          <cell r="I2237">
            <v>243188</v>
          </cell>
          <cell r="K2237" t="str">
            <v>Entersolar, LLC</v>
          </cell>
          <cell r="L2237">
            <v>5837.69</v>
          </cell>
          <cell r="M2237" t="str">
            <v>DC</v>
          </cell>
          <cell r="X2237">
            <v>2022</v>
          </cell>
          <cell r="Z2237" t="str">
            <v>Newburgh</v>
          </cell>
          <cell r="AB2237" t="str">
            <v>NY</v>
          </cell>
        </row>
        <row r="2238">
          <cell r="A2238" t="str">
            <v>P_654408985</v>
          </cell>
          <cell r="B2238" t="str">
            <v>Y</v>
          </cell>
          <cell r="F2238" t="str">
            <v>Consolidated Edison</v>
          </cell>
          <cell r="G2238">
            <v>4226</v>
          </cell>
          <cell r="I2238">
            <v>273075</v>
          </cell>
          <cell r="K2238" t="str">
            <v>Distributed Solar Operations, LLC</v>
          </cell>
          <cell r="L2238">
            <v>2494.8000000000002</v>
          </cell>
          <cell r="M2238" t="str">
            <v>DC</v>
          </cell>
          <cell r="X2238">
            <v>2022</v>
          </cell>
          <cell r="Z2238" t="str">
            <v>White Plains</v>
          </cell>
          <cell r="AB2238" t="str">
            <v>NY</v>
          </cell>
        </row>
        <row r="2239">
          <cell r="A2239" t="str">
            <v>P_781707636</v>
          </cell>
          <cell r="B2239" t="str">
            <v>Y</v>
          </cell>
          <cell r="F2239" t="str">
            <v>Consolidated Edison</v>
          </cell>
          <cell r="G2239">
            <v>4226</v>
          </cell>
          <cell r="I2239">
            <v>276214</v>
          </cell>
          <cell r="K2239" t="str">
            <v>Distributed Solar Operations, LLC</v>
          </cell>
          <cell r="L2239">
            <v>1245.3</v>
          </cell>
          <cell r="M2239" t="str">
            <v>DC</v>
          </cell>
          <cell r="X2239">
            <v>2022</v>
          </cell>
          <cell r="Z2239" t="str">
            <v>West Harrison</v>
          </cell>
          <cell r="AB2239" t="str">
            <v>NY</v>
          </cell>
        </row>
        <row r="2240">
          <cell r="A2240" t="str">
            <v>P_998404885</v>
          </cell>
          <cell r="B2240" t="str">
            <v>Y</v>
          </cell>
          <cell r="F2240" t="str">
            <v>Niagara Mohawk Power Corp.</v>
          </cell>
          <cell r="G2240">
            <v>13573</v>
          </cell>
          <cell r="I2240">
            <v>278315</v>
          </cell>
          <cell r="K2240" t="str">
            <v>Active Solar Development, LLC</v>
          </cell>
          <cell r="L2240">
            <v>6147.64</v>
          </cell>
          <cell r="M2240" t="str">
            <v>DC</v>
          </cell>
          <cell r="X2240">
            <v>2022</v>
          </cell>
          <cell r="Z2240" t="str">
            <v>Ballston Lake</v>
          </cell>
          <cell r="AB2240" t="str">
            <v>NY</v>
          </cell>
        </row>
        <row r="2241">
          <cell r="A2241" t="str">
            <v>P_158311124</v>
          </cell>
          <cell r="B2241" t="str">
            <v>Y</v>
          </cell>
          <cell r="F2241" t="str">
            <v>Consolidated Edison</v>
          </cell>
          <cell r="G2241">
            <v>4226</v>
          </cell>
          <cell r="I2241">
            <v>274784</v>
          </cell>
          <cell r="K2241" t="str">
            <v>Distributed Solar Operations, LLC</v>
          </cell>
          <cell r="L2241">
            <v>1410.36</v>
          </cell>
          <cell r="M2241" t="str">
            <v>DC</v>
          </cell>
          <cell r="X2241">
            <v>2022</v>
          </cell>
          <cell r="Z2241" t="str">
            <v>White Plains</v>
          </cell>
          <cell r="AB2241" t="str">
            <v>NY</v>
          </cell>
        </row>
        <row r="2242">
          <cell r="A2242" t="str">
            <v>P_247268956</v>
          </cell>
          <cell r="B2242" t="str">
            <v>Y</v>
          </cell>
          <cell r="F2242" t="str">
            <v>Consolidated Edison</v>
          </cell>
          <cell r="G2242">
            <v>4226</v>
          </cell>
          <cell r="I2242">
            <v>264064</v>
          </cell>
          <cell r="K2242" t="str">
            <v>Bright Power</v>
          </cell>
          <cell r="L2242">
            <v>26.4</v>
          </cell>
          <cell r="M2242" t="str">
            <v>DC</v>
          </cell>
          <cell r="X2242">
            <v>2022</v>
          </cell>
          <cell r="Z2242" t="str">
            <v>Brooklyn</v>
          </cell>
          <cell r="AB2242" t="str">
            <v>NY</v>
          </cell>
        </row>
        <row r="2243">
          <cell r="A2243" t="str">
            <v>P_834385030</v>
          </cell>
          <cell r="B2243" t="str">
            <v>Y</v>
          </cell>
          <cell r="F2243" t="str">
            <v>Consolidated Edison</v>
          </cell>
          <cell r="G2243">
            <v>4226</v>
          </cell>
          <cell r="I2243">
            <v>253384</v>
          </cell>
          <cell r="K2243" t="str">
            <v>Entersolar, LLC</v>
          </cell>
          <cell r="L2243">
            <v>405.27</v>
          </cell>
          <cell r="M2243" t="str">
            <v>DC</v>
          </cell>
          <cell r="X2243">
            <v>2022</v>
          </cell>
          <cell r="Z2243" t="str">
            <v>Ridgewood</v>
          </cell>
          <cell r="AB2243" t="str">
            <v>NY</v>
          </cell>
        </row>
        <row r="2244">
          <cell r="A2244" t="str">
            <v>P_012476293</v>
          </cell>
          <cell r="B2244" t="str">
            <v>Y</v>
          </cell>
          <cell r="F2244" t="str">
            <v>Consolidated Edison</v>
          </cell>
          <cell r="G2244">
            <v>4226</v>
          </cell>
          <cell r="I2244">
            <v>288024</v>
          </cell>
          <cell r="K2244" t="str">
            <v>Best Energy Power</v>
          </cell>
          <cell r="L2244">
            <v>34.92</v>
          </cell>
          <cell r="M2244" t="str">
            <v>DC</v>
          </cell>
          <cell r="X2244">
            <v>2022</v>
          </cell>
          <cell r="Z2244" t="str">
            <v>Bronx</v>
          </cell>
          <cell r="AB2244" t="str">
            <v>NY</v>
          </cell>
        </row>
        <row r="2245">
          <cell r="A2245" t="str">
            <v>P_167813890</v>
          </cell>
          <cell r="B2245" t="str">
            <v>Y</v>
          </cell>
          <cell r="F2245" t="str">
            <v>Consolidated Edison</v>
          </cell>
          <cell r="G2245">
            <v>4226</v>
          </cell>
          <cell r="I2245">
            <v>249193</v>
          </cell>
          <cell r="K2245" t="str">
            <v>Ecogy Solar LLC</v>
          </cell>
          <cell r="L2245">
            <v>162</v>
          </cell>
          <cell r="M2245" t="str">
            <v>DC</v>
          </cell>
          <cell r="X2245">
            <v>2022</v>
          </cell>
          <cell r="Z2245" t="str">
            <v>Briarcliff Manor</v>
          </cell>
          <cell r="AB2245" t="str">
            <v>NY</v>
          </cell>
        </row>
        <row r="2246">
          <cell r="A2246" t="str">
            <v>P_963840758</v>
          </cell>
          <cell r="B2246" t="str">
            <v>Y</v>
          </cell>
          <cell r="F2246" t="str">
            <v>NYS Electric and Gas</v>
          </cell>
          <cell r="G2246">
            <v>13511</v>
          </cell>
          <cell r="I2246">
            <v>277642</v>
          </cell>
          <cell r="K2246" t="str">
            <v>EF Columbus Renewables LLC (Novis Renewables LLC)</v>
          </cell>
          <cell r="L2246">
            <v>7504.77</v>
          </cell>
          <cell r="M2246" t="str">
            <v>DC</v>
          </cell>
          <cell r="X2246">
            <v>2022</v>
          </cell>
          <cell r="Z2246" t="str">
            <v>Union Springs</v>
          </cell>
          <cell r="AB2246" t="str">
            <v>NY</v>
          </cell>
        </row>
        <row r="2247">
          <cell r="A2247" t="str">
            <v>P_661052279</v>
          </cell>
          <cell r="B2247" t="str">
            <v>Y</v>
          </cell>
          <cell r="F2247" t="str">
            <v>Consolidated Edison</v>
          </cell>
          <cell r="G2247">
            <v>4226</v>
          </cell>
          <cell r="I2247">
            <v>248881</v>
          </cell>
          <cell r="K2247" t="str">
            <v>A-Best Energy Power</v>
          </cell>
          <cell r="L2247">
            <v>15.8</v>
          </cell>
          <cell r="M2247" t="str">
            <v>DC</v>
          </cell>
          <cell r="X2247">
            <v>2022</v>
          </cell>
          <cell r="Z2247" t="str">
            <v>Brooklyn</v>
          </cell>
          <cell r="AB2247" t="str">
            <v>NY</v>
          </cell>
        </row>
        <row r="2248">
          <cell r="A2248" t="str">
            <v>P_195817162</v>
          </cell>
          <cell r="B2248" t="str">
            <v>Y</v>
          </cell>
          <cell r="F2248" t="str">
            <v>Niagara Mohawk Power Corp.</v>
          </cell>
          <cell r="G2248">
            <v>13573</v>
          </cell>
          <cell r="I2248">
            <v>241883</v>
          </cell>
          <cell r="K2248" t="str">
            <v>Green Street Power Partners, LLC</v>
          </cell>
          <cell r="L2248">
            <v>1178</v>
          </cell>
          <cell r="M2248" t="str">
            <v>DC</v>
          </cell>
          <cell r="X2248">
            <v>2022</v>
          </cell>
          <cell r="Z2248" t="str">
            <v>Carthage</v>
          </cell>
          <cell r="AB2248" t="str">
            <v>NY</v>
          </cell>
        </row>
        <row r="2249">
          <cell r="A2249" t="str">
            <v>P_519116198</v>
          </cell>
          <cell r="B2249" t="str">
            <v>Y</v>
          </cell>
          <cell r="F2249" t="str">
            <v>NYS Electric and Gas</v>
          </cell>
          <cell r="G2249">
            <v>13511</v>
          </cell>
          <cell r="I2249">
            <v>227607</v>
          </cell>
          <cell r="K2249" t="str">
            <v>Nautilus Solar Energy, LLC</v>
          </cell>
          <cell r="L2249">
            <v>5281.2</v>
          </cell>
          <cell r="M2249" t="str">
            <v>DC</v>
          </cell>
          <cell r="X2249">
            <v>2022</v>
          </cell>
          <cell r="Z2249" t="str">
            <v>Arkport</v>
          </cell>
          <cell r="AB2249" t="str">
            <v>NY</v>
          </cell>
        </row>
        <row r="2250">
          <cell r="A2250" t="str">
            <v>P_753374950</v>
          </cell>
          <cell r="B2250" t="str">
            <v>Y</v>
          </cell>
          <cell r="F2250" t="str">
            <v>Niagara Mohawk Power Corp.</v>
          </cell>
          <cell r="G2250">
            <v>13573</v>
          </cell>
          <cell r="I2250">
            <v>245127</v>
          </cell>
          <cell r="K2250" t="str">
            <v>Distributed Solar Operations, LLC</v>
          </cell>
          <cell r="L2250">
            <v>6951.42</v>
          </cell>
          <cell r="M2250" t="str">
            <v>DC</v>
          </cell>
          <cell r="X2250">
            <v>2022</v>
          </cell>
          <cell r="Z2250" t="str">
            <v>Brier Hill</v>
          </cell>
          <cell r="AB2250" t="str">
            <v>NY</v>
          </cell>
        </row>
        <row r="2251">
          <cell r="A2251" t="str">
            <v>P_625008475</v>
          </cell>
          <cell r="B2251" t="str">
            <v>Y</v>
          </cell>
          <cell r="F2251" t="str">
            <v>Consolidated Edison</v>
          </cell>
          <cell r="G2251">
            <v>4226</v>
          </cell>
          <cell r="I2251">
            <v>344115</v>
          </cell>
          <cell r="K2251" t="str">
            <v>Brooklyn SolarWorks, LLC</v>
          </cell>
          <cell r="L2251">
            <v>48.14</v>
          </cell>
          <cell r="M2251" t="str">
            <v>DC</v>
          </cell>
          <cell r="X2251">
            <v>2022</v>
          </cell>
          <cell r="Z2251" t="str">
            <v>Brooklyn</v>
          </cell>
          <cell r="AB2251" t="str">
            <v>NY</v>
          </cell>
        </row>
        <row r="2252">
          <cell r="A2252" t="str">
            <v>P_944634674</v>
          </cell>
          <cell r="B2252" t="str">
            <v>Y</v>
          </cell>
          <cell r="F2252" t="str">
            <v>Niagara Mohawk Power Corp.</v>
          </cell>
          <cell r="G2252">
            <v>13573</v>
          </cell>
          <cell r="I2252">
            <v>368383</v>
          </cell>
          <cell r="K2252" t="str">
            <v>Active Solar Development, LLC</v>
          </cell>
          <cell r="L2252">
            <v>648</v>
          </cell>
          <cell r="M2252" t="str">
            <v>DC</v>
          </cell>
          <cell r="X2252">
            <v>2022</v>
          </cell>
          <cell r="Z2252" t="str">
            <v>Amsterdam</v>
          </cell>
          <cell r="AB2252" t="str">
            <v>NY</v>
          </cell>
        </row>
        <row r="2253">
          <cell r="A2253" t="str">
            <v>P_087968373</v>
          </cell>
          <cell r="B2253" t="str">
            <v>Y</v>
          </cell>
          <cell r="F2253" t="str">
            <v>Consolidated Edison</v>
          </cell>
          <cell r="G2253">
            <v>4226</v>
          </cell>
          <cell r="I2253">
            <v>288014</v>
          </cell>
          <cell r="K2253" t="str">
            <v>Best Energy Power</v>
          </cell>
          <cell r="L2253">
            <v>19.079999999999998</v>
          </cell>
          <cell r="M2253" t="str">
            <v>DC</v>
          </cell>
          <cell r="X2253">
            <v>2022</v>
          </cell>
          <cell r="Z2253" t="str">
            <v>Bronx</v>
          </cell>
          <cell r="AB2253" t="str">
            <v>NY</v>
          </cell>
        </row>
        <row r="2254">
          <cell r="A2254" t="str">
            <v>P_386005469</v>
          </cell>
          <cell r="B2254" t="str">
            <v>Y</v>
          </cell>
          <cell r="F2254" t="str">
            <v>NYS Electric and Gas</v>
          </cell>
          <cell r="G2254">
            <v>13511</v>
          </cell>
          <cell r="I2254">
            <v>252683</v>
          </cell>
          <cell r="K2254" t="str">
            <v>Generate Capital</v>
          </cell>
          <cell r="L2254">
            <v>6899.85</v>
          </cell>
          <cell r="M2254" t="str">
            <v>DC</v>
          </cell>
          <cell r="X2254">
            <v>2022</v>
          </cell>
          <cell r="Z2254" t="str">
            <v>Penn Yan</v>
          </cell>
          <cell r="AB2254" t="str">
            <v>NY</v>
          </cell>
        </row>
        <row r="2255">
          <cell r="A2255" t="str">
            <v>P_529160020</v>
          </cell>
          <cell r="B2255" t="str">
            <v>Y</v>
          </cell>
          <cell r="F2255" t="str">
            <v>Consolidated Edison</v>
          </cell>
          <cell r="G2255">
            <v>4226</v>
          </cell>
          <cell r="I2255">
            <v>287808</v>
          </cell>
          <cell r="K2255" t="str">
            <v>Best Energy Power</v>
          </cell>
          <cell r="L2255">
            <v>26.64</v>
          </cell>
          <cell r="M2255" t="str">
            <v>DC</v>
          </cell>
          <cell r="X2255">
            <v>2022</v>
          </cell>
          <cell r="Z2255" t="str">
            <v>Bronx</v>
          </cell>
          <cell r="AB2255" t="str">
            <v>NY</v>
          </cell>
        </row>
        <row r="2256">
          <cell r="A2256" t="str">
            <v>P_343013556</v>
          </cell>
          <cell r="B2256" t="str">
            <v>Y</v>
          </cell>
          <cell r="F2256" t="str">
            <v>NYS Electric and Gas</v>
          </cell>
          <cell r="G2256">
            <v>13511</v>
          </cell>
          <cell r="I2256">
            <v>254183</v>
          </cell>
          <cell r="K2256" t="str">
            <v>Sterling Power Opportunities, LLC</v>
          </cell>
          <cell r="L2256">
            <v>3374.8</v>
          </cell>
          <cell r="M2256" t="str">
            <v>DC</v>
          </cell>
          <cell r="X2256">
            <v>2022</v>
          </cell>
          <cell r="Z2256" t="str">
            <v>Walton</v>
          </cell>
          <cell r="AB2256" t="str">
            <v>NY</v>
          </cell>
        </row>
        <row r="2257">
          <cell r="A2257" t="str">
            <v>P_671149993</v>
          </cell>
          <cell r="B2257" t="str">
            <v>Y</v>
          </cell>
          <cell r="F2257" t="str">
            <v>Consolidated Edison</v>
          </cell>
          <cell r="G2257">
            <v>4226</v>
          </cell>
          <cell r="I2257">
            <v>271943</v>
          </cell>
          <cell r="K2257" t="str">
            <v>Distributed Solar Operations, LLC</v>
          </cell>
          <cell r="L2257">
            <v>1501.47</v>
          </cell>
          <cell r="M2257" t="str">
            <v>DC</v>
          </cell>
          <cell r="X2257">
            <v>2022</v>
          </cell>
          <cell r="Z2257" t="str">
            <v>White Plains</v>
          </cell>
          <cell r="AB2257" t="str">
            <v>NY</v>
          </cell>
        </row>
        <row r="2258">
          <cell r="A2258" t="str">
            <v>P_917681388</v>
          </cell>
          <cell r="B2258" t="str">
            <v>Y</v>
          </cell>
          <cell r="F2258" t="str">
            <v>Niagara Mohawk Power Corp.</v>
          </cell>
          <cell r="G2258">
            <v>13573</v>
          </cell>
          <cell r="I2258">
            <v>80570</v>
          </cell>
          <cell r="K2258" t="str">
            <v>EDPR NA Distributed Generation LLC</v>
          </cell>
          <cell r="L2258">
            <v>2661.12</v>
          </cell>
          <cell r="M2258" t="str">
            <v>DC</v>
          </cell>
          <cell r="X2258">
            <v>2022</v>
          </cell>
          <cell r="Z2258" t="str">
            <v>Cortland</v>
          </cell>
          <cell r="AB2258" t="str">
            <v>NY</v>
          </cell>
        </row>
        <row r="2259">
          <cell r="A2259" t="str">
            <v>P_142440952</v>
          </cell>
          <cell r="B2259" t="str">
            <v>Y</v>
          </cell>
          <cell r="F2259" t="str">
            <v>Niagara Mohawk Power Corp.</v>
          </cell>
          <cell r="G2259">
            <v>13573</v>
          </cell>
          <cell r="I2259">
            <v>80550</v>
          </cell>
          <cell r="K2259" t="str">
            <v>EDPR NA Distributed Generation LLC</v>
          </cell>
          <cell r="L2259">
            <v>2665.52</v>
          </cell>
          <cell r="M2259" t="str">
            <v>DC</v>
          </cell>
          <cell r="X2259">
            <v>2022</v>
          </cell>
          <cell r="Z2259" t="str">
            <v>Cortland</v>
          </cell>
          <cell r="AB2259" t="str">
            <v>NY</v>
          </cell>
        </row>
        <row r="2260">
          <cell r="A2260" t="str">
            <v>P_294643217</v>
          </cell>
          <cell r="B2260" t="str">
            <v>Y</v>
          </cell>
          <cell r="F2260" t="str">
            <v>Niagara Mohawk Power Corp.</v>
          </cell>
          <cell r="G2260">
            <v>13573</v>
          </cell>
          <cell r="I2260">
            <v>254424</v>
          </cell>
          <cell r="K2260" t="str">
            <v>Green Street Power Partners, LLC</v>
          </cell>
          <cell r="L2260">
            <v>3355.82</v>
          </cell>
          <cell r="M2260" t="str">
            <v>DC</v>
          </cell>
          <cell r="X2260">
            <v>2022</v>
          </cell>
          <cell r="Z2260" t="str">
            <v>Lisbon</v>
          </cell>
          <cell r="AB2260" t="str">
            <v>NY</v>
          </cell>
        </row>
        <row r="2261">
          <cell r="A2261" t="str">
            <v>P_894790996</v>
          </cell>
          <cell r="B2261" t="str">
            <v>Y</v>
          </cell>
          <cell r="F2261" t="str">
            <v>Consolidated Edison</v>
          </cell>
          <cell r="G2261">
            <v>4226</v>
          </cell>
          <cell r="I2261">
            <v>302732</v>
          </cell>
          <cell r="K2261" t="str">
            <v>SOLANTA CORP</v>
          </cell>
          <cell r="L2261">
            <v>90.72</v>
          </cell>
          <cell r="M2261" t="str">
            <v>DC</v>
          </cell>
          <cell r="X2261">
            <v>2022</v>
          </cell>
          <cell r="Z2261" t="str">
            <v>Bronx</v>
          </cell>
          <cell r="AB2261" t="str">
            <v>NY</v>
          </cell>
        </row>
        <row r="2262">
          <cell r="A2262" t="str">
            <v>P_564948970</v>
          </cell>
          <cell r="B2262" t="str">
            <v>Y</v>
          </cell>
          <cell r="F2262" t="str">
            <v>NYS Electric and Gas</v>
          </cell>
          <cell r="G2262">
            <v>13511</v>
          </cell>
          <cell r="I2262">
            <v>210615</v>
          </cell>
          <cell r="K2262" t="str">
            <v>Nexamp Inc</v>
          </cell>
          <cell r="L2262">
            <v>2942.94</v>
          </cell>
          <cell r="M2262" t="str">
            <v>DC</v>
          </cell>
          <cell r="X2262">
            <v>2022</v>
          </cell>
          <cell r="Z2262" t="str">
            <v>Erin</v>
          </cell>
          <cell r="AB2262" t="str">
            <v>NY</v>
          </cell>
        </row>
        <row r="2263">
          <cell r="A2263" t="str">
            <v>P_477789888</v>
          </cell>
          <cell r="B2263" t="str">
            <v>Y</v>
          </cell>
          <cell r="F2263" t="str">
            <v>Consolidated Edison</v>
          </cell>
          <cell r="G2263">
            <v>4226</v>
          </cell>
          <cell r="I2263">
            <v>234783</v>
          </cell>
          <cell r="K2263" t="str">
            <v>Best Energy Power</v>
          </cell>
          <cell r="L2263">
            <v>59.5</v>
          </cell>
          <cell r="M2263" t="str">
            <v>DC</v>
          </cell>
          <cell r="X2263">
            <v>2022</v>
          </cell>
          <cell r="Z2263" t="str">
            <v>Jackson Heights</v>
          </cell>
          <cell r="AB2263" t="str">
            <v>NY</v>
          </cell>
        </row>
        <row r="2264">
          <cell r="A2264" t="str">
            <v>P_720913625</v>
          </cell>
          <cell r="B2264" t="str">
            <v>Y</v>
          </cell>
          <cell r="F2264" t="str">
            <v>Orange and Rockland Utilities</v>
          </cell>
          <cell r="G2264">
            <v>14154</v>
          </cell>
          <cell r="I2264">
            <v>163373</v>
          </cell>
          <cell r="K2264" t="str">
            <v>AES Distributed Energy, Inc.</v>
          </cell>
          <cell r="L2264">
            <v>3247.7</v>
          </cell>
          <cell r="M2264" t="str">
            <v>DC</v>
          </cell>
          <cell r="X2264">
            <v>2022</v>
          </cell>
          <cell r="Z2264" t="str">
            <v>Middletown</v>
          </cell>
          <cell r="AB2264" t="str">
            <v>NY</v>
          </cell>
        </row>
        <row r="2265">
          <cell r="A2265" t="str">
            <v>P_915667024</v>
          </cell>
          <cell r="B2265" t="str">
            <v>Y</v>
          </cell>
          <cell r="F2265" t="str">
            <v>Consolidated Edison</v>
          </cell>
          <cell r="G2265">
            <v>4226</v>
          </cell>
          <cell r="I2265">
            <v>355170</v>
          </cell>
          <cell r="K2265" t="str">
            <v>Solar Energy Systems, LLC</v>
          </cell>
          <cell r="L2265">
            <v>93.5</v>
          </cell>
          <cell r="M2265" t="str">
            <v>DC</v>
          </cell>
          <cell r="X2265">
            <v>2022</v>
          </cell>
          <cell r="Z2265" t="str">
            <v>Jamaica</v>
          </cell>
          <cell r="AB2265" t="str">
            <v>NY</v>
          </cell>
        </row>
        <row r="2266">
          <cell r="A2266" t="str">
            <v>P_676219673</v>
          </cell>
          <cell r="B2266" t="str">
            <v>Y</v>
          </cell>
          <cell r="F2266" t="str">
            <v>Niagara Mohawk Power Corp.</v>
          </cell>
          <cell r="G2266">
            <v>13573</v>
          </cell>
          <cell r="I2266">
            <v>223126</v>
          </cell>
          <cell r="K2266" t="str">
            <v>AES Distributed Energy, Inc.</v>
          </cell>
          <cell r="L2266">
            <v>6453.81</v>
          </cell>
          <cell r="M2266" t="str">
            <v>DC</v>
          </cell>
          <cell r="X2266">
            <v>2022</v>
          </cell>
          <cell r="Z2266" t="str">
            <v>Batavia</v>
          </cell>
          <cell r="AB2266" t="str">
            <v>NY</v>
          </cell>
        </row>
        <row r="2267">
          <cell r="A2267" t="str">
            <v>P_726754263</v>
          </cell>
          <cell r="B2267" t="str">
            <v>Y</v>
          </cell>
          <cell r="F2267" t="str">
            <v>Niagara Mohawk Power Corp.</v>
          </cell>
          <cell r="G2267">
            <v>13573</v>
          </cell>
          <cell r="I2267">
            <v>262258</v>
          </cell>
          <cell r="K2267" t="str">
            <v>EF Columbus Renewables LLC (Novis Renewables LLC)</v>
          </cell>
          <cell r="L2267">
            <v>7508.54</v>
          </cell>
          <cell r="M2267" t="str">
            <v>DC</v>
          </cell>
          <cell r="X2267">
            <v>2022</v>
          </cell>
          <cell r="Z2267" t="str">
            <v>Oriskany</v>
          </cell>
          <cell r="AB2267" t="str">
            <v>NY</v>
          </cell>
        </row>
        <row r="2268">
          <cell r="A2268" t="str">
            <v>P_436059263</v>
          </cell>
          <cell r="B2268" t="str">
            <v>Y</v>
          </cell>
          <cell r="F2268" t="str">
            <v>Consolidated Edison</v>
          </cell>
          <cell r="G2268">
            <v>4226</v>
          </cell>
          <cell r="I2268">
            <v>236039</v>
          </cell>
          <cell r="K2268" t="str">
            <v>Best Energy Power</v>
          </cell>
          <cell r="L2268">
            <v>69.7</v>
          </cell>
          <cell r="M2268" t="str">
            <v>DC</v>
          </cell>
          <cell r="X2268">
            <v>2022</v>
          </cell>
          <cell r="Z2268" t="str">
            <v>New York</v>
          </cell>
          <cell r="AB2268" t="str">
            <v>NY</v>
          </cell>
        </row>
        <row r="2269">
          <cell r="A2269" t="str">
            <v>P_923525209</v>
          </cell>
          <cell r="B2269" t="str">
            <v>Y</v>
          </cell>
          <cell r="F2269" t="str">
            <v>Consolidated Edison</v>
          </cell>
          <cell r="G2269">
            <v>4226</v>
          </cell>
          <cell r="I2269">
            <v>215447</v>
          </cell>
          <cell r="K2269" t="str">
            <v>Entersolar, LLC</v>
          </cell>
          <cell r="L2269">
            <v>522.83000000000004</v>
          </cell>
          <cell r="M2269" t="str">
            <v>DC</v>
          </cell>
          <cell r="X2269">
            <v>2022</v>
          </cell>
          <cell r="Z2269" t="str">
            <v>West Harrison</v>
          </cell>
          <cell r="AB2269" t="str">
            <v>NY</v>
          </cell>
        </row>
        <row r="2270">
          <cell r="A2270" t="str">
            <v>P_161546365</v>
          </cell>
          <cell r="B2270" t="str">
            <v>Y</v>
          </cell>
          <cell r="F2270" t="str">
            <v>NYS Electric and Gas</v>
          </cell>
          <cell r="G2270">
            <v>13511</v>
          </cell>
          <cell r="I2270">
            <v>192130</v>
          </cell>
          <cell r="K2270" t="str">
            <v>KSI II Consolidated, LLC</v>
          </cell>
          <cell r="L2270">
            <v>4482.12</v>
          </cell>
          <cell r="M2270" t="str">
            <v>DC</v>
          </cell>
          <cell r="X2270">
            <v>2022</v>
          </cell>
          <cell r="Z2270" t="str">
            <v>Afton</v>
          </cell>
          <cell r="AB2270" t="str">
            <v>NY</v>
          </cell>
        </row>
        <row r="2271">
          <cell r="A2271" t="str">
            <v>P_426796711</v>
          </cell>
          <cell r="B2271" t="str">
            <v>Y</v>
          </cell>
          <cell r="F2271" t="str">
            <v>Consolidated Edison</v>
          </cell>
          <cell r="G2271">
            <v>4226</v>
          </cell>
          <cell r="I2271">
            <v>246397</v>
          </cell>
          <cell r="K2271" t="str">
            <v>174 Power Global NorthEast, LLC</v>
          </cell>
          <cell r="L2271">
            <v>591.6</v>
          </cell>
          <cell r="M2271" t="str">
            <v>DC</v>
          </cell>
          <cell r="X2271">
            <v>2022</v>
          </cell>
          <cell r="Z2271" t="str">
            <v>Elmsford</v>
          </cell>
          <cell r="AB2271" t="str">
            <v>NY</v>
          </cell>
        </row>
        <row r="2272">
          <cell r="A2272" t="str">
            <v>P_454570491</v>
          </cell>
          <cell r="B2272" t="str">
            <v>Y</v>
          </cell>
          <cell r="F2272" t="str">
            <v>Niagara Mohawk Power Corp.</v>
          </cell>
          <cell r="G2272">
            <v>13573</v>
          </cell>
          <cell r="I2272">
            <v>227311</v>
          </cell>
          <cell r="K2272" t="str">
            <v>Nautilus Solar Energy, LLC</v>
          </cell>
          <cell r="L2272">
            <v>5832</v>
          </cell>
          <cell r="M2272" t="str">
            <v>DC</v>
          </cell>
          <cell r="X2272">
            <v>2022</v>
          </cell>
          <cell r="Z2272" t="str">
            <v>Batavia</v>
          </cell>
          <cell r="AB2272" t="str">
            <v>NY</v>
          </cell>
        </row>
        <row r="2273">
          <cell r="A2273" t="str">
            <v>P_708895470</v>
          </cell>
          <cell r="B2273" t="str">
            <v>Y</v>
          </cell>
          <cell r="F2273" t="str">
            <v>Niagara Mohawk Power Corp.</v>
          </cell>
          <cell r="G2273">
            <v>13573</v>
          </cell>
          <cell r="I2273">
            <v>206746</v>
          </cell>
          <cell r="K2273" t="str">
            <v>Generate Capital</v>
          </cell>
          <cell r="L2273">
            <v>5877.25</v>
          </cell>
          <cell r="M2273" t="str">
            <v>DC</v>
          </cell>
          <cell r="X2273">
            <v>2022</v>
          </cell>
          <cell r="Z2273" t="str">
            <v>Scottsville</v>
          </cell>
          <cell r="AB2273" t="str">
            <v>NY</v>
          </cell>
        </row>
        <row r="2274">
          <cell r="A2274" t="str">
            <v>P_984089318</v>
          </cell>
          <cell r="B2274" t="str">
            <v>Y</v>
          </cell>
          <cell r="F2274" t="str">
            <v>Niagara Mohawk Power Corp.</v>
          </cell>
          <cell r="G2274">
            <v>13573</v>
          </cell>
          <cell r="I2274">
            <v>260039</v>
          </cell>
          <cell r="K2274" t="str">
            <v>EF Columbus Renewables LLC (Novis Renewables LLC)</v>
          </cell>
          <cell r="L2274">
            <v>7502.04</v>
          </cell>
          <cell r="M2274" t="str">
            <v>DC</v>
          </cell>
          <cell r="X2274">
            <v>2022</v>
          </cell>
          <cell r="Z2274" t="str">
            <v>Manlius</v>
          </cell>
          <cell r="AB2274" t="str">
            <v>NY</v>
          </cell>
        </row>
        <row r="2275">
          <cell r="A2275" t="str">
            <v>P_071972183</v>
          </cell>
          <cell r="B2275" t="str">
            <v>Y</v>
          </cell>
          <cell r="F2275" t="str">
            <v>Niagara Mohawk Power Corp.</v>
          </cell>
          <cell r="G2275">
            <v>13573</v>
          </cell>
          <cell r="I2275">
            <v>205298</v>
          </cell>
          <cell r="K2275" t="str">
            <v>Generate Capital</v>
          </cell>
          <cell r="L2275">
            <v>5876.88</v>
          </cell>
          <cell r="M2275" t="str">
            <v>DC</v>
          </cell>
          <cell r="X2275">
            <v>2022</v>
          </cell>
          <cell r="Z2275" t="str">
            <v>Scottsville</v>
          </cell>
          <cell r="AB2275" t="str">
            <v>NY</v>
          </cell>
        </row>
        <row r="2276">
          <cell r="A2276" t="str">
            <v>P_431730807</v>
          </cell>
          <cell r="B2276" t="str">
            <v>Y</v>
          </cell>
          <cell r="F2276" t="str">
            <v>Niagara Mohawk Power Corp.</v>
          </cell>
          <cell r="G2276">
            <v>13573</v>
          </cell>
          <cell r="I2276">
            <v>50869</v>
          </cell>
          <cell r="K2276" t="str">
            <v>Generate Capital</v>
          </cell>
          <cell r="L2276">
            <v>3002.67</v>
          </cell>
          <cell r="M2276" t="str">
            <v>DC</v>
          </cell>
          <cell r="X2276">
            <v>2022</v>
          </cell>
          <cell r="Z2276" t="str">
            <v>Saint Johnsville</v>
          </cell>
          <cell r="AB2276" t="str">
            <v>NY</v>
          </cell>
        </row>
        <row r="2277">
          <cell r="A2277" t="str">
            <v>P_592264133</v>
          </cell>
          <cell r="B2277" t="str">
            <v>Y</v>
          </cell>
          <cell r="F2277" t="str">
            <v>Niagara Mohawk Power Corp.</v>
          </cell>
          <cell r="G2277">
            <v>13573</v>
          </cell>
          <cell r="I2277">
            <v>260052</v>
          </cell>
          <cell r="K2277" t="str">
            <v>EF Columbus Renewables LLC (Novis Renewables LLC)</v>
          </cell>
          <cell r="L2277">
            <v>7421.96</v>
          </cell>
          <cell r="M2277" t="str">
            <v>DC</v>
          </cell>
          <cell r="X2277">
            <v>2022</v>
          </cell>
          <cell r="Z2277" t="str">
            <v>Fayetteville</v>
          </cell>
          <cell r="AB2277" t="str">
            <v>NY</v>
          </cell>
        </row>
        <row r="2278">
          <cell r="A2278" t="str">
            <v>P_456641565</v>
          </cell>
          <cell r="B2278" t="str">
            <v>Y</v>
          </cell>
          <cell r="F2278" t="str">
            <v>Consolidated Edison</v>
          </cell>
          <cell r="G2278">
            <v>4226</v>
          </cell>
          <cell r="I2278">
            <v>286446</v>
          </cell>
          <cell r="K2278" t="str">
            <v>Best Energy Power</v>
          </cell>
          <cell r="L2278">
            <v>48.64</v>
          </cell>
          <cell r="M2278" t="str">
            <v>DC</v>
          </cell>
          <cell r="X2278">
            <v>2022</v>
          </cell>
          <cell r="Z2278" t="str">
            <v>Brooklyn</v>
          </cell>
          <cell r="AB2278" t="str">
            <v>NY</v>
          </cell>
        </row>
        <row r="2279">
          <cell r="A2279" t="str">
            <v>P_915208407</v>
          </cell>
          <cell r="B2279" t="str">
            <v>Y</v>
          </cell>
          <cell r="F2279" t="str">
            <v>NYS Electric and Gas</v>
          </cell>
          <cell r="G2279">
            <v>13511</v>
          </cell>
          <cell r="I2279">
            <v>224302</v>
          </cell>
          <cell r="K2279" t="str">
            <v>Sterling Power Opportunities, LLC</v>
          </cell>
          <cell r="L2279">
            <v>7493.2</v>
          </cell>
          <cell r="M2279" t="str">
            <v>DC</v>
          </cell>
          <cell r="X2279">
            <v>2022</v>
          </cell>
          <cell r="Z2279" t="str">
            <v>Beaver Dams</v>
          </cell>
          <cell r="AB2279" t="str">
            <v>NY</v>
          </cell>
        </row>
        <row r="2280">
          <cell r="A2280" t="str">
            <v>P_073591769</v>
          </cell>
          <cell r="B2280" t="str">
            <v>Y</v>
          </cell>
          <cell r="F2280" t="str">
            <v>Consolidated Edison</v>
          </cell>
          <cell r="G2280">
            <v>4226</v>
          </cell>
          <cell r="I2280">
            <v>297917</v>
          </cell>
          <cell r="K2280" t="str">
            <v>G&amp;S Solar (dba for G&amp;S Operations LLC)</v>
          </cell>
          <cell r="L2280">
            <v>227.6</v>
          </cell>
          <cell r="M2280" t="str">
            <v>DC</v>
          </cell>
          <cell r="X2280">
            <v>2022</v>
          </cell>
          <cell r="Z2280" t="str">
            <v>Elmsford</v>
          </cell>
          <cell r="AB2280" t="str">
            <v>NY</v>
          </cell>
        </row>
        <row r="2281">
          <cell r="A2281" t="str">
            <v>P_612925308</v>
          </cell>
          <cell r="B2281" t="str">
            <v>Y</v>
          </cell>
          <cell r="F2281" t="str">
            <v>NYS Electric and Gas</v>
          </cell>
          <cell r="G2281">
            <v>13511</v>
          </cell>
          <cell r="I2281">
            <v>78154</v>
          </cell>
          <cell r="K2281" t="str">
            <v>Distributed Asset Solutions LLC</v>
          </cell>
          <cell r="L2281">
            <v>2545.14</v>
          </cell>
          <cell r="M2281" t="str">
            <v>DC</v>
          </cell>
          <cell r="X2281">
            <v>2022</v>
          </cell>
          <cell r="Z2281" t="str">
            <v>Pine Bush</v>
          </cell>
          <cell r="AB2281" t="str">
            <v>NY</v>
          </cell>
        </row>
        <row r="2282">
          <cell r="A2282" t="str">
            <v>P_315422123</v>
          </cell>
          <cell r="B2282" t="str">
            <v>Y</v>
          </cell>
          <cell r="F2282" t="str">
            <v>Consolidated Edison</v>
          </cell>
          <cell r="G2282">
            <v>4226</v>
          </cell>
          <cell r="I2282">
            <v>217607</v>
          </cell>
          <cell r="K2282" t="str">
            <v>Best Energy Power</v>
          </cell>
          <cell r="L2282">
            <v>26.95</v>
          </cell>
          <cell r="M2282" t="str">
            <v>DC</v>
          </cell>
          <cell r="X2282">
            <v>2022</v>
          </cell>
          <cell r="Z2282" t="str">
            <v>Bronx</v>
          </cell>
          <cell r="AB2282" t="str">
            <v>NY</v>
          </cell>
        </row>
        <row r="2283">
          <cell r="A2283" t="str">
            <v>P_110105279</v>
          </cell>
          <cell r="B2283" t="str">
            <v>Y</v>
          </cell>
          <cell r="F2283" t="str">
            <v>Niagara Mohawk Power Corp.</v>
          </cell>
          <cell r="G2283">
            <v>13573</v>
          </cell>
          <cell r="I2283">
            <v>222298</v>
          </cell>
          <cell r="K2283" t="str">
            <v>Nexamp Inc</v>
          </cell>
          <cell r="L2283">
            <v>4424.42</v>
          </cell>
          <cell r="M2283" t="str">
            <v>DC</v>
          </cell>
          <cell r="X2283">
            <v>2022</v>
          </cell>
          <cell r="Z2283" t="str">
            <v>Adams</v>
          </cell>
          <cell r="AB2283" t="str">
            <v>NY</v>
          </cell>
        </row>
        <row r="2284">
          <cell r="A2284" t="str">
            <v>P_440660409</v>
          </cell>
          <cell r="B2284" t="str">
            <v>Y</v>
          </cell>
          <cell r="F2284" t="str">
            <v>Niagara Mohawk Power Corp.</v>
          </cell>
          <cell r="G2284">
            <v>13573</v>
          </cell>
          <cell r="I2284">
            <v>246202</v>
          </cell>
          <cell r="K2284" t="str">
            <v>Generate Capital</v>
          </cell>
          <cell r="L2284">
            <v>6503.36</v>
          </cell>
          <cell r="M2284" t="str">
            <v>DC</v>
          </cell>
          <cell r="X2284">
            <v>2022</v>
          </cell>
          <cell r="Z2284" t="str">
            <v>Fort Johnson</v>
          </cell>
          <cell r="AB2284" t="str">
            <v>NY</v>
          </cell>
        </row>
        <row r="2285">
          <cell r="A2285" t="str">
            <v>P_641146997</v>
          </cell>
          <cell r="B2285" t="str">
            <v>Y</v>
          </cell>
          <cell r="F2285" t="str">
            <v>Consolidated Edison</v>
          </cell>
          <cell r="G2285">
            <v>4226</v>
          </cell>
          <cell r="I2285">
            <v>277482</v>
          </cell>
          <cell r="K2285" t="str">
            <v>Solar Energy Systems, LLC</v>
          </cell>
          <cell r="L2285">
            <v>65.599999999999994</v>
          </cell>
          <cell r="M2285" t="str">
            <v>DC</v>
          </cell>
          <cell r="X2285">
            <v>2022</v>
          </cell>
          <cell r="Z2285" t="str">
            <v>Jamaica</v>
          </cell>
          <cell r="AB2285" t="str">
            <v>NY</v>
          </cell>
        </row>
        <row r="2286">
          <cell r="A2286" t="str">
            <v>P_464675349</v>
          </cell>
          <cell r="B2286" t="str">
            <v>Y</v>
          </cell>
          <cell r="F2286" t="str">
            <v>Niagara Mohawk Power Corp.</v>
          </cell>
          <cell r="G2286">
            <v>13573</v>
          </cell>
          <cell r="I2286">
            <v>227336</v>
          </cell>
          <cell r="K2286" t="str">
            <v>Generate Capital</v>
          </cell>
          <cell r="L2286">
            <v>6517.8</v>
          </cell>
          <cell r="M2286" t="str">
            <v>DC</v>
          </cell>
          <cell r="X2286">
            <v>2022</v>
          </cell>
          <cell r="Z2286" t="str">
            <v>Saint Johnsville</v>
          </cell>
          <cell r="AB2286" t="str">
            <v>NY</v>
          </cell>
        </row>
        <row r="2287">
          <cell r="A2287" t="str">
            <v>P_036114672</v>
          </cell>
          <cell r="B2287" t="str">
            <v>Y</v>
          </cell>
          <cell r="F2287" t="str">
            <v>Consolidated Edison</v>
          </cell>
          <cell r="G2287">
            <v>4226</v>
          </cell>
          <cell r="I2287">
            <v>294133</v>
          </cell>
          <cell r="K2287" t="str">
            <v>UGE USA Inc.</v>
          </cell>
          <cell r="L2287">
            <v>411.23</v>
          </cell>
          <cell r="M2287" t="str">
            <v>DC</v>
          </cell>
          <cell r="X2287">
            <v>2022</v>
          </cell>
          <cell r="Z2287" t="str">
            <v>Staten Island</v>
          </cell>
          <cell r="AB2287" t="str">
            <v>NY</v>
          </cell>
        </row>
        <row r="2288">
          <cell r="A2288" t="str">
            <v>P_118443483</v>
          </cell>
          <cell r="B2288" t="str">
            <v>Y</v>
          </cell>
          <cell r="F2288" t="str">
            <v>Consolidated Edison</v>
          </cell>
          <cell r="G2288">
            <v>4226</v>
          </cell>
          <cell r="I2288">
            <v>311747</v>
          </cell>
          <cell r="K2288" t="str">
            <v>Best Energy Power</v>
          </cell>
          <cell r="L2288">
            <v>49.88</v>
          </cell>
          <cell r="M2288" t="str">
            <v>DC</v>
          </cell>
          <cell r="X2288">
            <v>2022</v>
          </cell>
          <cell r="Z2288" t="str">
            <v>New York</v>
          </cell>
          <cell r="AB2288" t="str">
            <v>NY</v>
          </cell>
        </row>
        <row r="2289">
          <cell r="A2289" t="str">
            <v>P_271989460</v>
          </cell>
          <cell r="B2289" t="str">
            <v>Y</v>
          </cell>
          <cell r="F2289" t="str">
            <v>NYS Electric and Gas</v>
          </cell>
          <cell r="G2289">
            <v>13511</v>
          </cell>
          <cell r="I2289">
            <v>215894</v>
          </cell>
          <cell r="K2289" t="str">
            <v>Abundant Solar Power Inc.</v>
          </cell>
          <cell r="L2289">
            <v>7038.36</v>
          </cell>
          <cell r="M2289" t="str">
            <v>DC</v>
          </cell>
          <cell r="X2289">
            <v>2022</v>
          </cell>
          <cell r="Z2289" t="str">
            <v>Troupsburg</v>
          </cell>
          <cell r="AB2289" t="str">
            <v>NY</v>
          </cell>
        </row>
        <row r="2290">
          <cell r="A2290" t="str">
            <v>P_589555293</v>
          </cell>
          <cell r="B2290" t="str">
            <v>Y</v>
          </cell>
          <cell r="F2290" t="str">
            <v>Rochester Gas and Electric</v>
          </cell>
          <cell r="G2290">
            <v>16183</v>
          </cell>
          <cell r="I2290">
            <v>264049</v>
          </cell>
          <cell r="K2290" t="str">
            <v>ASA Holdings NY I LLC</v>
          </cell>
          <cell r="L2290">
            <v>6469.34</v>
          </cell>
          <cell r="M2290" t="str">
            <v>DC</v>
          </cell>
          <cell r="X2290">
            <v>2022</v>
          </cell>
          <cell r="Z2290" t="str">
            <v>Mount Morris</v>
          </cell>
          <cell r="AB2290" t="str">
            <v>NY</v>
          </cell>
        </row>
        <row r="2291">
          <cell r="A2291" t="str">
            <v>P_393644475</v>
          </cell>
          <cell r="B2291" t="str">
            <v>Y</v>
          </cell>
          <cell r="F2291" t="str">
            <v>Consolidated Edison</v>
          </cell>
          <cell r="G2291">
            <v>4226</v>
          </cell>
          <cell r="I2291">
            <v>227792</v>
          </cell>
          <cell r="K2291" t="str">
            <v>Amergy Solar Inc.</v>
          </cell>
          <cell r="L2291">
            <v>662.72</v>
          </cell>
          <cell r="M2291" t="str">
            <v>DC</v>
          </cell>
          <cell r="X2291">
            <v>2022</v>
          </cell>
          <cell r="Z2291" t="str">
            <v>Staten Island</v>
          </cell>
          <cell r="AB2291" t="str">
            <v>NY</v>
          </cell>
        </row>
        <row r="2292">
          <cell r="A2292" t="str">
            <v>P_606134975</v>
          </cell>
          <cell r="B2292" t="str">
            <v>Y</v>
          </cell>
          <cell r="F2292" t="str">
            <v>Niagara Mohawk Power Corp.</v>
          </cell>
          <cell r="G2292">
            <v>13573</v>
          </cell>
          <cell r="I2292">
            <v>234665</v>
          </cell>
          <cell r="K2292" t="str">
            <v>Standard Solar Inc</v>
          </cell>
          <cell r="L2292">
            <v>2838.24</v>
          </cell>
          <cell r="M2292" t="str">
            <v>DC</v>
          </cell>
          <cell r="X2292">
            <v>2022</v>
          </cell>
          <cell r="Z2292" t="str">
            <v>Glenfield</v>
          </cell>
          <cell r="AB2292" t="str">
            <v>NY</v>
          </cell>
        </row>
        <row r="2293">
          <cell r="A2293" t="str">
            <v>P_886614118</v>
          </cell>
          <cell r="B2293" t="str">
            <v>Y</v>
          </cell>
          <cell r="F2293" t="str">
            <v>Consolidated Edison</v>
          </cell>
          <cell r="G2293">
            <v>4226</v>
          </cell>
          <cell r="I2293">
            <v>236196</v>
          </cell>
          <cell r="K2293" t="str">
            <v>American Solar Partners</v>
          </cell>
          <cell r="L2293">
            <v>18.2</v>
          </cell>
          <cell r="M2293" t="str">
            <v>DC</v>
          </cell>
          <cell r="X2293">
            <v>2022</v>
          </cell>
          <cell r="Z2293" t="str">
            <v>New York</v>
          </cell>
          <cell r="AB2293" t="str">
            <v>NY</v>
          </cell>
        </row>
        <row r="2294">
          <cell r="A2294" t="str">
            <v>P_835782268</v>
          </cell>
          <cell r="B2294" t="str">
            <v>Y</v>
          </cell>
          <cell r="F2294" t="str">
            <v>Central Hudson Gas and Electric</v>
          </cell>
          <cell r="G2294">
            <v>3249</v>
          </cell>
          <cell r="I2294">
            <v>288863</v>
          </cell>
          <cell r="K2294" t="str">
            <v>Distributed Solar Operations, LLC</v>
          </cell>
          <cell r="L2294">
            <v>4170.24</v>
          </cell>
          <cell r="M2294" t="str">
            <v>DC</v>
          </cell>
          <cell r="X2294">
            <v>2022</v>
          </cell>
          <cell r="Z2294" t="str">
            <v>Saugerties</v>
          </cell>
          <cell r="AB2294" t="str">
            <v>NY</v>
          </cell>
        </row>
        <row r="2295">
          <cell r="A2295" t="str">
            <v>P_031786232</v>
          </cell>
          <cell r="B2295" t="str">
            <v>Y</v>
          </cell>
          <cell r="F2295" t="str">
            <v>Niagara Mohawk Power Corp.</v>
          </cell>
          <cell r="G2295">
            <v>13573</v>
          </cell>
          <cell r="I2295">
            <v>245806</v>
          </cell>
          <cell r="K2295" t="str">
            <v>Green Street Power Partners, LLC</v>
          </cell>
          <cell r="L2295">
            <v>4182.2299999999996</v>
          </cell>
          <cell r="M2295" t="str">
            <v>DC</v>
          </cell>
          <cell r="X2295">
            <v>2022</v>
          </cell>
          <cell r="Z2295" t="str">
            <v>Central Square</v>
          </cell>
          <cell r="AB2295" t="str">
            <v>NY</v>
          </cell>
        </row>
        <row r="2296">
          <cell r="A2296" t="str">
            <v>P_269449061</v>
          </cell>
          <cell r="B2296" t="str">
            <v>Y</v>
          </cell>
          <cell r="F2296" t="str">
            <v>Consolidated Edison</v>
          </cell>
          <cell r="G2296">
            <v>4226</v>
          </cell>
          <cell r="I2296">
            <v>236501</v>
          </cell>
          <cell r="K2296" t="str">
            <v>American Solar Partners</v>
          </cell>
          <cell r="L2296">
            <v>26</v>
          </cell>
          <cell r="M2296" t="str">
            <v>DC</v>
          </cell>
          <cell r="X2296">
            <v>2022</v>
          </cell>
          <cell r="Z2296" t="str">
            <v>Brooklyn</v>
          </cell>
          <cell r="AB2296" t="str">
            <v>NY</v>
          </cell>
        </row>
        <row r="2297">
          <cell r="A2297" t="str">
            <v>P_350344578</v>
          </cell>
          <cell r="B2297" t="str">
            <v>Y</v>
          </cell>
          <cell r="F2297" t="str">
            <v>NYS Electric and Gas</v>
          </cell>
          <cell r="G2297">
            <v>13511</v>
          </cell>
          <cell r="I2297">
            <v>221165</v>
          </cell>
          <cell r="K2297" t="str">
            <v>DG New York CS, LLC</v>
          </cell>
          <cell r="L2297">
            <v>6544.46</v>
          </cell>
          <cell r="M2297" t="str">
            <v>DC</v>
          </cell>
          <cell r="X2297">
            <v>2022</v>
          </cell>
          <cell r="Z2297" t="str">
            <v>Waterville</v>
          </cell>
          <cell r="AB2297" t="str">
            <v>NY</v>
          </cell>
        </row>
        <row r="2298">
          <cell r="A2298" t="str">
            <v>P_666835429</v>
          </cell>
          <cell r="B2298" t="str">
            <v>Y</v>
          </cell>
          <cell r="F2298" t="str">
            <v>Consolidated Edison</v>
          </cell>
          <cell r="G2298">
            <v>4226</v>
          </cell>
          <cell r="I2298">
            <v>249855</v>
          </cell>
          <cell r="K2298" t="str">
            <v>G&amp;S Solar (dba for G&amp;S Operations LLC)</v>
          </cell>
          <cell r="L2298">
            <v>172.4</v>
          </cell>
          <cell r="M2298" t="str">
            <v>DC</v>
          </cell>
          <cell r="X2298">
            <v>2022</v>
          </cell>
          <cell r="Z2298" t="str">
            <v>Yonkers</v>
          </cell>
          <cell r="AB2298" t="str">
            <v>NY</v>
          </cell>
        </row>
        <row r="2299">
          <cell r="A2299" t="str">
            <v>P_799777703</v>
          </cell>
          <cell r="B2299" t="str">
            <v>Y</v>
          </cell>
          <cell r="F2299" t="str">
            <v>Consolidated Edison</v>
          </cell>
          <cell r="G2299">
            <v>4226</v>
          </cell>
          <cell r="I2299">
            <v>249826</v>
          </cell>
          <cell r="K2299" t="str">
            <v>G&amp;S Solar (dba for G&amp;S Operations LLC)</v>
          </cell>
          <cell r="L2299">
            <v>178.8</v>
          </cell>
          <cell r="M2299" t="str">
            <v>DC</v>
          </cell>
          <cell r="X2299">
            <v>2022</v>
          </cell>
          <cell r="Z2299" t="str">
            <v>Yonkers</v>
          </cell>
          <cell r="AB2299" t="str">
            <v>NY</v>
          </cell>
        </row>
        <row r="2300">
          <cell r="A2300" t="str">
            <v>P_619454054</v>
          </cell>
          <cell r="B2300" t="str">
            <v>Y</v>
          </cell>
          <cell r="F2300" t="str">
            <v>Rochester Gas and Electric</v>
          </cell>
          <cell r="G2300">
            <v>16183</v>
          </cell>
          <cell r="I2300">
            <v>257673</v>
          </cell>
          <cell r="K2300" t="str">
            <v>ASA Holdings NY I LLC</v>
          </cell>
          <cell r="L2300">
            <v>6765.12</v>
          </cell>
          <cell r="M2300" t="str">
            <v>DC</v>
          </cell>
          <cell r="X2300">
            <v>2022</v>
          </cell>
          <cell r="Z2300" t="str">
            <v>Fillmore</v>
          </cell>
          <cell r="AB2300" t="str">
            <v>NY</v>
          </cell>
        </row>
        <row r="2301">
          <cell r="A2301" t="str">
            <v>P_188205939</v>
          </cell>
          <cell r="B2301" t="str">
            <v>Y</v>
          </cell>
          <cell r="F2301" t="str">
            <v>Consolidated Edison</v>
          </cell>
          <cell r="G2301">
            <v>4226</v>
          </cell>
          <cell r="I2301">
            <v>475090</v>
          </cell>
          <cell r="K2301" t="str">
            <v>Brooklyn SolarWorks, LLC</v>
          </cell>
          <cell r="L2301">
            <v>7.6</v>
          </cell>
          <cell r="M2301" t="str">
            <v>DC</v>
          </cell>
          <cell r="X2301">
            <v>2022</v>
          </cell>
          <cell r="Z2301" t="str">
            <v>Brooklyn</v>
          </cell>
          <cell r="AB2301" t="str">
            <v>NY</v>
          </cell>
        </row>
        <row r="2302">
          <cell r="A2302" t="str">
            <v>P_987368139</v>
          </cell>
          <cell r="B2302" t="str">
            <v>Y</v>
          </cell>
          <cell r="F2302" t="str">
            <v>Rochester Gas and Electric</v>
          </cell>
          <cell r="G2302">
            <v>16183</v>
          </cell>
          <cell r="I2302">
            <v>256511</v>
          </cell>
          <cell r="K2302" t="str">
            <v>ASA Holdings NY I LLC</v>
          </cell>
          <cell r="L2302">
            <v>6189.48</v>
          </cell>
          <cell r="M2302" t="str">
            <v>DC</v>
          </cell>
          <cell r="X2302">
            <v>2022</v>
          </cell>
          <cell r="Z2302" t="str">
            <v>Fillmore</v>
          </cell>
          <cell r="AB2302" t="str">
            <v>NY</v>
          </cell>
        </row>
        <row r="2303">
          <cell r="A2303" t="str">
            <v>P_233809967</v>
          </cell>
          <cell r="B2303" t="str">
            <v>Y</v>
          </cell>
          <cell r="F2303" t="str">
            <v>NYS Electric and Gas</v>
          </cell>
          <cell r="G2303">
            <v>13511</v>
          </cell>
          <cell r="I2303">
            <v>171869</v>
          </cell>
          <cell r="K2303" t="str">
            <v>OYA SOLAR NY L.P.</v>
          </cell>
          <cell r="L2303">
            <v>6804.91</v>
          </cell>
          <cell r="M2303" t="str">
            <v>DC</v>
          </cell>
          <cell r="X2303">
            <v>2022</v>
          </cell>
          <cell r="Z2303" t="str">
            <v>Constable</v>
          </cell>
          <cell r="AB2303" t="str">
            <v>NY</v>
          </cell>
        </row>
        <row r="2304">
          <cell r="A2304" t="str">
            <v>P_512497489</v>
          </cell>
          <cell r="B2304" t="str">
            <v>Y</v>
          </cell>
          <cell r="F2304" t="str">
            <v>Niagara Mohawk Power Corp.</v>
          </cell>
          <cell r="G2304">
            <v>13573</v>
          </cell>
          <cell r="I2304">
            <v>170849</v>
          </cell>
          <cell r="K2304" t="str">
            <v>Distributed Solar Operations, LLC</v>
          </cell>
          <cell r="L2304">
            <v>7564.32</v>
          </cell>
          <cell r="M2304" t="str">
            <v>DC</v>
          </cell>
          <cell r="X2304">
            <v>2022</v>
          </cell>
          <cell r="Z2304" t="str">
            <v>Schenectady</v>
          </cell>
          <cell r="AB2304" t="str">
            <v>NY</v>
          </cell>
        </row>
        <row r="2305">
          <cell r="A2305" t="str">
            <v>P_381801889</v>
          </cell>
          <cell r="B2305" t="str">
            <v>Y</v>
          </cell>
          <cell r="F2305" t="str">
            <v>NYS Electric and Gas</v>
          </cell>
          <cell r="G2305">
            <v>13511</v>
          </cell>
          <cell r="I2305">
            <v>281123</v>
          </cell>
          <cell r="K2305" t="str">
            <v>EDPR NA Distributed Generation LLC</v>
          </cell>
          <cell r="L2305">
            <v>7215.43</v>
          </cell>
          <cell r="M2305" t="str">
            <v>DC</v>
          </cell>
          <cell r="X2305">
            <v>2022</v>
          </cell>
          <cell r="Z2305" t="str">
            <v>Penn Yan</v>
          </cell>
          <cell r="AB2305" t="str">
            <v>NY</v>
          </cell>
        </row>
        <row r="2306">
          <cell r="A2306" t="str">
            <v>P_064053328</v>
          </cell>
          <cell r="B2306" t="str">
            <v>Y</v>
          </cell>
          <cell r="F2306" t="str">
            <v>Consolidated Edison</v>
          </cell>
          <cell r="G2306">
            <v>4226</v>
          </cell>
          <cell r="I2306">
            <v>466455</v>
          </cell>
          <cell r="K2306" t="str">
            <v>Emes Solar</v>
          </cell>
          <cell r="L2306">
            <v>75.69</v>
          </cell>
          <cell r="M2306" t="str">
            <v>DC</v>
          </cell>
          <cell r="X2306">
            <v>2022</v>
          </cell>
          <cell r="Z2306" t="str">
            <v>Bronx</v>
          </cell>
          <cell r="AB2306" t="str">
            <v>NY</v>
          </cell>
        </row>
        <row r="2307">
          <cell r="A2307" t="str">
            <v>P_879644241</v>
          </cell>
          <cell r="B2307" t="str">
            <v>Y</v>
          </cell>
          <cell r="F2307" t="str">
            <v>Rochester Gas and Electric</v>
          </cell>
          <cell r="G2307">
            <v>16183</v>
          </cell>
          <cell r="I2307">
            <v>264038</v>
          </cell>
          <cell r="K2307" t="str">
            <v>ASA Holdings NY I LLC</v>
          </cell>
          <cell r="L2307">
            <v>1829.52</v>
          </cell>
          <cell r="M2307" t="str">
            <v>DC</v>
          </cell>
          <cell r="X2307">
            <v>2022</v>
          </cell>
          <cell r="Z2307" t="str">
            <v>Mount Morris</v>
          </cell>
          <cell r="AB2307" t="str">
            <v>NY</v>
          </cell>
        </row>
        <row r="2308">
          <cell r="A2308" t="str">
            <v>P_973081132</v>
          </cell>
          <cell r="B2308" t="str">
            <v>Y</v>
          </cell>
          <cell r="F2308" t="str">
            <v>Orange and Rockland Utilities</v>
          </cell>
          <cell r="G2308">
            <v>14154</v>
          </cell>
          <cell r="I2308">
            <v>126730</v>
          </cell>
          <cell r="K2308" t="str">
            <v>AES Distributed Energy, Inc.</v>
          </cell>
          <cell r="L2308">
            <v>6928.74</v>
          </cell>
          <cell r="M2308" t="str">
            <v>DC</v>
          </cell>
          <cell r="X2308">
            <v>2022</v>
          </cell>
          <cell r="Z2308" t="str">
            <v>Goshen</v>
          </cell>
          <cell r="AB2308" t="str">
            <v>NY</v>
          </cell>
        </row>
        <row r="2309">
          <cell r="A2309" t="str">
            <v>P_626859421</v>
          </cell>
          <cell r="B2309" t="str">
            <v>Y</v>
          </cell>
          <cell r="F2309" t="str">
            <v>The Narragansett Electric Co</v>
          </cell>
          <cell r="G2309">
            <v>13214</v>
          </cell>
          <cell r="I2309" t="str">
            <v>Mendon Road Solar</v>
          </cell>
          <cell r="K2309" t="str">
            <v>Navisun</v>
          </cell>
          <cell r="L2309">
            <v>896</v>
          </cell>
          <cell r="M2309" t="str">
            <v>AC</v>
          </cell>
          <cell r="X2309">
            <v>2021</v>
          </cell>
          <cell r="Z2309" t="str">
            <v>Woonsocket</v>
          </cell>
          <cell r="AB2309" t="str">
            <v>RI</v>
          </cell>
        </row>
        <row r="2310">
          <cell r="A2310" t="str">
            <v>P_702311622</v>
          </cell>
          <cell r="B2310" t="str">
            <v>Y</v>
          </cell>
          <cell r="F2310" t="str">
            <v>Potomac Electric Power Co</v>
          </cell>
          <cell r="G2310" t="str">
            <v>15270DC</v>
          </cell>
          <cell r="I2310" t="str">
            <v>Robinson Place A &amp; B</v>
          </cell>
          <cell r="K2310" t="str">
            <v>Ipsun Solar</v>
          </cell>
          <cell r="L2310">
            <v>100</v>
          </cell>
          <cell r="M2310" t="str">
            <v>AC</v>
          </cell>
          <cell r="X2310">
            <v>2020</v>
          </cell>
          <cell r="Z2310" t="str">
            <v>Washington</v>
          </cell>
          <cell r="AB2310" t="str">
            <v>DC</v>
          </cell>
        </row>
        <row r="2311">
          <cell r="A2311" t="str">
            <v>P_617130706</v>
          </cell>
          <cell r="B2311" t="str">
            <v>Y</v>
          </cell>
          <cell r="F2311" t="str">
            <v>United Electric Coop Service Inc - (TX)</v>
          </cell>
          <cell r="G2311">
            <v>19490</v>
          </cell>
          <cell r="I2311" t="str">
            <v>Erath</v>
          </cell>
          <cell r="K2311" t="str">
            <v>Navisun</v>
          </cell>
          <cell r="L2311">
            <v>10000</v>
          </cell>
          <cell r="M2311" t="str">
            <v>AC</v>
          </cell>
          <cell r="X2311">
            <v>2021</v>
          </cell>
          <cell r="Z2311" t="str">
            <v>Stephenville</v>
          </cell>
          <cell r="AB2311" t="str">
            <v>TX</v>
          </cell>
        </row>
        <row r="2312">
          <cell r="A2312" t="str">
            <v>P_447027607</v>
          </cell>
          <cell r="B2312" t="str">
            <v>Y</v>
          </cell>
          <cell r="F2312" t="str">
            <v>Public Service Elec &amp; Gas Co</v>
          </cell>
          <cell r="G2312">
            <v>15477</v>
          </cell>
          <cell r="I2312" t="str">
            <v>Linden Hawk Rise</v>
          </cell>
          <cell r="K2312" t="str">
            <v>Navisun</v>
          </cell>
          <cell r="L2312">
            <v>4500</v>
          </cell>
          <cell r="M2312" t="str">
            <v>DC</v>
          </cell>
          <cell r="X2312">
            <v>2021</v>
          </cell>
          <cell r="Z2312" t="str">
            <v>Linden</v>
          </cell>
          <cell r="AB2312" t="str">
            <v>NJ</v>
          </cell>
        </row>
        <row r="2313">
          <cell r="A2313" t="str">
            <v>P_804954431</v>
          </cell>
          <cell r="B2313" t="str">
            <v>Y</v>
          </cell>
          <cell r="F2313" t="str">
            <v>Central Maine Power Co</v>
          </cell>
          <cell r="G2313">
            <v>3266</v>
          </cell>
          <cell r="I2313" t="str">
            <v>Rumford park</v>
          </cell>
          <cell r="L2313">
            <v>3900</v>
          </cell>
          <cell r="M2313" t="str">
            <v>DC</v>
          </cell>
          <cell r="X2313">
            <v>2021</v>
          </cell>
          <cell r="Z2313" t="str">
            <v>Rumford</v>
          </cell>
          <cell r="AB2313" t="str">
            <v>ME</v>
          </cell>
        </row>
        <row r="2314">
          <cell r="A2314" t="str">
            <v>P_482325666</v>
          </cell>
          <cell r="B2314" t="str">
            <v>Y</v>
          </cell>
          <cell r="F2314" t="str">
            <v>Central Maine Power Co</v>
          </cell>
          <cell r="G2314">
            <v>3266</v>
          </cell>
          <cell r="I2314" t="str">
            <v>China</v>
          </cell>
          <cell r="K2314" t="str">
            <v>Borrego</v>
          </cell>
          <cell r="L2314">
            <v>7400</v>
          </cell>
          <cell r="M2314" t="str">
            <v>DC</v>
          </cell>
          <cell r="X2314">
            <v>2022</v>
          </cell>
          <cell r="Z2314" t="str">
            <v>China</v>
          </cell>
          <cell r="AB2314" t="str">
            <v>ME</v>
          </cell>
        </row>
        <row r="2315">
          <cell r="A2315" t="str">
            <v>P_928321812</v>
          </cell>
          <cell r="B2315" t="str">
            <v>Y</v>
          </cell>
          <cell r="F2315" t="str">
            <v>Central Maine Power Co</v>
          </cell>
          <cell r="G2315">
            <v>3266</v>
          </cell>
          <cell r="I2315" t="str">
            <v>Market Street</v>
          </cell>
          <cell r="K2315" t="str">
            <v>SunRaise</v>
          </cell>
          <cell r="L2315">
            <v>4968</v>
          </cell>
          <cell r="M2315" t="str">
            <v>DC</v>
          </cell>
          <cell r="X2315">
            <v>2021</v>
          </cell>
          <cell r="Z2315" t="str">
            <v>Gardiner</v>
          </cell>
          <cell r="AB2315" t="str">
            <v>ME</v>
          </cell>
        </row>
        <row r="2316">
          <cell r="A2316" t="str">
            <v>P_186470247</v>
          </cell>
          <cell r="B2316" t="str">
            <v>Y</v>
          </cell>
          <cell r="F2316" t="str">
            <v>Central Maine Power Co</v>
          </cell>
          <cell r="G2316">
            <v>3266</v>
          </cell>
          <cell r="I2316" t="str">
            <v>Rumford Solar</v>
          </cell>
          <cell r="K2316" t="str">
            <v>Nexamp</v>
          </cell>
          <cell r="L2316">
            <v>6500</v>
          </cell>
          <cell r="M2316" t="str">
            <v>DC</v>
          </cell>
          <cell r="X2316">
            <v>2022</v>
          </cell>
          <cell r="Z2316" t="str">
            <v>Rumford</v>
          </cell>
          <cell r="AB2316" t="str">
            <v>ME</v>
          </cell>
        </row>
        <row r="2317">
          <cell r="A2317" t="str">
            <v>P_345043467</v>
          </cell>
          <cell r="B2317" t="str">
            <v>Y</v>
          </cell>
          <cell r="F2317" t="str">
            <v>Central Maine Power Co</v>
          </cell>
          <cell r="G2317">
            <v>3266</v>
          </cell>
          <cell r="I2317" t="str">
            <v>Berwick</v>
          </cell>
          <cell r="K2317" t="str">
            <v>Energy Management Inc.</v>
          </cell>
          <cell r="L2317">
            <v>2900</v>
          </cell>
          <cell r="M2317" t="str">
            <v>DC</v>
          </cell>
          <cell r="X2317">
            <v>2021</v>
          </cell>
          <cell r="Z2317" t="str">
            <v>Berwick</v>
          </cell>
          <cell r="AB2317" t="str">
            <v>ME</v>
          </cell>
        </row>
        <row r="2318">
          <cell r="A2318" t="str">
            <v>P_640726485</v>
          </cell>
          <cell r="B2318" t="str">
            <v>Y</v>
          </cell>
          <cell r="F2318" t="str">
            <v>Baltimore Gas &amp; Electric Co</v>
          </cell>
          <cell r="G2318">
            <v>1167</v>
          </cell>
          <cell r="I2318">
            <v>4831501</v>
          </cell>
          <cell r="K2318" t="str">
            <v>FFP MD PR24, LLC</v>
          </cell>
          <cell r="L2318">
            <v>2000</v>
          </cell>
          <cell r="M2318" t="str">
            <v>AC</v>
          </cell>
          <cell r="X2318">
            <v>2022</v>
          </cell>
          <cell r="Z2318" t="str">
            <v>Bowie</v>
          </cell>
          <cell r="AB2318" t="str">
            <v>MD</v>
          </cell>
        </row>
        <row r="2319">
          <cell r="A2319" t="str">
            <v>P_888157277</v>
          </cell>
          <cell r="B2319" t="str">
            <v>Y</v>
          </cell>
          <cell r="F2319" t="str">
            <v>Baltimore Gas &amp; Electric Co</v>
          </cell>
          <cell r="G2319">
            <v>1167</v>
          </cell>
          <cell r="I2319">
            <v>4831529</v>
          </cell>
          <cell r="K2319" t="str">
            <v>FFP MD PR97, LLC</v>
          </cell>
          <cell r="L2319">
            <v>2000</v>
          </cell>
          <cell r="M2319" t="str">
            <v>AC</v>
          </cell>
          <cell r="X2319">
            <v>2022</v>
          </cell>
          <cell r="Z2319" t="str">
            <v>Bowie</v>
          </cell>
          <cell r="AB2319" t="str">
            <v>MD</v>
          </cell>
        </row>
        <row r="2320">
          <cell r="A2320" t="str">
            <v>P_902762596</v>
          </cell>
          <cell r="B2320" t="str">
            <v>Y</v>
          </cell>
          <cell r="F2320" t="str">
            <v>Baltimore Gas &amp; Electric Co</v>
          </cell>
          <cell r="G2320">
            <v>1167</v>
          </cell>
          <cell r="I2320">
            <v>4831568</v>
          </cell>
          <cell r="K2320" t="str">
            <v>Metalmark Solar, LLC</v>
          </cell>
          <cell r="L2320">
            <v>2000</v>
          </cell>
          <cell r="M2320" t="str">
            <v>AC</v>
          </cell>
          <cell r="X2320">
            <v>2022</v>
          </cell>
          <cell r="Z2320" t="str">
            <v>Sykesville</v>
          </cell>
          <cell r="AB2320" t="str">
            <v>MD</v>
          </cell>
        </row>
        <row r="2321">
          <cell r="A2321" t="str">
            <v>P_466766677</v>
          </cell>
          <cell r="B2321" t="str">
            <v>Y</v>
          </cell>
          <cell r="F2321" t="str">
            <v>Baltimore Gas &amp; Electric Co</v>
          </cell>
          <cell r="G2321">
            <v>1167</v>
          </cell>
          <cell r="I2321">
            <v>4831547</v>
          </cell>
          <cell r="K2321" t="str">
            <v>Hanover Pike Solar, LLC</v>
          </cell>
          <cell r="L2321">
            <v>1875</v>
          </cell>
          <cell r="M2321" t="str">
            <v>AC</v>
          </cell>
          <cell r="X2321">
            <v>2022</v>
          </cell>
          <cell r="Z2321" t="str">
            <v>Hampstead</v>
          </cell>
          <cell r="AB2321" t="str">
            <v>MD</v>
          </cell>
        </row>
        <row r="2322">
          <cell r="A2322" t="str">
            <v>P_319097393</v>
          </cell>
          <cell r="B2322" t="str">
            <v>Y</v>
          </cell>
          <cell r="F2322" t="str">
            <v>Baltimore Gas &amp; Electric Co</v>
          </cell>
          <cell r="G2322">
            <v>1167</v>
          </cell>
          <cell r="I2322">
            <v>4838144</v>
          </cell>
          <cell r="K2322" t="str">
            <v>TPE MD MO32, LLC</v>
          </cell>
          <cell r="L2322">
            <v>2000</v>
          </cell>
          <cell r="M2322" t="str">
            <v>AC</v>
          </cell>
          <cell r="X2322">
            <v>2022</v>
          </cell>
          <cell r="Z2322" t="str">
            <v>Spencerville</v>
          </cell>
          <cell r="AB2322" t="str">
            <v>MD</v>
          </cell>
        </row>
        <row r="2323">
          <cell r="A2323" t="str">
            <v>P_118707516</v>
          </cell>
          <cell r="B2323" t="str">
            <v>Y</v>
          </cell>
          <cell r="F2323" t="str">
            <v>Baltimore Gas &amp; Electric Co</v>
          </cell>
          <cell r="G2323">
            <v>1167</v>
          </cell>
          <cell r="I2323">
            <v>4706013</v>
          </cell>
          <cell r="K2323" t="str">
            <v>Harwood Solarr, LLC</v>
          </cell>
          <cell r="L2323">
            <v>2000</v>
          </cell>
          <cell r="M2323" t="str">
            <v>AC</v>
          </cell>
          <cell r="X2323">
            <v>2022</v>
          </cell>
          <cell r="Z2323" t="str">
            <v>Lothian</v>
          </cell>
          <cell r="AB2323" t="str">
            <v>MD</v>
          </cell>
        </row>
        <row r="2324">
          <cell r="A2324" t="str">
            <v>P_756974514</v>
          </cell>
          <cell r="B2324" t="str">
            <v>Y</v>
          </cell>
          <cell r="F2324" t="str">
            <v>Baltimore Gas &amp; Electric Co</v>
          </cell>
          <cell r="G2324">
            <v>1167</v>
          </cell>
          <cell r="I2324">
            <v>4958175</v>
          </cell>
          <cell r="K2324" t="str">
            <v>Checkerspot Solar, LLC</v>
          </cell>
          <cell r="L2324">
            <v>1487</v>
          </cell>
          <cell r="M2324" t="str">
            <v>AC</v>
          </cell>
          <cell r="X2324">
            <v>2021</v>
          </cell>
          <cell r="Z2324" t="str">
            <v>Tracys Landing</v>
          </cell>
          <cell r="AB2324" t="str">
            <v>MD</v>
          </cell>
        </row>
        <row r="2325">
          <cell r="A2325" t="str">
            <v>P_583459035</v>
          </cell>
          <cell r="B2325" t="str">
            <v>Y</v>
          </cell>
          <cell r="F2325" t="str">
            <v>Baltimore Gas &amp; Electric Co</v>
          </cell>
          <cell r="G2325">
            <v>1167</v>
          </cell>
          <cell r="I2325">
            <v>4955079</v>
          </cell>
          <cell r="K2325" t="str">
            <v>Bathian Solar, LLC</v>
          </cell>
          <cell r="L2325">
            <v>1983</v>
          </cell>
          <cell r="M2325" t="str">
            <v>AC</v>
          </cell>
          <cell r="X2325">
            <v>2022</v>
          </cell>
          <cell r="Z2325" t="str">
            <v>Lothian</v>
          </cell>
          <cell r="AB2325" t="str">
            <v>MD</v>
          </cell>
        </row>
        <row r="2326">
          <cell r="A2326" t="str">
            <v>P_754115056</v>
          </cell>
          <cell r="B2326" t="str">
            <v>Y</v>
          </cell>
          <cell r="F2326" t="str">
            <v>Baltimore Gas &amp; Electric Co</v>
          </cell>
          <cell r="G2326">
            <v>1167</v>
          </cell>
          <cell r="I2326">
            <v>4910038</v>
          </cell>
          <cell r="K2326" t="str">
            <v>Hollins Ferry Road Solar, LLC</v>
          </cell>
          <cell r="L2326">
            <v>1500</v>
          </cell>
          <cell r="M2326" t="str">
            <v>AC</v>
          </cell>
          <cell r="X2326">
            <v>2021</v>
          </cell>
          <cell r="Z2326" t="str">
            <v>Halethorpe</v>
          </cell>
          <cell r="AB2326" t="str">
            <v>MD</v>
          </cell>
        </row>
        <row r="2327">
          <cell r="A2327" t="str">
            <v>P_038714945</v>
          </cell>
          <cell r="B2327" t="str">
            <v>Y</v>
          </cell>
          <cell r="F2327" t="str">
            <v>Baltimore Gas &amp; Electric Co</v>
          </cell>
          <cell r="G2327">
            <v>1167</v>
          </cell>
          <cell r="I2327">
            <v>368</v>
          </cell>
          <cell r="K2327" t="str">
            <v>Hampstead Solar, LLC</v>
          </cell>
          <cell r="L2327">
            <v>2000</v>
          </cell>
          <cell r="M2327" t="str">
            <v>AC</v>
          </cell>
          <cell r="X2327">
            <v>2021</v>
          </cell>
          <cell r="Z2327" t="str">
            <v>Hampstead</v>
          </cell>
          <cell r="AB2327" t="str">
            <v>MD</v>
          </cell>
        </row>
        <row r="2328">
          <cell r="A2328" t="str">
            <v>P_122656213</v>
          </cell>
          <cell r="B2328" t="str">
            <v>Y</v>
          </cell>
          <cell r="F2328" t="str">
            <v>Baltimore Gas &amp; Electric Co</v>
          </cell>
          <cell r="G2328">
            <v>1167</v>
          </cell>
          <cell r="I2328">
            <v>382</v>
          </cell>
          <cell r="K2328" t="str">
            <v>Hampstead Solar, LLC</v>
          </cell>
          <cell r="L2328">
            <v>2000</v>
          </cell>
          <cell r="M2328" t="str">
            <v>AC</v>
          </cell>
          <cell r="X2328">
            <v>2021</v>
          </cell>
          <cell r="Z2328" t="str">
            <v>Hampstead</v>
          </cell>
          <cell r="AB2328" t="str">
            <v>MD</v>
          </cell>
        </row>
        <row r="2329">
          <cell r="A2329" t="str">
            <v>P_286145722</v>
          </cell>
          <cell r="B2329" t="str">
            <v>Y</v>
          </cell>
          <cell r="F2329" t="str">
            <v>Baltimore Gas &amp; Electric Co</v>
          </cell>
          <cell r="G2329">
            <v>1167</v>
          </cell>
          <cell r="I2329">
            <v>386</v>
          </cell>
          <cell r="K2329" t="str">
            <v>Hampstead Solar, LLC</v>
          </cell>
          <cell r="L2329">
            <v>2000</v>
          </cell>
          <cell r="M2329" t="str">
            <v>AC</v>
          </cell>
          <cell r="X2329">
            <v>2021</v>
          </cell>
          <cell r="Z2329" t="str">
            <v>Hampstead</v>
          </cell>
          <cell r="AB2329" t="str">
            <v>MD</v>
          </cell>
        </row>
        <row r="2330">
          <cell r="A2330" t="str">
            <v>P_573701810</v>
          </cell>
          <cell r="B2330" t="str">
            <v>Y</v>
          </cell>
          <cell r="F2330" t="str">
            <v>Baltimore Gas &amp; Electric Co</v>
          </cell>
          <cell r="G2330">
            <v>1167</v>
          </cell>
          <cell r="I2330">
            <v>2775</v>
          </cell>
          <cell r="K2330" t="str">
            <v>Holabird Ave 3 Solar LLC</v>
          </cell>
          <cell r="L2330">
            <v>833</v>
          </cell>
          <cell r="M2330" t="str">
            <v>AC</v>
          </cell>
          <cell r="X2330">
            <v>2022</v>
          </cell>
          <cell r="Z2330" t="str">
            <v>Baltimore</v>
          </cell>
          <cell r="AB2330" t="str">
            <v>MD</v>
          </cell>
        </row>
        <row r="2331">
          <cell r="A2331" t="str">
            <v>P_705210776</v>
          </cell>
          <cell r="B2331" t="str">
            <v>Y</v>
          </cell>
          <cell r="F2331" t="str">
            <v>Baltimore Gas &amp; Electric Co</v>
          </cell>
          <cell r="G2331">
            <v>1167</v>
          </cell>
          <cell r="I2331">
            <v>2496</v>
          </cell>
          <cell r="K2331" t="str">
            <v>Obsidian I Sunstone Fort Meade Holding</v>
          </cell>
          <cell r="L2331">
            <v>500</v>
          </cell>
          <cell r="M2331" t="str">
            <v>AC</v>
          </cell>
          <cell r="X2331">
            <v>2022</v>
          </cell>
          <cell r="Z2331" t="str">
            <v>Hunt Valley</v>
          </cell>
          <cell r="AB2331" t="str">
            <v>MD</v>
          </cell>
        </row>
        <row r="2332">
          <cell r="A2332" t="str">
            <v>P_868521121</v>
          </cell>
          <cell r="B2332" t="str">
            <v>Y</v>
          </cell>
          <cell r="F2332" t="str">
            <v>Baltimore Gas &amp; Electric Co</v>
          </cell>
          <cell r="G2332">
            <v>1167</v>
          </cell>
          <cell r="I2332">
            <v>2492</v>
          </cell>
          <cell r="K2332" t="str">
            <v>Obsidian I Sunstone Fort Meade Holding</v>
          </cell>
          <cell r="L2332">
            <v>750</v>
          </cell>
          <cell r="M2332" t="str">
            <v>AC</v>
          </cell>
          <cell r="X2332">
            <v>2022</v>
          </cell>
          <cell r="Z2332" t="str">
            <v>Columbia</v>
          </cell>
          <cell r="AB2332" t="str">
            <v>MD</v>
          </cell>
        </row>
        <row r="2333">
          <cell r="A2333" t="str">
            <v>P_154195992</v>
          </cell>
          <cell r="B2333" t="str">
            <v>Y</v>
          </cell>
          <cell r="F2333" t="str">
            <v>Baltimore Gas &amp; Electric Co</v>
          </cell>
          <cell r="G2333">
            <v>1167</v>
          </cell>
          <cell r="I2333">
            <v>2501</v>
          </cell>
          <cell r="K2333" t="str">
            <v>Obsidian I Sunstone Fort Meade Holding</v>
          </cell>
          <cell r="L2333">
            <v>400</v>
          </cell>
          <cell r="M2333" t="str">
            <v>AC</v>
          </cell>
          <cell r="X2333">
            <v>2021</v>
          </cell>
          <cell r="Z2333" t="str">
            <v>Jessup</v>
          </cell>
          <cell r="AB2333" t="str">
            <v>MD</v>
          </cell>
        </row>
        <row r="2334">
          <cell r="A2334" t="str">
            <v>P_061518163</v>
          </cell>
          <cell r="B2334" t="str">
            <v>Y</v>
          </cell>
          <cell r="F2334" t="str">
            <v>Baltimore Gas &amp; Electric Co</v>
          </cell>
          <cell r="G2334">
            <v>1167</v>
          </cell>
          <cell r="I2334">
            <v>2502</v>
          </cell>
          <cell r="K2334" t="str">
            <v>Obsidian I Sunstone Fort Meade Holding</v>
          </cell>
          <cell r="L2334">
            <v>450</v>
          </cell>
          <cell r="M2334" t="str">
            <v>AC</v>
          </cell>
          <cell r="X2334">
            <v>2021</v>
          </cell>
          <cell r="Z2334" t="str">
            <v>Jessup</v>
          </cell>
          <cell r="AB2334" t="str">
            <v>MD</v>
          </cell>
        </row>
        <row r="2335">
          <cell r="A2335" t="str">
            <v>P_331426731</v>
          </cell>
          <cell r="B2335" t="str">
            <v>Y</v>
          </cell>
          <cell r="F2335" t="str">
            <v>Baltimore Gas &amp; Electric Co</v>
          </cell>
          <cell r="G2335">
            <v>1167</v>
          </cell>
          <cell r="I2335">
            <v>2503</v>
          </cell>
          <cell r="K2335" t="str">
            <v>Obsidian I Sunstone Fort Meade Holding</v>
          </cell>
          <cell r="L2335">
            <v>850</v>
          </cell>
          <cell r="M2335" t="str">
            <v>AC</v>
          </cell>
          <cell r="X2335">
            <v>2021</v>
          </cell>
          <cell r="Z2335" t="str">
            <v>Elkridge</v>
          </cell>
          <cell r="AB2335" t="str">
            <v>MD</v>
          </cell>
        </row>
        <row r="2336">
          <cell r="A2336" t="str">
            <v>P_460696167</v>
          </cell>
          <cell r="B2336" t="str">
            <v>Y</v>
          </cell>
          <cell r="F2336" t="str">
            <v>Baltimore Gas &amp; Electric Co</v>
          </cell>
          <cell r="G2336">
            <v>1167</v>
          </cell>
          <cell r="I2336">
            <v>8054</v>
          </cell>
          <cell r="K2336" t="str">
            <v>Obsidian I Sunstone Fort Meade Holding, LLC</v>
          </cell>
          <cell r="L2336">
            <v>450</v>
          </cell>
          <cell r="M2336" t="str">
            <v>AC</v>
          </cell>
          <cell r="X2336">
            <v>2022</v>
          </cell>
          <cell r="Z2336" t="str">
            <v>Edgewood</v>
          </cell>
          <cell r="AB2336" t="str">
            <v>MD</v>
          </cell>
        </row>
        <row r="2337">
          <cell r="A2337" t="str">
            <v>P_642281089</v>
          </cell>
          <cell r="B2337" t="str">
            <v>Y</v>
          </cell>
          <cell r="F2337" t="str">
            <v>Baltimore Gas &amp; Electric Co</v>
          </cell>
          <cell r="G2337">
            <v>1167</v>
          </cell>
          <cell r="I2337">
            <v>4932165</v>
          </cell>
          <cell r="K2337" t="str">
            <v>Skyview Anacostia, LLC</v>
          </cell>
          <cell r="L2337">
            <v>432.9</v>
          </cell>
          <cell r="M2337" t="str">
            <v>AC</v>
          </cell>
          <cell r="X2337">
            <v>2022</v>
          </cell>
          <cell r="Z2337" t="str">
            <v>Baltimore</v>
          </cell>
          <cell r="AB2337" t="str">
            <v>MD</v>
          </cell>
        </row>
        <row r="2338">
          <cell r="A2338" t="str">
            <v>P_548748684</v>
          </cell>
          <cell r="B2338" t="str">
            <v>Y</v>
          </cell>
          <cell r="F2338" t="str">
            <v>Nebraska Public Power District</v>
          </cell>
          <cell r="G2338">
            <v>13337</v>
          </cell>
          <cell r="I2338" t="str">
            <v>Ainsworth</v>
          </cell>
          <cell r="L2338">
            <v>500</v>
          </cell>
          <cell r="M2338" t="str">
            <v>AC</v>
          </cell>
          <cell r="X2338">
            <v>2019</v>
          </cell>
          <cell r="Z2338" t="str">
            <v>Ainsworth</v>
          </cell>
          <cell r="AB2338" t="str">
            <v>NE</v>
          </cell>
        </row>
        <row r="2339">
          <cell r="A2339" t="str">
            <v>P_101698578</v>
          </cell>
          <cell r="B2339" t="str">
            <v>Y</v>
          </cell>
          <cell r="F2339" t="str">
            <v>Nebraska Public Power District</v>
          </cell>
          <cell r="G2339">
            <v>13337</v>
          </cell>
          <cell r="I2339" t="str">
            <v>York</v>
          </cell>
          <cell r="L2339">
            <v>3200</v>
          </cell>
          <cell r="M2339" t="str">
            <v>AC</v>
          </cell>
          <cell r="X2339">
            <v>2021</v>
          </cell>
          <cell r="Z2339" t="str">
            <v>York</v>
          </cell>
          <cell r="AB2339" t="str">
            <v>NE</v>
          </cell>
        </row>
        <row r="2340">
          <cell r="A2340" t="str">
            <v>P_182504513</v>
          </cell>
          <cell r="B2340" t="str">
            <v>Y</v>
          </cell>
          <cell r="F2340" t="str">
            <v>Nebraska Public Power District</v>
          </cell>
          <cell r="G2340">
            <v>13337</v>
          </cell>
          <cell r="I2340" t="str">
            <v>Norfolk</v>
          </cell>
          <cell r="L2340">
            <v>8500</v>
          </cell>
          <cell r="M2340" t="str">
            <v>AC</v>
          </cell>
          <cell r="X2340">
            <v>2022</v>
          </cell>
          <cell r="Z2340" t="str">
            <v>Norfolk</v>
          </cell>
          <cell r="AB2340" t="str">
            <v>NE</v>
          </cell>
        </row>
        <row r="2341">
          <cell r="A2341" t="str">
            <v>P_722362217</v>
          </cell>
          <cell r="B2341" t="str">
            <v>Y</v>
          </cell>
          <cell r="F2341" t="str">
            <v>Public Service Co of Colorado</v>
          </cell>
          <cell r="G2341">
            <v>15466</v>
          </cell>
          <cell r="I2341" t="str">
            <v>Monte Vista Solar 2 CSG LLC (SRC053577)</v>
          </cell>
          <cell r="K2341" t="str">
            <v>Community Energy Solar</v>
          </cell>
          <cell r="L2341">
            <v>1500</v>
          </cell>
          <cell r="M2341" t="str">
            <v>AC</v>
          </cell>
          <cell r="X2341">
            <v>2020</v>
          </cell>
          <cell r="Z2341" t="str">
            <v>Monte Vista</v>
          </cell>
          <cell r="AB2341" t="str">
            <v>CO</v>
          </cell>
        </row>
        <row r="2342">
          <cell r="A2342" t="str">
            <v>P_613147506</v>
          </cell>
          <cell r="B2342" t="str">
            <v>Y</v>
          </cell>
          <cell r="F2342" t="str">
            <v>Public Service Co of Colorado</v>
          </cell>
          <cell r="G2342">
            <v>15466</v>
          </cell>
          <cell r="I2342" t="str">
            <v>Rock Creek Solar 2 CSG LLC (SRC053585)</v>
          </cell>
          <cell r="K2342" t="str">
            <v>Community Energy Solar</v>
          </cell>
          <cell r="L2342">
            <v>1560</v>
          </cell>
          <cell r="M2342" t="str">
            <v>AC</v>
          </cell>
          <cell r="X2342">
            <v>2020</v>
          </cell>
          <cell r="Z2342" t="str">
            <v>Alamosa</v>
          </cell>
          <cell r="AB2342" t="str">
            <v>CO</v>
          </cell>
        </row>
        <row r="2343">
          <cell r="A2343" t="str">
            <v>P_873083098</v>
          </cell>
          <cell r="B2343" t="str">
            <v>Y</v>
          </cell>
          <cell r="F2343" t="str">
            <v>Public Service Co of Colorado</v>
          </cell>
          <cell r="G2343">
            <v>15466</v>
          </cell>
          <cell r="I2343" t="str">
            <v>Linnebur (SRC053966)</v>
          </cell>
          <cell r="K2343" t="str">
            <v>Greenbacker Group</v>
          </cell>
          <cell r="L2343">
            <v>1500</v>
          </cell>
          <cell r="M2343" t="str">
            <v>AC</v>
          </cell>
          <cell r="X2343">
            <v>2019</v>
          </cell>
          <cell r="Z2343" t="str">
            <v>Watkins</v>
          </cell>
          <cell r="AB2343" t="str">
            <v>CO</v>
          </cell>
        </row>
        <row r="2344">
          <cell r="A2344" t="str">
            <v>P_737777468</v>
          </cell>
          <cell r="B2344" t="str">
            <v>Y</v>
          </cell>
          <cell r="F2344" t="str">
            <v>Public Service Co of Colorado</v>
          </cell>
          <cell r="G2344">
            <v>15466</v>
          </cell>
          <cell r="I2344" t="str">
            <v>Morrison (SRC054279)</v>
          </cell>
          <cell r="K2344" t="str">
            <v>Native Suns</v>
          </cell>
          <cell r="L2344">
            <v>790</v>
          </cell>
          <cell r="M2344" t="str">
            <v>AC</v>
          </cell>
          <cell r="X2344">
            <v>2020</v>
          </cell>
          <cell r="Z2344" t="str">
            <v>Morrison</v>
          </cell>
          <cell r="AB2344" t="str">
            <v>CO</v>
          </cell>
        </row>
        <row r="2345">
          <cell r="A2345" t="str">
            <v>P_815534542</v>
          </cell>
          <cell r="B2345" t="str">
            <v>Y</v>
          </cell>
          <cell r="F2345" t="str">
            <v>Public Service Co of Colorado</v>
          </cell>
          <cell r="G2345">
            <v>15466</v>
          </cell>
          <cell r="I2345" t="str">
            <v>Alden Solar CSG, LLC (SRC054663)</v>
          </cell>
          <cell r="K2345" t="str">
            <v>Greenbacker Group</v>
          </cell>
          <cell r="L2345">
            <v>1560</v>
          </cell>
          <cell r="M2345" t="str">
            <v>AC</v>
          </cell>
          <cell r="X2345">
            <v>2019</v>
          </cell>
          <cell r="Z2345" t="str">
            <v>Greeley</v>
          </cell>
          <cell r="AB2345" t="str">
            <v>CO</v>
          </cell>
        </row>
        <row r="2346">
          <cell r="A2346" t="str">
            <v>P_762877770</v>
          </cell>
          <cell r="B2346" t="str">
            <v>Y</v>
          </cell>
          <cell r="F2346" t="str">
            <v>Public Service Co of Colorado</v>
          </cell>
          <cell r="G2346">
            <v>15466</v>
          </cell>
          <cell r="I2346" t="str">
            <v>CO LI CSG 3 LLC (SRC064204)</v>
          </cell>
          <cell r="K2346" t="str">
            <v>Pivot Energy</v>
          </cell>
          <cell r="L2346">
            <v>600</v>
          </cell>
          <cell r="M2346" t="str">
            <v>AC</v>
          </cell>
          <cell r="X2346">
            <v>2021</v>
          </cell>
          <cell r="Z2346" t="str">
            <v>New Castle</v>
          </cell>
          <cell r="AB2346" t="str">
            <v>CO</v>
          </cell>
        </row>
        <row r="2347">
          <cell r="A2347" t="str">
            <v>P_702674291</v>
          </cell>
          <cell r="B2347" t="str">
            <v>Y</v>
          </cell>
          <cell r="F2347" t="str">
            <v>Public Service Co of Colorado</v>
          </cell>
          <cell r="G2347">
            <v>15466</v>
          </cell>
          <cell r="I2347" t="str">
            <v>Mtn Solar 4 (SRC067952)</v>
          </cell>
          <cell r="K2347" t="str">
            <v>Pivot Energy</v>
          </cell>
          <cell r="L2347">
            <v>1500</v>
          </cell>
          <cell r="M2347" t="str">
            <v>AC</v>
          </cell>
          <cell r="X2347">
            <v>2021</v>
          </cell>
          <cell r="Z2347" t="str">
            <v>Lakewood</v>
          </cell>
          <cell r="AB2347" t="str">
            <v>CO</v>
          </cell>
        </row>
        <row r="2348">
          <cell r="A2348" t="str">
            <v>P_092404375</v>
          </cell>
          <cell r="B2348" t="str">
            <v>Y</v>
          </cell>
          <cell r="F2348" t="str">
            <v>Public Service Co of Colorado</v>
          </cell>
          <cell r="G2348">
            <v>15466</v>
          </cell>
          <cell r="I2348" t="str">
            <v>Mtn Solar 5 (SRC067953)</v>
          </cell>
          <cell r="K2348" t="str">
            <v>Pivot Energy</v>
          </cell>
          <cell r="L2348">
            <v>750</v>
          </cell>
          <cell r="M2348" t="str">
            <v>AC</v>
          </cell>
          <cell r="X2348">
            <v>2021</v>
          </cell>
          <cell r="Z2348" t="str">
            <v>New Castle</v>
          </cell>
          <cell r="AB2348" t="str">
            <v>CO</v>
          </cell>
        </row>
        <row r="2349">
          <cell r="A2349" t="str">
            <v>P_225369339</v>
          </cell>
          <cell r="B2349" t="str">
            <v>Y</v>
          </cell>
          <cell r="F2349" t="str">
            <v>Public Service Co of Colorado</v>
          </cell>
          <cell r="G2349">
            <v>15466</v>
          </cell>
          <cell r="I2349" t="str">
            <v>Mtn Solar 6 (SRC068682)</v>
          </cell>
          <cell r="K2349" t="str">
            <v>Pivot Energy</v>
          </cell>
          <cell r="L2349">
            <v>1500</v>
          </cell>
          <cell r="M2349" t="str">
            <v>AC</v>
          </cell>
          <cell r="X2349">
            <v>2021</v>
          </cell>
          <cell r="Z2349" t="str">
            <v>Sterling</v>
          </cell>
          <cell r="AB2349" t="str">
            <v>CO</v>
          </cell>
        </row>
        <row r="2350">
          <cell r="A2350" t="str">
            <v>P_801809186</v>
          </cell>
          <cell r="B2350" t="str">
            <v>Y</v>
          </cell>
          <cell r="F2350" t="str">
            <v>Public Service Co of Colorado</v>
          </cell>
          <cell r="G2350">
            <v>15466</v>
          </cell>
          <cell r="I2350" t="str">
            <v>Tebo 3 (SRC068857)</v>
          </cell>
          <cell r="K2350" t="str">
            <v>Oak Leaf Energy Partners</v>
          </cell>
          <cell r="L2350">
            <v>1500</v>
          </cell>
          <cell r="M2350" t="str">
            <v>AC</v>
          </cell>
          <cell r="X2350">
            <v>2021</v>
          </cell>
          <cell r="Z2350" t="str">
            <v>Watkins</v>
          </cell>
          <cell r="AB2350" t="str">
            <v>CO</v>
          </cell>
        </row>
        <row r="2351">
          <cell r="A2351" t="str">
            <v>P_859073900</v>
          </cell>
          <cell r="B2351" t="str">
            <v>Y</v>
          </cell>
          <cell r="F2351" t="str">
            <v>Public Service Co of Colorado</v>
          </cell>
          <cell r="G2351">
            <v>15466</v>
          </cell>
          <cell r="I2351" t="str">
            <v>Methven 1 (SRC068858)</v>
          </cell>
          <cell r="K2351" t="str">
            <v>Oak Leaf Energy Partners</v>
          </cell>
          <cell r="L2351">
            <v>1500</v>
          </cell>
          <cell r="M2351" t="str">
            <v>AC</v>
          </cell>
          <cell r="X2351">
            <v>2020</v>
          </cell>
          <cell r="Z2351" t="str">
            <v>Watkins</v>
          </cell>
          <cell r="AB2351" t="str">
            <v>CO</v>
          </cell>
        </row>
        <row r="2352">
          <cell r="A2352" t="str">
            <v>P_611179583</v>
          </cell>
          <cell r="B2352" t="str">
            <v>Y</v>
          </cell>
          <cell r="F2352" t="str">
            <v>Public Service Co of Colorado</v>
          </cell>
          <cell r="G2352">
            <v>15466</v>
          </cell>
          <cell r="I2352" t="str">
            <v>Carlson (SRC068869)</v>
          </cell>
          <cell r="K2352" t="str">
            <v>Oak Leaf Energy Partners</v>
          </cell>
          <cell r="L2352">
            <v>1500</v>
          </cell>
          <cell r="M2352" t="str">
            <v>AC</v>
          </cell>
          <cell r="X2352">
            <v>2021</v>
          </cell>
          <cell r="Z2352" t="str">
            <v>Watkins</v>
          </cell>
          <cell r="AB2352" t="str">
            <v>CO</v>
          </cell>
        </row>
        <row r="2353">
          <cell r="A2353" t="str">
            <v>P_778681710</v>
          </cell>
          <cell r="B2353" t="str">
            <v>Y</v>
          </cell>
          <cell r="F2353" t="str">
            <v>Public Service Co of Colorado</v>
          </cell>
          <cell r="G2353">
            <v>15466</v>
          </cell>
          <cell r="I2353" t="str">
            <v>Rhonda (SRC068871)</v>
          </cell>
          <cell r="K2353" t="str">
            <v>Oak Leaf Energy Partners</v>
          </cell>
          <cell r="L2353">
            <v>1500</v>
          </cell>
          <cell r="M2353" t="str">
            <v>AC</v>
          </cell>
          <cell r="X2353">
            <v>2021</v>
          </cell>
          <cell r="Z2353" t="str">
            <v>Watkins</v>
          </cell>
          <cell r="AB2353" t="str">
            <v>CO</v>
          </cell>
        </row>
        <row r="2354">
          <cell r="A2354" t="str">
            <v>P_261429814</v>
          </cell>
          <cell r="B2354" t="str">
            <v>Y</v>
          </cell>
          <cell r="F2354" t="str">
            <v>Public Service Co of Colorado</v>
          </cell>
          <cell r="G2354">
            <v>15466</v>
          </cell>
          <cell r="I2354" t="str">
            <v>Jack's Solar Garden (SRC071114)</v>
          </cell>
          <cell r="K2354" t="str">
            <v>Jack's Solar Garden LLC</v>
          </cell>
          <cell r="L2354">
            <v>1000</v>
          </cell>
          <cell r="M2354" t="str">
            <v>AC</v>
          </cell>
          <cell r="X2354">
            <v>2020</v>
          </cell>
          <cell r="Z2354" t="str">
            <v>Longmont</v>
          </cell>
          <cell r="AB2354" t="str">
            <v>CO</v>
          </cell>
        </row>
        <row r="2355">
          <cell r="A2355" t="str">
            <v>P_375515546</v>
          </cell>
          <cell r="B2355" t="str">
            <v>Y</v>
          </cell>
          <cell r="F2355" t="str">
            <v>Public Service Co of Colorado</v>
          </cell>
          <cell r="G2355">
            <v>15466</v>
          </cell>
          <cell r="I2355" t="str">
            <v>Methven North (SRC071116)</v>
          </cell>
          <cell r="K2355" t="str">
            <v>Oak Leaf Energy Partners</v>
          </cell>
          <cell r="L2355">
            <v>1500</v>
          </cell>
          <cell r="M2355" t="str">
            <v>AC</v>
          </cell>
          <cell r="X2355">
            <v>2020</v>
          </cell>
          <cell r="Z2355" t="str">
            <v>Watkins</v>
          </cell>
          <cell r="AB2355" t="str">
            <v>CO</v>
          </cell>
        </row>
        <row r="2356">
          <cell r="A2356" t="str">
            <v>P_805100264</v>
          </cell>
          <cell r="B2356" t="str">
            <v>Y</v>
          </cell>
          <cell r="F2356" t="str">
            <v>Public Service Co of Colorado</v>
          </cell>
          <cell r="G2356">
            <v>15466</v>
          </cell>
          <cell r="I2356" t="str">
            <v>Gilcrest V (SRC080106)</v>
          </cell>
          <cell r="K2356" t="str">
            <v>SunShare LLC</v>
          </cell>
          <cell r="L2356">
            <v>4750</v>
          </cell>
          <cell r="M2356" t="str">
            <v>AC</v>
          </cell>
          <cell r="X2356">
            <v>2021</v>
          </cell>
          <cell r="Z2356" t="str">
            <v>Platteville</v>
          </cell>
          <cell r="AB2356" t="str">
            <v>CO</v>
          </cell>
        </row>
        <row r="2357">
          <cell r="A2357" t="str">
            <v>P_172954544</v>
          </cell>
          <cell r="B2357" t="str">
            <v>Y</v>
          </cell>
          <cell r="F2357" t="str">
            <v>Public Service Co of Colorado</v>
          </cell>
          <cell r="G2357">
            <v>15466</v>
          </cell>
          <cell r="I2357" t="str">
            <v>GilcrestSun (SRC080107)</v>
          </cell>
          <cell r="K2357" t="str">
            <v>SunShare LLC</v>
          </cell>
          <cell r="L2357">
            <v>1800</v>
          </cell>
          <cell r="M2357" t="str">
            <v>AC</v>
          </cell>
          <cell r="X2357">
            <v>2021</v>
          </cell>
          <cell r="Z2357" t="str">
            <v>Gilcrest</v>
          </cell>
          <cell r="AB2357" t="str">
            <v>CO</v>
          </cell>
        </row>
        <row r="2358">
          <cell r="A2358" t="str">
            <v>P_985449057</v>
          </cell>
          <cell r="B2358" t="str">
            <v>Y</v>
          </cell>
          <cell r="F2358" t="str">
            <v>Public Service Co of Colorado</v>
          </cell>
          <cell r="G2358">
            <v>15466</v>
          </cell>
          <cell r="I2358" t="str">
            <v>Vasquez V (SRC080108)</v>
          </cell>
          <cell r="K2358" t="str">
            <v>SunShare LLC</v>
          </cell>
          <cell r="L2358">
            <v>4000</v>
          </cell>
          <cell r="M2358" t="str">
            <v>AC</v>
          </cell>
          <cell r="X2358">
            <v>2021</v>
          </cell>
          <cell r="Z2358" t="str">
            <v>Platteville</v>
          </cell>
          <cell r="AB2358" t="str">
            <v>CO</v>
          </cell>
        </row>
        <row r="2359">
          <cell r="A2359" t="str">
            <v>P_509514805</v>
          </cell>
          <cell r="B2359" t="str">
            <v>Y</v>
          </cell>
          <cell r="F2359" t="str">
            <v>Public Service Co of Colorado</v>
          </cell>
          <cell r="G2359">
            <v>15466</v>
          </cell>
          <cell r="I2359" t="str">
            <v>NSE Camber Solar PS6 LLC (SRC074897)</v>
          </cell>
          <cell r="K2359" t="str">
            <v>Pivot Energy</v>
          </cell>
          <cell r="L2359">
            <v>1500</v>
          </cell>
          <cell r="M2359" t="str">
            <v>AC</v>
          </cell>
          <cell r="X2359">
            <v>2021</v>
          </cell>
          <cell r="Z2359" t="str">
            <v>Platteville</v>
          </cell>
          <cell r="AB2359" t="str">
            <v>CO</v>
          </cell>
        </row>
        <row r="2360">
          <cell r="A2360" t="str">
            <v>P_097570683</v>
          </cell>
          <cell r="B2360" t="str">
            <v>Y</v>
          </cell>
          <cell r="F2360" t="str">
            <v>Public Service Co of Colorado</v>
          </cell>
          <cell r="G2360">
            <v>15466</v>
          </cell>
          <cell r="I2360" t="str">
            <v>NSE Camber Solar PS11 LLC (SRC075014)</v>
          </cell>
          <cell r="K2360" t="str">
            <v>Pivot Energy</v>
          </cell>
          <cell r="L2360">
            <v>1500</v>
          </cell>
          <cell r="M2360" t="str">
            <v>AC</v>
          </cell>
          <cell r="X2360">
            <v>2021</v>
          </cell>
          <cell r="Z2360" t="str">
            <v>Sterling</v>
          </cell>
          <cell r="AB2360" t="str">
            <v>CO</v>
          </cell>
        </row>
        <row r="2361">
          <cell r="A2361" t="str">
            <v>P_793612442</v>
          </cell>
          <cell r="B2361" t="str">
            <v>Y</v>
          </cell>
          <cell r="F2361" t="str">
            <v>Public Service Co of Colorado</v>
          </cell>
          <cell r="G2361">
            <v>15466</v>
          </cell>
          <cell r="I2361" t="str">
            <v>NSE Camber Solar PS12, LLC (SRC075015)</v>
          </cell>
          <cell r="K2361" t="str">
            <v>Pivot Energy</v>
          </cell>
          <cell r="L2361">
            <v>720</v>
          </cell>
          <cell r="M2361" t="str">
            <v>AC</v>
          </cell>
          <cell r="X2361">
            <v>2021</v>
          </cell>
          <cell r="Z2361" t="str">
            <v>Sterling</v>
          </cell>
          <cell r="AB2361" t="str">
            <v>CO</v>
          </cell>
        </row>
        <row r="2362">
          <cell r="A2362" t="str">
            <v>P_101883563</v>
          </cell>
          <cell r="B2362" t="str">
            <v>Y</v>
          </cell>
          <cell r="F2362" t="str">
            <v>Public Service Co of Colorado</v>
          </cell>
          <cell r="G2362">
            <v>15466</v>
          </cell>
          <cell r="I2362" t="str">
            <v>NSE Camber Solar PS13 LLC (SRC075016)</v>
          </cell>
          <cell r="K2362" t="str">
            <v>Pivot Energy</v>
          </cell>
          <cell r="L2362">
            <v>1500</v>
          </cell>
          <cell r="M2362" t="str">
            <v>AC</v>
          </cell>
          <cell r="X2362">
            <v>2021</v>
          </cell>
          <cell r="Z2362" t="str">
            <v>Sterling</v>
          </cell>
          <cell r="AB2362" t="str">
            <v>CO</v>
          </cell>
        </row>
        <row r="2363">
          <cell r="A2363" t="str">
            <v>P_789194937</v>
          </cell>
          <cell r="B2363" t="str">
            <v>Y</v>
          </cell>
          <cell r="F2363" t="str">
            <v>Public Service Co of Colorado</v>
          </cell>
          <cell r="G2363">
            <v>15466</v>
          </cell>
          <cell r="I2363" t="str">
            <v>Venture 1 - 1A (SRC075020)</v>
          </cell>
          <cell r="K2363" t="str">
            <v>Namaste Solar</v>
          </cell>
          <cell r="L2363">
            <v>1500</v>
          </cell>
          <cell r="M2363" t="str">
            <v>AC</v>
          </cell>
          <cell r="X2363">
            <v>2021</v>
          </cell>
          <cell r="Z2363" t="str">
            <v>Aurora</v>
          </cell>
          <cell r="AB2363" t="str">
            <v>CO</v>
          </cell>
        </row>
        <row r="2364">
          <cell r="A2364" t="str">
            <v>P_220246021</v>
          </cell>
          <cell r="B2364" t="str">
            <v>Y</v>
          </cell>
          <cell r="F2364" t="str">
            <v>Public Service Co of Colorado</v>
          </cell>
          <cell r="G2364">
            <v>15466</v>
          </cell>
          <cell r="I2364" t="str">
            <v>Venture 3 - 1C (SRC075021)</v>
          </cell>
          <cell r="K2364" t="str">
            <v>Namaste Solar</v>
          </cell>
          <cell r="L2364">
            <v>1500</v>
          </cell>
          <cell r="M2364" t="str">
            <v>AC</v>
          </cell>
          <cell r="X2364">
            <v>2021</v>
          </cell>
          <cell r="Z2364" t="str">
            <v>Aurora</v>
          </cell>
          <cell r="AB2364" t="str">
            <v>CO</v>
          </cell>
        </row>
        <row r="2365">
          <cell r="A2365" t="str">
            <v>P_075497112</v>
          </cell>
          <cell r="B2365" t="str">
            <v>Y</v>
          </cell>
          <cell r="F2365" t="str">
            <v>Public Service Co of Colorado</v>
          </cell>
          <cell r="G2365">
            <v>15466</v>
          </cell>
          <cell r="I2365" t="str">
            <v>Venture 4 - 1D (SRC075023)</v>
          </cell>
          <cell r="K2365" t="str">
            <v>Namaste Solar</v>
          </cell>
          <cell r="L2365">
            <v>1500</v>
          </cell>
          <cell r="M2365" t="str">
            <v>AC</v>
          </cell>
          <cell r="X2365">
            <v>2021</v>
          </cell>
          <cell r="Z2365" t="str">
            <v>Aurora</v>
          </cell>
          <cell r="AB2365" t="str">
            <v>CO</v>
          </cell>
        </row>
        <row r="2366">
          <cell r="A2366" t="str">
            <v>P_293075775</v>
          </cell>
          <cell r="B2366" t="str">
            <v>Y</v>
          </cell>
          <cell r="F2366" t="str">
            <v>Public Service Co of Colorado</v>
          </cell>
          <cell r="G2366">
            <v>15466</v>
          </cell>
          <cell r="I2366" t="str">
            <v>Venture 2 - 1B (SRC075024)</v>
          </cell>
          <cell r="K2366" t="str">
            <v>Namaste Solar</v>
          </cell>
          <cell r="L2366">
            <v>1500</v>
          </cell>
          <cell r="M2366" t="str">
            <v>AC</v>
          </cell>
          <cell r="X2366">
            <v>2021</v>
          </cell>
          <cell r="Z2366" t="str">
            <v>Aurora</v>
          </cell>
          <cell r="AB2366" t="str">
            <v>CO</v>
          </cell>
        </row>
        <row r="2367">
          <cell r="A2367" t="str">
            <v>P_050057900</v>
          </cell>
          <cell r="B2367" t="str">
            <v>Y</v>
          </cell>
          <cell r="F2367" t="str">
            <v>Public Service Co of Colorado</v>
          </cell>
          <cell r="G2367">
            <v>15466</v>
          </cell>
          <cell r="I2367" t="str">
            <v>Valmont CSG9 (SRC075070)</v>
          </cell>
          <cell r="K2367" t="str">
            <v>Xcel Energy</v>
          </cell>
          <cell r="L2367">
            <v>1500</v>
          </cell>
          <cell r="M2367" t="str">
            <v>AC</v>
          </cell>
          <cell r="X2367">
            <v>2021</v>
          </cell>
          <cell r="Z2367" t="str">
            <v>Boulder</v>
          </cell>
          <cell r="AB2367" t="str">
            <v>CO</v>
          </cell>
        </row>
        <row r="2368">
          <cell r="A2368" t="str">
            <v>P_145166562</v>
          </cell>
          <cell r="B2368" t="str">
            <v>Y</v>
          </cell>
          <cell r="F2368" t="str">
            <v>Public Service Co of Colorado</v>
          </cell>
          <cell r="G2368">
            <v>15466</v>
          </cell>
          <cell r="I2368" t="str">
            <v>Valmont CSG10 (SRC075071)</v>
          </cell>
          <cell r="K2368" t="str">
            <v>Xcel Energy</v>
          </cell>
          <cell r="L2368">
            <v>1500</v>
          </cell>
          <cell r="M2368" t="str">
            <v>AC</v>
          </cell>
          <cell r="X2368">
            <v>2021</v>
          </cell>
          <cell r="Z2368" t="str">
            <v>Boulder</v>
          </cell>
          <cell r="AB2368" t="str">
            <v>CO</v>
          </cell>
        </row>
        <row r="2369">
          <cell r="A2369" t="str">
            <v>P_077642951</v>
          </cell>
          <cell r="B2369" t="str">
            <v>Y</v>
          </cell>
          <cell r="F2369" t="str">
            <v>Public Service Co of Colorado</v>
          </cell>
          <cell r="G2369">
            <v>15466</v>
          </cell>
          <cell r="I2369" t="str">
            <v>Arapahoe CSG5 (SRC075114)</v>
          </cell>
          <cell r="K2369" t="str">
            <v>Xcel Energy</v>
          </cell>
          <cell r="L2369">
            <v>1500</v>
          </cell>
          <cell r="M2369" t="str">
            <v>AC</v>
          </cell>
          <cell r="X2369">
            <v>2021</v>
          </cell>
          <cell r="Z2369" t="str">
            <v>Denver</v>
          </cell>
          <cell r="AB2369" t="str">
            <v>CO</v>
          </cell>
        </row>
        <row r="2370">
          <cell r="A2370" t="str">
            <v>P_507445739</v>
          </cell>
          <cell r="B2370" t="str">
            <v>Y</v>
          </cell>
          <cell r="F2370" t="str">
            <v>Eversource MA East</v>
          </cell>
          <cell r="G2370">
            <v>54913</v>
          </cell>
          <cell r="I2370" t="str">
            <v>SMAES_09397</v>
          </cell>
          <cell r="K2370" t="str">
            <v>Clearway Energy Group</v>
          </cell>
          <cell r="L2370">
            <v>3776.37</v>
          </cell>
          <cell r="M2370" t="str">
            <v>DC</v>
          </cell>
          <cell r="X2370">
            <v>2021</v>
          </cell>
          <cell r="Z2370" t="str">
            <v>Carver</v>
          </cell>
          <cell r="AB2370" t="str">
            <v>MA</v>
          </cell>
        </row>
        <row r="2371">
          <cell r="A2371" t="str">
            <v>P_834331611</v>
          </cell>
          <cell r="B2371" t="str">
            <v>Y</v>
          </cell>
          <cell r="F2371" t="str">
            <v>Eversource MA East</v>
          </cell>
          <cell r="G2371">
            <v>54913</v>
          </cell>
          <cell r="I2371" t="str">
            <v>SMAES_09395</v>
          </cell>
          <cell r="K2371" t="str">
            <v>Clearway Energy Group</v>
          </cell>
          <cell r="L2371">
            <v>11648</v>
          </cell>
          <cell r="M2371" t="str">
            <v>DC</v>
          </cell>
          <cell r="X2371">
            <v>2021</v>
          </cell>
          <cell r="Z2371" t="str">
            <v>Carver</v>
          </cell>
          <cell r="AB2371" t="str">
            <v>MA</v>
          </cell>
        </row>
        <row r="2372">
          <cell r="A2372" t="str">
            <v>P_035889600</v>
          </cell>
          <cell r="B2372" t="str">
            <v>Y</v>
          </cell>
          <cell r="F2372" t="str">
            <v>Eversource MA East</v>
          </cell>
          <cell r="G2372">
            <v>54913</v>
          </cell>
          <cell r="I2372" t="str">
            <v>SMAES_09393</v>
          </cell>
          <cell r="K2372" t="str">
            <v>Clearway Energy Group</v>
          </cell>
          <cell r="L2372">
            <v>7606.56</v>
          </cell>
          <cell r="M2372" t="str">
            <v>DC</v>
          </cell>
          <cell r="X2372">
            <v>2021</v>
          </cell>
          <cell r="Z2372" t="str">
            <v>Carver</v>
          </cell>
          <cell r="AB2372" t="str">
            <v>MA</v>
          </cell>
        </row>
        <row r="2373">
          <cell r="A2373" t="str">
            <v>P_245244753</v>
          </cell>
          <cell r="B2373" t="str">
            <v>Y</v>
          </cell>
          <cell r="F2373" t="str">
            <v>Eversource MA East</v>
          </cell>
          <cell r="G2373">
            <v>54913</v>
          </cell>
          <cell r="I2373" t="str">
            <v>SMAES_17557</v>
          </cell>
          <cell r="K2373" t="str">
            <v>Clearway Energy Group</v>
          </cell>
          <cell r="L2373">
            <v>5644.4849999999997</v>
          </cell>
          <cell r="M2373" t="str">
            <v>DC</v>
          </cell>
          <cell r="X2373">
            <v>2021</v>
          </cell>
          <cell r="Z2373" t="str">
            <v>Bellingham</v>
          </cell>
          <cell r="AB2373" t="str">
            <v>MA</v>
          </cell>
        </row>
        <row r="2374">
          <cell r="A2374" t="str">
            <v>P_676854759</v>
          </cell>
          <cell r="B2374" t="str">
            <v>Y</v>
          </cell>
          <cell r="F2374" t="str">
            <v>Eversource MA East</v>
          </cell>
          <cell r="G2374">
            <v>54913</v>
          </cell>
          <cell r="I2374" t="str">
            <v>SMAES_20460</v>
          </cell>
          <cell r="K2374" t="str">
            <v>Brookwood Drive Solar 1, LLC</v>
          </cell>
          <cell r="L2374">
            <v>7219.0150000000003</v>
          </cell>
          <cell r="M2374" t="str">
            <v>DC</v>
          </cell>
          <cell r="X2374">
            <v>2021</v>
          </cell>
          <cell r="Z2374" t="str">
            <v>Westport</v>
          </cell>
          <cell r="AB2374" t="str">
            <v>MA</v>
          </cell>
        </row>
        <row r="2375">
          <cell r="A2375" t="str">
            <v>P_211569314</v>
          </cell>
          <cell r="B2375" t="str">
            <v>Y</v>
          </cell>
          <cell r="F2375" t="str">
            <v>Eversource MA East</v>
          </cell>
          <cell r="G2375">
            <v>54913</v>
          </cell>
          <cell r="I2375" t="str">
            <v>SMAES_09391</v>
          </cell>
          <cell r="K2375" t="str">
            <v>Clearway Energy Group</v>
          </cell>
          <cell r="L2375">
            <v>4131.79</v>
          </cell>
          <cell r="M2375" t="str">
            <v>DC</v>
          </cell>
          <cell r="X2375">
            <v>2021</v>
          </cell>
          <cell r="Z2375" t="str">
            <v>Wareham</v>
          </cell>
          <cell r="AB2375" t="str">
            <v>MA</v>
          </cell>
        </row>
        <row r="2376">
          <cell r="A2376" t="str">
            <v>P_967868832</v>
          </cell>
          <cell r="B2376" t="str">
            <v>Y</v>
          </cell>
          <cell r="F2376" t="str">
            <v>Eversource MA East</v>
          </cell>
          <cell r="G2376">
            <v>54913</v>
          </cell>
          <cell r="I2376" t="str">
            <v>SMAES_09392</v>
          </cell>
          <cell r="K2376" t="str">
            <v>Clearway Energy Group</v>
          </cell>
          <cell r="L2376">
            <v>6953.7</v>
          </cell>
          <cell r="M2376" t="str">
            <v>DC</v>
          </cell>
          <cell r="X2376">
            <v>2021</v>
          </cell>
          <cell r="Z2376" t="str">
            <v>Wareham</v>
          </cell>
          <cell r="AB2376" t="str">
            <v>MA</v>
          </cell>
        </row>
        <row r="2377">
          <cell r="A2377" t="str">
            <v>P_357282468</v>
          </cell>
          <cell r="B2377" t="str">
            <v>Y</v>
          </cell>
          <cell r="F2377" t="str">
            <v>Eversource MA East</v>
          </cell>
          <cell r="G2377">
            <v>54913</v>
          </cell>
          <cell r="I2377" t="str">
            <v>SMAES_33280</v>
          </cell>
          <cell r="K2377" t="str">
            <v>Renewable Energy Development Partners, LLC</v>
          </cell>
          <cell r="L2377">
            <v>1499.48</v>
          </cell>
          <cell r="M2377" t="str">
            <v>DC</v>
          </cell>
          <cell r="X2377">
            <v>2021</v>
          </cell>
          <cell r="Z2377" t="str">
            <v>Rochester</v>
          </cell>
          <cell r="AB2377" t="str">
            <v>MA</v>
          </cell>
        </row>
        <row r="2378">
          <cell r="A2378" t="str">
            <v>P_318497304</v>
          </cell>
          <cell r="B2378" t="str">
            <v>Y</v>
          </cell>
          <cell r="F2378" t="str">
            <v>Eversource MA East</v>
          </cell>
          <cell r="G2378">
            <v>54913</v>
          </cell>
          <cell r="I2378" t="str">
            <v>SMAES_09396</v>
          </cell>
          <cell r="K2378" t="str">
            <v>Clearway Energy Group.</v>
          </cell>
          <cell r="L2378">
            <v>2377.6999999999998</v>
          </cell>
          <cell r="M2378" t="str">
            <v>DC</v>
          </cell>
          <cell r="X2378">
            <v>2021</v>
          </cell>
          <cell r="Z2378" t="str">
            <v>Wareham</v>
          </cell>
          <cell r="AB2378" t="str">
            <v>MA</v>
          </cell>
        </row>
        <row r="2379">
          <cell r="A2379" t="str">
            <v>P_939030779</v>
          </cell>
          <cell r="B2379" t="str">
            <v>Y</v>
          </cell>
          <cell r="F2379" t="str">
            <v>Unitil</v>
          </cell>
          <cell r="G2379">
            <v>24590</v>
          </cell>
          <cell r="I2379" t="str">
            <v>SMAUN_07321</v>
          </cell>
          <cell r="K2379" t="str">
            <v>Borrego Solar</v>
          </cell>
          <cell r="L2379">
            <v>2232.23</v>
          </cell>
          <cell r="M2379" t="str">
            <v>DC</v>
          </cell>
          <cell r="X2379">
            <v>2021</v>
          </cell>
          <cell r="Z2379" t="str">
            <v>Lunenburg</v>
          </cell>
          <cell r="AB2379" t="str">
            <v>MA</v>
          </cell>
        </row>
        <row r="2380">
          <cell r="A2380" t="str">
            <v>P_012401458</v>
          </cell>
          <cell r="B2380" t="str">
            <v>Y</v>
          </cell>
          <cell r="F2380" t="str">
            <v>Eversource MA East</v>
          </cell>
          <cell r="G2380">
            <v>54913</v>
          </cell>
          <cell r="I2380" t="str">
            <v>SMAES_27428</v>
          </cell>
          <cell r="K2380" t="str">
            <v>SunBug Solar LLC</v>
          </cell>
          <cell r="L2380">
            <v>133.19999999999999</v>
          </cell>
          <cell r="M2380" t="str">
            <v>DC</v>
          </cell>
          <cell r="X2380">
            <v>2022</v>
          </cell>
          <cell r="Z2380" t="str">
            <v>Acushnet</v>
          </cell>
          <cell r="AB2380" t="str">
            <v>MA</v>
          </cell>
        </row>
        <row r="2381">
          <cell r="A2381" t="str">
            <v>P_268159745</v>
          </cell>
          <cell r="B2381" t="str">
            <v>Y</v>
          </cell>
          <cell r="F2381" t="str">
            <v>Eversource MA West</v>
          </cell>
          <cell r="G2381">
            <v>20455</v>
          </cell>
          <cell r="I2381" t="str">
            <v>SMAES_02032</v>
          </cell>
          <cell r="K2381" t="str">
            <v>Granville 1 Solar LLC</v>
          </cell>
          <cell r="L2381">
            <v>6904.66</v>
          </cell>
          <cell r="M2381" t="str">
            <v>DC</v>
          </cell>
          <cell r="X2381">
            <v>2022</v>
          </cell>
          <cell r="Z2381" t="str">
            <v>Granville</v>
          </cell>
          <cell r="AB2381" t="str">
            <v>MA</v>
          </cell>
        </row>
        <row r="2382">
          <cell r="A2382" t="str">
            <v>P_631863531</v>
          </cell>
          <cell r="B2382" t="str">
            <v>Y</v>
          </cell>
          <cell r="F2382" t="str">
            <v>Eversource MA East</v>
          </cell>
          <cell r="G2382">
            <v>54913</v>
          </cell>
          <cell r="I2382" t="str">
            <v>SMAES_38494</v>
          </cell>
          <cell r="K2382" t="str">
            <v>Phytoplankton Maynard Solar, LLC</v>
          </cell>
          <cell r="L2382">
            <v>91.2</v>
          </cell>
          <cell r="M2382" t="str">
            <v>DC</v>
          </cell>
          <cell r="X2382">
            <v>2022</v>
          </cell>
          <cell r="Z2382" t="str">
            <v>Maynard</v>
          </cell>
          <cell r="AB2382" t="str">
            <v>MA</v>
          </cell>
        </row>
        <row r="2383">
          <cell r="A2383" t="str">
            <v>P_674149469</v>
          </cell>
          <cell r="B2383" t="str">
            <v>Y</v>
          </cell>
          <cell r="F2383" t="str">
            <v>Eversource MA East</v>
          </cell>
          <cell r="G2383">
            <v>54913</v>
          </cell>
          <cell r="I2383" t="str">
            <v>SMAES_28967</v>
          </cell>
          <cell r="K2383" t="str">
            <v>Resonant Energy</v>
          </cell>
          <cell r="L2383">
            <v>329.56</v>
          </cell>
          <cell r="M2383" t="str">
            <v>DC</v>
          </cell>
          <cell r="X2383">
            <v>2022</v>
          </cell>
          <cell r="Z2383" t="str">
            <v>Acton</v>
          </cell>
          <cell r="AB2383" t="str">
            <v>MA</v>
          </cell>
        </row>
        <row r="2384">
          <cell r="A2384" t="str">
            <v>P_622200336</v>
          </cell>
          <cell r="B2384" t="str">
            <v>Y</v>
          </cell>
          <cell r="F2384" t="str">
            <v>Central Hudson Gas and Electric</v>
          </cell>
          <cell r="G2384">
            <v>3249</v>
          </cell>
          <cell r="I2384">
            <v>289464</v>
          </cell>
          <cell r="K2384" t="str">
            <v>Green Street Power Partners, LLC</v>
          </cell>
          <cell r="L2384">
            <v>4124.12</v>
          </cell>
          <cell r="M2384" t="str">
            <v>DC</v>
          </cell>
          <cell r="X2384">
            <v>2022</v>
          </cell>
          <cell r="Z2384" t="str">
            <v>New Windsor</v>
          </cell>
          <cell r="AB2384" t="str">
            <v>NY</v>
          </cell>
        </row>
        <row r="2385">
          <cell r="A2385" t="str">
            <v>P_222110977</v>
          </cell>
          <cell r="B2385" t="str">
            <v>Y</v>
          </cell>
          <cell r="F2385" t="str">
            <v>Niagara Mohawk Power Corp.</v>
          </cell>
          <cell r="G2385">
            <v>13573</v>
          </cell>
          <cell r="I2385">
            <v>250972</v>
          </cell>
          <cell r="K2385" t="str">
            <v>Conductive Power Operations, LLC</v>
          </cell>
          <cell r="L2385">
            <v>7207.2</v>
          </cell>
          <cell r="M2385" t="str">
            <v>DC</v>
          </cell>
          <cell r="X2385">
            <v>2022</v>
          </cell>
          <cell r="Z2385" t="str">
            <v>Castleton on Hudson</v>
          </cell>
          <cell r="AB2385" t="str">
            <v>NY</v>
          </cell>
        </row>
        <row r="2386">
          <cell r="A2386" t="str">
            <v>P_321728995</v>
          </cell>
          <cell r="B2386" t="str">
            <v>Y</v>
          </cell>
          <cell r="F2386" t="str">
            <v>Consolidated Edison</v>
          </cell>
          <cell r="G2386">
            <v>4226</v>
          </cell>
          <cell r="I2386">
            <v>297947</v>
          </cell>
          <cell r="K2386" t="str">
            <v>G&amp;S Solar (dba for G&amp;S Operations LLC)</v>
          </cell>
          <cell r="L2386">
            <v>477.6</v>
          </cell>
          <cell r="M2386" t="str">
            <v>DC</v>
          </cell>
          <cell r="X2386">
            <v>2022</v>
          </cell>
          <cell r="Z2386" t="str">
            <v>Elmsford</v>
          </cell>
          <cell r="AB2386" t="str">
            <v>NY</v>
          </cell>
        </row>
        <row r="2387">
          <cell r="A2387" t="str">
            <v>P_175672168</v>
          </cell>
          <cell r="B2387" t="str">
            <v>Y</v>
          </cell>
          <cell r="F2387" t="str">
            <v>Consolidated Edison</v>
          </cell>
          <cell r="G2387">
            <v>4226</v>
          </cell>
          <cell r="I2387">
            <v>243698</v>
          </cell>
          <cell r="K2387" t="str">
            <v>Entersolar, LLC</v>
          </cell>
          <cell r="L2387">
            <v>5012.7700000000004</v>
          </cell>
          <cell r="M2387" t="str">
            <v>DC</v>
          </cell>
          <cell r="X2387">
            <v>2022</v>
          </cell>
          <cell r="Z2387" t="str">
            <v>Staten Island</v>
          </cell>
          <cell r="AB2387" t="str">
            <v>NY</v>
          </cell>
        </row>
        <row r="2388">
          <cell r="A2388" t="str">
            <v>P_730270208</v>
          </cell>
          <cell r="B2388" t="str">
            <v>Y</v>
          </cell>
          <cell r="F2388" t="str">
            <v>NYS Electric and Gas</v>
          </cell>
          <cell r="G2388">
            <v>13511</v>
          </cell>
          <cell r="I2388">
            <v>292371</v>
          </cell>
          <cell r="K2388" t="str">
            <v>Renovus Energy, Inc</v>
          </cell>
          <cell r="L2388">
            <v>341.55</v>
          </cell>
          <cell r="M2388" t="str">
            <v>DC</v>
          </cell>
          <cell r="X2388">
            <v>2022</v>
          </cell>
          <cell r="Z2388" t="str">
            <v>Horseheads</v>
          </cell>
          <cell r="AB2388" t="str">
            <v>NY</v>
          </cell>
        </row>
        <row r="2389">
          <cell r="A2389" t="str">
            <v>P_857210518</v>
          </cell>
          <cell r="B2389" t="str">
            <v>Y</v>
          </cell>
          <cell r="F2389" t="str">
            <v>Niagara Mohawk Power Corp.</v>
          </cell>
          <cell r="G2389">
            <v>13573</v>
          </cell>
          <cell r="I2389">
            <v>241899</v>
          </cell>
          <cell r="K2389" t="str">
            <v>Green Street Power Partners, LLC</v>
          </cell>
          <cell r="L2389">
            <v>1178</v>
          </cell>
          <cell r="M2389" t="str">
            <v>DC</v>
          </cell>
          <cell r="X2389">
            <v>2022</v>
          </cell>
          <cell r="Z2389" t="str">
            <v>Carthage</v>
          </cell>
          <cell r="AB2389" t="str">
            <v>NY</v>
          </cell>
        </row>
        <row r="2390">
          <cell r="A2390" t="str">
            <v>P_985136242</v>
          </cell>
          <cell r="B2390" t="str">
            <v>Y</v>
          </cell>
          <cell r="F2390" t="str">
            <v>Niagara Mohawk Power Corp.</v>
          </cell>
          <cell r="G2390">
            <v>13573</v>
          </cell>
          <cell r="I2390">
            <v>245790</v>
          </cell>
          <cell r="K2390" t="str">
            <v>Green Street Power Partners, LLC</v>
          </cell>
          <cell r="L2390">
            <v>5888.48</v>
          </cell>
          <cell r="M2390" t="str">
            <v>DC</v>
          </cell>
          <cell r="X2390">
            <v>2022</v>
          </cell>
          <cell r="Z2390" t="str">
            <v>Taberg</v>
          </cell>
          <cell r="AB2390" t="str">
            <v>NY</v>
          </cell>
        </row>
        <row r="2391">
          <cell r="A2391" t="str">
            <v>P_228080816</v>
          </cell>
          <cell r="B2391" t="str">
            <v>Y</v>
          </cell>
          <cell r="F2391" t="str">
            <v>Niagara Mohawk Power Corp.</v>
          </cell>
          <cell r="G2391">
            <v>13573</v>
          </cell>
          <cell r="I2391">
            <v>223203</v>
          </cell>
          <cell r="K2391" t="str">
            <v>AES Distributed Energy, Inc.</v>
          </cell>
          <cell r="L2391">
            <v>6642</v>
          </cell>
          <cell r="M2391" t="str">
            <v>DC</v>
          </cell>
          <cell r="X2391">
            <v>2022</v>
          </cell>
          <cell r="Z2391" t="str">
            <v>Brockport</v>
          </cell>
          <cell r="AB2391" t="str">
            <v>NY</v>
          </cell>
        </row>
        <row r="2392">
          <cell r="A2392" t="str">
            <v>P_345525518</v>
          </cell>
          <cell r="B2392" t="str">
            <v>Y</v>
          </cell>
          <cell r="F2392" t="str">
            <v>Central Hudson Gas and Electric</v>
          </cell>
          <cell r="G2392">
            <v>3249</v>
          </cell>
          <cell r="I2392">
            <v>286379</v>
          </cell>
          <cell r="K2392" t="str">
            <v>Green Street Power Partners, LLC</v>
          </cell>
          <cell r="L2392">
            <v>5611.84</v>
          </cell>
          <cell r="M2392" t="str">
            <v>DC</v>
          </cell>
          <cell r="X2392">
            <v>2022</v>
          </cell>
          <cell r="Z2392" t="str">
            <v>New Windsor</v>
          </cell>
          <cell r="AB2392" t="str">
            <v>NY</v>
          </cell>
        </row>
        <row r="2393">
          <cell r="A2393" t="str">
            <v>P_559180566</v>
          </cell>
          <cell r="B2393" t="str">
            <v>Y</v>
          </cell>
          <cell r="F2393" t="str">
            <v>Consolidated Edison</v>
          </cell>
          <cell r="G2393">
            <v>4226</v>
          </cell>
          <cell r="I2393">
            <v>475415</v>
          </cell>
          <cell r="K2393" t="str">
            <v>Brooklyn SolarWorks, LLC</v>
          </cell>
          <cell r="L2393">
            <v>16.8</v>
          </cell>
          <cell r="M2393" t="str">
            <v>DC</v>
          </cell>
          <cell r="X2393">
            <v>2022</v>
          </cell>
          <cell r="Z2393" t="str">
            <v>Brooklyn</v>
          </cell>
          <cell r="AB2393" t="str">
            <v>NY</v>
          </cell>
        </row>
        <row r="2394">
          <cell r="A2394" t="str">
            <v>P_826401681</v>
          </cell>
          <cell r="B2394" t="str">
            <v>Y</v>
          </cell>
          <cell r="F2394" t="str">
            <v>Niagara Mohawk Power Corp.</v>
          </cell>
          <cell r="G2394">
            <v>13573</v>
          </cell>
          <cell r="I2394">
            <v>223207</v>
          </cell>
          <cell r="K2394" t="str">
            <v>AES Distributed Energy, Inc.</v>
          </cell>
          <cell r="L2394">
            <v>1948.32</v>
          </cell>
          <cell r="M2394" t="str">
            <v>DC</v>
          </cell>
          <cell r="X2394">
            <v>2022</v>
          </cell>
          <cell r="Z2394" t="str">
            <v>Brockport</v>
          </cell>
          <cell r="AB2394" t="str">
            <v>NY</v>
          </cell>
        </row>
        <row r="2395">
          <cell r="A2395" t="str">
            <v>P_125786068</v>
          </cell>
          <cell r="B2395" t="str">
            <v>Y</v>
          </cell>
          <cell r="F2395" t="str">
            <v>Consolidated Edison</v>
          </cell>
          <cell r="G2395">
            <v>4226</v>
          </cell>
          <cell r="I2395">
            <v>291491</v>
          </cell>
          <cell r="K2395" t="str">
            <v>G&amp;S Solar (dba for G&amp;S Operations LLC)</v>
          </cell>
          <cell r="L2395">
            <v>260</v>
          </cell>
          <cell r="M2395" t="str">
            <v>DC</v>
          </cell>
          <cell r="X2395">
            <v>2022</v>
          </cell>
          <cell r="Z2395" t="str">
            <v>Elmsford</v>
          </cell>
          <cell r="AB2395" t="str">
            <v>NY</v>
          </cell>
        </row>
        <row r="2396">
          <cell r="A2396" t="str">
            <v>P_181598808</v>
          </cell>
          <cell r="B2396" t="str">
            <v>Y</v>
          </cell>
          <cell r="F2396" t="str">
            <v>Niagara Mohawk Power Corp.</v>
          </cell>
          <cell r="G2396">
            <v>13573</v>
          </cell>
          <cell r="I2396">
            <v>260382</v>
          </cell>
          <cell r="K2396" t="str">
            <v>U.S. Light Energy (dba for Solitude Solar, LLC)</v>
          </cell>
          <cell r="L2396">
            <v>7499.94</v>
          </cell>
          <cell r="M2396" t="str">
            <v>DC</v>
          </cell>
          <cell r="X2396">
            <v>2022</v>
          </cell>
          <cell r="Z2396" t="str">
            <v>Carthage</v>
          </cell>
          <cell r="AB2396" t="str">
            <v>NY</v>
          </cell>
        </row>
        <row r="2397">
          <cell r="A2397" t="str">
            <v>P_243592661</v>
          </cell>
          <cell r="B2397" t="str">
            <v>Y</v>
          </cell>
          <cell r="F2397" t="str">
            <v>Orange and Rockland Utilities</v>
          </cell>
          <cell r="G2397">
            <v>14154</v>
          </cell>
          <cell r="I2397">
            <v>228298</v>
          </cell>
          <cell r="K2397" t="str">
            <v>Nexamp Inc</v>
          </cell>
          <cell r="L2397">
            <v>2522.52</v>
          </cell>
          <cell r="M2397" t="str">
            <v>DC</v>
          </cell>
          <cell r="X2397">
            <v>2022</v>
          </cell>
          <cell r="Z2397" t="str">
            <v>New Hampton</v>
          </cell>
          <cell r="AB2397" t="str">
            <v>NY</v>
          </cell>
        </row>
        <row r="2398">
          <cell r="A2398" t="str">
            <v>P_162213560</v>
          </cell>
          <cell r="B2398" t="str">
            <v>Y</v>
          </cell>
          <cell r="F2398" t="str">
            <v>Niagara Mohawk Power Corp.</v>
          </cell>
          <cell r="G2398">
            <v>13573</v>
          </cell>
          <cell r="I2398">
            <v>288505</v>
          </cell>
          <cell r="K2398" t="str">
            <v>Wildcat Renewables, LLC</v>
          </cell>
          <cell r="L2398">
            <v>4928.26</v>
          </cell>
          <cell r="M2398" t="str">
            <v>DC</v>
          </cell>
          <cell r="X2398">
            <v>2022</v>
          </cell>
          <cell r="Z2398" t="str">
            <v>Gouverneur</v>
          </cell>
          <cell r="AB2398" t="str">
            <v>NY</v>
          </cell>
        </row>
        <row r="2399">
          <cell r="A2399" t="str">
            <v>P_445917647</v>
          </cell>
          <cell r="B2399" t="str">
            <v>Y</v>
          </cell>
          <cell r="F2399" t="str">
            <v>Niagara Mohawk Power Corp.</v>
          </cell>
          <cell r="G2399">
            <v>13573</v>
          </cell>
          <cell r="I2399">
            <v>260552</v>
          </cell>
          <cell r="K2399" t="str">
            <v>U.S. Light Energy (dba for Solitude Solar, LLC)</v>
          </cell>
          <cell r="L2399">
            <v>4949.84</v>
          </cell>
          <cell r="M2399" t="str">
            <v>DC</v>
          </cell>
          <cell r="X2399">
            <v>2022</v>
          </cell>
          <cell r="Z2399" t="str">
            <v>Carthage</v>
          </cell>
          <cell r="AB2399" t="str">
            <v>NY</v>
          </cell>
        </row>
        <row r="2400">
          <cell r="A2400" t="str">
            <v>P_549118907</v>
          </cell>
          <cell r="B2400" t="str">
            <v>Y</v>
          </cell>
          <cell r="F2400" t="str">
            <v>Consolidated Edison</v>
          </cell>
          <cell r="G2400">
            <v>4226</v>
          </cell>
          <cell r="I2400">
            <v>274368</v>
          </cell>
          <cell r="K2400" t="str">
            <v>G&amp;S Solar (dba for G&amp;S Operations LLC)</v>
          </cell>
          <cell r="L2400">
            <v>306.39999999999998</v>
          </cell>
          <cell r="M2400" t="str">
            <v>DC</v>
          </cell>
          <cell r="X2400">
            <v>2022</v>
          </cell>
          <cell r="Z2400" t="str">
            <v>Hawthorne</v>
          </cell>
          <cell r="AB2400" t="str">
            <v>NY</v>
          </cell>
        </row>
        <row r="2401">
          <cell r="A2401" t="str">
            <v>P_669609373</v>
          </cell>
          <cell r="B2401" t="str">
            <v>Y</v>
          </cell>
          <cell r="F2401" t="str">
            <v>Consolidated Edison</v>
          </cell>
          <cell r="G2401">
            <v>4226</v>
          </cell>
          <cell r="I2401">
            <v>488341</v>
          </cell>
          <cell r="K2401" t="str">
            <v>American Solar Partners</v>
          </cell>
          <cell r="L2401">
            <v>8.64</v>
          </cell>
          <cell r="M2401" t="str">
            <v>DC</v>
          </cell>
          <cell r="X2401">
            <v>2022</v>
          </cell>
          <cell r="Z2401" t="str">
            <v>Bronx</v>
          </cell>
          <cell r="AB2401" t="str">
            <v>NY</v>
          </cell>
        </row>
        <row r="2402">
          <cell r="A2402" t="str">
            <v>P_927334866</v>
          </cell>
          <cell r="B2402" t="str">
            <v>Y</v>
          </cell>
          <cell r="F2402" t="str">
            <v>NYS Electric and Gas</v>
          </cell>
          <cell r="G2402">
            <v>13511</v>
          </cell>
          <cell r="I2402">
            <v>263306</v>
          </cell>
          <cell r="K2402" t="str">
            <v>Generate Capital</v>
          </cell>
          <cell r="L2402">
            <v>6913</v>
          </cell>
          <cell r="M2402" t="str">
            <v>DC</v>
          </cell>
          <cell r="X2402">
            <v>2022</v>
          </cell>
          <cell r="Z2402" t="str">
            <v>Endicott</v>
          </cell>
          <cell r="AB2402" t="str">
            <v>NY</v>
          </cell>
        </row>
        <row r="2403">
          <cell r="A2403" t="str">
            <v>P_015844804</v>
          </cell>
          <cell r="B2403" t="str">
            <v>Y</v>
          </cell>
          <cell r="F2403" t="str">
            <v>NYS Electric and Gas</v>
          </cell>
          <cell r="G2403">
            <v>13511</v>
          </cell>
          <cell r="I2403">
            <v>202820</v>
          </cell>
          <cell r="K2403" t="str">
            <v>Generate Capital</v>
          </cell>
          <cell r="L2403">
            <v>6908.4</v>
          </cell>
          <cell r="M2403" t="str">
            <v>DC</v>
          </cell>
          <cell r="X2403">
            <v>2022</v>
          </cell>
          <cell r="Z2403" t="str">
            <v>Newark Valley</v>
          </cell>
          <cell r="AB2403" t="str">
            <v>NY</v>
          </cell>
        </row>
        <row r="2404">
          <cell r="A2404" t="str">
            <v>P_041024291</v>
          </cell>
          <cell r="B2404" t="str">
            <v>Y</v>
          </cell>
          <cell r="F2404" t="str">
            <v>Consolidated Edison</v>
          </cell>
          <cell r="G2404">
            <v>4226</v>
          </cell>
          <cell r="I2404">
            <v>366541</v>
          </cell>
          <cell r="K2404" t="str">
            <v>American Solar Partners</v>
          </cell>
          <cell r="L2404">
            <v>6.27</v>
          </cell>
          <cell r="M2404" t="str">
            <v>DC</v>
          </cell>
          <cell r="X2404">
            <v>2022</v>
          </cell>
          <cell r="Z2404" t="str">
            <v>New York</v>
          </cell>
          <cell r="AB2404" t="str">
            <v>NY</v>
          </cell>
        </row>
        <row r="2405">
          <cell r="A2405" t="str">
            <v>P_203080492</v>
          </cell>
          <cell r="B2405" t="str">
            <v>Y</v>
          </cell>
          <cell r="F2405" t="str">
            <v>Consolidated Edison</v>
          </cell>
          <cell r="G2405">
            <v>4226</v>
          </cell>
          <cell r="I2405">
            <v>234769</v>
          </cell>
          <cell r="K2405" t="str">
            <v>Best Energy Power</v>
          </cell>
          <cell r="L2405">
            <v>88.9</v>
          </cell>
          <cell r="M2405" t="str">
            <v>DC</v>
          </cell>
          <cell r="X2405">
            <v>2022</v>
          </cell>
          <cell r="Z2405" t="str">
            <v>Bronx</v>
          </cell>
          <cell r="AB2405" t="str">
            <v>NY</v>
          </cell>
        </row>
        <row r="2406">
          <cell r="A2406" t="str">
            <v>P_483738813</v>
          </cell>
          <cell r="B2406" t="str">
            <v>Y</v>
          </cell>
          <cell r="F2406" t="str">
            <v>Niagara Mohawk Power Corp.</v>
          </cell>
          <cell r="G2406">
            <v>13573</v>
          </cell>
          <cell r="I2406">
            <v>257002</v>
          </cell>
          <cell r="K2406" t="str">
            <v>Nexamp Inc</v>
          </cell>
          <cell r="L2406">
            <v>7127.12</v>
          </cell>
          <cell r="M2406" t="str">
            <v>DC</v>
          </cell>
          <cell r="X2406">
            <v>2022</v>
          </cell>
          <cell r="Z2406" t="str">
            <v>Brockport</v>
          </cell>
          <cell r="AB2406" t="str">
            <v>NY</v>
          </cell>
        </row>
        <row r="2407">
          <cell r="A2407" t="str">
            <v>P_428774731</v>
          </cell>
          <cell r="B2407" t="str">
            <v>Y</v>
          </cell>
          <cell r="F2407" t="str">
            <v>Niagara Mohawk Power Corp.</v>
          </cell>
          <cell r="G2407">
            <v>13573</v>
          </cell>
          <cell r="I2407">
            <v>234528</v>
          </cell>
          <cell r="K2407" t="str">
            <v>Convergent Energy &amp; Power</v>
          </cell>
          <cell r="L2407">
            <v>7560.81</v>
          </cell>
          <cell r="M2407" t="str">
            <v>DC</v>
          </cell>
          <cell r="X2407">
            <v>2022</v>
          </cell>
          <cell r="Z2407" t="str">
            <v>Cicero</v>
          </cell>
          <cell r="AB2407" t="str">
            <v>NY</v>
          </cell>
        </row>
        <row r="2408">
          <cell r="A2408" t="str">
            <v>P_233849328</v>
          </cell>
          <cell r="B2408" t="str">
            <v>Y</v>
          </cell>
          <cell r="F2408" t="str">
            <v>Niagara Mohawk Power Corp.</v>
          </cell>
          <cell r="G2408">
            <v>13573</v>
          </cell>
          <cell r="I2408">
            <v>234515</v>
          </cell>
          <cell r="K2408" t="str">
            <v>Convergent Energy &amp; Power</v>
          </cell>
          <cell r="L2408">
            <v>7749</v>
          </cell>
          <cell r="M2408" t="str">
            <v>DC</v>
          </cell>
          <cell r="X2408">
            <v>2022</v>
          </cell>
          <cell r="Z2408" t="str">
            <v>Syracuse</v>
          </cell>
          <cell r="AB2408" t="str">
            <v>NY</v>
          </cell>
        </row>
        <row r="2409">
          <cell r="A2409" t="str">
            <v>P_729054936</v>
          </cell>
          <cell r="B2409" t="str">
            <v>Y</v>
          </cell>
          <cell r="F2409" t="str">
            <v>Consolidated Edison</v>
          </cell>
          <cell r="G2409">
            <v>4226</v>
          </cell>
          <cell r="I2409">
            <v>280910</v>
          </cell>
          <cell r="K2409" t="str">
            <v>G&amp;S Solar (dba for G&amp;S Operations LLC)</v>
          </cell>
          <cell r="L2409">
            <v>173.6</v>
          </cell>
          <cell r="M2409" t="str">
            <v>DC</v>
          </cell>
          <cell r="X2409">
            <v>2022</v>
          </cell>
          <cell r="Z2409" t="str">
            <v>Elmsford</v>
          </cell>
          <cell r="AB2409" t="str">
            <v>NY</v>
          </cell>
        </row>
        <row r="2410">
          <cell r="A2410" t="str">
            <v>P_917358462</v>
          </cell>
          <cell r="B2410" t="str">
            <v>Y</v>
          </cell>
          <cell r="F2410" t="str">
            <v>Rochester Gas and Electric</v>
          </cell>
          <cell r="G2410">
            <v>16183</v>
          </cell>
          <cell r="I2410">
            <v>223334</v>
          </cell>
          <cell r="K2410" t="str">
            <v>Generate Capital</v>
          </cell>
          <cell r="L2410">
            <v>2821.5</v>
          </cell>
          <cell r="M2410" t="str">
            <v>DC</v>
          </cell>
          <cell r="X2410">
            <v>2022</v>
          </cell>
          <cell r="Z2410" t="str">
            <v>Gainesville</v>
          </cell>
          <cell r="AB2410" t="str">
            <v>NY</v>
          </cell>
        </row>
        <row r="2411">
          <cell r="A2411" t="str">
            <v>P_042775911</v>
          </cell>
          <cell r="B2411" t="str">
            <v>Y</v>
          </cell>
          <cell r="F2411" t="str">
            <v>Consolidated Edison</v>
          </cell>
          <cell r="G2411">
            <v>4226</v>
          </cell>
          <cell r="I2411">
            <v>290926</v>
          </cell>
          <cell r="K2411" t="str">
            <v>174 Power Global NorthEast, LLC</v>
          </cell>
          <cell r="L2411">
            <v>350.28</v>
          </cell>
          <cell r="M2411" t="str">
            <v>DC</v>
          </cell>
          <cell r="X2411">
            <v>2022</v>
          </cell>
          <cell r="Z2411" t="str">
            <v>Brooklyn</v>
          </cell>
          <cell r="AB2411" t="str">
            <v>NY</v>
          </cell>
        </row>
        <row r="2412">
          <cell r="A2412" t="str">
            <v>P_084434791</v>
          </cell>
          <cell r="B2412" t="str">
            <v>Y</v>
          </cell>
          <cell r="F2412" t="str">
            <v>Consolidated Edison</v>
          </cell>
          <cell r="G2412">
            <v>4226</v>
          </cell>
          <cell r="I2412">
            <v>288034</v>
          </cell>
          <cell r="K2412" t="str">
            <v>Best Energy Power</v>
          </cell>
          <cell r="L2412">
            <v>27</v>
          </cell>
          <cell r="M2412" t="str">
            <v>DC</v>
          </cell>
          <cell r="X2412">
            <v>2022</v>
          </cell>
          <cell r="Z2412" t="str">
            <v>Bronx</v>
          </cell>
          <cell r="AB2412" t="str">
            <v>NY</v>
          </cell>
        </row>
        <row r="2413">
          <cell r="A2413" t="str">
            <v>P_660801097</v>
          </cell>
          <cell r="B2413" t="str">
            <v>Y</v>
          </cell>
          <cell r="F2413" t="str">
            <v>Niagara Mohawk Power Corp.</v>
          </cell>
          <cell r="G2413">
            <v>13573</v>
          </cell>
          <cell r="I2413">
            <v>80534</v>
          </cell>
          <cell r="K2413" t="str">
            <v>EDPR NA Distributed Generation LLC</v>
          </cell>
          <cell r="L2413">
            <v>2834.56</v>
          </cell>
          <cell r="M2413" t="str">
            <v>DC</v>
          </cell>
          <cell r="X2413">
            <v>2022</v>
          </cell>
          <cell r="Z2413" t="str">
            <v>Cortland</v>
          </cell>
          <cell r="AB2413" t="str">
            <v>NY</v>
          </cell>
        </row>
        <row r="2414">
          <cell r="A2414" t="str">
            <v>P_487912691</v>
          </cell>
          <cell r="B2414" t="str">
            <v>Y</v>
          </cell>
          <cell r="F2414" t="str">
            <v>Rochester Gas and Electric</v>
          </cell>
          <cell r="G2414">
            <v>16183</v>
          </cell>
          <cell r="I2414">
            <v>223340</v>
          </cell>
          <cell r="K2414" t="str">
            <v>Generate Capital</v>
          </cell>
          <cell r="L2414">
            <v>6669</v>
          </cell>
          <cell r="M2414" t="str">
            <v>DC</v>
          </cell>
          <cell r="X2414">
            <v>2022</v>
          </cell>
          <cell r="Z2414" t="str">
            <v>Gainesville</v>
          </cell>
          <cell r="AB2414" t="str">
            <v>NY</v>
          </cell>
        </row>
        <row r="2415">
          <cell r="A2415" t="str">
            <v>P_607955234</v>
          </cell>
          <cell r="B2415" t="str">
            <v>Y</v>
          </cell>
          <cell r="F2415" t="str">
            <v>Consolidated Edison</v>
          </cell>
          <cell r="G2415">
            <v>4226</v>
          </cell>
          <cell r="I2415">
            <v>314521</v>
          </cell>
          <cell r="K2415" t="str">
            <v>G&amp;S Solar (dba for G&amp;S Operations LLC)</v>
          </cell>
          <cell r="L2415">
            <v>655.20000000000005</v>
          </cell>
          <cell r="M2415" t="str">
            <v>DC</v>
          </cell>
          <cell r="X2415">
            <v>2022</v>
          </cell>
          <cell r="Z2415" t="str">
            <v>Elmsford</v>
          </cell>
          <cell r="AB2415" t="str">
            <v>NY</v>
          </cell>
        </row>
        <row r="2416">
          <cell r="A2416" t="str">
            <v>P_892286393</v>
          </cell>
          <cell r="B2416" t="str">
            <v>Y</v>
          </cell>
          <cell r="F2416" t="str">
            <v>Consolidated Edison</v>
          </cell>
          <cell r="G2416">
            <v>4226</v>
          </cell>
          <cell r="I2416">
            <v>243700</v>
          </cell>
          <cell r="K2416" t="str">
            <v>Entersolar, LLC</v>
          </cell>
          <cell r="L2416">
            <v>2908.8</v>
          </cell>
          <cell r="M2416" t="str">
            <v>DC</v>
          </cell>
          <cell r="X2416">
            <v>2022</v>
          </cell>
          <cell r="Z2416" t="str">
            <v>Staten Island</v>
          </cell>
          <cell r="AB2416" t="str">
            <v>NY</v>
          </cell>
        </row>
        <row r="2417">
          <cell r="A2417" t="str">
            <v>P_058911234</v>
          </cell>
          <cell r="B2417" t="str">
            <v>Y</v>
          </cell>
          <cell r="F2417" t="str">
            <v>Consolidated Edison</v>
          </cell>
          <cell r="G2417">
            <v>4226</v>
          </cell>
          <cell r="I2417">
            <v>286407</v>
          </cell>
          <cell r="K2417" t="str">
            <v>G&amp;S Solar (dba for G&amp;S Operations LLC)</v>
          </cell>
          <cell r="L2417">
            <v>216</v>
          </cell>
          <cell r="M2417" t="str">
            <v>DC</v>
          </cell>
          <cell r="X2417">
            <v>2022</v>
          </cell>
          <cell r="Z2417" t="str">
            <v>Hawthorne</v>
          </cell>
          <cell r="AB2417" t="str">
            <v>NY</v>
          </cell>
        </row>
        <row r="2418">
          <cell r="A2418" t="str">
            <v>P_123818467</v>
          </cell>
          <cell r="B2418" t="str">
            <v>Y</v>
          </cell>
          <cell r="F2418" t="str">
            <v>Consolidated Edison</v>
          </cell>
          <cell r="G2418">
            <v>4226</v>
          </cell>
          <cell r="I2418">
            <v>259227</v>
          </cell>
          <cell r="K2418" t="str">
            <v>174 Power Global NorthEast, LLC</v>
          </cell>
          <cell r="L2418">
            <v>432</v>
          </cell>
          <cell r="M2418" t="str">
            <v>DC</v>
          </cell>
          <cell r="X2418">
            <v>2022</v>
          </cell>
          <cell r="Z2418" t="str">
            <v>Maspeth</v>
          </cell>
          <cell r="AB2418" t="str">
            <v>NY</v>
          </cell>
        </row>
        <row r="2419">
          <cell r="A2419" t="str">
            <v>P_082345880</v>
          </cell>
          <cell r="B2419" t="str">
            <v>Y</v>
          </cell>
          <cell r="F2419" t="str">
            <v>Niagara Mohawk Power Corp.</v>
          </cell>
          <cell r="G2419">
            <v>13573</v>
          </cell>
          <cell r="I2419">
            <v>244052</v>
          </cell>
          <cell r="K2419" t="str">
            <v>Green Street Power Partners, LLC</v>
          </cell>
          <cell r="L2419">
            <v>3517.28</v>
          </cell>
          <cell r="M2419" t="str">
            <v>DC</v>
          </cell>
          <cell r="X2419">
            <v>2022</v>
          </cell>
          <cell r="Z2419" t="str">
            <v>Camden</v>
          </cell>
          <cell r="AB2419" t="str">
            <v>NY</v>
          </cell>
        </row>
        <row r="2420">
          <cell r="A2420" t="str">
            <v>P_013457825</v>
          </cell>
          <cell r="B2420" t="str">
            <v>Y</v>
          </cell>
          <cell r="F2420" t="str">
            <v>Consolidated Edison</v>
          </cell>
          <cell r="G2420">
            <v>4226</v>
          </cell>
          <cell r="I2420">
            <v>234901</v>
          </cell>
          <cell r="K2420" t="str">
            <v>Best Energy Power</v>
          </cell>
          <cell r="L2420">
            <v>56.95</v>
          </cell>
          <cell r="M2420" t="str">
            <v>DC</v>
          </cell>
          <cell r="X2420">
            <v>2022</v>
          </cell>
          <cell r="Z2420" t="str">
            <v>Bronx</v>
          </cell>
          <cell r="AB2420" t="str">
            <v>NY</v>
          </cell>
        </row>
        <row r="2421">
          <cell r="A2421" t="str">
            <v>P_804109816</v>
          </cell>
          <cell r="B2421" t="str">
            <v>Y</v>
          </cell>
          <cell r="F2421" t="str">
            <v>Consolidated Edison</v>
          </cell>
          <cell r="G2421">
            <v>4226</v>
          </cell>
          <cell r="I2421">
            <v>294139</v>
          </cell>
          <cell r="K2421" t="str">
            <v>UGE USA Inc.</v>
          </cell>
          <cell r="L2421">
            <v>400.57</v>
          </cell>
          <cell r="M2421" t="str">
            <v>DC</v>
          </cell>
          <cell r="X2421">
            <v>2022</v>
          </cell>
          <cell r="Z2421" t="str">
            <v>Staten Island</v>
          </cell>
          <cell r="AB2421" t="str">
            <v>NY</v>
          </cell>
        </row>
        <row r="2422">
          <cell r="A2422" t="str">
            <v>P_007283856</v>
          </cell>
          <cell r="B2422" t="str">
            <v>Y</v>
          </cell>
          <cell r="F2422" t="str">
            <v>Niagara Mohawk Power Corp.</v>
          </cell>
          <cell r="G2422">
            <v>13573</v>
          </cell>
          <cell r="I2422">
            <v>254401</v>
          </cell>
          <cell r="K2422" t="str">
            <v>Green Street Power Partners, LLC</v>
          </cell>
          <cell r="L2422">
            <v>4659.72</v>
          </cell>
          <cell r="M2422" t="str">
            <v>DC</v>
          </cell>
          <cell r="X2422">
            <v>2022</v>
          </cell>
          <cell r="Z2422" t="str">
            <v>La Fayette</v>
          </cell>
          <cell r="AB2422" t="str">
            <v>NY</v>
          </cell>
        </row>
        <row r="2423">
          <cell r="A2423" t="str">
            <v>P_521122383</v>
          </cell>
          <cell r="B2423" t="str">
            <v>Y</v>
          </cell>
          <cell r="F2423" t="str">
            <v>Niagara Mohawk Power Corp.</v>
          </cell>
          <cell r="G2423">
            <v>13573</v>
          </cell>
          <cell r="I2423">
            <v>250990</v>
          </cell>
          <cell r="K2423" t="str">
            <v>Nexamp Inc</v>
          </cell>
          <cell r="L2423">
            <v>4970.16</v>
          </cell>
          <cell r="M2423" t="str">
            <v>DC</v>
          </cell>
          <cell r="X2423">
            <v>2022</v>
          </cell>
          <cell r="Z2423" t="str">
            <v>Evans Mills</v>
          </cell>
          <cell r="AB2423" t="str">
            <v>NY</v>
          </cell>
        </row>
        <row r="2424">
          <cell r="A2424" t="str">
            <v>P_193002086</v>
          </cell>
          <cell r="B2424" t="str">
            <v>Y</v>
          </cell>
          <cell r="F2424" t="str">
            <v>Commonwealth Edison Co</v>
          </cell>
          <cell r="G2424">
            <v>4110</v>
          </cell>
          <cell r="I2424" t="str">
            <v>Application ID: 2271</v>
          </cell>
          <cell r="K2424" t="str">
            <v>SRC Partnership 7, LLC</v>
          </cell>
          <cell r="L2424">
            <v>2000</v>
          </cell>
          <cell r="M2424" t="str">
            <v>AC</v>
          </cell>
          <cell r="X2424">
            <v>2021</v>
          </cell>
          <cell r="AB2424" t="str">
            <v>IL</v>
          </cell>
        </row>
        <row r="2425">
          <cell r="A2425" t="str">
            <v>P_402586716</v>
          </cell>
          <cell r="B2425" t="str">
            <v>Y</v>
          </cell>
          <cell r="F2425" t="str">
            <v>Commonwealth Edison Co</v>
          </cell>
          <cell r="G2425">
            <v>4110</v>
          </cell>
          <cell r="I2425" t="str">
            <v>Application ID: 2323</v>
          </cell>
          <cell r="K2425" t="str">
            <v>SRC Partnership 7, LLC</v>
          </cell>
          <cell r="L2425">
            <v>2000</v>
          </cell>
          <cell r="M2425" t="str">
            <v>AC</v>
          </cell>
          <cell r="X2425">
            <v>2021</v>
          </cell>
          <cell r="AB2425" t="str">
            <v>IL</v>
          </cell>
        </row>
        <row r="2426">
          <cell r="A2426" t="str">
            <v>P_289990123</v>
          </cell>
          <cell r="B2426" t="str">
            <v>Y</v>
          </cell>
          <cell r="F2426" t="str">
            <v>Commonwealth Edison Co</v>
          </cell>
          <cell r="G2426">
            <v>4110</v>
          </cell>
          <cell r="I2426" t="str">
            <v>Application ID: 2332</v>
          </cell>
          <cell r="K2426" t="str">
            <v>SRC Partnership 7, LLC</v>
          </cell>
          <cell r="L2426">
            <v>2000</v>
          </cell>
          <cell r="M2426" t="str">
            <v>AC</v>
          </cell>
          <cell r="X2426">
            <v>2021</v>
          </cell>
          <cell r="AB2426" t="str">
            <v>IL</v>
          </cell>
        </row>
        <row r="2427">
          <cell r="A2427" t="str">
            <v>P_187512647</v>
          </cell>
          <cell r="B2427" t="str">
            <v>Y</v>
          </cell>
          <cell r="F2427" t="str">
            <v>Ameren Illinois Company</v>
          </cell>
          <cell r="G2427">
            <v>56697</v>
          </cell>
          <cell r="I2427" t="str">
            <v>Application ID: 1500</v>
          </cell>
          <cell r="K2427" t="str">
            <v>SolAmerica IL, LLC</v>
          </cell>
          <cell r="L2427">
            <v>2000</v>
          </cell>
          <cell r="M2427" t="str">
            <v>AC</v>
          </cell>
          <cell r="X2427">
            <v>2021</v>
          </cell>
          <cell r="AB2427" t="str">
            <v>IL</v>
          </cell>
        </row>
        <row r="2428">
          <cell r="A2428" t="str">
            <v>P_048735627</v>
          </cell>
          <cell r="B2428" t="str">
            <v>Y</v>
          </cell>
          <cell r="F2428" t="str">
            <v>Eversource MA East</v>
          </cell>
          <cell r="G2428">
            <v>54913</v>
          </cell>
          <cell r="I2428" t="str">
            <v>SMAES_10022</v>
          </cell>
          <cell r="K2428" t="str">
            <v>Green Earth Energy Photovoltaic</v>
          </cell>
          <cell r="L2428">
            <v>362.4</v>
          </cell>
          <cell r="M2428" t="str">
            <v>DC</v>
          </cell>
          <cell r="X2428">
            <v>2022</v>
          </cell>
          <cell r="Z2428" t="str">
            <v>Woburn</v>
          </cell>
          <cell r="AB2428" t="str">
            <v>MA</v>
          </cell>
        </row>
        <row r="2429">
          <cell r="A2429" t="str">
            <v>P_529662119</v>
          </cell>
          <cell r="B2429" t="str">
            <v>Y</v>
          </cell>
          <cell r="F2429" t="str">
            <v>Eversource MA East</v>
          </cell>
          <cell r="G2429">
            <v>54913</v>
          </cell>
          <cell r="I2429" t="str">
            <v>SMAES_35390</v>
          </cell>
          <cell r="K2429" t="str">
            <v>Hurricane Hill Development Company PLLC</v>
          </cell>
          <cell r="L2429">
            <v>216</v>
          </cell>
          <cell r="M2429" t="str">
            <v>DC</v>
          </cell>
          <cell r="X2429">
            <v>2022</v>
          </cell>
          <cell r="Z2429" t="str">
            <v>Wareham</v>
          </cell>
          <cell r="AB2429" t="str">
            <v>MA</v>
          </cell>
        </row>
        <row r="2430">
          <cell r="A2430" t="str">
            <v>P_488995767</v>
          </cell>
          <cell r="B2430" t="str">
            <v>Y</v>
          </cell>
          <cell r="F2430" t="str">
            <v>National Grid (Massachusetts Electric)</v>
          </cell>
          <cell r="G2430">
            <v>11804</v>
          </cell>
          <cell r="I2430" t="str">
            <v>SMANG_02157</v>
          </cell>
          <cell r="K2430" t="str">
            <v>Clearway Energy Group</v>
          </cell>
          <cell r="L2430">
            <v>1829.52</v>
          </cell>
          <cell r="M2430" t="str">
            <v>DC</v>
          </cell>
          <cell r="X2430">
            <v>2022</v>
          </cell>
          <cell r="Z2430" t="str">
            <v>Ware</v>
          </cell>
          <cell r="AB2430" t="str">
            <v>MA</v>
          </cell>
        </row>
        <row r="2431">
          <cell r="A2431" t="str">
            <v>P_594884480</v>
          </cell>
          <cell r="B2431" t="str">
            <v>Y</v>
          </cell>
          <cell r="F2431" t="str">
            <v>Eversource MA East</v>
          </cell>
          <cell r="G2431">
            <v>54913</v>
          </cell>
          <cell r="I2431" t="str">
            <v>SMAES_24097</v>
          </cell>
          <cell r="K2431" t="str">
            <v>Ecogy MA VIII LLC</v>
          </cell>
          <cell r="L2431">
            <v>243.32</v>
          </cell>
          <cell r="M2431" t="str">
            <v>DC</v>
          </cell>
          <cell r="X2431">
            <v>2022</v>
          </cell>
          <cell r="Z2431" t="str">
            <v>Barnstable</v>
          </cell>
          <cell r="AB2431" t="str">
            <v>MA</v>
          </cell>
        </row>
        <row r="2432">
          <cell r="A2432" t="str">
            <v>P_066709364</v>
          </cell>
          <cell r="B2432" t="str">
            <v>Y</v>
          </cell>
          <cell r="F2432" t="str">
            <v>National Grid (Massachusetts Electric)</v>
          </cell>
          <cell r="G2432">
            <v>11804</v>
          </cell>
          <cell r="I2432" t="str">
            <v>SMANG_10098</v>
          </cell>
          <cell r="K2432" t="str">
            <v>GHTJA01 LLC</v>
          </cell>
          <cell r="L2432">
            <v>4747.5450000000001</v>
          </cell>
          <cell r="M2432" t="str">
            <v>DC</v>
          </cell>
          <cell r="X2432">
            <v>2022</v>
          </cell>
          <cell r="Z2432" t="str">
            <v>Blackstone</v>
          </cell>
          <cell r="AB2432" t="str">
            <v>MA</v>
          </cell>
        </row>
        <row r="2433">
          <cell r="A2433" t="str">
            <v>P_486043148</v>
          </cell>
          <cell r="B2433" t="str">
            <v>Y</v>
          </cell>
          <cell r="F2433" t="str">
            <v>National Grid (Massachusetts Electric)</v>
          </cell>
          <cell r="G2433">
            <v>11804</v>
          </cell>
          <cell r="I2433" t="str">
            <v>SMANG_01500</v>
          </cell>
          <cell r="K2433" t="str">
            <v>Syncarpha Westminster, LLC</v>
          </cell>
          <cell r="L2433">
            <v>5208.12</v>
          </cell>
          <cell r="M2433" t="str">
            <v>DC</v>
          </cell>
          <cell r="X2433">
            <v>2022</v>
          </cell>
          <cell r="Z2433" t="str">
            <v>Westminster</v>
          </cell>
          <cell r="AB2433" t="str">
            <v>MA</v>
          </cell>
        </row>
        <row r="2434">
          <cell r="A2434" t="str">
            <v>P_193016992</v>
          </cell>
          <cell r="B2434" t="str">
            <v>Y</v>
          </cell>
          <cell r="F2434" t="str">
            <v>Niagara Mohawk Power Corp.</v>
          </cell>
          <cell r="G2434">
            <v>13573</v>
          </cell>
          <cell r="I2434">
            <v>238908</v>
          </cell>
          <cell r="K2434" t="str">
            <v>Standard Solar Inc</v>
          </cell>
          <cell r="L2434">
            <v>7186.14</v>
          </cell>
          <cell r="M2434" t="str">
            <v>DC</v>
          </cell>
          <cell r="X2434">
            <v>2022</v>
          </cell>
          <cell r="Z2434" t="str">
            <v>Lowville</v>
          </cell>
          <cell r="AB2434" t="str">
            <v>NY</v>
          </cell>
        </row>
        <row r="2435">
          <cell r="A2435" t="str">
            <v>P_468486744</v>
          </cell>
          <cell r="B2435" t="str">
            <v>Y</v>
          </cell>
          <cell r="F2435" t="str">
            <v>Consolidated Edison</v>
          </cell>
          <cell r="G2435">
            <v>4226</v>
          </cell>
          <cell r="I2435">
            <v>274641</v>
          </cell>
          <cell r="K2435" t="str">
            <v>Distributed Solar Operations, LLC</v>
          </cell>
          <cell r="L2435">
            <v>776.88</v>
          </cell>
          <cell r="M2435" t="str">
            <v>DC</v>
          </cell>
          <cell r="X2435">
            <v>2022</v>
          </cell>
          <cell r="Z2435" t="str">
            <v>White Plains</v>
          </cell>
          <cell r="AB2435" t="str">
            <v>NY</v>
          </cell>
        </row>
        <row r="2436">
          <cell r="A2436" t="str">
            <v>P_032042916</v>
          </cell>
          <cell r="B2436" t="str">
            <v>Y</v>
          </cell>
          <cell r="F2436" t="str">
            <v>Consolidated Edison</v>
          </cell>
          <cell r="G2436">
            <v>4226</v>
          </cell>
          <cell r="I2436">
            <v>512087</v>
          </cell>
          <cell r="K2436" t="str">
            <v>Brooklyn SolarWorks, LLC</v>
          </cell>
          <cell r="L2436">
            <v>11.6</v>
          </cell>
          <cell r="M2436" t="str">
            <v>DC</v>
          </cell>
          <cell r="X2436">
            <v>2022</v>
          </cell>
          <cell r="Z2436" t="str">
            <v>Brooklyn</v>
          </cell>
          <cell r="AB2436" t="str">
            <v>NY</v>
          </cell>
        </row>
        <row r="2437">
          <cell r="A2437" t="str">
            <v>P_121269494</v>
          </cell>
          <cell r="B2437" t="str">
            <v>Y</v>
          </cell>
          <cell r="F2437" t="str">
            <v>Consolidated Edison</v>
          </cell>
          <cell r="G2437">
            <v>4226</v>
          </cell>
          <cell r="I2437">
            <v>303910</v>
          </cell>
          <cell r="K2437" t="str">
            <v>G&amp;S Solar (dba for G&amp;S Operations LLC)</v>
          </cell>
          <cell r="L2437">
            <v>534</v>
          </cell>
          <cell r="M2437" t="str">
            <v>DC</v>
          </cell>
          <cell r="X2437">
            <v>2022</v>
          </cell>
          <cell r="Z2437" t="str">
            <v>Elmsford</v>
          </cell>
          <cell r="AB2437" t="str">
            <v>NY</v>
          </cell>
        </row>
        <row r="2438">
          <cell r="A2438" t="str">
            <v>P_163645043</v>
          </cell>
          <cell r="B2438" t="str">
            <v>Y</v>
          </cell>
          <cell r="F2438" t="str">
            <v>Consolidated Edison</v>
          </cell>
          <cell r="G2438">
            <v>4226</v>
          </cell>
          <cell r="I2438">
            <v>281106</v>
          </cell>
          <cell r="K2438" t="str">
            <v>G&amp;S Solar (dba for G&amp;S Operations LLC)</v>
          </cell>
          <cell r="L2438">
            <v>154</v>
          </cell>
          <cell r="M2438" t="str">
            <v>DC</v>
          </cell>
          <cell r="X2438">
            <v>2022</v>
          </cell>
          <cell r="Z2438" t="str">
            <v>Elmsford</v>
          </cell>
          <cell r="AB2438" t="str">
            <v>NY</v>
          </cell>
        </row>
        <row r="2439">
          <cell r="A2439" t="str">
            <v>P_548310859</v>
          </cell>
          <cell r="B2439" t="str">
            <v>Y</v>
          </cell>
          <cell r="F2439" t="str">
            <v>Consolidated Edison</v>
          </cell>
          <cell r="G2439">
            <v>4226</v>
          </cell>
          <cell r="I2439">
            <v>326516</v>
          </cell>
          <cell r="K2439" t="str">
            <v>UGE USA Inc.</v>
          </cell>
          <cell r="L2439">
            <v>740.11</v>
          </cell>
          <cell r="M2439" t="str">
            <v>DC</v>
          </cell>
          <cell r="X2439">
            <v>2022</v>
          </cell>
          <cell r="Z2439" t="str">
            <v>Peekskill</v>
          </cell>
          <cell r="AB2439" t="str">
            <v>NY</v>
          </cell>
        </row>
        <row r="2440">
          <cell r="A2440" t="str">
            <v>P_576041806</v>
          </cell>
          <cell r="B2440" t="str">
            <v>Y</v>
          </cell>
          <cell r="F2440" t="str">
            <v>Niagara Mohawk Power Corp.</v>
          </cell>
          <cell r="G2440">
            <v>13573</v>
          </cell>
          <cell r="I2440">
            <v>184922</v>
          </cell>
          <cell r="K2440" t="str">
            <v>Distributed Solar Operations, LLC</v>
          </cell>
          <cell r="L2440">
            <v>2630.88</v>
          </cell>
          <cell r="M2440" t="str">
            <v>DC</v>
          </cell>
          <cell r="X2440">
            <v>2022</v>
          </cell>
          <cell r="Z2440" t="str">
            <v>Pulaski</v>
          </cell>
          <cell r="AB2440" t="str">
            <v>NY</v>
          </cell>
        </row>
        <row r="2441">
          <cell r="A2441" t="str">
            <v>P_167998845</v>
          </cell>
          <cell r="B2441" t="str">
            <v>Y</v>
          </cell>
          <cell r="F2441" t="str">
            <v>Consolidated Edison</v>
          </cell>
          <cell r="G2441">
            <v>4226</v>
          </cell>
          <cell r="I2441">
            <v>254665</v>
          </cell>
          <cell r="K2441" t="str">
            <v>G&amp;S Solar (dba for G&amp;S Operations LLC)</v>
          </cell>
          <cell r="L2441">
            <v>318.8</v>
          </cell>
          <cell r="M2441" t="str">
            <v>DC</v>
          </cell>
          <cell r="X2441">
            <v>2022</v>
          </cell>
          <cell r="Z2441" t="str">
            <v>Hawthorne</v>
          </cell>
          <cell r="AB2441" t="str">
            <v>NY</v>
          </cell>
        </row>
        <row r="2442">
          <cell r="A2442" t="str">
            <v>P_473474748</v>
          </cell>
          <cell r="B2442" t="str">
            <v>Y</v>
          </cell>
          <cell r="F2442" t="str">
            <v>Consolidated Edison</v>
          </cell>
          <cell r="G2442">
            <v>4226</v>
          </cell>
          <cell r="I2442">
            <v>310944</v>
          </cell>
          <cell r="K2442" t="str">
            <v>G&amp;S Solar (dba for G&amp;S Operations LLC)</v>
          </cell>
          <cell r="L2442">
            <v>166.8</v>
          </cell>
          <cell r="M2442" t="str">
            <v>DC</v>
          </cell>
          <cell r="X2442">
            <v>2022</v>
          </cell>
          <cell r="Z2442" t="str">
            <v>Elmsford</v>
          </cell>
          <cell r="AB2442" t="str">
            <v>NY</v>
          </cell>
        </row>
        <row r="2443">
          <cell r="A2443" t="str">
            <v>P_454221900</v>
          </cell>
          <cell r="B2443" t="str">
            <v>Y</v>
          </cell>
          <cell r="F2443" t="str">
            <v>Consolidated Edison</v>
          </cell>
          <cell r="G2443">
            <v>4226</v>
          </cell>
          <cell r="I2443">
            <v>263813</v>
          </cell>
          <cell r="K2443" t="str">
            <v>Consolidated Edison Solutions, Inc.</v>
          </cell>
          <cell r="L2443">
            <v>581.55999999999995</v>
          </cell>
          <cell r="M2443" t="str">
            <v>DC</v>
          </cell>
          <cell r="X2443">
            <v>2022</v>
          </cell>
          <cell r="Z2443" t="str">
            <v>Valhalla</v>
          </cell>
          <cell r="AB2443" t="str">
            <v>NY</v>
          </cell>
        </row>
        <row r="2444">
          <cell r="A2444" t="str">
            <v>P_229641500</v>
          </cell>
          <cell r="B2444" t="str">
            <v>Y</v>
          </cell>
          <cell r="F2444" t="str">
            <v>Niagara Mohawk Power Corp.</v>
          </cell>
          <cell r="G2444">
            <v>13573</v>
          </cell>
          <cell r="I2444">
            <v>264764</v>
          </cell>
          <cell r="K2444" t="str">
            <v>ASA Holdings NY I LLC</v>
          </cell>
          <cell r="L2444">
            <v>7549.36</v>
          </cell>
          <cell r="M2444" t="str">
            <v>DC</v>
          </cell>
          <cell r="X2444">
            <v>2022</v>
          </cell>
          <cell r="Z2444" t="str">
            <v>Oneida</v>
          </cell>
          <cell r="AB2444" t="str">
            <v>NY</v>
          </cell>
        </row>
        <row r="2445">
          <cell r="A2445" t="str">
            <v>P_304269887</v>
          </cell>
          <cell r="B2445" t="str">
            <v>Y</v>
          </cell>
          <cell r="F2445" t="str">
            <v>Consolidated Edison</v>
          </cell>
          <cell r="G2445">
            <v>4226</v>
          </cell>
          <cell r="I2445">
            <v>470989</v>
          </cell>
          <cell r="K2445" t="str">
            <v>Emes Solar</v>
          </cell>
          <cell r="L2445">
            <v>74.34</v>
          </cell>
          <cell r="M2445" t="str">
            <v>DC</v>
          </cell>
          <cell r="X2445">
            <v>2022</v>
          </cell>
          <cell r="Z2445" t="str">
            <v>Bronx</v>
          </cell>
          <cell r="AB2445" t="str">
            <v>NY</v>
          </cell>
        </row>
        <row r="2446">
          <cell r="A2446" t="str">
            <v>P_293246546</v>
          </cell>
          <cell r="B2446" t="str">
            <v>Y</v>
          </cell>
          <cell r="F2446" t="str">
            <v>Niagara Mohawk Power Corp.</v>
          </cell>
          <cell r="G2446">
            <v>13573</v>
          </cell>
          <cell r="I2446">
            <v>229771</v>
          </cell>
          <cell r="K2446" t="str">
            <v>ASA Holdings NY I LLC</v>
          </cell>
          <cell r="L2446">
            <v>5821.66</v>
          </cell>
          <cell r="M2446" t="str">
            <v>DC</v>
          </cell>
          <cell r="X2446">
            <v>2022</v>
          </cell>
          <cell r="Z2446" t="str">
            <v>Oneida</v>
          </cell>
          <cell r="AB2446" t="str">
            <v>NY</v>
          </cell>
        </row>
        <row r="2447">
          <cell r="A2447" t="str">
            <v>P_306060244</v>
          </cell>
          <cell r="B2447" t="str">
            <v>Y</v>
          </cell>
          <cell r="F2447" t="str">
            <v>Niagara Mohawk Power Corp.</v>
          </cell>
          <cell r="G2447">
            <v>13573</v>
          </cell>
          <cell r="I2447">
            <v>238915</v>
          </cell>
          <cell r="K2447" t="str">
            <v>Standard Solar Inc</v>
          </cell>
          <cell r="L2447">
            <v>7488</v>
          </cell>
          <cell r="M2447" t="str">
            <v>DC</v>
          </cell>
          <cell r="X2447">
            <v>2022</v>
          </cell>
          <cell r="Z2447" t="str">
            <v>Lowville</v>
          </cell>
          <cell r="AB2447" t="str">
            <v>NY</v>
          </cell>
        </row>
        <row r="2448">
          <cell r="A2448" t="str">
            <v>P_900790709</v>
          </cell>
          <cell r="B2448" t="str">
            <v>Y</v>
          </cell>
          <cell r="F2448" t="str">
            <v>Niagara Mohawk Power Corp.</v>
          </cell>
          <cell r="G2448">
            <v>13573</v>
          </cell>
          <cell r="I2448">
            <v>238921</v>
          </cell>
          <cell r="K2448" t="str">
            <v>Standard Solar Inc</v>
          </cell>
          <cell r="L2448">
            <v>2884.96</v>
          </cell>
          <cell r="M2448" t="str">
            <v>DC</v>
          </cell>
          <cell r="X2448">
            <v>2022</v>
          </cell>
          <cell r="Z2448" t="str">
            <v>Lowville</v>
          </cell>
          <cell r="AB2448" t="str">
            <v>NY</v>
          </cell>
        </row>
        <row r="2449">
          <cell r="A2449" t="str">
            <v>P_992077667</v>
          </cell>
          <cell r="B2449" t="str">
            <v>Y</v>
          </cell>
          <cell r="F2449" t="str">
            <v>NYS Electric and Gas</v>
          </cell>
          <cell r="G2449">
            <v>13511</v>
          </cell>
          <cell r="I2449">
            <v>305506</v>
          </cell>
          <cell r="K2449" t="str">
            <v>Wildcat Renewables, LLC</v>
          </cell>
          <cell r="L2449">
            <v>5671.34</v>
          </cell>
          <cell r="M2449" t="str">
            <v>DC</v>
          </cell>
          <cell r="X2449">
            <v>2022</v>
          </cell>
          <cell r="Z2449" t="str">
            <v>Marilla</v>
          </cell>
          <cell r="AB2449" t="str">
            <v>NY</v>
          </cell>
        </row>
        <row r="2450">
          <cell r="A2450" t="str">
            <v>P_101460054</v>
          </cell>
          <cell r="B2450" t="str">
            <v>Y</v>
          </cell>
          <cell r="F2450" t="str">
            <v>Consolidated Edison</v>
          </cell>
          <cell r="G2450">
            <v>4226</v>
          </cell>
          <cell r="I2450">
            <v>320408</v>
          </cell>
          <cell r="K2450" t="str">
            <v>JBI Solar (dba for JBI Construction Group)</v>
          </cell>
          <cell r="L2450">
            <v>91.98</v>
          </cell>
          <cell r="M2450" t="str">
            <v>DC</v>
          </cell>
          <cell r="X2450">
            <v>2022</v>
          </cell>
          <cell r="Z2450" t="str">
            <v>Bronx</v>
          </cell>
          <cell r="AB2450" t="str">
            <v>NY</v>
          </cell>
        </row>
        <row r="2451">
          <cell r="A2451" t="str">
            <v>P_282955380</v>
          </cell>
          <cell r="B2451" t="str">
            <v>Y</v>
          </cell>
          <cell r="F2451" t="str">
            <v>Niagara Mohawk Power Corp.</v>
          </cell>
          <cell r="G2451">
            <v>13573</v>
          </cell>
          <cell r="I2451">
            <v>204429</v>
          </cell>
          <cell r="K2451" t="str">
            <v>DG New York CS, LLC</v>
          </cell>
          <cell r="L2451">
            <v>7494.39</v>
          </cell>
          <cell r="M2451" t="str">
            <v>DC</v>
          </cell>
          <cell r="X2451">
            <v>2022</v>
          </cell>
          <cell r="Z2451" t="str">
            <v>West Valley</v>
          </cell>
          <cell r="AB2451" t="str">
            <v>NY</v>
          </cell>
        </row>
        <row r="2452">
          <cell r="A2452" t="str">
            <v>P_393950239</v>
          </cell>
          <cell r="B2452" t="str">
            <v>Y</v>
          </cell>
          <cell r="F2452" t="str">
            <v>Consolidated Edison</v>
          </cell>
          <cell r="G2452">
            <v>4226</v>
          </cell>
          <cell r="I2452">
            <v>247662</v>
          </cell>
          <cell r="K2452" t="str">
            <v>Urban Energy Inc.</v>
          </cell>
          <cell r="L2452">
            <v>54.99</v>
          </cell>
          <cell r="M2452" t="str">
            <v>DC</v>
          </cell>
          <cell r="X2452">
            <v>2022</v>
          </cell>
          <cell r="Z2452" t="str">
            <v>New York</v>
          </cell>
          <cell r="AB2452" t="str">
            <v>NY</v>
          </cell>
        </row>
        <row r="2453">
          <cell r="A2453" t="str">
            <v>P_817225606</v>
          </cell>
          <cell r="B2453" t="str">
            <v>Y</v>
          </cell>
          <cell r="F2453" t="str">
            <v>NYS Electric and Gas</v>
          </cell>
          <cell r="G2453">
            <v>13511</v>
          </cell>
          <cell r="I2453">
            <v>260093</v>
          </cell>
          <cell r="K2453" t="str">
            <v>EF Columbus Renewables LLC (Novis Renewables LLC)</v>
          </cell>
          <cell r="L2453">
            <v>7502.82</v>
          </cell>
          <cell r="M2453" t="str">
            <v>DC</v>
          </cell>
          <cell r="X2453">
            <v>2022</v>
          </cell>
          <cell r="Z2453" t="str">
            <v>Union Springs</v>
          </cell>
          <cell r="AB2453" t="str">
            <v>NY</v>
          </cell>
        </row>
        <row r="2454">
          <cell r="A2454" t="str">
            <v>P_129151381</v>
          </cell>
          <cell r="B2454" t="str">
            <v>Y</v>
          </cell>
          <cell r="F2454" t="str">
            <v>Consolidated Edison</v>
          </cell>
          <cell r="G2454">
            <v>4226</v>
          </cell>
          <cell r="I2454">
            <v>342496</v>
          </cell>
          <cell r="K2454" t="str">
            <v>Best Energy Power</v>
          </cell>
          <cell r="L2454">
            <v>64.680000000000007</v>
          </cell>
          <cell r="M2454" t="str">
            <v>DC</v>
          </cell>
          <cell r="X2454">
            <v>2022</v>
          </cell>
          <cell r="Z2454" t="str">
            <v>New York</v>
          </cell>
          <cell r="AB2454" t="str">
            <v>NY</v>
          </cell>
        </row>
        <row r="2455">
          <cell r="A2455" t="str">
            <v>P_909996185</v>
          </cell>
          <cell r="B2455" t="str">
            <v>Y</v>
          </cell>
          <cell r="F2455" t="str">
            <v>Consolidated Edison</v>
          </cell>
          <cell r="G2455">
            <v>4226</v>
          </cell>
          <cell r="I2455">
            <v>332501</v>
          </cell>
          <cell r="K2455" t="str">
            <v>EVERGREEN ENERGY</v>
          </cell>
          <cell r="L2455">
            <v>214.88</v>
          </cell>
          <cell r="M2455" t="str">
            <v>DC</v>
          </cell>
          <cell r="X2455">
            <v>2022</v>
          </cell>
          <cell r="Z2455" t="str">
            <v>Brooklyn</v>
          </cell>
          <cell r="AB2455" t="str">
            <v>NY</v>
          </cell>
        </row>
        <row r="2456">
          <cell r="A2456" t="str">
            <v>P_469252462</v>
          </cell>
          <cell r="B2456" t="str">
            <v>Y</v>
          </cell>
          <cell r="F2456" t="str">
            <v>Consolidated Edison</v>
          </cell>
          <cell r="G2456">
            <v>4226</v>
          </cell>
          <cell r="I2456">
            <v>209769</v>
          </cell>
          <cell r="K2456" t="str">
            <v>Urban Energy Inc.</v>
          </cell>
          <cell r="L2456">
            <v>46.02</v>
          </cell>
          <cell r="M2456" t="str">
            <v>DC</v>
          </cell>
          <cell r="X2456">
            <v>2022</v>
          </cell>
          <cell r="Z2456" t="str">
            <v>Brooklyn</v>
          </cell>
          <cell r="AB2456" t="str">
            <v>NY</v>
          </cell>
        </row>
        <row r="2457">
          <cell r="A2457" t="str">
            <v>P_792107154</v>
          </cell>
          <cell r="B2457" t="str">
            <v>Y</v>
          </cell>
          <cell r="F2457" t="str">
            <v>Rochester Gas and Electric</v>
          </cell>
          <cell r="G2457">
            <v>16183</v>
          </cell>
          <cell r="I2457">
            <v>264049</v>
          </cell>
          <cell r="K2457" t="str">
            <v>ASA Holdings NY I LLC</v>
          </cell>
          <cell r="L2457">
            <v>6469.34</v>
          </cell>
          <cell r="M2457" t="str">
            <v>DC</v>
          </cell>
          <cell r="X2457">
            <v>2022</v>
          </cell>
          <cell r="Z2457" t="str">
            <v>Mount Morris</v>
          </cell>
          <cell r="AB2457" t="str">
            <v>NY</v>
          </cell>
        </row>
        <row r="2458">
          <cell r="A2458" t="str">
            <v>P_825166229</v>
          </cell>
          <cell r="B2458" t="str">
            <v>Y</v>
          </cell>
          <cell r="F2458" t="str">
            <v>Rochester Gas and Electric</v>
          </cell>
          <cell r="G2458">
            <v>16183</v>
          </cell>
          <cell r="I2458">
            <v>263969</v>
          </cell>
          <cell r="K2458" t="str">
            <v>ASA Holdings NY I LLC</v>
          </cell>
          <cell r="L2458">
            <v>6569.64</v>
          </cell>
          <cell r="M2458" t="str">
            <v>DC</v>
          </cell>
          <cell r="X2458">
            <v>2022</v>
          </cell>
          <cell r="Z2458" t="str">
            <v>Mount Morris</v>
          </cell>
          <cell r="AB2458" t="str">
            <v>NY</v>
          </cell>
        </row>
        <row r="2459">
          <cell r="A2459" t="str">
            <v>P_922007227</v>
          </cell>
          <cell r="B2459" t="str">
            <v>Y</v>
          </cell>
          <cell r="F2459" t="str">
            <v>Rochester Gas and Electric</v>
          </cell>
          <cell r="G2459">
            <v>16183</v>
          </cell>
          <cell r="I2459">
            <v>264054</v>
          </cell>
          <cell r="K2459" t="str">
            <v>ASA Holdings NY I LLC</v>
          </cell>
          <cell r="L2459">
            <v>6506.73</v>
          </cell>
          <cell r="M2459" t="str">
            <v>DC</v>
          </cell>
          <cell r="X2459">
            <v>2022</v>
          </cell>
          <cell r="Z2459" t="str">
            <v>Mount Morris</v>
          </cell>
          <cell r="AB2459" t="str">
            <v>NY</v>
          </cell>
        </row>
        <row r="2460">
          <cell r="A2460" t="str">
            <v>P_989555120</v>
          </cell>
          <cell r="B2460" t="str">
            <v>Y</v>
          </cell>
          <cell r="F2460" t="str">
            <v>Consolidated Edison</v>
          </cell>
          <cell r="G2460">
            <v>4226</v>
          </cell>
          <cell r="I2460">
            <v>286378</v>
          </cell>
          <cell r="K2460" t="str">
            <v>G&amp;S Solar (dba for G&amp;S Operations LLC)</v>
          </cell>
          <cell r="L2460">
            <v>240.4</v>
          </cell>
          <cell r="M2460" t="str">
            <v>DC</v>
          </cell>
          <cell r="X2460">
            <v>2022</v>
          </cell>
          <cell r="Z2460" t="str">
            <v>Elmsford</v>
          </cell>
          <cell r="AB2460" t="str">
            <v>NY</v>
          </cell>
        </row>
        <row r="2461">
          <cell r="A2461" t="str">
            <v>P_508320630</v>
          </cell>
          <cell r="B2461" t="str">
            <v>Y</v>
          </cell>
          <cell r="F2461" t="str">
            <v>Consolidated Edison</v>
          </cell>
          <cell r="G2461">
            <v>4226</v>
          </cell>
          <cell r="I2461">
            <v>294746</v>
          </cell>
          <cell r="K2461" t="str">
            <v>G&amp;S Solar (dba for G&amp;S Operations LLC)</v>
          </cell>
          <cell r="L2461">
            <v>286.39999999999998</v>
          </cell>
          <cell r="M2461" t="str">
            <v>DC</v>
          </cell>
          <cell r="X2461">
            <v>2022</v>
          </cell>
          <cell r="Z2461" t="str">
            <v>Elmsford</v>
          </cell>
          <cell r="AB2461" t="str">
            <v>NY</v>
          </cell>
        </row>
        <row r="2462">
          <cell r="A2462" t="str">
            <v>P_881788769</v>
          </cell>
          <cell r="B2462" t="str">
            <v>Y</v>
          </cell>
          <cell r="F2462" t="str">
            <v>Consolidated Edison</v>
          </cell>
          <cell r="G2462">
            <v>4226</v>
          </cell>
          <cell r="I2462">
            <v>328976</v>
          </cell>
          <cell r="K2462" t="str">
            <v>Best Energy Power</v>
          </cell>
          <cell r="L2462">
            <v>94.16</v>
          </cell>
          <cell r="M2462" t="str">
            <v>DC</v>
          </cell>
          <cell r="X2462">
            <v>2022</v>
          </cell>
          <cell r="Z2462" t="str">
            <v>Bronx</v>
          </cell>
          <cell r="AB2462" t="str">
            <v>NY</v>
          </cell>
        </row>
        <row r="2463">
          <cell r="A2463" t="str">
            <v>P_717410587</v>
          </cell>
          <cell r="B2463" t="str">
            <v>Y</v>
          </cell>
          <cell r="F2463" t="str">
            <v>Consolidated Edison</v>
          </cell>
          <cell r="G2463">
            <v>4226</v>
          </cell>
          <cell r="I2463">
            <v>310475</v>
          </cell>
          <cell r="K2463" t="str">
            <v>G&amp;S Solar (dba for G&amp;S Operations LLC)</v>
          </cell>
          <cell r="L2463">
            <v>260</v>
          </cell>
          <cell r="M2463" t="str">
            <v>DC</v>
          </cell>
          <cell r="X2463">
            <v>2022</v>
          </cell>
          <cell r="Z2463" t="str">
            <v>Elmsford</v>
          </cell>
          <cell r="AB2463" t="str">
            <v>NY</v>
          </cell>
        </row>
        <row r="2464">
          <cell r="A2464" t="str">
            <v>P_875973128</v>
          </cell>
          <cell r="B2464" t="str">
            <v>Y</v>
          </cell>
          <cell r="F2464" t="str">
            <v>Consolidated Edison</v>
          </cell>
          <cell r="G2464">
            <v>4226</v>
          </cell>
          <cell r="I2464">
            <v>240698</v>
          </cell>
          <cell r="K2464" t="str">
            <v>Bright Power, Inc.</v>
          </cell>
          <cell r="L2464">
            <v>135.36000000000001</v>
          </cell>
          <cell r="M2464" t="str">
            <v>DC</v>
          </cell>
          <cell r="X2464">
            <v>2022</v>
          </cell>
          <cell r="Z2464" t="str">
            <v>Yonkers</v>
          </cell>
          <cell r="AB2464" t="str">
            <v>NY</v>
          </cell>
        </row>
        <row r="2465">
          <cell r="A2465" t="str">
            <v>P_388199183</v>
          </cell>
          <cell r="B2465" t="str">
            <v>Y</v>
          </cell>
          <cell r="F2465" t="str">
            <v>Consolidated Edison</v>
          </cell>
          <cell r="G2465">
            <v>4226</v>
          </cell>
          <cell r="I2465">
            <v>466513</v>
          </cell>
          <cell r="K2465" t="str">
            <v>Emes Solar</v>
          </cell>
          <cell r="L2465">
            <v>109.62</v>
          </cell>
          <cell r="M2465" t="str">
            <v>DC</v>
          </cell>
          <cell r="X2465">
            <v>2022</v>
          </cell>
          <cell r="Z2465" t="str">
            <v>Bronx</v>
          </cell>
          <cell r="AB2465" t="str">
            <v>NY</v>
          </cell>
        </row>
        <row r="2466">
          <cell r="A2466" t="str">
            <v>P_257460779</v>
          </cell>
          <cell r="B2466" t="str">
            <v>Y</v>
          </cell>
          <cell r="F2466" t="str">
            <v>Orange and Rockland Utilities</v>
          </cell>
          <cell r="G2466">
            <v>14154</v>
          </cell>
          <cell r="I2466">
            <v>187294</v>
          </cell>
          <cell r="K2466" t="str">
            <v>Nexamp Inc</v>
          </cell>
          <cell r="L2466">
            <v>1888.11</v>
          </cell>
          <cell r="M2466" t="str">
            <v>DC</v>
          </cell>
          <cell r="X2466">
            <v>2022</v>
          </cell>
          <cell r="Z2466" t="str">
            <v>Warwick</v>
          </cell>
          <cell r="AB2466" t="str">
            <v>NY</v>
          </cell>
        </row>
        <row r="2467">
          <cell r="A2467" t="str">
            <v>P_439135284</v>
          </cell>
          <cell r="B2467" t="str">
            <v>Y</v>
          </cell>
          <cell r="F2467" t="str">
            <v>Consolidated Edison</v>
          </cell>
          <cell r="G2467">
            <v>4226</v>
          </cell>
          <cell r="I2467">
            <v>209801</v>
          </cell>
          <cell r="K2467" t="str">
            <v>Urban Energy Inc.</v>
          </cell>
          <cell r="L2467">
            <v>46.02</v>
          </cell>
          <cell r="M2467" t="str">
            <v>DC</v>
          </cell>
          <cell r="X2467">
            <v>2022</v>
          </cell>
          <cell r="Z2467" t="str">
            <v>Brooklyn</v>
          </cell>
          <cell r="AB2467" t="str">
            <v>NY</v>
          </cell>
        </row>
        <row r="2468">
          <cell r="A2468" t="str">
            <v>P_517074617</v>
          </cell>
          <cell r="B2468" t="str">
            <v>Y</v>
          </cell>
          <cell r="F2468" t="str">
            <v>Central Hudson Gas and Electric</v>
          </cell>
          <cell r="G2468">
            <v>3249</v>
          </cell>
          <cell r="I2468">
            <v>93432</v>
          </cell>
          <cell r="K2468" t="str">
            <v>Generate Capital</v>
          </cell>
          <cell r="L2468">
            <v>6003.99</v>
          </cell>
          <cell r="M2468" t="str">
            <v>DC</v>
          </cell>
          <cell r="X2468">
            <v>2022</v>
          </cell>
          <cell r="Z2468" t="str">
            <v>Kingston</v>
          </cell>
          <cell r="AB2468" t="str">
            <v>NY</v>
          </cell>
        </row>
        <row r="2469">
          <cell r="A2469" t="str">
            <v>P_844677128</v>
          </cell>
          <cell r="B2469" t="str">
            <v>Y</v>
          </cell>
          <cell r="F2469" t="str">
            <v>Niagara Mohawk Power Corp.</v>
          </cell>
          <cell r="G2469">
            <v>13573</v>
          </cell>
          <cell r="I2469">
            <v>264774</v>
          </cell>
          <cell r="K2469" t="str">
            <v>ASA Holdings NY I LLC</v>
          </cell>
          <cell r="L2469">
            <v>3051.36</v>
          </cell>
          <cell r="M2469" t="str">
            <v>DC</v>
          </cell>
          <cell r="X2469">
            <v>2022</v>
          </cell>
          <cell r="Z2469" t="str">
            <v>Heuvelton</v>
          </cell>
          <cell r="AB2469" t="str">
            <v>NY</v>
          </cell>
        </row>
        <row r="2470">
          <cell r="A2470" t="str">
            <v>P_929514229</v>
          </cell>
          <cell r="B2470" t="str">
            <v>Y</v>
          </cell>
          <cell r="F2470" t="str">
            <v>Consolidated Edison</v>
          </cell>
          <cell r="G2470">
            <v>4226</v>
          </cell>
          <cell r="I2470">
            <v>365605</v>
          </cell>
          <cell r="K2470" t="str">
            <v>Best Energy Power</v>
          </cell>
          <cell r="L2470">
            <v>22.8</v>
          </cell>
          <cell r="M2470" t="str">
            <v>DC</v>
          </cell>
          <cell r="X2470">
            <v>2022</v>
          </cell>
          <cell r="Z2470" t="str">
            <v>New York</v>
          </cell>
          <cell r="AB2470" t="str">
            <v>NY</v>
          </cell>
        </row>
        <row r="2471">
          <cell r="A2471" t="str">
            <v>P_419076215</v>
          </cell>
          <cell r="B2471" t="str">
            <v>Y</v>
          </cell>
          <cell r="F2471" t="str">
            <v>Consolidated Edison</v>
          </cell>
          <cell r="G2471">
            <v>4226</v>
          </cell>
          <cell r="I2471">
            <v>296851</v>
          </cell>
          <cell r="K2471" t="str">
            <v>Best Energy Power</v>
          </cell>
          <cell r="L2471">
            <v>108</v>
          </cell>
          <cell r="M2471" t="str">
            <v>DC</v>
          </cell>
          <cell r="X2471">
            <v>2023</v>
          </cell>
          <cell r="Z2471" t="str">
            <v>Staten Island</v>
          </cell>
          <cell r="AB2471" t="str">
            <v>NY</v>
          </cell>
        </row>
        <row r="2472">
          <cell r="A2472" t="str">
            <v>P_776240547</v>
          </cell>
          <cell r="B2472" t="str">
            <v>Y</v>
          </cell>
          <cell r="F2472" t="str">
            <v>Niagara Mohawk Power Corp.</v>
          </cell>
          <cell r="G2472">
            <v>13573</v>
          </cell>
          <cell r="I2472">
            <v>264530</v>
          </cell>
          <cell r="K2472" t="str">
            <v>Green Street Power Partners, LLC</v>
          </cell>
          <cell r="L2472">
            <v>6752.07</v>
          </cell>
          <cell r="M2472" t="str">
            <v>DC</v>
          </cell>
          <cell r="X2472">
            <v>2023</v>
          </cell>
          <cell r="Z2472" t="str">
            <v>Wellsville</v>
          </cell>
          <cell r="AB2472" t="str">
            <v>NY</v>
          </cell>
        </row>
        <row r="2473">
          <cell r="A2473" t="str">
            <v>P_834471995</v>
          </cell>
          <cell r="B2473" t="str">
            <v>Y</v>
          </cell>
          <cell r="F2473" t="str">
            <v>Niagara Mohawk Power Corp.</v>
          </cell>
          <cell r="G2473">
            <v>13573</v>
          </cell>
          <cell r="I2473">
            <v>231611</v>
          </cell>
          <cell r="K2473" t="str">
            <v>OYA SOLAR NY L.P.</v>
          </cell>
          <cell r="L2473">
            <v>6739.2</v>
          </cell>
          <cell r="M2473" t="str">
            <v>DC</v>
          </cell>
          <cell r="X2473">
            <v>2023</v>
          </cell>
          <cell r="Z2473" t="str">
            <v>Clayton</v>
          </cell>
          <cell r="AB2473" t="str">
            <v>NY</v>
          </cell>
        </row>
        <row r="2474">
          <cell r="A2474" t="str">
            <v>P_913575877</v>
          </cell>
          <cell r="B2474" t="str">
            <v>Y</v>
          </cell>
          <cell r="F2474" t="str">
            <v>Consolidated Edison</v>
          </cell>
          <cell r="G2474">
            <v>4226</v>
          </cell>
          <cell r="I2474">
            <v>312632</v>
          </cell>
          <cell r="K2474" t="str">
            <v>Best Energy Power</v>
          </cell>
          <cell r="L2474">
            <v>36.119999999999997</v>
          </cell>
          <cell r="M2474" t="str">
            <v>DC</v>
          </cell>
          <cell r="X2474">
            <v>2023</v>
          </cell>
          <cell r="Z2474" t="str">
            <v>Bronx</v>
          </cell>
          <cell r="AB2474" t="str">
            <v>NY</v>
          </cell>
        </row>
        <row r="2475">
          <cell r="A2475" t="str">
            <v>P_146845664</v>
          </cell>
          <cell r="B2475" t="str">
            <v>Y</v>
          </cell>
          <cell r="F2475" t="str">
            <v>Consolidated Edison</v>
          </cell>
          <cell r="G2475">
            <v>4226</v>
          </cell>
          <cell r="I2475">
            <v>287772</v>
          </cell>
          <cell r="K2475" t="str">
            <v>QCells Enable LLC (dba for Hanwha Q Cells America Inc)</v>
          </cell>
          <cell r="L2475">
            <v>335.2</v>
          </cell>
          <cell r="M2475" t="str">
            <v>DC</v>
          </cell>
          <cell r="X2475">
            <v>2023</v>
          </cell>
          <cell r="Z2475" t="str">
            <v>Maspeth</v>
          </cell>
          <cell r="AB2475" t="str">
            <v>NY</v>
          </cell>
        </row>
        <row r="2476">
          <cell r="A2476" t="str">
            <v>P_280999265</v>
          </cell>
          <cell r="B2476" t="str">
            <v>Y</v>
          </cell>
          <cell r="F2476" t="str">
            <v>Niagara Mohawk Power Corp.</v>
          </cell>
          <cell r="G2476">
            <v>13573</v>
          </cell>
          <cell r="I2476">
            <v>204488</v>
          </cell>
          <cell r="K2476" t="str">
            <v>DG New York CS, LLC</v>
          </cell>
          <cell r="L2476">
            <v>7471.31</v>
          </cell>
          <cell r="M2476" t="str">
            <v>DC</v>
          </cell>
          <cell r="X2476">
            <v>2023</v>
          </cell>
          <cell r="Z2476" t="str">
            <v>West Valley</v>
          </cell>
          <cell r="AB2476" t="str">
            <v>NY</v>
          </cell>
        </row>
        <row r="2477">
          <cell r="A2477" t="str">
            <v>P_381065177</v>
          </cell>
          <cell r="B2477" t="str">
            <v>Y</v>
          </cell>
          <cell r="F2477" t="str">
            <v>Consolidated Edison</v>
          </cell>
          <cell r="G2477">
            <v>4226</v>
          </cell>
          <cell r="I2477">
            <v>329378</v>
          </cell>
          <cell r="K2477" t="str">
            <v>Distributed Solar Operations, LLC</v>
          </cell>
          <cell r="L2477">
            <v>321.3</v>
          </cell>
          <cell r="M2477" t="str">
            <v>DC</v>
          </cell>
          <cell r="X2477">
            <v>2023</v>
          </cell>
          <cell r="Z2477" t="str">
            <v>White Plains</v>
          </cell>
          <cell r="AB2477" t="str">
            <v>NY</v>
          </cell>
        </row>
        <row r="2478">
          <cell r="A2478" t="str">
            <v>P_452912980</v>
          </cell>
          <cell r="B2478" t="str">
            <v>Y</v>
          </cell>
          <cell r="F2478" t="str">
            <v>Consolidated Edison</v>
          </cell>
          <cell r="G2478">
            <v>4226</v>
          </cell>
          <cell r="I2478">
            <v>277857</v>
          </cell>
          <cell r="K2478" t="str">
            <v>G&amp;S Solar (dba for G&amp;S Operations LLC)</v>
          </cell>
          <cell r="L2478">
            <v>428</v>
          </cell>
          <cell r="M2478" t="str">
            <v>DC</v>
          </cell>
          <cell r="X2478">
            <v>2023</v>
          </cell>
          <cell r="Z2478" t="str">
            <v>Elmsford</v>
          </cell>
          <cell r="AB2478" t="str">
            <v>NY</v>
          </cell>
        </row>
        <row r="2479">
          <cell r="A2479" t="str">
            <v>P_756683279</v>
          </cell>
          <cell r="B2479" t="str">
            <v>Y</v>
          </cell>
          <cell r="F2479" t="str">
            <v>Consolidated Edison</v>
          </cell>
          <cell r="G2479">
            <v>4226</v>
          </cell>
          <cell r="I2479">
            <v>311202</v>
          </cell>
          <cell r="K2479" t="str">
            <v>G&amp;S Solar (dba for G&amp;S Operations LLC)</v>
          </cell>
          <cell r="L2479">
            <v>563.20000000000005</v>
          </cell>
          <cell r="M2479" t="str">
            <v>DC</v>
          </cell>
          <cell r="X2479">
            <v>2023</v>
          </cell>
          <cell r="Z2479" t="str">
            <v>Hawthorne</v>
          </cell>
          <cell r="AB2479" t="str">
            <v>NY</v>
          </cell>
        </row>
        <row r="2480">
          <cell r="A2480" t="str">
            <v>P_063144581</v>
          </cell>
          <cell r="B2480" t="str">
            <v>Y</v>
          </cell>
          <cell r="F2480" t="str">
            <v>Consolidated Edison</v>
          </cell>
          <cell r="G2480">
            <v>4226</v>
          </cell>
          <cell r="I2480">
            <v>268447</v>
          </cell>
          <cell r="K2480" t="str">
            <v>G&amp;S Solar (dba for G&amp;S Operations LLC)</v>
          </cell>
          <cell r="L2480">
            <v>908</v>
          </cell>
          <cell r="M2480" t="str">
            <v>DC</v>
          </cell>
          <cell r="X2480">
            <v>2023</v>
          </cell>
          <cell r="Z2480" t="str">
            <v>Elmsford</v>
          </cell>
          <cell r="AB2480" t="str">
            <v>NY</v>
          </cell>
        </row>
        <row r="2481">
          <cell r="A2481" t="str">
            <v>P_123705141</v>
          </cell>
          <cell r="B2481" t="str">
            <v>Y</v>
          </cell>
          <cell r="F2481" t="str">
            <v>Niagara Mohawk Power Corp.</v>
          </cell>
          <cell r="G2481">
            <v>13573</v>
          </cell>
          <cell r="I2481">
            <v>222875</v>
          </cell>
          <cell r="K2481" t="str">
            <v>AES Distributed Energy, Inc.</v>
          </cell>
          <cell r="L2481">
            <v>6494.4</v>
          </cell>
          <cell r="M2481" t="str">
            <v>DC</v>
          </cell>
          <cell r="X2481">
            <v>2023</v>
          </cell>
          <cell r="Z2481" t="str">
            <v>Akron</v>
          </cell>
          <cell r="AB2481" t="str">
            <v>NY</v>
          </cell>
        </row>
        <row r="2482">
          <cell r="A2482" t="str">
            <v>P_245181007</v>
          </cell>
          <cell r="B2482" t="str">
            <v>Y</v>
          </cell>
          <cell r="F2482" t="str">
            <v>Orange and Rockland Utilities</v>
          </cell>
          <cell r="G2482">
            <v>14154</v>
          </cell>
          <cell r="I2482">
            <v>92125</v>
          </cell>
          <cell r="K2482" t="str">
            <v>Generate Capital</v>
          </cell>
          <cell r="L2482">
            <v>2805.3</v>
          </cell>
          <cell r="M2482" t="str">
            <v>DC</v>
          </cell>
          <cell r="X2482">
            <v>2023</v>
          </cell>
          <cell r="Z2482" t="str">
            <v>Westtown</v>
          </cell>
          <cell r="AB2482" t="str">
            <v>NY</v>
          </cell>
        </row>
        <row r="2483">
          <cell r="A2483" t="str">
            <v>P_555759477</v>
          </cell>
          <cell r="B2483" t="str">
            <v>Y</v>
          </cell>
          <cell r="F2483" t="str">
            <v>Niagara Mohawk Power Corp.</v>
          </cell>
          <cell r="G2483">
            <v>13573</v>
          </cell>
          <cell r="I2483">
            <v>229610</v>
          </cell>
          <cell r="K2483" t="str">
            <v>Convergent Energy &amp; Power</v>
          </cell>
          <cell r="L2483">
            <v>7747.22</v>
          </cell>
          <cell r="M2483" t="str">
            <v>DC</v>
          </cell>
          <cell r="X2483">
            <v>2023</v>
          </cell>
          <cell r="Z2483" t="str">
            <v>Chaumont</v>
          </cell>
          <cell r="AB2483" t="str">
            <v>NY</v>
          </cell>
        </row>
        <row r="2484">
          <cell r="A2484" t="str">
            <v>P_809636562</v>
          </cell>
          <cell r="B2484" t="str">
            <v>Y</v>
          </cell>
          <cell r="F2484" t="str">
            <v>Niagara Mohawk Power Corp.</v>
          </cell>
          <cell r="G2484">
            <v>13573</v>
          </cell>
          <cell r="I2484">
            <v>229601</v>
          </cell>
          <cell r="K2484" t="str">
            <v>Convergent Energy &amp; Power</v>
          </cell>
          <cell r="L2484">
            <v>7747.22</v>
          </cell>
          <cell r="M2484" t="str">
            <v>DC</v>
          </cell>
          <cell r="X2484">
            <v>2023</v>
          </cell>
          <cell r="Z2484" t="str">
            <v>Chaumont</v>
          </cell>
          <cell r="AB2484" t="str">
            <v>NY</v>
          </cell>
        </row>
        <row r="2485">
          <cell r="A2485" t="str">
            <v>P_589935970</v>
          </cell>
          <cell r="B2485" t="str">
            <v>Y</v>
          </cell>
          <cell r="F2485" t="str">
            <v>Niagara Mohawk Power Corp.</v>
          </cell>
          <cell r="G2485">
            <v>13573</v>
          </cell>
          <cell r="I2485">
            <v>229571</v>
          </cell>
          <cell r="K2485" t="str">
            <v>Convergent Energy &amp; Power</v>
          </cell>
          <cell r="L2485">
            <v>7753.03</v>
          </cell>
          <cell r="M2485" t="str">
            <v>DC</v>
          </cell>
          <cell r="X2485">
            <v>2023</v>
          </cell>
          <cell r="Z2485" t="str">
            <v>Chaumont</v>
          </cell>
          <cell r="AB2485" t="str">
            <v>NY</v>
          </cell>
        </row>
        <row r="2486">
          <cell r="A2486" t="str">
            <v>P_059431743</v>
          </cell>
          <cell r="B2486" t="str">
            <v>Y</v>
          </cell>
          <cell r="F2486" t="str">
            <v>Niagara Mohawk Power Corp.</v>
          </cell>
          <cell r="G2486">
            <v>13573</v>
          </cell>
          <cell r="I2486">
            <v>229618</v>
          </cell>
          <cell r="K2486" t="str">
            <v>Convergent Energy &amp; Power</v>
          </cell>
          <cell r="L2486">
            <v>7132.19</v>
          </cell>
          <cell r="M2486" t="str">
            <v>DC</v>
          </cell>
          <cell r="X2486">
            <v>2023</v>
          </cell>
          <cell r="Z2486" t="str">
            <v>Chaumont</v>
          </cell>
          <cell r="AB2486" t="str">
            <v>NY</v>
          </cell>
        </row>
        <row r="2487">
          <cell r="A2487" t="str">
            <v>P_188074106</v>
          </cell>
          <cell r="B2487" t="str">
            <v>Y</v>
          </cell>
          <cell r="F2487" t="str">
            <v>Niagara Mohawk Power Corp.</v>
          </cell>
          <cell r="G2487">
            <v>13573</v>
          </cell>
          <cell r="I2487">
            <v>229619</v>
          </cell>
          <cell r="K2487" t="str">
            <v>Convergent Energy &amp; Power</v>
          </cell>
          <cell r="L2487">
            <v>4650.49</v>
          </cell>
          <cell r="M2487" t="str">
            <v>DC</v>
          </cell>
          <cell r="X2487">
            <v>2023</v>
          </cell>
          <cell r="Z2487" t="str">
            <v>Chaumont</v>
          </cell>
          <cell r="AB2487" t="str">
            <v>NY</v>
          </cell>
        </row>
        <row r="2488">
          <cell r="A2488" t="str">
            <v>P_752171334</v>
          </cell>
          <cell r="B2488" t="str">
            <v>Y</v>
          </cell>
          <cell r="F2488" t="str">
            <v>Consolidated Edison</v>
          </cell>
          <cell r="G2488">
            <v>4226</v>
          </cell>
          <cell r="I2488">
            <v>275523</v>
          </cell>
          <cell r="K2488" t="str">
            <v>G&amp;S Solar (dba for G&amp;S Operations LLC)</v>
          </cell>
          <cell r="L2488">
            <v>215.2</v>
          </cell>
          <cell r="M2488" t="str">
            <v>DC</v>
          </cell>
          <cell r="X2488">
            <v>2023</v>
          </cell>
          <cell r="Z2488" t="str">
            <v>Ridgewood</v>
          </cell>
          <cell r="AB2488" t="str">
            <v>NY</v>
          </cell>
        </row>
        <row r="2489">
          <cell r="A2489" t="str">
            <v>P_799294687</v>
          </cell>
          <cell r="B2489" t="str">
            <v>Y</v>
          </cell>
          <cell r="F2489" t="str">
            <v>Consolidated Edison</v>
          </cell>
          <cell r="G2489">
            <v>4226</v>
          </cell>
          <cell r="I2489">
            <v>275509</v>
          </cell>
          <cell r="K2489" t="str">
            <v>G&amp;S Solar (dba for G&amp;S Operations LLC)</v>
          </cell>
          <cell r="L2489">
            <v>177.2</v>
          </cell>
          <cell r="M2489" t="str">
            <v>DC</v>
          </cell>
          <cell r="X2489">
            <v>2023</v>
          </cell>
          <cell r="Z2489" t="str">
            <v>Ridgewood</v>
          </cell>
          <cell r="AB2489" t="str">
            <v>NY</v>
          </cell>
        </row>
        <row r="2490">
          <cell r="A2490" t="str">
            <v>P_905272966</v>
          </cell>
          <cell r="B2490" t="str">
            <v>Y</v>
          </cell>
          <cell r="F2490" t="str">
            <v>NYS Electric and Gas</v>
          </cell>
          <cell r="G2490">
            <v>13511</v>
          </cell>
          <cell r="I2490">
            <v>246518</v>
          </cell>
          <cell r="K2490" t="str">
            <v>Buffalo Solar Solutions, Inc.</v>
          </cell>
          <cell r="L2490">
            <v>198.72</v>
          </cell>
          <cell r="M2490" t="str">
            <v>DC</v>
          </cell>
          <cell r="X2490">
            <v>2023</v>
          </cell>
          <cell r="Z2490" t="str">
            <v>Alfred Station</v>
          </cell>
          <cell r="AB2490" t="str">
            <v>NY</v>
          </cell>
        </row>
        <row r="2491">
          <cell r="A2491" t="str">
            <v>P_122866033</v>
          </cell>
          <cell r="B2491" t="str">
            <v>Y</v>
          </cell>
          <cell r="F2491" t="str">
            <v>Central Hudson Gas and Electric</v>
          </cell>
          <cell r="G2491">
            <v>3249</v>
          </cell>
          <cell r="I2491">
            <v>260992</v>
          </cell>
          <cell r="K2491" t="str">
            <v>Freepoint Solar LLC (dba for Freepoint Commodities Holdings LLC)</v>
          </cell>
          <cell r="L2491">
            <v>6647.04</v>
          </cell>
          <cell r="M2491" t="str">
            <v>DC</v>
          </cell>
          <cell r="X2491">
            <v>2023</v>
          </cell>
          <cell r="Z2491" t="str">
            <v>Coxsackie</v>
          </cell>
          <cell r="AB2491" t="str">
            <v>NY</v>
          </cell>
        </row>
        <row r="2492">
          <cell r="A2492" t="str">
            <v>P_541304014</v>
          </cell>
          <cell r="B2492" t="str">
            <v>Y</v>
          </cell>
          <cell r="F2492" t="str">
            <v>Consolidated Edison</v>
          </cell>
          <cell r="G2492">
            <v>4226</v>
          </cell>
          <cell r="I2492">
            <v>383212</v>
          </cell>
          <cell r="K2492" t="str">
            <v>G&amp;S Solar (dba for G&amp;S Operations LLC)</v>
          </cell>
          <cell r="L2492">
            <v>168.8</v>
          </cell>
          <cell r="M2492" t="str">
            <v>DC</v>
          </cell>
          <cell r="X2492">
            <v>2023</v>
          </cell>
          <cell r="Z2492" t="str">
            <v>Elmsford</v>
          </cell>
          <cell r="AB2492" t="str">
            <v>NY</v>
          </cell>
        </row>
        <row r="2493">
          <cell r="A2493" t="str">
            <v>P_320579165</v>
          </cell>
          <cell r="B2493" t="str">
            <v>Y</v>
          </cell>
          <cell r="F2493" t="str">
            <v>Consolidated Edison</v>
          </cell>
          <cell r="G2493">
            <v>4226</v>
          </cell>
          <cell r="I2493">
            <v>466831</v>
          </cell>
          <cell r="K2493" t="str">
            <v>Emes Solar</v>
          </cell>
          <cell r="L2493">
            <v>76.099999999999994</v>
          </cell>
          <cell r="M2493" t="str">
            <v>DC</v>
          </cell>
          <cell r="X2493">
            <v>2023</v>
          </cell>
          <cell r="Z2493" t="str">
            <v>Bronx</v>
          </cell>
          <cell r="AB2493" t="str">
            <v>NY</v>
          </cell>
        </row>
        <row r="2494">
          <cell r="A2494" t="str">
            <v>P_437665539</v>
          </cell>
          <cell r="B2494" t="str">
            <v>Y</v>
          </cell>
          <cell r="F2494" t="str">
            <v>Consolidated Edison</v>
          </cell>
          <cell r="G2494">
            <v>4226</v>
          </cell>
          <cell r="I2494">
            <v>260309</v>
          </cell>
          <cell r="K2494" t="str">
            <v>G&amp;S Solar (dba for G&amp;S Operations LLC)</v>
          </cell>
          <cell r="L2494">
            <v>264.39999999999998</v>
          </cell>
          <cell r="M2494" t="str">
            <v>DC</v>
          </cell>
          <cell r="X2494">
            <v>2023</v>
          </cell>
          <cell r="Z2494" t="str">
            <v>Yonkers</v>
          </cell>
          <cell r="AB2494" t="str">
            <v>NY</v>
          </cell>
        </row>
        <row r="2495">
          <cell r="A2495" t="str">
            <v>P_993248978</v>
          </cell>
          <cell r="B2495" t="str">
            <v>Y</v>
          </cell>
          <cell r="F2495" t="str">
            <v>Consolidated Edison</v>
          </cell>
          <cell r="G2495">
            <v>4226</v>
          </cell>
          <cell r="I2495">
            <v>303501</v>
          </cell>
          <cell r="K2495" t="str">
            <v>G&amp;S Solar (dba for G&amp;S Operations LLC)</v>
          </cell>
          <cell r="L2495">
            <v>650</v>
          </cell>
          <cell r="M2495" t="str">
            <v>DC</v>
          </cell>
          <cell r="X2495">
            <v>2023</v>
          </cell>
          <cell r="Z2495" t="str">
            <v>Yonkers</v>
          </cell>
          <cell r="AB2495" t="str">
            <v>NY</v>
          </cell>
        </row>
        <row r="2496">
          <cell r="A2496" t="str">
            <v>P_813778314</v>
          </cell>
          <cell r="B2496" t="str">
            <v>Y</v>
          </cell>
          <cell r="F2496" t="str">
            <v>Consolidated Edison</v>
          </cell>
          <cell r="G2496">
            <v>4226</v>
          </cell>
          <cell r="I2496">
            <v>260612</v>
          </cell>
          <cell r="K2496" t="str">
            <v>G&amp;S Solar (dba for G&amp;S Operations LLC)</v>
          </cell>
          <cell r="L2496">
            <v>312.8</v>
          </cell>
          <cell r="M2496" t="str">
            <v>DC</v>
          </cell>
          <cell r="X2496">
            <v>2023</v>
          </cell>
          <cell r="Z2496" t="str">
            <v>Yonkers</v>
          </cell>
          <cell r="AB2496" t="str">
            <v>NY</v>
          </cell>
        </row>
        <row r="2497">
          <cell r="A2497" t="str">
            <v>P_952274628</v>
          </cell>
          <cell r="B2497" t="str">
            <v>Y</v>
          </cell>
          <cell r="F2497" t="str">
            <v>Consolidated Edison</v>
          </cell>
          <cell r="G2497">
            <v>4226</v>
          </cell>
          <cell r="I2497">
            <v>278189</v>
          </cell>
          <cell r="K2497" t="str">
            <v>Best Energy Power</v>
          </cell>
          <cell r="L2497">
            <v>168.12</v>
          </cell>
          <cell r="M2497" t="str">
            <v>DC</v>
          </cell>
          <cell r="X2497">
            <v>2023</v>
          </cell>
          <cell r="Z2497" t="str">
            <v>Brooklyn</v>
          </cell>
          <cell r="AB2497" t="str">
            <v>NY</v>
          </cell>
        </row>
        <row r="2498">
          <cell r="A2498" t="str">
            <v>P_073929643</v>
          </cell>
          <cell r="B2498" t="str">
            <v>Y</v>
          </cell>
          <cell r="F2498" t="str">
            <v>NYS Electric and Gas</v>
          </cell>
          <cell r="G2498">
            <v>13511</v>
          </cell>
          <cell r="I2498">
            <v>215531</v>
          </cell>
          <cell r="K2498" t="str">
            <v>Nautilus Solar Energy, LLC</v>
          </cell>
          <cell r="L2498">
            <v>6425.64</v>
          </cell>
          <cell r="M2498" t="str">
            <v>DC</v>
          </cell>
          <cell r="X2498">
            <v>2023</v>
          </cell>
          <cell r="Z2498" t="str">
            <v>Norwich</v>
          </cell>
          <cell r="AB2498" t="str">
            <v>NY</v>
          </cell>
        </row>
        <row r="2499">
          <cell r="A2499" t="str">
            <v>P_269127371</v>
          </cell>
          <cell r="B2499" t="str">
            <v>Y</v>
          </cell>
          <cell r="F2499" t="str">
            <v>Consolidated Edison</v>
          </cell>
          <cell r="G2499">
            <v>4226</v>
          </cell>
          <cell r="I2499">
            <v>258144</v>
          </cell>
          <cell r="K2499" t="str">
            <v>Bright Power</v>
          </cell>
          <cell r="L2499">
            <v>47.16</v>
          </cell>
          <cell r="M2499" t="str">
            <v>DC</v>
          </cell>
          <cell r="X2499">
            <v>2023</v>
          </cell>
          <cell r="Z2499" t="str">
            <v>Brooklyn</v>
          </cell>
          <cell r="AB2499" t="str">
            <v>NY</v>
          </cell>
        </row>
        <row r="2500">
          <cell r="A2500" t="str">
            <v>P_469345213</v>
          </cell>
          <cell r="B2500" t="str">
            <v>Y</v>
          </cell>
          <cell r="F2500" t="str">
            <v>Consolidated Edison</v>
          </cell>
          <cell r="G2500">
            <v>4226</v>
          </cell>
          <cell r="I2500">
            <v>449609</v>
          </cell>
          <cell r="K2500" t="str">
            <v>Accord Power, Inc.</v>
          </cell>
          <cell r="L2500">
            <v>74.39</v>
          </cell>
          <cell r="M2500" t="str">
            <v>DC</v>
          </cell>
          <cell r="X2500">
            <v>2023</v>
          </cell>
          <cell r="Z2500" t="str">
            <v>Flushing</v>
          </cell>
          <cell r="AB2500" t="str">
            <v>NY</v>
          </cell>
        </row>
        <row r="2501">
          <cell r="A2501" t="str">
            <v>P_529897179</v>
          </cell>
          <cell r="B2501" t="str">
            <v>Y</v>
          </cell>
          <cell r="F2501" t="str">
            <v>Northern States Power Co - Minnesota</v>
          </cell>
          <cell r="G2501">
            <v>13781</v>
          </cell>
          <cell r="I2501" t="str">
            <v>Andresen</v>
          </cell>
          <cell r="K2501" t="str">
            <v>Distributed Solar Projects LLC</v>
          </cell>
          <cell r="L2501">
            <v>1000</v>
          </cell>
          <cell r="M2501" t="str">
            <v>AC</v>
          </cell>
          <cell r="X2501">
            <v>2022</v>
          </cell>
          <cell r="Z2501" t="str">
            <v>Clara City</v>
          </cell>
          <cell r="AB2501" t="str">
            <v>MN</v>
          </cell>
        </row>
        <row r="2502">
          <cell r="A2502" t="str">
            <v>P_744425866</v>
          </cell>
          <cell r="B2502" t="str">
            <v>Y</v>
          </cell>
          <cell r="F2502" t="str">
            <v>Northern States Power Co - Minnesota</v>
          </cell>
          <cell r="G2502">
            <v>13781</v>
          </cell>
          <cell r="I2502" t="str">
            <v>Dodge Center - Stuart Sybesma I</v>
          </cell>
          <cell r="K2502" t="str">
            <v>Nexamp Solar</v>
          </cell>
          <cell r="L2502">
            <v>1000</v>
          </cell>
          <cell r="M2502" t="str">
            <v>AC</v>
          </cell>
          <cell r="X2502">
            <v>2022</v>
          </cell>
          <cell r="Z2502" t="str">
            <v>Dodge Center</v>
          </cell>
          <cell r="AB2502" t="str">
            <v>MN</v>
          </cell>
        </row>
        <row r="2503">
          <cell r="A2503" t="str">
            <v>P_159728485</v>
          </cell>
          <cell r="B2503" t="str">
            <v>Y</v>
          </cell>
          <cell r="F2503" t="str">
            <v>Northern States Power Co - Minnesota</v>
          </cell>
          <cell r="G2503">
            <v>13781</v>
          </cell>
          <cell r="I2503" t="str">
            <v>Edison CSG</v>
          </cell>
          <cell r="K2503" t="str">
            <v>Innovative Power Systems</v>
          </cell>
          <cell r="L2503">
            <v>250.36</v>
          </cell>
          <cell r="M2503" t="str">
            <v>AC</v>
          </cell>
          <cell r="X2503">
            <v>2022</v>
          </cell>
          <cell r="Z2503" t="str">
            <v>Roseville</v>
          </cell>
          <cell r="AB2503" t="str">
            <v>MN</v>
          </cell>
        </row>
        <row r="2504">
          <cell r="A2504" t="str">
            <v>P_443167406</v>
          </cell>
          <cell r="B2504" t="str">
            <v>Y</v>
          </cell>
          <cell r="F2504" t="str">
            <v>Northern States Power Co - Minnesota</v>
          </cell>
          <cell r="G2504">
            <v>13781</v>
          </cell>
          <cell r="I2504" t="str">
            <v>Everson Garden LLC</v>
          </cell>
          <cell r="K2504" t="str">
            <v>Nokomis Energy</v>
          </cell>
          <cell r="L2504">
            <v>1000</v>
          </cell>
          <cell r="M2504" t="str">
            <v>AC</v>
          </cell>
          <cell r="X2504">
            <v>2022</v>
          </cell>
          <cell r="Z2504" t="str">
            <v>Waseca</v>
          </cell>
          <cell r="AB2504" t="str">
            <v>MN</v>
          </cell>
        </row>
        <row r="2505">
          <cell r="A2505" t="str">
            <v>P_710750427</v>
          </cell>
          <cell r="B2505" t="str">
            <v>Y</v>
          </cell>
          <cell r="F2505" t="str">
            <v>Northern States Power Co - Minnesota</v>
          </cell>
          <cell r="G2505">
            <v>13781</v>
          </cell>
          <cell r="I2505" t="str">
            <v>Greenway-Hayfield</v>
          </cell>
          <cell r="K2505" t="str">
            <v>Greenway Solar</v>
          </cell>
          <cell r="L2505">
            <v>480</v>
          </cell>
          <cell r="M2505" t="str">
            <v>AC</v>
          </cell>
          <cell r="X2505">
            <v>2022</v>
          </cell>
          <cell r="Z2505" t="str">
            <v>Hayfield</v>
          </cell>
          <cell r="AB2505" t="str">
            <v>MN</v>
          </cell>
        </row>
        <row r="2506">
          <cell r="A2506" t="str">
            <v>P_885168838</v>
          </cell>
          <cell r="B2506" t="str">
            <v>Y</v>
          </cell>
          <cell r="F2506" t="str">
            <v>Northern States Power Co - Minnesota</v>
          </cell>
          <cell r="G2506">
            <v>13781</v>
          </cell>
          <cell r="I2506" t="str">
            <v>Hayfield - Stuart Sybesma II</v>
          </cell>
          <cell r="K2506" t="str">
            <v>Nexamp Solar</v>
          </cell>
          <cell r="L2506">
            <v>1000</v>
          </cell>
          <cell r="M2506" t="str">
            <v>AC</v>
          </cell>
          <cell r="X2506">
            <v>2022</v>
          </cell>
          <cell r="Z2506" t="str">
            <v>Hayfield</v>
          </cell>
          <cell r="AB2506" t="str">
            <v>MN</v>
          </cell>
        </row>
        <row r="2507">
          <cell r="A2507" t="str">
            <v>P_639142824</v>
          </cell>
          <cell r="B2507" t="str">
            <v>Y</v>
          </cell>
          <cell r="F2507" t="str">
            <v>Northern States Power Co - Minnesota</v>
          </cell>
          <cell r="G2507">
            <v>13781</v>
          </cell>
          <cell r="I2507" t="str">
            <v>Hormel Solar</v>
          </cell>
          <cell r="K2507" t="str">
            <v>NextEra</v>
          </cell>
          <cell r="L2507">
            <v>1000</v>
          </cell>
          <cell r="M2507" t="str">
            <v>AC</v>
          </cell>
          <cell r="X2507">
            <v>2022</v>
          </cell>
          <cell r="Z2507" t="str">
            <v>Montevideo</v>
          </cell>
          <cell r="AB2507" t="str">
            <v>MN</v>
          </cell>
        </row>
        <row r="2508">
          <cell r="A2508" t="str">
            <v>P_789911766</v>
          </cell>
          <cell r="B2508" t="str">
            <v>Y</v>
          </cell>
          <cell r="F2508" t="str">
            <v>Northern States Power Co - Minnesota</v>
          </cell>
          <cell r="G2508">
            <v>13781</v>
          </cell>
          <cell r="I2508" t="str">
            <v>Novel David Solar</v>
          </cell>
          <cell r="K2508" t="str">
            <v>Novel Energy Solutions</v>
          </cell>
          <cell r="L2508">
            <v>1000</v>
          </cell>
          <cell r="M2508" t="str">
            <v>AC</v>
          </cell>
          <cell r="X2508">
            <v>2022</v>
          </cell>
          <cell r="Z2508" t="str">
            <v>Waseca</v>
          </cell>
          <cell r="AB2508" t="str">
            <v>MN</v>
          </cell>
        </row>
        <row r="2509">
          <cell r="A2509" t="str">
            <v>P_379987588</v>
          </cell>
          <cell r="B2509" t="str">
            <v>Y</v>
          </cell>
          <cell r="F2509" t="str">
            <v>Northern States Power Co - Minnesota</v>
          </cell>
          <cell r="G2509">
            <v>13781</v>
          </cell>
          <cell r="I2509" t="str">
            <v>Novel Denzer Solar</v>
          </cell>
          <cell r="K2509" t="str">
            <v>Novel Energy Solutions</v>
          </cell>
          <cell r="L2509">
            <v>1000</v>
          </cell>
          <cell r="M2509" t="str">
            <v>AC</v>
          </cell>
          <cell r="X2509">
            <v>2022</v>
          </cell>
          <cell r="Z2509" t="str">
            <v>Minnesota City</v>
          </cell>
          <cell r="AB2509" t="str">
            <v>MN</v>
          </cell>
        </row>
        <row r="2510">
          <cell r="A2510" t="str">
            <v>P_410717552</v>
          </cell>
          <cell r="B2510" t="str">
            <v>Y</v>
          </cell>
          <cell r="F2510" t="str">
            <v>Northern States Power Co - Minnesota</v>
          </cell>
          <cell r="G2510">
            <v>13781</v>
          </cell>
          <cell r="I2510" t="str">
            <v>Novel Handeland Solar LLC</v>
          </cell>
          <cell r="K2510" t="str">
            <v>Novel Energy</v>
          </cell>
          <cell r="L2510">
            <v>1000</v>
          </cell>
          <cell r="M2510" t="str">
            <v>AC</v>
          </cell>
          <cell r="X2510">
            <v>2022</v>
          </cell>
          <cell r="Z2510" t="str">
            <v>Clarkfield</v>
          </cell>
          <cell r="AB2510" t="str">
            <v>MN</v>
          </cell>
        </row>
        <row r="2511">
          <cell r="A2511" t="str">
            <v>P_003566829</v>
          </cell>
          <cell r="B2511" t="str">
            <v>Y</v>
          </cell>
          <cell r="F2511" t="str">
            <v>Northern States Power Co - Minnesota</v>
          </cell>
          <cell r="G2511">
            <v>13781</v>
          </cell>
          <cell r="I2511" t="str">
            <v>Novel Martens Solar</v>
          </cell>
          <cell r="K2511" t="str">
            <v>Novel Energy Solutions</v>
          </cell>
          <cell r="L2511">
            <v>1000</v>
          </cell>
          <cell r="M2511" t="str">
            <v>AC</v>
          </cell>
          <cell r="X2511">
            <v>2022</v>
          </cell>
          <cell r="Z2511" t="str">
            <v>Lafayette</v>
          </cell>
          <cell r="AB2511" t="str">
            <v>MN</v>
          </cell>
        </row>
        <row r="2512">
          <cell r="A2512" t="str">
            <v>P_953046527</v>
          </cell>
          <cell r="B2512" t="str">
            <v>Y</v>
          </cell>
          <cell r="F2512" t="str">
            <v>Northern States Power Co - Minnesota</v>
          </cell>
          <cell r="G2512">
            <v>13781</v>
          </cell>
          <cell r="I2512" t="str">
            <v>Novel Marthaler Solar</v>
          </cell>
          <cell r="K2512" t="str">
            <v>Novel Energy Solutions</v>
          </cell>
          <cell r="L2512">
            <v>453</v>
          </cell>
          <cell r="M2512" t="str">
            <v>AC</v>
          </cell>
          <cell r="X2512">
            <v>2022</v>
          </cell>
          <cell r="Z2512" t="str">
            <v>Osakis</v>
          </cell>
          <cell r="AB2512" t="str">
            <v>MN</v>
          </cell>
        </row>
        <row r="2513">
          <cell r="A2513" t="str">
            <v>P_247593513</v>
          </cell>
          <cell r="B2513" t="str">
            <v>Y</v>
          </cell>
          <cell r="F2513" t="str">
            <v>Northern States Power Co - Minnesota</v>
          </cell>
          <cell r="G2513">
            <v>13781</v>
          </cell>
          <cell r="I2513" t="str">
            <v>Novel Shelly Solar LLC</v>
          </cell>
          <cell r="K2513" t="str">
            <v>Novel Energy Solutions LLC</v>
          </cell>
          <cell r="L2513">
            <v>1000</v>
          </cell>
          <cell r="M2513" t="str">
            <v>AC</v>
          </cell>
          <cell r="X2513">
            <v>2022</v>
          </cell>
          <cell r="Z2513" t="str">
            <v>Cottonwood</v>
          </cell>
          <cell r="AB2513" t="str">
            <v>MN</v>
          </cell>
        </row>
        <row r="2514">
          <cell r="A2514" t="str">
            <v>P_577166809</v>
          </cell>
          <cell r="B2514" t="str">
            <v>Y</v>
          </cell>
          <cell r="F2514" t="str">
            <v>Northern States Power Co - Minnesota</v>
          </cell>
          <cell r="G2514">
            <v>13781</v>
          </cell>
          <cell r="I2514" t="str">
            <v>Novel Stein Solar</v>
          </cell>
          <cell r="K2514" t="str">
            <v>Novel Energy Solutions LLC</v>
          </cell>
          <cell r="L2514">
            <v>1000</v>
          </cell>
          <cell r="M2514" t="str">
            <v>AC</v>
          </cell>
          <cell r="X2514">
            <v>2022</v>
          </cell>
          <cell r="Z2514" t="str">
            <v>Taylors Falls</v>
          </cell>
          <cell r="AB2514" t="str">
            <v>MN</v>
          </cell>
        </row>
        <row r="2515">
          <cell r="A2515" t="str">
            <v>P_619542358</v>
          </cell>
          <cell r="B2515" t="str">
            <v>Y</v>
          </cell>
          <cell r="F2515" t="str">
            <v>Northern States Power Co - Minnesota</v>
          </cell>
          <cell r="G2515">
            <v>13781</v>
          </cell>
          <cell r="I2515" t="str">
            <v>Novel Sunnyfield Farms Solar</v>
          </cell>
          <cell r="K2515" t="str">
            <v>Novel Energy Solutions</v>
          </cell>
          <cell r="L2515">
            <v>1000</v>
          </cell>
          <cell r="M2515" t="str">
            <v>AC</v>
          </cell>
          <cell r="X2515">
            <v>2022</v>
          </cell>
          <cell r="Z2515" t="str">
            <v>Mazeppa</v>
          </cell>
          <cell r="AB2515" t="str">
            <v>MN</v>
          </cell>
        </row>
        <row r="2516">
          <cell r="A2516" t="str">
            <v>P_414541007</v>
          </cell>
          <cell r="B2516" t="str">
            <v>Y</v>
          </cell>
          <cell r="F2516" t="str">
            <v>Northern States Power Co - Minnesota</v>
          </cell>
          <cell r="G2516">
            <v>13781</v>
          </cell>
          <cell r="I2516" t="str">
            <v>Pape</v>
          </cell>
          <cell r="K2516" t="str">
            <v>Distributed Solar Projects LLC</v>
          </cell>
          <cell r="L2516">
            <v>1000</v>
          </cell>
          <cell r="M2516" t="str">
            <v>AC</v>
          </cell>
          <cell r="X2516">
            <v>2022</v>
          </cell>
          <cell r="Z2516" t="str">
            <v>Renville</v>
          </cell>
          <cell r="AB2516" t="str">
            <v>MN</v>
          </cell>
        </row>
        <row r="2517">
          <cell r="A2517" t="str">
            <v>P_958124113</v>
          </cell>
          <cell r="B2517" t="str">
            <v>Y</v>
          </cell>
          <cell r="F2517" t="str">
            <v>Northern States Power Co - Minnesota</v>
          </cell>
          <cell r="G2517">
            <v>13781</v>
          </cell>
          <cell r="I2517" t="str">
            <v>Platt CSG</v>
          </cell>
          <cell r="K2517" t="str">
            <v>Distributed Solar Projects LLC</v>
          </cell>
          <cell r="L2517">
            <v>1000</v>
          </cell>
          <cell r="M2517" t="str">
            <v>AC</v>
          </cell>
          <cell r="X2517">
            <v>2022</v>
          </cell>
          <cell r="Z2517" t="str">
            <v>Hadley</v>
          </cell>
          <cell r="AB2517" t="str">
            <v>MN</v>
          </cell>
        </row>
        <row r="2518">
          <cell r="A2518" t="str">
            <v>P_268258253</v>
          </cell>
          <cell r="B2518" t="str">
            <v>Y</v>
          </cell>
          <cell r="F2518" t="str">
            <v>Northern States Power Co - Minnesota</v>
          </cell>
          <cell r="G2518">
            <v>13781</v>
          </cell>
          <cell r="I2518" t="str">
            <v>Regenscheid CSG</v>
          </cell>
          <cell r="K2518" t="str">
            <v>New Energy Equity</v>
          </cell>
          <cell r="L2518">
            <v>1000</v>
          </cell>
          <cell r="M2518" t="str">
            <v>AC</v>
          </cell>
          <cell r="X2518">
            <v>2022</v>
          </cell>
          <cell r="Z2518" t="str">
            <v>Cleveland</v>
          </cell>
          <cell r="AB2518" t="str">
            <v>MN</v>
          </cell>
        </row>
        <row r="2519">
          <cell r="A2519" t="str">
            <v>P_350676646</v>
          </cell>
          <cell r="B2519" t="str">
            <v>Y</v>
          </cell>
          <cell r="F2519" t="str">
            <v>Northern States Power Co - Minnesota</v>
          </cell>
          <cell r="G2519">
            <v>13781</v>
          </cell>
          <cell r="I2519" t="str">
            <v>Second Chance Community Solar Garden</v>
          </cell>
          <cell r="K2519" t="str">
            <v>Renewable Energy Partners</v>
          </cell>
          <cell r="L2519">
            <v>125</v>
          </cell>
          <cell r="M2519" t="str">
            <v>AC</v>
          </cell>
          <cell r="X2519">
            <v>2022</v>
          </cell>
          <cell r="Z2519" t="str">
            <v>Minneapolis</v>
          </cell>
          <cell r="AB2519" t="str">
            <v>MN</v>
          </cell>
        </row>
        <row r="2520">
          <cell r="A2520" t="str">
            <v>P_560210962</v>
          </cell>
          <cell r="B2520" t="str">
            <v>Y</v>
          </cell>
          <cell r="F2520" t="str">
            <v>Northern States Power Co - Minnesota</v>
          </cell>
          <cell r="G2520">
            <v>13781</v>
          </cell>
          <cell r="I2520" t="str">
            <v>Skalbeck</v>
          </cell>
          <cell r="K2520" t="str">
            <v>Distributed Solar Projects LLC</v>
          </cell>
          <cell r="L2520">
            <v>1000</v>
          </cell>
          <cell r="M2520" t="str">
            <v>AC</v>
          </cell>
          <cell r="X2520">
            <v>2022</v>
          </cell>
          <cell r="Z2520" t="str">
            <v>Sacred Heart</v>
          </cell>
          <cell r="AB2520" t="str">
            <v>MN</v>
          </cell>
        </row>
        <row r="2521">
          <cell r="A2521" t="str">
            <v>P_021733987</v>
          </cell>
          <cell r="B2521" t="str">
            <v>Y</v>
          </cell>
          <cell r="F2521" t="str">
            <v>Northern States Power Co - Minnesota</v>
          </cell>
          <cell r="G2521">
            <v>13781</v>
          </cell>
          <cell r="I2521" t="str">
            <v>SolarClub 15 LLC</v>
          </cell>
          <cell r="K2521" t="str">
            <v>Nautilus US Power Holdco LLC</v>
          </cell>
          <cell r="L2521">
            <v>1000</v>
          </cell>
          <cell r="M2521" t="str">
            <v>AC</v>
          </cell>
          <cell r="X2521">
            <v>2022</v>
          </cell>
          <cell r="Z2521" t="str">
            <v>Clear Lake</v>
          </cell>
          <cell r="AB2521" t="str">
            <v>MN</v>
          </cell>
        </row>
        <row r="2522">
          <cell r="A2522" t="str">
            <v>P_232389272</v>
          </cell>
          <cell r="B2522" t="str">
            <v>Y</v>
          </cell>
          <cell r="F2522" t="str">
            <v>Northern States Power Co - Minnesota</v>
          </cell>
          <cell r="G2522">
            <v>13781</v>
          </cell>
          <cell r="I2522" t="str">
            <v>SolarClub 20 LLC</v>
          </cell>
          <cell r="K2522" t="str">
            <v>Nautilus US Power Holdco LLC</v>
          </cell>
          <cell r="L2522">
            <v>1000</v>
          </cell>
          <cell r="M2522" t="str">
            <v>AC</v>
          </cell>
          <cell r="X2522">
            <v>2022</v>
          </cell>
          <cell r="Z2522" t="str">
            <v>Wabasha</v>
          </cell>
          <cell r="AB2522" t="str">
            <v>MN</v>
          </cell>
        </row>
        <row r="2523">
          <cell r="A2523" t="str">
            <v>P_219045227</v>
          </cell>
          <cell r="B2523" t="str">
            <v>Y</v>
          </cell>
          <cell r="F2523" t="str">
            <v>Northern States Power Co - Minnesota</v>
          </cell>
          <cell r="G2523">
            <v>13781</v>
          </cell>
          <cell r="I2523" t="str">
            <v>SolarClub 23 LLC</v>
          </cell>
          <cell r="K2523" t="str">
            <v>Nautilus Solar Energy, LLC</v>
          </cell>
          <cell r="L2523">
            <v>1000</v>
          </cell>
          <cell r="M2523" t="str">
            <v>AC</v>
          </cell>
          <cell r="X2523">
            <v>2022</v>
          </cell>
          <cell r="Z2523" t="str">
            <v>La Crescent</v>
          </cell>
          <cell r="AB2523" t="str">
            <v>MN</v>
          </cell>
        </row>
        <row r="2524">
          <cell r="A2524" t="str">
            <v>P_624135598</v>
          </cell>
          <cell r="B2524" t="str">
            <v>Y</v>
          </cell>
          <cell r="F2524" t="str">
            <v>Northern States Power Co - Minnesota</v>
          </cell>
          <cell r="G2524">
            <v>13781</v>
          </cell>
          <cell r="I2524" t="str">
            <v>SolarClub 35 LLC</v>
          </cell>
          <cell r="K2524" t="str">
            <v>Nautilus US Power Holdco LLC</v>
          </cell>
          <cell r="L2524">
            <v>1000</v>
          </cell>
          <cell r="M2524" t="str">
            <v>AC</v>
          </cell>
          <cell r="X2524">
            <v>2022</v>
          </cell>
          <cell r="Z2524" t="str">
            <v>Mankato</v>
          </cell>
          <cell r="AB2524" t="str">
            <v>MN</v>
          </cell>
        </row>
        <row r="2525">
          <cell r="A2525" t="str">
            <v>P_772933756</v>
          </cell>
          <cell r="B2525" t="str">
            <v>Y</v>
          </cell>
          <cell r="F2525" t="str">
            <v>Northern States Power Co - Minnesota</v>
          </cell>
          <cell r="G2525">
            <v>13781</v>
          </cell>
          <cell r="I2525" t="str">
            <v>Timmerman</v>
          </cell>
          <cell r="K2525" t="str">
            <v>United Renewable Energy</v>
          </cell>
          <cell r="L2525">
            <v>1000</v>
          </cell>
          <cell r="M2525" t="str">
            <v>AC</v>
          </cell>
          <cell r="X2525">
            <v>2022</v>
          </cell>
          <cell r="Z2525" t="str">
            <v>Balaton</v>
          </cell>
          <cell r="AB2525" t="str">
            <v>MN</v>
          </cell>
        </row>
        <row r="2526">
          <cell r="A2526" t="str">
            <v>P_337575603</v>
          </cell>
          <cell r="B2526" t="str">
            <v>Y</v>
          </cell>
          <cell r="F2526" t="str">
            <v>Northern States Power Co - Minnesota</v>
          </cell>
          <cell r="G2526">
            <v>13781</v>
          </cell>
          <cell r="I2526" t="str">
            <v>Titlow Garden LLC</v>
          </cell>
          <cell r="K2526" t="str">
            <v>Novel Energy Solutions LLC</v>
          </cell>
          <cell r="L2526">
            <v>1000</v>
          </cell>
          <cell r="M2526" t="str">
            <v>AC</v>
          </cell>
          <cell r="X2526">
            <v>2022</v>
          </cell>
          <cell r="Z2526" t="str">
            <v>Gaylord</v>
          </cell>
          <cell r="AB2526" t="str">
            <v>MN</v>
          </cell>
        </row>
        <row r="2527">
          <cell r="A2527" t="str">
            <v>P_340940457</v>
          </cell>
          <cell r="B2527" t="str">
            <v>Y</v>
          </cell>
          <cell r="F2527" t="str">
            <v>Northern States Power Co - Minnesota</v>
          </cell>
          <cell r="G2527">
            <v>13781</v>
          </cell>
          <cell r="I2527" t="str">
            <v>USS Catfish Solar LLC</v>
          </cell>
          <cell r="K2527" t="str">
            <v>US Solar</v>
          </cell>
          <cell r="L2527">
            <v>1000</v>
          </cell>
          <cell r="M2527" t="str">
            <v>AC</v>
          </cell>
          <cell r="X2527">
            <v>2022</v>
          </cell>
          <cell r="Z2527" t="str">
            <v>Franklin</v>
          </cell>
          <cell r="AB2527" t="str">
            <v>MN</v>
          </cell>
        </row>
        <row r="2528">
          <cell r="A2528" t="str">
            <v>P_999101647</v>
          </cell>
          <cell r="B2528" t="str">
            <v>Y</v>
          </cell>
          <cell r="F2528" t="str">
            <v>Northern States Power Co - Minnesota</v>
          </cell>
          <cell r="G2528">
            <v>13781</v>
          </cell>
          <cell r="I2528" t="str">
            <v>USS Foley Solar LLC</v>
          </cell>
          <cell r="K2528" t="str">
            <v>US Solar</v>
          </cell>
          <cell r="L2528">
            <v>1000</v>
          </cell>
          <cell r="M2528" t="str">
            <v>AC</v>
          </cell>
          <cell r="X2528">
            <v>2022</v>
          </cell>
          <cell r="Z2528" t="str">
            <v>Foley</v>
          </cell>
          <cell r="AB2528" t="str">
            <v>MN</v>
          </cell>
        </row>
        <row r="2529">
          <cell r="A2529" t="str">
            <v>P_294458449</v>
          </cell>
          <cell r="B2529" t="str">
            <v>Y</v>
          </cell>
          <cell r="F2529" t="str">
            <v>Northern States Power Co - Minnesota</v>
          </cell>
          <cell r="G2529">
            <v>13781</v>
          </cell>
          <cell r="I2529" t="str">
            <v>USS Franklin Solar LLC</v>
          </cell>
          <cell r="K2529" t="str">
            <v>US Solar</v>
          </cell>
          <cell r="L2529">
            <v>1000</v>
          </cell>
          <cell r="M2529" t="str">
            <v>AC</v>
          </cell>
          <cell r="X2529">
            <v>2022</v>
          </cell>
          <cell r="Z2529" t="str">
            <v>Franklin</v>
          </cell>
          <cell r="AB2529" t="str">
            <v>MN</v>
          </cell>
        </row>
        <row r="2530">
          <cell r="A2530" t="str">
            <v>P_647860376</v>
          </cell>
          <cell r="B2530" t="str">
            <v>Y</v>
          </cell>
          <cell r="F2530" t="str">
            <v>Northern States Power Co - Minnesota</v>
          </cell>
          <cell r="G2530">
            <v>13781</v>
          </cell>
          <cell r="I2530" t="str">
            <v>USS Mesa Solar LLC</v>
          </cell>
          <cell r="K2530" t="str">
            <v>US Solar</v>
          </cell>
          <cell r="L2530">
            <v>1000</v>
          </cell>
          <cell r="M2530" t="str">
            <v>AC</v>
          </cell>
          <cell r="X2530">
            <v>2022</v>
          </cell>
          <cell r="Z2530" t="str">
            <v>Danube</v>
          </cell>
          <cell r="AB2530" t="str">
            <v>MN</v>
          </cell>
        </row>
        <row r="2531">
          <cell r="A2531" t="str">
            <v>P_382878790</v>
          </cell>
          <cell r="B2531" t="str">
            <v>Y</v>
          </cell>
          <cell r="F2531" t="str">
            <v>Northern States Power Co - Minnesota</v>
          </cell>
          <cell r="G2531">
            <v>13781</v>
          </cell>
          <cell r="I2531" t="str">
            <v>USS Peach Solar LLC</v>
          </cell>
          <cell r="K2531" t="str">
            <v>US Solar</v>
          </cell>
          <cell r="L2531">
            <v>1000</v>
          </cell>
          <cell r="M2531" t="str">
            <v>AC</v>
          </cell>
          <cell r="X2531">
            <v>2022</v>
          </cell>
          <cell r="Z2531" t="str">
            <v>Mankato</v>
          </cell>
          <cell r="AB2531" t="str">
            <v>MN</v>
          </cell>
        </row>
        <row r="2532">
          <cell r="A2532" t="str">
            <v>P_747657543</v>
          </cell>
          <cell r="B2532" t="str">
            <v>Y</v>
          </cell>
          <cell r="F2532" t="str">
            <v>Northern States Power Co - Minnesota</v>
          </cell>
          <cell r="G2532">
            <v>13781</v>
          </cell>
          <cell r="I2532" t="str">
            <v>USS Prokosch Solar LLC</v>
          </cell>
          <cell r="K2532" t="str">
            <v>US Solar</v>
          </cell>
          <cell r="L2532">
            <v>1000</v>
          </cell>
          <cell r="M2532" t="str">
            <v>AC</v>
          </cell>
          <cell r="X2532">
            <v>2022</v>
          </cell>
          <cell r="Z2532" t="str">
            <v>Bird Island</v>
          </cell>
          <cell r="AB2532" t="str">
            <v>MN</v>
          </cell>
        </row>
        <row r="2533">
          <cell r="A2533" t="str">
            <v>P_478515972</v>
          </cell>
          <cell r="B2533" t="str">
            <v>Y</v>
          </cell>
          <cell r="F2533" t="str">
            <v>Northern States Power Co - Minnesota</v>
          </cell>
          <cell r="G2533">
            <v>13781</v>
          </cell>
          <cell r="I2533" t="str">
            <v>USS Rosebud Solar LLC</v>
          </cell>
          <cell r="K2533" t="str">
            <v>US Solar</v>
          </cell>
          <cell r="L2533">
            <v>1000</v>
          </cell>
          <cell r="M2533" t="str">
            <v>AC</v>
          </cell>
          <cell r="X2533">
            <v>2022</v>
          </cell>
          <cell r="Z2533" t="str">
            <v>Morgan</v>
          </cell>
          <cell r="AB2533" t="str">
            <v>MN</v>
          </cell>
        </row>
        <row r="2534">
          <cell r="A2534" t="str">
            <v>P_818570274</v>
          </cell>
          <cell r="B2534" t="str">
            <v>Y</v>
          </cell>
          <cell r="F2534" t="str">
            <v>Northern States Power Co - Minnesota</v>
          </cell>
          <cell r="G2534">
            <v>13781</v>
          </cell>
          <cell r="I2534" t="str">
            <v>USS Verbena Solar LLC</v>
          </cell>
          <cell r="K2534" t="str">
            <v>US Solar</v>
          </cell>
          <cell r="L2534">
            <v>1000</v>
          </cell>
          <cell r="M2534" t="str">
            <v>AC</v>
          </cell>
          <cell r="X2534">
            <v>2022</v>
          </cell>
          <cell r="Z2534" t="str">
            <v>Stewart</v>
          </cell>
          <cell r="AB2534" t="str">
            <v>MN</v>
          </cell>
        </row>
        <row r="2535">
          <cell r="A2535" t="str">
            <v>P_769662445</v>
          </cell>
          <cell r="B2535" t="str">
            <v>Y</v>
          </cell>
          <cell r="F2535" t="str">
            <v>Northern States Power Co - Minnesota</v>
          </cell>
          <cell r="G2535">
            <v>13781</v>
          </cell>
          <cell r="I2535" t="str">
            <v>USS Water Fowl Solar LLC</v>
          </cell>
          <cell r="K2535" t="str">
            <v>US Solar</v>
          </cell>
          <cell r="L2535">
            <v>427</v>
          </cell>
          <cell r="M2535" t="str">
            <v>AC</v>
          </cell>
          <cell r="X2535">
            <v>2022</v>
          </cell>
          <cell r="Z2535" t="str">
            <v>Silver Lake</v>
          </cell>
          <cell r="AB2535" t="str">
            <v>MN</v>
          </cell>
        </row>
        <row r="2536">
          <cell r="A2536" t="str">
            <v>P_868742972</v>
          </cell>
          <cell r="B2536" t="str">
            <v>Y</v>
          </cell>
          <cell r="F2536" t="str">
            <v>Northern States Power Co - Minnesota</v>
          </cell>
          <cell r="G2536">
            <v>13781</v>
          </cell>
          <cell r="I2536" t="str">
            <v>USS Wells Creek Solar LLC</v>
          </cell>
          <cell r="K2536" t="str">
            <v>US Solar</v>
          </cell>
          <cell r="L2536">
            <v>1000</v>
          </cell>
          <cell r="M2536" t="str">
            <v>AC</v>
          </cell>
          <cell r="X2536">
            <v>2022</v>
          </cell>
          <cell r="Z2536" t="str">
            <v>Goodhue</v>
          </cell>
          <cell r="AB2536" t="str">
            <v>MN</v>
          </cell>
        </row>
        <row r="2537">
          <cell r="A2537" t="str">
            <v>P_428805470</v>
          </cell>
          <cell r="B2537" t="str">
            <v>Y</v>
          </cell>
          <cell r="F2537" t="str">
            <v>Northern States Power Co - Minnesota</v>
          </cell>
          <cell r="G2537">
            <v>13781</v>
          </cell>
          <cell r="I2537" t="str">
            <v>Wolfe CSG</v>
          </cell>
          <cell r="K2537" t="str">
            <v>New Energy Equity</v>
          </cell>
          <cell r="L2537">
            <v>1000</v>
          </cell>
          <cell r="M2537" t="str">
            <v>AC</v>
          </cell>
          <cell r="X2537">
            <v>2022</v>
          </cell>
          <cell r="Z2537" t="str">
            <v>Mankato</v>
          </cell>
          <cell r="AB2537" t="str">
            <v>MN</v>
          </cell>
        </row>
        <row r="2538">
          <cell r="A2538" t="str">
            <v>P_312338489</v>
          </cell>
          <cell r="B2538" t="str">
            <v>Y</v>
          </cell>
          <cell r="F2538" t="str">
            <v>Baltimore Gas &amp; Electric Co</v>
          </cell>
          <cell r="G2538">
            <v>1167</v>
          </cell>
          <cell r="I2538">
            <v>4831540</v>
          </cell>
          <cell r="K2538" t="str">
            <v>Viceroy Solar, LLC</v>
          </cell>
          <cell r="L2538">
            <v>2000</v>
          </cell>
          <cell r="M2538" t="str">
            <v>AC</v>
          </cell>
          <cell r="X2538">
            <v>2022</v>
          </cell>
          <cell r="Z2538" t="str">
            <v>Annandale</v>
          </cell>
          <cell r="AB2538" t="str">
            <v>MD</v>
          </cell>
        </row>
        <row r="2539">
          <cell r="A2539" t="str">
            <v>P_125504463</v>
          </cell>
          <cell r="B2539" t="str">
            <v>Y</v>
          </cell>
          <cell r="F2539" t="str">
            <v>Baltimore Gas &amp; Electric Co</v>
          </cell>
          <cell r="G2539">
            <v>1167</v>
          </cell>
          <cell r="I2539">
            <v>4955094</v>
          </cell>
          <cell r="K2539" t="str">
            <v>Patuxent Solar, LLC</v>
          </cell>
          <cell r="L2539">
            <v>1984</v>
          </cell>
          <cell r="M2539" t="str">
            <v>AC</v>
          </cell>
          <cell r="X2539">
            <v>2022</v>
          </cell>
          <cell r="Z2539" t="str">
            <v>Lothian</v>
          </cell>
          <cell r="AB2539" t="str">
            <v>MD</v>
          </cell>
        </row>
        <row r="2540">
          <cell r="A2540" t="str">
            <v>P_445761283</v>
          </cell>
          <cell r="B2540" t="str">
            <v>Y</v>
          </cell>
          <cell r="F2540" t="str">
            <v>Baltimore Gas &amp; Electric Co</v>
          </cell>
          <cell r="G2540">
            <v>1167</v>
          </cell>
          <cell r="I2540">
            <v>7180</v>
          </cell>
          <cell r="K2540" t="str">
            <v>SunEast Friendship Solar, LLC</v>
          </cell>
          <cell r="L2540">
            <v>2000</v>
          </cell>
          <cell r="M2540" t="str">
            <v>AC</v>
          </cell>
          <cell r="X2540">
            <v>2023</v>
          </cell>
          <cell r="Z2540" t="str">
            <v>West Friendship</v>
          </cell>
          <cell r="AB2540" t="str">
            <v>MD</v>
          </cell>
        </row>
        <row r="2541">
          <cell r="A2541" t="str">
            <v>P_608634047</v>
          </cell>
          <cell r="B2541" t="str">
            <v>Y</v>
          </cell>
          <cell r="F2541" t="str">
            <v>Baltimore Gas &amp; Electric Co</v>
          </cell>
          <cell r="G2541">
            <v>1167</v>
          </cell>
          <cell r="I2541">
            <v>2499</v>
          </cell>
          <cell r="K2541" t="str">
            <v>Obsidian I Sunstone Fort Meade Holding, LLC</v>
          </cell>
          <cell r="L2541">
            <v>600</v>
          </cell>
          <cell r="M2541" t="str">
            <v>AC</v>
          </cell>
          <cell r="X2541">
            <v>2023</v>
          </cell>
          <cell r="Z2541" t="str">
            <v>Stoney Run</v>
          </cell>
          <cell r="AB2541" t="str">
            <v>MD</v>
          </cell>
        </row>
        <row r="2542">
          <cell r="A2542" t="str">
            <v>P_679496953</v>
          </cell>
          <cell r="B2542" t="str">
            <v>Y</v>
          </cell>
          <cell r="F2542" t="str">
            <v>The Potomac Edison Co</v>
          </cell>
          <cell r="G2542">
            <v>15263</v>
          </cell>
          <cell r="I2542" t="str">
            <v>18A2216230004116</v>
          </cell>
          <cell r="K2542" t="str">
            <v>TPE Maryland Solar Holdings2, LLC</v>
          </cell>
          <cell r="L2542">
            <v>2000</v>
          </cell>
          <cell r="M2542" t="str">
            <v>AC</v>
          </cell>
          <cell r="X2542">
            <v>2020</v>
          </cell>
          <cell r="Z2542" t="str">
            <v>Friendsville</v>
          </cell>
          <cell r="AB2542" t="str">
            <v>MD</v>
          </cell>
        </row>
        <row r="2543">
          <cell r="A2543" t="str">
            <v>P_571917443</v>
          </cell>
          <cell r="B2543" t="str">
            <v>Y</v>
          </cell>
          <cell r="F2543" t="str">
            <v>Potomac Electric Power Co</v>
          </cell>
          <cell r="G2543" t="str">
            <v>15270MD</v>
          </cell>
          <cell r="I2543" t="str">
            <v>17A215069003901</v>
          </cell>
          <cell r="K2543" t="str">
            <v>Alder Energy Systems,LLC</v>
          </cell>
          <cell r="L2543">
            <v>1320</v>
          </cell>
          <cell r="M2543" t="str">
            <v>AC</v>
          </cell>
          <cell r="X2543">
            <v>2019</v>
          </cell>
          <cell r="Z2543" t="str">
            <v>Clinton</v>
          </cell>
          <cell r="AB2543" t="str">
            <v>MD</v>
          </cell>
        </row>
        <row r="2544">
          <cell r="A2544" t="str">
            <v>P_571917443</v>
          </cell>
          <cell r="B2544" t="str">
            <v>Y</v>
          </cell>
          <cell r="F2544" t="str">
            <v>Potomac Electric Power Co</v>
          </cell>
          <cell r="G2544" t="str">
            <v>15270MD</v>
          </cell>
          <cell r="I2544" t="str">
            <v>17A2149970003865</v>
          </cell>
          <cell r="K2544" t="str">
            <v>Clean Choice Energy</v>
          </cell>
          <cell r="L2544">
            <v>2000</v>
          </cell>
          <cell r="M2544" t="str">
            <v>AC</v>
          </cell>
          <cell r="X2544">
            <v>2019</v>
          </cell>
          <cell r="Z2544" t="str">
            <v>Upper Marlboro</v>
          </cell>
          <cell r="AB2544" t="str">
            <v>MD</v>
          </cell>
        </row>
        <row r="2545">
          <cell r="A2545" t="str">
            <v>P_416799634</v>
          </cell>
          <cell r="B2545" t="str">
            <v>Y</v>
          </cell>
          <cell r="F2545" t="str">
            <v>Potomac Electric Power Co</v>
          </cell>
          <cell r="G2545" t="str">
            <v>15270MD</v>
          </cell>
          <cell r="I2545" t="str">
            <v>17C2149980003866</v>
          </cell>
          <cell r="K2545" t="str">
            <v>Groundswell, Inc.</v>
          </cell>
          <cell r="L2545">
            <v>240</v>
          </cell>
          <cell r="M2545" t="str">
            <v>AC</v>
          </cell>
          <cell r="X2545">
            <v>2020</v>
          </cell>
          <cell r="Z2545" t="str">
            <v>Silver Spring</v>
          </cell>
          <cell r="AB2545" t="str">
            <v>MD</v>
          </cell>
        </row>
        <row r="2546">
          <cell r="A2546" t="str">
            <v>P_366057350</v>
          </cell>
          <cell r="B2546" t="str">
            <v>Y</v>
          </cell>
          <cell r="F2546" t="str">
            <v>Potomac Electric Power Co</v>
          </cell>
          <cell r="G2546" t="str">
            <v>15270MD</v>
          </cell>
          <cell r="I2546" t="str">
            <v>21A2374870004834</v>
          </cell>
          <cell r="K2546" t="str">
            <v>NCS Stonegate Condos, LLC</v>
          </cell>
          <cell r="L2546">
            <v>67</v>
          </cell>
          <cell r="M2546" t="str">
            <v>AC</v>
          </cell>
          <cell r="X2546">
            <v>2020</v>
          </cell>
          <cell r="Z2546" t="str">
            <v>Hillcrest Heights</v>
          </cell>
          <cell r="AB2546" t="str">
            <v>MD</v>
          </cell>
        </row>
        <row r="2547">
          <cell r="A2547" t="str">
            <v>P_432619844</v>
          </cell>
          <cell r="B2547" t="str">
            <v>Y</v>
          </cell>
          <cell r="F2547" t="str">
            <v>Potomac Electric Power Co</v>
          </cell>
          <cell r="G2547" t="str">
            <v>15270MD</v>
          </cell>
          <cell r="I2547" t="str">
            <v>20A2327950004578</v>
          </cell>
          <cell r="K2547" t="str">
            <v>TPE MD MO33, LLC</v>
          </cell>
          <cell r="L2547">
            <v>2000</v>
          </cell>
          <cell r="M2547" t="str">
            <v>AC</v>
          </cell>
          <cell r="X2547">
            <v>2021</v>
          </cell>
          <cell r="Z2547" t="str">
            <v>Gaithersburg</v>
          </cell>
          <cell r="AB2547" t="str">
            <v>MD</v>
          </cell>
        </row>
        <row r="2548">
          <cell r="A2548" t="str">
            <v>P_514411179</v>
          </cell>
          <cell r="B2548" t="str">
            <v>Y</v>
          </cell>
          <cell r="F2548" t="str">
            <v>Potomac Electric Power Co</v>
          </cell>
          <cell r="G2548" t="str">
            <v>15270MD</v>
          </cell>
          <cell r="I2548" t="str">
            <v>20A2285530004393</v>
          </cell>
          <cell r="K2548" t="str">
            <v>Cross Road Trail Solar, LLC</v>
          </cell>
          <cell r="L2548">
            <v>875</v>
          </cell>
          <cell r="M2548" t="str">
            <v>AC</v>
          </cell>
          <cell r="X2548">
            <v>2022</v>
          </cell>
          <cell r="Z2548" t="str">
            <v>Brandywine</v>
          </cell>
          <cell r="AB2548" t="str">
            <v>MD</v>
          </cell>
        </row>
        <row r="2549">
          <cell r="A2549" t="str">
            <v>P_583392380</v>
          </cell>
          <cell r="B2549" t="str">
            <v>Y</v>
          </cell>
          <cell r="F2549" t="str">
            <v>Potomac Electric Power Co</v>
          </cell>
          <cell r="G2549" t="str">
            <v>15270MD</v>
          </cell>
          <cell r="I2549" t="str">
            <v>PEPCO-0095727</v>
          </cell>
          <cell r="K2549" t="str">
            <v>NCS Stonegate Condos LLC</v>
          </cell>
          <cell r="L2549">
            <v>673</v>
          </cell>
          <cell r="M2549" t="str">
            <v>AC</v>
          </cell>
          <cell r="X2549">
            <v>2022</v>
          </cell>
          <cell r="Z2549" t="str">
            <v>Hillcrest Heights</v>
          </cell>
          <cell r="AB2549" t="str">
            <v>MD</v>
          </cell>
        </row>
        <row r="2550">
          <cell r="A2550" t="str">
            <v>P_146231898</v>
          </cell>
          <cell r="B2550" t="str">
            <v>Y</v>
          </cell>
          <cell r="F2550" t="str">
            <v>Potomac Electric Power Co</v>
          </cell>
          <cell r="G2550" t="str">
            <v>15270MD</v>
          </cell>
          <cell r="I2550" t="str">
            <v>PEPCO-0095724</v>
          </cell>
          <cell r="K2550" t="str">
            <v>NCS Stonegate Condos LLC</v>
          </cell>
          <cell r="L2550">
            <v>1346</v>
          </cell>
          <cell r="M2550" t="str">
            <v>AC</v>
          </cell>
          <cell r="X2550">
            <v>2022</v>
          </cell>
          <cell r="Z2550" t="str">
            <v>Hillcrest Heights</v>
          </cell>
          <cell r="AB2550" t="str">
            <v>MD</v>
          </cell>
        </row>
        <row r="2551">
          <cell r="A2551" t="str">
            <v>P_716669709</v>
          </cell>
          <cell r="B2551" t="str">
            <v>Y</v>
          </cell>
          <cell r="F2551" t="str">
            <v>Portland General Electric Co</v>
          </cell>
          <cell r="G2551">
            <v>15248</v>
          </cell>
          <cell r="I2551" t="str">
            <v>Skyward Solar</v>
          </cell>
          <cell r="L2551">
            <v>2500</v>
          </cell>
          <cell r="M2551" t="str">
            <v>AC</v>
          </cell>
          <cell r="X2551">
            <v>2022</v>
          </cell>
          <cell r="Z2551" t="str">
            <v>Boring</v>
          </cell>
          <cell r="AB2551" t="str">
            <v>OR</v>
          </cell>
        </row>
        <row r="2552">
          <cell r="A2552" t="str">
            <v>P_445349384</v>
          </cell>
          <cell r="B2552" t="str">
            <v>Y</v>
          </cell>
          <cell r="F2552" t="str">
            <v>Public Service Elec &amp; Gas Co</v>
          </cell>
          <cell r="G2552">
            <v>15477</v>
          </cell>
          <cell r="I2552" t="str">
            <v>NJSTRE1545017717</v>
          </cell>
          <cell r="K2552" t="str">
            <v>Duke Realty ePort Urban Renewal LLC</v>
          </cell>
          <cell r="L2552">
            <v>2672.82</v>
          </cell>
          <cell r="M2552" t="str">
            <v>DC</v>
          </cell>
          <cell r="X2552">
            <v>2021</v>
          </cell>
          <cell r="Z2552" t="str">
            <v>Perth Amboy</v>
          </cell>
          <cell r="AB2552" t="str">
            <v>NJ</v>
          </cell>
        </row>
        <row r="2553">
          <cell r="A2553" t="str">
            <v>P_190849323</v>
          </cell>
          <cell r="B2553" t="str">
            <v>Y</v>
          </cell>
          <cell r="F2553" t="str">
            <v>Public Service Elec &amp; Gas Co</v>
          </cell>
          <cell r="G2553">
            <v>15477</v>
          </cell>
          <cell r="I2553" t="str">
            <v>NJSTRE1545017708</v>
          </cell>
          <cell r="K2553" t="str">
            <v>Duke Realty ePort Urban Renewal LLC</v>
          </cell>
          <cell r="L2553">
            <v>4279.41</v>
          </cell>
          <cell r="M2553" t="str">
            <v>DC</v>
          </cell>
          <cell r="X2553">
            <v>2021</v>
          </cell>
          <cell r="Z2553" t="str">
            <v>Perth Amboy</v>
          </cell>
          <cell r="AB2553" t="str">
            <v>NJ</v>
          </cell>
        </row>
        <row r="2554">
          <cell r="A2554" t="str">
            <v>P_454938656</v>
          </cell>
          <cell r="B2554" t="str">
            <v>Y</v>
          </cell>
          <cell r="F2554" t="str">
            <v>Public Service Elec &amp; Gas Co</v>
          </cell>
          <cell r="G2554">
            <v>15477</v>
          </cell>
          <cell r="I2554" t="str">
            <v>NJSTRE1545017744</v>
          </cell>
          <cell r="K2554" t="str">
            <v>Crystal LLC</v>
          </cell>
          <cell r="L2554">
            <v>791.64</v>
          </cell>
          <cell r="M2554" t="str">
            <v>DC</v>
          </cell>
          <cell r="X2554">
            <v>2021</v>
          </cell>
          <cell r="Z2554" t="str">
            <v>Pennsauken</v>
          </cell>
          <cell r="AB2554" t="str">
            <v>NJ</v>
          </cell>
        </row>
        <row r="2555">
          <cell r="A2555" t="str">
            <v>P_837902434</v>
          </cell>
          <cell r="B2555" t="str">
            <v>Y</v>
          </cell>
          <cell r="F2555" t="str">
            <v>Public Service Elec &amp; Gas Co</v>
          </cell>
          <cell r="G2555">
            <v>15477</v>
          </cell>
          <cell r="I2555" t="str">
            <v>NJSTRE1545017664</v>
          </cell>
          <cell r="K2555" t="str">
            <v>Duke Realty Teterboro Urban Renewal, LLC</v>
          </cell>
          <cell r="L2555">
            <v>1655.64</v>
          </cell>
          <cell r="M2555" t="str">
            <v>DC</v>
          </cell>
          <cell r="X2555">
            <v>2021</v>
          </cell>
          <cell r="Z2555" t="str">
            <v>Teterboro</v>
          </cell>
          <cell r="AB2555" t="str">
            <v>NJ</v>
          </cell>
        </row>
        <row r="2556">
          <cell r="A2556" t="str">
            <v>P_880636295</v>
          </cell>
          <cell r="B2556" t="str">
            <v>Y</v>
          </cell>
          <cell r="F2556" t="str">
            <v>Public Service Elec &amp; Gas Co</v>
          </cell>
          <cell r="G2556">
            <v>15477</v>
          </cell>
          <cell r="I2556" t="str">
            <v>NJSTRE1545017648</v>
          </cell>
          <cell r="K2556" t="str">
            <v>Duke Realty Limited Partnership</v>
          </cell>
          <cell r="L2556">
            <v>2335.25</v>
          </cell>
          <cell r="M2556" t="str">
            <v>DC</v>
          </cell>
          <cell r="X2556">
            <v>2021</v>
          </cell>
          <cell r="Z2556" t="str">
            <v>Wood-Ridge</v>
          </cell>
          <cell r="AB2556" t="str">
            <v>NJ</v>
          </cell>
        </row>
        <row r="2557">
          <cell r="A2557" t="str">
            <v>P_946482149</v>
          </cell>
          <cell r="B2557" t="str">
            <v>Y</v>
          </cell>
          <cell r="F2557" t="str">
            <v>Public Service Elec &amp; Gas Co</v>
          </cell>
          <cell r="G2557">
            <v>15477</v>
          </cell>
          <cell r="I2557" t="str">
            <v>NJSTRE1545017700</v>
          </cell>
          <cell r="K2557" t="str">
            <v>CSRPM 2900 Woodbridge Avenue LLC</v>
          </cell>
          <cell r="L2557">
            <v>3189.04</v>
          </cell>
          <cell r="M2557" t="str">
            <v>DC</v>
          </cell>
          <cell r="X2557">
            <v>2021</v>
          </cell>
          <cell r="Z2557" t="str">
            <v>Edison</v>
          </cell>
          <cell r="AB2557" t="str">
            <v>NJ</v>
          </cell>
        </row>
        <row r="2558">
          <cell r="A2558" t="str">
            <v>P_022092372</v>
          </cell>
          <cell r="B2558" t="str">
            <v>Y</v>
          </cell>
          <cell r="F2558" t="str">
            <v>Jersey Central Power &amp; Lt Co</v>
          </cell>
          <cell r="G2558">
            <v>9726</v>
          </cell>
          <cell r="I2558" t="str">
            <v>NJSTRE1545017665</v>
          </cell>
          <cell r="K2558" t="str">
            <v>World Apostolate of Fatima (Blue Army)</v>
          </cell>
          <cell r="L2558">
            <v>682.24</v>
          </cell>
          <cell r="M2558" t="str">
            <v>DC</v>
          </cell>
          <cell r="X2558">
            <v>2021</v>
          </cell>
          <cell r="Z2558" t="str">
            <v>Franklin</v>
          </cell>
          <cell r="AB2558" t="str">
            <v>NJ</v>
          </cell>
        </row>
        <row r="2559">
          <cell r="A2559" t="str">
            <v>P_318162233</v>
          </cell>
          <cell r="B2559" t="str">
            <v>Y</v>
          </cell>
          <cell r="F2559" t="str">
            <v>Public Service Elec &amp; Gas Co</v>
          </cell>
          <cell r="G2559">
            <v>15477</v>
          </cell>
          <cell r="I2559" t="str">
            <v>NJSTRE1545017736</v>
          </cell>
          <cell r="K2559" t="str">
            <v>Pelvil Realty LLP</v>
          </cell>
          <cell r="L2559">
            <v>2119.6799999999998</v>
          </cell>
          <cell r="M2559" t="str">
            <v>DC</v>
          </cell>
          <cell r="X2559">
            <v>2021</v>
          </cell>
          <cell r="Z2559" t="str">
            <v>North Bergen</v>
          </cell>
          <cell r="AB2559" t="str">
            <v>NJ</v>
          </cell>
        </row>
        <row r="2560">
          <cell r="A2560" t="str">
            <v>P_888705754</v>
          </cell>
          <cell r="B2560" t="str">
            <v>Y</v>
          </cell>
          <cell r="F2560" t="str">
            <v>Public Service Elec &amp; Gas Co</v>
          </cell>
          <cell r="G2560">
            <v>15477</v>
          </cell>
          <cell r="I2560" t="str">
            <v>NJSTRE1545017747</v>
          </cell>
          <cell r="K2560" t="str">
            <v>Life in Christ Ministries Inc.</v>
          </cell>
          <cell r="L2560">
            <v>1858.96</v>
          </cell>
          <cell r="M2560" t="str">
            <v>DC</v>
          </cell>
          <cell r="X2560">
            <v>2022</v>
          </cell>
          <cell r="Z2560" t="str">
            <v>Pennsauken</v>
          </cell>
          <cell r="AB2560" t="str">
            <v>NJ</v>
          </cell>
        </row>
        <row r="2561">
          <cell r="A2561" t="str">
            <v>P_199198221</v>
          </cell>
          <cell r="B2561" t="str">
            <v>Y</v>
          </cell>
          <cell r="F2561" t="str">
            <v>Public Service Elec &amp; Gas Co</v>
          </cell>
          <cell r="G2561">
            <v>15477</v>
          </cell>
          <cell r="I2561" t="str">
            <v>NJSTRE1545017647</v>
          </cell>
          <cell r="K2561" t="str">
            <v>AC Power 7, LLC</v>
          </cell>
          <cell r="L2561">
            <v>1432.25</v>
          </cell>
          <cell r="M2561" t="str">
            <v>DC</v>
          </cell>
          <cell r="X2561">
            <v>2022</v>
          </cell>
          <cell r="Z2561" t="str">
            <v>Deptford</v>
          </cell>
          <cell r="AB2561" t="str">
            <v>NJ</v>
          </cell>
        </row>
        <row r="2562">
          <cell r="A2562" t="str">
            <v>P_988194936</v>
          </cell>
          <cell r="B2562" t="str">
            <v>Y</v>
          </cell>
          <cell r="F2562" t="str">
            <v>Public Service Elec &amp; Gas Co</v>
          </cell>
          <cell r="G2562">
            <v>15477</v>
          </cell>
          <cell r="I2562" t="str">
            <v>NJSTRE1545017660</v>
          </cell>
          <cell r="K2562" t="str">
            <v>AC Power 8, LLC</v>
          </cell>
          <cell r="L2562">
            <v>829.6</v>
          </cell>
          <cell r="M2562" t="str">
            <v>DC</v>
          </cell>
          <cell r="X2562">
            <v>2022</v>
          </cell>
          <cell r="Z2562" t="str">
            <v>Edison</v>
          </cell>
          <cell r="AB2562" t="str">
            <v>NJ</v>
          </cell>
        </row>
        <row r="2563">
          <cell r="A2563" t="str">
            <v>P_080646443</v>
          </cell>
          <cell r="B2563" t="str">
            <v>Y</v>
          </cell>
          <cell r="F2563" t="str">
            <v>Public Service Elec &amp; Gas Co</v>
          </cell>
          <cell r="G2563">
            <v>15477</v>
          </cell>
          <cell r="I2563" t="str">
            <v>NJSTRE1545017704</v>
          </cell>
          <cell r="K2563" t="str">
            <v>Nexamp Solar, LLC</v>
          </cell>
          <cell r="L2563">
            <v>1189.08</v>
          </cell>
          <cell r="M2563" t="str">
            <v>DC</v>
          </cell>
          <cell r="X2563">
            <v>2022</v>
          </cell>
          <cell r="Z2563" t="str">
            <v>South Brunswick</v>
          </cell>
          <cell r="AB2563" t="str">
            <v>NJ</v>
          </cell>
        </row>
        <row r="2564">
          <cell r="A2564" t="str">
            <v>P_169873020</v>
          </cell>
          <cell r="B2564" t="str">
            <v>Y</v>
          </cell>
          <cell r="F2564" t="str">
            <v>Jersey Central Power &amp; Lt Co</v>
          </cell>
          <cell r="G2564">
            <v>9726</v>
          </cell>
          <cell r="I2564" t="str">
            <v>NJSTRE1545017641</v>
          </cell>
          <cell r="K2564" t="str">
            <v>Ocean County Landfill Corp.</v>
          </cell>
          <cell r="L2564">
            <v>4981.08</v>
          </cell>
          <cell r="M2564" t="str">
            <v>DC</v>
          </cell>
          <cell r="X2564">
            <v>2022</v>
          </cell>
          <cell r="Z2564" t="str">
            <v>Manchester Twp.</v>
          </cell>
          <cell r="AB2564" t="str">
            <v>NJ</v>
          </cell>
        </row>
        <row r="2565">
          <cell r="A2565" t="str">
            <v>P_656120495</v>
          </cell>
          <cell r="B2565" t="str">
            <v>Y</v>
          </cell>
          <cell r="F2565" t="str">
            <v>Jersey Central Power &amp; Lt Co</v>
          </cell>
          <cell r="G2565">
            <v>9726</v>
          </cell>
          <cell r="I2565" t="str">
            <v>NJSTRE1545017646</v>
          </cell>
          <cell r="K2565" t="str">
            <v>Wall Township-Brownfield</v>
          </cell>
          <cell r="L2565">
            <v>2129.4</v>
          </cell>
          <cell r="M2565" t="str">
            <v>DC</v>
          </cell>
          <cell r="X2565">
            <v>2022</v>
          </cell>
          <cell r="Z2565" t="str">
            <v>West Belmar</v>
          </cell>
          <cell r="AB2565" t="str">
            <v>NJ</v>
          </cell>
        </row>
        <row r="2566">
          <cell r="A2566" t="str">
            <v>P_806710289</v>
          </cell>
          <cell r="B2566" t="str">
            <v>Y</v>
          </cell>
          <cell r="F2566" t="str">
            <v>Public Service Elec &amp; Gas Co</v>
          </cell>
          <cell r="G2566">
            <v>15477</v>
          </cell>
          <cell r="I2566" t="str">
            <v>NJSTRE1548093089</v>
          </cell>
          <cell r="K2566" t="str">
            <v>601 Delran Parkway</v>
          </cell>
          <cell r="L2566">
            <v>661.77</v>
          </cell>
          <cell r="M2566" t="str">
            <v>DC</v>
          </cell>
          <cell r="X2566">
            <v>2022</v>
          </cell>
          <cell r="Z2566" t="str">
            <v>Delran</v>
          </cell>
          <cell r="AB2566" t="str">
            <v>NJ</v>
          </cell>
        </row>
        <row r="2567">
          <cell r="A2567" t="str">
            <v>P_895668121</v>
          </cell>
          <cell r="B2567" t="str">
            <v>Y</v>
          </cell>
          <cell r="F2567" t="str">
            <v>Public Service Elec &amp; Gas Co</v>
          </cell>
          <cell r="G2567">
            <v>15477</v>
          </cell>
          <cell r="I2567" t="str">
            <v>NJSTRE1548090954</v>
          </cell>
          <cell r="K2567" t="str">
            <v>Alisha and Aryan Realty LLC</v>
          </cell>
          <cell r="L2567">
            <v>697.41</v>
          </cell>
          <cell r="M2567" t="str">
            <v>DC</v>
          </cell>
          <cell r="X2567">
            <v>2023</v>
          </cell>
          <cell r="Z2567" t="str">
            <v>Dayton</v>
          </cell>
          <cell r="AB2567" t="str">
            <v>NJ</v>
          </cell>
        </row>
        <row r="2568">
          <cell r="A2568" t="str">
            <v>P_947449711</v>
          </cell>
          <cell r="B2568" t="str">
            <v>Y</v>
          </cell>
          <cell r="F2568" t="str">
            <v>Public Service Elec &amp; Gas Co</v>
          </cell>
          <cell r="G2568">
            <v>15477</v>
          </cell>
          <cell r="I2568" t="str">
            <v>NJSTRE1548091248</v>
          </cell>
          <cell r="K2568" t="str">
            <v>1112 CR NB LLC</v>
          </cell>
          <cell r="L2568">
            <v>695.79</v>
          </cell>
          <cell r="M2568" t="str">
            <v>DC</v>
          </cell>
          <cell r="X2568">
            <v>2023</v>
          </cell>
          <cell r="Z2568" t="str">
            <v>North Brunswick</v>
          </cell>
          <cell r="AB2568" t="str">
            <v>NJ</v>
          </cell>
        </row>
        <row r="2569">
          <cell r="A2569" t="str">
            <v>P_500972770</v>
          </cell>
          <cell r="B2569" t="str">
            <v>Y</v>
          </cell>
          <cell r="F2569" t="str">
            <v>Public Service Elec &amp; Gas Co</v>
          </cell>
          <cell r="G2569">
            <v>15477</v>
          </cell>
          <cell r="I2569" t="str">
            <v>NJSTRE1548084081</v>
          </cell>
          <cell r="K2569" t="str">
            <v>1101 CR NB LLC</v>
          </cell>
          <cell r="L2569">
            <v>1109.7</v>
          </cell>
          <cell r="M2569" t="str">
            <v>DC</v>
          </cell>
          <cell r="X2569">
            <v>2023</v>
          </cell>
          <cell r="Z2569" t="str">
            <v>North Brunswick</v>
          </cell>
          <cell r="AB2569" t="str">
            <v>NJ</v>
          </cell>
        </row>
        <row r="2570">
          <cell r="A2570" t="str">
            <v>P_269408586</v>
          </cell>
          <cell r="B2570" t="str">
            <v>Y</v>
          </cell>
          <cell r="F2570" t="str">
            <v>Jersey Central Power &amp; Lt Co</v>
          </cell>
          <cell r="G2570">
            <v>9726</v>
          </cell>
          <cell r="I2570" t="str">
            <v>NJSTRE1548092858</v>
          </cell>
          <cell r="K2570" t="str">
            <v>Extra Space Properties Eighty Four, LLC</v>
          </cell>
          <cell r="L2570">
            <v>537.84</v>
          </cell>
          <cell r="M2570" t="str">
            <v>DC</v>
          </cell>
          <cell r="X2570">
            <v>2023</v>
          </cell>
          <cell r="Z2570" t="str">
            <v>Neptune</v>
          </cell>
          <cell r="AB2570" t="str">
            <v>NJ</v>
          </cell>
        </row>
        <row r="2571">
          <cell r="A2571" t="str">
            <v>P_417543044</v>
          </cell>
          <cell r="B2571" t="str">
            <v>Y</v>
          </cell>
          <cell r="F2571" t="str">
            <v>Nebraska Public Power District</v>
          </cell>
          <cell r="G2571">
            <v>13337</v>
          </cell>
          <cell r="I2571" t="str">
            <v>Ogallala</v>
          </cell>
          <cell r="L2571">
            <v>1500</v>
          </cell>
          <cell r="M2571" t="str">
            <v>AC</v>
          </cell>
          <cell r="X2571">
            <v>2023</v>
          </cell>
          <cell r="Z2571" t="str">
            <v>Ogalalla</v>
          </cell>
          <cell r="AB2571" t="str">
            <v>NE</v>
          </cell>
        </row>
        <row r="2572">
          <cell r="A2572" t="str">
            <v>P_509043764</v>
          </cell>
          <cell r="B2572" t="str">
            <v>Y</v>
          </cell>
          <cell r="F2572" t="str">
            <v>Public Service Co of Colorado</v>
          </cell>
          <cell r="G2572">
            <v>15466</v>
          </cell>
          <cell r="I2572" t="str">
            <v>Vestal PS1 Solar LLC (SRC074898)</v>
          </cell>
          <cell r="K2572" t="str">
            <v>Pivot Energy</v>
          </cell>
          <cell r="L2572">
            <v>990.125</v>
          </cell>
          <cell r="M2572" t="str">
            <v>AC</v>
          </cell>
          <cell r="X2572">
            <v>2022</v>
          </cell>
          <cell r="Z2572" t="str">
            <v>Parachute</v>
          </cell>
          <cell r="AB2572" t="str">
            <v>CO</v>
          </cell>
        </row>
        <row r="2573">
          <cell r="A2573" t="str">
            <v>P_582274697</v>
          </cell>
          <cell r="B2573" t="str">
            <v>Y</v>
          </cell>
          <cell r="F2573" t="str">
            <v>Public Service Co of Colorado</v>
          </cell>
          <cell r="G2573">
            <v>15466</v>
          </cell>
          <cell r="I2573" t="str">
            <v>Vestal PS2 Solar LLC (SRC074899)</v>
          </cell>
          <cell r="K2573" t="str">
            <v>Pivot Energy</v>
          </cell>
          <cell r="L2573">
            <v>1500</v>
          </cell>
          <cell r="M2573" t="str">
            <v>AC</v>
          </cell>
          <cell r="X2573">
            <v>2022</v>
          </cell>
          <cell r="Z2573" t="str">
            <v>Brush</v>
          </cell>
          <cell r="AB2573" t="str">
            <v>CO</v>
          </cell>
        </row>
        <row r="2574">
          <cell r="A2574" t="str">
            <v>P_414694043</v>
          </cell>
          <cell r="B2574" t="str">
            <v>Y</v>
          </cell>
          <cell r="F2574" t="str">
            <v>Public Service Co of Colorado</v>
          </cell>
          <cell r="G2574">
            <v>15466</v>
          </cell>
          <cell r="I2574" t="str">
            <v>Vestal PS3 Solar LLC (SRC074906)</v>
          </cell>
          <cell r="K2574" t="str">
            <v>Pivot Energy</v>
          </cell>
          <cell r="L2574">
            <v>1991.375</v>
          </cell>
          <cell r="M2574" t="str">
            <v>AC</v>
          </cell>
          <cell r="X2574">
            <v>2022</v>
          </cell>
          <cell r="Z2574" t="str">
            <v>Parachute</v>
          </cell>
          <cell r="AB2574" t="str">
            <v>CO</v>
          </cell>
        </row>
        <row r="2575">
          <cell r="A2575" t="str">
            <v>P_983281030</v>
          </cell>
          <cell r="B2575" t="str">
            <v>Y</v>
          </cell>
          <cell r="F2575" t="str">
            <v>Public Service Co of Colorado</v>
          </cell>
          <cell r="G2575">
            <v>15466</v>
          </cell>
          <cell r="I2575" t="str">
            <v>Vestal PS4 Solar LLC (SRC074909)</v>
          </cell>
          <cell r="K2575" t="str">
            <v>Pivot Energy</v>
          </cell>
          <cell r="L2575">
            <v>1999.75</v>
          </cell>
          <cell r="M2575" t="str">
            <v>AC</v>
          </cell>
          <cell r="X2575">
            <v>2022</v>
          </cell>
          <cell r="Z2575" t="str">
            <v>Platteville</v>
          </cell>
          <cell r="AB2575" t="str">
            <v>CO</v>
          </cell>
        </row>
        <row r="2576">
          <cell r="A2576" t="str">
            <v>P_698834281</v>
          </cell>
          <cell r="B2576" t="str">
            <v>Y</v>
          </cell>
          <cell r="F2576" t="str">
            <v>Public Service Co of Colorado</v>
          </cell>
          <cell r="G2576">
            <v>15466</v>
          </cell>
          <cell r="I2576" t="str">
            <v>NSE Camber Solar PS5 LLC (SRC074910)</v>
          </cell>
          <cell r="K2576" t="str">
            <v>Pivot Energy</v>
          </cell>
          <cell r="L2576">
            <v>1500</v>
          </cell>
          <cell r="M2576" t="str">
            <v>AC</v>
          </cell>
          <cell r="X2576">
            <v>2022</v>
          </cell>
          <cell r="Z2576" t="str">
            <v>Platteville</v>
          </cell>
          <cell r="AB2576" t="str">
            <v>CO</v>
          </cell>
        </row>
        <row r="2577">
          <cell r="A2577" t="str">
            <v>P_874094473</v>
          </cell>
          <cell r="B2577" t="str">
            <v>Y</v>
          </cell>
          <cell r="F2577" t="str">
            <v>Public Service Co of Colorado</v>
          </cell>
          <cell r="G2577">
            <v>15466</v>
          </cell>
          <cell r="I2577" t="str">
            <v>Vestal PS7 Solar LLC (SRC074911)</v>
          </cell>
          <cell r="K2577" t="str">
            <v>Pivot Energy</v>
          </cell>
          <cell r="L2577">
            <v>1990.875</v>
          </cell>
          <cell r="M2577" t="str">
            <v>AC</v>
          </cell>
          <cell r="X2577">
            <v>2022</v>
          </cell>
          <cell r="Z2577" t="str">
            <v>Rifle</v>
          </cell>
          <cell r="AB2577" t="str">
            <v>CO</v>
          </cell>
        </row>
        <row r="2578">
          <cell r="A2578" t="str">
            <v>P_955895262</v>
          </cell>
          <cell r="B2578" t="str">
            <v>Y</v>
          </cell>
          <cell r="F2578" t="str">
            <v>Public Service Co of Colorado</v>
          </cell>
          <cell r="G2578">
            <v>15466</v>
          </cell>
          <cell r="I2578" t="str">
            <v>Vestal PS8 Solar LLC (SRC074912)</v>
          </cell>
          <cell r="K2578" t="str">
            <v>Pivot Energy</v>
          </cell>
          <cell r="L2578">
            <v>1999.75</v>
          </cell>
          <cell r="M2578" t="str">
            <v>AC</v>
          </cell>
          <cell r="X2578">
            <v>2022</v>
          </cell>
          <cell r="Z2578" t="str">
            <v>Platteville</v>
          </cell>
          <cell r="AB2578" t="str">
            <v>CO</v>
          </cell>
        </row>
        <row r="2579">
          <cell r="A2579" t="str">
            <v>P_027328420</v>
          </cell>
          <cell r="B2579" t="str">
            <v>Y</v>
          </cell>
          <cell r="F2579" t="str">
            <v>Public Service Co of Colorado</v>
          </cell>
          <cell r="G2579">
            <v>15466</v>
          </cell>
          <cell r="I2579" t="str">
            <v>UXI County Road 8319 LLC (SRC075022)</v>
          </cell>
          <cell r="K2579" t="str">
            <v>Namaste Solar</v>
          </cell>
          <cell r="L2579">
            <v>1500</v>
          </cell>
          <cell r="M2579" t="str">
            <v>AC</v>
          </cell>
          <cell r="X2579">
            <v>2022</v>
          </cell>
          <cell r="Z2579" t="str">
            <v>Greeley</v>
          </cell>
          <cell r="AB2579" t="str">
            <v>CO</v>
          </cell>
        </row>
        <row r="2580">
          <cell r="A2580" t="str">
            <v>P_746581665</v>
          </cell>
          <cell r="B2580" t="str">
            <v>Y</v>
          </cell>
          <cell r="F2580" t="str">
            <v>Public Service Co of Colorado</v>
          </cell>
          <cell r="G2580">
            <v>15466</v>
          </cell>
          <cell r="I2580" t="str">
            <v>UXI County Road 8320 LLC (SRC075025)</v>
          </cell>
          <cell r="K2580" t="str">
            <v>Namaste Solar</v>
          </cell>
          <cell r="L2580">
            <v>1500</v>
          </cell>
          <cell r="M2580" t="str">
            <v>AC</v>
          </cell>
          <cell r="X2580">
            <v>2022</v>
          </cell>
          <cell r="Z2580" t="str">
            <v>Greeley</v>
          </cell>
          <cell r="AB2580" t="str">
            <v>CO</v>
          </cell>
        </row>
        <row r="2581">
          <cell r="A2581" t="str">
            <v>P_926502161</v>
          </cell>
          <cell r="B2581" t="str">
            <v>Y</v>
          </cell>
          <cell r="F2581" t="str">
            <v>Public Service Co of Colorado</v>
          </cell>
          <cell r="G2581">
            <v>15466</v>
          </cell>
          <cell r="I2581" t="str">
            <v>Vestal PS14 Solar LLC (SRC075335)</v>
          </cell>
          <cell r="K2581" t="str">
            <v>Pivot Energy</v>
          </cell>
          <cell r="L2581">
            <v>1500</v>
          </cell>
          <cell r="M2581" t="str">
            <v>AC</v>
          </cell>
          <cell r="X2581">
            <v>2022</v>
          </cell>
          <cell r="Z2581" t="str">
            <v>Brush</v>
          </cell>
          <cell r="AB2581" t="str">
            <v>CO</v>
          </cell>
        </row>
        <row r="2582">
          <cell r="A2582" t="str">
            <v>P_707862650</v>
          </cell>
          <cell r="B2582" t="str">
            <v>Y</v>
          </cell>
          <cell r="F2582" t="str">
            <v>Public Service Co of Colorado</v>
          </cell>
          <cell r="G2582">
            <v>15466</v>
          </cell>
          <cell r="I2582" t="str">
            <v>Vestal PS15 Solar LLC (SRC080205)</v>
          </cell>
          <cell r="K2582" t="str">
            <v>Pivot Energy</v>
          </cell>
          <cell r="L2582">
            <v>750</v>
          </cell>
          <cell r="M2582" t="str">
            <v>AC</v>
          </cell>
          <cell r="X2582">
            <v>2022</v>
          </cell>
          <cell r="Z2582" t="str">
            <v>Brush</v>
          </cell>
          <cell r="AB2582" t="str">
            <v>CO</v>
          </cell>
        </row>
        <row r="2583">
          <cell r="A2583" t="str">
            <v>P_390660095</v>
          </cell>
          <cell r="B2583" t="str">
            <v>Y</v>
          </cell>
          <cell r="F2583" t="str">
            <v>ComEd</v>
          </cell>
          <cell r="G2583">
            <v>4110</v>
          </cell>
          <cell r="I2583" t="str">
            <v>Application ID: 1244</v>
          </cell>
          <cell r="K2583" t="str">
            <v>RECON Corporation</v>
          </cell>
          <cell r="L2583">
            <v>2000</v>
          </cell>
          <cell r="M2583" t="str">
            <v>AC</v>
          </cell>
          <cell r="X2583">
            <v>2023</v>
          </cell>
          <cell r="Z2583" t="str">
            <v>Elwood</v>
          </cell>
          <cell r="AB2583" t="str">
            <v>IL</v>
          </cell>
        </row>
        <row r="2584">
          <cell r="A2584" t="str">
            <v>P_726555538</v>
          </cell>
          <cell r="B2584" t="str">
            <v>Y</v>
          </cell>
          <cell r="F2584" t="str">
            <v>ComEd</v>
          </cell>
          <cell r="G2584">
            <v>4110</v>
          </cell>
          <cell r="I2584" t="str">
            <v>Application ID: 1562</v>
          </cell>
          <cell r="K2584" t="str">
            <v>AUI Partners LLC</v>
          </cell>
          <cell r="L2584">
            <v>2000</v>
          </cell>
          <cell r="M2584" t="str">
            <v>AC</v>
          </cell>
          <cell r="X2584">
            <v>2022</v>
          </cell>
          <cell r="Z2584" t="str">
            <v>Bonfield</v>
          </cell>
          <cell r="AB2584" t="str">
            <v>IL</v>
          </cell>
        </row>
        <row r="2585">
          <cell r="A2585" t="str">
            <v>P_207610815</v>
          </cell>
          <cell r="B2585" t="str">
            <v>Y</v>
          </cell>
          <cell r="F2585" t="str">
            <v>Ameren</v>
          </cell>
          <cell r="G2585">
            <v>56697</v>
          </cell>
          <cell r="I2585" t="str">
            <v>Application ID: 1924</v>
          </cell>
          <cell r="K2585" t="str">
            <v>Rethink Electric Inc</v>
          </cell>
          <cell r="L2585">
            <v>2000</v>
          </cell>
          <cell r="M2585" t="str">
            <v>AC</v>
          </cell>
          <cell r="X2585">
            <v>2023</v>
          </cell>
          <cell r="Z2585" t="str">
            <v>Williamsfield</v>
          </cell>
          <cell r="AB2585" t="str">
            <v>IL</v>
          </cell>
        </row>
        <row r="2586">
          <cell r="A2586" t="str">
            <v>P_626971394</v>
          </cell>
          <cell r="B2586" t="str">
            <v>Y</v>
          </cell>
          <cell r="F2586" t="str">
            <v>ComEd</v>
          </cell>
          <cell r="G2586">
            <v>4110</v>
          </cell>
          <cell r="I2586" t="str">
            <v>Application ID: 1949</v>
          </cell>
          <cell r="K2586" t="str">
            <v>Kelso-Burnett Co.</v>
          </cell>
          <cell r="L2586">
            <v>1950</v>
          </cell>
          <cell r="M2586" t="str">
            <v>AC</v>
          </cell>
          <cell r="X2586">
            <v>2022</v>
          </cell>
          <cell r="Z2586" t="str">
            <v>Prophetstown</v>
          </cell>
          <cell r="AB2586" t="str">
            <v>IL</v>
          </cell>
        </row>
        <row r="2587">
          <cell r="A2587" t="str">
            <v>P_534997561</v>
          </cell>
          <cell r="B2587" t="str">
            <v>Y</v>
          </cell>
          <cell r="F2587" t="str">
            <v>ComEd</v>
          </cell>
          <cell r="G2587">
            <v>4110</v>
          </cell>
          <cell r="I2587" t="str">
            <v>Application ID: 2480</v>
          </cell>
          <cell r="K2587" t="str">
            <v>Kelso-Burnett Co.</v>
          </cell>
          <cell r="L2587">
            <v>1950</v>
          </cell>
          <cell r="M2587" t="str">
            <v>AC</v>
          </cell>
          <cell r="X2587">
            <v>2022</v>
          </cell>
          <cell r="Z2587" t="str">
            <v>Kirkland</v>
          </cell>
          <cell r="AB2587" t="str">
            <v>IL</v>
          </cell>
        </row>
        <row r="2588">
          <cell r="A2588" t="str">
            <v>P_767511678</v>
          </cell>
          <cell r="B2588" t="str">
            <v>Y</v>
          </cell>
          <cell r="F2588" t="str">
            <v>ComEd</v>
          </cell>
          <cell r="G2588">
            <v>4110</v>
          </cell>
          <cell r="I2588" t="str">
            <v>Application ID: 2629</v>
          </cell>
          <cell r="K2588" t="str">
            <v>Cattail Solar, LLC</v>
          </cell>
          <cell r="L2588">
            <v>2000</v>
          </cell>
          <cell r="M2588" t="str">
            <v>AC</v>
          </cell>
          <cell r="X2588">
            <v>2022</v>
          </cell>
          <cell r="Z2588" t="str">
            <v>Fulton</v>
          </cell>
          <cell r="AB2588" t="str">
            <v>IL</v>
          </cell>
        </row>
        <row r="2589">
          <cell r="A2589" t="str">
            <v>P_997685677</v>
          </cell>
          <cell r="B2589" t="str">
            <v>Y</v>
          </cell>
          <cell r="F2589" t="str">
            <v>ComEd</v>
          </cell>
          <cell r="G2589">
            <v>4110</v>
          </cell>
          <cell r="I2589" t="str">
            <v>Application ID: 2668</v>
          </cell>
          <cell r="K2589" t="str">
            <v>RECON Corporation</v>
          </cell>
          <cell r="L2589">
            <v>2000</v>
          </cell>
          <cell r="M2589" t="str">
            <v>AC</v>
          </cell>
          <cell r="X2589">
            <v>2023</v>
          </cell>
          <cell r="Z2589" t="str">
            <v>Tonica</v>
          </cell>
          <cell r="AB2589" t="str">
            <v>IL</v>
          </cell>
        </row>
        <row r="2590">
          <cell r="A2590" t="str">
            <v>P_612434092</v>
          </cell>
          <cell r="B2590" t="str">
            <v>Y</v>
          </cell>
          <cell r="F2590" t="str">
            <v>ComEd</v>
          </cell>
          <cell r="G2590">
            <v>4110</v>
          </cell>
          <cell r="I2590" t="str">
            <v>Application ID: 2685</v>
          </cell>
          <cell r="K2590" t="str">
            <v>RECON Corporation</v>
          </cell>
          <cell r="L2590">
            <v>2000</v>
          </cell>
          <cell r="M2590" t="str">
            <v>AC</v>
          </cell>
          <cell r="X2590">
            <v>2023</v>
          </cell>
          <cell r="Z2590" t="str">
            <v>Lostant</v>
          </cell>
          <cell r="AB2590" t="str">
            <v>IL</v>
          </cell>
        </row>
        <row r="2591">
          <cell r="A2591" t="str">
            <v>P_137727624</v>
          </cell>
          <cell r="B2591" t="str">
            <v>Y</v>
          </cell>
          <cell r="F2591" t="str">
            <v>ComEd</v>
          </cell>
          <cell r="G2591">
            <v>4110</v>
          </cell>
          <cell r="I2591" t="str">
            <v>Application ID: 2698</v>
          </cell>
          <cell r="K2591" t="str">
            <v>RECON Corportation</v>
          </cell>
          <cell r="L2591">
            <v>1500</v>
          </cell>
          <cell r="M2591" t="str">
            <v>AC</v>
          </cell>
          <cell r="X2591">
            <v>2022</v>
          </cell>
          <cell r="Z2591" t="str">
            <v>Bourbonnais</v>
          </cell>
          <cell r="AB2591" t="str">
            <v>IL</v>
          </cell>
        </row>
        <row r="2592">
          <cell r="A2592" t="str">
            <v>P_166014162</v>
          </cell>
          <cell r="B2592" t="str">
            <v>Y</v>
          </cell>
          <cell r="F2592" t="str">
            <v>Ameren</v>
          </cell>
          <cell r="G2592">
            <v>56697</v>
          </cell>
          <cell r="I2592" t="str">
            <v>Application ID: 4387</v>
          </cell>
          <cell r="K2592" t="str">
            <v>Roy Keith Electric</v>
          </cell>
          <cell r="L2592">
            <v>300</v>
          </cell>
          <cell r="M2592" t="str">
            <v>AC</v>
          </cell>
          <cell r="X2592">
            <v>2023</v>
          </cell>
          <cell r="Z2592" t="str">
            <v>Deer Creek</v>
          </cell>
          <cell r="AB2592" t="str">
            <v>IL</v>
          </cell>
        </row>
        <row r="2593">
          <cell r="A2593" t="str">
            <v>P_133473734</v>
          </cell>
          <cell r="B2593" t="str">
            <v>Y</v>
          </cell>
          <cell r="F2593" t="str">
            <v>ComEd</v>
          </cell>
          <cell r="G2593">
            <v>4110</v>
          </cell>
          <cell r="I2593" t="str">
            <v>Application ID: 4994</v>
          </cell>
          <cell r="K2593" t="str">
            <v>AUI Partners, LLC</v>
          </cell>
          <cell r="L2593">
            <v>2000</v>
          </cell>
          <cell r="M2593" t="str">
            <v>AC</v>
          </cell>
          <cell r="X2593">
            <v>2022</v>
          </cell>
          <cell r="Z2593" t="str">
            <v>Sycamore</v>
          </cell>
          <cell r="AB2593" t="str">
            <v>IL</v>
          </cell>
        </row>
      </sheetData>
      <sheetData sheetId="2">
        <row r="2">
          <cell r="X2">
            <v>20</v>
          </cell>
        </row>
        <row r="3">
          <cell r="X3">
            <v>6.4000000000000001E-2</v>
          </cell>
        </row>
        <row r="4">
          <cell r="X4">
            <v>2021</v>
          </cell>
          <cell r="HC4">
            <v>4.0000000000000001E-3</v>
          </cell>
        </row>
        <row r="5">
          <cell r="X5">
            <v>2.5000000000000001E-2</v>
          </cell>
        </row>
      </sheetData>
      <sheetData sheetId="3"/>
      <sheetData sheetId="4">
        <row r="3">
          <cell r="C3">
            <v>2006</v>
          </cell>
        </row>
      </sheetData>
      <sheetData sheetId="5">
        <row r="1">
          <cell r="A1" t="str">
            <v>Contract ID</v>
          </cell>
          <cell r="B1" t="str">
            <v>Data Entry</v>
          </cell>
          <cell r="I1" t="str">
            <v>Subscription Size</v>
          </cell>
          <cell r="AF1" t="str">
            <v>Offer Period</v>
          </cell>
          <cell r="AJ1" t="str">
            <v>REC Treatment</v>
          </cell>
          <cell r="AL1" t="str">
            <v>Exit Provisions</v>
          </cell>
          <cell r="AS1" t="str">
            <v>Project IDs</v>
          </cell>
          <cell r="BC1" t="str">
            <v>Notes</v>
          </cell>
        </row>
        <row r="2">
          <cell r="B2" t="str">
            <v>Complete?</v>
          </cell>
          <cell r="C2" t="str">
            <v>Date Data Finished (M D Y)</v>
          </cell>
          <cell r="D2" t="str">
            <v>Completed by (intials)</v>
          </cell>
          <cell r="E2" t="str">
            <v>Contract URL (in Box)</v>
          </cell>
          <cell r="F2" t="str">
            <v>Contract Offered By</v>
          </cell>
          <cell r="G2" t="str">
            <v>Associated Utility</v>
          </cell>
          <cell r="H2" t="str">
            <v>EIA Utility ID</v>
          </cell>
          <cell r="I2" t="str">
            <v>Subscription Size/Panel Size (W)</v>
          </cell>
          <cell r="J2" t="str">
            <v>AC/DC?</v>
          </cell>
          <cell r="K2" t="str">
            <v>Subscription Size (kWh/month)</v>
          </cell>
          <cell r="L2" t="str">
            <v>Subscription Size (Pct of Customer Load)</v>
          </cell>
          <cell r="M2" t="str">
            <v>Basis of Subscription Size</v>
          </cell>
          <cell r="N2" t="str">
            <v>Length (yrs)</v>
          </cell>
          <cell r="O2" t="str">
            <v>Customer Class</v>
          </cell>
          <cell r="P2" t="str">
            <v>Customer Class Notes</v>
          </cell>
          <cell r="Q2" t="str">
            <v>Basis of Subscription Payment</v>
          </cell>
          <cell r="R2" t="str">
            <v>Upfront or Down Payment ($)</v>
          </cell>
          <cell r="S2" t="str">
            <v>Amortized-Fixed Payment ($/month)</v>
          </cell>
          <cell r="T2" t="str">
            <v>Amortized-Fixed Payment Annual Escalator (%)</v>
          </cell>
          <cell r="U2" t="str">
            <v>Amortized-Fixed Payment Term (Months)</v>
          </cell>
          <cell r="V2" t="str">
            <v>Amortized-Per kWh Payment ($/kWh)</v>
          </cell>
          <cell r="W2" t="str">
            <v>Amortized-Per kWh Payment Annual Escalator (%)</v>
          </cell>
          <cell r="X2" t="str">
            <v>Amortized-Per kWh Payment Term (Months)</v>
          </cell>
          <cell r="Y2" t="str">
            <v>Discount Rate (%)</v>
          </cell>
          <cell r="Z2" t="str">
            <v>Additional Promotion and Terms; or Contract Details if "Hybrid"</v>
          </cell>
          <cell r="AA2" t="str">
            <v>Offtaker Owns Capital? (blank if no)</v>
          </cell>
          <cell r="AB2" t="str">
            <v>Reimbursement Structure</v>
          </cell>
          <cell r="AC2" t="str">
            <v>Other Reimbursement Details (Description)</v>
          </cell>
          <cell r="AD2" t="str">
            <v>Reimbursement Rate if on a per-kWh basis that is not VNEM ($/kWh)</v>
          </cell>
          <cell r="AE2" t="str">
            <v>Retail Rate ($/kWh)</v>
          </cell>
          <cell r="AF2" t="str">
            <v>Earliest Known Contract Offer Date</v>
          </cell>
          <cell r="AJ2" t="str">
            <v>REC Ownership: Utility/Third Party/Subscriber/Uncertain?</v>
          </cell>
          <cell r="AK2" t="str">
            <v>Additional REC payment notes</v>
          </cell>
          <cell r="AS2" t="str">
            <v>Project 1</v>
          </cell>
          <cell r="AT2" t="str">
            <v>Project 2</v>
          </cell>
          <cell r="AU2" t="str">
            <v>Project 3</v>
          </cell>
          <cell r="AV2" t="str">
            <v>Project 4</v>
          </cell>
          <cell r="AW2" t="str">
            <v>Project 5</v>
          </cell>
          <cell r="AX2" t="str">
            <v>Project 6</v>
          </cell>
          <cell r="AY2" t="str">
            <v>Project 7</v>
          </cell>
          <cell r="AZ2" t="str">
            <v>Project 8</v>
          </cell>
          <cell r="BA2" t="str">
            <v>Project 9</v>
          </cell>
          <cell r="BB2" t="str">
            <v>Project 10</v>
          </cell>
        </row>
        <row r="3">
          <cell r="AF3" t="str">
            <v>Quarter</v>
          </cell>
          <cell r="AG3" t="str">
            <v>Month</v>
          </cell>
          <cell r="AH3" t="str">
            <v>Day</v>
          </cell>
          <cell r="AI3" t="str">
            <v>Year</v>
          </cell>
          <cell r="AL3" t="str">
            <v>Moving within Territory</v>
          </cell>
          <cell r="AM3" t="str">
            <v>Processing Fee</v>
          </cell>
          <cell r="AN3" t="str">
            <v>Transfer to Another Customer Within Territory</v>
          </cell>
          <cell r="AO3" t="str">
            <v>Repurchase</v>
          </cell>
          <cell r="AP3" t="str">
            <v>Move out of Territory</v>
          </cell>
          <cell r="AQ3" t="str">
            <v>No Fault Exit</v>
          </cell>
          <cell r="AR3" t="str">
            <v>Arbitrary Exit</v>
          </cell>
        </row>
        <row r="5">
          <cell r="A5" t="str">
            <v>C_772147053</v>
          </cell>
          <cell r="B5" t="str">
            <v>Y</v>
          </cell>
          <cell r="C5">
            <v>43430</v>
          </cell>
          <cell r="D5" t="str">
            <v>MJ</v>
          </cell>
          <cell r="E5" t="str">
            <v>https://umnboxcom/s/364k0xrrfxddjj7mwiyd6gf2dc1duu2w</v>
          </cell>
          <cell r="F5" t="str">
            <v>Redwood Electric Cooperative</v>
          </cell>
          <cell r="G5" t="str">
            <v>Redwood Electric Cooperative</v>
          </cell>
          <cell r="H5">
            <v>15750</v>
          </cell>
          <cell r="I5">
            <v>300</v>
          </cell>
          <cell r="J5" t="str">
            <v>DC</v>
          </cell>
          <cell r="M5" t="str">
            <v>Full Panel</v>
          </cell>
          <cell r="N5">
            <v>20</v>
          </cell>
          <cell r="O5" t="str">
            <v>Residential</v>
          </cell>
          <cell r="Q5" t="str">
            <v>Pay up front – Fixed</v>
          </cell>
          <cell r="R5">
            <v>1175</v>
          </cell>
          <cell r="AB5" t="str">
            <v>VNEM</v>
          </cell>
          <cell r="AS5" t="str">
            <v>P_785580667</v>
          </cell>
        </row>
        <row r="6">
          <cell r="A6" t="str">
            <v>C_384249717</v>
          </cell>
          <cell r="B6" t="str">
            <v>Y</v>
          </cell>
          <cell r="C6">
            <v>43430</v>
          </cell>
          <cell r="D6" t="str">
            <v>MJ</v>
          </cell>
          <cell r="E6" t="str">
            <v>https://umnboxcom/s/lqjfwsxtb1po8tsvn9zbmv8du7xnwar0</v>
          </cell>
          <cell r="F6" t="str">
            <v>Redwood Electric Cooperative</v>
          </cell>
          <cell r="G6" t="str">
            <v>Redwood Electric Cooperative</v>
          </cell>
          <cell r="H6">
            <v>15750</v>
          </cell>
          <cell r="I6">
            <v>300</v>
          </cell>
          <cell r="J6" t="str">
            <v>DC</v>
          </cell>
          <cell r="M6" t="str">
            <v>Full Panel</v>
          </cell>
          <cell r="N6">
            <v>20</v>
          </cell>
          <cell r="O6" t="str">
            <v>Residential</v>
          </cell>
          <cell r="Q6" t="str">
            <v>Amortized – Per kWh</v>
          </cell>
          <cell r="V6">
            <v>0.14000000000000001</v>
          </cell>
          <cell r="W6">
            <v>0</v>
          </cell>
          <cell r="X6">
            <v>240</v>
          </cell>
          <cell r="AB6" t="str">
            <v>VNEM</v>
          </cell>
          <cell r="AS6" t="str">
            <v>P_785580667</v>
          </cell>
        </row>
        <row r="7">
          <cell r="A7" t="str">
            <v>C_278566070a</v>
          </cell>
          <cell r="B7" t="str">
            <v>Y</v>
          </cell>
          <cell r="C7">
            <v>43482</v>
          </cell>
          <cell r="D7" t="str">
            <v>MG</v>
          </cell>
          <cell r="E7" t="str">
            <v>https://umnboxcom/s/v05r6cj1ozgdfuv7icwpt1rujulw7jku</v>
          </cell>
          <cell r="F7" t="str">
            <v>Rochester Public Utilities</v>
          </cell>
          <cell r="G7" t="str">
            <v>Rochester Public Utilities</v>
          </cell>
          <cell r="H7">
            <v>16181</v>
          </cell>
          <cell r="I7">
            <v>335</v>
          </cell>
          <cell r="J7" t="str">
            <v>DC</v>
          </cell>
          <cell r="M7" t="str">
            <v>Full Panel</v>
          </cell>
          <cell r="N7">
            <v>12</v>
          </cell>
          <cell r="O7" t="str">
            <v>Residential</v>
          </cell>
          <cell r="Q7" t="str">
            <v>Pay up front – Fixed</v>
          </cell>
          <cell r="R7">
            <v>650</v>
          </cell>
          <cell r="AB7" t="str">
            <v>VNEM</v>
          </cell>
          <cell r="AS7" t="str">
            <v>P_137503706a</v>
          </cell>
          <cell r="BC7" t="str">
            <v>SMMPA member</v>
          </cell>
        </row>
        <row r="8">
          <cell r="A8" t="str">
            <v>C_278566070b</v>
          </cell>
          <cell r="B8" t="str">
            <v>Y</v>
          </cell>
          <cell r="C8">
            <v>43482</v>
          </cell>
          <cell r="D8" t="str">
            <v>MG</v>
          </cell>
          <cell r="E8" t="str">
            <v>https://umnboxcom/s/v05r6cj1ozgdfuv7icwpt1rujulw7jku</v>
          </cell>
          <cell r="F8" t="str">
            <v>Rochester Public Utilities</v>
          </cell>
          <cell r="G8" t="str">
            <v>Rochester Public Utilities</v>
          </cell>
          <cell r="H8">
            <v>16181</v>
          </cell>
          <cell r="I8">
            <v>335</v>
          </cell>
          <cell r="J8" t="str">
            <v>DC</v>
          </cell>
          <cell r="M8" t="str">
            <v>Full Panel</v>
          </cell>
          <cell r="N8">
            <v>12</v>
          </cell>
          <cell r="O8" t="str">
            <v>Residential</v>
          </cell>
          <cell r="Q8" t="str">
            <v>Amortized – Fixed</v>
          </cell>
          <cell r="S8">
            <v>55</v>
          </cell>
          <cell r="U8">
            <v>12</v>
          </cell>
          <cell r="AB8" t="str">
            <v>VNEM</v>
          </cell>
          <cell r="AS8" t="str">
            <v>P_137503706a</v>
          </cell>
        </row>
        <row r="9">
          <cell r="A9" t="str">
            <v>C_957907350a</v>
          </cell>
          <cell r="B9" t="str">
            <v>Y</v>
          </cell>
          <cell r="C9">
            <v>43482</v>
          </cell>
          <cell r="D9" t="str">
            <v>MG</v>
          </cell>
          <cell r="E9" t="str">
            <v>https://umnboxcom/s/v4mfl0wc673ss49x42w7vije1jncu655</v>
          </cell>
          <cell r="F9" t="str">
            <v>City of Saint Peter</v>
          </cell>
          <cell r="G9" t="str">
            <v>City of Saint Peter</v>
          </cell>
          <cell r="H9">
            <v>17900</v>
          </cell>
          <cell r="I9">
            <v>335</v>
          </cell>
          <cell r="J9" t="str">
            <v>DC</v>
          </cell>
          <cell r="M9" t="str">
            <v>Full Panel</v>
          </cell>
          <cell r="N9">
            <v>5</v>
          </cell>
          <cell r="O9" t="str">
            <v>Residential</v>
          </cell>
          <cell r="Q9" t="str">
            <v>Pay up front – Fixed</v>
          </cell>
          <cell r="R9">
            <v>295</v>
          </cell>
          <cell r="AB9" t="str">
            <v>VNEM</v>
          </cell>
          <cell r="AS9" t="str">
            <v>P_137503706a</v>
          </cell>
          <cell r="BC9" t="str">
            <v>SMMPA member</v>
          </cell>
        </row>
        <row r="10">
          <cell r="A10" t="str">
            <v>C_957907350b</v>
          </cell>
          <cell r="B10" t="str">
            <v>Y</v>
          </cell>
          <cell r="C10">
            <v>43482</v>
          </cell>
          <cell r="D10" t="str">
            <v>MG</v>
          </cell>
          <cell r="E10" t="str">
            <v>https://umnboxcom/s/v4mfl0wc673ss49x42w7vije1jncu655</v>
          </cell>
          <cell r="F10" t="str">
            <v>City of Saint Peter</v>
          </cell>
          <cell r="G10" t="str">
            <v>City of Saint Peter</v>
          </cell>
          <cell r="H10">
            <v>17900</v>
          </cell>
          <cell r="I10">
            <v>335</v>
          </cell>
          <cell r="J10" t="str">
            <v>DC</v>
          </cell>
          <cell r="M10" t="str">
            <v>Full Panel</v>
          </cell>
          <cell r="N10">
            <v>10</v>
          </cell>
          <cell r="O10" t="str">
            <v>Residential</v>
          </cell>
          <cell r="Q10" t="str">
            <v>Pay up front – Fixed</v>
          </cell>
          <cell r="R10">
            <v>580</v>
          </cell>
          <cell r="AB10" t="str">
            <v>VNEM</v>
          </cell>
          <cell r="AS10" t="str">
            <v>P_137503706a</v>
          </cell>
        </row>
        <row r="11">
          <cell r="A11" t="str">
            <v>C_957907350c</v>
          </cell>
          <cell r="B11" t="str">
            <v>Y</v>
          </cell>
          <cell r="C11">
            <v>43482</v>
          </cell>
          <cell r="D11" t="str">
            <v>MG</v>
          </cell>
          <cell r="E11" t="str">
            <v>https://umnboxcom/s/v4mfl0wc673ss49x42w7vije1jncu655</v>
          </cell>
          <cell r="F11" t="str">
            <v>City of Saint Peter</v>
          </cell>
          <cell r="G11" t="str">
            <v>City of Saint Peter</v>
          </cell>
          <cell r="H11">
            <v>17900</v>
          </cell>
          <cell r="I11">
            <v>335</v>
          </cell>
          <cell r="J11" t="str">
            <v>DC</v>
          </cell>
          <cell r="M11" t="str">
            <v>Full Panel</v>
          </cell>
          <cell r="N11">
            <v>20</v>
          </cell>
          <cell r="O11" t="str">
            <v>Residential</v>
          </cell>
          <cell r="Q11" t="str">
            <v>Pay up front – Fixed</v>
          </cell>
          <cell r="R11">
            <v>1134</v>
          </cell>
          <cell r="AB11" t="str">
            <v>VNEM</v>
          </cell>
          <cell r="AS11" t="str">
            <v>P_137503706a</v>
          </cell>
        </row>
        <row r="12">
          <cell r="A12" t="str">
            <v>C_957907350d</v>
          </cell>
          <cell r="B12" t="str">
            <v>Y</v>
          </cell>
          <cell r="C12">
            <v>43482</v>
          </cell>
          <cell r="D12" t="str">
            <v>MG</v>
          </cell>
          <cell r="E12" t="str">
            <v>https://umnboxcom/s/v4mfl0wc673ss49x42w7vije1jncu655</v>
          </cell>
          <cell r="F12" t="str">
            <v>City of Saint Peter</v>
          </cell>
          <cell r="G12" t="str">
            <v>City of Saint Peter</v>
          </cell>
          <cell r="H12">
            <v>17900</v>
          </cell>
          <cell r="I12">
            <v>335</v>
          </cell>
          <cell r="J12" t="str">
            <v>DC</v>
          </cell>
          <cell r="M12" t="str">
            <v>Full Panel</v>
          </cell>
          <cell r="N12">
            <v>25</v>
          </cell>
          <cell r="O12" t="str">
            <v>Residential</v>
          </cell>
          <cell r="Q12" t="str">
            <v>Pay up front – Fixed</v>
          </cell>
          <cell r="R12">
            <v>1400</v>
          </cell>
          <cell r="AB12" t="str">
            <v>VNEM</v>
          </cell>
          <cell r="AS12" t="str">
            <v>P_137503706a</v>
          </cell>
        </row>
        <row r="13">
          <cell r="A13" t="str">
            <v>C_957907350e</v>
          </cell>
          <cell r="B13" t="str">
            <v>Y</v>
          </cell>
          <cell r="C13">
            <v>43482</v>
          </cell>
          <cell r="D13" t="str">
            <v>MG</v>
          </cell>
          <cell r="E13" t="str">
            <v>https://umnboxcom/s/v4mfl0wc673ss49x42w7vije1jncu655</v>
          </cell>
          <cell r="F13" t="str">
            <v>City of Saint Peter</v>
          </cell>
          <cell r="G13" t="str">
            <v>City of Saint Peter</v>
          </cell>
          <cell r="H13">
            <v>17900</v>
          </cell>
          <cell r="I13">
            <v>167.5</v>
          </cell>
          <cell r="J13" t="str">
            <v>DC</v>
          </cell>
          <cell r="M13" t="str">
            <v>Half Panel</v>
          </cell>
          <cell r="N13">
            <v>5</v>
          </cell>
          <cell r="O13" t="str">
            <v>Residential</v>
          </cell>
          <cell r="Q13" t="str">
            <v>Pay up front – Fixed</v>
          </cell>
          <cell r="R13">
            <v>147.5</v>
          </cell>
          <cell r="AB13" t="str">
            <v>VNEM</v>
          </cell>
          <cell r="AS13" t="str">
            <v>P_137503706a</v>
          </cell>
        </row>
        <row r="14">
          <cell r="A14" t="str">
            <v>C_957907350f</v>
          </cell>
          <cell r="B14" t="str">
            <v>Y</v>
          </cell>
          <cell r="C14">
            <v>43482</v>
          </cell>
          <cell r="D14" t="str">
            <v>MG</v>
          </cell>
          <cell r="E14" t="str">
            <v>https://umnboxcom/s/v4mfl0wc673ss49x42w7vije1jncu655</v>
          </cell>
          <cell r="F14" t="str">
            <v>City of Saint Peter</v>
          </cell>
          <cell r="G14" t="str">
            <v>City of Saint Peter</v>
          </cell>
          <cell r="H14">
            <v>17900</v>
          </cell>
          <cell r="I14">
            <v>167.5</v>
          </cell>
          <cell r="J14" t="str">
            <v>DC</v>
          </cell>
          <cell r="M14" t="str">
            <v>Half Panel</v>
          </cell>
          <cell r="N14">
            <v>10</v>
          </cell>
          <cell r="O14" t="str">
            <v>Residential</v>
          </cell>
          <cell r="Q14" t="str">
            <v>Pay up front – Fixed</v>
          </cell>
          <cell r="R14">
            <v>290</v>
          </cell>
          <cell r="AB14" t="str">
            <v>VNEM</v>
          </cell>
          <cell r="AS14" t="str">
            <v>P_137503706a</v>
          </cell>
        </row>
        <row r="15">
          <cell r="A15" t="str">
            <v>C_957907350g</v>
          </cell>
          <cell r="B15" t="str">
            <v>Y</v>
          </cell>
          <cell r="C15">
            <v>43482</v>
          </cell>
          <cell r="D15" t="str">
            <v>MG</v>
          </cell>
          <cell r="E15" t="str">
            <v>https://umnboxcom/s/v4mfl0wc673ss49x42w7vije1jncu655</v>
          </cell>
          <cell r="F15" t="str">
            <v>City of Saint Peter</v>
          </cell>
          <cell r="G15" t="str">
            <v>City of Saint Peter</v>
          </cell>
          <cell r="H15">
            <v>17900</v>
          </cell>
          <cell r="I15">
            <v>167.5</v>
          </cell>
          <cell r="J15" t="str">
            <v>DC</v>
          </cell>
          <cell r="M15" t="str">
            <v>Half Panel</v>
          </cell>
          <cell r="N15">
            <v>20</v>
          </cell>
          <cell r="O15" t="str">
            <v>Residential</v>
          </cell>
          <cell r="Q15" t="str">
            <v>Pay up front – Fixed</v>
          </cell>
          <cell r="R15">
            <v>567</v>
          </cell>
          <cell r="AB15" t="str">
            <v>VNEM</v>
          </cell>
          <cell r="AS15" t="str">
            <v>P_137503706a</v>
          </cell>
        </row>
        <row r="16">
          <cell r="A16" t="str">
            <v>C_957907350h</v>
          </cell>
          <cell r="B16" t="str">
            <v>Y</v>
          </cell>
          <cell r="C16">
            <v>43482</v>
          </cell>
          <cell r="D16" t="str">
            <v>MG</v>
          </cell>
          <cell r="E16" t="str">
            <v>https://umnboxcom/s/v4mfl0wc673ss49x42w7vije1jncu655</v>
          </cell>
          <cell r="F16" t="str">
            <v>City of Saint Peter</v>
          </cell>
          <cell r="G16" t="str">
            <v>City of Saint Peter</v>
          </cell>
          <cell r="H16">
            <v>17900</v>
          </cell>
          <cell r="I16">
            <v>167.5</v>
          </cell>
          <cell r="J16" t="str">
            <v>DC</v>
          </cell>
          <cell r="M16" t="str">
            <v>Half Panel</v>
          </cell>
          <cell r="N16">
            <v>25</v>
          </cell>
          <cell r="O16" t="str">
            <v>Residential</v>
          </cell>
          <cell r="Q16" t="str">
            <v>Pay up front – Fixed</v>
          </cell>
          <cell r="R16">
            <v>700</v>
          </cell>
          <cell r="AB16" t="str">
            <v>VNEM</v>
          </cell>
          <cell r="AS16" t="str">
            <v>P_137503706a</v>
          </cell>
        </row>
        <row r="17">
          <cell r="A17" t="str">
            <v>C_377569317a</v>
          </cell>
          <cell r="B17" t="str">
            <v>Y</v>
          </cell>
          <cell r="C17">
            <v>43482</v>
          </cell>
          <cell r="D17" t="str">
            <v>MG</v>
          </cell>
          <cell r="E17" t="str">
            <v>https://umnboxcom/s/qiyxt4ecp4dk5jofnyhfnwxid3zao06j</v>
          </cell>
          <cell r="F17" t="str">
            <v>Princeton Public Utils Comm</v>
          </cell>
          <cell r="G17" t="str">
            <v>Princeton Public Utils Comm</v>
          </cell>
          <cell r="H17">
            <v>15387</v>
          </cell>
          <cell r="I17">
            <v>335</v>
          </cell>
          <cell r="J17" t="str">
            <v>DC</v>
          </cell>
          <cell r="M17" t="str">
            <v>Full Panel</v>
          </cell>
          <cell r="N17">
            <v>5</v>
          </cell>
          <cell r="O17" t="str">
            <v>Residential</v>
          </cell>
          <cell r="Q17" t="str">
            <v>Pay up front – Fixed</v>
          </cell>
          <cell r="R17">
            <v>325</v>
          </cell>
          <cell r="AB17" t="str">
            <v>VNEM</v>
          </cell>
          <cell r="AS17" t="str">
            <v>P_137503706a</v>
          </cell>
          <cell r="BC17" t="str">
            <v>SMMPA member</v>
          </cell>
        </row>
        <row r="18">
          <cell r="A18" t="str">
            <v>C_377569317b</v>
          </cell>
          <cell r="B18" t="str">
            <v>Y</v>
          </cell>
          <cell r="C18">
            <v>43482</v>
          </cell>
          <cell r="D18" t="str">
            <v>MG</v>
          </cell>
          <cell r="E18" t="str">
            <v>https://umnboxcom/s/qiyxt4ecp4dk5jofnyhfnwxid3zao06j</v>
          </cell>
          <cell r="F18" t="str">
            <v>Princeton Public Utils Comm</v>
          </cell>
          <cell r="G18" t="str">
            <v>Princeton Public Utils Comm</v>
          </cell>
          <cell r="H18">
            <v>15387</v>
          </cell>
          <cell r="I18">
            <v>335</v>
          </cell>
          <cell r="J18" t="str">
            <v>DC</v>
          </cell>
          <cell r="M18" t="str">
            <v>Full Panel</v>
          </cell>
          <cell r="N18">
            <v>10</v>
          </cell>
          <cell r="O18" t="str">
            <v>Residential</v>
          </cell>
          <cell r="Q18" t="str">
            <v>Pay up front – Fixed</v>
          </cell>
          <cell r="R18">
            <v>642</v>
          </cell>
          <cell r="AB18" t="str">
            <v>VNEM</v>
          </cell>
          <cell r="AS18" t="str">
            <v>P_137503706a</v>
          </cell>
          <cell r="BC18" t="str">
            <v>SMMPA member</v>
          </cell>
        </row>
        <row r="19">
          <cell r="A19" t="str">
            <v>C_377569317c</v>
          </cell>
          <cell r="B19" t="str">
            <v>Y</v>
          </cell>
          <cell r="C19">
            <v>43482</v>
          </cell>
          <cell r="D19" t="str">
            <v>MG</v>
          </cell>
          <cell r="E19" t="str">
            <v>https://umnboxcom/s/qiyxt4ecp4dk5jofnyhfnwxid3zao06j</v>
          </cell>
          <cell r="F19" t="str">
            <v>Princeton Public Utils Comm</v>
          </cell>
          <cell r="G19" t="str">
            <v>Princeton Public Utils Comm</v>
          </cell>
          <cell r="H19">
            <v>15387</v>
          </cell>
          <cell r="I19">
            <v>335</v>
          </cell>
          <cell r="J19" t="str">
            <v>DC</v>
          </cell>
          <cell r="M19" t="str">
            <v>Full Panel</v>
          </cell>
          <cell r="N19">
            <v>20</v>
          </cell>
          <cell r="O19" t="str">
            <v>Residential</v>
          </cell>
          <cell r="Q19" t="str">
            <v>Pay up front – Fixed</v>
          </cell>
          <cell r="R19">
            <v>1252</v>
          </cell>
          <cell r="AB19" t="str">
            <v>VNEM</v>
          </cell>
          <cell r="AS19" t="str">
            <v>P_137503706a</v>
          </cell>
          <cell r="BC19" t="str">
            <v>SMMPA member</v>
          </cell>
        </row>
        <row r="20">
          <cell r="A20" t="str">
            <v>C_155257718a</v>
          </cell>
          <cell r="B20" t="str">
            <v>Y</v>
          </cell>
          <cell r="C20">
            <v>43482</v>
          </cell>
          <cell r="D20" t="str">
            <v>MG</v>
          </cell>
          <cell r="E20" t="str">
            <v>https://umnboxcom/s/yh48rrxvxrdq16zg0paaq15x8ygdnoek</v>
          </cell>
          <cell r="F20" t="str">
            <v>Princeton Public Utils Comm</v>
          </cell>
          <cell r="G20" t="str">
            <v>Princeton Public Utils Comm</v>
          </cell>
          <cell r="H20">
            <v>15387</v>
          </cell>
          <cell r="I20">
            <v>335</v>
          </cell>
          <cell r="J20" t="str">
            <v>DC</v>
          </cell>
          <cell r="M20" t="str">
            <v>Full Panel</v>
          </cell>
          <cell r="N20">
            <v>5</v>
          </cell>
          <cell r="O20" t="str">
            <v>Industrial</v>
          </cell>
          <cell r="Q20" t="str">
            <v>Pay up front – Fixed</v>
          </cell>
          <cell r="R20">
            <v>200</v>
          </cell>
          <cell r="AB20" t="str">
            <v>VNEM</v>
          </cell>
          <cell r="AS20" t="str">
            <v>P_137503706a</v>
          </cell>
          <cell r="BC20" t="str">
            <v>SMMPA member</v>
          </cell>
        </row>
        <row r="21">
          <cell r="A21" t="str">
            <v>C_155257718b</v>
          </cell>
          <cell r="B21" t="str">
            <v>Y</v>
          </cell>
          <cell r="C21">
            <v>43482</v>
          </cell>
          <cell r="D21" t="str">
            <v>MG</v>
          </cell>
          <cell r="E21" t="str">
            <v>https://umnboxcom/s/yh48rrxvxrdq16zg0paaq15x8ygdnoek</v>
          </cell>
          <cell r="F21" t="str">
            <v>Princeton Public Utils Comm</v>
          </cell>
          <cell r="G21" t="str">
            <v>Princeton Public Utils Comm</v>
          </cell>
          <cell r="H21">
            <v>15387</v>
          </cell>
          <cell r="I21">
            <v>335</v>
          </cell>
          <cell r="J21" t="str">
            <v>DC</v>
          </cell>
          <cell r="M21" t="str">
            <v>Full Panel</v>
          </cell>
          <cell r="N21">
            <v>10</v>
          </cell>
          <cell r="O21" t="str">
            <v>Industrial</v>
          </cell>
          <cell r="Q21" t="str">
            <v>Pay up front – Fixed</v>
          </cell>
          <cell r="R21">
            <v>395</v>
          </cell>
          <cell r="AB21" t="str">
            <v>VNEM</v>
          </cell>
          <cell r="AS21" t="str">
            <v>P_137503706a</v>
          </cell>
          <cell r="BC21" t="str">
            <v>SMMPA member</v>
          </cell>
        </row>
        <row r="22">
          <cell r="A22" t="str">
            <v>C_155257718c</v>
          </cell>
          <cell r="B22" t="str">
            <v>Y</v>
          </cell>
          <cell r="C22">
            <v>43482</v>
          </cell>
          <cell r="D22" t="str">
            <v>MG</v>
          </cell>
          <cell r="E22" t="str">
            <v>https://umnboxcom/s/yh48rrxvxrdq16zg0paaq15x8ygdnoek</v>
          </cell>
          <cell r="F22" t="str">
            <v>Princeton Public Utils Comm</v>
          </cell>
          <cell r="G22" t="str">
            <v>Princeton Public Utils Comm</v>
          </cell>
          <cell r="H22">
            <v>15387</v>
          </cell>
          <cell r="I22">
            <v>335</v>
          </cell>
          <cell r="J22" t="str">
            <v>DC</v>
          </cell>
          <cell r="M22" t="str">
            <v>Full Panel</v>
          </cell>
          <cell r="N22">
            <v>20</v>
          </cell>
          <cell r="O22" t="str">
            <v>Industrial</v>
          </cell>
          <cell r="Q22" t="str">
            <v>Pay up front – Fixed</v>
          </cell>
          <cell r="R22">
            <v>770</v>
          </cell>
          <cell r="AB22" t="str">
            <v>VNEM</v>
          </cell>
          <cell r="AS22" t="str">
            <v>P_137503706a</v>
          </cell>
          <cell r="BC22" t="str">
            <v>SMMPA member</v>
          </cell>
        </row>
        <row r="23">
          <cell r="A23" t="str">
            <v>C_288652623a</v>
          </cell>
          <cell r="B23" t="str">
            <v>Y</v>
          </cell>
          <cell r="C23">
            <v>43482</v>
          </cell>
          <cell r="D23" t="str">
            <v>MG</v>
          </cell>
          <cell r="E23" t="str">
            <v>https://umnboxcom/s/8yttlvjgq82jebx1svopq2cl2onoo4bp</v>
          </cell>
          <cell r="F23" t="str">
            <v>Princeton Public Utils Comm</v>
          </cell>
          <cell r="G23" t="str">
            <v>Princeton Public Utils Comm</v>
          </cell>
          <cell r="H23">
            <v>15387</v>
          </cell>
          <cell r="I23">
            <v>335</v>
          </cell>
          <cell r="J23" t="str">
            <v>DC</v>
          </cell>
          <cell r="M23" t="str">
            <v>Full Panel</v>
          </cell>
          <cell r="N23">
            <v>5</v>
          </cell>
          <cell r="O23" t="str">
            <v>Commercial</v>
          </cell>
          <cell r="Q23" t="str">
            <v>Pay up front – Fixed</v>
          </cell>
          <cell r="R23">
            <v>342</v>
          </cell>
          <cell r="AB23" t="str">
            <v>VNEM</v>
          </cell>
          <cell r="AS23" t="str">
            <v>P_137503706a</v>
          </cell>
          <cell r="BC23" t="str">
            <v>SMMPA member</v>
          </cell>
        </row>
        <row r="24">
          <cell r="A24" t="str">
            <v>C_288652623b</v>
          </cell>
          <cell r="B24" t="str">
            <v>Y</v>
          </cell>
          <cell r="C24">
            <v>43482</v>
          </cell>
          <cell r="D24" t="str">
            <v>MG</v>
          </cell>
          <cell r="E24" t="str">
            <v>https://umnboxcom/s/8yttlvjgq82jebx1svopq2cl2onoo4bp</v>
          </cell>
          <cell r="F24" t="str">
            <v>Princeton Public Utils Comm</v>
          </cell>
          <cell r="G24" t="str">
            <v>Princeton Public Utils Comm</v>
          </cell>
          <cell r="H24">
            <v>15387</v>
          </cell>
          <cell r="I24">
            <v>335</v>
          </cell>
          <cell r="J24" t="str">
            <v>DC</v>
          </cell>
          <cell r="M24" t="str">
            <v>Full Panel</v>
          </cell>
          <cell r="N24">
            <v>10</v>
          </cell>
          <cell r="O24" t="str">
            <v>Commercial</v>
          </cell>
          <cell r="Q24" t="str">
            <v>Pay up front – Fixed</v>
          </cell>
          <cell r="R24">
            <v>675</v>
          </cell>
          <cell r="AB24" t="str">
            <v>VNEM</v>
          </cell>
          <cell r="AS24" t="str">
            <v>P_137503706a</v>
          </cell>
          <cell r="BC24" t="str">
            <v>SMMPA member</v>
          </cell>
        </row>
        <row r="25">
          <cell r="A25" t="str">
            <v>C_288652623c</v>
          </cell>
          <cell r="B25" t="str">
            <v>Y</v>
          </cell>
          <cell r="C25">
            <v>43482</v>
          </cell>
          <cell r="D25" t="str">
            <v>MG</v>
          </cell>
          <cell r="E25" t="str">
            <v>https://umnboxcom/s/8yttlvjgq82jebx1svopq2cl2onoo4bp</v>
          </cell>
          <cell r="F25" t="str">
            <v>Princeton Public Utils Comm</v>
          </cell>
          <cell r="G25" t="str">
            <v>Princeton Public Utils Comm</v>
          </cell>
          <cell r="H25">
            <v>15387</v>
          </cell>
          <cell r="I25">
            <v>335</v>
          </cell>
          <cell r="J25" t="str">
            <v>DC</v>
          </cell>
          <cell r="M25" t="str">
            <v>Full Panel</v>
          </cell>
          <cell r="N25">
            <v>20</v>
          </cell>
          <cell r="O25" t="str">
            <v>Commercial</v>
          </cell>
          <cell r="Q25" t="str">
            <v>Pay up front – Fixed</v>
          </cell>
          <cell r="R25">
            <v>1316</v>
          </cell>
          <cell r="AB25" t="str">
            <v>VNEM</v>
          </cell>
          <cell r="AS25" t="str">
            <v>P_137503706a</v>
          </cell>
          <cell r="BC25" t="str">
            <v>SMMPA member</v>
          </cell>
        </row>
        <row r="26">
          <cell r="A26" t="str">
            <v>C_656956061a</v>
          </cell>
          <cell r="B26" t="str">
            <v>Y</v>
          </cell>
          <cell r="C26">
            <v>43482</v>
          </cell>
          <cell r="D26" t="str">
            <v>MG</v>
          </cell>
          <cell r="E26" t="str">
            <v>https://umnboxcom/s/x3wncfwrgo9my3i5m0elm66amipje20d</v>
          </cell>
          <cell r="F26" t="str">
            <v>Preston Public Utilities Comm</v>
          </cell>
          <cell r="G26" t="str">
            <v>Preston Public Utilities Comm</v>
          </cell>
          <cell r="H26">
            <v>15348</v>
          </cell>
          <cell r="I26">
            <v>335</v>
          </cell>
          <cell r="J26" t="str">
            <v>DC</v>
          </cell>
          <cell r="M26" t="str">
            <v>Full Panel</v>
          </cell>
          <cell r="N26">
            <v>5</v>
          </cell>
          <cell r="O26" t="str">
            <v>Residential</v>
          </cell>
          <cell r="Q26" t="str">
            <v>Pay up front – Fixed</v>
          </cell>
          <cell r="R26">
            <v>257</v>
          </cell>
          <cell r="AB26" t="str">
            <v>VNEM</v>
          </cell>
          <cell r="AG26">
            <v>3</v>
          </cell>
          <cell r="AH26">
            <v>1</v>
          </cell>
          <cell r="AI26">
            <v>2018</v>
          </cell>
          <cell r="AS26" t="str">
            <v>P_137503706a</v>
          </cell>
          <cell r="BC26" t="str">
            <v>SMMPA member</v>
          </cell>
        </row>
        <row r="27">
          <cell r="A27" t="str">
            <v>C_656956061b</v>
          </cell>
          <cell r="B27" t="str">
            <v>Y</v>
          </cell>
          <cell r="C27">
            <v>43482</v>
          </cell>
          <cell r="D27" t="str">
            <v>MG</v>
          </cell>
          <cell r="E27" t="str">
            <v>https://umnboxcom/s/x3wncfwrgo9my3i5m0elm66amipje20d</v>
          </cell>
          <cell r="F27" t="str">
            <v>Preston Public Utilities Comm</v>
          </cell>
          <cell r="G27" t="str">
            <v>Preston Public Utilities Comm</v>
          </cell>
          <cell r="H27">
            <v>15348</v>
          </cell>
          <cell r="I27">
            <v>335</v>
          </cell>
          <cell r="J27" t="str">
            <v>DC</v>
          </cell>
          <cell r="M27" t="str">
            <v>Full Panel</v>
          </cell>
          <cell r="N27">
            <v>10</v>
          </cell>
          <cell r="O27" t="str">
            <v>Residential</v>
          </cell>
          <cell r="Q27" t="str">
            <v>Pay up front – Fixed</v>
          </cell>
          <cell r="R27">
            <v>520</v>
          </cell>
          <cell r="AB27" t="str">
            <v>VNEM</v>
          </cell>
          <cell r="AG27">
            <v>3</v>
          </cell>
          <cell r="AH27">
            <v>1</v>
          </cell>
          <cell r="AI27">
            <v>2018</v>
          </cell>
          <cell r="AS27" t="str">
            <v>P_137503706a</v>
          </cell>
          <cell r="BC27" t="str">
            <v>SMMPA member</v>
          </cell>
        </row>
        <row r="28">
          <cell r="A28" t="str">
            <v>C_656956061c</v>
          </cell>
          <cell r="B28" t="str">
            <v>Y</v>
          </cell>
          <cell r="C28">
            <v>43482</v>
          </cell>
          <cell r="D28" t="str">
            <v>MG</v>
          </cell>
          <cell r="E28" t="str">
            <v>https://umnboxcom/s/x3wncfwrgo9my3i5m0elm66amipje20d</v>
          </cell>
          <cell r="F28" t="str">
            <v>Preston Public Utilities Comm</v>
          </cell>
          <cell r="G28" t="str">
            <v>Preston Public Utilities Comm</v>
          </cell>
          <cell r="H28">
            <v>15348</v>
          </cell>
          <cell r="I28">
            <v>335</v>
          </cell>
          <cell r="J28" t="str">
            <v>DC</v>
          </cell>
          <cell r="M28" t="str">
            <v>Full Panel</v>
          </cell>
          <cell r="N28">
            <v>20</v>
          </cell>
          <cell r="O28" t="str">
            <v>Residential</v>
          </cell>
          <cell r="Q28" t="str">
            <v>Pay up front – Fixed</v>
          </cell>
          <cell r="R28">
            <v>1066</v>
          </cell>
          <cell r="AB28" t="str">
            <v>VNEM</v>
          </cell>
          <cell r="AG28">
            <v>3</v>
          </cell>
          <cell r="AH28">
            <v>1</v>
          </cell>
          <cell r="AI28">
            <v>2018</v>
          </cell>
          <cell r="AS28" t="str">
            <v>P_137503706a</v>
          </cell>
          <cell r="BC28" t="str">
            <v>SMMPA member</v>
          </cell>
        </row>
        <row r="29">
          <cell r="A29" t="str">
            <v>C_656956061d</v>
          </cell>
          <cell r="B29" t="str">
            <v>Y</v>
          </cell>
          <cell r="C29">
            <v>43482</v>
          </cell>
          <cell r="D29" t="str">
            <v>MG</v>
          </cell>
          <cell r="E29" t="str">
            <v>https://umnboxcom/s/x3wncfwrgo9my3i5m0elm66amipje20d</v>
          </cell>
          <cell r="F29" t="str">
            <v>Preston Public Utilities Comm</v>
          </cell>
          <cell r="G29" t="str">
            <v>Preston Public Utilities Comm</v>
          </cell>
          <cell r="H29">
            <v>15348</v>
          </cell>
          <cell r="I29">
            <v>335</v>
          </cell>
          <cell r="J29" t="str">
            <v>DC</v>
          </cell>
          <cell r="M29" t="str">
            <v>Full Panel</v>
          </cell>
          <cell r="N29">
            <v>25</v>
          </cell>
          <cell r="O29" t="str">
            <v>Residential</v>
          </cell>
          <cell r="Q29" t="str">
            <v>Pay up front – Fixed</v>
          </cell>
          <cell r="R29">
            <v>1349</v>
          </cell>
          <cell r="AB29" t="str">
            <v>VNEM</v>
          </cell>
          <cell r="AG29">
            <v>3</v>
          </cell>
          <cell r="AH29">
            <v>1</v>
          </cell>
          <cell r="AI29">
            <v>2018</v>
          </cell>
          <cell r="AS29" t="str">
            <v>P_137503706a</v>
          </cell>
          <cell r="BC29" t="str">
            <v>SMMPA member</v>
          </cell>
        </row>
        <row r="30">
          <cell r="A30" t="str">
            <v>C_656956061e</v>
          </cell>
          <cell r="B30" t="str">
            <v>Y</v>
          </cell>
          <cell r="C30">
            <v>43482</v>
          </cell>
          <cell r="D30" t="str">
            <v>MG</v>
          </cell>
          <cell r="E30" t="str">
            <v>https://umnboxcom/s/x3wncfwrgo9my3i5m0elm66amipje20d</v>
          </cell>
          <cell r="F30" t="str">
            <v>Preston Public Utilities Comm</v>
          </cell>
          <cell r="G30" t="str">
            <v>Preston Public Utilities Comm</v>
          </cell>
          <cell r="H30">
            <v>15348</v>
          </cell>
          <cell r="I30">
            <v>335</v>
          </cell>
          <cell r="J30" t="str">
            <v>DC</v>
          </cell>
          <cell r="M30" t="str">
            <v>Full Panel</v>
          </cell>
          <cell r="N30">
            <v>5</v>
          </cell>
          <cell r="O30" t="str">
            <v>Residential</v>
          </cell>
          <cell r="Q30" t="str">
            <v>Amortized – Fixed</v>
          </cell>
          <cell r="S30">
            <v>21.416666666666668</v>
          </cell>
          <cell r="T30">
            <v>0</v>
          </cell>
          <cell r="U30">
            <v>12</v>
          </cell>
          <cell r="AB30" t="str">
            <v>VNEM</v>
          </cell>
          <cell r="AG30">
            <v>3</v>
          </cell>
          <cell r="AH30">
            <v>1</v>
          </cell>
          <cell r="AI30">
            <v>2018</v>
          </cell>
          <cell r="AS30" t="str">
            <v>P_137503706a</v>
          </cell>
          <cell r="BC30" t="str">
            <v>SMMPA member</v>
          </cell>
        </row>
        <row r="31">
          <cell r="A31" t="str">
            <v>C_656956061f</v>
          </cell>
          <cell r="B31" t="str">
            <v>Y</v>
          </cell>
          <cell r="C31">
            <v>43482</v>
          </cell>
          <cell r="D31" t="str">
            <v>MG</v>
          </cell>
          <cell r="E31" t="str">
            <v>https://umnboxcom/s/x3wncfwrgo9my3i5m0elm66amipje20d</v>
          </cell>
          <cell r="F31" t="str">
            <v>Preston Public Utilities Comm</v>
          </cell>
          <cell r="G31" t="str">
            <v>Preston Public Utilities Comm</v>
          </cell>
          <cell r="H31">
            <v>15348</v>
          </cell>
          <cell r="I31">
            <v>335</v>
          </cell>
          <cell r="J31" t="str">
            <v>DC</v>
          </cell>
          <cell r="M31" t="str">
            <v>Full Panel</v>
          </cell>
          <cell r="N31">
            <v>10</v>
          </cell>
          <cell r="O31" t="str">
            <v>Residential</v>
          </cell>
          <cell r="Q31" t="str">
            <v>Amortized – Fixed</v>
          </cell>
          <cell r="S31">
            <v>43.333333333333336</v>
          </cell>
          <cell r="T31">
            <v>0</v>
          </cell>
          <cell r="U31">
            <v>12</v>
          </cell>
          <cell r="AB31" t="str">
            <v>VNEM</v>
          </cell>
          <cell r="AG31">
            <v>3</v>
          </cell>
          <cell r="AH31">
            <v>1</v>
          </cell>
          <cell r="AI31">
            <v>2018</v>
          </cell>
          <cell r="AS31" t="str">
            <v>P_137503706a</v>
          </cell>
          <cell r="BC31" t="str">
            <v>SMMPA member</v>
          </cell>
        </row>
        <row r="32">
          <cell r="A32" t="str">
            <v>C_656956061g</v>
          </cell>
          <cell r="B32" t="str">
            <v>Y</v>
          </cell>
          <cell r="C32">
            <v>43482</v>
          </cell>
          <cell r="D32" t="str">
            <v>MG</v>
          </cell>
          <cell r="E32" t="str">
            <v>https://umnboxcom/s/x3wncfwrgo9my3i5m0elm66amipje20d</v>
          </cell>
          <cell r="F32" t="str">
            <v>Preston Public Utilities Comm</v>
          </cell>
          <cell r="G32" t="str">
            <v>Preston Public Utilities Comm</v>
          </cell>
          <cell r="H32">
            <v>15348</v>
          </cell>
          <cell r="I32">
            <v>335</v>
          </cell>
          <cell r="J32" t="str">
            <v>DC</v>
          </cell>
          <cell r="M32" t="str">
            <v>Full Panel</v>
          </cell>
          <cell r="N32">
            <v>20</v>
          </cell>
          <cell r="O32" t="str">
            <v>Residential</v>
          </cell>
          <cell r="Q32" t="str">
            <v>Amortized – Fixed</v>
          </cell>
          <cell r="S32">
            <v>88.833333333333329</v>
          </cell>
          <cell r="T32">
            <v>0</v>
          </cell>
          <cell r="U32">
            <v>12</v>
          </cell>
          <cell r="AB32" t="str">
            <v>VNEM</v>
          </cell>
          <cell r="AG32">
            <v>3</v>
          </cell>
          <cell r="AH32">
            <v>1</v>
          </cell>
          <cell r="AI32">
            <v>2018</v>
          </cell>
          <cell r="AS32" t="str">
            <v>P_137503706a</v>
          </cell>
          <cell r="BC32" t="str">
            <v>SMMPA member</v>
          </cell>
        </row>
        <row r="33">
          <cell r="A33" t="str">
            <v>C_656956061h</v>
          </cell>
          <cell r="B33" t="str">
            <v>Y</v>
          </cell>
          <cell r="C33">
            <v>43482</v>
          </cell>
          <cell r="D33" t="str">
            <v>MG</v>
          </cell>
          <cell r="E33" t="str">
            <v>https://umnboxcom/s/x3wncfwrgo9my3i5m0elm66amipje20d</v>
          </cell>
          <cell r="F33" t="str">
            <v>Preston Public Utilities Comm</v>
          </cell>
          <cell r="G33" t="str">
            <v>Preston Public Utilities Comm</v>
          </cell>
          <cell r="H33">
            <v>15348</v>
          </cell>
          <cell r="I33">
            <v>335</v>
          </cell>
          <cell r="J33" t="str">
            <v>DC</v>
          </cell>
          <cell r="M33" t="str">
            <v>Full Panel</v>
          </cell>
          <cell r="N33">
            <v>25</v>
          </cell>
          <cell r="O33" t="str">
            <v>Residential</v>
          </cell>
          <cell r="Q33" t="str">
            <v>Amortized – Fixed</v>
          </cell>
          <cell r="S33">
            <v>112.41666666666667</v>
          </cell>
          <cell r="T33">
            <v>0</v>
          </cell>
          <cell r="U33">
            <v>12</v>
          </cell>
          <cell r="AB33" t="str">
            <v>VNEM</v>
          </cell>
          <cell r="AG33">
            <v>3</v>
          </cell>
          <cell r="AH33">
            <v>1</v>
          </cell>
          <cell r="AI33">
            <v>2018</v>
          </cell>
          <cell r="AS33" t="str">
            <v>P_137503706a</v>
          </cell>
          <cell r="BC33" t="str">
            <v>SMMPA member</v>
          </cell>
        </row>
        <row r="34">
          <cell r="A34" t="str">
            <v>C_527147724a</v>
          </cell>
          <cell r="B34" t="str">
            <v>Y</v>
          </cell>
          <cell r="C34">
            <v>43482</v>
          </cell>
          <cell r="D34" t="str">
            <v>MG</v>
          </cell>
          <cell r="E34" t="str">
            <v>https://umnboxcom/s/912kuqfdxc8fdf7n68zr29ygbe6n7k2q</v>
          </cell>
          <cell r="F34" t="str">
            <v>Preston Public Utilities Comm</v>
          </cell>
          <cell r="G34" t="str">
            <v>Preston Public Utilities Comm</v>
          </cell>
          <cell r="H34">
            <v>15348</v>
          </cell>
          <cell r="I34">
            <v>335</v>
          </cell>
          <cell r="J34" t="str">
            <v>DC</v>
          </cell>
          <cell r="M34" t="str">
            <v>Full Panel</v>
          </cell>
          <cell r="N34">
            <v>5</v>
          </cell>
          <cell r="O34" t="str">
            <v>Commercial</v>
          </cell>
          <cell r="Q34" t="str">
            <v>Pay up front – Fixed</v>
          </cell>
          <cell r="R34">
            <v>272</v>
          </cell>
          <cell r="AB34" t="str">
            <v>VNEM</v>
          </cell>
          <cell r="AG34">
            <v>3</v>
          </cell>
          <cell r="AH34">
            <v>1</v>
          </cell>
          <cell r="AI34">
            <v>2018</v>
          </cell>
          <cell r="AS34" t="str">
            <v>P_137503706a</v>
          </cell>
          <cell r="BC34" t="str">
            <v>SMMPA member</v>
          </cell>
        </row>
        <row r="35">
          <cell r="A35" t="str">
            <v>C_527147724b</v>
          </cell>
          <cell r="B35" t="str">
            <v>Y</v>
          </cell>
          <cell r="C35">
            <v>43482</v>
          </cell>
          <cell r="D35" t="str">
            <v>MG</v>
          </cell>
          <cell r="E35" t="str">
            <v>https://umnboxcom/s/912kuqfdxc8fdf7n68zr29ygbe6n7k2q</v>
          </cell>
          <cell r="F35" t="str">
            <v>Preston Public Utilities Comm</v>
          </cell>
          <cell r="G35" t="str">
            <v>Preston Public Utilities Comm</v>
          </cell>
          <cell r="H35">
            <v>15348</v>
          </cell>
          <cell r="I35">
            <v>335</v>
          </cell>
          <cell r="J35" t="str">
            <v>DC</v>
          </cell>
          <cell r="M35" t="str">
            <v>Full Panel</v>
          </cell>
          <cell r="N35">
            <v>10</v>
          </cell>
          <cell r="O35" t="str">
            <v>Commercial</v>
          </cell>
          <cell r="Q35" t="str">
            <v>Pay up front – Fixed</v>
          </cell>
          <cell r="R35">
            <v>550</v>
          </cell>
          <cell r="AB35" t="str">
            <v>VNEM</v>
          </cell>
          <cell r="AG35">
            <v>3</v>
          </cell>
          <cell r="AH35">
            <v>1</v>
          </cell>
          <cell r="AI35">
            <v>2018</v>
          </cell>
          <cell r="AS35" t="str">
            <v>P_137503706a</v>
          </cell>
          <cell r="BC35" t="str">
            <v>SMMPA member</v>
          </cell>
        </row>
        <row r="36">
          <cell r="A36" t="str">
            <v>C_527147724c</v>
          </cell>
          <cell r="B36" t="str">
            <v>Y</v>
          </cell>
          <cell r="C36">
            <v>43482</v>
          </cell>
          <cell r="D36" t="str">
            <v>MG</v>
          </cell>
          <cell r="E36" t="str">
            <v>https://umnboxcom/s/912kuqfdxc8fdf7n68zr29ygbe6n7k2q</v>
          </cell>
          <cell r="F36" t="str">
            <v>Preston Public Utilities Comm</v>
          </cell>
          <cell r="G36" t="str">
            <v>Preston Public Utilities Comm</v>
          </cell>
          <cell r="H36">
            <v>15348</v>
          </cell>
          <cell r="I36">
            <v>335</v>
          </cell>
          <cell r="J36" t="str">
            <v>DC</v>
          </cell>
          <cell r="M36" t="str">
            <v>Full Panel</v>
          </cell>
          <cell r="N36">
            <v>20</v>
          </cell>
          <cell r="O36" t="str">
            <v>Commercial</v>
          </cell>
          <cell r="Q36" t="str">
            <v>Pay up front – Fixed</v>
          </cell>
          <cell r="R36">
            <v>1127</v>
          </cell>
          <cell r="AB36" t="str">
            <v>VNEM</v>
          </cell>
          <cell r="AG36">
            <v>3</v>
          </cell>
          <cell r="AH36">
            <v>1</v>
          </cell>
          <cell r="AI36">
            <v>2018</v>
          </cell>
          <cell r="AS36" t="str">
            <v>P_137503706a</v>
          </cell>
          <cell r="BC36" t="str">
            <v>SMMPA member</v>
          </cell>
        </row>
        <row r="37">
          <cell r="A37" t="str">
            <v>C_527147724d</v>
          </cell>
          <cell r="B37" t="str">
            <v>Y</v>
          </cell>
          <cell r="C37">
            <v>43482</v>
          </cell>
          <cell r="D37" t="str">
            <v>MG</v>
          </cell>
          <cell r="E37" t="str">
            <v>https://umnboxcom/s/912kuqfdxc8fdf7n68zr29ygbe6n7k2q</v>
          </cell>
          <cell r="F37" t="str">
            <v>Preston Public Utilities Comm</v>
          </cell>
          <cell r="G37" t="str">
            <v>Preston Public Utilities Comm</v>
          </cell>
          <cell r="H37">
            <v>15348</v>
          </cell>
          <cell r="I37">
            <v>335</v>
          </cell>
          <cell r="J37" t="str">
            <v>DC</v>
          </cell>
          <cell r="M37" t="str">
            <v>Full Panel</v>
          </cell>
          <cell r="N37">
            <v>25</v>
          </cell>
          <cell r="O37" t="str">
            <v>Commercial</v>
          </cell>
          <cell r="Q37" t="str">
            <v>Pay up front – Fixed</v>
          </cell>
          <cell r="R37">
            <v>1426</v>
          </cell>
          <cell r="AB37" t="str">
            <v>VNEM</v>
          </cell>
          <cell r="AG37">
            <v>3</v>
          </cell>
          <cell r="AH37">
            <v>1</v>
          </cell>
          <cell r="AI37">
            <v>2018</v>
          </cell>
          <cell r="AS37" t="str">
            <v>P_137503706a</v>
          </cell>
          <cell r="BC37" t="str">
            <v>SMMPA member</v>
          </cell>
        </row>
        <row r="38">
          <cell r="A38" t="str">
            <v>C_527147724e</v>
          </cell>
          <cell r="B38" t="str">
            <v>Y</v>
          </cell>
          <cell r="C38">
            <v>43482</v>
          </cell>
          <cell r="D38" t="str">
            <v>MG</v>
          </cell>
          <cell r="E38" t="str">
            <v>https://umnboxcom/s/912kuqfdxc8fdf7n68zr29ygbe6n7k2q</v>
          </cell>
          <cell r="F38" t="str">
            <v>Preston Public Utilities Comm</v>
          </cell>
          <cell r="G38" t="str">
            <v>Preston Public Utilities Comm</v>
          </cell>
          <cell r="H38">
            <v>15348</v>
          </cell>
          <cell r="I38">
            <v>335</v>
          </cell>
          <cell r="J38" t="str">
            <v>DC</v>
          </cell>
          <cell r="M38" t="str">
            <v>Full Panel</v>
          </cell>
          <cell r="N38">
            <v>5</v>
          </cell>
          <cell r="O38" t="str">
            <v>Commercial</v>
          </cell>
          <cell r="Q38" t="str">
            <v>Amortized – Fixed</v>
          </cell>
          <cell r="S38">
            <v>22.666666666666668</v>
          </cell>
          <cell r="T38">
            <v>0</v>
          </cell>
          <cell r="U38">
            <v>12</v>
          </cell>
          <cell r="AB38" t="str">
            <v>VNEM</v>
          </cell>
          <cell r="AG38">
            <v>3</v>
          </cell>
          <cell r="AH38">
            <v>1</v>
          </cell>
          <cell r="AI38">
            <v>2018</v>
          </cell>
          <cell r="AS38" t="str">
            <v>P_137503706a</v>
          </cell>
          <cell r="BC38" t="str">
            <v>SMMPA member</v>
          </cell>
        </row>
        <row r="39">
          <cell r="A39" t="str">
            <v>C_527147724f</v>
          </cell>
          <cell r="B39" t="str">
            <v>Y</v>
          </cell>
          <cell r="C39">
            <v>43482</v>
          </cell>
          <cell r="D39" t="str">
            <v>MG</v>
          </cell>
          <cell r="E39" t="str">
            <v>https://umnboxcom/s/912kuqfdxc8fdf7n68zr29ygbe6n7k2q</v>
          </cell>
          <cell r="F39" t="str">
            <v>Preston Public Utilities Comm</v>
          </cell>
          <cell r="G39" t="str">
            <v>Preston Public Utilities Comm</v>
          </cell>
          <cell r="H39">
            <v>15348</v>
          </cell>
          <cell r="I39">
            <v>335</v>
          </cell>
          <cell r="J39" t="str">
            <v>DC</v>
          </cell>
          <cell r="M39" t="str">
            <v>Full Panel</v>
          </cell>
          <cell r="N39">
            <v>10</v>
          </cell>
          <cell r="O39" t="str">
            <v>Commercial</v>
          </cell>
          <cell r="Q39" t="str">
            <v>Amortized – Fixed</v>
          </cell>
          <cell r="S39">
            <v>45.833333333333336</v>
          </cell>
          <cell r="T39">
            <v>0</v>
          </cell>
          <cell r="U39">
            <v>12</v>
          </cell>
          <cell r="AB39" t="str">
            <v>VNEM</v>
          </cell>
          <cell r="AG39">
            <v>3</v>
          </cell>
          <cell r="AH39">
            <v>1</v>
          </cell>
          <cell r="AI39">
            <v>2018</v>
          </cell>
          <cell r="AS39" t="str">
            <v>P_137503706a</v>
          </cell>
          <cell r="BC39" t="str">
            <v>SMMPA member</v>
          </cell>
        </row>
        <row r="40">
          <cell r="A40" t="str">
            <v>C_527147724g</v>
          </cell>
          <cell r="B40" t="str">
            <v>Y</v>
          </cell>
          <cell r="C40">
            <v>43482</v>
          </cell>
          <cell r="D40" t="str">
            <v>MG</v>
          </cell>
          <cell r="E40" t="str">
            <v>https://umnboxcom/s/912kuqfdxc8fdf7n68zr29ygbe6n7k2q</v>
          </cell>
          <cell r="F40" t="str">
            <v>Preston Public Utilities Comm</v>
          </cell>
          <cell r="G40" t="str">
            <v>Preston Public Utilities Comm</v>
          </cell>
          <cell r="H40">
            <v>15348</v>
          </cell>
          <cell r="I40">
            <v>335</v>
          </cell>
          <cell r="J40" t="str">
            <v>DC</v>
          </cell>
          <cell r="M40" t="str">
            <v>Full Panel</v>
          </cell>
          <cell r="N40">
            <v>20</v>
          </cell>
          <cell r="O40" t="str">
            <v>Commercial</v>
          </cell>
          <cell r="Q40" t="str">
            <v>Amortized – Fixed</v>
          </cell>
          <cell r="S40">
            <v>93.916666666666671</v>
          </cell>
          <cell r="T40">
            <v>0</v>
          </cell>
          <cell r="U40">
            <v>12</v>
          </cell>
          <cell r="AB40" t="str">
            <v>VNEM</v>
          </cell>
          <cell r="AG40">
            <v>3</v>
          </cell>
          <cell r="AH40">
            <v>1</v>
          </cell>
          <cell r="AI40">
            <v>2018</v>
          </cell>
          <cell r="AS40" t="str">
            <v>P_137503706a</v>
          </cell>
          <cell r="BC40" t="str">
            <v>SMMPA member</v>
          </cell>
        </row>
        <row r="41">
          <cell r="A41" t="str">
            <v>C_527147724h</v>
          </cell>
          <cell r="B41" t="str">
            <v>Y</v>
          </cell>
          <cell r="C41">
            <v>43482</v>
          </cell>
          <cell r="D41" t="str">
            <v>MG</v>
          </cell>
          <cell r="E41" t="str">
            <v>https://umnboxcom/s/912kuqfdxc8fdf7n68zr29ygbe6n7k2q</v>
          </cell>
          <cell r="F41" t="str">
            <v>Preston Public Utilities Comm</v>
          </cell>
          <cell r="G41" t="str">
            <v>Preston Public Utilities Comm</v>
          </cell>
          <cell r="H41">
            <v>15348</v>
          </cell>
          <cell r="I41">
            <v>335</v>
          </cell>
          <cell r="J41" t="str">
            <v>DC</v>
          </cell>
          <cell r="M41" t="str">
            <v>Full Panel</v>
          </cell>
          <cell r="N41">
            <v>25</v>
          </cell>
          <cell r="O41" t="str">
            <v>Commercial</v>
          </cell>
          <cell r="Q41" t="str">
            <v>Amortized – Fixed</v>
          </cell>
          <cell r="S41">
            <v>118.83333333333333</v>
          </cell>
          <cell r="T41">
            <v>0</v>
          </cell>
          <cell r="U41">
            <v>12</v>
          </cell>
          <cell r="AB41" t="str">
            <v>VNEM</v>
          </cell>
          <cell r="AG41">
            <v>3</v>
          </cell>
          <cell r="AH41">
            <v>1</v>
          </cell>
          <cell r="AI41">
            <v>2018</v>
          </cell>
          <cell r="AS41" t="str">
            <v>P_137503706a</v>
          </cell>
          <cell r="BC41" t="str">
            <v>SMMPA member</v>
          </cell>
        </row>
        <row r="42">
          <cell r="A42" t="str">
            <v>C_836317426a</v>
          </cell>
          <cell r="B42" t="str">
            <v>Y</v>
          </cell>
          <cell r="C42">
            <v>43482</v>
          </cell>
          <cell r="D42" t="str">
            <v>MG</v>
          </cell>
          <cell r="E42" t="str">
            <v>https://umnboxcom/s/iedjl3jhni9a027hgmq6i4tca0xzt3ed</v>
          </cell>
          <cell r="F42" t="str">
            <v>City of Austin - (MN)</v>
          </cell>
          <cell r="G42" t="str">
            <v>City of Austin - (MN)</v>
          </cell>
          <cell r="H42">
            <v>1009</v>
          </cell>
          <cell r="I42">
            <v>335</v>
          </cell>
          <cell r="J42" t="str">
            <v>DC</v>
          </cell>
          <cell r="M42" t="str">
            <v>Full Panel</v>
          </cell>
          <cell r="N42">
            <v>6</v>
          </cell>
          <cell r="O42" t="str">
            <v>Residential</v>
          </cell>
          <cell r="Q42" t="str">
            <v>Pay up front – Fixed</v>
          </cell>
          <cell r="R42">
            <v>340</v>
          </cell>
          <cell r="AB42" t="str">
            <v>VNEM</v>
          </cell>
          <cell r="AS42" t="str">
            <v>P_137503706a</v>
          </cell>
          <cell r="BC42" t="str">
            <v>SMMPA member</v>
          </cell>
        </row>
        <row r="43">
          <cell r="A43" t="str">
            <v>C_836317426b</v>
          </cell>
          <cell r="B43" t="str">
            <v>Y</v>
          </cell>
          <cell r="C43">
            <v>43482</v>
          </cell>
          <cell r="D43" t="str">
            <v>MG</v>
          </cell>
          <cell r="E43" t="str">
            <v>https://umnboxcom/s/iedjl3jhni9a027hgmq6i4tca0xzt3ed</v>
          </cell>
          <cell r="F43" t="str">
            <v>City of Austin - (MN)</v>
          </cell>
          <cell r="G43" t="str">
            <v>City of Austin - (MN)</v>
          </cell>
          <cell r="H43">
            <v>1009</v>
          </cell>
          <cell r="I43">
            <v>335</v>
          </cell>
          <cell r="J43" t="str">
            <v>DC</v>
          </cell>
          <cell r="M43" t="str">
            <v>Full Panel</v>
          </cell>
          <cell r="N43">
            <v>12</v>
          </cell>
          <cell r="O43" t="str">
            <v>Residential</v>
          </cell>
          <cell r="Q43" t="str">
            <v>Pay up front – Fixed</v>
          </cell>
          <cell r="R43">
            <v>660</v>
          </cell>
          <cell r="AB43" t="str">
            <v>VNEM</v>
          </cell>
          <cell r="AS43" t="str">
            <v>P_137503706a</v>
          </cell>
          <cell r="BC43" t="str">
            <v>SMMPA member</v>
          </cell>
        </row>
        <row r="44">
          <cell r="A44" t="str">
            <v>C_836317426c</v>
          </cell>
          <cell r="B44" t="str">
            <v>Y</v>
          </cell>
          <cell r="C44">
            <v>43482</v>
          </cell>
          <cell r="D44" t="str">
            <v>MG</v>
          </cell>
          <cell r="E44" t="str">
            <v>https://umnboxcom/s/iedjl3jhni9a027hgmq6i4tca0xzt3ed</v>
          </cell>
          <cell r="F44" t="str">
            <v>City of Austin - (MN)</v>
          </cell>
          <cell r="G44" t="str">
            <v>City of Austin - (MN)</v>
          </cell>
          <cell r="H44">
            <v>1009</v>
          </cell>
          <cell r="I44">
            <v>335</v>
          </cell>
          <cell r="J44" t="str">
            <v>DC</v>
          </cell>
          <cell r="M44" t="str">
            <v>Full Panel</v>
          </cell>
          <cell r="N44">
            <v>6</v>
          </cell>
          <cell r="O44" t="str">
            <v>Residential</v>
          </cell>
          <cell r="Q44" t="str">
            <v>Hybrid</v>
          </cell>
          <cell r="R44">
            <v>25</v>
          </cell>
          <cell r="S44">
            <v>28.333333333333332</v>
          </cell>
          <cell r="T44">
            <v>0</v>
          </cell>
          <cell r="U44">
            <v>12</v>
          </cell>
          <cell r="AB44" t="str">
            <v>VNEM</v>
          </cell>
          <cell r="AS44" t="str">
            <v>P_137503706a</v>
          </cell>
          <cell r="BC44" t="str">
            <v>SMMPA member</v>
          </cell>
        </row>
        <row r="45">
          <cell r="A45" t="str">
            <v>C_836317426d</v>
          </cell>
          <cell r="B45" t="str">
            <v>Y</v>
          </cell>
          <cell r="C45">
            <v>43482</v>
          </cell>
          <cell r="D45" t="str">
            <v>MG</v>
          </cell>
          <cell r="E45" t="str">
            <v>https://umnboxcom/s/iedjl3jhni9a027hgmq6i4tca0xzt3ed</v>
          </cell>
          <cell r="F45" t="str">
            <v>City of Austin - (MN)</v>
          </cell>
          <cell r="G45" t="str">
            <v>City of Austin - (MN)</v>
          </cell>
          <cell r="H45">
            <v>1009</v>
          </cell>
          <cell r="I45">
            <v>335</v>
          </cell>
          <cell r="J45" t="str">
            <v>DC</v>
          </cell>
          <cell r="M45" t="str">
            <v>Full Panel</v>
          </cell>
          <cell r="N45">
            <v>12</v>
          </cell>
          <cell r="O45" t="str">
            <v>Residential</v>
          </cell>
          <cell r="Q45" t="str">
            <v>Hybrid</v>
          </cell>
          <cell r="R45">
            <v>25</v>
          </cell>
          <cell r="S45">
            <v>55</v>
          </cell>
          <cell r="T45">
            <v>0</v>
          </cell>
          <cell r="U45">
            <v>12</v>
          </cell>
          <cell r="AB45" t="str">
            <v>VNEM</v>
          </cell>
          <cell r="AS45" t="str">
            <v>P_137503706a</v>
          </cell>
          <cell r="BC45" t="str">
            <v>SMMPA member</v>
          </cell>
        </row>
        <row r="46">
          <cell r="A46" t="str">
            <v>C_298834369a</v>
          </cell>
          <cell r="B46" t="str">
            <v>Y</v>
          </cell>
          <cell r="C46">
            <v>43482</v>
          </cell>
          <cell r="D46" t="str">
            <v>MG</v>
          </cell>
          <cell r="E46" t="str">
            <v>https://umnboxcom/s/ibch9uxcbtuz9wx05k8u7bdl2o0i7uq2</v>
          </cell>
          <cell r="F46" t="str">
            <v>City of Granite Falls - (MN)</v>
          </cell>
          <cell r="G46" t="str">
            <v>City of Granite Falls - (MN)</v>
          </cell>
          <cell r="H46">
            <v>7494</v>
          </cell>
          <cell r="I46">
            <v>335</v>
          </cell>
          <cell r="J46" t="str">
            <v>DC</v>
          </cell>
          <cell r="M46" t="str">
            <v>Full Panel</v>
          </cell>
          <cell r="N46">
            <v>1</v>
          </cell>
          <cell r="O46" t="str">
            <v>Residential</v>
          </cell>
          <cell r="Q46" t="str">
            <v>Pay up front – Fixed</v>
          </cell>
          <cell r="R46">
            <v>42.5</v>
          </cell>
          <cell r="AB46" t="str">
            <v>VNEM</v>
          </cell>
          <cell r="AS46" t="str">
            <v>P_137503706b</v>
          </cell>
          <cell r="BC46" t="str">
            <v>CMPAS member</v>
          </cell>
        </row>
        <row r="47">
          <cell r="A47" t="str">
            <v>C_298834369b</v>
          </cell>
          <cell r="B47" t="str">
            <v>Y</v>
          </cell>
          <cell r="C47">
            <v>43482</v>
          </cell>
          <cell r="D47" t="str">
            <v>MG</v>
          </cell>
          <cell r="E47" t="str">
            <v>https://umnboxcom/s/ibch9uxcbtuz9wx05k8u7bdl2o0i7uq2</v>
          </cell>
          <cell r="F47" t="str">
            <v>City of Janesville - (MN)</v>
          </cell>
          <cell r="G47" t="str">
            <v>City of Janesville - (MN)</v>
          </cell>
          <cell r="H47">
            <v>9650</v>
          </cell>
          <cell r="I47">
            <v>335</v>
          </cell>
          <cell r="J47" t="str">
            <v>DC</v>
          </cell>
          <cell r="M47" t="str">
            <v>Full Panel</v>
          </cell>
          <cell r="N47">
            <v>1</v>
          </cell>
          <cell r="O47" t="str">
            <v>Residential</v>
          </cell>
          <cell r="Q47" t="str">
            <v>Pay up front – Fixed</v>
          </cell>
          <cell r="R47">
            <v>42.5</v>
          </cell>
          <cell r="AB47" t="str">
            <v>VNEM</v>
          </cell>
          <cell r="AS47" t="str">
            <v>P_137503706b</v>
          </cell>
          <cell r="BC47" t="str">
            <v>CMPAS member</v>
          </cell>
        </row>
        <row r="48">
          <cell r="A48" t="str">
            <v>C_298834369c</v>
          </cell>
          <cell r="B48" t="str">
            <v>Y</v>
          </cell>
          <cell r="C48">
            <v>43482</v>
          </cell>
          <cell r="D48" t="str">
            <v>MG</v>
          </cell>
          <cell r="E48" t="str">
            <v>https://umnboxcom/s/ibch9uxcbtuz9wx05k8u7bdl2o0i7uq2</v>
          </cell>
          <cell r="F48" t="str">
            <v>City of Kasson</v>
          </cell>
          <cell r="G48" t="str">
            <v>City of Kasson</v>
          </cell>
          <cell r="H48">
            <v>10040</v>
          </cell>
          <cell r="I48">
            <v>335</v>
          </cell>
          <cell r="J48" t="str">
            <v>DC</v>
          </cell>
          <cell r="M48" t="str">
            <v>Full Panel</v>
          </cell>
          <cell r="N48">
            <v>1</v>
          </cell>
          <cell r="O48" t="str">
            <v>Residential</v>
          </cell>
          <cell r="Q48" t="str">
            <v>Pay up front – Fixed</v>
          </cell>
          <cell r="R48">
            <v>42.5</v>
          </cell>
          <cell r="AB48" t="str">
            <v>VNEM</v>
          </cell>
          <cell r="AS48" t="str">
            <v>P_137503706b</v>
          </cell>
          <cell r="BC48" t="str">
            <v>CMPAS member</v>
          </cell>
        </row>
        <row r="49">
          <cell r="A49" t="str">
            <v>C_298834369d</v>
          </cell>
          <cell r="B49" t="str">
            <v>Y</v>
          </cell>
          <cell r="C49">
            <v>43482</v>
          </cell>
          <cell r="D49" t="str">
            <v>MG</v>
          </cell>
          <cell r="E49" t="str">
            <v>https://umnboxcom/s/ibch9uxcbtuz9wx05k8u7bdl2o0i7uq2</v>
          </cell>
          <cell r="F49" t="str">
            <v>Kenyon Municipal Utilities</v>
          </cell>
          <cell r="G49" t="str">
            <v>Kenyon Municipal Utilities</v>
          </cell>
          <cell r="H49">
            <v>10179</v>
          </cell>
          <cell r="I49">
            <v>335</v>
          </cell>
          <cell r="J49" t="str">
            <v>DC</v>
          </cell>
          <cell r="M49" t="str">
            <v>Full Panel</v>
          </cell>
          <cell r="N49">
            <v>1</v>
          </cell>
          <cell r="O49" t="str">
            <v>Residential</v>
          </cell>
          <cell r="Q49" t="str">
            <v>Pay up front – Fixed</v>
          </cell>
          <cell r="R49">
            <v>42.5</v>
          </cell>
          <cell r="AB49" t="str">
            <v>VNEM</v>
          </cell>
          <cell r="AS49" t="str">
            <v>P_137503706b</v>
          </cell>
          <cell r="BC49" t="str">
            <v>CMPAS member</v>
          </cell>
        </row>
        <row r="50">
          <cell r="A50" t="str">
            <v>C_298834369e</v>
          </cell>
          <cell r="B50" t="str">
            <v>Y</v>
          </cell>
          <cell r="C50">
            <v>43482</v>
          </cell>
          <cell r="D50" t="str">
            <v>MG</v>
          </cell>
          <cell r="E50" t="str">
            <v>https://umnboxcom/s/ibch9uxcbtuz9wx05k8u7bdl2o0i7uq2</v>
          </cell>
          <cell r="F50" t="str">
            <v>City of Mora - (MN)</v>
          </cell>
          <cell r="G50" t="str">
            <v>City of Mora - (MN)</v>
          </cell>
          <cell r="H50">
            <v>12900</v>
          </cell>
          <cell r="I50">
            <v>335</v>
          </cell>
          <cell r="J50" t="str">
            <v>DC</v>
          </cell>
          <cell r="M50" t="str">
            <v>Full Panel</v>
          </cell>
          <cell r="N50">
            <v>1</v>
          </cell>
          <cell r="O50" t="str">
            <v>Residential</v>
          </cell>
          <cell r="Q50" t="str">
            <v>Pay up front – Fixed</v>
          </cell>
          <cell r="R50">
            <v>42.5</v>
          </cell>
          <cell r="AB50" t="str">
            <v>VNEM</v>
          </cell>
          <cell r="AS50" t="str">
            <v>P_137503706b</v>
          </cell>
          <cell r="BC50" t="str">
            <v>CMPAS member</v>
          </cell>
        </row>
        <row r="51">
          <cell r="A51" t="str">
            <v>C_298834369f</v>
          </cell>
          <cell r="B51" t="str">
            <v>Y</v>
          </cell>
          <cell r="C51">
            <v>43482</v>
          </cell>
          <cell r="D51" t="str">
            <v>MG</v>
          </cell>
          <cell r="E51" t="str">
            <v>https://umnboxcom/s/ibch9uxcbtuz9wx05k8u7bdl2o0i7uq2</v>
          </cell>
          <cell r="F51" t="str">
            <v>Sleepy Eye Public Utility Comm</v>
          </cell>
          <cell r="G51" t="str">
            <v>Sleepy Eye Public Utility Comm</v>
          </cell>
          <cell r="H51">
            <v>17320</v>
          </cell>
          <cell r="I51">
            <v>335</v>
          </cell>
          <cell r="J51" t="str">
            <v>DC</v>
          </cell>
          <cell r="M51" t="str">
            <v>Full Panel</v>
          </cell>
          <cell r="N51">
            <v>1</v>
          </cell>
          <cell r="O51" t="str">
            <v>Residential</v>
          </cell>
          <cell r="Q51" t="str">
            <v>Pay up front – Fixed</v>
          </cell>
          <cell r="R51">
            <v>42.5</v>
          </cell>
          <cell r="AB51" t="str">
            <v>VNEM</v>
          </cell>
          <cell r="AS51" t="str">
            <v>P_137503706b</v>
          </cell>
          <cell r="BC51" t="str">
            <v>CMPAS member</v>
          </cell>
        </row>
        <row r="52">
          <cell r="A52" t="str">
            <v>C_890512797</v>
          </cell>
          <cell r="B52" t="str">
            <v>Y</v>
          </cell>
          <cell r="C52">
            <v>43482</v>
          </cell>
          <cell r="D52" t="str">
            <v>MG</v>
          </cell>
          <cell r="E52" t="str">
            <v>https://umnboxcom/s/rmms9df7rqcr7r9d20uhz1okjdbtqa5d</v>
          </cell>
          <cell r="F52" t="str">
            <v>Detroit Lakes Public Utilities</v>
          </cell>
          <cell r="G52" t="str">
            <v>Detroit Lakes Public Utilities</v>
          </cell>
          <cell r="H52">
            <v>5111</v>
          </cell>
          <cell r="I52">
            <v>450</v>
          </cell>
          <cell r="J52" t="str">
            <v>DC</v>
          </cell>
          <cell r="M52" t="str">
            <v>Full Panel</v>
          </cell>
          <cell r="N52">
            <v>20</v>
          </cell>
          <cell r="O52" t="str">
            <v>Residential</v>
          </cell>
          <cell r="Q52" t="str">
            <v>Pay up front – Fixed</v>
          </cell>
          <cell r="R52">
            <v>1075</v>
          </cell>
          <cell r="AB52" t="str">
            <v>VNEM</v>
          </cell>
          <cell r="AS52" t="str">
            <v>P_234584324</v>
          </cell>
        </row>
        <row r="53">
          <cell r="A53" t="str">
            <v>C_334736047a</v>
          </cell>
          <cell r="B53" t="str">
            <v>Y</v>
          </cell>
          <cell r="C53">
            <v>43482</v>
          </cell>
          <cell r="D53" t="str">
            <v>MG</v>
          </cell>
          <cell r="E53" t="str">
            <v>https://umnboxcom/s/cqabr80sdpc9ta03xsdvr163kwohes2u</v>
          </cell>
          <cell r="F53" t="str">
            <v>Moorhead Public Service</v>
          </cell>
          <cell r="G53" t="str">
            <v>Moorhead Public Service</v>
          </cell>
          <cell r="H53">
            <v>12894</v>
          </cell>
          <cell r="I53">
            <v>320</v>
          </cell>
          <cell r="J53" t="str">
            <v>DC</v>
          </cell>
          <cell r="M53" t="str">
            <v>Full Panel</v>
          </cell>
          <cell r="N53">
            <v>20</v>
          </cell>
          <cell r="O53" t="str">
            <v>Residential</v>
          </cell>
          <cell r="Q53" t="str">
            <v>Pay up front – Fixed</v>
          </cell>
          <cell r="R53">
            <v>480</v>
          </cell>
          <cell r="AB53" t="str">
            <v>VNEM</v>
          </cell>
          <cell r="AS53" t="str">
            <v>P_448882048a</v>
          </cell>
        </row>
        <row r="54">
          <cell r="A54" t="str">
            <v>C_334736047b</v>
          </cell>
          <cell r="B54" t="str">
            <v>Y</v>
          </cell>
          <cell r="C54">
            <v>43482</v>
          </cell>
          <cell r="D54" t="str">
            <v>MG</v>
          </cell>
          <cell r="E54" t="str">
            <v>https://umnboxcom/s/cqabr80sdpc9ta03xsdvr163kwohes2u</v>
          </cell>
          <cell r="F54" t="str">
            <v>Moorhead Public Service</v>
          </cell>
          <cell r="G54" t="str">
            <v>Moorhead Public Service</v>
          </cell>
          <cell r="H54">
            <v>12894</v>
          </cell>
          <cell r="I54">
            <v>320</v>
          </cell>
          <cell r="J54" t="str">
            <v>DC</v>
          </cell>
          <cell r="M54" t="str">
            <v>Full Panel</v>
          </cell>
          <cell r="N54">
            <v>20</v>
          </cell>
          <cell r="O54" t="str">
            <v>Residential</v>
          </cell>
          <cell r="Q54" t="str">
            <v>Amortized – Fixed</v>
          </cell>
          <cell r="S54">
            <v>40</v>
          </cell>
          <cell r="U54">
            <v>12</v>
          </cell>
          <cell r="AB54" t="str">
            <v>VNEM</v>
          </cell>
          <cell r="AS54" t="str">
            <v>P_448882048a</v>
          </cell>
        </row>
        <row r="55">
          <cell r="A55" t="str">
            <v>C_350357624a</v>
          </cell>
          <cell r="B55" t="str">
            <v>Y</v>
          </cell>
          <cell r="C55">
            <v>43482</v>
          </cell>
          <cell r="D55" t="str">
            <v>MG</v>
          </cell>
          <cell r="E55" t="str">
            <v>https://umnboxcom/s/uhl3e3ilmmwcxdqmmf1im5rjcqvcmgbt</v>
          </cell>
          <cell r="F55" t="str">
            <v>Moorhead Public Service</v>
          </cell>
          <cell r="G55" t="str">
            <v>Moorhead Public Service</v>
          </cell>
          <cell r="H55">
            <v>12894</v>
          </cell>
          <cell r="I55">
            <v>320</v>
          </cell>
          <cell r="J55" t="str">
            <v>DC</v>
          </cell>
          <cell r="M55" t="str">
            <v>Full Panel</v>
          </cell>
          <cell r="N55">
            <v>20</v>
          </cell>
          <cell r="O55" t="str">
            <v>Residential</v>
          </cell>
          <cell r="Q55" t="str">
            <v>Pay up front – Fixed</v>
          </cell>
          <cell r="R55">
            <v>470</v>
          </cell>
          <cell r="AB55" t="str">
            <v>VNEM</v>
          </cell>
          <cell r="AS55" t="str">
            <v>P_448882048b</v>
          </cell>
        </row>
        <row r="56">
          <cell r="A56" t="str">
            <v>C_854861652a</v>
          </cell>
          <cell r="B56" t="str">
            <v>Y</v>
          </cell>
          <cell r="C56">
            <v>43482</v>
          </cell>
          <cell r="D56" t="str">
            <v>MG</v>
          </cell>
          <cell r="E56" t="str">
            <v>https://umnboxcom/s/mepbz5izr9oo04doytp1i5wtos6tpoat</v>
          </cell>
          <cell r="F56" t="str">
            <v>Moorhead Public Service</v>
          </cell>
          <cell r="G56" t="str">
            <v>Moorhead Public Service</v>
          </cell>
          <cell r="H56">
            <v>12894</v>
          </cell>
          <cell r="I56">
            <v>320</v>
          </cell>
          <cell r="J56" t="str">
            <v>DC</v>
          </cell>
          <cell r="M56" t="str">
            <v>Full Panel</v>
          </cell>
          <cell r="N56">
            <v>20</v>
          </cell>
          <cell r="O56" t="str">
            <v>Residential</v>
          </cell>
          <cell r="Q56" t="str">
            <v>Pay up front – Fixed</v>
          </cell>
          <cell r="R56">
            <v>410</v>
          </cell>
          <cell r="AB56" t="str">
            <v>VNEM</v>
          </cell>
          <cell r="AS56" t="str">
            <v>P_448882048c</v>
          </cell>
        </row>
        <row r="57">
          <cell r="A57" t="str">
            <v>C_854861652b</v>
          </cell>
          <cell r="B57" t="str">
            <v>Y</v>
          </cell>
          <cell r="C57">
            <v>43482</v>
          </cell>
          <cell r="D57" t="str">
            <v>MG</v>
          </cell>
          <cell r="E57" t="str">
            <v>https://umnboxcom/s/mepbz5izr9oo04doytp1i5wtos6tpoat</v>
          </cell>
          <cell r="F57" t="str">
            <v>Moorhead Public Service</v>
          </cell>
          <cell r="G57" t="str">
            <v>Moorhead Public Service</v>
          </cell>
          <cell r="H57">
            <v>12894</v>
          </cell>
          <cell r="I57">
            <v>320</v>
          </cell>
          <cell r="J57" t="str">
            <v>DC</v>
          </cell>
          <cell r="M57" t="str">
            <v>Full Panel</v>
          </cell>
          <cell r="N57">
            <v>20</v>
          </cell>
          <cell r="O57" t="str">
            <v>Commercial</v>
          </cell>
          <cell r="Q57" t="str">
            <v>Pay up front – Fixed</v>
          </cell>
          <cell r="R57">
            <v>410</v>
          </cell>
          <cell r="AB57" t="str">
            <v>VNEM</v>
          </cell>
          <cell r="AS57" t="str">
            <v>P_448882048d</v>
          </cell>
        </row>
        <row r="58">
          <cell r="A58" t="str">
            <v>C_854861652c</v>
          </cell>
          <cell r="B58" t="str">
            <v>Y</v>
          </cell>
          <cell r="C58">
            <v>43482</v>
          </cell>
          <cell r="D58" t="str">
            <v>MG</v>
          </cell>
          <cell r="E58" t="str">
            <v>https://umnboxcom/s/mepbz5izr9oo04doytp1i5wtos6tpoat</v>
          </cell>
          <cell r="F58" t="str">
            <v>Moorhead Public Service</v>
          </cell>
          <cell r="G58" t="str">
            <v>Moorhead Public Service</v>
          </cell>
          <cell r="H58">
            <v>12894</v>
          </cell>
          <cell r="I58">
            <v>320</v>
          </cell>
          <cell r="J58" t="str">
            <v>DC</v>
          </cell>
          <cell r="M58" t="str">
            <v>Full Panel</v>
          </cell>
          <cell r="N58">
            <v>20</v>
          </cell>
          <cell r="O58" t="str">
            <v>Commercial</v>
          </cell>
          <cell r="Q58" t="str">
            <v>Pay up front – Fixed</v>
          </cell>
          <cell r="R58">
            <v>410</v>
          </cell>
          <cell r="AB58" t="str">
            <v>VNEM</v>
          </cell>
          <cell r="AS58" t="str">
            <v>P_448882048e</v>
          </cell>
        </row>
        <row r="59">
          <cell r="A59" t="str">
            <v>C_854861652d</v>
          </cell>
          <cell r="B59" t="str">
            <v>Y</v>
          </cell>
          <cell r="C59">
            <v>43482</v>
          </cell>
          <cell r="D59" t="str">
            <v>MG</v>
          </cell>
          <cell r="E59" t="str">
            <v>https://umnboxcom/s/mepbz5izr9oo04doytp1i5wtos6tpoat</v>
          </cell>
          <cell r="F59" t="str">
            <v>Moorhead Public Service</v>
          </cell>
          <cell r="G59" t="str">
            <v>Moorhead Public Service</v>
          </cell>
          <cell r="H59">
            <v>12894</v>
          </cell>
          <cell r="I59">
            <v>320</v>
          </cell>
          <cell r="J59" t="str">
            <v>DC</v>
          </cell>
          <cell r="M59" t="str">
            <v>Full Panel</v>
          </cell>
          <cell r="N59">
            <v>20</v>
          </cell>
          <cell r="O59" t="str">
            <v>Commercial</v>
          </cell>
          <cell r="Q59" t="str">
            <v>Pay up front – Fixed</v>
          </cell>
          <cell r="R59">
            <v>410</v>
          </cell>
          <cell r="AB59" t="str">
            <v>VNEM</v>
          </cell>
          <cell r="AS59" t="str">
            <v>P_448882048f</v>
          </cell>
        </row>
        <row r="60">
          <cell r="A60" t="str">
            <v>C_854861652e</v>
          </cell>
          <cell r="B60" t="str">
            <v>Y</v>
          </cell>
          <cell r="C60">
            <v>43482</v>
          </cell>
          <cell r="D60" t="str">
            <v>MG</v>
          </cell>
          <cell r="E60" t="str">
            <v>https://umnboxcom/s/mepbz5izr9oo04doytp1i5wtos6tpoat</v>
          </cell>
          <cell r="F60" t="str">
            <v>Moorhead Public Service</v>
          </cell>
          <cell r="G60" t="str">
            <v>Moorhead Public Service</v>
          </cell>
          <cell r="H60">
            <v>12894</v>
          </cell>
          <cell r="I60">
            <v>320</v>
          </cell>
          <cell r="J60" t="str">
            <v>DC</v>
          </cell>
          <cell r="M60" t="str">
            <v>Full Panel</v>
          </cell>
          <cell r="N60">
            <v>20</v>
          </cell>
          <cell r="O60" t="str">
            <v>Residential</v>
          </cell>
          <cell r="Q60" t="str">
            <v>Pay up front – Fixed</v>
          </cell>
          <cell r="R60">
            <v>410</v>
          </cell>
          <cell r="AB60" t="str">
            <v>VNEM</v>
          </cell>
          <cell r="AS60" t="str">
            <v>P_448882048g</v>
          </cell>
        </row>
        <row r="61">
          <cell r="A61" t="str">
            <v>C_350357624b</v>
          </cell>
          <cell r="B61" t="str">
            <v>Y</v>
          </cell>
          <cell r="C61">
            <v>43482</v>
          </cell>
          <cell r="D61" t="str">
            <v>MG</v>
          </cell>
          <cell r="E61" t="str">
            <v>https://umnboxcom/s/uhl3e3ilmmwcxdqmmf1im5rjcqvcmgbt</v>
          </cell>
          <cell r="F61" t="str">
            <v>Moorhead Public Service</v>
          </cell>
          <cell r="G61" t="str">
            <v>Moorhead Public Service</v>
          </cell>
          <cell r="H61">
            <v>12894</v>
          </cell>
          <cell r="I61">
            <v>320</v>
          </cell>
          <cell r="J61" t="str">
            <v>DC</v>
          </cell>
          <cell r="M61" t="str">
            <v>Full Panel</v>
          </cell>
          <cell r="N61">
            <v>20</v>
          </cell>
          <cell r="O61" t="str">
            <v>Residential</v>
          </cell>
          <cell r="Q61" t="str">
            <v>Amortized – Fixed</v>
          </cell>
          <cell r="S61">
            <v>40</v>
          </cell>
          <cell r="U61">
            <v>12</v>
          </cell>
          <cell r="AB61" t="str">
            <v>VNEM</v>
          </cell>
          <cell r="AS61" t="str">
            <v>P_448882048b</v>
          </cell>
        </row>
        <row r="62">
          <cell r="A62" t="str">
            <v>C_854861652f</v>
          </cell>
          <cell r="B62" t="str">
            <v>Y</v>
          </cell>
          <cell r="C62">
            <v>43482</v>
          </cell>
          <cell r="D62" t="str">
            <v>MG</v>
          </cell>
          <cell r="E62" t="str">
            <v>https://umnboxcom/s/mepbz5izr9oo04doytp1i5wtos6tpoat</v>
          </cell>
          <cell r="F62" t="str">
            <v>Moorhead Public Service</v>
          </cell>
          <cell r="G62" t="str">
            <v>Moorhead Public Service</v>
          </cell>
          <cell r="H62">
            <v>12894</v>
          </cell>
          <cell r="I62">
            <v>320</v>
          </cell>
          <cell r="J62" t="str">
            <v>DC</v>
          </cell>
          <cell r="M62" t="str">
            <v>Full Panel</v>
          </cell>
          <cell r="N62">
            <v>20</v>
          </cell>
          <cell r="O62" t="str">
            <v>Residential</v>
          </cell>
          <cell r="Q62" t="str">
            <v>Amortized – Fixed</v>
          </cell>
          <cell r="S62">
            <v>35</v>
          </cell>
          <cell r="U62">
            <v>12</v>
          </cell>
          <cell r="AB62" t="str">
            <v>VNEM</v>
          </cell>
          <cell r="AS62" t="str">
            <v>P_448882048c</v>
          </cell>
        </row>
        <row r="63">
          <cell r="A63" t="str">
            <v>C_854861652g</v>
          </cell>
          <cell r="B63" t="str">
            <v>Y</v>
          </cell>
          <cell r="C63">
            <v>43482</v>
          </cell>
          <cell r="D63" t="str">
            <v>MG</v>
          </cell>
          <cell r="E63" t="str">
            <v>https://umnboxcom/s/mepbz5izr9oo04doytp1i5wtos6tpoat</v>
          </cell>
          <cell r="F63" t="str">
            <v>Moorhead Public Service</v>
          </cell>
          <cell r="G63" t="str">
            <v>Moorhead Public Service</v>
          </cell>
          <cell r="H63">
            <v>12894</v>
          </cell>
          <cell r="I63">
            <v>320</v>
          </cell>
          <cell r="J63" t="str">
            <v>DC</v>
          </cell>
          <cell r="M63" t="str">
            <v>Full Panel</v>
          </cell>
          <cell r="N63">
            <v>20</v>
          </cell>
          <cell r="O63" t="str">
            <v>Commercial</v>
          </cell>
          <cell r="Q63" t="str">
            <v>Amortized – Fixed</v>
          </cell>
          <cell r="S63">
            <v>35</v>
          </cell>
          <cell r="U63">
            <v>12</v>
          </cell>
          <cell r="AB63" t="str">
            <v>VNEM</v>
          </cell>
          <cell r="AS63" t="str">
            <v>P_448882048d</v>
          </cell>
        </row>
        <row r="64">
          <cell r="A64" t="str">
            <v>C_854861652h</v>
          </cell>
          <cell r="B64" t="str">
            <v>Y</v>
          </cell>
          <cell r="C64">
            <v>43482</v>
          </cell>
          <cell r="D64" t="str">
            <v>MG</v>
          </cell>
          <cell r="E64" t="str">
            <v>https://umnboxcom/s/mepbz5izr9oo04doytp1i5wtos6tpoat</v>
          </cell>
          <cell r="F64" t="str">
            <v>Moorhead Public Service</v>
          </cell>
          <cell r="G64" t="str">
            <v>Moorhead Public Service</v>
          </cell>
          <cell r="H64">
            <v>12894</v>
          </cell>
          <cell r="I64">
            <v>320</v>
          </cell>
          <cell r="J64" t="str">
            <v>DC</v>
          </cell>
          <cell r="M64" t="str">
            <v>Full Panel</v>
          </cell>
          <cell r="N64">
            <v>20</v>
          </cell>
          <cell r="O64" t="str">
            <v>Commercial</v>
          </cell>
          <cell r="Q64" t="str">
            <v>Amortized – Fixed</v>
          </cell>
          <cell r="S64">
            <v>35</v>
          </cell>
          <cell r="U64">
            <v>12</v>
          </cell>
          <cell r="AB64" t="str">
            <v>VNEM</v>
          </cell>
          <cell r="AS64" t="str">
            <v>P_448882048e</v>
          </cell>
        </row>
        <row r="65">
          <cell r="A65" t="str">
            <v>C_854861652i</v>
          </cell>
          <cell r="B65" t="str">
            <v>Y</v>
          </cell>
          <cell r="C65">
            <v>43482</v>
          </cell>
          <cell r="D65" t="str">
            <v>MG</v>
          </cell>
          <cell r="E65" t="str">
            <v>https://umnboxcom/s/mepbz5izr9oo04doytp1i5wtos6tpoat</v>
          </cell>
          <cell r="F65" t="str">
            <v>Moorhead Public Service</v>
          </cell>
          <cell r="G65" t="str">
            <v>Moorhead Public Service</v>
          </cell>
          <cell r="H65">
            <v>12894</v>
          </cell>
          <cell r="I65">
            <v>320</v>
          </cell>
          <cell r="J65" t="str">
            <v>DC</v>
          </cell>
          <cell r="M65" t="str">
            <v>Full Panel</v>
          </cell>
          <cell r="N65">
            <v>20</v>
          </cell>
          <cell r="O65" t="str">
            <v>Commercial</v>
          </cell>
          <cell r="Q65" t="str">
            <v>Amortized – Fixed</v>
          </cell>
          <cell r="S65">
            <v>35</v>
          </cell>
          <cell r="U65">
            <v>12</v>
          </cell>
          <cell r="AB65" t="str">
            <v>VNEM</v>
          </cell>
          <cell r="AS65" t="str">
            <v>P_448882048f</v>
          </cell>
        </row>
        <row r="66">
          <cell r="A66" t="str">
            <v>C_854861652j</v>
          </cell>
          <cell r="B66" t="str">
            <v>Y</v>
          </cell>
          <cell r="C66">
            <v>43482</v>
          </cell>
          <cell r="D66" t="str">
            <v>MG</v>
          </cell>
          <cell r="E66" t="str">
            <v>https://umnboxcom/s/mepbz5izr9oo04doytp1i5wtos6tpoat</v>
          </cell>
          <cell r="F66" t="str">
            <v>Moorhead Public Service</v>
          </cell>
          <cell r="G66" t="str">
            <v>Moorhead Public Service</v>
          </cell>
          <cell r="H66">
            <v>12894</v>
          </cell>
          <cell r="I66">
            <v>320</v>
          </cell>
          <cell r="J66" t="str">
            <v>DC</v>
          </cell>
          <cell r="M66" t="str">
            <v>Full Panel</v>
          </cell>
          <cell r="N66">
            <v>20</v>
          </cell>
          <cell r="O66" t="str">
            <v>Residential</v>
          </cell>
          <cell r="Q66" t="str">
            <v>Amortized – Fixed</v>
          </cell>
          <cell r="S66">
            <v>35</v>
          </cell>
          <cell r="U66">
            <v>12</v>
          </cell>
          <cell r="AB66" t="str">
            <v>VNEM</v>
          </cell>
          <cell r="AS66" t="str">
            <v>P_448882048g</v>
          </cell>
        </row>
        <row r="67">
          <cell r="A67" t="str">
            <v>C_783651506</v>
          </cell>
          <cell r="B67" t="str">
            <v>Y</v>
          </cell>
          <cell r="C67">
            <v>43482</v>
          </cell>
          <cell r="D67" t="str">
            <v>MG</v>
          </cell>
          <cell r="E67" t="str">
            <v>https://umnboxcom/s/b8scfzazwmzc9qyndk552wd0udpov12q</v>
          </cell>
          <cell r="F67" t="str">
            <v>City of Barnesville - (MN)</v>
          </cell>
          <cell r="G67" t="str">
            <v>City of Barnesville - (MN)</v>
          </cell>
          <cell r="H67">
            <v>1233</v>
          </cell>
          <cell r="I67">
            <v>330</v>
          </cell>
          <cell r="J67" t="str">
            <v>DC</v>
          </cell>
          <cell r="M67" t="str">
            <v>Full Panel</v>
          </cell>
          <cell r="N67">
            <v>20</v>
          </cell>
          <cell r="O67" t="str">
            <v>Residential</v>
          </cell>
          <cell r="Q67" t="str">
            <v>Pay up front – Fixed</v>
          </cell>
          <cell r="R67">
            <v>775</v>
          </cell>
          <cell r="AB67" t="str">
            <v>VNEM</v>
          </cell>
          <cell r="AS67" t="str">
            <v>P_691315766</v>
          </cell>
        </row>
        <row r="68">
          <cell r="A68" t="str">
            <v>C_169085067</v>
          </cell>
          <cell r="B68" t="str">
            <v>Y</v>
          </cell>
          <cell r="C68">
            <v>43430</v>
          </cell>
          <cell r="D68" t="str">
            <v>MJ</v>
          </cell>
          <cell r="E68" t="str">
            <v>https://umnboxcom/s/el9m7jp8gh5qckwxpmumluba1cxti2h6</v>
          </cell>
          <cell r="F68" t="str">
            <v>Connexus Energy</v>
          </cell>
          <cell r="G68" t="str">
            <v>Connexus Energy</v>
          </cell>
          <cell r="H68">
            <v>689</v>
          </cell>
          <cell r="I68">
            <v>310</v>
          </cell>
          <cell r="J68" t="str">
            <v>DC</v>
          </cell>
          <cell r="M68" t="str">
            <v>Full Panel</v>
          </cell>
          <cell r="N68">
            <v>15</v>
          </cell>
          <cell r="O68" t="str">
            <v>Res/Comm</v>
          </cell>
          <cell r="Q68" t="str">
            <v>Pay up front – Fixed</v>
          </cell>
          <cell r="R68">
            <v>850</v>
          </cell>
          <cell r="AB68" t="str">
            <v>VNEM</v>
          </cell>
          <cell r="AS68" t="str">
            <v>P_659590720</v>
          </cell>
        </row>
        <row r="69">
          <cell r="A69" t="str">
            <v>C_530831403a</v>
          </cell>
          <cell r="B69" t="str">
            <v>Y</v>
          </cell>
          <cell r="C69">
            <v>43430</v>
          </cell>
          <cell r="D69" t="str">
            <v>MJ</v>
          </cell>
          <cell r="E69" t="str">
            <v>https://umnboxcom/s/pg4logst2n1naok94qoyfkzhu1p2a9e0</v>
          </cell>
          <cell r="F69" t="str">
            <v>Connexus Energy</v>
          </cell>
          <cell r="G69" t="str">
            <v>Connexus Energy</v>
          </cell>
          <cell r="H69">
            <v>689</v>
          </cell>
          <cell r="K69">
            <v>850</v>
          </cell>
          <cell r="M69" t="str">
            <v>Fixed Energy Amount</v>
          </cell>
          <cell r="N69" t="str">
            <v>N/A</v>
          </cell>
          <cell r="O69" t="str">
            <v>Res/Comm</v>
          </cell>
          <cell r="Q69" t="str">
            <v>Amortized – Fixed</v>
          </cell>
          <cell r="V69">
            <v>0.02</v>
          </cell>
          <cell r="X69">
            <v>240</v>
          </cell>
          <cell r="AB69" t="str">
            <v>No Reimbursement</v>
          </cell>
          <cell r="AC69" t="str">
            <v>No Credit</v>
          </cell>
          <cell r="AS69" t="str">
            <v>P_659590720</v>
          </cell>
          <cell r="BC69" t="str">
            <v>Price has dropped, was $1700 when first reported in november</v>
          </cell>
        </row>
        <row r="70">
          <cell r="A70" t="str">
            <v>C_530831403b</v>
          </cell>
          <cell r="B70" t="str">
            <v>Y</v>
          </cell>
          <cell r="C70">
            <v>43430</v>
          </cell>
          <cell r="D70" t="str">
            <v>MJ</v>
          </cell>
          <cell r="E70" t="str">
            <v>https://umnboxcom/s/pg4logst2n1naok94qoyfkzhu1p2a9e0</v>
          </cell>
          <cell r="F70" t="str">
            <v>Connexus Energy</v>
          </cell>
          <cell r="G70" t="str">
            <v>Connexus Energy</v>
          </cell>
          <cell r="H70">
            <v>689</v>
          </cell>
          <cell r="K70">
            <v>425</v>
          </cell>
          <cell r="M70" t="str">
            <v>Fixed Energy Amount</v>
          </cell>
          <cell r="N70" t="str">
            <v>N/A</v>
          </cell>
          <cell r="O70" t="str">
            <v>Res/Comm</v>
          </cell>
          <cell r="Q70" t="str">
            <v>Amortized – Fixed</v>
          </cell>
          <cell r="V70">
            <v>0.02</v>
          </cell>
          <cell r="X70">
            <v>240</v>
          </cell>
          <cell r="AB70" t="str">
            <v>No Reimbursement</v>
          </cell>
          <cell r="AC70" t="str">
            <v>No Credit</v>
          </cell>
          <cell r="AS70" t="str">
            <v>P_659590720</v>
          </cell>
          <cell r="BC70" t="str">
            <v>Price has dropped, was $850 when first reported in november</v>
          </cell>
        </row>
        <row r="71">
          <cell r="A71" t="str">
            <v>C_921485566</v>
          </cell>
          <cell r="B71" t="str">
            <v>Y</v>
          </cell>
          <cell r="C71">
            <v>43411</v>
          </cell>
          <cell r="D71" t="str">
            <v>KP</v>
          </cell>
          <cell r="E71" t="str">
            <v>https://umnappboxcom/folder/56918508895</v>
          </cell>
          <cell r="F71" t="str">
            <v>Madison Gas &amp; Electric</v>
          </cell>
          <cell r="G71" t="str">
            <v>Madison Gas &amp; Electric</v>
          </cell>
          <cell r="H71">
            <v>11479</v>
          </cell>
          <cell r="I71">
            <v>250</v>
          </cell>
          <cell r="M71" t="str">
            <v>Fixed Wattage Amount</v>
          </cell>
          <cell r="N71">
            <v>25</v>
          </cell>
          <cell r="O71" t="str">
            <v>Residential</v>
          </cell>
          <cell r="Q71" t="str">
            <v>Hybrid</v>
          </cell>
          <cell r="R71">
            <v>47.25</v>
          </cell>
          <cell r="V71">
            <v>0.12</v>
          </cell>
          <cell r="W71">
            <v>0</v>
          </cell>
          <cell r="X71">
            <v>300</v>
          </cell>
          <cell r="AB71" t="str">
            <v>VNEM</v>
          </cell>
          <cell r="AC71" t="str">
            <v>Subscriber pays constant Shared Solar rate of $012/kWh up to the amount of kWh produced by the panel(s) to which they have subscribed, while retail rate is currently around $10/kWh but varies between summer and winter</v>
          </cell>
          <cell r="AJ71" t="str">
            <v>Utility</v>
          </cell>
          <cell r="AK71" t="str">
            <v>RECS will be retired by MGE</v>
          </cell>
          <cell r="AS71" t="str">
            <v>P_560452611</v>
          </cell>
        </row>
        <row r="72">
          <cell r="A72" t="str">
            <v>C_889082791a</v>
          </cell>
          <cell r="B72" t="str">
            <v>Y</v>
          </cell>
          <cell r="C72">
            <v>43430</v>
          </cell>
          <cell r="D72" t="str">
            <v>MJ</v>
          </cell>
          <cell r="E72" t="str">
            <v>https://umnboxcom/s/ve3sxo75wfrlg7ngkr3pbxftwytieik9</v>
          </cell>
          <cell r="F72" t="str">
            <v>Arrowhead Electric Coop</v>
          </cell>
          <cell r="G72" t="str">
            <v>Arrowhead Electric Coop</v>
          </cell>
          <cell r="H72">
            <v>887</v>
          </cell>
          <cell r="I72">
            <v>280</v>
          </cell>
          <cell r="J72" t="str">
            <v>DC</v>
          </cell>
          <cell r="M72" t="str">
            <v>Full Panel</v>
          </cell>
          <cell r="N72">
            <v>20</v>
          </cell>
          <cell r="O72" t="str">
            <v>Residential</v>
          </cell>
          <cell r="Q72" t="str">
            <v>Pay up front – Fixed</v>
          </cell>
          <cell r="R72">
            <v>1300</v>
          </cell>
          <cell r="AB72" t="str">
            <v>VNEM</v>
          </cell>
          <cell r="AS72" t="str">
            <v>P_115182660</v>
          </cell>
        </row>
        <row r="73">
          <cell r="A73" t="str">
            <v>C_889082791b</v>
          </cell>
          <cell r="B73" t="str">
            <v>Y</v>
          </cell>
          <cell r="C73">
            <v>43430</v>
          </cell>
          <cell r="D73" t="str">
            <v>MJ</v>
          </cell>
          <cell r="E73" t="str">
            <v>https://umnboxcom/s/ve3sxo75wfrlg7ngkr3pbxftwytieik9</v>
          </cell>
          <cell r="F73" t="str">
            <v>Arrowhead Electric Coop</v>
          </cell>
          <cell r="G73" t="str">
            <v>Arrowhead Electric Coop</v>
          </cell>
          <cell r="H73">
            <v>887</v>
          </cell>
          <cell r="I73">
            <v>280</v>
          </cell>
          <cell r="J73" t="str">
            <v>DC</v>
          </cell>
          <cell r="M73" t="str">
            <v>Full Panel</v>
          </cell>
          <cell r="N73">
            <v>20</v>
          </cell>
          <cell r="O73" t="str">
            <v>Residential</v>
          </cell>
          <cell r="Q73" t="str">
            <v>Amortized – Fixed</v>
          </cell>
          <cell r="S73">
            <v>55</v>
          </cell>
          <cell r="U73">
            <v>24</v>
          </cell>
          <cell r="AB73" t="str">
            <v>VNEM</v>
          </cell>
          <cell r="AS73" t="str">
            <v>P_115182660</v>
          </cell>
        </row>
        <row r="74">
          <cell r="A74" t="str">
            <v>C_750068514a</v>
          </cell>
          <cell r="B74" t="str">
            <v>Y</v>
          </cell>
          <cell r="C74">
            <v>43419</v>
          </cell>
          <cell r="D74" t="str">
            <v>LF</v>
          </cell>
          <cell r="E74" t="str">
            <v>https://umnappboxcom/folder/56457162958</v>
          </cell>
          <cell r="F74" t="str">
            <v>Oakdale Electric Cooperative</v>
          </cell>
          <cell r="G74" t="str">
            <v>Oakdale Electric Cooperative</v>
          </cell>
          <cell r="H74">
            <v>13936</v>
          </cell>
          <cell r="I74">
            <v>252.5</v>
          </cell>
          <cell r="J74" t="str">
            <v>DC</v>
          </cell>
          <cell r="M74" t="str">
            <v>Full Panel</v>
          </cell>
          <cell r="N74">
            <v>25</v>
          </cell>
          <cell r="O74" t="str">
            <v>Residential</v>
          </cell>
          <cell r="Q74" t="str">
            <v>Pay up front – Fixed</v>
          </cell>
          <cell r="R74">
            <v>700</v>
          </cell>
          <cell r="AB74" t="str">
            <v>VNEM</v>
          </cell>
          <cell r="AS74" t="str">
            <v>P_635666530</v>
          </cell>
        </row>
        <row r="75">
          <cell r="A75" t="str">
            <v>C_750068514b</v>
          </cell>
          <cell r="B75" t="str">
            <v>Y</v>
          </cell>
          <cell r="C75">
            <v>43115</v>
          </cell>
          <cell r="D75" t="str">
            <v>LF</v>
          </cell>
          <cell r="E75" t="str">
            <v>https://umnappboxcom/folder/56457162958</v>
          </cell>
          <cell r="F75" t="str">
            <v>Oakdale Credit Union</v>
          </cell>
          <cell r="G75" t="str">
            <v>Oakdale Electric Cooperative</v>
          </cell>
          <cell r="H75">
            <v>13936</v>
          </cell>
          <cell r="I75">
            <v>252.5</v>
          </cell>
          <cell r="J75" t="str">
            <v>DC</v>
          </cell>
          <cell r="M75" t="str">
            <v>Full Panel</v>
          </cell>
          <cell r="N75">
            <v>25</v>
          </cell>
          <cell r="O75" t="str">
            <v>Residential</v>
          </cell>
          <cell r="Q75" t="str">
            <v>Amortized – Fixed</v>
          </cell>
          <cell r="T75">
            <v>7.5499999999999998E-2</v>
          </cell>
          <cell r="Z75" t="str">
            <v xml:space="preserve">Loan for $700 up front payment provided by the credit union, then paid back monthly over a flexible time period </v>
          </cell>
          <cell r="AB75" t="str">
            <v>VNEM</v>
          </cell>
          <cell r="AS75" t="str">
            <v>P_635666530</v>
          </cell>
        </row>
        <row r="76">
          <cell r="A76" t="str">
            <v>C_347722107a</v>
          </cell>
          <cell r="B76" t="str">
            <v>Y</v>
          </cell>
          <cell r="C76">
            <v>43430</v>
          </cell>
          <cell r="D76" t="str">
            <v>MJ</v>
          </cell>
          <cell r="E76" t="str">
            <v>https://umnboxcom/s/brc4edkc16qkrj68myxa05pcgo8jq42t</v>
          </cell>
          <cell r="F76" t="str">
            <v>Beltrami Electric Coop, Inc</v>
          </cell>
          <cell r="G76" t="str">
            <v>Beltrami Electric Coop, Inc</v>
          </cell>
          <cell r="H76">
            <v>1529</v>
          </cell>
          <cell r="I76">
            <v>444.4</v>
          </cell>
          <cell r="J76" t="str">
            <v>DC</v>
          </cell>
          <cell r="M76" t="str">
            <v>Full Panel</v>
          </cell>
          <cell r="N76">
            <v>20</v>
          </cell>
          <cell r="O76" t="str">
            <v>Residential</v>
          </cell>
          <cell r="Q76" t="str">
            <v>Pay up front – Fixed</v>
          </cell>
          <cell r="R76">
            <v>1295</v>
          </cell>
          <cell r="AB76" t="b">
            <v>0</v>
          </cell>
          <cell r="AS76" t="str">
            <v>P_691631163</v>
          </cell>
        </row>
        <row r="77">
          <cell r="A77" t="str">
            <v>C_347722107b</v>
          </cell>
          <cell r="B77" t="str">
            <v>Y</v>
          </cell>
          <cell r="C77">
            <v>43430</v>
          </cell>
          <cell r="D77" t="str">
            <v>MJ</v>
          </cell>
          <cell r="E77" t="str">
            <v>https://umnboxcom/s/brc4edkc16qkrj68myxa05pcgo8jq42t</v>
          </cell>
          <cell r="F77" t="str">
            <v>Beltrami Electric Coop, Inc</v>
          </cell>
          <cell r="G77" t="str">
            <v>Beltrami Electric Coop, Inc</v>
          </cell>
          <cell r="H77">
            <v>1529</v>
          </cell>
          <cell r="I77">
            <v>222.2</v>
          </cell>
          <cell r="J77" t="str">
            <v>DC</v>
          </cell>
          <cell r="M77" t="str">
            <v>Half Panel</v>
          </cell>
          <cell r="N77">
            <v>20</v>
          </cell>
          <cell r="O77" t="str">
            <v>Residential</v>
          </cell>
          <cell r="Q77" t="str">
            <v>Pay up front – Fixed</v>
          </cell>
          <cell r="R77">
            <v>650</v>
          </cell>
          <cell r="AB77" t="b">
            <v>0</v>
          </cell>
          <cell r="AS77" t="str">
            <v>P_691631163</v>
          </cell>
        </row>
        <row r="78">
          <cell r="A78" t="str">
            <v>C_347722107c</v>
          </cell>
          <cell r="B78" t="str">
            <v>Y</v>
          </cell>
          <cell r="C78">
            <v>43430</v>
          </cell>
          <cell r="D78" t="str">
            <v>MJ</v>
          </cell>
          <cell r="E78" t="str">
            <v>https://umnboxcom/s/brc4edkc16qkrj68myxa05pcgo8jq42t</v>
          </cell>
          <cell r="F78" t="str">
            <v>Beltrami Electric Coop, Inc</v>
          </cell>
          <cell r="G78" t="str">
            <v>Beltrami Electric Coop, Inc</v>
          </cell>
          <cell r="H78">
            <v>1529</v>
          </cell>
          <cell r="I78">
            <v>444.4</v>
          </cell>
          <cell r="J78" t="str">
            <v>DC</v>
          </cell>
          <cell r="M78" t="str">
            <v>Full Panel</v>
          </cell>
          <cell r="N78">
            <v>20</v>
          </cell>
          <cell r="O78" t="str">
            <v>Residential</v>
          </cell>
          <cell r="Q78" t="str">
            <v>Amortized – Fixed</v>
          </cell>
          <cell r="S78">
            <v>111.46</v>
          </cell>
          <cell r="T78">
            <v>0.06</v>
          </cell>
          <cell r="U78">
            <v>12</v>
          </cell>
          <cell r="AB78" t="b">
            <v>0</v>
          </cell>
          <cell r="AS78" t="str">
            <v>P_691631163</v>
          </cell>
        </row>
        <row r="79">
          <cell r="A79" t="str">
            <v>C_347722107d</v>
          </cell>
          <cell r="B79" t="str">
            <v>Y</v>
          </cell>
          <cell r="C79">
            <v>43430</v>
          </cell>
          <cell r="D79" t="str">
            <v>MJ</v>
          </cell>
          <cell r="E79" t="str">
            <v>https://umnboxcom/s/brc4edkc16qkrj68myxa05pcgo8jq42t</v>
          </cell>
          <cell r="F79" t="str">
            <v>Beltrami Electric Coop, Inc</v>
          </cell>
          <cell r="G79" t="str">
            <v>Beltrami Electric Coop, Inc</v>
          </cell>
          <cell r="H79">
            <v>1529</v>
          </cell>
          <cell r="I79">
            <v>444.4</v>
          </cell>
          <cell r="J79" t="str">
            <v>DC</v>
          </cell>
          <cell r="M79" t="str">
            <v>Full Panel</v>
          </cell>
          <cell r="N79">
            <v>20</v>
          </cell>
          <cell r="O79" t="str">
            <v>Residential</v>
          </cell>
          <cell r="Q79" t="str">
            <v>Amortized – Fixed</v>
          </cell>
          <cell r="S79">
            <v>57.4</v>
          </cell>
          <cell r="T79">
            <v>0.06</v>
          </cell>
          <cell r="U79">
            <v>24</v>
          </cell>
          <cell r="AB79" t="b">
            <v>0</v>
          </cell>
          <cell r="AS79" t="str">
            <v>P_691631163</v>
          </cell>
        </row>
        <row r="80">
          <cell r="A80" t="str">
            <v>C_347722107e</v>
          </cell>
          <cell r="B80" t="str">
            <v>Y</v>
          </cell>
          <cell r="C80">
            <v>43430</v>
          </cell>
          <cell r="D80" t="str">
            <v>MJ</v>
          </cell>
          <cell r="E80" t="str">
            <v>https://umnboxcom/s/brc4edkc16qkrj68myxa05pcgo8jq42t</v>
          </cell>
          <cell r="F80" t="str">
            <v>Beltrami Electric Coop, Inc</v>
          </cell>
          <cell r="G80" t="str">
            <v>Beltrami Electric Coop, Inc</v>
          </cell>
          <cell r="H80">
            <v>1529</v>
          </cell>
          <cell r="I80">
            <v>444.4</v>
          </cell>
          <cell r="J80" t="str">
            <v>DC</v>
          </cell>
          <cell r="M80" t="str">
            <v>Full Panel</v>
          </cell>
          <cell r="N80">
            <v>20</v>
          </cell>
          <cell r="O80" t="str">
            <v>Residential</v>
          </cell>
          <cell r="Q80" t="str">
            <v>Amortized – Fixed</v>
          </cell>
          <cell r="S80">
            <v>39.4</v>
          </cell>
          <cell r="T80">
            <v>0.06</v>
          </cell>
          <cell r="U80">
            <v>36</v>
          </cell>
          <cell r="AB80" t="b">
            <v>0</v>
          </cell>
          <cell r="AS80" t="str">
            <v>P_691631163</v>
          </cell>
        </row>
        <row r="81">
          <cell r="A81" t="str">
            <v>C_347722107f</v>
          </cell>
          <cell r="B81" t="str">
            <v>Y</v>
          </cell>
          <cell r="C81">
            <v>43430</v>
          </cell>
          <cell r="D81" t="str">
            <v>MJ</v>
          </cell>
          <cell r="E81" t="str">
            <v>https://umnboxcom/s/brc4edkc16qkrj68myxa05pcgo8jq42t</v>
          </cell>
          <cell r="F81" t="str">
            <v>Beltrami Electric Coop, Inc</v>
          </cell>
          <cell r="G81" t="str">
            <v>Beltrami Electric Coop, Inc</v>
          </cell>
          <cell r="H81">
            <v>1529</v>
          </cell>
          <cell r="I81">
            <v>222.2</v>
          </cell>
          <cell r="J81" t="str">
            <v>DC</v>
          </cell>
          <cell r="M81" t="str">
            <v>Half Panel</v>
          </cell>
          <cell r="N81">
            <v>20</v>
          </cell>
          <cell r="O81" t="str">
            <v>Residential</v>
          </cell>
          <cell r="Q81" t="str">
            <v>Amortized – Fixed</v>
          </cell>
          <cell r="S81">
            <v>55.73</v>
          </cell>
          <cell r="T81">
            <v>0.06</v>
          </cell>
          <cell r="U81">
            <v>12</v>
          </cell>
          <cell r="AB81" t="b">
            <v>0</v>
          </cell>
          <cell r="AS81" t="str">
            <v>P_691631163</v>
          </cell>
        </row>
        <row r="82">
          <cell r="A82" t="str">
            <v>C_347722107g</v>
          </cell>
          <cell r="B82" t="str">
            <v>Y</v>
          </cell>
          <cell r="C82">
            <v>43430</v>
          </cell>
          <cell r="D82" t="str">
            <v>MJ</v>
          </cell>
          <cell r="E82" t="str">
            <v>https://umnboxcom/s/brc4edkc16qkrj68myxa05pcgo8jq42t</v>
          </cell>
          <cell r="F82" t="str">
            <v>Beltrami Electric Coop, Inc</v>
          </cell>
          <cell r="G82" t="str">
            <v>Beltrami Electric Coop, Inc</v>
          </cell>
          <cell r="H82">
            <v>1529</v>
          </cell>
          <cell r="I82">
            <v>222.2</v>
          </cell>
          <cell r="J82" t="str">
            <v>DC</v>
          </cell>
          <cell r="M82" t="str">
            <v>Half Panel</v>
          </cell>
          <cell r="N82">
            <v>20</v>
          </cell>
          <cell r="O82" t="str">
            <v>Residential</v>
          </cell>
          <cell r="Q82" t="str">
            <v>Amortized – Fixed</v>
          </cell>
          <cell r="S82">
            <v>28.7</v>
          </cell>
          <cell r="T82">
            <v>0.06</v>
          </cell>
          <cell r="U82">
            <v>24</v>
          </cell>
          <cell r="AB82" t="b">
            <v>0</v>
          </cell>
          <cell r="AS82" t="str">
            <v>P_691631163</v>
          </cell>
        </row>
        <row r="83">
          <cell r="A83" t="str">
            <v>C_347722107h</v>
          </cell>
          <cell r="B83" t="str">
            <v>Y</v>
          </cell>
          <cell r="C83">
            <v>43430</v>
          </cell>
          <cell r="D83" t="str">
            <v>MJ</v>
          </cell>
          <cell r="E83" t="str">
            <v>https://umnboxcom/s/brc4edkc16qkrj68myxa05pcgo8jq42t</v>
          </cell>
          <cell r="F83" t="str">
            <v>Beltrami Electric Coop, Inc</v>
          </cell>
          <cell r="G83" t="str">
            <v>Beltrami Electric Coop, Inc</v>
          </cell>
          <cell r="H83">
            <v>1529</v>
          </cell>
          <cell r="I83">
            <v>222.2</v>
          </cell>
          <cell r="J83" t="str">
            <v>DC</v>
          </cell>
          <cell r="M83" t="str">
            <v>Half Panel</v>
          </cell>
          <cell r="N83">
            <v>20</v>
          </cell>
          <cell r="O83" t="str">
            <v>Residential</v>
          </cell>
          <cell r="Q83" t="str">
            <v>Amortized – Fixed</v>
          </cell>
          <cell r="S83">
            <v>19.7</v>
          </cell>
          <cell r="T83">
            <v>0.06</v>
          </cell>
          <cell r="U83">
            <v>36</v>
          </cell>
          <cell r="AB83" t="b">
            <v>0</v>
          </cell>
          <cell r="AS83" t="str">
            <v>P_691631163</v>
          </cell>
        </row>
        <row r="84">
          <cell r="A84" t="str">
            <v>C_987984289</v>
          </cell>
          <cell r="B84" t="str">
            <v>Y</v>
          </cell>
          <cell r="C84">
            <v>43430</v>
          </cell>
          <cell r="D84" t="str">
            <v>MJ</v>
          </cell>
          <cell r="E84" t="str">
            <v>https://umnboxcom/s/nn7kq025iqha8ik4i8myovs9hc095kil</v>
          </cell>
          <cell r="F84" t="str">
            <v>Beltrami Electric Coop, Inc</v>
          </cell>
          <cell r="G84" t="str">
            <v>Beltrami Electric Coop, Inc</v>
          </cell>
          <cell r="H84">
            <v>1529</v>
          </cell>
          <cell r="I84">
            <v>444.4</v>
          </cell>
          <cell r="J84" t="str">
            <v>DC</v>
          </cell>
          <cell r="M84" t="str">
            <v>Full Panel</v>
          </cell>
          <cell r="N84" t="str">
            <v>N/A</v>
          </cell>
          <cell r="O84" t="str">
            <v>Residential</v>
          </cell>
          <cell r="Q84" t="str">
            <v>Amortized – Per kWh</v>
          </cell>
          <cell r="V84">
            <v>5.0299999999999997E-2</v>
          </cell>
          <cell r="X84">
            <v>240</v>
          </cell>
          <cell r="AB84" t="str">
            <v>No Reimbursement</v>
          </cell>
          <cell r="AC84" t="str">
            <v>No Credit</v>
          </cell>
          <cell r="AS84" t="str">
            <v>P_691631163</v>
          </cell>
        </row>
        <row r="85">
          <cell r="A85" t="str">
            <v>C_111646960</v>
          </cell>
          <cell r="B85" t="str">
            <v>Y</v>
          </cell>
          <cell r="C85">
            <v>43419</v>
          </cell>
          <cell r="D85" t="str">
            <v>LF</v>
          </cell>
          <cell r="E85" t="str">
            <v>https://umnboxcom/s/f611ftwltardoh4q95r7ldqt2mm7wfhw</v>
          </cell>
          <cell r="F85" t="str">
            <v>Richland Electric Coop</v>
          </cell>
          <cell r="G85" t="str">
            <v>Richland Electric Coop</v>
          </cell>
          <cell r="H85">
            <v>15983</v>
          </cell>
          <cell r="I85">
            <v>315</v>
          </cell>
          <cell r="J85" t="str">
            <v>DC</v>
          </cell>
          <cell r="M85" t="str">
            <v>Full Panel</v>
          </cell>
          <cell r="N85">
            <v>25</v>
          </cell>
          <cell r="O85" t="str">
            <v>Residential</v>
          </cell>
          <cell r="Q85" t="str">
            <v>Pay up front – Fixed</v>
          </cell>
          <cell r="R85">
            <v>699</v>
          </cell>
          <cell r="AB85" t="str">
            <v>VNEM</v>
          </cell>
          <cell r="AS85" t="str">
            <v>P_301350080</v>
          </cell>
        </row>
        <row r="86">
          <cell r="A86" t="str">
            <v>C_104031459a</v>
          </cell>
          <cell r="B86" t="str">
            <v>Y</v>
          </cell>
          <cell r="C86">
            <v>43419</v>
          </cell>
          <cell r="D86" t="str">
            <v>LF</v>
          </cell>
          <cell r="E86" t="str">
            <v>https://umnboxcom/s/pr2kfucwrf4y0zmyahaz5t4tb2z6o81y</v>
          </cell>
          <cell r="F86" t="str">
            <v>River Falls Municipal Utilities</v>
          </cell>
          <cell r="G86" t="str">
            <v>River Falls Municipal Utilities</v>
          </cell>
          <cell r="H86">
            <v>16082</v>
          </cell>
          <cell r="I86">
            <v>315</v>
          </cell>
          <cell r="J86" t="str">
            <v>DC</v>
          </cell>
          <cell r="M86" t="str">
            <v>Full Panel</v>
          </cell>
          <cell r="N86">
            <v>20</v>
          </cell>
          <cell r="O86" t="str">
            <v>Res/Comm</v>
          </cell>
          <cell r="Q86" t="str">
            <v>Pay up front – Fixed</v>
          </cell>
          <cell r="R86">
            <v>567</v>
          </cell>
          <cell r="AB86" t="str">
            <v>Other</v>
          </cell>
          <cell r="AC86" t="str">
            <v>With RECs</v>
          </cell>
          <cell r="AD86">
            <v>7.8E-2</v>
          </cell>
          <cell r="AS86" t="str">
            <v>P_665118759</v>
          </cell>
        </row>
        <row r="87">
          <cell r="A87" t="str">
            <v>C_104031459b</v>
          </cell>
          <cell r="B87" t="str">
            <v>Y</v>
          </cell>
          <cell r="C87">
            <v>43479</v>
          </cell>
          <cell r="D87" t="str">
            <v>LF</v>
          </cell>
          <cell r="E87" t="str">
            <v>https://umnboxcom/s/pr2kfucwrf4y0zmyahaz5t4tb2z6o81y</v>
          </cell>
          <cell r="F87" t="str">
            <v>River Falls Municipal Utilities</v>
          </cell>
          <cell r="G87" t="str">
            <v>River Falls Municipal Utilities</v>
          </cell>
          <cell r="H87">
            <v>16082</v>
          </cell>
          <cell r="I87">
            <v>315</v>
          </cell>
          <cell r="J87" t="str">
            <v>DC</v>
          </cell>
          <cell r="M87" t="str">
            <v>Full Panel</v>
          </cell>
          <cell r="N87">
            <v>20</v>
          </cell>
          <cell r="O87" t="str">
            <v>Res/Comm</v>
          </cell>
          <cell r="Q87" t="str">
            <v>Pay up front – Fixed</v>
          </cell>
          <cell r="R87">
            <v>567</v>
          </cell>
          <cell r="AB87" t="str">
            <v>Other</v>
          </cell>
          <cell r="AC87" t="str">
            <v>RECs retired</v>
          </cell>
          <cell r="AD87">
            <v>7.5999999999999998E-2</v>
          </cell>
          <cell r="AS87" t="str">
            <v>P_665118759</v>
          </cell>
        </row>
        <row r="88">
          <cell r="A88" t="str">
            <v>C_596210999a</v>
          </cell>
          <cell r="B88" t="str">
            <v>Y</v>
          </cell>
          <cell r="C88">
            <v>43419</v>
          </cell>
          <cell r="D88" t="str">
            <v>LF</v>
          </cell>
          <cell r="E88" t="str">
            <v>https://umnboxcom/s/pr2kfucwrf4y0zmyahaz5t4tb2z6o81y</v>
          </cell>
          <cell r="F88" t="str">
            <v>River Falls Municipal Utilities</v>
          </cell>
          <cell r="G88" t="str">
            <v>River Falls Municipal Utilities</v>
          </cell>
          <cell r="H88">
            <v>16082</v>
          </cell>
          <cell r="I88">
            <v>315</v>
          </cell>
          <cell r="J88" t="str">
            <v>DC</v>
          </cell>
          <cell r="M88" t="str">
            <v>Full Panel</v>
          </cell>
          <cell r="N88">
            <v>20</v>
          </cell>
          <cell r="O88" t="str">
            <v>Residential</v>
          </cell>
          <cell r="Q88" t="str">
            <v>Amortized – Fixed</v>
          </cell>
          <cell r="R88">
            <v>67</v>
          </cell>
          <cell r="S88">
            <v>21.71</v>
          </cell>
          <cell r="T88">
            <v>0.04</v>
          </cell>
          <cell r="U88">
            <v>24</v>
          </cell>
          <cell r="AB88" t="str">
            <v>Other</v>
          </cell>
          <cell r="AC88" t="str">
            <v>With RECs</v>
          </cell>
          <cell r="AD88">
            <v>7.8E-2</v>
          </cell>
          <cell r="AS88" t="str">
            <v>P_665118759</v>
          </cell>
          <cell r="BC88" t="str">
            <v>[S]: Determined based on payment term length [U]: 12-36 months</v>
          </cell>
        </row>
        <row r="89">
          <cell r="A89" t="str">
            <v>C_596210999b</v>
          </cell>
          <cell r="B89" t="str">
            <v>Y</v>
          </cell>
          <cell r="C89">
            <v>43479</v>
          </cell>
          <cell r="D89" t="str">
            <v>LF</v>
          </cell>
          <cell r="E89" t="str">
            <v>https://umnboxcom/s/pr2kfucwrf4y0zmyahaz5t4tb2z6o81y</v>
          </cell>
          <cell r="F89" t="str">
            <v>River Falls Municipal Utilities</v>
          </cell>
          <cell r="G89" t="str">
            <v>River Falls Municipal Utilities</v>
          </cell>
          <cell r="H89">
            <v>16082</v>
          </cell>
          <cell r="I89">
            <v>315</v>
          </cell>
          <cell r="J89" t="str">
            <v>DC</v>
          </cell>
          <cell r="M89" t="str">
            <v>Full Panel</v>
          </cell>
          <cell r="N89">
            <v>20</v>
          </cell>
          <cell r="O89" t="str">
            <v>Residential</v>
          </cell>
          <cell r="Q89" t="str">
            <v>Amortized – Fixed</v>
          </cell>
          <cell r="R89">
            <v>67</v>
          </cell>
          <cell r="S89">
            <v>21.71</v>
          </cell>
          <cell r="T89">
            <v>0.04</v>
          </cell>
          <cell r="U89">
            <v>24</v>
          </cell>
          <cell r="AB89" t="str">
            <v>Other</v>
          </cell>
          <cell r="AC89" t="str">
            <v>RECs retired</v>
          </cell>
          <cell r="AD89">
            <v>7.5999999999999998E-2</v>
          </cell>
          <cell r="AS89" t="str">
            <v>P_665118759</v>
          </cell>
          <cell r="BC89" t="str">
            <v>Determined based on payment term length 12-36 months</v>
          </cell>
        </row>
        <row r="90">
          <cell r="A90" t="str">
            <v>C_529676673a</v>
          </cell>
          <cell r="B90" t="str">
            <v>Y</v>
          </cell>
          <cell r="C90">
            <v>43419</v>
          </cell>
          <cell r="D90" t="str">
            <v>LF</v>
          </cell>
          <cell r="E90" t="str">
            <v>https://umnboxcom/s/pr2kfucwrf4y0zmyahaz5t4tb2z6o81y</v>
          </cell>
          <cell r="F90" t="str">
            <v>River Falls Municipal Utilities</v>
          </cell>
          <cell r="G90" t="str">
            <v>River Falls Municipal Utilities</v>
          </cell>
          <cell r="H90">
            <v>16082</v>
          </cell>
          <cell r="I90">
            <v>315</v>
          </cell>
          <cell r="J90" t="str">
            <v>DC</v>
          </cell>
          <cell r="M90" t="str">
            <v>Full Panel</v>
          </cell>
          <cell r="N90">
            <v>20</v>
          </cell>
          <cell r="O90" t="str">
            <v>Res/Comm</v>
          </cell>
          <cell r="Q90" t="str">
            <v>Pay up front – Fixed</v>
          </cell>
          <cell r="R90">
            <v>489.7</v>
          </cell>
          <cell r="Z90" t="str">
            <v>Promotional price (discounted from $567)</v>
          </cell>
          <cell r="AB90" t="str">
            <v>Other</v>
          </cell>
          <cell r="AC90" t="str">
            <v>With RECs</v>
          </cell>
          <cell r="AD90">
            <v>7.8E-2</v>
          </cell>
          <cell r="AS90" t="str">
            <v>P_665118759</v>
          </cell>
        </row>
        <row r="91">
          <cell r="A91" t="str">
            <v>C_529676673b</v>
          </cell>
          <cell r="B91" t="str">
            <v>Y</v>
          </cell>
          <cell r="C91">
            <v>43479</v>
          </cell>
          <cell r="D91" t="str">
            <v>LF</v>
          </cell>
          <cell r="E91" t="str">
            <v>https://umnboxcom/s/pr2kfucwrf4y0zmyahaz5t4tb2z6o81y</v>
          </cell>
          <cell r="F91" t="str">
            <v>River Falls Municipal Utilities</v>
          </cell>
          <cell r="G91" t="str">
            <v>River Falls Municipal Utilities</v>
          </cell>
          <cell r="H91">
            <v>16082</v>
          </cell>
          <cell r="I91">
            <v>315</v>
          </cell>
          <cell r="J91" t="str">
            <v>DC</v>
          </cell>
          <cell r="M91" t="str">
            <v>Full Panel</v>
          </cell>
          <cell r="N91">
            <v>20</v>
          </cell>
          <cell r="O91" t="str">
            <v>Res/Comm</v>
          </cell>
          <cell r="Q91" t="str">
            <v>Pay up front – Fixed</v>
          </cell>
          <cell r="R91">
            <v>489.7</v>
          </cell>
          <cell r="Z91" t="str">
            <v>Promotional price (discounted from $567)</v>
          </cell>
          <cell r="AB91" t="str">
            <v>Other</v>
          </cell>
          <cell r="AC91" t="str">
            <v>RECs retired</v>
          </cell>
          <cell r="AD91">
            <v>7.5999999999999998E-2</v>
          </cell>
          <cell r="AS91" t="str">
            <v>P_665118759</v>
          </cell>
        </row>
        <row r="92">
          <cell r="A92" t="str">
            <v>C_537606250</v>
          </cell>
          <cell r="B92" t="str">
            <v>Y</v>
          </cell>
          <cell r="C92">
            <v>43420</v>
          </cell>
          <cell r="D92" t="str">
            <v>LF</v>
          </cell>
          <cell r="E92" t="str">
            <v>https://umnboxcom/s/6zq9cbtw7w6uz95mtl7cto8ejroxx033</v>
          </cell>
          <cell r="F92" t="str">
            <v>St Croix Electric Cooperative</v>
          </cell>
          <cell r="G92" t="str">
            <v>St Croix Electric Cooperative</v>
          </cell>
          <cell r="H92">
            <v>17868</v>
          </cell>
          <cell r="I92">
            <v>500</v>
          </cell>
          <cell r="J92" t="str">
            <v>DC</v>
          </cell>
          <cell r="M92" t="str">
            <v>Full Panel</v>
          </cell>
          <cell r="N92">
            <v>20</v>
          </cell>
          <cell r="O92" t="str">
            <v>Residential</v>
          </cell>
          <cell r="Q92" t="str">
            <v>Pay up front – Fixed</v>
          </cell>
          <cell r="R92">
            <v>1350</v>
          </cell>
          <cell r="AB92" t="str">
            <v>VNEM</v>
          </cell>
          <cell r="AS92" t="str">
            <v>P_873714620</v>
          </cell>
        </row>
        <row r="93">
          <cell r="A93" t="str">
            <v>C_369858442a</v>
          </cell>
          <cell r="B93" t="str">
            <v>Y</v>
          </cell>
          <cell r="C93">
            <v>43430</v>
          </cell>
          <cell r="D93" t="str">
            <v>MJ</v>
          </cell>
          <cell r="E93" t="str">
            <v>https://umnboxcom/s/9ze96br9pqdc0qqxnfpj1ytvpgzsexfb</v>
          </cell>
          <cell r="F93" t="str">
            <v>Crow Wing Cooperative Power &amp; Light Comp</v>
          </cell>
          <cell r="G93" t="str">
            <v>Crow Wing Cooperative Power &amp; Light Comp</v>
          </cell>
          <cell r="H93">
            <v>4577</v>
          </cell>
          <cell r="I93">
            <v>350</v>
          </cell>
          <cell r="M93" t="str">
            <v>Full Panel</v>
          </cell>
          <cell r="N93">
            <v>20</v>
          </cell>
          <cell r="O93" t="str">
            <v>Residential</v>
          </cell>
          <cell r="Q93" t="str">
            <v>Pay up front – Fixed</v>
          </cell>
          <cell r="R93">
            <v>1300</v>
          </cell>
          <cell r="AB93" t="str">
            <v>VNEM</v>
          </cell>
          <cell r="AS93" t="str">
            <v>P_663166648a</v>
          </cell>
          <cell r="AT93" t="str">
            <v>P_663166648b</v>
          </cell>
        </row>
        <row r="94">
          <cell r="A94" t="str">
            <v>C_369858442b</v>
          </cell>
          <cell r="B94" t="str">
            <v>Y</v>
          </cell>
          <cell r="C94">
            <v>43430</v>
          </cell>
          <cell r="D94" t="str">
            <v>MJ</v>
          </cell>
          <cell r="E94" t="str">
            <v>https://umnboxcom/s/9ze96br9pqdc0qqxnfpj1ytvpgzsexfb</v>
          </cell>
          <cell r="F94" t="str">
            <v>Crow Wing Cooperative Power &amp; Light Comp</v>
          </cell>
          <cell r="G94" t="str">
            <v>Crow Wing Cooperative Power &amp; Light Comp</v>
          </cell>
          <cell r="H94">
            <v>4577</v>
          </cell>
          <cell r="I94">
            <v>350</v>
          </cell>
          <cell r="M94" t="str">
            <v>Full Panel</v>
          </cell>
          <cell r="N94">
            <v>20</v>
          </cell>
          <cell r="O94" t="str">
            <v>Residential</v>
          </cell>
          <cell r="Q94" t="str">
            <v>Amortized – Fixed</v>
          </cell>
          <cell r="S94">
            <v>7.5</v>
          </cell>
          <cell r="U94">
            <v>240</v>
          </cell>
          <cell r="AB94" t="str">
            <v>VNEM</v>
          </cell>
          <cell r="AS94" t="str">
            <v>P_663166648a</v>
          </cell>
          <cell r="AT94" t="str">
            <v>P_663166648b</v>
          </cell>
        </row>
        <row r="95">
          <cell r="A95" t="str">
            <v>C_369858442c</v>
          </cell>
          <cell r="B95" t="str">
            <v>Y</v>
          </cell>
          <cell r="C95">
            <v>43430</v>
          </cell>
          <cell r="D95" t="str">
            <v>MJ</v>
          </cell>
          <cell r="E95" t="str">
            <v>https://umnboxcom/s/9ze96br9pqdc0qqxnfpj1ytvpgzsexfb</v>
          </cell>
          <cell r="F95" t="str">
            <v>Crow Wing Cooperative Power &amp; Light Comp</v>
          </cell>
          <cell r="G95" t="str">
            <v>Crow Wing Cooperative Power &amp; Light Comp</v>
          </cell>
          <cell r="H95">
            <v>4577</v>
          </cell>
          <cell r="I95">
            <v>350</v>
          </cell>
          <cell r="M95" t="str">
            <v>Full Panel</v>
          </cell>
          <cell r="N95">
            <v>20</v>
          </cell>
          <cell r="O95" t="str">
            <v>Residential</v>
          </cell>
          <cell r="Q95" t="str">
            <v>Hybrid</v>
          </cell>
          <cell r="R95">
            <v>500</v>
          </cell>
          <cell r="S95">
            <v>33.33</v>
          </cell>
          <cell r="U95">
            <v>24</v>
          </cell>
          <cell r="Z95" t="str">
            <v>$500 up front with the $800 remaining payment due by a fixed date, jun 1 2018 (see contract in box)</v>
          </cell>
          <cell r="AB95" t="str">
            <v>VNEM</v>
          </cell>
          <cell r="AS95" t="str">
            <v>P_663166648a</v>
          </cell>
          <cell r="AT95" t="str">
            <v>P_663166648b</v>
          </cell>
        </row>
        <row r="96">
          <cell r="A96" t="str">
            <v>C_888309162a</v>
          </cell>
          <cell r="B96" t="str">
            <v>Y</v>
          </cell>
          <cell r="C96">
            <v>43423</v>
          </cell>
          <cell r="D96" t="str">
            <v>KP</v>
          </cell>
          <cell r="E96" t="str">
            <v>https://umnappboxcom/folder/58128453362</v>
          </cell>
          <cell r="F96" t="str">
            <v>Eau Claire Energy Cooperative</v>
          </cell>
          <cell r="G96" t="str">
            <v>Eau Claire Energy Cooperative</v>
          </cell>
          <cell r="H96">
            <v>5632</v>
          </cell>
          <cell r="I96">
            <v>310</v>
          </cell>
          <cell r="M96" t="str">
            <v>Full Panel</v>
          </cell>
          <cell r="N96">
            <v>20</v>
          </cell>
          <cell r="O96" t="str">
            <v>Res/Comm/Ind</v>
          </cell>
          <cell r="Q96" t="str">
            <v>Pay up front – Fixed</v>
          </cell>
          <cell r="R96">
            <v>650</v>
          </cell>
          <cell r="AB96" t="str">
            <v>VNEM</v>
          </cell>
          <cell r="AC96" t="str">
            <v>solar farm energy rate?</v>
          </cell>
          <cell r="AG96" t="str">
            <v>Jan</v>
          </cell>
          <cell r="AI96">
            <v>2017</v>
          </cell>
          <cell r="AJ96" t="str">
            <v>Utility</v>
          </cell>
          <cell r="AK96" t="str">
            <v>Member acknowledges that all Environmental Attributes associated with the Solar Farm shall remain the property of Cooperative</v>
          </cell>
          <cell r="AS96" t="str">
            <v>P_620478887</v>
          </cell>
          <cell r="BC96" t="str">
            <v>PUF contract offered at first</v>
          </cell>
        </row>
        <row r="97">
          <cell r="A97" t="str">
            <v>C_888309162b</v>
          </cell>
          <cell r="B97" t="str">
            <v>Y</v>
          </cell>
          <cell r="C97">
            <v>43423</v>
          </cell>
          <cell r="D97" t="str">
            <v>KP</v>
          </cell>
          <cell r="E97" t="str">
            <v>https://umnappboxcom/folder/58128453362</v>
          </cell>
          <cell r="F97" t="str">
            <v>Eau Claire Energy Cooperative</v>
          </cell>
          <cell r="G97" t="str">
            <v>Eau Claire Energy Cooperative</v>
          </cell>
          <cell r="H97">
            <v>5632</v>
          </cell>
          <cell r="I97">
            <v>310</v>
          </cell>
          <cell r="M97" t="str">
            <v>Full Panel</v>
          </cell>
          <cell r="N97">
            <v>20</v>
          </cell>
          <cell r="O97" t="str">
            <v>Res/Comm/Ind</v>
          </cell>
          <cell r="Q97" t="str">
            <v>Amortized – Fixed</v>
          </cell>
          <cell r="S97">
            <v>4</v>
          </cell>
          <cell r="T97">
            <v>0</v>
          </cell>
          <cell r="U97">
            <v>240</v>
          </cell>
          <cell r="AB97" t="str">
            <v>VNEM</v>
          </cell>
          <cell r="AC97" t="str">
            <v>solar farm energy rate?</v>
          </cell>
          <cell r="AJ97" t="str">
            <v>Utility</v>
          </cell>
          <cell r="AK97" t="str">
            <v>Member acknowledges that all Environmental Attributes associated with the Solar Farm shall remain the property of Cooperative</v>
          </cell>
          <cell r="AS97" t="str">
            <v>P_620478887</v>
          </cell>
          <cell r="BC97" t="str">
            <v>Amortized contract option added later</v>
          </cell>
        </row>
        <row r="98">
          <cell r="A98" t="str">
            <v>C_933378106</v>
          </cell>
          <cell r="B98" t="str">
            <v>Y</v>
          </cell>
          <cell r="C98">
            <v>43432</v>
          </cell>
          <cell r="D98" t="str">
            <v>KP</v>
          </cell>
          <cell r="E98" t="str">
            <v>https://umnappboxcom/folder/57490943459</v>
          </cell>
          <cell r="F98" t="str">
            <v>Barron Electric Cooperative</v>
          </cell>
          <cell r="G98" t="str">
            <v>Barron Electric Cooperative</v>
          </cell>
          <cell r="H98">
            <v>1251</v>
          </cell>
          <cell r="I98">
            <v>280</v>
          </cell>
          <cell r="M98" t="str">
            <v>Full Panel</v>
          </cell>
          <cell r="N98">
            <v>20</v>
          </cell>
          <cell r="O98" t="str">
            <v>Res/Comm/Ind</v>
          </cell>
          <cell r="P98" t="str">
            <v>All</v>
          </cell>
          <cell r="Q98" t="str">
            <v>Pay up front – Fixed</v>
          </cell>
          <cell r="R98">
            <v>890</v>
          </cell>
          <cell r="AB98" t="str">
            <v>VNEM</v>
          </cell>
          <cell r="AC98" t="str">
            <v>bill credit at retail rate, 360 panels' production are divided equally among subscribers to allot kWh production (confirmed with Melissa on phone on 11-28, though she said they do not share copies of contracts with non-members)</v>
          </cell>
          <cell r="AS98" t="str">
            <v>P_564141886</v>
          </cell>
        </row>
        <row r="99">
          <cell r="A99" t="str">
            <v>C_660033196</v>
          </cell>
          <cell r="B99" t="str">
            <v>Y</v>
          </cell>
          <cell r="C99">
            <v>43411</v>
          </cell>
          <cell r="D99" t="str">
            <v>KP</v>
          </cell>
          <cell r="E99" t="str">
            <v>https://umnappboxcom/folder/57490893493</v>
          </cell>
          <cell r="F99" t="str">
            <v>Bayfield Electric Cooperative</v>
          </cell>
          <cell r="G99" t="str">
            <v>Bayfield Electric Cooperative</v>
          </cell>
          <cell r="H99">
            <v>1367</v>
          </cell>
          <cell r="I99">
            <v>205</v>
          </cell>
          <cell r="M99" t="str">
            <v>Fixed Wattage Amount</v>
          </cell>
          <cell r="N99">
            <v>25</v>
          </cell>
          <cell r="O99" t="str">
            <v>Res/Comm/Ind</v>
          </cell>
          <cell r="Q99" t="str">
            <v>Pay up front – Fixed</v>
          </cell>
          <cell r="R99">
            <v>500</v>
          </cell>
          <cell r="AB99" t="str">
            <v>VNEM</v>
          </cell>
          <cell r="AC99" t="str">
            <v>subscriber receives bill credit for kWh produced attributable to subscriber's allocated capacity, IAW Cooperative Policy 30011 - Distributed Generation</v>
          </cell>
          <cell r="AJ99" t="str">
            <v>Utility</v>
          </cell>
          <cell r="AK99" t="str">
            <v>All environmental attributes are the property of the cooperative</v>
          </cell>
          <cell r="AS99" t="str">
            <v>P_501780779</v>
          </cell>
        </row>
        <row r="100">
          <cell r="A100" t="str">
            <v>C_392561666a</v>
          </cell>
          <cell r="B100" t="str">
            <v>Y</v>
          </cell>
          <cell r="C100">
            <v>43430</v>
          </cell>
          <cell r="D100" t="str">
            <v>MJ</v>
          </cell>
          <cell r="E100" t="str">
            <v>https://umnboxcom/s/9pyjcc940av8yywtzf5h66gkcrh1e1q2</v>
          </cell>
          <cell r="F100" t="str">
            <v>Itasca-Mantrap Co-op</v>
          </cell>
          <cell r="G100" t="str">
            <v>Itasca-Mantrap Co-op</v>
          </cell>
          <cell r="H100">
            <v>9475</v>
          </cell>
          <cell r="I100">
            <v>410</v>
          </cell>
          <cell r="J100" t="str">
            <v>DC</v>
          </cell>
          <cell r="M100" t="str">
            <v>Full Panel</v>
          </cell>
          <cell r="N100">
            <v>17</v>
          </cell>
          <cell r="O100" t="str">
            <v>Residential</v>
          </cell>
          <cell r="Q100" t="str">
            <v>Pay up front – Fixed</v>
          </cell>
          <cell r="R100">
            <v>1100</v>
          </cell>
          <cell r="AB100" t="str">
            <v>VNEM</v>
          </cell>
          <cell r="AS100" t="str">
            <v>P_720419512</v>
          </cell>
        </row>
        <row r="101">
          <cell r="A101" t="str">
            <v>C_392561666b</v>
          </cell>
          <cell r="B101" t="str">
            <v>Y</v>
          </cell>
          <cell r="C101">
            <v>43430</v>
          </cell>
          <cell r="D101" t="str">
            <v>MJ</v>
          </cell>
          <cell r="E101" t="str">
            <v>https://umnboxcom/s/9pyjcc940av8yywtzf5h66gkcrh1e1q2</v>
          </cell>
          <cell r="F101" t="str">
            <v>Itasca-Mantrap Co-op</v>
          </cell>
          <cell r="G101" t="str">
            <v>Itasca-Mantrap Co-op</v>
          </cell>
          <cell r="H101">
            <v>9475</v>
          </cell>
          <cell r="I101">
            <v>410</v>
          </cell>
          <cell r="J101" t="str">
            <v>DC</v>
          </cell>
          <cell r="M101" t="str">
            <v>Full Panel</v>
          </cell>
          <cell r="N101">
            <v>5</v>
          </cell>
          <cell r="O101" t="str">
            <v>Residential</v>
          </cell>
          <cell r="Q101" t="str">
            <v>Pay up front – Fixed</v>
          </cell>
          <cell r="R101">
            <v>323.75</v>
          </cell>
          <cell r="AB101" t="str">
            <v>VNEM</v>
          </cell>
          <cell r="AS101" t="str">
            <v>P_720419512</v>
          </cell>
        </row>
        <row r="102">
          <cell r="A102" t="str">
            <v>C_392561666c</v>
          </cell>
          <cell r="B102" t="str">
            <v>Y</v>
          </cell>
          <cell r="C102">
            <v>43430</v>
          </cell>
          <cell r="D102" t="str">
            <v>MJ</v>
          </cell>
          <cell r="E102" t="str">
            <v>https://umnboxcom/s/9pyjcc940av8yywtzf5h66gkcrh1e1q2</v>
          </cell>
          <cell r="F102" t="str">
            <v>Itasca-Mantrap Co-op</v>
          </cell>
          <cell r="G102" t="str">
            <v>Itasca-Mantrap Co-op</v>
          </cell>
          <cell r="H102">
            <v>9475</v>
          </cell>
          <cell r="I102">
            <v>410</v>
          </cell>
          <cell r="J102" t="str">
            <v>DC</v>
          </cell>
          <cell r="M102" t="str">
            <v>Full Panel</v>
          </cell>
          <cell r="N102">
            <v>17</v>
          </cell>
          <cell r="O102" t="str">
            <v>Residential</v>
          </cell>
          <cell r="Q102" t="str">
            <v>Hybrid</v>
          </cell>
          <cell r="R102">
            <v>91.52</v>
          </cell>
          <cell r="S102">
            <v>30.56</v>
          </cell>
          <cell r="U102">
            <v>33</v>
          </cell>
          <cell r="AB102" t="str">
            <v>VNEM</v>
          </cell>
          <cell r="AS102" t="str">
            <v>P_720419512</v>
          </cell>
        </row>
        <row r="103">
          <cell r="A103" t="str">
            <v>C_237654974a</v>
          </cell>
          <cell r="B103" t="str">
            <v>Y</v>
          </cell>
          <cell r="C103">
            <v>43430</v>
          </cell>
          <cell r="D103" t="str">
            <v>MJ</v>
          </cell>
          <cell r="E103" t="str">
            <v>https://umnboxcom/s/wb1lodpf3j1pyvvohms32n84j8b7z8i3</v>
          </cell>
          <cell r="F103" t="str">
            <v>Kandiyohi Power Coop</v>
          </cell>
          <cell r="G103" t="str">
            <v>Kandiyohi Power Coop</v>
          </cell>
          <cell r="H103">
            <v>9991</v>
          </cell>
          <cell r="I103">
            <v>300</v>
          </cell>
          <cell r="J103" t="str">
            <v>DC</v>
          </cell>
          <cell r="M103" t="str">
            <v>Full Panel</v>
          </cell>
          <cell r="N103">
            <v>23</v>
          </cell>
          <cell r="O103" t="str">
            <v>Residential</v>
          </cell>
          <cell r="Q103" t="str">
            <v>Pay up front – Fixed</v>
          </cell>
          <cell r="R103">
            <v>1250</v>
          </cell>
          <cell r="AB103" t="str">
            <v>VNEM</v>
          </cell>
          <cell r="AS103" t="str">
            <v>P_106005023</v>
          </cell>
        </row>
        <row r="104">
          <cell r="A104" t="str">
            <v>C_237654974b</v>
          </cell>
          <cell r="B104" t="str">
            <v>Y</v>
          </cell>
          <cell r="C104">
            <v>43430</v>
          </cell>
          <cell r="D104" t="str">
            <v>MJ</v>
          </cell>
          <cell r="E104" t="str">
            <v>https://umnboxcom/s/wb1lodpf3j1pyvvohms32n84j8b7z8i3</v>
          </cell>
          <cell r="F104" t="str">
            <v>Kandiyohi Power Coop</v>
          </cell>
          <cell r="G104" t="str">
            <v>Kandiyohi Power Coop</v>
          </cell>
          <cell r="H104">
            <v>9991</v>
          </cell>
          <cell r="I104">
            <v>300</v>
          </cell>
          <cell r="J104" t="str">
            <v>DC</v>
          </cell>
          <cell r="M104" t="str">
            <v>Full Panel</v>
          </cell>
          <cell r="N104">
            <v>20</v>
          </cell>
          <cell r="O104" t="str">
            <v>Residential</v>
          </cell>
          <cell r="Q104" t="str">
            <v>Amortized – Fixed</v>
          </cell>
          <cell r="S104">
            <v>50</v>
          </cell>
          <cell r="T104">
            <v>4.4999999999999998E-2</v>
          </cell>
          <cell r="U104">
            <v>24</v>
          </cell>
          <cell r="AB104" t="str">
            <v>VNEM</v>
          </cell>
          <cell r="AS104" t="str">
            <v>P_106005023</v>
          </cell>
          <cell r="BC104" t="str">
            <v>Depends on year signed Interest rates are set Jan 1 every year and locked in for members who subscribe that year</v>
          </cell>
        </row>
        <row r="105">
          <cell r="A105" t="str">
            <v>C_237654974c</v>
          </cell>
          <cell r="B105" t="str">
            <v>Y</v>
          </cell>
          <cell r="C105">
            <v>43453</v>
          </cell>
          <cell r="D105" t="str">
            <v>MJ</v>
          </cell>
          <cell r="E105" t="str">
            <v>https://umnboxcom/s/wb1lodpf3j1pyvvohms32n84j8b7z8i3</v>
          </cell>
          <cell r="F105" t="str">
            <v>Kandiyohi Power Coop</v>
          </cell>
          <cell r="G105" t="str">
            <v>Kandiyohi Power Coop</v>
          </cell>
          <cell r="H105">
            <v>9991</v>
          </cell>
          <cell r="I105">
            <v>300</v>
          </cell>
          <cell r="J105" t="str">
            <v>DC</v>
          </cell>
          <cell r="M105" t="str">
            <v>Full Panel</v>
          </cell>
          <cell r="N105">
            <v>5</v>
          </cell>
          <cell r="O105" t="str">
            <v>Residential</v>
          </cell>
          <cell r="Q105" t="str">
            <v>Pay up front – Fixed</v>
          </cell>
          <cell r="R105">
            <v>425</v>
          </cell>
          <cell r="AB105" t="str">
            <v>VNEM</v>
          </cell>
          <cell r="AS105" t="str">
            <v>P_106005023</v>
          </cell>
        </row>
        <row r="106">
          <cell r="A106" t="str">
            <v>C_237654974d</v>
          </cell>
          <cell r="B106" t="str">
            <v>Y</v>
          </cell>
          <cell r="C106">
            <v>43453</v>
          </cell>
          <cell r="D106" t="str">
            <v>MJ</v>
          </cell>
          <cell r="E106" t="str">
            <v>https://umnboxcom/s/wb1lodpf3j1pyvvohms32n84j8b7z8i3</v>
          </cell>
          <cell r="F106" t="str">
            <v>Kandiyohi Power Coop</v>
          </cell>
          <cell r="G106" t="str">
            <v>Kandiyohi Power Coop</v>
          </cell>
          <cell r="H106">
            <v>9991</v>
          </cell>
          <cell r="I106">
            <v>300</v>
          </cell>
          <cell r="J106" t="str">
            <v>DC</v>
          </cell>
          <cell r="M106" t="str">
            <v>Full Panel</v>
          </cell>
          <cell r="N106">
            <v>10</v>
          </cell>
          <cell r="O106" t="str">
            <v>Residential</v>
          </cell>
          <cell r="Q106" t="str">
            <v>Hybrid</v>
          </cell>
          <cell r="R106">
            <v>800</v>
          </cell>
          <cell r="AB106" t="str">
            <v>VNEM</v>
          </cell>
          <cell r="AS106" t="str">
            <v>P_106005023</v>
          </cell>
        </row>
        <row r="107">
          <cell r="A107" t="str">
            <v>C_237654974e</v>
          </cell>
          <cell r="B107" t="str">
            <v>Y</v>
          </cell>
          <cell r="C107" t="str">
            <v>12/19/0218</v>
          </cell>
          <cell r="D107" t="str">
            <v>MJ</v>
          </cell>
          <cell r="E107" t="str">
            <v>https://umnboxcom/s/wb1lodpf3j1pyvvohms32n84j8b7z8i3</v>
          </cell>
          <cell r="F107" t="str">
            <v>Kandiyohi Power Coop</v>
          </cell>
          <cell r="G107" t="str">
            <v>Kandiyohi Power Coop</v>
          </cell>
          <cell r="H107">
            <v>9991</v>
          </cell>
          <cell r="I107">
            <v>300</v>
          </cell>
          <cell r="J107" t="str">
            <v>DC</v>
          </cell>
          <cell r="M107" t="str">
            <v>Full Panel</v>
          </cell>
          <cell r="N107">
            <v>20</v>
          </cell>
          <cell r="O107" t="str">
            <v>Residential</v>
          </cell>
          <cell r="Q107" t="str">
            <v>Amortized – Fixed</v>
          </cell>
          <cell r="S107">
            <v>25</v>
          </cell>
          <cell r="U107">
            <v>48</v>
          </cell>
          <cell r="AB107" t="str">
            <v>VNEM</v>
          </cell>
          <cell r="AS107" t="str">
            <v>P_106005023</v>
          </cell>
        </row>
        <row r="108">
          <cell r="A108" t="str">
            <v>C_124788906a</v>
          </cell>
          <cell r="B108" t="str">
            <v>Y</v>
          </cell>
          <cell r="C108">
            <v>43430</v>
          </cell>
          <cell r="D108" t="str">
            <v>MJ</v>
          </cell>
          <cell r="E108" t="str">
            <v>https://umnboxcom/s/6ogk7luxnd6ay01a5w83o21ftvcqnd3u</v>
          </cell>
          <cell r="F108" t="str">
            <v>Lake Region Electric Cooperative - (MN)</v>
          </cell>
          <cell r="G108" t="str">
            <v>Lake Region Electric Cooperative - (MN)</v>
          </cell>
          <cell r="H108">
            <v>10618</v>
          </cell>
          <cell r="I108">
            <v>410</v>
          </cell>
          <cell r="J108" t="str">
            <v>DC</v>
          </cell>
          <cell r="M108" t="str">
            <v>Full Panel</v>
          </cell>
          <cell r="N108">
            <v>20</v>
          </cell>
          <cell r="O108" t="str">
            <v>Residential</v>
          </cell>
          <cell r="Q108" t="str">
            <v>Pay up front – Fixed</v>
          </cell>
          <cell r="R108">
            <v>1400</v>
          </cell>
          <cell r="AB108" t="str">
            <v>VNEM</v>
          </cell>
          <cell r="AS108" t="str">
            <v>P_406273085</v>
          </cell>
          <cell r="AT108" t="str">
            <v>P_781292435</v>
          </cell>
        </row>
        <row r="109">
          <cell r="A109" t="str">
            <v>C_124788906b</v>
          </cell>
          <cell r="B109" t="str">
            <v>Y</v>
          </cell>
          <cell r="C109">
            <v>43430</v>
          </cell>
          <cell r="D109" t="str">
            <v>MJ</v>
          </cell>
          <cell r="E109" t="str">
            <v>https://umnboxcom/s/6ogk7luxnd6ay01a5w83o21ftvcqnd3u</v>
          </cell>
          <cell r="F109" t="str">
            <v>Lake Region Electric Cooperative - (MN)</v>
          </cell>
          <cell r="G109" t="str">
            <v>Lake Region Electric Cooperative - (MN)</v>
          </cell>
          <cell r="H109">
            <v>10618</v>
          </cell>
          <cell r="I109">
            <v>205</v>
          </cell>
          <cell r="J109" t="str">
            <v>DC</v>
          </cell>
          <cell r="M109" t="str">
            <v>Half Panel</v>
          </cell>
          <cell r="N109">
            <v>20</v>
          </cell>
          <cell r="O109" t="str">
            <v>Residential</v>
          </cell>
          <cell r="Q109" t="str">
            <v>Pay up front – Fixed</v>
          </cell>
          <cell r="R109">
            <v>700</v>
          </cell>
          <cell r="AB109" t="str">
            <v>VNEM</v>
          </cell>
          <cell r="AS109" t="str">
            <v>P_406273085</v>
          </cell>
          <cell r="AT109" t="str">
            <v>P_781292435</v>
          </cell>
        </row>
        <row r="110">
          <cell r="A110" t="str">
            <v>C_124788906c</v>
          </cell>
          <cell r="B110" t="str">
            <v>Y</v>
          </cell>
          <cell r="C110">
            <v>43430</v>
          </cell>
          <cell r="D110" t="str">
            <v>MJ</v>
          </cell>
          <cell r="E110" t="str">
            <v>https://umnboxcom/s/6ogk7luxnd6ay01a5w83o21ftvcqnd3u</v>
          </cell>
          <cell r="F110" t="str">
            <v>Lake Region Electric Cooperative - (MN)</v>
          </cell>
          <cell r="G110" t="str">
            <v>Lake Region Electric Cooperative - (MN)</v>
          </cell>
          <cell r="H110">
            <v>10618</v>
          </cell>
          <cell r="I110">
            <v>410</v>
          </cell>
          <cell r="J110" t="str">
            <v>DC</v>
          </cell>
          <cell r="M110" t="str">
            <v>Full Panel</v>
          </cell>
          <cell r="N110">
            <v>20</v>
          </cell>
          <cell r="O110" t="str">
            <v>Residential</v>
          </cell>
          <cell r="Q110" t="str">
            <v>Amortized – Fixed</v>
          </cell>
          <cell r="S110">
            <v>40</v>
          </cell>
          <cell r="T110">
            <v>0</v>
          </cell>
          <cell r="U110">
            <v>35</v>
          </cell>
          <cell r="AB110" t="str">
            <v>VNEM</v>
          </cell>
          <cell r="AS110" t="str">
            <v>P_406273085</v>
          </cell>
          <cell r="AT110" t="str">
            <v>P_781292435</v>
          </cell>
        </row>
        <row r="111">
          <cell r="A111" t="str">
            <v>C_124788906d</v>
          </cell>
          <cell r="B111" t="str">
            <v>Y</v>
          </cell>
          <cell r="C111">
            <v>43430</v>
          </cell>
          <cell r="D111" t="str">
            <v>MJ</v>
          </cell>
          <cell r="E111" t="str">
            <v>https://umnboxcom/s/6ogk7luxnd6ay01a5w83o21ftvcqnd3u</v>
          </cell>
          <cell r="F111" t="str">
            <v>Lake Region Electric Cooperative - (MN)</v>
          </cell>
          <cell r="G111" t="str">
            <v>Lake Region Electric Cooperative - (MN)</v>
          </cell>
          <cell r="H111">
            <v>10618</v>
          </cell>
          <cell r="I111">
            <v>205</v>
          </cell>
          <cell r="J111" t="str">
            <v>DC</v>
          </cell>
          <cell r="M111" t="str">
            <v>Half Panel</v>
          </cell>
          <cell r="N111">
            <v>20</v>
          </cell>
          <cell r="O111" t="str">
            <v>Residential</v>
          </cell>
          <cell r="Q111" t="str">
            <v>Amortized – Fixed</v>
          </cell>
          <cell r="S111">
            <v>20</v>
          </cell>
          <cell r="T111">
            <v>0</v>
          </cell>
          <cell r="U111">
            <v>35</v>
          </cell>
          <cell r="AB111" t="str">
            <v>VNEM</v>
          </cell>
          <cell r="AS111" t="str">
            <v>P_406273085</v>
          </cell>
          <cell r="AT111" t="str">
            <v>P_781292435</v>
          </cell>
        </row>
        <row r="112">
          <cell r="A112" t="str">
            <v>C_302562438a</v>
          </cell>
          <cell r="B112" t="str">
            <v>Y</v>
          </cell>
          <cell r="C112">
            <v>43417</v>
          </cell>
          <cell r="D112" t="str">
            <v>KP</v>
          </cell>
          <cell r="E112" t="str">
            <v>https://umnappboxcom/folder/58209501486</v>
          </cell>
          <cell r="F112" t="str">
            <v>New Richmond Utilities (City of New Richmond)</v>
          </cell>
          <cell r="G112" t="str">
            <v>New Richmond Utilities (City of New Richmond)</v>
          </cell>
          <cell r="H112">
            <v>13481</v>
          </cell>
          <cell r="I112">
            <v>315</v>
          </cell>
          <cell r="M112" t="str">
            <v>Full Panel</v>
          </cell>
          <cell r="N112">
            <v>20</v>
          </cell>
          <cell r="O112" t="str">
            <v>Res/Comm</v>
          </cell>
          <cell r="Q112" t="str">
            <v>Pay up front – Fixed</v>
          </cell>
          <cell r="R112">
            <v>567</v>
          </cell>
          <cell r="AB112" t="str">
            <v>Other</v>
          </cell>
          <cell r="AC112" t="str">
            <v>Subscriber pays for panels up front and then is reimbursed through a bill credit at the "applicable rate", a certain number of cents per kWh, a value which may change every few years This contract option reflects a scenrio in which the subscriber chooses to pay to have RECs retired</v>
          </cell>
          <cell r="AD112">
            <v>7.5999999999999998E-2</v>
          </cell>
          <cell r="AG112">
            <v>12</v>
          </cell>
          <cell r="AI112">
            <v>2015</v>
          </cell>
          <cell r="AJ112" t="str">
            <v>Subscriber</v>
          </cell>
          <cell r="AK112" t="str">
            <v>Subscriber can "pay to have the RECs retired so that they may no longer be used for other purposes"</v>
          </cell>
          <cell r="AS112" t="str">
            <v>P_220527128</v>
          </cell>
        </row>
        <row r="113">
          <cell r="A113" t="str">
            <v>C_302562438b</v>
          </cell>
          <cell r="B113" t="str">
            <v>Y</v>
          </cell>
          <cell r="C113">
            <v>43417</v>
          </cell>
          <cell r="D113" t="str">
            <v>KP</v>
          </cell>
          <cell r="E113" t="str">
            <v>https://umnappboxcom/folder/58209501486</v>
          </cell>
          <cell r="F113" t="str">
            <v>New Richmond Utilities (City of New Richmond)</v>
          </cell>
          <cell r="G113" t="str">
            <v>New Richmond Utilities (City of New Richmond)</v>
          </cell>
          <cell r="H113">
            <v>13481</v>
          </cell>
          <cell r="I113">
            <v>315</v>
          </cell>
          <cell r="M113" t="str">
            <v>Full Panel</v>
          </cell>
          <cell r="N113">
            <v>20</v>
          </cell>
          <cell r="O113" t="str">
            <v>Res/Comm</v>
          </cell>
          <cell r="Q113" t="str">
            <v>Pay up front – Fixed</v>
          </cell>
          <cell r="R113">
            <v>567</v>
          </cell>
          <cell r="AB113" t="str">
            <v>Other</v>
          </cell>
          <cell r="AC113" t="str">
            <v xml:space="preserve">Subscriber pays for panels up front and then is reimbursed through a bill credit at the "applicable rate", a certain number of cents per kWh, a value which may change every few years This contract option reflects a scenrio in which the subscriber chooses to receive value of RECs as part of monthly credit </v>
          </cell>
          <cell r="AD113">
            <v>7.8E-2</v>
          </cell>
          <cell r="AG113">
            <v>12</v>
          </cell>
          <cell r="AI113">
            <v>2015</v>
          </cell>
          <cell r="AJ113" t="str">
            <v>Utility</v>
          </cell>
          <cell r="AK113" t="str">
            <v>Subscriber can "receive the value of the RECs as part of your monthly credit"</v>
          </cell>
          <cell r="AS113" t="str">
            <v>P_220527128</v>
          </cell>
        </row>
        <row r="114">
          <cell r="A114" t="str">
            <v>C_163472311</v>
          </cell>
          <cell r="B114" t="str">
            <v>Y</v>
          </cell>
          <cell r="C114">
            <v>43430</v>
          </cell>
          <cell r="D114" t="str">
            <v>MJ</v>
          </cell>
          <cell r="E114" t="str">
            <v>https://umnboxcom/s/pdwwxh4f9a1a7u8jj9hddtply5p9fn0e</v>
          </cell>
          <cell r="F114" t="str">
            <v>McLeod Cooperative Power Assn</v>
          </cell>
          <cell r="G114" t="str">
            <v>McLeod Cooperative Power Assn</v>
          </cell>
          <cell r="H114">
            <v>11910</v>
          </cell>
          <cell r="I114">
            <v>410</v>
          </cell>
          <cell r="M114" t="str">
            <v>Full Panel</v>
          </cell>
          <cell r="N114">
            <v>20</v>
          </cell>
          <cell r="O114" t="str">
            <v>Residential</v>
          </cell>
          <cell r="Q114" t="str">
            <v>Pay up front – Fixed</v>
          </cell>
          <cell r="R114">
            <v>1550</v>
          </cell>
          <cell r="AB114" t="str">
            <v>VNEM</v>
          </cell>
          <cell r="AS114" t="str">
            <v>P_661702978</v>
          </cell>
        </row>
        <row r="115">
          <cell r="A115" t="str">
            <v>C_567510491a</v>
          </cell>
          <cell r="B115" t="str">
            <v>Y</v>
          </cell>
          <cell r="C115">
            <v>43430</v>
          </cell>
          <cell r="D115" t="str">
            <v>MJ</v>
          </cell>
          <cell r="E115" t="str">
            <v>https://umnboxcom/s/oxym5vjrl7ggtxs5jyqu2cpq7uylbd2r</v>
          </cell>
          <cell r="F115" t="str">
            <v>Meeker Coop Light &amp; Power Assn</v>
          </cell>
          <cell r="G115" t="str">
            <v>Meeker Coop Light &amp; Power Assn</v>
          </cell>
          <cell r="H115">
            <v>12227</v>
          </cell>
          <cell r="I115">
            <v>410</v>
          </cell>
          <cell r="J115" t="str">
            <v>DC</v>
          </cell>
          <cell r="M115" t="str">
            <v>Full Panel</v>
          </cell>
          <cell r="N115">
            <v>20</v>
          </cell>
          <cell r="O115" t="str">
            <v>Residential</v>
          </cell>
          <cell r="Q115" t="str">
            <v>Hybrid</v>
          </cell>
          <cell r="R115">
            <v>175</v>
          </cell>
          <cell r="V115">
            <v>0.15</v>
          </cell>
          <cell r="X115">
            <v>240</v>
          </cell>
          <cell r="AB115" t="str">
            <v>VNEM</v>
          </cell>
          <cell r="AS115" t="str">
            <v>P_343061919</v>
          </cell>
        </row>
        <row r="116">
          <cell r="A116" t="str">
            <v>C_567510491b</v>
          </cell>
          <cell r="B116" t="str">
            <v>Y</v>
          </cell>
          <cell r="C116">
            <v>43430</v>
          </cell>
          <cell r="D116" t="str">
            <v>MJ</v>
          </cell>
          <cell r="E116" t="str">
            <v>https://umnboxcom/s/oxym5vjrl7ggtxs5jyqu2cpq7uylbd2r</v>
          </cell>
          <cell r="F116" t="str">
            <v>Meeker Coop Light &amp; Power Assn</v>
          </cell>
          <cell r="G116" t="str">
            <v>Meeker Coop Light &amp; Power Assn</v>
          </cell>
          <cell r="H116">
            <v>12227</v>
          </cell>
          <cell r="I116">
            <v>410</v>
          </cell>
          <cell r="J116" t="str">
            <v>DC</v>
          </cell>
          <cell r="M116" t="str">
            <v>Full Panel</v>
          </cell>
          <cell r="N116">
            <v>20</v>
          </cell>
          <cell r="O116" t="str">
            <v>Residential</v>
          </cell>
          <cell r="Q116" t="str">
            <v>Pay up front – Fixed</v>
          </cell>
          <cell r="R116">
            <v>1325</v>
          </cell>
          <cell r="AB116" t="str">
            <v>VNEM</v>
          </cell>
          <cell r="AS116" t="str">
            <v>P_343061919</v>
          </cell>
        </row>
        <row r="117">
          <cell r="A117" t="str">
            <v>C_567510491c</v>
          </cell>
          <cell r="B117" t="str">
            <v>Y</v>
          </cell>
          <cell r="C117">
            <v>43430</v>
          </cell>
          <cell r="D117" t="str">
            <v>MJ</v>
          </cell>
          <cell r="E117" t="str">
            <v>https://umnboxcom/s/oxym5vjrl7ggtxs5jyqu2cpq7uylbd2r</v>
          </cell>
          <cell r="F117" t="str">
            <v>Meeker Coop Light &amp; Power Assn</v>
          </cell>
          <cell r="G117" t="str">
            <v>Meeker Coop Light &amp; Power Assn</v>
          </cell>
          <cell r="H117">
            <v>12227</v>
          </cell>
          <cell r="I117">
            <v>410</v>
          </cell>
          <cell r="J117" t="str">
            <v>DC</v>
          </cell>
          <cell r="M117" t="str">
            <v>Full Panel</v>
          </cell>
          <cell r="N117">
            <v>20</v>
          </cell>
          <cell r="O117" t="str">
            <v>Residential</v>
          </cell>
          <cell r="Q117" t="str">
            <v>Pay up front – Fixed</v>
          </cell>
          <cell r="R117">
            <v>975</v>
          </cell>
          <cell r="Z117" t="str">
            <v>Cheaper Payment up Front but requires enrollment in "Peak Shave Water Heater Program" *see contract in BOX</v>
          </cell>
          <cell r="AB117" t="str">
            <v>VNEM</v>
          </cell>
          <cell r="AS117" t="str">
            <v>P_343061919</v>
          </cell>
        </row>
        <row r="118">
          <cell r="A118" t="str">
            <v>C_177217209a</v>
          </cell>
          <cell r="B118" t="str">
            <v>Y</v>
          </cell>
          <cell r="C118">
            <v>43430</v>
          </cell>
          <cell r="D118" t="str">
            <v>MJ</v>
          </cell>
          <cell r="E118" t="str">
            <v>https://umnboxcom/s/kyh59x1t37d2nqqlpsgd49ajqqijoa8t</v>
          </cell>
          <cell r="F118" t="str">
            <v>North Itasca Electric Coop Inc</v>
          </cell>
          <cell r="G118" t="str">
            <v>North Itasca Electric Coop Inc</v>
          </cell>
          <cell r="H118">
            <v>13700</v>
          </cell>
          <cell r="K118">
            <v>37</v>
          </cell>
          <cell r="M118" t="str">
            <v>Full Panel</v>
          </cell>
          <cell r="N118">
            <v>20</v>
          </cell>
          <cell r="O118" t="str">
            <v>Residential</v>
          </cell>
          <cell r="Q118" t="str">
            <v>Pay up front – Fixed</v>
          </cell>
          <cell r="R118">
            <v>1754</v>
          </cell>
          <cell r="AB118" t="str">
            <v>VNEM</v>
          </cell>
          <cell r="AS118" t="str">
            <v>P_207870184</v>
          </cell>
        </row>
        <row r="119">
          <cell r="A119" t="str">
            <v>C_177217209b</v>
          </cell>
          <cell r="B119" t="str">
            <v>Y</v>
          </cell>
          <cell r="C119">
            <v>43430</v>
          </cell>
          <cell r="D119" t="str">
            <v>MJ</v>
          </cell>
          <cell r="E119" t="str">
            <v>https://umnboxcom/s/kyh59x1t37d2nqqlpsgd49ajqqijoa8t</v>
          </cell>
          <cell r="F119" t="str">
            <v>North Itasca Electric Coop Inc</v>
          </cell>
          <cell r="G119" t="str">
            <v>North Itasca Electric Coop Inc</v>
          </cell>
          <cell r="H119">
            <v>13700</v>
          </cell>
          <cell r="K119">
            <v>37</v>
          </cell>
          <cell r="M119" t="str">
            <v>Full Panel</v>
          </cell>
          <cell r="N119">
            <v>20</v>
          </cell>
          <cell r="O119" t="str">
            <v>Residential</v>
          </cell>
          <cell r="Q119" t="str">
            <v>Amortized – Fixed</v>
          </cell>
          <cell r="S119">
            <v>52.62</v>
          </cell>
          <cell r="T119">
            <v>0.08</v>
          </cell>
          <cell r="U119">
            <v>36</v>
          </cell>
          <cell r="AB119" t="str">
            <v>VNEM</v>
          </cell>
          <cell r="AS119" t="str">
            <v>P_207870184</v>
          </cell>
        </row>
        <row r="120">
          <cell r="A120" t="str">
            <v>C_177217209c</v>
          </cell>
          <cell r="B120" t="str">
            <v>Y</v>
          </cell>
          <cell r="C120">
            <v>43430</v>
          </cell>
          <cell r="D120" t="str">
            <v>MJ</v>
          </cell>
          <cell r="E120" t="str">
            <v>https://umnboxcom/s/kyh59x1t37d2nqqlpsgd49ajqqijoa8t</v>
          </cell>
          <cell r="F120" t="str">
            <v>North Itasca Electric Coop Inc</v>
          </cell>
          <cell r="G120" t="str">
            <v>North Itasca Electric Coop Inc</v>
          </cell>
          <cell r="H120">
            <v>13700</v>
          </cell>
          <cell r="K120">
            <v>18.5</v>
          </cell>
          <cell r="M120" t="str">
            <v>Half Panel</v>
          </cell>
          <cell r="N120">
            <v>20</v>
          </cell>
          <cell r="O120" t="str">
            <v>Residential</v>
          </cell>
          <cell r="Q120" t="str">
            <v>Pay up front – Fixed</v>
          </cell>
          <cell r="R120">
            <v>877</v>
          </cell>
          <cell r="AB120" t="str">
            <v>VNEM</v>
          </cell>
          <cell r="AS120" t="str">
            <v>P_207870184</v>
          </cell>
        </row>
        <row r="121">
          <cell r="A121" t="str">
            <v>C_177217209d</v>
          </cell>
          <cell r="B121" t="str">
            <v>Y</v>
          </cell>
          <cell r="C121">
            <v>43430</v>
          </cell>
          <cell r="D121" t="str">
            <v>MJ</v>
          </cell>
          <cell r="E121" t="str">
            <v>https://umnboxcom/s/kyh59x1t37d2nqqlpsgd49ajqqijoa8t</v>
          </cell>
          <cell r="F121" t="str">
            <v>North Itasca Electric Coop Inc</v>
          </cell>
          <cell r="G121" t="str">
            <v>North Itasca Electric Coop Inc</v>
          </cell>
          <cell r="H121">
            <v>13700</v>
          </cell>
          <cell r="K121">
            <v>18.5</v>
          </cell>
          <cell r="M121" t="str">
            <v>Half Panel</v>
          </cell>
          <cell r="N121">
            <v>20</v>
          </cell>
          <cell r="O121" t="str">
            <v>Residential</v>
          </cell>
          <cell r="Q121" t="str">
            <v>Amortized – Fixed</v>
          </cell>
          <cell r="S121">
            <v>26.31</v>
          </cell>
          <cell r="T121">
            <v>0.08</v>
          </cell>
          <cell r="U121">
            <v>36</v>
          </cell>
          <cell r="AB121" t="str">
            <v>VNEM</v>
          </cell>
          <cell r="AS121" t="str">
            <v>P_207870184</v>
          </cell>
        </row>
        <row r="122">
          <cell r="A122" t="str">
            <v>C_830652830a</v>
          </cell>
          <cell r="B122" t="str">
            <v>Y</v>
          </cell>
          <cell r="C122">
            <v>43430</v>
          </cell>
          <cell r="D122" t="str">
            <v>MJ</v>
          </cell>
          <cell r="E122" t="str">
            <v>https://umnboxcom/s/ys26jjtz5fp9p288oca5etodjxff12ji</v>
          </cell>
          <cell r="F122" t="str">
            <v>People's Cooperative Services</v>
          </cell>
          <cell r="G122" t="str">
            <v>People's Cooperative Services</v>
          </cell>
          <cell r="H122">
            <v>14468</v>
          </cell>
          <cell r="I122">
            <v>305</v>
          </cell>
          <cell r="J122" t="str">
            <v>DC</v>
          </cell>
          <cell r="M122" t="str">
            <v>Full Panel</v>
          </cell>
          <cell r="N122">
            <v>20</v>
          </cell>
          <cell r="O122" t="str">
            <v>Residential</v>
          </cell>
          <cell r="Q122" t="str">
            <v>Pay up front – Fixed</v>
          </cell>
          <cell r="R122">
            <v>712.5</v>
          </cell>
          <cell r="AB122" t="str">
            <v>VNEM</v>
          </cell>
          <cell r="AS122" t="str">
            <v>P_503032082</v>
          </cell>
        </row>
        <row r="123">
          <cell r="A123" t="str">
            <v>C_830652830b</v>
          </cell>
          <cell r="B123" t="str">
            <v>Y</v>
          </cell>
          <cell r="C123">
            <v>43430</v>
          </cell>
          <cell r="D123" t="str">
            <v>MJ</v>
          </cell>
          <cell r="E123" t="str">
            <v>https://umnboxcom/s/ys26jjtz5fp9p288oca5etodjxff12ji</v>
          </cell>
          <cell r="F123" t="str">
            <v>People's Cooperative Services</v>
          </cell>
          <cell r="G123" t="str">
            <v>People's Cooperative Services</v>
          </cell>
          <cell r="H123">
            <v>14468</v>
          </cell>
          <cell r="I123">
            <v>305</v>
          </cell>
          <cell r="J123" t="str">
            <v>DC</v>
          </cell>
          <cell r="M123" t="str">
            <v>Full Panel</v>
          </cell>
          <cell r="N123">
            <v>20</v>
          </cell>
          <cell r="O123" t="str">
            <v>Residential</v>
          </cell>
          <cell r="Q123" t="str">
            <v>Amortized – Fixed</v>
          </cell>
          <cell r="S123">
            <v>25</v>
          </cell>
          <cell r="U123">
            <v>30</v>
          </cell>
          <cell r="AB123" t="str">
            <v>VNEM</v>
          </cell>
          <cell r="AS123" t="str">
            <v>P_503032082</v>
          </cell>
        </row>
        <row r="124">
          <cell r="A124" t="str">
            <v>C_195804654</v>
          </cell>
          <cell r="B124" t="str">
            <v>Y</v>
          </cell>
          <cell r="C124">
            <v>43483</v>
          </cell>
          <cell r="D124" t="str">
            <v>MJ</v>
          </cell>
          <cell r="E124" t="str">
            <v>https://umnboxcom/s/q9y424feacf9qdnf1mgdpz4wx9sn5gzq</v>
          </cell>
          <cell r="F124" t="str">
            <v>Runestone Electric Assn</v>
          </cell>
          <cell r="G124" t="str">
            <v>Runestone Electric Assn</v>
          </cell>
          <cell r="H124">
            <v>16368</v>
          </cell>
          <cell r="I124">
            <v>410</v>
          </cell>
          <cell r="J124" t="str">
            <v>DC</v>
          </cell>
          <cell r="M124" t="str">
            <v>Full Panel</v>
          </cell>
          <cell r="N124">
            <v>20</v>
          </cell>
          <cell r="O124" t="str">
            <v>Residential</v>
          </cell>
          <cell r="Q124" t="str">
            <v>Pay up front – Fixed</v>
          </cell>
          <cell r="R124">
            <v>1300</v>
          </cell>
          <cell r="AB124" t="str">
            <v>VNEM</v>
          </cell>
          <cell r="AS124" t="str">
            <v>P_829338855</v>
          </cell>
        </row>
        <row r="125">
          <cell r="A125" t="str">
            <v>C_584563126</v>
          </cell>
          <cell r="B125" t="str">
            <v>Y</v>
          </cell>
          <cell r="C125">
            <v>43430</v>
          </cell>
          <cell r="D125" t="str">
            <v>MJ</v>
          </cell>
          <cell r="E125" t="str">
            <v>https://umnboxcom/s/m0z9pva7xm0oam0c1mlnrk3xjyls2320</v>
          </cell>
          <cell r="F125" t="str">
            <v>Runestone Electric Assn</v>
          </cell>
          <cell r="G125" t="str">
            <v>Runestone Electric Assn</v>
          </cell>
          <cell r="H125">
            <v>16368</v>
          </cell>
          <cell r="I125">
            <v>410</v>
          </cell>
          <cell r="J125" t="str">
            <v>DC</v>
          </cell>
          <cell r="M125" t="str">
            <v>Full Panel</v>
          </cell>
          <cell r="N125">
            <v>19</v>
          </cell>
          <cell r="O125" t="str">
            <v>Residential</v>
          </cell>
          <cell r="Q125" t="str">
            <v>Pay up front – Fixed</v>
          </cell>
          <cell r="R125">
            <v>1140</v>
          </cell>
          <cell r="AB125" t="str">
            <v>VNEM</v>
          </cell>
          <cell r="AS125" t="str">
            <v>P_357192529</v>
          </cell>
        </row>
        <row r="126">
          <cell r="A126" t="str">
            <v>C_396465947</v>
          </cell>
          <cell r="B126" t="str">
            <v>Y</v>
          </cell>
          <cell r="C126">
            <v>43430</v>
          </cell>
          <cell r="D126" t="str">
            <v>MJ</v>
          </cell>
          <cell r="E126" t="str">
            <v>https://umnboxcom/s/p8330rv4dlwrw7hnug4v2zwl3maur2vf</v>
          </cell>
          <cell r="F126" t="str">
            <v>South Central Electric Assn</v>
          </cell>
          <cell r="G126" t="str">
            <v>South Central Electric Assn</v>
          </cell>
          <cell r="H126">
            <v>17550</v>
          </cell>
          <cell r="I126">
            <v>400</v>
          </cell>
          <cell r="J126" t="str">
            <v>DC</v>
          </cell>
          <cell r="M126" t="str">
            <v>Full Panel</v>
          </cell>
          <cell r="N126">
            <v>20</v>
          </cell>
          <cell r="O126" t="str">
            <v>Residential</v>
          </cell>
          <cell r="Q126" t="str">
            <v>Amortized – Per kWh</v>
          </cell>
          <cell r="V126">
            <v>0.13</v>
          </cell>
          <cell r="W126">
            <v>0</v>
          </cell>
          <cell r="X126">
            <v>240</v>
          </cell>
          <cell r="AB126" t="str">
            <v>VNEM</v>
          </cell>
          <cell r="AS126" t="str">
            <v>P_441055425</v>
          </cell>
        </row>
        <row r="127">
          <cell r="A127" t="str">
            <v>C_307872564a</v>
          </cell>
          <cell r="B127" t="str">
            <v>Y</v>
          </cell>
          <cell r="C127">
            <v>43430</v>
          </cell>
          <cell r="D127" t="str">
            <v>MJ</v>
          </cell>
          <cell r="E127" t="str">
            <v>https://umnboxcom/s/ybmjwx90k06tyi8ibvime2v5xonewouu</v>
          </cell>
          <cell r="F127" t="str">
            <v>Stearns Cooperative Elec Assn</v>
          </cell>
          <cell r="G127" t="str">
            <v>Stearns Cooperative Elec Assn</v>
          </cell>
          <cell r="H127">
            <v>18019</v>
          </cell>
          <cell r="I127">
            <v>410</v>
          </cell>
          <cell r="M127" t="str">
            <v>Full Panel</v>
          </cell>
          <cell r="N127">
            <v>18</v>
          </cell>
          <cell r="O127" t="str">
            <v>Residential</v>
          </cell>
          <cell r="Q127" t="str">
            <v>Pay up front – Fixed</v>
          </cell>
          <cell r="R127">
            <v>1170</v>
          </cell>
          <cell r="AB127" t="str">
            <v>VNEM</v>
          </cell>
          <cell r="AS127" t="str">
            <v>P_754230703</v>
          </cell>
        </row>
        <row r="128">
          <cell r="A128" t="str">
            <v>C_307872564b</v>
          </cell>
          <cell r="B128" t="str">
            <v>Y</v>
          </cell>
          <cell r="C128">
            <v>43430</v>
          </cell>
          <cell r="D128" t="str">
            <v>MJ</v>
          </cell>
          <cell r="E128" t="str">
            <v>https://umnboxcom/s/ybmjwx90k06tyi8ibvime2v5xonewouu</v>
          </cell>
          <cell r="F128" t="str">
            <v>Stearns Cooperative Elec Assn</v>
          </cell>
          <cell r="G128" t="str">
            <v>Stearns Cooperative Elec Assn</v>
          </cell>
          <cell r="H128">
            <v>18019</v>
          </cell>
          <cell r="I128">
            <v>410</v>
          </cell>
          <cell r="M128" t="str">
            <v>Full Panel</v>
          </cell>
          <cell r="N128">
            <v>18</v>
          </cell>
          <cell r="O128" t="str">
            <v>Residential</v>
          </cell>
          <cell r="Q128" t="str">
            <v>Hybrid</v>
          </cell>
          <cell r="R128">
            <v>200</v>
          </cell>
          <cell r="S128">
            <v>40</v>
          </cell>
          <cell r="T128">
            <v>0.05</v>
          </cell>
          <cell r="U128">
            <v>24</v>
          </cell>
          <cell r="AB128" t="str">
            <v>VNEM</v>
          </cell>
          <cell r="AS128" t="str">
            <v>P_754230703</v>
          </cell>
        </row>
        <row r="129">
          <cell r="A129" t="str">
            <v>C_193210985a</v>
          </cell>
          <cell r="B129" t="str">
            <v>Y</v>
          </cell>
          <cell r="C129">
            <v>43430</v>
          </cell>
          <cell r="D129" t="str">
            <v>MJ</v>
          </cell>
          <cell r="E129" t="str">
            <v>https://umnboxcom/s/jmloa7mhis1usz4o69fict7jxmwt3hy1</v>
          </cell>
          <cell r="F129" t="str">
            <v>Steele-Waseca Cooperative Electric</v>
          </cell>
          <cell r="G129" t="str">
            <v>Steele-Waseca Cooperative Electric</v>
          </cell>
          <cell r="H129">
            <v>18047</v>
          </cell>
          <cell r="I129">
            <v>410</v>
          </cell>
          <cell r="M129" t="str">
            <v>Full Panel</v>
          </cell>
          <cell r="N129">
            <v>20</v>
          </cell>
          <cell r="O129" t="str">
            <v>Residential</v>
          </cell>
          <cell r="Q129" t="str">
            <v>Pay up front – Fixed</v>
          </cell>
          <cell r="R129">
            <v>1225</v>
          </cell>
          <cell r="AB129" t="str">
            <v>VNEM</v>
          </cell>
          <cell r="AS129" t="str">
            <v>P_325607746</v>
          </cell>
        </row>
        <row r="130">
          <cell r="A130" t="str">
            <v>C_193210985b</v>
          </cell>
          <cell r="B130" t="str">
            <v>Y</v>
          </cell>
          <cell r="C130">
            <v>43430</v>
          </cell>
          <cell r="D130" t="str">
            <v>MJ</v>
          </cell>
          <cell r="E130" t="str">
            <v>https://umnboxcom/s/jmloa7mhis1usz4o69fict7jxmwt3hy1</v>
          </cell>
          <cell r="F130" t="str">
            <v>Steele-Waseca Cooperative Electric</v>
          </cell>
          <cell r="G130" t="str">
            <v>Steele-Waseca Cooperative Electric</v>
          </cell>
          <cell r="H130">
            <v>18047</v>
          </cell>
          <cell r="I130">
            <v>410</v>
          </cell>
          <cell r="M130" t="str">
            <v>Full Panel</v>
          </cell>
          <cell r="N130">
            <v>20</v>
          </cell>
          <cell r="O130" t="str">
            <v>Residential</v>
          </cell>
          <cell r="Q130" t="str">
            <v>Pay up front – Fixed</v>
          </cell>
          <cell r="R130">
            <v>170</v>
          </cell>
          <cell r="Z130" t="str">
            <v>Cheaper Payment requires enrollment in "The Sunna Project" *see contract in BOX</v>
          </cell>
          <cell r="AB130" t="str">
            <v>VNEM</v>
          </cell>
          <cell r="AS130" t="str">
            <v>P_325607746</v>
          </cell>
        </row>
        <row r="131">
          <cell r="A131" t="str">
            <v>C_861169136</v>
          </cell>
          <cell r="B131" t="str">
            <v>Y</v>
          </cell>
          <cell r="C131">
            <v>43430</v>
          </cell>
          <cell r="D131" t="str">
            <v>MJ</v>
          </cell>
          <cell r="E131" t="str">
            <v>https://umnboxcom/s/0joq94vxxnj0ts794c4rex0wgplk32fc</v>
          </cell>
          <cell r="F131" t="str">
            <v>MiEnergy Cooperative</v>
          </cell>
          <cell r="G131" t="str">
            <v>MiEnergy Cooperative</v>
          </cell>
          <cell r="H131">
            <v>19157</v>
          </cell>
          <cell r="I131">
            <v>410</v>
          </cell>
          <cell r="M131" t="str">
            <v>Full Panel</v>
          </cell>
          <cell r="N131">
            <v>20</v>
          </cell>
          <cell r="O131" t="str">
            <v>Residential</v>
          </cell>
          <cell r="Q131" t="str">
            <v>Pay up front – Fixed</v>
          </cell>
          <cell r="R131">
            <v>1400</v>
          </cell>
          <cell r="AB131" t="str">
            <v>VNEM</v>
          </cell>
          <cell r="AS131" t="str">
            <v>P_227117961</v>
          </cell>
          <cell r="BC131" t="str">
            <v>Price to be discounted until subscriptions are sold out</v>
          </cell>
        </row>
        <row r="132">
          <cell r="A132" t="str">
            <v>C_435267608</v>
          </cell>
          <cell r="B132" t="str">
            <v>Y</v>
          </cell>
          <cell r="C132">
            <v>43430</v>
          </cell>
          <cell r="D132" t="str">
            <v>MJ</v>
          </cell>
          <cell r="E132" t="str">
            <v>https://umnboxcom/s/sveyzks5kentmtqvba53ls9ej8w430q6</v>
          </cell>
          <cell r="F132" t="str">
            <v>MiEnergy Cooperative</v>
          </cell>
          <cell r="G132" t="str">
            <v>MiEnergy Cooperative</v>
          </cell>
          <cell r="H132">
            <v>19157</v>
          </cell>
          <cell r="I132">
            <v>275</v>
          </cell>
          <cell r="M132" t="str">
            <v>Full Panel</v>
          </cell>
          <cell r="N132">
            <v>20</v>
          </cell>
          <cell r="O132" t="str">
            <v>Residential</v>
          </cell>
          <cell r="Q132" t="str">
            <v>Pay up front – Fixed</v>
          </cell>
          <cell r="R132">
            <v>1200</v>
          </cell>
          <cell r="AB132" t="str">
            <v>VNEM</v>
          </cell>
          <cell r="AS132" t="str">
            <v>P_672190154</v>
          </cell>
          <cell r="BC132" t="str">
            <v>Price to be discounted until subscriptions are sold out</v>
          </cell>
        </row>
        <row r="133">
          <cell r="A133" t="str">
            <v>C_748249407</v>
          </cell>
          <cell r="B133" t="str">
            <v>Y</v>
          </cell>
          <cell r="C133">
            <v>43420</v>
          </cell>
          <cell r="D133" t="str">
            <v>KP</v>
          </cell>
          <cell r="E133" t="str">
            <v>https://umnappboxcom/folder/58361706761</v>
          </cell>
          <cell r="F133" t="str">
            <v>Dunn Energy Cooperative</v>
          </cell>
          <cell r="G133" t="str">
            <v>Dunn Energy Cooperative</v>
          </cell>
          <cell r="H133">
            <v>5417</v>
          </cell>
          <cell r="I133">
            <v>250</v>
          </cell>
          <cell r="M133" t="str">
            <v>Fixed Wattage Amount</v>
          </cell>
          <cell r="N133">
            <v>25</v>
          </cell>
          <cell r="O133" t="str">
            <v>Other</v>
          </cell>
          <cell r="Q133" t="str">
            <v>Pay up front – Fixed</v>
          </cell>
          <cell r="R133">
            <v>650</v>
          </cell>
          <cell r="AB133" t="str">
            <v>VNEM</v>
          </cell>
          <cell r="AC133" t="str">
            <v>receive credit per kWh on monthly bill for energy produced</v>
          </cell>
          <cell r="AS133" t="str">
            <v>P_487847540</v>
          </cell>
          <cell r="BC133" t="str">
            <v>Reimbursement rate at retail rate</v>
          </cell>
        </row>
        <row r="134">
          <cell r="A134" t="str">
            <v>C_689688437</v>
          </cell>
          <cell r="B134" t="str">
            <v>Y</v>
          </cell>
          <cell r="C134">
            <v>43480</v>
          </cell>
          <cell r="D134" t="str">
            <v>LF</v>
          </cell>
          <cell r="E134" t="str">
            <v>https://umnboxcom/s/w5ts70kd8d3f2tg4vr9ug1aaynq3sk7g</v>
          </cell>
          <cell r="F134" t="str">
            <v>Vernon Electric Cooperative</v>
          </cell>
          <cell r="G134" t="str">
            <v>Vernon Electric Cooperative</v>
          </cell>
          <cell r="H134">
            <v>19813</v>
          </cell>
          <cell r="I134">
            <v>305</v>
          </cell>
          <cell r="J134" t="str">
            <v>DC</v>
          </cell>
          <cell r="M134" t="str">
            <v>Full Panel</v>
          </cell>
          <cell r="N134">
            <v>25</v>
          </cell>
          <cell r="O134" t="str">
            <v>Residential</v>
          </cell>
          <cell r="Q134" t="str">
            <v>Pay up front – Fixed</v>
          </cell>
          <cell r="R134">
            <v>600</v>
          </cell>
          <cell r="AB134" t="str">
            <v>VNEM</v>
          </cell>
          <cell r="AS134" t="str">
            <v>P_873190124</v>
          </cell>
        </row>
        <row r="135">
          <cell r="A135" t="str">
            <v>C_101730517a</v>
          </cell>
          <cell r="B135" t="str">
            <v>Y</v>
          </cell>
          <cell r="C135">
            <v>43419</v>
          </cell>
          <cell r="D135" t="str">
            <v>LF</v>
          </cell>
          <cell r="E135" t="str">
            <v>https://umnboxcom/s/kzdtnr42e5ty007blldg2avo3721j32f</v>
          </cell>
          <cell r="F135" t="str">
            <v>Taylor Electric Cooperative</v>
          </cell>
          <cell r="G135" t="str">
            <v>Taylor Electric Cooperative</v>
          </cell>
          <cell r="H135">
            <v>18383</v>
          </cell>
          <cell r="I135">
            <v>350</v>
          </cell>
          <cell r="J135" t="str">
            <v>DC</v>
          </cell>
          <cell r="M135" t="str">
            <v>Fixed Wattage Amount</v>
          </cell>
          <cell r="N135">
            <v>25</v>
          </cell>
          <cell r="O135" t="str">
            <v>Residential</v>
          </cell>
          <cell r="Q135" t="str">
            <v>Pay up front – Fixed</v>
          </cell>
          <cell r="R135">
            <v>842</v>
          </cell>
          <cell r="AB135" t="str">
            <v>VNEM</v>
          </cell>
          <cell r="AS135" t="str">
            <v>P_538754477</v>
          </cell>
        </row>
        <row r="136">
          <cell r="A136" t="str">
            <v>C_101730517b</v>
          </cell>
          <cell r="B136" t="str">
            <v>Y</v>
          </cell>
          <cell r="C136">
            <v>43419</v>
          </cell>
          <cell r="D136" t="str">
            <v>LF</v>
          </cell>
          <cell r="E136" t="str">
            <v>https://umnboxcom/s/kzdtnr42e5ty007blldg2avo3721j32f</v>
          </cell>
          <cell r="F136" t="str">
            <v>Taylor Electric Cooperative</v>
          </cell>
          <cell r="G136" t="str">
            <v>Taylor Electric Cooperative</v>
          </cell>
          <cell r="H136">
            <v>18383</v>
          </cell>
          <cell r="I136">
            <v>350</v>
          </cell>
          <cell r="J136" t="str">
            <v>DC</v>
          </cell>
          <cell r="M136" t="str">
            <v>Fixed Wattage Amount</v>
          </cell>
          <cell r="N136">
            <v>25</v>
          </cell>
          <cell r="O136" t="str">
            <v>Residential</v>
          </cell>
          <cell r="Q136" t="str">
            <v>Amortized – Fixed</v>
          </cell>
          <cell r="R136">
            <v>300</v>
          </cell>
          <cell r="S136">
            <v>45.166666666666664</v>
          </cell>
          <cell r="T136">
            <v>0</v>
          </cell>
          <cell r="U136">
            <v>12</v>
          </cell>
          <cell r="AB136" t="str">
            <v>VNEM</v>
          </cell>
          <cell r="AS136" t="str">
            <v>P_538754477</v>
          </cell>
        </row>
        <row r="137">
          <cell r="A137" t="str">
            <v>C_101730517c</v>
          </cell>
          <cell r="B137" t="str">
            <v>Y</v>
          </cell>
          <cell r="C137">
            <v>43419</v>
          </cell>
          <cell r="D137" t="str">
            <v>LF</v>
          </cell>
          <cell r="E137" t="str">
            <v>https://umnboxcom/s/kzdtnr42e5ty007blldg2avo3721j32f</v>
          </cell>
          <cell r="F137" t="str">
            <v>Taylor Electric Cooperative</v>
          </cell>
          <cell r="G137" t="str">
            <v>Taylor Electric Cooperative</v>
          </cell>
          <cell r="H137">
            <v>18383</v>
          </cell>
          <cell r="I137">
            <v>175</v>
          </cell>
          <cell r="J137" t="str">
            <v>DC</v>
          </cell>
          <cell r="M137" t="str">
            <v>Fixed Wattage Amount</v>
          </cell>
          <cell r="N137">
            <v>25</v>
          </cell>
          <cell r="O137" t="str">
            <v>Residential</v>
          </cell>
          <cell r="Q137" t="str">
            <v>Pay up front – Fixed</v>
          </cell>
          <cell r="R137">
            <v>421</v>
          </cell>
          <cell r="AB137" t="str">
            <v>VNEM</v>
          </cell>
          <cell r="AS137" t="str">
            <v>P_538754477</v>
          </cell>
        </row>
        <row r="138">
          <cell r="A138" t="str">
            <v>C_101730517d</v>
          </cell>
          <cell r="B138" t="str">
            <v>Y</v>
          </cell>
          <cell r="C138">
            <v>43419</v>
          </cell>
          <cell r="D138" t="str">
            <v>LF</v>
          </cell>
          <cell r="E138" t="str">
            <v>https://umnboxcom/s/kzdtnr42e5ty007blldg2avo3721j32f</v>
          </cell>
          <cell r="F138" t="str">
            <v>Taylor Electric Cooperative</v>
          </cell>
          <cell r="G138" t="str">
            <v>Taylor Electric Cooperative</v>
          </cell>
          <cell r="H138">
            <v>18383</v>
          </cell>
          <cell r="I138">
            <v>175</v>
          </cell>
          <cell r="J138" t="str">
            <v>DC</v>
          </cell>
          <cell r="M138" t="str">
            <v>Fixed Wattage Amount</v>
          </cell>
          <cell r="N138">
            <v>25</v>
          </cell>
          <cell r="O138" t="str">
            <v>Residential</v>
          </cell>
          <cell r="Q138" t="str">
            <v>Amortized – Fixed</v>
          </cell>
          <cell r="R138">
            <v>150</v>
          </cell>
          <cell r="S138">
            <v>22.583333333333332</v>
          </cell>
          <cell r="T138">
            <v>0</v>
          </cell>
          <cell r="U138">
            <v>12</v>
          </cell>
          <cell r="AB138" t="str">
            <v>VNEM</v>
          </cell>
          <cell r="AS138" t="str">
            <v>P_538754477</v>
          </cell>
          <cell r="BC138" t="str">
            <v>Can pay monthly until 12/31/2018</v>
          </cell>
        </row>
        <row r="139">
          <cell r="A139" t="str">
            <v>C_402068425</v>
          </cell>
          <cell r="B139" t="str">
            <v>Y</v>
          </cell>
          <cell r="C139">
            <v>43420</v>
          </cell>
          <cell r="D139" t="str">
            <v>KP</v>
          </cell>
          <cell r="E139" t="str">
            <v>https://umnappboxcom/folder/58573129384</v>
          </cell>
          <cell r="F139" t="str">
            <v>Clark Electric Cooperative</v>
          </cell>
          <cell r="G139" t="str">
            <v>Clark Electric Cooperative</v>
          </cell>
          <cell r="H139">
            <v>3701</v>
          </cell>
          <cell r="I139">
            <v>360</v>
          </cell>
          <cell r="M139" t="str">
            <v>Fixed Wattage Amount</v>
          </cell>
          <cell r="N139">
            <v>25</v>
          </cell>
          <cell r="O139" t="str">
            <v>Other</v>
          </cell>
          <cell r="Q139" t="str">
            <v>Pay up front – Fixed</v>
          </cell>
          <cell r="R139">
            <v>940</v>
          </cell>
          <cell r="AB139" t="str">
            <v>VNEM</v>
          </cell>
          <cell r="AC139" t="str">
            <v>appears to be a net meter option and other option - see section IV of contract "Subscriber will receive a bill credit in accordance with Cooperative Policy No 417 –Distributed Generation, Section III, Part E (3)(1-2)</v>
          </cell>
          <cell r="AJ139" t="str">
            <v>Utility</v>
          </cell>
          <cell r="AK139" t="str">
            <v>All environmental attributes are the property of the cooperative</v>
          </cell>
          <cell r="AS139" t="str">
            <v>P_833245074</v>
          </cell>
        </row>
        <row r="140">
          <cell r="A140" t="str">
            <v>C_595454641a</v>
          </cell>
          <cell r="B140" t="str">
            <v>Y</v>
          </cell>
          <cell r="C140">
            <v>43115</v>
          </cell>
          <cell r="D140" t="str">
            <v>LF</v>
          </cell>
          <cell r="E140" t="str">
            <v>https://umnboxcom/s/s9yi97ci6nvwp1gi6fmnewegiwbkj2zs</v>
          </cell>
          <cell r="F140" t="str">
            <v>Northern States Power Co - Wisconsin</v>
          </cell>
          <cell r="G140" t="str">
            <v>Northern States Power Co - Wisconsin</v>
          </cell>
          <cell r="H140">
            <v>13780</v>
          </cell>
          <cell r="I140">
            <v>200</v>
          </cell>
          <cell r="J140" t="str">
            <v>DC</v>
          </cell>
          <cell r="M140" t="str">
            <v>Fixed Wattage Amount</v>
          </cell>
          <cell r="N140">
            <v>25</v>
          </cell>
          <cell r="O140" t="str">
            <v>Res/Comm</v>
          </cell>
          <cell r="P140" t="str">
            <v>Residential, farm, small businesses</v>
          </cell>
          <cell r="Q140" t="str">
            <v>Pay up front – Fixed</v>
          </cell>
          <cell r="R140">
            <v>314</v>
          </cell>
          <cell r="Z140" t="str">
            <v>$1568 for 1 kW</v>
          </cell>
          <cell r="AB140" t="str">
            <v>Other</v>
          </cell>
          <cell r="AC140" t="str">
            <v>Fixed reimbursement rate (residential, farm, small businesses)</v>
          </cell>
          <cell r="AD140">
            <v>7.3999999999999996E-2</v>
          </cell>
          <cell r="AS140" t="str">
            <v>P_644766435</v>
          </cell>
          <cell r="AT140" t="str">
            <v>P_614720239</v>
          </cell>
        </row>
        <row r="141">
          <cell r="A141" t="str">
            <v>C_595454641b</v>
          </cell>
          <cell r="B141" t="str">
            <v>Y</v>
          </cell>
          <cell r="C141">
            <v>43115</v>
          </cell>
          <cell r="D141" t="str">
            <v>LF</v>
          </cell>
          <cell r="E141" t="str">
            <v>https://umnboxcom/s/s9yi97ci6nvwp1gi6fmnewegiwbkj2zs</v>
          </cell>
          <cell r="F141" t="str">
            <v>Northern States Power Co - Wisconsin</v>
          </cell>
          <cell r="G141" t="str">
            <v>Northern States Power Co - Wisconsin</v>
          </cell>
          <cell r="H141">
            <v>13780</v>
          </cell>
          <cell r="I141">
            <v>200</v>
          </cell>
          <cell r="J141" t="str">
            <v>DC</v>
          </cell>
          <cell r="M141" t="str">
            <v>Fixed Wattage Amount</v>
          </cell>
          <cell r="N141">
            <v>25</v>
          </cell>
          <cell r="O141" t="str">
            <v>Comm/Ind</v>
          </cell>
          <cell r="P141" t="str">
            <v>Large businesses</v>
          </cell>
          <cell r="Q141" t="str">
            <v>Pay up front – Fixed</v>
          </cell>
          <cell r="R141">
            <v>314</v>
          </cell>
          <cell r="Z141" t="str">
            <v>$1568 for 1 kW</v>
          </cell>
          <cell r="AB141" t="str">
            <v>Other</v>
          </cell>
          <cell r="AC141" t="str">
            <v>Fixed reimbursement rate (large businesses)</v>
          </cell>
          <cell r="AD141">
            <v>6.9000000000000006E-2</v>
          </cell>
          <cell r="AS141" t="str">
            <v>P_644766435</v>
          </cell>
          <cell r="AT141" t="str">
            <v>P_614720239</v>
          </cell>
        </row>
        <row r="142">
          <cell r="A142" t="str">
            <v>C_286676683</v>
          </cell>
          <cell r="B142" t="str">
            <v>Y</v>
          </cell>
          <cell r="C142">
            <v>43431</v>
          </cell>
          <cell r="D142" t="str">
            <v>MJ</v>
          </cell>
          <cell r="E142" t="str">
            <v>https://umnboxcom/s/r16z5cuxbytutgn0zfjesxsrawy1e0k4</v>
          </cell>
          <cell r="F142" t="str">
            <v>Cooperative Light and Power</v>
          </cell>
          <cell r="G142" t="str">
            <v>Cooperative Light and Power</v>
          </cell>
          <cell r="H142">
            <v>4346</v>
          </cell>
          <cell r="I142">
            <v>440</v>
          </cell>
          <cell r="J142" t="str">
            <v>DC</v>
          </cell>
          <cell r="M142" t="str">
            <v>Full Panel</v>
          </cell>
          <cell r="N142">
            <v>25</v>
          </cell>
          <cell r="O142" t="str">
            <v>Residential</v>
          </cell>
          <cell r="Q142" t="str">
            <v>Pay up front – Fixed</v>
          </cell>
          <cell r="R142">
            <v>1200</v>
          </cell>
          <cell r="AB142" t="str">
            <v>VNEM</v>
          </cell>
          <cell r="AS142" t="str">
            <v>P_846335367</v>
          </cell>
        </row>
        <row r="143">
          <cell r="A143" t="str">
            <v>C_134660678</v>
          </cell>
          <cell r="B143" t="str">
            <v>Y</v>
          </cell>
          <cell r="C143">
            <v>43483</v>
          </cell>
          <cell r="D143" t="str">
            <v>MJ</v>
          </cell>
          <cell r="E143" t="str">
            <v>https://umnboxcom/s/8pf0qwelyxwiciheinhzztbas2t0v27n</v>
          </cell>
          <cell r="F143" t="str">
            <v>Wright-Hennepin Coop Elec Assn</v>
          </cell>
          <cell r="G143" t="str">
            <v>Wright-Hennepin Coop Elec Assn</v>
          </cell>
          <cell r="H143">
            <v>20996</v>
          </cell>
          <cell r="I143">
            <v>190</v>
          </cell>
          <cell r="J143" t="str">
            <v>DC</v>
          </cell>
          <cell r="M143" t="str">
            <v>Full Panel</v>
          </cell>
          <cell r="N143">
            <v>20</v>
          </cell>
          <cell r="O143" t="str">
            <v>Residential</v>
          </cell>
          <cell r="Q143" t="str">
            <v>Pay up front – Fixed</v>
          </cell>
          <cell r="R143">
            <v>869</v>
          </cell>
          <cell r="AB143" t="str">
            <v>VNEM</v>
          </cell>
          <cell r="AS143" t="str">
            <v>P_619940777</v>
          </cell>
        </row>
        <row r="144">
          <cell r="A144" t="str">
            <v>C_741709525</v>
          </cell>
          <cell r="B144" t="str">
            <v>Y</v>
          </cell>
          <cell r="C144">
            <v>43488</v>
          </cell>
          <cell r="D144" t="str">
            <v>MJ</v>
          </cell>
          <cell r="E144" t="str">
            <v>https://umnboxcom/s/ldv8ssjbxq7ltbalz21czz7qft543rqz</v>
          </cell>
          <cell r="F144" t="str">
            <v>Wright-Hennepin Coop Elec Assn</v>
          </cell>
          <cell r="G144" t="str">
            <v>Wright-Hennepin Coop Elec Assn</v>
          </cell>
          <cell r="H144">
            <v>20996</v>
          </cell>
          <cell r="I144">
            <v>410</v>
          </cell>
          <cell r="J144" t="str">
            <v>DC</v>
          </cell>
          <cell r="M144" t="str">
            <v>Full Panel</v>
          </cell>
          <cell r="N144">
            <v>20</v>
          </cell>
          <cell r="O144" t="str">
            <v>Residential</v>
          </cell>
          <cell r="Q144" t="str">
            <v>Pay up front – Fixed</v>
          </cell>
          <cell r="R144">
            <v>917</v>
          </cell>
          <cell r="AB144" t="str">
            <v>VNEM</v>
          </cell>
          <cell r="AS144" t="str">
            <v>P_124735169</v>
          </cell>
        </row>
        <row r="145">
          <cell r="A145" t="str">
            <v>C_320244795a</v>
          </cell>
          <cell r="B145" t="str">
            <v>Y</v>
          </cell>
          <cell r="C145">
            <v>43432</v>
          </cell>
          <cell r="D145" t="str">
            <v>MJ</v>
          </cell>
          <cell r="E145" t="str">
            <v>https://umnboxcom/s/cjtyydmkle10hflzk7aboclmfk6l4fgk</v>
          </cell>
          <cell r="F145" t="str">
            <v>Wright-Hennepin Coop Elec Assn</v>
          </cell>
          <cell r="G145" t="str">
            <v>Wright-Hennepin Coop Elec Assn</v>
          </cell>
          <cell r="H145">
            <v>20996</v>
          </cell>
          <cell r="I145">
            <v>300</v>
          </cell>
          <cell r="J145" t="str">
            <v>DC</v>
          </cell>
          <cell r="M145" t="str">
            <v>Full Panel</v>
          </cell>
          <cell r="N145">
            <v>20</v>
          </cell>
          <cell r="O145" t="str">
            <v>Residential</v>
          </cell>
          <cell r="Q145" t="str">
            <v>Pay up front – Fixed</v>
          </cell>
          <cell r="R145">
            <v>1350</v>
          </cell>
          <cell r="AB145" t="str">
            <v>VNEM</v>
          </cell>
          <cell r="AS145" t="str">
            <v>P_937023042</v>
          </cell>
          <cell r="AT145" t="str">
            <v>P_835172623</v>
          </cell>
        </row>
        <row r="146">
          <cell r="A146" t="str">
            <v>C_320244795b</v>
          </cell>
          <cell r="B146" t="str">
            <v>Y</v>
          </cell>
          <cell r="C146">
            <v>43483</v>
          </cell>
          <cell r="D146" t="str">
            <v>MJ</v>
          </cell>
          <cell r="E146" t="str">
            <v>https://umnboxcom/s/cjtyydmkle10hflzk7aboclmfk6l4fgk</v>
          </cell>
          <cell r="F146" t="str">
            <v>Wright-Hennepin Coop Elec Assn</v>
          </cell>
          <cell r="G146" t="str">
            <v>Wright-Hennepin Coop Elec Assn</v>
          </cell>
          <cell r="H146">
            <v>20996</v>
          </cell>
          <cell r="N146">
            <v>20</v>
          </cell>
          <cell r="O146" t="str">
            <v>Residential</v>
          </cell>
          <cell r="Q146" t="str">
            <v>Amortized – Per kWh</v>
          </cell>
          <cell r="V146">
            <v>0.155</v>
          </cell>
          <cell r="X146">
            <v>240</v>
          </cell>
          <cell r="AB146" t="str">
            <v>VNEM</v>
          </cell>
          <cell r="AS146" t="str">
            <v>P_937023042</v>
          </cell>
          <cell r="AT146" t="str">
            <v>P_835172623</v>
          </cell>
        </row>
        <row r="147">
          <cell r="A147" t="str">
            <v>C_320244795c</v>
          </cell>
          <cell r="B147" t="str">
            <v>Y</v>
          </cell>
          <cell r="C147">
            <v>43483</v>
          </cell>
          <cell r="D147" t="str">
            <v>MJ</v>
          </cell>
          <cell r="E147" t="str">
            <v>https://umnboxcom/s/cjtyydmkle10hflzk7aboclmfk6l4fgk</v>
          </cell>
          <cell r="F147" t="str">
            <v>Wright-Hennepin Coop Elec Assn</v>
          </cell>
          <cell r="G147" t="str">
            <v>Wright-Hennepin Coop Elec Assn</v>
          </cell>
          <cell r="H147">
            <v>20996</v>
          </cell>
          <cell r="N147">
            <v>20</v>
          </cell>
          <cell r="O147" t="str">
            <v>Residential</v>
          </cell>
          <cell r="Q147" t="str">
            <v>Amortized – Per kWh</v>
          </cell>
          <cell r="Y147">
            <v>0.04</v>
          </cell>
          <cell r="AB147" t="str">
            <v>VNEM</v>
          </cell>
          <cell r="AC147" t="str">
            <v>"0 down 20-year rate of 4% discount of solar energy produced"</v>
          </cell>
          <cell r="AS147" t="str">
            <v>P_937023042</v>
          </cell>
          <cell r="AT147" t="str">
            <v>P_835172623</v>
          </cell>
        </row>
        <row r="148">
          <cell r="A148" t="str">
            <v>C_417990934</v>
          </cell>
          <cell r="B148" t="str">
            <v>Y</v>
          </cell>
          <cell r="C148">
            <v>43456</v>
          </cell>
          <cell r="D148" t="str">
            <v>MJ</v>
          </cell>
          <cell r="E148" t="str">
            <v>https://umnboxcom/s/vs11muzz59pg91y6ydomy5fe1wa02517</v>
          </cell>
          <cell r="F148" t="str">
            <v>Flathead Electric Coop Inc</v>
          </cell>
          <cell r="G148" t="str">
            <v>Flathead Electric Coop Inc</v>
          </cell>
          <cell r="H148">
            <v>6395</v>
          </cell>
          <cell r="I148">
            <v>285</v>
          </cell>
          <cell r="J148" t="str">
            <v>DC</v>
          </cell>
          <cell r="M148" t="str">
            <v>Full Panel</v>
          </cell>
          <cell r="N148">
            <v>25</v>
          </cell>
          <cell r="O148" t="str">
            <v>Res/Comm</v>
          </cell>
          <cell r="Q148" t="str">
            <v>Pay up front – Fixed</v>
          </cell>
          <cell r="R148">
            <v>900</v>
          </cell>
          <cell r="AB148" t="str">
            <v>VNEM</v>
          </cell>
          <cell r="AG148">
            <v>8</v>
          </cell>
          <cell r="AH148">
            <v>1</v>
          </cell>
          <cell r="AI148">
            <v>2015</v>
          </cell>
          <cell r="AS148" t="str">
            <v>P_655958509</v>
          </cell>
        </row>
        <row r="149">
          <cell r="A149" t="str">
            <v>C_664417651a</v>
          </cell>
          <cell r="B149" t="str">
            <v>Y</v>
          </cell>
          <cell r="C149">
            <v>43456</v>
          </cell>
          <cell r="D149" t="str">
            <v>MJ</v>
          </cell>
          <cell r="E149" t="str">
            <v>https://umnboxcom/s/q3vem62vuc8x9hyv87leep7tjngk9rbb</v>
          </cell>
          <cell r="F149" t="str">
            <v>Flathead Electric Coop Inc</v>
          </cell>
          <cell r="G149" t="str">
            <v>Flathead Electric Coop Inc</v>
          </cell>
          <cell r="H149">
            <v>6395</v>
          </cell>
          <cell r="I149">
            <v>345</v>
          </cell>
          <cell r="J149" t="str">
            <v>DC</v>
          </cell>
          <cell r="M149" t="str">
            <v>Full Panel</v>
          </cell>
          <cell r="N149">
            <v>25</v>
          </cell>
          <cell r="O149" t="str">
            <v>Res/Comm</v>
          </cell>
          <cell r="Q149" t="str">
            <v>Pay up front – Fixed</v>
          </cell>
          <cell r="R149">
            <v>750</v>
          </cell>
          <cell r="AB149" t="str">
            <v>VNEM</v>
          </cell>
          <cell r="AG149">
            <v>11</v>
          </cell>
          <cell r="AH149">
            <v>5</v>
          </cell>
          <cell r="AI149">
            <v>2018</v>
          </cell>
          <cell r="AS149" t="str">
            <v>P_281569952</v>
          </cell>
        </row>
        <row r="150">
          <cell r="A150" t="str">
            <v>C_664417651b</v>
          </cell>
          <cell r="B150" t="str">
            <v>Y</v>
          </cell>
          <cell r="C150">
            <v>43456</v>
          </cell>
          <cell r="D150" t="str">
            <v>MJ</v>
          </cell>
          <cell r="E150" t="str">
            <v>https://umnboxcom/s/q3vem62vuc8x9hyv87leep7tjngk9rbb</v>
          </cell>
          <cell r="F150" t="str">
            <v>Flathead Electric Coop Inc</v>
          </cell>
          <cell r="G150" t="str">
            <v>Flathead Electric Coop Inc</v>
          </cell>
          <cell r="H150">
            <v>6395</v>
          </cell>
          <cell r="I150">
            <v>345</v>
          </cell>
          <cell r="J150" t="str">
            <v>DC</v>
          </cell>
          <cell r="M150" t="str">
            <v>Full Panel</v>
          </cell>
          <cell r="N150">
            <v>25</v>
          </cell>
          <cell r="O150" t="str">
            <v>Res/Comm</v>
          </cell>
          <cell r="Q150" t="str">
            <v>Amortized – Fixed</v>
          </cell>
          <cell r="S150">
            <v>62.5</v>
          </cell>
          <cell r="U150">
            <v>12</v>
          </cell>
          <cell r="AB150" t="str">
            <v>VNEM</v>
          </cell>
          <cell r="AG150">
            <v>11</v>
          </cell>
          <cell r="AH150">
            <v>5</v>
          </cell>
          <cell r="AI150">
            <v>2018</v>
          </cell>
          <cell r="AS150" t="str">
            <v>P_281569952</v>
          </cell>
        </row>
        <row r="151">
          <cell r="A151" t="str">
            <v>C_264829704</v>
          </cell>
          <cell r="B151" t="str">
            <v>Y</v>
          </cell>
          <cell r="C151">
            <v>43457</v>
          </cell>
          <cell r="D151" t="str">
            <v>MJ</v>
          </cell>
          <cell r="E151" t="str">
            <v>https://umnboxcom/s/k0glz4741p93w0fgum00560qixnbm8g6</v>
          </cell>
          <cell r="F151" t="str">
            <v>Missoula Electric Coop</v>
          </cell>
          <cell r="G151" t="str">
            <v>Missoula Electric Coop</v>
          </cell>
          <cell r="H151">
            <v>12692</v>
          </cell>
          <cell r="I151">
            <v>285</v>
          </cell>
          <cell r="M151" t="str">
            <v>Full Panel</v>
          </cell>
          <cell r="N151">
            <v>25</v>
          </cell>
          <cell r="O151" t="str">
            <v>Res/Comm</v>
          </cell>
          <cell r="Q151" t="str">
            <v>Pay up front – Fixed</v>
          </cell>
          <cell r="R151">
            <v>700</v>
          </cell>
          <cell r="AB151" t="str">
            <v>VNEM</v>
          </cell>
          <cell r="AG151">
            <v>12</v>
          </cell>
          <cell r="AH151">
            <v>2</v>
          </cell>
          <cell r="AI151">
            <v>2018</v>
          </cell>
          <cell r="AS151" t="str">
            <v>P_147263725</v>
          </cell>
        </row>
        <row r="152">
          <cell r="A152" t="str">
            <v>C_910135320</v>
          </cell>
          <cell r="B152" t="str">
            <v>Y</v>
          </cell>
          <cell r="C152">
            <v>43457</v>
          </cell>
          <cell r="D152" t="str">
            <v>MJ</v>
          </cell>
          <cell r="E152" t="str">
            <v>https://umnboxcom/s/tggf84y0fbone7bh41b78zh3ci2ag3a1</v>
          </cell>
          <cell r="F152" t="str">
            <v>Missoula Electric Coop</v>
          </cell>
          <cell r="G152" t="str">
            <v>Missoula Electric Coop</v>
          </cell>
          <cell r="H152">
            <v>12692</v>
          </cell>
          <cell r="I152">
            <v>270</v>
          </cell>
          <cell r="M152" t="str">
            <v>Full Panel</v>
          </cell>
          <cell r="N152">
            <v>25</v>
          </cell>
          <cell r="O152" t="str">
            <v>Res/Comm</v>
          </cell>
          <cell r="Q152" t="str">
            <v>Pay up front – Fixed</v>
          </cell>
          <cell r="R152">
            <v>700</v>
          </cell>
          <cell r="AB152" t="str">
            <v>VNEM</v>
          </cell>
          <cell r="AG152">
            <v>8</v>
          </cell>
          <cell r="AH152">
            <v>1</v>
          </cell>
          <cell r="AI152">
            <v>2016</v>
          </cell>
          <cell r="AS152" t="str">
            <v>P_807549136</v>
          </cell>
        </row>
        <row r="153">
          <cell r="A153" t="str">
            <v>C_177732402a</v>
          </cell>
          <cell r="B153" t="str">
            <v>Y</v>
          </cell>
          <cell r="C153">
            <v>43457</v>
          </cell>
          <cell r="D153" t="str">
            <v>MJ</v>
          </cell>
          <cell r="E153" t="str">
            <v>https://umnboxcom/s/27ulk5r088xcn6bzssdmli61p053qszb</v>
          </cell>
          <cell r="F153" t="str">
            <v>Missoula Electric Coop</v>
          </cell>
          <cell r="G153" t="str">
            <v>Missoula Electric Coop</v>
          </cell>
          <cell r="H153">
            <v>12692</v>
          </cell>
          <cell r="I153">
            <v>270</v>
          </cell>
          <cell r="M153" t="str">
            <v>Full Panel</v>
          </cell>
          <cell r="N153">
            <v>25</v>
          </cell>
          <cell r="O153" t="str">
            <v>Res/Comm</v>
          </cell>
          <cell r="Q153" t="str">
            <v>Pay up front – Fixed</v>
          </cell>
          <cell r="R153">
            <v>650</v>
          </cell>
          <cell r="Z153" t="str">
            <v>FREE BEER! The panels are located on top of KettleHouse Brewing Co and subscribers are entitled to one free beer any time they come visit</v>
          </cell>
          <cell r="AB153" t="str">
            <v>VNEM</v>
          </cell>
          <cell r="AI153">
            <v>2018</v>
          </cell>
          <cell r="AS153" t="str">
            <v>P_127728636</v>
          </cell>
        </row>
        <row r="154">
          <cell r="A154" t="str">
            <v>C_177732402b</v>
          </cell>
          <cell r="B154" t="str">
            <v>Y</v>
          </cell>
          <cell r="C154">
            <v>43462</v>
          </cell>
          <cell r="D154" t="str">
            <v>MJ</v>
          </cell>
          <cell r="E154" t="str">
            <v>https://umnboxcom/s/27ulk5r088xcn6bzssdmli61p053qszb</v>
          </cell>
          <cell r="F154" t="str">
            <v>Missoula Electric Coop</v>
          </cell>
          <cell r="G154" t="str">
            <v>Missoula Electric Coop</v>
          </cell>
          <cell r="H154">
            <v>12692</v>
          </cell>
          <cell r="I154">
            <v>270</v>
          </cell>
          <cell r="M154" t="str">
            <v>Full Panel</v>
          </cell>
          <cell r="N154">
            <v>25</v>
          </cell>
          <cell r="O154" t="str">
            <v>Res/Comm</v>
          </cell>
          <cell r="Q154" t="str">
            <v>Amortized – Fixed</v>
          </cell>
          <cell r="S154">
            <v>108.33</v>
          </cell>
          <cell r="U154">
            <v>6</v>
          </cell>
          <cell r="AB154" t="str">
            <v>VNEM</v>
          </cell>
          <cell r="AI154">
            <v>2018</v>
          </cell>
          <cell r="AS154" t="str">
            <v>P_127728636</v>
          </cell>
        </row>
        <row r="155">
          <cell r="A155" t="str">
            <v>C_000673533a</v>
          </cell>
          <cell r="B155" t="str">
            <v>Y</v>
          </cell>
          <cell r="C155">
            <v>43488</v>
          </cell>
          <cell r="D155" t="str">
            <v>KP</v>
          </cell>
          <cell r="E155" t="str">
            <v>https://umnappboxcom/folder/62390658526</v>
          </cell>
          <cell r="F155" t="str">
            <v xml:space="preserve">Convergence Energy (Developer) </v>
          </cell>
          <cell r="G155" t="str">
            <v>Wisconsin Electric Power Co</v>
          </cell>
          <cell r="H155">
            <v>20847</v>
          </cell>
          <cell r="I155">
            <v>20000</v>
          </cell>
          <cell r="J155" t="str">
            <v>DC</v>
          </cell>
          <cell r="M155" t="str">
            <v>Fixed Wattage Amount</v>
          </cell>
          <cell r="N155">
            <v>10</v>
          </cell>
          <cell r="O155" t="str">
            <v>Other</v>
          </cell>
          <cell r="P155" t="str">
            <v>Investors</v>
          </cell>
          <cell r="Q155" t="str">
            <v>Pay up front – Fixed</v>
          </cell>
          <cell r="R155">
            <v>32500</v>
          </cell>
          <cell r="AA155" t="str">
            <v>Yes: At first investors are owners, but after a period of time, solar panel ownership reverts back to Convergence</v>
          </cell>
          <cell r="AB155" t="str">
            <v>Other</v>
          </cell>
          <cell r="AC155" t="str">
            <v xml:space="preserve">complex financing of this project amounts to 8-10% return on investment and pays investors back in 7-10 years Power is sold to the utility through net metering, but the exact way overall reimbursement is measured appears to be unclear as it includes both net metering and Focus on Energy grants </v>
          </cell>
          <cell r="AI155">
            <v>2010</v>
          </cell>
          <cell r="AJ155" t="str">
            <v>Third Party</v>
          </cell>
          <cell r="AK155" t="str">
            <v>Developer retains the RECs</v>
          </cell>
          <cell r="AS155" t="str">
            <v>P_169051535</v>
          </cell>
          <cell r="BC155" t="str">
            <v>Range: $15,000-50,000 (note: Additional cost data is proprietary and under NDAs with the investors)</v>
          </cell>
        </row>
        <row r="156">
          <cell r="A156" t="str">
            <v>C_000673533b</v>
          </cell>
          <cell r="B156" t="str">
            <v>Y</v>
          </cell>
          <cell r="C156">
            <v>43488</v>
          </cell>
          <cell r="D156" t="str">
            <v>KP</v>
          </cell>
          <cell r="E156" t="str">
            <v>https://umnappboxcom/folder/62390658526</v>
          </cell>
          <cell r="F156" t="str">
            <v xml:space="preserve">Convergence Energy (Developer) </v>
          </cell>
          <cell r="G156" t="str">
            <v>Wisconsin Electric Power Co</v>
          </cell>
          <cell r="H156">
            <v>20847</v>
          </cell>
          <cell r="I156">
            <v>20000</v>
          </cell>
          <cell r="J156" t="str">
            <v>DC</v>
          </cell>
          <cell r="M156" t="str">
            <v>Fixed Wattage Amount</v>
          </cell>
          <cell r="N156">
            <v>20</v>
          </cell>
          <cell r="O156" t="str">
            <v>Other</v>
          </cell>
          <cell r="P156" t="str">
            <v>Investors</v>
          </cell>
          <cell r="Q156" t="str">
            <v>Pay up front – Fixed</v>
          </cell>
          <cell r="R156">
            <v>32500</v>
          </cell>
          <cell r="AA156" t="str">
            <v>Yes: At first investors are owners, but after a period of time, solar panel ownership reverts back to Convergence</v>
          </cell>
          <cell r="AB156" t="str">
            <v>Other</v>
          </cell>
          <cell r="AC156" t="str">
            <v xml:space="preserve">complex financing of this project amounts to 8-10% return on investment and pays investors back in 7-10 years Power is sold to the utility through net metering, but the exact way overall reimbursement is measured appears to be unclear as it includes both net metering and Focus on Energy grants </v>
          </cell>
          <cell r="AI156">
            <v>2010</v>
          </cell>
          <cell r="AJ156" t="str">
            <v>Third Party</v>
          </cell>
          <cell r="AK156" t="str">
            <v>Developer retains the RECs</v>
          </cell>
          <cell r="AS156" t="str">
            <v>P_169051535</v>
          </cell>
          <cell r="BC156" t="str">
            <v>Range: $15,000-50,000 (note: Additional cost data is proprietary and under NDAs with the investors)</v>
          </cell>
        </row>
        <row r="157">
          <cell r="A157" t="str">
            <v>C_150987953</v>
          </cell>
          <cell r="B157" t="str">
            <v>Y</v>
          </cell>
          <cell r="C157">
            <v>43462</v>
          </cell>
          <cell r="D157" t="str">
            <v>MJ</v>
          </cell>
          <cell r="E157" t="str">
            <v>https://umnboxcom/s/kzrejtblaghkw7awq753rv3oq8e8o0ju</v>
          </cell>
          <cell r="F157" t="str">
            <v>Ravalli County Elec Coop, Inc</v>
          </cell>
          <cell r="G157" t="str">
            <v>Ravalli County Elec Coop, Inc</v>
          </cell>
          <cell r="H157">
            <v>26916</v>
          </cell>
          <cell r="I157">
            <v>285</v>
          </cell>
          <cell r="J157" t="str">
            <v>DC</v>
          </cell>
          <cell r="M157" t="str">
            <v>Full Panel</v>
          </cell>
          <cell r="N157">
            <v>25</v>
          </cell>
          <cell r="O157" t="str">
            <v>Residential</v>
          </cell>
          <cell r="Q157" t="str">
            <v>Pay up front – Fixed</v>
          </cell>
          <cell r="R157">
            <v>750</v>
          </cell>
          <cell r="AB157" t="str">
            <v>VNEM</v>
          </cell>
          <cell r="AI157">
            <v>2015</v>
          </cell>
          <cell r="AS157" t="str">
            <v>P_165788481</v>
          </cell>
        </row>
        <row r="158">
          <cell r="A158" t="str">
            <v>C_593005960</v>
          </cell>
          <cell r="B158" t="str">
            <v>Y</v>
          </cell>
          <cell r="C158">
            <v>43462</v>
          </cell>
          <cell r="D158" t="str">
            <v>MJ</v>
          </cell>
          <cell r="E158" t="str">
            <v>https://umnboxcom/s/t35s5n3gd8klpdt0o5sob1y6hq816qoq</v>
          </cell>
          <cell r="F158" t="str">
            <v>Fergus Electric Coop, Inc</v>
          </cell>
          <cell r="G158" t="str">
            <v>Fergus Electric Coop, Inc</v>
          </cell>
          <cell r="H158">
            <v>21513</v>
          </cell>
          <cell r="I158">
            <v>330</v>
          </cell>
          <cell r="J158" t="str">
            <v>DC</v>
          </cell>
          <cell r="M158" t="str">
            <v>Full Panel</v>
          </cell>
          <cell r="N158">
            <v>20</v>
          </cell>
          <cell r="O158" t="str">
            <v>Residential</v>
          </cell>
          <cell r="Q158" t="str">
            <v>Pay up front – Fixed</v>
          </cell>
          <cell r="R158">
            <v>250</v>
          </cell>
          <cell r="Z158" t="str">
            <v>Pre-sale special pricing</v>
          </cell>
          <cell r="AB158" t="str">
            <v>VNEM</v>
          </cell>
          <cell r="AG158">
            <v>4</v>
          </cell>
          <cell r="AH158">
            <v>17</v>
          </cell>
          <cell r="AI158">
            <v>2017</v>
          </cell>
          <cell r="AS158" t="str">
            <v>P_080320483</v>
          </cell>
        </row>
        <row r="159">
          <cell r="A159" t="str">
            <v>C_661283949</v>
          </cell>
          <cell r="B159" t="str">
            <v>Y</v>
          </cell>
          <cell r="C159">
            <v>43462</v>
          </cell>
          <cell r="D159" t="str">
            <v>MJ</v>
          </cell>
          <cell r="E159" t="str">
            <v>https://umnboxcom/s/v2tnzsji4ck6vqqbj8pqcqo2el458dnc</v>
          </cell>
          <cell r="F159" t="str">
            <v>Fergus Electric Coop, Inc</v>
          </cell>
          <cell r="G159" t="str">
            <v>Fergus Electric Coop, Inc</v>
          </cell>
          <cell r="H159">
            <v>21513</v>
          </cell>
          <cell r="I159">
            <v>330</v>
          </cell>
          <cell r="J159" t="str">
            <v>DC</v>
          </cell>
          <cell r="M159" t="str">
            <v>Full Panel</v>
          </cell>
          <cell r="N159">
            <v>20</v>
          </cell>
          <cell r="O159" t="str">
            <v>Residential</v>
          </cell>
          <cell r="Q159" t="str">
            <v>Pay up front – Fixed</v>
          </cell>
          <cell r="R159">
            <v>595</v>
          </cell>
          <cell r="AB159" t="str">
            <v>VNEM</v>
          </cell>
          <cell r="AG159">
            <v>8</v>
          </cell>
          <cell r="AH159">
            <v>4</v>
          </cell>
          <cell r="AI159">
            <v>2017</v>
          </cell>
          <cell r="AS159" t="str">
            <v>P_080320483</v>
          </cell>
        </row>
        <row r="160">
          <cell r="A160" t="str">
            <v>C_688804854</v>
          </cell>
          <cell r="B160" t="str">
            <v>Y</v>
          </cell>
          <cell r="C160">
            <v>43467</v>
          </cell>
          <cell r="D160" t="str">
            <v>MJ</v>
          </cell>
          <cell r="E160" t="str">
            <v>https://umnboxcom/s/w0jv78yecpzqknnk77rtjbujrt0hxlzf</v>
          </cell>
          <cell r="F160" t="str">
            <v>Beartooth Electric Coop, Inc</v>
          </cell>
          <cell r="G160" t="str">
            <v>Beartooth Electric Coop, Inc</v>
          </cell>
          <cell r="H160">
            <v>1417</v>
          </cell>
          <cell r="I160">
            <v>300</v>
          </cell>
          <cell r="J160" t="str">
            <v>DC</v>
          </cell>
          <cell r="M160" t="str">
            <v>Full Panel</v>
          </cell>
          <cell r="N160">
            <v>25</v>
          </cell>
          <cell r="O160" t="str">
            <v>Residential</v>
          </cell>
          <cell r="Q160" t="str">
            <v>Amortized – Fixed</v>
          </cell>
          <cell r="R160">
            <v>375</v>
          </cell>
          <cell r="S160">
            <v>375</v>
          </cell>
          <cell r="U160">
            <v>1</v>
          </cell>
          <cell r="AB160" t="str">
            <v>VNEM</v>
          </cell>
          <cell r="AG160">
            <v>7</v>
          </cell>
          <cell r="AH160">
            <v>1</v>
          </cell>
          <cell r="AI160">
            <v>2018</v>
          </cell>
          <cell r="AS160" t="str">
            <v>P_000222458</v>
          </cell>
          <cell r="BC160" t="str">
            <v xml:space="preserve">Down Payment of 375 with a second payment of 375 due 6 months later $750 Total </v>
          </cell>
        </row>
        <row r="161">
          <cell r="A161" t="str">
            <v>C_126738516a</v>
          </cell>
          <cell r="B161" t="str">
            <v>Y</v>
          </cell>
          <cell r="C161">
            <v>43467</v>
          </cell>
          <cell r="D161" t="str">
            <v>MJ</v>
          </cell>
          <cell r="E161" t="str">
            <v>https://umnboxcom/s/9eryvxc6l2df6e9rg7khbdoz5mrbcpi0</v>
          </cell>
          <cell r="F161" t="str">
            <v>Trico Electric Cooperative Inc</v>
          </cell>
          <cell r="G161" t="str">
            <v>Trico Electric Cooperative Inc</v>
          </cell>
          <cell r="H161">
            <v>19189</v>
          </cell>
          <cell r="I161">
            <v>270</v>
          </cell>
          <cell r="J161" t="str">
            <v>DC</v>
          </cell>
          <cell r="M161" t="str">
            <v>Full Panel</v>
          </cell>
          <cell r="N161">
            <v>20</v>
          </cell>
          <cell r="O161" t="str">
            <v>Res/Comm</v>
          </cell>
          <cell r="Q161" t="str">
            <v>Pay up front – Fixed</v>
          </cell>
          <cell r="R161">
            <v>920</v>
          </cell>
          <cell r="AB161" t="str">
            <v>VNEM</v>
          </cell>
          <cell r="AS161" t="str">
            <v>P_039595334</v>
          </cell>
        </row>
        <row r="162">
          <cell r="A162" t="str">
            <v>C_126738516b</v>
          </cell>
          <cell r="B162" t="str">
            <v>Y</v>
          </cell>
          <cell r="C162">
            <v>43467</v>
          </cell>
          <cell r="D162" t="str">
            <v>MJ</v>
          </cell>
          <cell r="E162" t="str">
            <v>https://umnboxcom/s/9eryvxc6l2df6e9rg7khbdoz5mrbcpi0</v>
          </cell>
          <cell r="F162" t="str">
            <v>Trico Electric Cooperative Inc</v>
          </cell>
          <cell r="G162" t="str">
            <v>Trico Electric Cooperative Inc</v>
          </cell>
          <cell r="H162">
            <v>19189</v>
          </cell>
          <cell r="I162">
            <v>135</v>
          </cell>
          <cell r="J162" t="str">
            <v>DC</v>
          </cell>
          <cell r="M162" t="str">
            <v>Half Panel</v>
          </cell>
          <cell r="N162">
            <v>20</v>
          </cell>
          <cell r="O162" t="str">
            <v>Res/Comm</v>
          </cell>
          <cell r="Q162" t="str">
            <v>Pay up front – Fixed</v>
          </cell>
          <cell r="R162">
            <v>460</v>
          </cell>
          <cell r="AB162" t="str">
            <v>VNEM</v>
          </cell>
          <cell r="AS162" t="str">
            <v>P_039595334</v>
          </cell>
        </row>
        <row r="163">
          <cell r="A163" t="str">
            <v>C_126738516c</v>
          </cell>
          <cell r="B163" t="str">
            <v>Y</v>
          </cell>
          <cell r="C163">
            <v>43467</v>
          </cell>
          <cell r="D163" t="str">
            <v>MJ</v>
          </cell>
          <cell r="E163" t="str">
            <v>https://umnboxcom/s/9eryvxc6l2df6e9rg7khbdoz5mrbcpi0</v>
          </cell>
          <cell r="F163" t="str">
            <v>Trico Electric Cooperative Inc</v>
          </cell>
          <cell r="G163" t="str">
            <v>Trico Electric Cooperative Inc</v>
          </cell>
          <cell r="H163">
            <v>19189</v>
          </cell>
          <cell r="I163">
            <v>67.5</v>
          </cell>
          <cell r="J163" t="str">
            <v>DC</v>
          </cell>
          <cell r="M163" t="str">
            <v>Quarter Panel</v>
          </cell>
          <cell r="N163">
            <v>20</v>
          </cell>
          <cell r="O163" t="str">
            <v>Res/Comm</v>
          </cell>
          <cell r="Q163" t="str">
            <v>Pay up front – Fixed</v>
          </cell>
          <cell r="R163">
            <v>230</v>
          </cell>
          <cell r="AB163" t="str">
            <v>VNEM</v>
          </cell>
          <cell r="AS163" t="str">
            <v>P_039595334</v>
          </cell>
        </row>
        <row r="164">
          <cell r="A164" t="str">
            <v>C_809024538</v>
          </cell>
          <cell r="B164" t="str">
            <v>Y</v>
          </cell>
          <cell r="C164">
            <v>43490</v>
          </cell>
          <cell r="D164" t="str">
            <v>MJ</v>
          </cell>
          <cell r="E164" t="str">
            <v>https://umnboxcom/s/y820q34pjg969p0go5z8dzg6bgaunm6w</v>
          </cell>
          <cell r="F164" t="str">
            <v>Trico Electric Cooperative Inc</v>
          </cell>
          <cell r="G164" t="str">
            <v>Trico Electric Cooperative Inc</v>
          </cell>
          <cell r="H164">
            <v>19189</v>
          </cell>
          <cell r="K164">
            <v>432</v>
          </cell>
          <cell r="M164" t="str">
            <v>Fixed Energy Amount</v>
          </cell>
          <cell r="N164">
            <v>20</v>
          </cell>
          <cell r="O164" t="str">
            <v>Res/Comm/Ind</v>
          </cell>
          <cell r="Q164" t="str">
            <v>Amortized – Per kWh</v>
          </cell>
          <cell r="V164">
            <v>3.0519999999999999E-2</v>
          </cell>
          <cell r="X164">
            <v>240</v>
          </cell>
          <cell r="AB164" t="str">
            <v>No Reimbursement</v>
          </cell>
          <cell r="AC164" t="str">
            <v>No Reimbursement, An additional charge on bill to support solar energy</v>
          </cell>
          <cell r="AS164" t="str">
            <v>P_039595334</v>
          </cell>
        </row>
        <row r="165">
          <cell r="A165" t="str">
            <v>C_250779911</v>
          </cell>
          <cell r="B165" t="str">
            <v>Y</v>
          </cell>
          <cell r="C165">
            <v>43473</v>
          </cell>
          <cell r="D165" t="str">
            <v>MJ</v>
          </cell>
          <cell r="E165" t="str">
            <v>https://umnboxcom/s/jlbt3tvlowsntvmhsif2lm0tn2i3uwlt</v>
          </cell>
          <cell r="F165" t="str">
            <v>UNS Electric, Inc</v>
          </cell>
          <cell r="G165" t="str">
            <v>UNS Electric, Inc</v>
          </cell>
          <cell r="H165">
            <v>19728</v>
          </cell>
          <cell r="K165">
            <v>150</v>
          </cell>
          <cell r="M165" t="str">
            <v>Fixed Energy Amount</v>
          </cell>
          <cell r="N165">
            <v>20</v>
          </cell>
          <cell r="O165" t="str">
            <v>Res/Comm</v>
          </cell>
          <cell r="Q165" t="str">
            <v>Amortized – Fixed</v>
          </cell>
          <cell r="S165">
            <v>3</v>
          </cell>
          <cell r="U165">
            <v>240</v>
          </cell>
          <cell r="AB165" t="str">
            <v>No Reimbursement</v>
          </cell>
          <cell r="AC165" t="str">
            <v>No Reimbursement, An additional charge on bill to support solar energy</v>
          </cell>
          <cell r="AS165" t="str">
            <v>P_810810849</v>
          </cell>
          <cell r="AT165" t="str">
            <v>P_242483171</v>
          </cell>
        </row>
        <row r="166">
          <cell r="A166" t="str">
            <v>C_267563403</v>
          </cell>
          <cell r="B166" t="str">
            <v>Y</v>
          </cell>
          <cell r="C166">
            <v>43473</v>
          </cell>
          <cell r="D166" t="str">
            <v>MJ</v>
          </cell>
          <cell r="E166" t="str">
            <v>https://umnboxcom/s/xmk6us7w85yd2ti461ozhs66uqxt9rhm</v>
          </cell>
          <cell r="F166" t="str">
            <v>Tucson Electric Power Co</v>
          </cell>
          <cell r="G166" t="str">
            <v>Tucson Electric Power Co</v>
          </cell>
          <cell r="H166">
            <v>24211</v>
          </cell>
          <cell r="K166">
            <v>150</v>
          </cell>
          <cell r="M166" t="str">
            <v>Fixed Energy Amount</v>
          </cell>
          <cell r="N166">
            <v>20</v>
          </cell>
          <cell r="O166" t="str">
            <v>Res/Comm</v>
          </cell>
          <cell r="Q166" t="str">
            <v>Amortized – Fixed</v>
          </cell>
          <cell r="S166">
            <v>1.5</v>
          </cell>
          <cell r="U166">
            <v>240</v>
          </cell>
          <cell r="AB166" t="str">
            <v>No Reimbursement</v>
          </cell>
          <cell r="AC166" t="str">
            <v>No Reimbursement, An additional charge on bill to support solar energy</v>
          </cell>
          <cell r="AS166" t="str">
            <v>P_158470144</v>
          </cell>
        </row>
        <row r="167">
          <cell r="A167" t="str">
            <v>C_764622939a</v>
          </cell>
          <cell r="B167" t="str">
            <v>Y</v>
          </cell>
          <cell r="C167">
            <v>43480</v>
          </cell>
          <cell r="D167" t="str">
            <v>KP</v>
          </cell>
          <cell r="E167" t="str">
            <v>https://umnappboxcom/folder/63878628822</v>
          </cell>
          <cell r="F167" t="str">
            <v>Cass County Electric Cooperative</v>
          </cell>
          <cell r="G167" t="str">
            <v>Cass County Electric Cooperative</v>
          </cell>
          <cell r="H167">
            <v>24949</v>
          </cell>
          <cell r="I167">
            <v>314</v>
          </cell>
          <cell r="J167" t="str">
            <v>DC</v>
          </cell>
          <cell r="M167" t="str">
            <v>Full Panel</v>
          </cell>
          <cell r="N167">
            <v>20</v>
          </cell>
          <cell r="O167" t="str">
            <v>Res/Comm/Ind</v>
          </cell>
          <cell r="Q167" t="str">
            <v>Pay up front – Fixed</v>
          </cell>
          <cell r="R167">
            <v>700</v>
          </cell>
          <cell r="AB167" t="str">
            <v>VNEM</v>
          </cell>
          <cell r="AE167">
            <v>9.1999999999999998E-2</v>
          </cell>
          <cell r="AG167">
            <v>9</v>
          </cell>
          <cell r="AI167">
            <v>2016</v>
          </cell>
          <cell r="AJ167" t="str">
            <v>Utility</v>
          </cell>
          <cell r="AK167" t="str">
            <v>Utility retains the RECs - their G&amp;T offers a separate program for consumers to purchase RECs</v>
          </cell>
          <cell r="AS167" t="str">
            <v>P_237968398</v>
          </cell>
        </row>
        <row r="168">
          <cell r="A168" t="str">
            <v>C_764622939b</v>
          </cell>
          <cell r="B168" t="str">
            <v>Y</v>
          </cell>
          <cell r="C168">
            <v>43480</v>
          </cell>
          <cell r="D168" t="str">
            <v>KP</v>
          </cell>
          <cell r="E168" t="str">
            <v>https://umnappboxcom/folder/63878628822</v>
          </cell>
          <cell r="F168" t="str">
            <v>Cass County Electric Cooperative</v>
          </cell>
          <cell r="G168" t="str">
            <v>Cass County Electric Cooperative</v>
          </cell>
          <cell r="H168">
            <v>24949</v>
          </cell>
          <cell r="I168">
            <v>314</v>
          </cell>
          <cell r="J168" t="str">
            <v>DC</v>
          </cell>
          <cell r="M168" t="str">
            <v>Full Panel</v>
          </cell>
          <cell r="N168">
            <v>20</v>
          </cell>
          <cell r="O168" t="str">
            <v>Res/Comm/Ind</v>
          </cell>
          <cell r="Q168" t="str">
            <v>Amortized – Fixed</v>
          </cell>
          <cell r="S168">
            <v>30</v>
          </cell>
          <cell r="T168">
            <v>0</v>
          </cell>
          <cell r="U168">
            <v>24</v>
          </cell>
          <cell r="AB168" t="str">
            <v>VNEM</v>
          </cell>
          <cell r="AE168">
            <v>9.1999999999999998E-2</v>
          </cell>
          <cell r="AG168">
            <v>9</v>
          </cell>
          <cell r="AI168">
            <v>2016</v>
          </cell>
          <cell r="AJ168" t="str">
            <v>Utility</v>
          </cell>
          <cell r="AK168" t="str">
            <v>Utility retains the RECs - their G&amp;T offers a separate program for consumers to purchase RECs</v>
          </cell>
          <cell r="AS168" t="str">
            <v>P_237968398</v>
          </cell>
        </row>
        <row r="169">
          <cell r="A169" t="str">
            <v>C_764622939c</v>
          </cell>
          <cell r="B169" t="str">
            <v>Y</v>
          </cell>
          <cell r="C169">
            <v>43480</v>
          </cell>
          <cell r="D169" t="str">
            <v>KP</v>
          </cell>
          <cell r="E169" t="str">
            <v>https://umnappboxcom/folder/63878628822</v>
          </cell>
          <cell r="F169" t="str">
            <v>Cass County Electric Cooperative</v>
          </cell>
          <cell r="G169" t="str">
            <v>Cass County Electric Cooperative</v>
          </cell>
          <cell r="H169">
            <v>24949</v>
          </cell>
          <cell r="I169">
            <v>157</v>
          </cell>
          <cell r="J169" t="str">
            <v>DC</v>
          </cell>
          <cell r="M169" t="str">
            <v>Half Panel</v>
          </cell>
          <cell r="N169">
            <v>20</v>
          </cell>
          <cell r="O169" t="str">
            <v>Res/Comm/Ind</v>
          </cell>
          <cell r="Q169" t="str">
            <v>Pay up front – Fixed</v>
          </cell>
          <cell r="R169">
            <v>350</v>
          </cell>
          <cell r="AB169" t="str">
            <v>VNEM</v>
          </cell>
          <cell r="AE169">
            <v>9.1999999999999998E-2</v>
          </cell>
          <cell r="AG169">
            <v>9</v>
          </cell>
          <cell r="AI169">
            <v>2016</v>
          </cell>
          <cell r="AJ169" t="str">
            <v>Utility</v>
          </cell>
          <cell r="AK169" t="str">
            <v>Utility retains the RECs - their G&amp;T offers a separate program for consumers to purchase RECs</v>
          </cell>
          <cell r="AS169" t="str">
            <v>P_237968398</v>
          </cell>
        </row>
        <row r="170">
          <cell r="A170" t="str">
            <v>C_764622939d</v>
          </cell>
          <cell r="B170" t="str">
            <v>Y</v>
          </cell>
          <cell r="C170">
            <v>43480</v>
          </cell>
          <cell r="D170" t="str">
            <v>KP</v>
          </cell>
          <cell r="E170" t="str">
            <v>https://umnappboxcom/folder/63878628822</v>
          </cell>
          <cell r="F170" t="str">
            <v>Cass County Electric Cooperative</v>
          </cell>
          <cell r="G170" t="str">
            <v>Cass County Electric Cooperative</v>
          </cell>
          <cell r="H170">
            <v>24949</v>
          </cell>
          <cell r="I170">
            <v>157</v>
          </cell>
          <cell r="J170" t="str">
            <v>DC</v>
          </cell>
          <cell r="M170" t="str">
            <v>Half Panel</v>
          </cell>
          <cell r="N170">
            <v>20</v>
          </cell>
          <cell r="O170" t="str">
            <v>Res/Comm/Ind</v>
          </cell>
          <cell r="Q170" t="str">
            <v>Amortized – Fixed</v>
          </cell>
          <cell r="S170">
            <v>15</v>
          </cell>
          <cell r="T170">
            <v>0</v>
          </cell>
          <cell r="U170">
            <v>24</v>
          </cell>
          <cell r="AB170" t="str">
            <v>VNEM</v>
          </cell>
          <cell r="AE170">
            <v>9.1999999999999998E-2</v>
          </cell>
          <cell r="AG170">
            <v>9</v>
          </cell>
          <cell r="AI170">
            <v>2016</v>
          </cell>
          <cell r="AJ170" t="str">
            <v>Utility</v>
          </cell>
          <cell r="AK170" t="str">
            <v>Utility retains the RECs - their G&amp;T offers a separate program for consumers to purchase RECs</v>
          </cell>
          <cell r="AS170" t="str">
            <v>P_237968398</v>
          </cell>
        </row>
        <row r="171">
          <cell r="A171" t="str">
            <v>C_167653050a</v>
          </cell>
          <cell r="B171" t="str">
            <v>Y</v>
          </cell>
          <cell r="C171">
            <v>43480</v>
          </cell>
          <cell r="D171" t="str">
            <v>LF</v>
          </cell>
          <cell r="E171" t="str">
            <v>https://umnboxcom/s/bvf8ueoxjfn150xb4yiq959z5ur7719x</v>
          </cell>
          <cell r="F171" t="str">
            <v>Northern Lights, Inc</v>
          </cell>
          <cell r="G171" t="str">
            <v>Northern Lights, Inc</v>
          </cell>
          <cell r="H171">
            <v>13758</v>
          </cell>
          <cell r="K171">
            <v>13.75</v>
          </cell>
          <cell r="M171" t="str">
            <v>Fixed Energy Amount</v>
          </cell>
          <cell r="N171">
            <v>25</v>
          </cell>
          <cell r="O171" t="str">
            <v>Res/Comm/Ind</v>
          </cell>
          <cell r="Q171" t="str">
            <v>Pay up front – Fixed</v>
          </cell>
          <cell r="R171">
            <v>300</v>
          </cell>
          <cell r="AB171" t="str">
            <v>VNEM</v>
          </cell>
          <cell r="AS171" t="str">
            <v>P_426070924</v>
          </cell>
        </row>
        <row r="172">
          <cell r="A172" t="str">
            <v>C_167653050b</v>
          </cell>
          <cell r="B172" t="str">
            <v>Y</v>
          </cell>
          <cell r="C172">
            <v>43480</v>
          </cell>
          <cell r="D172" t="str">
            <v>LF</v>
          </cell>
          <cell r="E172" t="str">
            <v>https://umnboxcom/s/bvf8ueoxjfn150xb4yiq959z5ur7719x</v>
          </cell>
          <cell r="F172" t="str">
            <v>Northern Lights, Inc</v>
          </cell>
          <cell r="G172" t="str">
            <v>Northern Lights, Inc</v>
          </cell>
          <cell r="H172">
            <v>13758</v>
          </cell>
          <cell r="K172">
            <v>13.75</v>
          </cell>
          <cell r="M172" t="str">
            <v>Fixed Energy Amount</v>
          </cell>
          <cell r="N172">
            <v>25</v>
          </cell>
          <cell r="O172" t="str">
            <v>Res/Comm/Ind</v>
          </cell>
          <cell r="Q172" t="str">
            <v>Amortized – Fixed</v>
          </cell>
          <cell r="S172">
            <v>25</v>
          </cell>
          <cell r="U172">
            <v>12</v>
          </cell>
          <cell r="AB172" t="str">
            <v>VNEM</v>
          </cell>
          <cell r="AS172" t="str">
            <v>P_426070924</v>
          </cell>
        </row>
        <row r="173">
          <cell r="A173" t="str">
            <v>C_120255699</v>
          </cell>
          <cell r="B173" t="str">
            <v>Y</v>
          </cell>
          <cell r="C173">
            <v>43479</v>
          </cell>
          <cell r="D173" t="str">
            <v>LF</v>
          </cell>
          <cell r="E173" t="str">
            <v>https://umnboxcom/s/ur6aom8vcwpshp82lanwq9la37rujj27</v>
          </cell>
          <cell r="F173" t="str">
            <v>Kootenai Electric Cooperative</v>
          </cell>
          <cell r="G173" t="str">
            <v>Kootenai Electric Cooperative</v>
          </cell>
          <cell r="H173">
            <v>10454</v>
          </cell>
          <cell r="K173">
            <v>19.5</v>
          </cell>
          <cell r="M173" t="str">
            <v>Fixed Energy Amount</v>
          </cell>
          <cell r="N173">
            <v>25</v>
          </cell>
          <cell r="O173" t="str">
            <v>Other</v>
          </cell>
          <cell r="P173" t="str">
            <v>Residential, Commercial, Irrigation or General Services</v>
          </cell>
          <cell r="Q173" t="str">
            <v>Pay up front – Fixed</v>
          </cell>
          <cell r="R173">
            <v>475</v>
          </cell>
          <cell r="AB173" t="str">
            <v>VNEM</v>
          </cell>
          <cell r="AS173" t="str">
            <v>P_981980565</v>
          </cell>
        </row>
        <row r="174">
          <cell r="A174" t="str">
            <v>C_154251750</v>
          </cell>
          <cell r="B174" t="str">
            <v>Y</v>
          </cell>
          <cell r="C174">
            <v>43480</v>
          </cell>
          <cell r="D174" t="str">
            <v>KP</v>
          </cell>
          <cell r="E174" t="str">
            <v>https://umnappboxcom/folder/63963068785</v>
          </cell>
          <cell r="F174" t="str">
            <v>City of Kansas City - (KS)</v>
          </cell>
          <cell r="G174" t="str">
            <v>City of Kansas City - (KS)</v>
          </cell>
          <cell r="H174">
            <v>9996</v>
          </cell>
          <cell r="I174">
            <v>335</v>
          </cell>
          <cell r="M174" t="str">
            <v>Full Panel</v>
          </cell>
          <cell r="N174">
            <v>25</v>
          </cell>
          <cell r="O174" t="str">
            <v>Residential</v>
          </cell>
          <cell r="Q174" t="str">
            <v>Pay up front – Fixed</v>
          </cell>
          <cell r="R174">
            <v>470</v>
          </cell>
          <cell r="AB174" t="str">
            <v>Other</v>
          </cell>
          <cell r="AC174" t="str">
            <v>Approx a $320 monthly bill credit (Participants will receive a credit for the energy output of the panel(s) they purchase "The corresponding dollar savings or credit will vary month to month but are expected to be approximately 40 kWh per month [per panel] multiplied by the solar rate of $008 per kWh, which is approximately $320 per month, per panel or $3840 annually")</v>
          </cell>
          <cell r="AD174">
            <v>0.08</v>
          </cell>
          <cell r="AG174">
            <v>9</v>
          </cell>
          <cell r="AI174">
            <v>2017</v>
          </cell>
          <cell r="AK174" t="str">
            <v>"you will receive full credit for the output of those panels over the term of the license" - unsure if this refers specifically to RECs or not</v>
          </cell>
          <cell r="AS174" t="str">
            <v>P_271568527</v>
          </cell>
        </row>
        <row r="175">
          <cell r="A175" t="str">
            <v>C_842271992a</v>
          </cell>
          <cell r="B175" t="str">
            <v>Y</v>
          </cell>
          <cell r="C175">
            <v>43487</v>
          </cell>
          <cell r="D175" t="str">
            <v>KP</v>
          </cell>
          <cell r="E175" t="str">
            <v>https://umnappboxcom/folder/63963694313</v>
          </cell>
          <cell r="F175" t="str">
            <v>Westar Energy Inc</v>
          </cell>
          <cell r="G175" t="str">
            <v>Westar Energy Inc</v>
          </cell>
          <cell r="H175">
            <v>22500</v>
          </cell>
          <cell r="I175">
            <v>1000</v>
          </cell>
          <cell r="J175" t="str">
            <v>DC</v>
          </cell>
          <cell r="M175" t="str">
            <v>Fixed Wattage Amount</v>
          </cell>
          <cell r="N175">
            <v>20</v>
          </cell>
          <cell r="O175" t="str">
            <v>Residential</v>
          </cell>
          <cell r="P175" t="str">
            <v>"Standard Residential" Most information available is regarding residential All Westar customers are eligible</v>
          </cell>
          <cell r="Q175" t="str">
            <v>Amortized – Fixed</v>
          </cell>
          <cell r="S175">
            <v>29.63</v>
          </cell>
          <cell r="T175">
            <v>0</v>
          </cell>
          <cell r="U175">
            <v>240</v>
          </cell>
          <cell r="AB175" t="str">
            <v>VNEM</v>
          </cell>
          <cell r="AC175" t="str">
            <v>It is on a per kWh basis: "Westar will credit actual output from the subscribed solar capacity to the customer’s bill each month  All electric energy delivered above the amount credited from the subscribed capacity shall be billed in accordance with the customer’s standard rate schedule(s)"</v>
          </cell>
          <cell r="AG175">
            <v>6</v>
          </cell>
          <cell r="AI175">
            <v>2017</v>
          </cell>
          <cell r="AK175" t="str">
            <v>"The RECs generated from this system will be retired on behalf of the participants"</v>
          </cell>
          <cell r="AS175" t="str">
            <v>P_340152148</v>
          </cell>
        </row>
        <row r="176">
          <cell r="A176" t="str">
            <v>C_842271992b</v>
          </cell>
          <cell r="B176" t="str">
            <v>Y</v>
          </cell>
          <cell r="C176">
            <v>43487</v>
          </cell>
          <cell r="D176" t="str">
            <v>KP</v>
          </cell>
          <cell r="E176" t="str">
            <v>https://umnappboxcom/folder/63963694313</v>
          </cell>
          <cell r="F176" t="str">
            <v>Westar Energy Inc</v>
          </cell>
          <cell r="G176" t="str">
            <v>Westar Energy Inc</v>
          </cell>
          <cell r="H176">
            <v>22500</v>
          </cell>
          <cell r="I176">
            <v>1000</v>
          </cell>
          <cell r="J176" t="str">
            <v>DC</v>
          </cell>
          <cell r="M176" t="str">
            <v>Fixed Wattage Amount</v>
          </cell>
          <cell r="N176">
            <v>20</v>
          </cell>
          <cell r="O176" t="str">
            <v>Comm/Ind</v>
          </cell>
          <cell r="P176" t="str">
            <v>"Small General Service" - "Program costs vary for other rate classes" All Westar customers are eligible</v>
          </cell>
          <cell r="Q176" t="str">
            <v>Amortized – Fixed</v>
          </cell>
          <cell r="S176">
            <v>29.42</v>
          </cell>
          <cell r="T176">
            <v>0</v>
          </cell>
          <cell r="U176">
            <v>240</v>
          </cell>
          <cell r="AB176" t="str">
            <v>VNEM</v>
          </cell>
          <cell r="AG176">
            <v>6</v>
          </cell>
          <cell r="AI176">
            <v>2017</v>
          </cell>
          <cell r="AK176" t="str">
            <v>"The RECs generated from this system will be retired on behalf of the participants"</v>
          </cell>
          <cell r="AS176" t="str">
            <v>P_340152148</v>
          </cell>
        </row>
        <row r="177">
          <cell r="A177" t="str">
            <v>C_842271992c</v>
          </cell>
          <cell r="B177" t="str">
            <v>Y</v>
          </cell>
          <cell r="C177">
            <v>43487</v>
          </cell>
          <cell r="D177" t="str">
            <v>KP</v>
          </cell>
          <cell r="E177" t="str">
            <v>https://umnappboxcom/folder/63963694313</v>
          </cell>
          <cell r="F177" t="str">
            <v>Westar Energy Inc</v>
          </cell>
          <cell r="G177" t="str">
            <v>Westar Energy Inc</v>
          </cell>
          <cell r="H177">
            <v>22500</v>
          </cell>
          <cell r="I177">
            <v>1000</v>
          </cell>
          <cell r="J177" t="str">
            <v>DC</v>
          </cell>
          <cell r="M177" t="str">
            <v>Fixed Wattage Amount</v>
          </cell>
          <cell r="N177">
            <v>20</v>
          </cell>
          <cell r="O177" t="str">
            <v>Comm/Ind</v>
          </cell>
          <cell r="P177" t="str">
            <v>"Medium General Service" - "Program costs vary for other rate classes" All Westar customers are eligible</v>
          </cell>
          <cell r="Q177" t="str">
            <v>Amortized – Fixed</v>
          </cell>
          <cell r="S177">
            <v>18.32</v>
          </cell>
          <cell r="T177">
            <v>0</v>
          </cell>
          <cell r="U177">
            <v>240</v>
          </cell>
          <cell r="AB177" t="str">
            <v>VNEM</v>
          </cell>
          <cell r="AG177">
            <v>6</v>
          </cell>
          <cell r="AI177">
            <v>2017</v>
          </cell>
          <cell r="AK177" t="str">
            <v>"The RECs generated from this system will be retired on behalf of the participants"</v>
          </cell>
          <cell r="AS177" t="str">
            <v>P_340152148</v>
          </cell>
          <cell r="BC177" t="str">
            <v>$1782 Winter/$1881 Summer</v>
          </cell>
        </row>
        <row r="178">
          <cell r="A178" t="str">
            <v>C_722376400a</v>
          </cell>
          <cell r="B178" t="str">
            <v>Y</v>
          </cell>
          <cell r="C178">
            <v>43494</v>
          </cell>
          <cell r="D178" t="str">
            <v>KP</v>
          </cell>
          <cell r="E178" t="str">
            <v>https://umnappboxcom/folder/63965789750</v>
          </cell>
          <cell r="F178" t="str">
            <v>Clean Energy Collective (partnering with Midwest Energy Inc)</v>
          </cell>
          <cell r="G178" t="str">
            <v>Midwest Energy Inc</v>
          </cell>
          <cell r="H178">
            <v>12524</v>
          </cell>
          <cell r="I178">
            <v>305</v>
          </cell>
          <cell r="J178" t="str">
            <v>DC</v>
          </cell>
          <cell r="M178" t="str">
            <v>Full Panel</v>
          </cell>
          <cell r="N178">
            <v>25</v>
          </cell>
          <cell r="O178" t="str">
            <v>Residential</v>
          </cell>
          <cell r="Q178" t="str">
            <v>Pay up front – Fixed</v>
          </cell>
          <cell r="R178">
            <v>891</v>
          </cell>
          <cell r="AB178" t="str">
            <v>VNEM</v>
          </cell>
          <cell r="AC178" t="str">
            <v>The utility monetizes the kwh production of the panels and applies that credit to the bill as $, not as a reduction in kWh usage, but in effect this works out the same for residential customers because it's effectively net metering (reimbursement rate is the residential rate)</v>
          </cell>
          <cell r="AG178">
            <v>2</v>
          </cell>
          <cell r="AI178">
            <v>2015</v>
          </cell>
          <cell r="AJ178" t="str">
            <v>Uncertain</v>
          </cell>
          <cell r="AK178" t="str">
            <v>CEC says utility keeps the RECs, Midwest Energy says CEC keeps the RECs</v>
          </cell>
          <cell r="AS178" t="str">
            <v>P_448581245</v>
          </cell>
        </row>
        <row r="179">
          <cell r="A179" t="str">
            <v>C_722376400b</v>
          </cell>
          <cell r="B179" t="str">
            <v>Y</v>
          </cell>
          <cell r="C179">
            <v>43494</v>
          </cell>
          <cell r="D179" t="str">
            <v>KP</v>
          </cell>
          <cell r="E179" t="str">
            <v>https://umnappboxcom/folder/63965789750</v>
          </cell>
          <cell r="F179" t="str">
            <v>Clean Energy Collective (partnering with Midwest Energy Inc)</v>
          </cell>
          <cell r="G179" t="str">
            <v>Midwest Energy Inc</v>
          </cell>
          <cell r="H179">
            <v>12524</v>
          </cell>
          <cell r="I179">
            <v>305</v>
          </cell>
          <cell r="J179" t="str">
            <v>DC</v>
          </cell>
          <cell r="M179" t="str">
            <v>Full Panel</v>
          </cell>
          <cell r="N179">
            <v>25</v>
          </cell>
          <cell r="O179" t="str">
            <v>Comm/Ind</v>
          </cell>
          <cell r="P179" t="str">
            <v>Commerical, Irrigation, Ag, Oil, etc (utility has around 30 different customer classes)</v>
          </cell>
          <cell r="Q179" t="str">
            <v>Pay up front – Fixed</v>
          </cell>
          <cell r="R179">
            <v>893</v>
          </cell>
          <cell r="AB179" t="str">
            <v>Other</v>
          </cell>
          <cell r="AC179" t="str">
            <v>Reimbursement rate is the residential rate (Can also receive value through reduced demand charges, if applicable) The utility monetizes the kwh production of the panels and applies that credit to the bill as $, not as a reduction in kWh usage</v>
          </cell>
          <cell r="AG179">
            <v>2</v>
          </cell>
          <cell r="AI179">
            <v>2015</v>
          </cell>
          <cell r="AJ179" t="str">
            <v>Uncertain</v>
          </cell>
          <cell r="AK179" t="str">
            <v>CEC says utility keeps the RECs, Midwest Energy says CEC keeps the RECs</v>
          </cell>
          <cell r="AS179" t="str">
            <v>P_448581245</v>
          </cell>
        </row>
        <row r="180">
          <cell r="A180" t="str">
            <v>C_012166343</v>
          </cell>
          <cell r="B180" t="str">
            <v>Y</v>
          </cell>
          <cell r="C180">
            <v>43483</v>
          </cell>
          <cell r="D180" t="str">
            <v>MG</v>
          </cell>
          <cell r="E180" t="str">
            <v>https://umnboxcom/s/ek3xewvco8ty5xnskz1bm0gtmyl436ei</v>
          </cell>
          <cell r="F180" t="str">
            <v>Clean Energy Collective</v>
          </cell>
          <cell r="G180" t="str">
            <v>Kit Carson Electric Coop, Inc</v>
          </cell>
          <cell r="H180">
            <v>10378</v>
          </cell>
          <cell r="I180">
            <v>235</v>
          </cell>
          <cell r="J180" t="str">
            <v>DC</v>
          </cell>
          <cell r="M180" t="str">
            <v>Full Panel</v>
          </cell>
          <cell r="N180">
            <v>20</v>
          </cell>
          <cell r="O180" t="str">
            <v>Residential</v>
          </cell>
          <cell r="Q180" t="str">
            <v>Pay up front – Fixed</v>
          </cell>
          <cell r="R180">
            <v>845</v>
          </cell>
          <cell r="AB180" t="str">
            <v>VNEM</v>
          </cell>
          <cell r="AC180" t="str">
            <v>Members get reimbursed at 95% of the retail rate; money used to pay for O&amp;M</v>
          </cell>
          <cell r="AG180">
            <v>8</v>
          </cell>
          <cell r="AI180">
            <v>2012</v>
          </cell>
          <cell r="AS180" t="str">
            <v>P_920891421</v>
          </cell>
        </row>
        <row r="181">
          <cell r="A181" t="str">
            <v>C_982229604a</v>
          </cell>
          <cell r="B181" t="str">
            <v>Y</v>
          </cell>
          <cell r="C181">
            <v>43494</v>
          </cell>
          <cell r="D181" t="str">
            <v>MG</v>
          </cell>
          <cell r="E181" t="str">
            <v>https://umnboxcom/s/k70ew8jga3fzxt7tj1toax72zqpeylre</v>
          </cell>
          <cell r="F181" t="str">
            <v>Minnesota Power</v>
          </cell>
          <cell r="G181" t="str">
            <v>Minnesota Power</v>
          </cell>
          <cell r="H181">
            <v>12647</v>
          </cell>
          <cell r="I181">
            <v>1000</v>
          </cell>
          <cell r="J181" t="str">
            <v>DC</v>
          </cell>
          <cell r="M181" t="str">
            <v>Fixed Wattage Amount</v>
          </cell>
          <cell r="N181">
            <v>25</v>
          </cell>
          <cell r="O181" t="str">
            <v>Res/Comm/Ind</v>
          </cell>
          <cell r="Q181" t="str">
            <v>Pay up front – Fixed</v>
          </cell>
          <cell r="R181">
            <v>2132.15</v>
          </cell>
          <cell r="AB181" t="str">
            <v>VNEM</v>
          </cell>
          <cell r="AG181">
            <v>11</v>
          </cell>
          <cell r="AI181">
            <v>2017</v>
          </cell>
          <cell r="AJ181" t="str">
            <v>Utility</v>
          </cell>
          <cell r="AS181" t="str">
            <v>P_141393415a</v>
          </cell>
          <cell r="AT181" t="str">
            <v>P_141393415b</v>
          </cell>
        </row>
        <row r="182">
          <cell r="A182" t="str">
            <v>C_982229604b</v>
          </cell>
          <cell r="B182" t="str">
            <v>Y</v>
          </cell>
          <cell r="C182">
            <v>43494</v>
          </cell>
          <cell r="D182" t="str">
            <v>MG</v>
          </cell>
          <cell r="E182" t="str">
            <v>https://umnboxcom/s/k70ew8jga3fzxt7tj1toax72zqpeylre</v>
          </cell>
          <cell r="F182" t="str">
            <v>Minnesota Power</v>
          </cell>
          <cell r="G182" t="str">
            <v>Minnesota Power</v>
          </cell>
          <cell r="H182">
            <v>12647</v>
          </cell>
          <cell r="I182">
            <v>1000</v>
          </cell>
          <cell r="J182" t="str">
            <v>DC</v>
          </cell>
          <cell r="M182" t="str">
            <v>Fixed Wattage Amount</v>
          </cell>
          <cell r="N182">
            <v>25</v>
          </cell>
          <cell r="O182" t="str">
            <v>Res/Comm/Ind</v>
          </cell>
          <cell r="Q182" t="str">
            <v>Amortized – Fixed</v>
          </cell>
          <cell r="S182">
            <v>15.62</v>
          </cell>
          <cell r="T182">
            <v>0</v>
          </cell>
          <cell r="U182">
            <v>300</v>
          </cell>
          <cell r="AB182" t="str">
            <v>VNEM</v>
          </cell>
          <cell r="AG182">
            <v>11</v>
          </cell>
          <cell r="AI182">
            <v>2017</v>
          </cell>
          <cell r="AJ182" t="str">
            <v>Utility</v>
          </cell>
          <cell r="AS182" t="str">
            <v>P_141393415a</v>
          </cell>
          <cell r="AT182" t="str">
            <v>P_141393415b</v>
          </cell>
        </row>
        <row r="183">
          <cell r="A183" t="str">
            <v>C_982229604c</v>
          </cell>
          <cell r="B183" t="str">
            <v>Y</v>
          </cell>
          <cell r="C183">
            <v>43494</v>
          </cell>
          <cell r="D183" t="str">
            <v>MG</v>
          </cell>
          <cell r="E183" t="str">
            <v>https://umnboxcom/s/k70ew8jga3fzxt7tj1toax72zqpeylre</v>
          </cell>
          <cell r="F183" t="str">
            <v>Minnesota Power</v>
          </cell>
          <cell r="G183" t="str">
            <v>Minnesota Power</v>
          </cell>
          <cell r="H183">
            <v>12647</v>
          </cell>
          <cell r="I183">
            <v>1000</v>
          </cell>
          <cell r="J183" t="str">
            <v>DC</v>
          </cell>
          <cell r="M183" t="str">
            <v>Fixed Wattage Amount</v>
          </cell>
          <cell r="N183">
            <v>25</v>
          </cell>
          <cell r="O183" t="str">
            <v>Res/Comm/Ind</v>
          </cell>
          <cell r="Q183" t="str">
            <v>Amortized – Per kWh</v>
          </cell>
          <cell r="V183">
            <v>0.1115</v>
          </cell>
          <cell r="W183">
            <v>0</v>
          </cell>
          <cell r="X183">
            <v>300</v>
          </cell>
          <cell r="AB183" t="str">
            <v>VNEM</v>
          </cell>
          <cell r="AG183">
            <v>11</v>
          </cell>
          <cell r="AI183">
            <v>2017</v>
          </cell>
          <cell r="AJ183" t="str">
            <v>Utility</v>
          </cell>
          <cell r="AS183" t="str">
            <v>P_141393415a</v>
          </cell>
          <cell r="AT183" t="str">
            <v>P_141393415b</v>
          </cell>
        </row>
        <row r="184">
          <cell r="A184" t="str">
            <v>C_178314049a</v>
          </cell>
          <cell r="B184" t="str">
            <v>Y</v>
          </cell>
          <cell r="C184">
            <v>43521</v>
          </cell>
          <cell r="D184" t="str">
            <v>LF</v>
          </cell>
          <cell r="E184" t="str">
            <v>https://umnboxcom/s/nv7ouxad5j2xtxvayt8t110yim46mlro</v>
          </cell>
          <cell r="F184" t="str">
            <v>Vermont Electric Cooperative, Inc</v>
          </cell>
          <cell r="G184" t="str">
            <v>Vermont Electric Cooperative, Inc</v>
          </cell>
          <cell r="H184">
            <v>19791</v>
          </cell>
          <cell r="I184">
            <v>320</v>
          </cell>
          <cell r="J184" t="str">
            <v>DC</v>
          </cell>
          <cell r="M184" t="str">
            <v>Full Panel</v>
          </cell>
          <cell r="N184">
            <v>10</v>
          </cell>
          <cell r="O184" t="str">
            <v>Res/Comm</v>
          </cell>
          <cell r="Q184" t="str">
            <v>Pay up front – Fixed</v>
          </cell>
          <cell r="R184">
            <v>234.75</v>
          </cell>
          <cell r="AB184" t="str">
            <v>Other</v>
          </cell>
          <cell r="AC184" t="str">
            <v xml:space="preserve">Solar Energy Credit </v>
          </cell>
          <cell r="AD184">
            <v>4.657534E-2</v>
          </cell>
          <cell r="AI184">
            <v>2016</v>
          </cell>
          <cell r="AJ184" t="str">
            <v>Utility</v>
          </cell>
          <cell r="AK184" t="str">
            <v>Utility will retire the RECs</v>
          </cell>
          <cell r="AS184" t="str">
            <v>P_224057104</v>
          </cell>
          <cell r="BC184" t="str">
            <v>Waiting for panel size from VEC</v>
          </cell>
        </row>
        <row r="185">
          <cell r="A185" t="str">
            <v>C_178314049b</v>
          </cell>
          <cell r="B185" t="str">
            <v>Y</v>
          </cell>
          <cell r="C185">
            <v>43521</v>
          </cell>
          <cell r="D185" t="str">
            <v>LF</v>
          </cell>
          <cell r="E185" t="str">
            <v>https://umnboxcom/s/nv7ouxad5j2xtxvayt8t110yim46mlro</v>
          </cell>
          <cell r="F185" t="str">
            <v>Vermont Electric Cooperative, Inc</v>
          </cell>
          <cell r="G185" t="str">
            <v>Vermont Electric Cooperative, Inc</v>
          </cell>
          <cell r="H185">
            <v>19791</v>
          </cell>
          <cell r="I185">
            <v>320</v>
          </cell>
          <cell r="J185" t="str">
            <v>DC</v>
          </cell>
          <cell r="M185" t="str">
            <v>Full Panel</v>
          </cell>
          <cell r="N185">
            <v>20</v>
          </cell>
          <cell r="O185" t="str">
            <v>Res/Comm</v>
          </cell>
          <cell r="Q185" t="str">
            <v>Pay up front – Fixed</v>
          </cell>
          <cell r="R185">
            <v>414.54</v>
          </cell>
          <cell r="AB185" t="str">
            <v>Other</v>
          </cell>
          <cell r="AC185" t="str">
            <v xml:space="preserve">Solar Energy Credit </v>
          </cell>
          <cell r="AD185">
            <v>5.3424659999999999E-2</v>
          </cell>
          <cell r="AI185">
            <v>2016</v>
          </cell>
          <cell r="AJ185" t="str">
            <v>Utility</v>
          </cell>
          <cell r="AK185" t="str">
            <v>Utility will retire the RECs</v>
          </cell>
          <cell r="AS185" t="str">
            <v>P_224057104</v>
          </cell>
          <cell r="BC185" t="str">
            <v>Waiting for panel size from VEC</v>
          </cell>
        </row>
        <row r="186">
          <cell r="A186" t="str">
            <v>C_178314049c</v>
          </cell>
          <cell r="B186" t="str">
            <v>Y</v>
          </cell>
          <cell r="C186">
            <v>43521</v>
          </cell>
          <cell r="D186" t="str">
            <v>LF</v>
          </cell>
          <cell r="E186" t="str">
            <v>https://umnboxcom/s/nv7ouxad5j2xtxvayt8t110yim46mlro</v>
          </cell>
          <cell r="F186" t="str">
            <v>Vermont Electric Cooperative, Inc</v>
          </cell>
          <cell r="G186" t="str">
            <v>Vermont Electric Cooperative, Inc</v>
          </cell>
          <cell r="H186">
            <v>19791</v>
          </cell>
          <cell r="I186">
            <v>3840</v>
          </cell>
          <cell r="J186" t="str">
            <v>DC</v>
          </cell>
          <cell r="M186" t="str">
            <v>Full Panel</v>
          </cell>
          <cell r="N186">
            <v>10</v>
          </cell>
          <cell r="O186" t="str">
            <v>Res/Comm</v>
          </cell>
          <cell r="Q186" t="str">
            <v>Amortized – Fixed</v>
          </cell>
          <cell r="S186">
            <v>29.86</v>
          </cell>
          <cell r="T186">
            <v>4.99E-2</v>
          </cell>
          <cell r="U186">
            <v>120</v>
          </cell>
          <cell r="AB186" t="str">
            <v>Other</v>
          </cell>
          <cell r="AC186" t="str">
            <v xml:space="preserve">Solar Energy Credit </v>
          </cell>
          <cell r="AD186">
            <v>4.6578670000000003E-2</v>
          </cell>
          <cell r="AI186">
            <v>2016</v>
          </cell>
          <cell r="AJ186" t="str">
            <v>Utility</v>
          </cell>
          <cell r="AK186" t="str">
            <v>Utility will retire the RECs</v>
          </cell>
          <cell r="AS186" t="str">
            <v>P_224057104</v>
          </cell>
          <cell r="BC186" t="str">
            <v>Waiting for panel size from VEC</v>
          </cell>
        </row>
        <row r="187">
          <cell r="A187" t="str">
            <v>C_178314049d</v>
          </cell>
          <cell r="B187" t="str">
            <v>Y</v>
          </cell>
          <cell r="C187">
            <v>43521</v>
          </cell>
          <cell r="D187" t="str">
            <v>LF</v>
          </cell>
          <cell r="E187" t="str">
            <v>https://umnboxcom/s/nv7ouxad5j2xtxvayt8t110yim46mlro</v>
          </cell>
          <cell r="F187" t="str">
            <v>Vermont Electric Cooperative, Inc</v>
          </cell>
          <cell r="G187" t="str">
            <v>Vermont Electric Cooperative, Inc</v>
          </cell>
          <cell r="H187">
            <v>19791</v>
          </cell>
          <cell r="I187">
            <v>3840</v>
          </cell>
          <cell r="J187" t="str">
            <v>DC</v>
          </cell>
          <cell r="M187" t="str">
            <v>Full Panel</v>
          </cell>
          <cell r="N187">
            <v>20</v>
          </cell>
          <cell r="O187" t="str">
            <v>Res/Comm</v>
          </cell>
          <cell r="Q187" t="str">
            <v>Amortized – Fixed</v>
          </cell>
          <cell r="S187">
            <v>29.86</v>
          </cell>
          <cell r="T187">
            <v>4.99E-2</v>
          </cell>
          <cell r="U187">
            <v>120</v>
          </cell>
          <cell r="AB187" t="str">
            <v>Other</v>
          </cell>
          <cell r="AC187" t="str">
            <v xml:space="preserve">Solar Energy Credit </v>
          </cell>
          <cell r="AD187">
            <v>5.3428469999999999E-2</v>
          </cell>
          <cell r="AI187">
            <v>2016</v>
          </cell>
          <cell r="AJ187" t="str">
            <v>Utility</v>
          </cell>
          <cell r="AK187" t="str">
            <v>Utility will retire the RECs</v>
          </cell>
          <cell r="AS187" t="str">
            <v>P_224057104</v>
          </cell>
          <cell r="BC187" t="str">
            <v>Waiting for panel size from VEC</v>
          </cell>
        </row>
        <row r="188">
          <cell r="A188" t="str">
            <v>C_178314049e</v>
          </cell>
          <cell r="B188" t="str">
            <v>Y</v>
          </cell>
          <cell r="C188">
            <v>43521</v>
          </cell>
          <cell r="D188" t="str">
            <v>LF</v>
          </cell>
          <cell r="E188" t="str">
            <v>https://umnboxcom/s/nv7ouxad5j2xtxvayt8t110yim46mlro</v>
          </cell>
          <cell r="F188" t="str">
            <v>Vermont Electric Cooperative, Inc</v>
          </cell>
          <cell r="G188" t="str">
            <v>Vermont Electric Cooperative, Inc</v>
          </cell>
          <cell r="H188">
            <v>19791</v>
          </cell>
          <cell r="I188">
            <v>340</v>
          </cell>
          <cell r="J188" t="str">
            <v>DC</v>
          </cell>
          <cell r="M188" t="str">
            <v>Full Panel</v>
          </cell>
          <cell r="N188">
            <v>10</v>
          </cell>
          <cell r="O188" t="str">
            <v>Res/Comm</v>
          </cell>
          <cell r="Q188" t="str">
            <v>Pay up front – Fixed</v>
          </cell>
          <cell r="R188">
            <v>234.75</v>
          </cell>
          <cell r="AB188" t="str">
            <v>Other</v>
          </cell>
          <cell r="AC188" t="str">
            <v xml:space="preserve">Solar Energy Credit </v>
          </cell>
          <cell r="AD188">
            <v>4.9832059999999997E-2</v>
          </cell>
          <cell r="AI188">
            <v>2018</v>
          </cell>
          <cell r="AJ188" t="str">
            <v>Utility</v>
          </cell>
          <cell r="AK188" t="str">
            <v>Utility will retire the RECs</v>
          </cell>
          <cell r="AS188" t="str">
            <v>P_653746639</v>
          </cell>
          <cell r="BC188" t="str">
            <v>Waiting for panel size from VEC</v>
          </cell>
        </row>
        <row r="189">
          <cell r="A189" t="str">
            <v>C_178314049f</v>
          </cell>
          <cell r="B189" t="str">
            <v>Y</v>
          </cell>
          <cell r="C189">
            <v>43521</v>
          </cell>
          <cell r="D189" t="str">
            <v>LF</v>
          </cell>
          <cell r="E189" t="str">
            <v>https://umnboxcom/s/nv7ouxad5j2xtxvayt8t110yim46mlro</v>
          </cell>
          <cell r="F189" t="str">
            <v>Vermont Electric Cooperative, Inc</v>
          </cell>
          <cell r="G189" t="str">
            <v>Vermont Electric Cooperative, Inc</v>
          </cell>
          <cell r="H189">
            <v>19791</v>
          </cell>
          <cell r="I189">
            <v>340</v>
          </cell>
          <cell r="J189" t="str">
            <v>DC</v>
          </cell>
          <cell r="M189" t="str">
            <v>Full Panel</v>
          </cell>
          <cell r="N189">
            <v>20</v>
          </cell>
          <cell r="O189" t="str">
            <v>Res/Comm</v>
          </cell>
          <cell r="Q189" t="str">
            <v>Pay up front – Fixed</v>
          </cell>
          <cell r="R189">
            <v>414.54</v>
          </cell>
          <cell r="AB189" t="str">
            <v>Other</v>
          </cell>
          <cell r="AC189" t="str">
            <v xml:space="preserve">Solar Energy Credit </v>
          </cell>
          <cell r="AD189">
            <v>5.7306870000000003E-2</v>
          </cell>
          <cell r="AI189">
            <v>2018</v>
          </cell>
          <cell r="AJ189" t="str">
            <v>Utility</v>
          </cell>
          <cell r="AK189" t="str">
            <v>Utility will retire the RECs</v>
          </cell>
          <cell r="AS189" t="str">
            <v>P_653746639</v>
          </cell>
          <cell r="BC189" t="str">
            <v>Waiting for panel size from VEC</v>
          </cell>
        </row>
        <row r="190">
          <cell r="A190" t="str">
            <v>C_178314049g</v>
          </cell>
          <cell r="B190" t="str">
            <v>Y</v>
          </cell>
          <cell r="C190">
            <v>43521</v>
          </cell>
          <cell r="D190" t="str">
            <v>LF</v>
          </cell>
          <cell r="E190" t="str">
            <v>https://umnboxcom/s/nv7ouxad5j2xtxvayt8t110yim46mlro</v>
          </cell>
          <cell r="F190" t="str">
            <v>Vermont Electric Cooperative, Inc</v>
          </cell>
          <cell r="G190" t="str">
            <v>Vermont Electric Cooperative, Inc</v>
          </cell>
          <cell r="H190">
            <v>19791</v>
          </cell>
          <cell r="I190">
            <v>4080</v>
          </cell>
          <cell r="J190" t="str">
            <v>DC</v>
          </cell>
          <cell r="M190" t="str">
            <v>Full Panel</v>
          </cell>
          <cell r="N190">
            <v>10</v>
          </cell>
          <cell r="O190" t="str">
            <v>Res/Comm</v>
          </cell>
          <cell r="Q190" t="str">
            <v>Amortized – Fixed</v>
          </cell>
          <cell r="S190">
            <v>29.86</v>
          </cell>
          <cell r="T190">
            <v>4.99E-2</v>
          </cell>
          <cell r="U190">
            <v>120</v>
          </cell>
          <cell r="AB190" t="str">
            <v>Other</v>
          </cell>
          <cell r="AC190" t="str">
            <v xml:space="preserve">Solar Energy Credit </v>
          </cell>
          <cell r="AD190">
            <v>4.9819380000000003E-2</v>
          </cell>
          <cell r="AI190">
            <v>2018</v>
          </cell>
          <cell r="AJ190" t="str">
            <v>Utility</v>
          </cell>
          <cell r="AK190" t="str">
            <v>Utility will retire the RECs</v>
          </cell>
          <cell r="AS190" t="str">
            <v>P_653746639</v>
          </cell>
          <cell r="BC190" t="str">
            <v>Waiting for panel size from VEC</v>
          </cell>
        </row>
        <row r="191">
          <cell r="A191" t="str">
            <v>C_178314049h</v>
          </cell>
          <cell r="B191" t="str">
            <v>Y</v>
          </cell>
          <cell r="C191">
            <v>43521</v>
          </cell>
          <cell r="D191" t="str">
            <v>LF</v>
          </cell>
          <cell r="E191" t="str">
            <v>https://umnboxcom/s/nv7ouxad5j2xtxvayt8t110yim46mlro</v>
          </cell>
          <cell r="F191" t="str">
            <v>Vermont Electric Cooperative, Inc</v>
          </cell>
          <cell r="G191" t="str">
            <v>Vermont Electric Cooperative, Inc</v>
          </cell>
          <cell r="H191">
            <v>19791</v>
          </cell>
          <cell r="I191">
            <v>4080</v>
          </cell>
          <cell r="J191" t="str">
            <v>DC</v>
          </cell>
          <cell r="M191" t="str">
            <v>Full Panel</v>
          </cell>
          <cell r="N191">
            <v>20</v>
          </cell>
          <cell r="O191" t="str">
            <v>Res/Comm</v>
          </cell>
          <cell r="Q191" t="str">
            <v>Amortized – Fixed</v>
          </cell>
          <cell r="S191">
            <v>29.86</v>
          </cell>
          <cell r="T191">
            <v>4.99E-2</v>
          </cell>
          <cell r="U191">
            <v>120</v>
          </cell>
          <cell r="AB191" t="str">
            <v>Other</v>
          </cell>
          <cell r="AC191" t="str">
            <v xml:space="preserve">Solar Energy Credit </v>
          </cell>
          <cell r="AD191">
            <v>5.7292290000000003E-2</v>
          </cell>
          <cell r="AI191">
            <v>2018</v>
          </cell>
          <cell r="AJ191" t="str">
            <v>Utility</v>
          </cell>
          <cell r="AK191" t="str">
            <v>Utility will retire the RECs</v>
          </cell>
          <cell r="AS191" t="str">
            <v>P_653746639</v>
          </cell>
          <cell r="BC191" t="str">
            <v>Waiting for panel size from VEC</v>
          </cell>
        </row>
        <row r="192">
          <cell r="A192" t="str">
            <v>C_178314049i</v>
          </cell>
          <cell r="B192" t="str">
            <v>Y</v>
          </cell>
          <cell r="C192">
            <v>43521</v>
          </cell>
          <cell r="D192" t="str">
            <v>LF</v>
          </cell>
          <cell r="E192" t="str">
            <v>https://umnboxcom/s/nv7ouxad5j2xtxvayt8t110yim46mlro</v>
          </cell>
          <cell r="F192" t="str">
            <v>Vermont Electric Cooperative, Inc</v>
          </cell>
          <cell r="G192" t="str">
            <v>Vermont Electric Cooperative, Inc</v>
          </cell>
          <cell r="H192">
            <v>19791</v>
          </cell>
          <cell r="I192">
            <v>335</v>
          </cell>
          <cell r="J192" t="str">
            <v>DC</v>
          </cell>
          <cell r="M192" t="str">
            <v>Full Panel</v>
          </cell>
          <cell r="N192">
            <v>10</v>
          </cell>
          <cell r="O192" t="str">
            <v>Res/Comm</v>
          </cell>
          <cell r="Q192" t="str">
            <v>Pay up front – Fixed</v>
          </cell>
          <cell r="R192">
            <v>234.75</v>
          </cell>
          <cell r="AB192" t="str">
            <v>Other</v>
          </cell>
          <cell r="AC192" t="str">
            <v xml:space="preserve">Solar Energy Credit </v>
          </cell>
          <cell r="AD192">
            <v>5.0435870000000001E-2</v>
          </cell>
          <cell r="AI192">
            <v>2018</v>
          </cell>
          <cell r="AJ192" t="str">
            <v>Utility</v>
          </cell>
          <cell r="AK192" t="str">
            <v>Utility will retire the RECs</v>
          </cell>
          <cell r="AS192" t="str">
            <v>P_579207849</v>
          </cell>
          <cell r="BC192" t="str">
            <v>Waiting for panel size from VEC</v>
          </cell>
        </row>
        <row r="193">
          <cell r="A193" t="str">
            <v>C_178314049j</v>
          </cell>
          <cell r="B193" t="str">
            <v>Y</v>
          </cell>
          <cell r="C193">
            <v>43521</v>
          </cell>
          <cell r="D193" t="str">
            <v>LF</v>
          </cell>
          <cell r="E193" t="str">
            <v>https://umnboxcom/s/nv7ouxad5j2xtxvayt8t110yim46mlro</v>
          </cell>
          <cell r="F193" t="str">
            <v>Vermont Electric Cooperative, Inc</v>
          </cell>
          <cell r="G193" t="str">
            <v>Vermont Electric Cooperative, Inc</v>
          </cell>
          <cell r="H193">
            <v>19791</v>
          </cell>
          <cell r="I193">
            <v>335</v>
          </cell>
          <cell r="J193" t="str">
            <v>DC</v>
          </cell>
          <cell r="M193" t="str">
            <v>Full Panel</v>
          </cell>
          <cell r="N193">
            <v>20</v>
          </cell>
          <cell r="O193" t="str">
            <v>Res/Comm</v>
          </cell>
          <cell r="Q193" t="str">
            <v>Pay up front – Fixed</v>
          </cell>
          <cell r="R193">
            <v>414.54</v>
          </cell>
          <cell r="AB193" t="str">
            <v>Other</v>
          </cell>
          <cell r="AC193" t="str">
            <v xml:space="preserve">Solar Energy Credit </v>
          </cell>
          <cell r="AD193">
            <v>5.7907849999999997E-2</v>
          </cell>
          <cell r="AI193">
            <v>2018</v>
          </cell>
          <cell r="AJ193" t="str">
            <v>Utility</v>
          </cell>
          <cell r="AK193" t="str">
            <v>Utility will retire the RECs</v>
          </cell>
          <cell r="AS193" t="str">
            <v>P_579207849</v>
          </cell>
          <cell r="BC193" t="str">
            <v>Waiting for panel size from VEC</v>
          </cell>
        </row>
        <row r="194">
          <cell r="A194" t="str">
            <v>C_178314049k</v>
          </cell>
          <cell r="B194" t="str">
            <v>Y</v>
          </cell>
          <cell r="C194">
            <v>43521</v>
          </cell>
          <cell r="D194" t="str">
            <v>LF</v>
          </cell>
          <cell r="E194" t="str">
            <v>https://umnboxcom/s/nv7ouxad5j2xtxvayt8t110yim46mlro</v>
          </cell>
          <cell r="F194" t="str">
            <v>Vermont Electric Cooperative, Inc</v>
          </cell>
          <cell r="G194" t="str">
            <v>Vermont Electric Cooperative, Inc</v>
          </cell>
          <cell r="H194">
            <v>19791</v>
          </cell>
          <cell r="I194">
            <v>4020</v>
          </cell>
          <cell r="J194" t="str">
            <v>DC</v>
          </cell>
          <cell r="M194" t="str">
            <v>Full Panel</v>
          </cell>
          <cell r="N194">
            <v>10</v>
          </cell>
          <cell r="O194" t="str">
            <v>Res/Comm</v>
          </cell>
          <cell r="Q194" t="str">
            <v>Amortized – Fixed</v>
          </cell>
          <cell r="S194">
            <v>29.86</v>
          </cell>
          <cell r="T194">
            <v>4.99E-2</v>
          </cell>
          <cell r="U194">
            <v>120</v>
          </cell>
          <cell r="AB194" t="str">
            <v>Other</v>
          </cell>
          <cell r="AC194" t="str">
            <v xml:space="preserve">Solar Energy Credit </v>
          </cell>
          <cell r="AD194">
            <v>5.0435870000000001E-2</v>
          </cell>
          <cell r="AI194">
            <v>2018</v>
          </cell>
          <cell r="AJ194" t="str">
            <v>Utility</v>
          </cell>
          <cell r="AK194" t="str">
            <v>Utility will retire the RECs</v>
          </cell>
          <cell r="AS194" t="str">
            <v>P_579207849</v>
          </cell>
          <cell r="BC194" t="str">
            <v>Waiting for panel size from VEC</v>
          </cell>
        </row>
        <row r="195">
          <cell r="A195" t="str">
            <v>C_178314049l</v>
          </cell>
          <cell r="B195" t="str">
            <v>Y</v>
          </cell>
          <cell r="C195">
            <v>43521</v>
          </cell>
          <cell r="D195" t="str">
            <v>LF</v>
          </cell>
          <cell r="E195" t="str">
            <v>https://umnboxcom/s/nv7ouxad5j2xtxvayt8t110yim46mlro</v>
          </cell>
          <cell r="F195" t="str">
            <v>Vermont Electric Cooperative, Inc</v>
          </cell>
          <cell r="G195" t="str">
            <v>Vermont Electric Cooperative, Inc</v>
          </cell>
          <cell r="H195">
            <v>19791</v>
          </cell>
          <cell r="I195">
            <v>4020</v>
          </cell>
          <cell r="J195" t="str">
            <v>DC</v>
          </cell>
          <cell r="M195" t="str">
            <v>Full Panel</v>
          </cell>
          <cell r="N195">
            <v>20</v>
          </cell>
          <cell r="O195" t="str">
            <v>Res/Comm</v>
          </cell>
          <cell r="Q195" t="str">
            <v>Amortized – Fixed</v>
          </cell>
          <cell r="S195">
            <v>29.86</v>
          </cell>
          <cell r="T195">
            <v>4.99E-2</v>
          </cell>
          <cell r="U195">
            <v>120</v>
          </cell>
          <cell r="AB195" t="str">
            <v>Other</v>
          </cell>
          <cell r="AC195" t="str">
            <v xml:space="preserve">Solar Energy Credit </v>
          </cell>
          <cell r="AD195">
            <v>5.7907849999999997E-2</v>
          </cell>
          <cell r="AI195">
            <v>2018</v>
          </cell>
          <cell r="AJ195" t="str">
            <v>Utility</v>
          </cell>
          <cell r="AK195" t="str">
            <v>Utility will retire the RECs</v>
          </cell>
          <cell r="AS195" t="str">
            <v>P_579207849</v>
          </cell>
          <cell r="BC195" t="str">
            <v>Waiting for panel size from VEC</v>
          </cell>
        </row>
        <row r="196">
          <cell r="A196" t="str">
            <v>C_749882515</v>
          </cell>
          <cell r="B196" t="str">
            <v>Y</v>
          </cell>
          <cell r="C196">
            <v>44281</v>
          </cell>
          <cell r="D196" t="str">
            <v>MG</v>
          </cell>
          <cell r="E196" t="str">
            <v>https://umnboxcom/s/lwmi1az2x6kmxfwrz7cunoabvqawzkma</v>
          </cell>
          <cell r="F196" t="str">
            <v>Novel/MN Community Solar</v>
          </cell>
          <cell r="G196" t="str">
            <v>Northern States Power Co - Minnesota</v>
          </cell>
          <cell r="H196">
            <v>13781</v>
          </cell>
          <cell r="I196">
            <v>1000</v>
          </cell>
          <cell r="J196" t="str">
            <v>DC</v>
          </cell>
          <cell r="M196" t="str">
            <v>Fixed Wattage Amount</v>
          </cell>
          <cell r="N196">
            <v>25</v>
          </cell>
          <cell r="O196" t="str">
            <v>Residential</v>
          </cell>
          <cell r="Q196" t="str">
            <v>Amortized – Per kWh</v>
          </cell>
          <cell r="V196">
            <v>0.13256000000000001</v>
          </cell>
          <cell r="W196">
            <v>2.3E-2</v>
          </cell>
          <cell r="X196">
            <v>300</v>
          </cell>
          <cell r="AB196" t="str">
            <v>Other</v>
          </cell>
          <cell r="AC196" t="str">
            <v>ARR</v>
          </cell>
          <cell r="AD196">
            <v>0.14596000000000001</v>
          </cell>
          <cell r="AG196">
            <v>1</v>
          </cell>
          <cell r="AH196">
            <v>20</v>
          </cell>
          <cell r="AI196">
            <v>2017</v>
          </cell>
          <cell r="AJ196" t="str">
            <v>Utility</v>
          </cell>
        </row>
        <row r="197">
          <cell r="A197" t="str">
            <v>C_260016128</v>
          </cell>
          <cell r="B197" t="str">
            <v>Y</v>
          </cell>
          <cell r="C197">
            <v>44281</v>
          </cell>
          <cell r="D197" t="str">
            <v>MG</v>
          </cell>
          <cell r="E197" t="str">
            <v>https://umnboxcom/s/uvezizwsvqpttvq3bpllqihwzbke4dve</v>
          </cell>
          <cell r="F197" t="str">
            <v>Sunshare</v>
          </cell>
          <cell r="G197" t="str">
            <v>Northern States Power Co - Minnesota</v>
          </cell>
          <cell r="H197">
            <v>13781</v>
          </cell>
          <cell r="I197">
            <v>1000</v>
          </cell>
          <cell r="J197" t="str">
            <v>DC</v>
          </cell>
          <cell r="M197" t="str">
            <v>Fixed Wattage Amount</v>
          </cell>
          <cell r="N197">
            <v>25</v>
          </cell>
          <cell r="O197" t="str">
            <v>Residential</v>
          </cell>
          <cell r="Q197" t="str">
            <v>Amortized – Per kWh</v>
          </cell>
          <cell r="V197">
            <v>0.1401</v>
          </cell>
          <cell r="W197">
            <v>2.75E-2</v>
          </cell>
          <cell r="X197">
            <v>300</v>
          </cell>
          <cell r="AB197" t="str">
            <v>Other</v>
          </cell>
          <cell r="AC197" t="str">
            <v>ARR</v>
          </cell>
          <cell r="AD197">
            <v>0.15583</v>
          </cell>
          <cell r="AG197">
            <v>2</v>
          </cell>
          <cell r="AH197">
            <v>1</v>
          </cell>
          <cell r="AI197">
            <v>2018</v>
          </cell>
          <cell r="AJ197" t="str">
            <v>Utility</v>
          </cell>
          <cell r="AS197" t="str">
            <v>P_659592951</v>
          </cell>
          <cell r="AT197" t="str">
            <v>P_145518976</v>
          </cell>
        </row>
        <row r="198">
          <cell r="A198" t="str">
            <v>C_040727167</v>
          </cell>
          <cell r="B198" t="str">
            <v>Y</v>
          </cell>
          <cell r="C198">
            <v>44281</v>
          </cell>
          <cell r="D198" t="str">
            <v>MG</v>
          </cell>
          <cell r="E198" t="str">
            <v>https://umnboxcom/s/39jrc4ea9kvnfjpc03qlu3t2bumlx6me</v>
          </cell>
          <cell r="F198" t="str">
            <v>Community Energy</v>
          </cell>
          <cell r="G198" t="str">
            <v>Northern States Power Co - Minnesota</v>
          </cell>
          <cell r="H198">
            <v>13781</v>
          </cell>
          <cell r="I198">
            <v>1000</v>
          </cell>
          <cell r="J198" t="str">
            <v>DC</v>
          </cell>
          <cell r="M198" t="str">
            <v>Fixed Wattage Amount</v>
          </cell>
          <cell r="N198">
            <v>25</v>
          </cell>
          <cell r="O198" t="str">
            <v>Residential</v>
          </cell>
          <cell r="Q198" t="str">
            <v>Amortized – Per kWh</v>
          </cell>
          <cell r="V198">
            <v>0.13270000000000001</v>
          </cell>
          <cell r="W198">
            <v>1.9E-2</v>
          </cell>
          <cell r="X198">
            <v>300</v>
          </cell>
          <cell r="AB198" t="str">
            <v>Other</v>
          </cell>
          <cell r="AC198" t="str">
            <v>ARR</v>
          </cell>
          <cell r="AD198">
            <v>0.15583</v>
          </cell>
          <cell r="AG198">
            <v>8</v>
          </cell>
          <cell r="AH198">
            <v>3</v>
          </cell>
          <cell r="AI198">
            <v>2016</v>
          </cell>
          <cell r="AJ198" t="str">
            <v>Utility</v>
          </cell>
        </row>
        <row r="199">
          <cell r="A199" t="str">
            <v>C_259805226a</v>
          </cell>
          <cell r="B199" t="str">
            <v>Y</v>
          </cell>
          <cell r="C199">
            <v>44281</v>
          </cell>
          <cell r="D199" t="str">
            <v>MG</v>
          </cell>
          <cell r="E199" t="str">
            <v>https://umnboxcom/s/zwyfdq6xq3ipmcm2ee8irmvgv4yok0gp</v>
          </cell>
          <cell r="F199" t="str">
            <v>Cooperative Energy Futures</v>
          </cell>
          <cell r="G199" t="str">
            <v>Northern States Power Co - Minnesota</v>
          </cell>
          <cell r="H199">
            <v>13781</v>
          </cell>
          <cell r="I199">
            <v>1000</v>
          </cell>
          <cell r="J199" t="str">
            <v>DC</v>
          </cell>
          <cell r="M199" t="str">
            <v>Fixed Wattage Amount</v>
          </cell>
          <cell r="N199">
            <v>25</v>
          </cell>
          <cell r="O199" t="str">
            <v>Residential</v>
          </cell>
          <cell r="Q199" t="str">
            <v>Amortized – Per kWh</v>
          </cell>
          <cell r="V199">
            <v>0.14499999999999999</v>
          </cell>
          <cell r="W199">
            <v>0.02</v>
          </cell>
          <cell r="X199">
            <v>300</v>
          </cell>
          <cell r="AB199" t="str">
            <v>Other</v>
          </cell>
          <cell r="AC199" t="str">
            <v>ARR, small garden rate</v>
          </cell>
          <cell r="AD199">
            <v>0.16583000000000001</v>
          </cell>
          <cell r="AG199">
            <v>2</v>
          </cell>
          <cell r="AH199">
            <v>2</v>
          </cell>
          <cell r="AI199">
            <v>2018</v>
          </cell>
          <cell r="AJ199" t="str">
            <v>Utility</v>
          </cell>
          <cell r="AS199" t="str">
            <v>P_174943329</v>
          </cell>
          <cell r="AT199" t="str">
            <v>P_586741358</v>
          </cell>
          <cell r="BC199" t="str">
            <v>2% for 8 years, then flat</v>
          </cell>
        </row>
        <row r="200">
          <cell r="A200" t="str">
            <v>C_259805226b</v>
          </cell>
          <cell r="B200" t="str">
            <v>Y</v>
          </cell>
          <cell r="C200">
            <v>44281</v>
          </cell>
          <cell r="D200" t="str">
            <v>MG</v>
          </cell>
          <cell r="E200" t="str">
            <v>https://umnboxcom/s/zwyfdq6xq3ipmcm2ee8irmvgv4yok0gp</v>
          </cell>
          <cell r="F200" t="str">
            <v>Cooperative Energy Futures</v>
          </cell>
          <cell r="G200" t="str">
            <v>Northern States Power Co - Minnesota</v>
          </cell>
          <cell r="H200">
            <v>13781</v>
          </cell>
          <cell r="I200">
            <v>1000</v>
          </cell>
          <cell r="J200" t="str">
            <v>DC</v>
          </cell>
          <cell r="M200" t="str">
            <v>Fixed Wattage Amount</v>
          </cell>
          <cell r="N200">
            <v>25</v>
          </cell>
          <cell r="O200" t="str">
            <v>Residential</v>
          </cell>
          <cell r="Q200" t="str">
            <v>Amortized – Per kWh</v>
          </cell>
          <cell r="V200">
            <v>0.13500000000000001</v>
          </cell>
          <cell r="W200">
            <v>0.02</v>
          </cell>
          <cell r="X200">
            <v>300</v>
          </cell>
          <cell r="AB200" t="str">
            <v>Other</v>
          </cell>
          <cell r="AC200" t="str">
            <v>ARR, large garden rate</v>
          </cell>
          <cell r="AD200">
            <v>0.15583</v>
          </cell>
          <cell r="AG200">
            <v>2</v>
          </cell>
          <cell r="AH200">
            <v>2</v>
          </cell>
          <cell r="AI200">
            <v>2018</v>
          </cell>
          <cell r="AJ200" t="str">
            <v>Utility</v>
          </cell>
          <cell r="AS200" t="str">
            <v>P_174943329</v>
          </cell>
          <cell r="AT200" t="str">
            <v>P_586741358</v>
          </cell>
          <cell r="BC200" t="str">
            <v>2% for 8 years, then flat</v>
          </cell>
        </row>
        <row r="201">
          <cell r="A201" t="str">
            <v>C_259805226c</v>
          </cell>
          <cell r="B201" t="str">
            <v>Y</v>
          </cell>
          <cell r="C201">
            <v>44281</v>
          </cell>
          <cell r="D201" t="str">
            <v>MG</v>
          </cell>
          <cell r="E201" t="str">
            <v>https://umnboxcom/s/zwyfdq6xq3ipmcm2ee8irmvgv4yok0gp</v>
          </cell>
          <cell r="F201" t="str">
            <v>Cooperative Energy Futures</v>
          </cell>
          <cell r="G201" t="str">
            <v>Northern States Power Co - Minnesota</v>
          </cell>
          <cell r="H201">
            <v>13781</v>
          </cell>
          <cell r="I201">
            <v>1000</v>
          </cell>
          <cell r="J201" t="str">
            <v>DC</v>
          </cell>
          <cell r="M201" t="str">
            <v>Fixed Wattage Amount</v>
          </cell>
          <cell r="N201">
            <v>25</v>
          </cell>
          <cell r="O201" t="str">
            <v>Residential</v>
          </cell>
          <cell r="Q201" t="str">
            <v>Hybrid</v>
          </cell>
          <cell r="R201">
            <v>2125</v>
          </cell>
          <cell r="S201">
            <v>2.5</v>
          </cell>
          <cell r="U201">
            <v>300</v>
          </cell>
          <cell r="AB201" t="str">
            <v>Other</v>
          </cell>
          <cell r="AC201" t="str">
            <v>ARR, small garden rate</v>
          </cell>
          <cell r="AD201">
            <v>0.16583000000000001</v>
          </cell>
          <cell r="AG201">
            <v>2</v>
          </cell>
          <cell r="AH201">
            <v>2</v>
          </cell>
          <cell r="AI201">
            <v>2018</v>
          </cell>
          <cell r="AJ201" t="str">
            <v>Utility</v>
          </cell>
          <cell r="AS201" t="str">
            <v>P_174943329</v>
          </cell>
          <cell r="AT201" t="str">
            <v>P_586741358</v>
          </cell>
        </row>
        <row r="202">
          <cell r="A202" t="str">
            <v>C_259805226d</v>
          </cell>
          <cell r="B202" t="str">
            <v>Y</v>
          </cell>
          <cell r="C202">
            <v>44281</v>
          </cell>
          <cell r="D202" t="str">
            <v>MG</v>
          </cell>
          <cell r="E202" t="str">
            <v>https://umnboxcom/s/zwyfdq6xq3ipmcm2ee8irmvgv4yok0gp</v>
          </cell>
          <cell r="F202" t="str">
            <v>Cooperative Energy Futures</v>
          </cell>
          <cell r="G202" t="str">
            <v>Northern States Power Co - Minnesota</v>
          </cell>
          <cell r="H202">
            <v>13781</v>
          </cell>
          <cell r="I202">
            <v>1000</v>
          </cell>
          <cell r="J202" t="str">
            <v>DC</v>
          </cell>
          <cell r="M202" t="str">
            <v>Fixed Wattage Amount</v>
          </cell>
          <cell r="N202">
            <v>25</v>
          </cell>
          <cell r="O202" t="str">
            <v>Other</v>
          </cell>
          <cell r="Q202" t="str">
            <v>Amortized – Per kWh</v>
          </cell>
          <cell r="V202">
            <v>0.14000000000000001</v>
          </cell>
          <cell r="W202">
            <v>0.02</v>
          </cell>
          <cell r="X202">
            <v>300</v>
          </cell>
          <cell r="AB202" t="str">
            <v>Other</v>
          </cell>
          <cell r="AC202" t="str">
            <v>ARR, small general</v>
          </cell>
          <cell r="AD202">
            <v>0.13405</v>
          </cell>
          <cell r="AG202">
            <v>2</v>
          </cell>
          <cell r="AH202">
            <v>2</v>
          </cell>
          <cell r="AI202">
            <v>2018</v>
          </cell>
          <cell r="AJ202" t="str">
            <v>Utility</v>
          </cell>
          <cell r="AS202" t="str">
            <v>P_174943329</v>
          </cell>
          <cell r="AT202" t="str">
            <v>P_586741358</v>
          </cell>
          <cell r="BC202" t="str">
            <v>2% for 8 years, then flat</v>
          </cell>
        </row>
        <row r="203">
          <cell r="A203" t="str">
            <v>C_259805226e</v>
          </cell>
          <cell r="B203" t="str">
            <v>Y</v>
          </cell>
          <cell r="C203">
            <v>44281</v>
          </cell>
          <cell r="D203" t="str">
            <v>MG</v>
          </cell>
          <cell r="E203" t="str">
            <v>https://umnboxcom/s/zwyfdq6xq3ipmcm2ee8irmvgv4yok0gp</v>
          </cell>
          <cell r="F203" t="str">
            <v>Cooperative Energy Futures</v>
          </cell>
          <cell r="G203" t="str">
            <v>Northern States Power Co - Minnesota</v>
          </cell>
          <cell r="H203">
            <v>13781</v>
          </cell>
          <cell r="I203">
            <v>1000</v>
          </cell>
          <cell r="J203" t="str">
            <v>DC</v>
          </cell>
          <cell r="M203" t="str">
            <v>Fixed Wattage Amount</v>
          </cell>
          <cell r="N203">
            <v>25</v>
          </cell>
          <cell r="O203" t="str">
            <v>Other</v>
          </cell>
          <cell r="Q203" t="str">
            <v>Amortized – Per kWh</v>
          </cell>
          <cell r="V203">
            <v>0.11749999999999999</v>
          </cell>
          <cell r="W203">
            <v>0.02</v>
          </cell>
          <cell r="X203">
            <v>300</v>
          </cell>
          <cell r="AB203" t="str">
            <v>Other</v>
          </cell>
          <cell r="AC203" t="str">
            <v>ARR, general</v>
          </cell>
          <cell r="AD203">
            <v>0.12404999999999999</v>
          </cell>
          <cell r="AG203">
            <v>2</v>
          </cell>
          <cell r="AH203">
            <v>2</v>
          </cell>
          <cell r="AI203">
            <v>2018</v>
          </cell>
          <cell r="AJ203" t="str">
            <v>Utility</v>
          </cell>
          <cell r="AS203" t="str">
            <v>P_174943329</v>
          </cell>
          <cell r="AT203" t="str">
            <v>P_586741358</v>
          </cell>
          <cell r="BC203" t="str">
            <v>2% for 8 years, then flat</v>
          </cell>
        </row>
        <row r="204">
          <cell r="A204" t="str">
            <v>C_827385637</v>
          </cell>
          <cell r="B204" t="str">
            <v>Y</v>
          </cell>
          <cell r="C204">
            <v>44281</v>
          </cell>
          <cell r="D204" t="str">
            <v>MG</v>
          </cell>
          <cell r="E204" t="str">
            <v>https://umnboxcom/s/4urm3w0ux1o58mtwbh8008gj31jn1zq9</v>
          </cell>
          <cell r="F204" t="str">
            <v>Sunshare</v>
          </cell>
          <cell r="G204" t="str">
            <v>Northern States Power Co - Minnesota</v>
          </cell>
          <cell r="H204">
            <v>13781</v>
          </cell>
          <cell r="I204">
            <v>1000</v>
          </cell>
          <cell r="J204" t="str">
            <v>DC</v>
          </cell>
          <cell r="M204" t="str">
            <v>Fixed Wattage Amount</v>
          </cell>
          <cell r="N204">
            <v>25</v>
          </cell>
          <cell r="O204" t="str">
            <v>Other</v>
          </cell>
          <cell r="Q204" t="str">
            <v>Amortized – Per kWh</v>
          </cell>
          <cell r="V204">
            <v>0.11749999999999999</v>
          </cell>
          <cell r="W204">
            <v>1.7500000000000002E-2</v>
          </cell>
          <cell r="X204">
            <v>300</v>
          </cell>
          <cell r="AB204" t="str">
            <v>Other</v>
          </cell>
          <cell r="AC204" t="str">
            <v>ARR, maybe small general</v>
          </cell>
          <cell r="AD204">
            <v>0.12404999999999999</v>
          </cell>
          <cell r="AG204">
            <v>10</v>
          </cell>
          <cell r="AH204">
            <v>7</v>
          </cell>
          <cell r="AI204">
            <v>2015</v>
          </cell>
          <cell r="AJ204" t="str">
            <v>Utility</v>
          </cell>
          <cell r="AS204" t="str">
            <v>P_659592951</v>
          </cell>
          <cell r="AT204" t="str">
            <v>P_145518976</v>
          </cell>
        </row>
        <row r="205">
          <cell r="A205" t="str">
            <v>C_393074965</v>
          </cell>
          <cell r="B205" t="str">
            <v>Y</v>
          </cell>
          <cell r="C205">
            <v>44281</v>
          </cell>
          <cell r="D205" t="str">
            <v>MG</v>
          </cell>
          <cell r="E205" t="str">
            <v>https://umnboxcom/s/8zz1tebqcfvqqvdkg71jf1cnj4z46r8u</v>
          </cell>
          <cell r="F205" t="str">
            <v>CleanChoice Energy, on Behalf of Cypress Creek</v>
          </cell>
          <cell r="G205" t="str">
            <v>Northern States Power Co - Minnesota</v>
          </cell>
          <cell r="H205">
            <v>13781</v>
          </cell>
          <cell r="I205">
            <v>1000</v>
          </cell>
          <cell r="J205" t="str">
            <v>DC</v>
          </cell>
          <cell r="M205" t="str">
            <v>Fixed Wattage Amount</v>
          </cell>
          <cell r="N205">
            <v>25</v>
          </cell>
          <cell r="O205" t="str">
            <v>Residential</v>
          </cell>
          <cell r="Q205" t="str">
            <v>Amortized – Per kWh</v>
          </cell>
          <cell r="V205">
            <v>0.14000000000000001</v>
          </cell>
          <cell r="W205">
            <v>0.02</v>
          </cell>
          <cell r="X205">
            <v>300</v>
          </cell>
          <cell r="Z205" t="str">
            <v>National Parks Pass</v>
          </cell>
          <cell r="AB205" t="str">
            <v>Other</v>
          </cell>
          <cell r="AC205" t="str">
            <v>ARR, large garden rate</v>
          </cell>
          <cell r="AD205">
            <v>0.15583</v>
          </cell>
          <cell r="AG205">
            <v>8</v>
          </cell>
          <cell r="AH205">
            <v>15</v>
          </cell>
          <cell r="AI205">
            <v>2018</v>
          </cell>
          <cell r="AJ205" t="str">
            <v>Utility</v>
          </cell>
        </row>
        <row r="206">
          <cell r="A206" t="str">
            <v>C_322214318</v>
          </cell>
          <cell r="B206" t="str">
            <v>Y</v>
          </cell>
          <cell r="C206">
            <v>43516</v>
          </cell>
          <cell r="D206" t="str">
            <v>LF</v>
          </cell>
          <cell r="E206" t="str">
            <v>https://umnboxcom/s/9ybekz4fy1qfcsu5cpf5yn2dmku8wdhb</v>
          </cell>
          <cell r="F206" t="str">
            <v>Green Mountain Community Solar</v>
          </cell>
          <cell r="G206" t="str">
            <v>Green Mountain Power Corp</v>
          </cell>
          <cell r="H206">
            <v>7601</v>
          </cell>
          <cell r="I206">
            <v>1</v>
          </cell>
          <cell r="J206" t="str">
            <v>DC</v>
          </cell>
          <cell r="M206" t="str">
            <v>Fixed Wattage Amount</v>
          </cell>
          <cell r="N206">
            <v>29.5</v>
          </cell>
          <cell r="O206" t="str">
            <v>Res/Comm</v>
          </cell>
          <cell r="Q206" t="str">
            <v>Pay up front – Fixed</v>
          </cell>
          <cell r="R206">
            <v>4.5</v>
          </cell>
          <cell r="Z206" t="str">
            <v>If the ITC is claimed, cost is $315/W</v>
          </cell>
          <cell r="AA206" t="str">
            <v>Yes</v>
          </cell>
          <cell r="AB206" t="str">
            <v>VNEM</v>
          </cell>
          <cell r="AD206">
            <v>0.19969999999999999</v>
          </cell>
          <cell r="AI206">
            <v>2015</v>
          </cell>
          <cell r="AJ206" t="str">
            <v>Subscriber</v>
          </cell>
          <cell r="AK206" t="str">
            <v>Optional REC retirement at 15% added cost</v>
          </cell>
          <cell r="AS206" t="str">
            <v>P_779728398</v>
          </cell>
          <cell r="AT206" t="str">
            <v>P_089246189</v>
          </cell>
          <cell r="AU206" t="str">
            <v>P_459422513</v>
          </cell>
          <cell r="AV206" t="str">
            <v>P_798823514</v>
          </cell>
          <cell r="AW206" t="str">
            <v>P_622838618</v>
          </cell>
          <cell r="BC206" t="str">
            <v>Financing is available through the Vermont Employees Credit Union's VGreen program Length (column N) originally 29-30 years</v>
          </cell>
        </row>
        <row r="207">
          <cell r="A207" t="str">
            <v>C_916269065</v>
          </cell>
          <cell r="B207" t="str">
            <v>Y</v>
          </cell>
          <cell r="C207">
            <v>43507</v>
          </cell>
          <cell r="D207" t="str">
            <v>MG</v>
          </cell>
          <cell r="E207" t="str">
            <v>https://umnboxcom/s/1zcp7g0ii3zgqgvp5lapn8brmqou8n8i</v>
          </cell>
          <cell r="F207" t="str">
            <v>Rural Renewable Energy Alliance</v>
          </cell>
          <cell r="G207" t="str">
            <v>Beltrami Electric Coop, Inc</v>
          </cell>
          <cell r="H207">
            <v>1529</v>
          </cell>
          <cell r="M207" t="str">
            <v>Fixed Wattage Amount</v>
          </cell>
          <cell r="N207">
            <v>30</v>
          </cell>
          <cell r="O207" t="str">
            <v>Residential</v>
          </cell>
          <cell r="Q207" t="str">
            <v>Pay up front – Fixed</v>
          </cell>
          <cell r="R207">
            <v>0</v>
          </cell>
          <cell r="AB207" t="str">
            <v>VNEM</v>
          </cell>
          <cell r="AG207">
            <v>1</v>
          </cell>
          <cell r="AH207">
            <v>1</v>
          </cell>
          <cell r="AI207">
            <v>2017</v>
          </cell>
          <cell r="AJ207" t="str">
            <v>Uncertain</v>
          </cell>
          <cell r="AS207" t="str">
            <v>P_253291023</v>
          </cell>
          <cell r="BC207" t="str">
            <v>Subscription Size/Panel Size (clumn I): Enough for full energy assistance payment ($495)</v>
          </cell>
        </row>
        <row r="208">
          <cell r="A208" t="str">
            <v>C_410686345</v>
          </cell>
          <cell r="B208" t="str">
            <v>Y</v>
          </cell>
          <cell r="C208">
            <v>43516</v>
          </cell>
          <cell r="D208" t="str">
            <v>LF</v>
          </cell>
          <cell r="E208" t="str">
            <v>https://umnboxcom/s/tako9wjf6lk4m1n6tioiucdohskl4vbf</v>
          </cell>
          <cell r="F208" t="str">
            <v>Soveren Solar</v>
          </cell>
          <cell r="G208" t="str">
            <v>Green Mountain Power Corp</v>
          </cell>
          <cell r="H208">
            <v>7601</v>
          </cell>
          <cell r="I208">
            <v>250</v>
          </cell>
          <cell r="J208" t="str">
            <v>DC</v>
          </cell>
          <cell r="M208" t="str">
            <v>Fixed Wattage Amount</v>
          </cell>
          <cell r="N208">
            <v>30</v>
          </cell>
          <cell r="O208" t="str">
            <v>Res/Comm/Ind</v>
          </cell>
          <cell r="Q208" t="str">
            <v>Pay up front – Fixed</v>
          </cell>
          <cell r="R208">
            <v>1000</v>
          </cell>
          <cell r="Z208" t="str">
            <v>If the ITC is claimed, cost is $700</v>
          </cell>
          <cell r="AA208" t="str">
            <v>Yes</v>
          </cell>
          <cell r="AB208" t="str">
            <v>VNEM</v>
          </cell>
          <cell r="AI208">
            <v>2013</v>
          </cell>
          <cell r="AJ208" t="str">
            <v>Uncertain</v>
          </cell>
          <cell r="AK208" t="str">
            <v xml:space="preserve">There is discussion of RECs on their website, but not a clear description of who owns them </v>
          </cell>
          <cell r="AS208" t="str">
            <v>P_494916473</v>
          </cell>
          <cell r="AT208" t="str">
            <v>P_959313244</v>
          </cell>
          <cell r="AU208" t="str">
            <v>P_528699345</v>
          </cell>
          <cell r="AV208" t="str">
            <v>P_563639637</v>
          </cell>
          <cell r="AW208" t="str">
            <v>P_658918492</v>
          </cell>
          <cell r="AX208" t="str">
            <v>P_671821772</v>
          </cell>
          <cell r="AY208" t="str">
            <v>P_518999578</v>
          </cell>
          <cell r="AZ208" t="str">
            <v>P_577141444</v>
          </cell>
          <cell r="BC208" t="str">
            <v>Soveren Solar is no longer in business, so it was challenging to get much information about their payment and cost options There is mention of a lease program at a starting price point of $750 and then an option at year 7 to buy the panels, but it is not entirely clear how this would work There is also mention of financing options from credit unions</v>
          </cell>
        </row>
        <row r="209">
          <cell r="A209" t="str">
            <v>C_061477905</v>
          </cell>
          <cell r="B209" t="str">
            <v>Y</v>
          </cell>
          <cell r="C209">
            <v>43527</v>
          </cell>
          <cell r="D209" t="str">
            <v>LF</v>
          </cell>
          <cell r="E209" t="str">
            <v>https://umnboxcom/s/c2ar0r1csan27vxlxe36xo8bzp6gg3x1</v>
          </cell>
          <cell r="F209" t="str">
            <v>Acorn Energy Cooperative, Alteris Renewables</v>
          </cell>
          <cell r="G209" t="str">
            <v>Green Mountain Power Corp</v>
          </cell>
          <cell r="H209">
            <v>7601</v>
          </cell>
          <cell r="I209">
            <v>3000</v>
          </cell>
          <cell r="J209" t="str">
            <v>AC</v>
          </cell>
          <cell r="M209" t="str">
            <v>Fixed Wattage Amount</v>
          </cell>
          <cell r="N209">
            <v>25</v>
          </cell>
          <cell r="O209" t="str">
            <v>Res/Comm/Ind</v>
          </cell>
          <cell r="Q209" t="str">
            <v>Pay up front – Fixed</v>
          </cell>
          <cell r="R209">
            <v>2000</v>
          </cell>
          <cell r="AB209" t="str">
            <v>Other</v>
          </cell>
          <cell r="AC209" t="str">
            <v>Credit of $002/kWh credited every quarter</v>
          </cell>
          <cell r="AD209">
            <v>0.02</v>
          </cell>
          <cell r="AG209">
            <v>12</v>
          </cell>
          <cell r="AI209">
            <v>2011</v>
          </cell>
          <cell r="AJ209" t="str">
            <v>Uncertain</v>
          </cell>
          <cell r="AS209" t="str">
            <v>P_181624687</v>
          </cell>
        </row>
        <row r="210">
          <cell r="A210" t="str">
            <v>C_472778608</v>
          </cell>
          <cell r="B210" t="str">
            <v>Y</v>
          </cell>
          <cell r="C210">
            <v>43516</v>
          </cell>
          <cell r="D210" t="str">
            <v>LF</v>
          </cell>
          <cell r="E210" t="str">
            <v>https://umnboxcom/s/oncg5qfr5dks5ts9cav6gct6d4lfipko</v>
          </cell>
          <cell r="F210" t="str">
            <v>Clean Energy Collective</v>
          </cell>
          <cell r="G210" t="str">
            <v>Green Mountain Power Corp</v>
          </cell>
          <cell r="H210">
            <v>7601</v>
          </cell>
          <cell r="I210">
            <v>250</v>
          </cell>
          <cell r="M210" t="str">
            <v>Full Panel</v>
          </cell>
          <cell r="N210">
            <v>50</v>
          </cell>
          <cell r="O210" t="str">
            <v>Residential</v>
          </cell>
          <cell r="Q210" t="str">
            <v>Pay up front – Fixed</v>
          </cell>
          <cell r="R210">
            <v>813</v>
          </cell>
          <cell r="AB210" t="str">
            <v>VNEM</v>
          </cell>
          <cell r="AI210">
            <v>2013</v>
          </cell>
          <cell r="AJ210" t="str">
            <v>Uncertain</v>
          </cell>
          <cell r="AS210" t="str">
            <v>P_878348739</v>
          </cell>
          <cell r="BC210" t="str">
            <v>The calculated panel size (ESTIMATED) is 250 W, but it is not explicitly stated anywhere</v>
          </cell>
        </row>
        <row r="211">
          <cell r="A211" t="str">
            <v>C_999734317</v>
          </cell>
          <cell r="B211" t="str">
            <v>Y</v>
          </cell>
          <cell r="C211">
            <v>43521</v>
          </cell>
          <cell r="D211" t="str">
            <v>LF</v>
          </cell>
          <cell r="E211" t="str">
            <v>https://umnboxcom/s/252k6g4c2fzil57fiwf85pw2ezhezxsx</v>
          </cell>
          <cell r="F211" t="str">
            <v>SunCommon</v>
          </cell>
          <cell r="G211" t="str">
            <v>Green Mountain Power Corp</v>
          </cell>
          <cell r="H211">
            <v>7601</v>
          </cell>
          <cell r="N211" t="str">
            <v>N/A</v>
          </cell>
          <cell r="O211" t="str">
            <v>Residential</v>
          </cell>
          <cell r="Q211" t="str">
            <v>Pay up front – Fixed</v>
          </cell>
          <cell r="R211">
            <v>0</v>
          </cell>
          <cell r="Z211" t="str">
            <v>7% discount on power guaranteed</v>
          </cell>
          <cell r="AB211" t="str">
            <v>Other</v>
          </cell>
          <cell r="AI211">
            <v>2017</v>
          </cell>
          <cell r="AJ211" t="str">
            <v>Uncertain</v>
          </cell>
          <cell r="AS211" t="str">
            <v>P_195774266</v>
          </cell>
          <cell r="BC211" t="str">
            <v>For GMP customers at or below 150% of the federal poverty level</v>
          </cell>
        </row>
        <row r="212">
          <cell r="A212" t="str">
            <v>C_575369783</v>
          </cell>
          <cell r="B212" t="str">
            <v>Y</v>
          </cell>
          <cell r="C212">
            <v>43516</v>
          </cell>
          <cell r="D212" t="str">
            <v>LF</v>
          </cell>
          <cell r="E212" t="str">
            <v>https://umnboxcom/s/op6cpmbmpuw8y47ueb802ko8ce10fdjb</v>
          </cell>
          <cell r="F212" t="str">
            <v>Green Lantern</v>
          </cell>
          <cell r="G212" t="str">
            <v>Green Mountain Power Corp</v>
          </cell>
          <cell r="H212">
            <v>7601</v>
          </cell>
          <cell r="I212">
            <v>1</v>
          </cell>
          <cell r="J212" t="str">
            <v>DC</v>
          </cell>
          <cell r="M212" t="str">
            <v>Fixed Wattage Amount</v>
          </cell>
          <cell r="N212">
            <v>30</v>
          </cell>
          <cell r="O212" t="str">
            <v>Res/Comm</v>
          </cell>
          <cell r="Q212" t="str">
            <v>Pay up front – Fixed</v>
          </cell>
          <cell r="R212">
            <v>4</v>
          </cell>
          <cell r="Z212" t="str">
            <v>Subscribers can claim the ITC, which offers an additional 30% discount</v>
          </cell>
          <cell r="AA212" t="str">
            <v>Yes</v>
          </cell>
          <cell r="AB212" t="str">
            <v>VNEM</v>
          </cell>
          <cell r="AD212">
            <v>0.17399999999999999</v>
          </cell>
          <cell r="AI212">
            <v>2018</v>
          </cell>
          <cell r="AJ212" t="str">
            <v>Utility</v>
          </cell>
          <cell r="AK212" t="str">
            <v>Sold to GMP for any agreements after Jan 1, 2017</v>
          </cell>
          <cell r="AS212" t="str">
            <v>P_961249055</v>
          </cell>
        </row>
        <row r="213">
          <cell r="A213" t="str">
            <v>C_157589403</v>
          </cell>
          <cell r="B213" t="str">
            <v>Y</v>
          </cell>
          <cell r="C213">
            <v>43516</v>
          </cell>
          <cell r="D213" t="str">
            <v>LF</v>
          </cell>
          <cell r="E213" t="str">
            <v>https://umnboxcom/s/h4tiub9e0e1yhklbgfgt641n20avo8v1</v>
          </cell>
          <cell r="F213" t="str">
            <v>Aegis Renewable Energy</v>
          </cell>
          <cell r="G213" t="str">
            <v>Green Mountain Power Corp</v>
          </cell>
          <cell r="H213">
            <v>7601</v>
          </cell>
          <cell r="I213">
            <v>1</v>
          </cell>
          <cell r="J213" t="str">
            <v>DC</v>
          </cell>
          <cell r="M213" t="str">
            <v>Fixed Wattage Amount</v>
          </cell>
          <cell r="N213">
            <v>25</v>
          </cell>
          <cell r="O213" t="str">
            <v>Residential</v>
          </cell>
          <cell r="Q213" t="str">
            <v>Pay up front – Fixed</v>
          </cell>
          <cell r="R213">
            <v>2.87</v>
          </cell>
          <cell r="Z213" t="str">
            <v>Subscribers can claim the ITC, which offers an additional 30% discount</v>
          </cell>
          <cell r="AA213" t="str">
            <v>Yes</v>
          </cell>
          <cell r="AB213" t="str">
            <v>VNEM</v>
          </cell>
          <cell r="AF213" t="str">
            <v>Spring</v>
          </cell>
          <cell r="AI213">
            <v>2016</v>
          </cell>
          <cell r="AJ213" t="str">
            <v>Subscriber</v>
          </cell>
          <cell r="AK213" t="str">
            <v>A project requirement for the community was that the RECs could not be sold</v>
          </cell>
          <cell r="AS213" t="str">
            <v>P_462026555</v>
          </cell>
        </row>
        <row r="214">
          <cell r="A214" t="str">
            <v>C_935412961</v>
          </cell>
          <cell r="B214" t="str">
            <v>Y</v>
          </cell>
          <cell r="C214">
            <v>43516</v>
          </cell>
          <cell r="D214" t="str">
            <v>LF</v>
          </cell>
          <cell r="E214" t="str">
            <v>https://umnboxcom/s/3y92ab4k9ln51urpxwenlzildse69z61</v>
          </cell>
          <cell r="F214" t="str">
            <v>Alteris Renewables (now Real Goods Solar)</v>
          </cell>
          <cell r="G214" t="str">
            <v>Green Mountain Power Corp</v>
          </cell>
          <cell r="H214">
            <v>7601</v>
          </cell>
          <cell r="I214">
            <v>1</v>
          </cell>
          <cell r="J214" t="str">
            <v>DC</v>
          </cell>
          <cell r="M214" t="str">
            <v>Fixed Wattage Amount</v>
          </cell>
          <cell r="N214" t="str">
            <v>N/A</v>
          </cell>
          <cell r="O214" t="str">
            <v>Residential</v>
          </cell>
          <cell r="Q214" t="str">
            <v>Pay up front – Fixed</v>
          </cell>
          <cell r="R214">
            <v>5.42</v>
          </cell>
          <cell r="Z214" t="str">
            <v>Subscribers can claim the ITC, which offers an additional 30% discount</v>
          </cell>
          <cell r="AA214" t="str">
            <v>Yes</v>
          </cell>
          <cell r="AB214" t="str">
            <v>VNEM</v>
          </cell>
          <cell r="AD214">
            <v>0.2</v>
          </cell>
          <cell r="AI214">
            <v>2011</v>
          </cell>
          <cell r="AJ214" t="str">
            <v>Uncertain</v>
          </cell>
          <cell r="AS214" t="str">
            <v>P_624717353</v>
          </cell>
        </row>
        <row r="215">
          <cell r="A215" t="str">
            <v>C_062520028a</v>
          </cell>
          <cell r="B215" t="str">
            <v>Y</v>
          </cell>
          <cell r="C215">
            <v>43516</v>
          </cell>
          <cell r="D215" t="str">
            <v>LF</v>
          </cell>
          <cell r="E215" t="str">
            <v>https://umnboxcom/s/yoigre7bet3e8jwx6j7bx8t6gq6fers7</v>
          </cell>
          <cell r="F215" t="str">
            <v>NRG</v>
          </cell>
          <cell r="G215" t="str">
            <v>Green Mountain Power Corp</v>
          </cell>
          <cell r="H215">
            <v>7601</v>
          </cell>
          <cell r="I215">
            <v>3000</v>
          </cell>
          <cell r="J215" t="str">
            <v>DC</v>
          </cell>
          <cell r="M215" t="str">
            <v>Fixed Wattage Amount</v>
          </cell>
          <cell r="N215">
            <v>3</v>
          </cell>
          <cell r="O215" t="str">
            <v>Residential</v>
          </cell>
          <cell r="Q215" t="str">
            <v>Amortized – Fixed</v>
          </cell>
          <cell r="S215">
            <v>60</v>
          </cell>
          <cell r="T215">
            <v>0</v>
          </cell>
          <cell r="U215">
            <v>36</v>
          </cell>
          <cell r="AB215" t="str">
            <v>VNEM</v>
          </cell>
          <cell r="AD215">
            <v>0.21</v>
          </cell>
          <cell r="AE215">
            <v>0.15</v>
          </cell>
          <cell r="AG215">
            <v>5</v>
          </cell>
          <cell r="AI215">
            <v>2014</v>
          </cell>
          <cell r="AJ215" t="str">
            <v>Third Party</v>
          </cell>
          <cell r="AK215" t="str">
            <v>NRG will retain and sell</v>
          </cell>
          <cell r="AS215" t="str">
            <v>P_048623356</v>
          </cell>
        </row>
        <row r="216">
          <cell r="A216" t="str">
            <v>C_062520028b</v>
          </cell>
          <cell r="B216" t="str">
            <v>Y</v>
          </cell>
          <cell r="C216">
            <v>43516</v>
          </cell>
          <cell r="D216" t="str">
            <v>LF</v>
          </cell>
          <cell r="E216" t="str">
            <v>https://umnboxcom/s/yoigre7bet3e8jwx6j7bx8t6gq6fers7</v>
          </cell>
          <cell r="F216" t="str">
            <v>NRG</v>
          </cell>
          <cell r="G216" t="str">
            <v>Green Mountain Power Corp</v>
          </cell>
          <cell r="H216">
            <v>7601</v>
          </cell>
          <cell r="I216">
            <v>3000</v>
          </cell>
          <cell r="J216" t="str">
            <v>DC</v>
          </cell>
          <cell r="M216" t="str">
            <v>Fixed Wattage Amount</v>
          </cell>
          <cell r="N216">
            <v>5</v>
          </cell>
          <cell r="O216" t="str">
            <v>Residential</v>
          </cell>
          <cell r="Q216" t="str">
            <v>Amortized – Fixed</v>
          </cell>
          <cell r="S216">
            <v>58</v>
          </cell>
          <cell r="T216">
            <v>0</v>
          </cell>
          <cell r="U216">
            <v>60</v>
          </cell>
          <cell r="AB216" t="str">
            <v>VNEM</v>
          </cell>
          <cell r="AD216">
            <v>0.21</v>
          </cell>
          <cell r="AE216">
            <v>0.15</v>
          </cell>
          <cell r="AG216">
            <v>5</v>
          </cell>
          <cell r="AI216">
            <v>2014</v>
          </cell>
          <cell r="AJ216" t="str">
            <v>Third Party</v>
          </cell>
          <cell r="AK216" t="str">
            <v>NRG will retain and sell</v>
          </cell>
          <cell r="AS216" t="str">
            <v>P_048623356</v>
          </cell>
        </row>
        <row r="217">
          <cell r="A217" t="str">
            <v>C_062520028c</v>
          </cell>
          <cell r="B217" t="str">
            <v>Y</v>
          </cell>
          <cell r="C217">
            <v>43516</v>
          </cell>
          <cell r="D217" t="str">
            <v>LF</v>
          </cell>
          <cell r="E217" t="str">
            <v>https://umnboxcom/s/yoigre7bet3e8jwx6j7bx8t6gq6fers7</v>
          </cell>
          <cell r="F217" t="str">
            <v>NRG</v>
          </cell>
          <cell r="G217" t="str">
            <v>Green Mountain Power Corp</v>
          </cell>
          <cell r="H217">
            <v>7601</v>
          </cell>
          <cell r="I217">
            <v>3000</v>
          </cell>
          <cell r="J217" t="str">
            <v>DC</v>
          </cell>
          <cell r="M217" t="str">
            <v>Fixed Wattage Amount</v>
          </cell>
          <cell r="N217">
            <v>10</v>
          </cell>
          <cell r="O217" t="str">
            <v>Residential</v>
          </cell>
          <cell r="Q217" t="str">
            <v>Amortized – Fixed</v>
          </cell>
          <cell r="S217">
            <v>55</v>
          </cell>
          <cell r="T217">
            <v>0</v>
          </cell>
          <cell r="U217">
            <v>120</v>
          </cell>
          <cell r="AB217" t="str">
            <v>VNEM</v>
          </cell>
          <cell r="AD217">
            <v>0.21</v>
          </cell>
          <cell r="AE217">
            <v>0.15</v>
          </cell>
          <cell r="AG217">
            <v>5</v>
          </cell>
          <cell r="AI217">
            <v>2014</v>
          </cell>
          <cell r="AJ217" t="str">
            <v>Third Party</v>
          </cell>
          <cell r="AK217" t="str">
            <v>NRG will retain and sell</v>
          </cell>
          <cell r="AS217" t="str">
            <v>P_048623356</v>
          </cell>
        </row>
        <row r="218">
          <cell r="A218" t="str">
            <v>C_717794376</v>
          </cell>
          <cell r="B218" t="str">
            <v>Y</v>
          </cell>
          <cell r="C218">
            <v>43527</v>
          </cell>
          <cell r="D218" t="str">
            <v>MG</v>
          </cell>
          <cell r="E218" t="str">
            <v>https://umnboxcom/s/tdsiky3l8r3a3oq2hmk7r5tmrjggk8b7</v>
          </cell>
          <cell r="F218" t="str">
            <v>Sippican Community Solar Cooperative</v>
          </cell>
          <cell r="G218" t="str">
            <v>NSTAR (DBA EverSource)</v>
          </cell>
          <cell r="H218">
            <v>54913</v>
          </cell>
          <cell r="I218">
            <v>7840</v>
          </cell>
          <cell r="J218" t="str">
            <v>DC</v>
          </cell>
          <cell r="M218" t="str">
            <v>Full Panel</v>
          </cell>
          <cell r="N218">
            <v>10</v>
          </cell>
          <cell r="O218" t="str">
            <v>Residential</v>
          </cell>
          <cell r="Q218" t="str">
            <v>Pay up front – Fixed</v>
          </cell>
          <cell r="R218">
            <v>5000</v>
          </cell>
          <cell r="AB218" t="str">
            <v>VNEM</v>
          </cell>
          <cell r="AG218">
            <v>11</v>
          </cell>
          <cell r="AH218">
            <v>26</v>
          </cell>
          <cell r="AI218">
            <v>2014</v>
          </cell>
          <cell r="AJ218" t="str">
            <v>Third Party</v>
          </cell>
          <cell r="AS218" t="str">
            <v>P_010055653</v>
          </cell>
        </row>
        <row r="219">
          <cell r="A219" t="str">
            <v>C_134558015</v>
          </cell>
          <cell r="B219" t="str">
            <v>Y</v>
          </cell>
          <cell r="C219">
            <v>43527</v>
          </cell>
          <cell r="D219" t="str">
            <v>MG</v>
          </cell>
          <cell r="E219" t="str">
            <v>https://umnboxcom/s/kp0qbcnus4bbi9vw3do150bl5v4cpkui</v>
          </cell>
          <cell r="F219" t="str">
            <v>Brewster Community Solar Cooperative Inc</v>
          </cell>
          <cell r="G219" t="str">
            <v>NSTAR (DBA EverSource)</v>
          </cell>
          <cell r="H219">
            <v>54913</v>
          </cell>
          <cell r="I219">
            <v>4800</v>
          </cell>
          <cell r="J219" t="str">
            <v>DC</v>
          </cell>
          <cell r="M219" t="str">
            <v>Full Panel</v>
          </cell>
          <cell r="N219">
            <v>5</v>
          </cell>
          <cell r="O219" t="str">
            <v>Residential</v>
          </cell>
          <cell r="Q219" t="str">
            <v>Pay up front – Fixed</v>
          </cell>
          <cell r="R219">
            <v>5000</v>
          </cell>
          <cell r="AB219" t="str">
            <v>VNEM</v>
          </cell>
          <cell r="AI219">
            <v>2012</v>
          </cell>
          <cell r="AJ219" t="str">
            <v>Third Party</v>
          </cell>
          <cell r="AS219" t="str">
            <v>P_038358713</v>
          </cell>
        </row>
        <row r="220">
          <cell r="A220" t="str">
            <v>C_603069333</v>
          </cell>
          <cell r="B220" t="str">
            <v>Y</v>
          </cell>
          <cell r="C220">
            <v>43517</v>
          </cell>
          <cell r="D220" t="str">
            <v>MG</v>
          </cell>
          <cell r="E220" t="str">
            <v>https://umnboxcom/s/0fbj2jf6ad5g4twiy9t0o8x3q7c1ubpa</v>
          </cell>
          <cell r="F220" t="str">
            <v>Nexamp</v>
          </cell>
          <cell r="G220" t="str">
            <v>Fitchberg Electric or Unitil</v>
          </cell>
          <cell r="H220">
            <v>24590</v>
          </cell>
          <cell r="I220">
            <v>325000</v>
          </cell>
          <cell r="J220" t="str">
            <v>DC</v>
          </cell>
          <cell r="M220" t="str">
            <v>Fixed Wattage Amount</v>
          </cell>
          <cell r="N220">
            <v>20</v>
          </cell>
          <cell r="O220" t="str">
            <v>Industrial</v>
          </cell>
          <cell r="P220" t="str">
            <v>Town of Lunenburg</v>
          </cell>
          <cell r="Q220" t="str">
            <v>Discount Rate</v>
          </cell>
          <cell r="Y220">
            <v>0.25</v>
          </cell>
          <cell r="AB220" t="str">
            <v>VNEM</v>
          </cell>
          <cell r="AC220" t="str">
            <v>25% discount of what ever net metering is at</v>
          </cell>
          <cell r="AG220">
            <v>9</v>
          </cell>
          <cell r="AH220">
            <v>16</v>
          </cell>
          <cell r="AI220">
            <v>2015</v>
          </cell>
          <cell r="AJ220" t="str">
            <v>Third Party</v>
          </cell>
          <cell r="AK220" t="str">
            <v>Nexamp sells</v>
          </cell>
          <cell r="AS220" t="str">
            <v>P_714953692</v>
          </cell>
        </row>
        <row r="221">
          <cell r="A221" t="str">
            <v>C_113134233</v>
          </cell>
          <cell r="B221" t="str">
            <v>Y</v>
          </cell>
          <cell r="C221">
            <v>43516</v>
          </cell>
          <cell r="D221" t="str">
            <v>LF</v>
          </cell>
          <cell r="E221" t="str">
            <v>https://umnboxcom/s/mapgcodxug5awk2h2guvvoj5usuxg36a</v>
          </cell>
          <cell r="F221" t="str">
            <v>Norwich Technologies</v>
          </cell>
          <cell r="G221" t="str">
            <v>Green Mountain Power Corp</v>
          </cell>
          <cell r="H221">
            <v>7601</v>
          </cell>
          <cell r="M221" t="str">
            <v>Fixed Wattage Amount</v>
          </cell>
          <cell r="N221">
            <v>25</v>
          </cell>
          <cell r="O221" t="str">
            <v>Res/Comm</v>
          </cell>
          <cell r="Q221" t="str">
            <v>Pay up front – Fixed</v>
          </cell>
          <cell r="R221">
            <v>2782</v>
          </cell>
          <cell r="AA221" t="str">
            <v>Yes</v>
          </cell>
          <cell r="AB221" t="str">
            <v>VNEM</v>
          </cell>
          <cell r="AG221">
            <v>10</v>
          </cell>
          <cell r="AI221">
            <v>2018</v>
          </cell>
          <cell r="AJ221" t="str">
            <v>Utility</v>
          </cell>
          <cell r="AK221" t="str">
            <v>GMP retains and retires the RECs</v>
          </cell>
          <cell r="AS221" t="str">
            <v>P_604210375</v>
          </cell>
          <cell r="BC221" t="str">
            <v>The calculated share size (ESTIMATED) is 1000 W, but it is not explicitly stated anywhere</v>
          </cell>
        </row>
        <row r="222">
          <cell r="A222" t="str">
            <v>C_458421759a</v>
          </cell>
          <cell r="B222" t="str">
            <v>Y</v>
          </cell>
          <cell r="C222">
            <v>43521</v>
          </cell>
          <cell r="D222" t="str">
            <v>MJ</v>
          </cell>
          <cell r="E222" t="str">
            <v>https://umnboxcom/s/6qlqcr0j8ev5q1ub9h29y7zp5wi8t68u</v>
          </cell>
          <cell r="F222" t="str">
            <v>Reading Municipal Light Department</v>
          </cell>
          <cell r="G222" t="str">
            <v>Reading Municipal Light Department</v>
          </cell>
          <cell r="H222">
            <v>15748</v>
          </cell>
          <cell r="I222">
            <v>200</v>
          </cell>
          <cell r="J222" t="str">
            <v>AC</v>
          </cell>
          <cell r="M222" t="str">
            <v>Fixed Wattage Amount</v>
          </cell>
          <cell r="N222">
            <v>10</v>
          </cell>
          <cell r="O222" t="str">
            <v>Residential</v>
          </cell>
          <cell r="Q222" t="str">
            <v>Amortized – Fixed</v>
          </cell>
          <cell r="S222">
            <v>5</v>
          </cell>
          <cell r="U222">
            <v>120</v>
          </cell>
          <cell r="AB222" t="str">
            <v>VNEM</v>
          </cell>
          <cell r="AG222">
            <v>6</v>
          </cell>
          <cell r="AI222">
            <v>2017</v>
          </cell>
          <cell r="AS222" t="str">
            <v>P_808466665a</v>
          </cell>
          <cell r="BC222" t="str">
            <v>Price starts at $5/mo but "The charge will be reviewed and adjusted every six months based on actual project performance"</v>
          </cell>
        </row>
        <row r="223">
          <cell r="A223" t="str">
            <v>C_458421759b</v>
          </cell>
          <cell r="B223" t="str">
            <v>Y</v>
          </cell>
          <cell r="C223">
            <v>43521</v>
          </cell>
          <cell r="D223" t="str">
            <v>MJ</v>
          </cell>
          <cell r="E223" t="str">
            <v>https://umnboxcom/s/6qlqcr0j8ev5q1ub9h29y7zp5wi8t68u</v>
          </cell>
          <cell r="F223" t="str">
            <v>Reading Municipal Light Department</v>
          </cell>
          <cell r="G223" t="str">
            <v>Reading Municipal Light Department</v>
          </cell>
          <cell r="H223">
            <v>15748</v>
          </cell>
          <cell r="I223">
            <v>1000</v>
          </cell>
          <cell r="J223" t="str">
            <v>AC</v>
          </cell>
          <cell r="M223" t="str">
            <v>Fixed Wattage Amount</v>
          </cell>
          <cell r="N223">
            <v>10</v>
          </cell>
          <cell r="O223" t="str">
            <v>Comm/Ind</v>
          </cell>
          <cell r="Q223" t="str">
            <v>Amortized – Fixed</v>
          </cell>
          <cell r="S223">
            <v>25</v>
          </cell>
          <cell r="U223">
            <v>120</v>
          </cell>
          <cell r="AB223" t="str">
            <v>VNEM</v>
          </cell>
          <cell r="AG223">
            <v>6</v>
          </cell>
          <cell r="AI223">
            <v>2017</v>
          </cell>
          <cell r="AS223" t="str">
            <v>P_808466665a</v>
          </cell>
          <cell r="BC223" t="str">
            <v>Price starts at $25/mo but "The charge will be reviewed and adjusted every six months based on actual project performance"</v>
          </cell>
        </row>
        <row r="224">
          <cell r="A224" t="str">
            <v>C_606224281a</v>
          </cell>
          <cell r="B224" t="str">
            <v>Y</v>
          </cell>
          <cell r="C224">
            <v>43521</v>
          </cell>
          <cell r="D224" t="str">
            <v>MJ</v>
          </cell>
          <cell r="E224" t="str">
            <v>https://umnboxcom/s/v86og0kbcm6jwb7ca8q99tqdbz7ybkwj</v>
          </cell>
          <cell r="F224" t="str">
            <v>Reading Municipal Light Department</v>
          </cell>
          <cell r="G224" t="str">
            <v>Reading Municipal Light Department</v>
          </cell>
          <cell r="H224">
            <v>15748</v>
          </cell>
          <cell r="I224">
            <v>334</v>
          </cell>
          <cell r="J224" t="str">
            <v>AC</v>
          </cell>
          <cell r="M224" t="str">
            <v>Fixed Wattage Amount</v>
          </cell>
          <cell r="N224">
            <v>10</v>
          </cell>
          <cell r="O224" t="str">
            <v>Residential</v>
          </cell>
          <cell r="Q224" t="str">
            <v>Amortized – Fixed</v>
          </cell>
          <cell r="S224">
            <v>5</v>
          </cell>
          <cell r="U224">
            <v>120</v>
          </cell>
          <cell r="AB224" t="str">
            <v>VNEM</v>
          </cell>
          <cell r="AI224">
            <v>2019</v>
          </cell>
          <cell r="AS224" t="str">
            <v>P_808466665b</v>
          </cell>
          <cell r="BC224" t="str">
            <v>Price starts at $5/mo but "The charge will be reviewed and adjusted every six months based on actual project performance"</v>
          </cell>
        </row>
        <row r="225">
          <cell r="A225" t="str">
            <v>C_606224281b</v>
          </cell>
          <cell r="B225" t="str">
            <v>Y</v>
          </cell>
          <cell r="C225">
            <v>43521</v>
          </cell>
          <cell r="D225" t="str">
            <v>MJ</v>
          </cell>
          <cell r="E225" t="str">
            <v>https://umnboxcom/s/v86og0kbcm6jwb7ca8q99tqdbz7ybkwj</v>
          </cell>
          <cell r="F225" t="str">
            <v>Reading Municipal Light Department</v>
          </cell>
          <cell r="G225" t="str">
            <v>Reading Municipal Light Department</v>
          </cell>
          <cell r="H225">
            <v>15748</v>
          </cell>
          <cell r="I225">
            <v>1670</v>
          </cell>
          <cell r="J225" t="str">
            <v>AC</v>
          </cell>
          <cell r="M225" t="str">
            <v>Fixed Wattage Amount</v>
          </cell>
          <cell r="N225">
            <v>10</v>
          </cell>
          <cell r="O225" t="str">
            <v>Comm/Ind</v>
          </cell>
          <cell r="Q225" t="str">
            <v>Amortized – Fixed</v>
          </cell>
          <cell r="S225">
            <v>25</v>
          </cell>
          <cell r="U225">
            <v>120</v>
          </cell>
          <cell r="AB225" t="str">
            <v>VNEM</v>
          </cell>
          <cell r="AI225">
            <v>2019</v>
          </cell>
          <cell r="AS225" t="str">
            <v>P_808466665b</v>
          </cell>
          <cell r="BC225" t="str">
            <v>Price starts at $25/mo but "The charge will be reviewed and adjusted every six months based on actual project performance"</v>
          </cell>
        </row>
        <row r="226">
          <cell r="A226" t="str">
            <v>C_915996006a</v>
          </cell>
          <cell r="B226" t="str">
            <v>Y</v>
          </cell>
          <cell r="C226">
            <v>43522</v>
          </cell>
          <cell r="D226" t="str">
            <v>MJ</v>
          </cell>
          <cell r="E226" t="str">
            <v>https://umnboxcom/s/5czhkn780hegiwbjnkk31fmwvftd4g0r</v>
          </cell>
          <cell r="F226" t="str">
            <v>Middleborough Gas and Electric Department</v>
          </cell>
          <cell r="G226" t="str">
            <v>Middleborough Gas and Electric Department</v>
          </cell>
          <cell r="H226">
            <v>12473</v>
          </cell>
          <cell r="I226">
            <v>248</v>
          </cell>
          <cell r="J226" t="str">
            <v>DC</v>
          </cell>
          <cell r="M226" t="str">
            <v>Fixed Wattage Amount</v>
          </cell>
          <cell r="N226">
            <v>10</v>
          </cell>
          <cell r="O226" t="str">
            <v>Residential</v>
          </cell>
          <cell r="Q226" t="str">
            <v>Amortized – Fixed</v>
          </cell>
          <cell r="S226">
            <v>5</v>
          </cell>
          <cell r="U226">
            <v>12</v>
          </cell>
          <cell r="AB226" t="str">
            <v>VNEM</v>
          </cell>
          <cell r="AI226">
            <v>2018</v>
          </cell>
          <cell r="AS226" t="str">
            <v>P_252297768</v>
          </cell>
        </row>
        <row r="227">
          <cell r="A227" t="str">
            <v>C_915996006b</v>
          </cell>
          <cell r="B227" t="str">
            <v>Y</v>
          </cell>
          <cell r="C227">
            <v>43522</v>
          </cell>
          <cell r="D227" t="str">
            <v>MJ</v>
          </cell>
          <cell r="E227" t="str">
            <v>https://umnboxcom/s/5czhkn780hegiwbjnkk31fmwvftd4g0r</v>
          </cell>
          <cell r="F227" t="str">
            <v>Middleborough Gas and Electric Department</v>
          </cell>
          <cell r="G227" t="str">
            <v>Middleborough Gas and Electric Department</v>
          </cell>
          <cell r="H227">
            <v>12473</v>
          </cell>
          <cell r="I227">
            <v>1240</v>
          </cell>
          <cell r="J227" t="str">
            <v>DC</v>
          </cell>
          <cell r="M227" t="str">
            <v>Fixed Wattage Amount</v>
          </cell>
          <cell r="N227">
            <v>10</v>
          </cell>
          <cell r="O227" t="str">
            <v>Comm/Ind</v>
          </cell>
          <cell r="Q227" t="str">
            <v>Amortized – Fixed</v>
          </cell>
          <cell r="S227">
            <v>25</v>
          </cell>
          <cell r="U227">
            <v>12</v>
          </cell>
          <cell r="AB227" t="str">
            <v>VNEM</v>
          </cell>
          <cell r="AI227">
            <v>2019</v>
          </cell>
          <cell r="AS227" t="str">
            <v>P_252297768</v>
          </cell>
        </row>
        <row r="228">
          <cell r="A228" t="str">
            <v>C_231053079</v>
          </cell>
          <cell r="B228" t="str">
            <v>Y</v>
          </cell>
          <cell r="C228">
            <v>43522</v>
          </cell>
          <cell r="D228" t="str">
            <v>MJ</v>
          </cell>
          <cell r="E228" t="str">
            <v>https://umnboxcom/s/l96wfon2bjt4lysp6hsyompnylk653ww</v>
          </cell>
          <cell r="F228" t="str">
            <v>Middleborough Gas and Electric Department</v>
          </cell>
          <cell r="G228" t="str">
            <v>Middleborough Gas and Electric Department</v>
          </cell>
          <cell r="H228">
            <v>12473</v>
          </cell>
          <cell r="L228">
            <v>100</v>
          </cell>
          <cell r="M228" t="str">
            <v>Pct of Customer Load</v>
          </cell>
          <cell r="N228">
            <v>10</v>
          </cell>
          <cell r="O228" t="str">
            <v>Residential</v>
          </cell>
          <cell r="S228">
            <v>-8</v>
          </cell>
          <cell r="U228">
            <v>120</v>
          </cell>
          <cell r="AB228" t="str">
            <v>VNEM</v>
          </cell>
          <cell r="AC228" t="str">
            <v>Customers of MGED who opt into the project recieve $8/mo off their bill</v>
          </cell>
          <cell r="AI228">
            <v>2019</v>
          </cell>
          <cell r="AS228" t="str">
            <v>P_602080299</v>
          </cell>
          <cell r="BC228" t="str">
            <v>No enrollment fee, no participation fee, no cost This is a fixed cost benefit assigned directly to participating MGED customers, allowing the owner to qualify this project as a community (shared) solar project</v>
          </cell>
        </row>
        <row r="229">
          <cell r="A229" t="str">
            <v>C_187363382</v>
          </cell>
          <cell r="B229" t="str">
            <v>Y</v>
          </cell>
          <cell r="C229">
            <v>43522</v>
          </cell>
          <cell r="D229" t="str">
            <v>MJ</v>
          </cell>
          <cell r="E229" t="str">
            <v>https://umnboxcom/s/dty5fijozqqvjipgc9rvzqmnjz9zjgiu</v>
          </cell>
          <cell r="F229" t="str">
            <v>West Boylston Municipal Light Plant</v>
          </cell>
          <cell r="G229" t="str">
            <v>West Boylston Municipal Light Plant</v>
          </cell>
          <cell r="H229">
            <v>20326</v>
          </cell>
          <cell r="L229">
            <v>100</v>
          </cell>
          <cell r="M229" t="str">
            <v>Pct of Customer Load</v>
          </cell>
          <cell r="N229" t="str">
            <v>N/A</v>
          </cell>
          <cell r="O229" t="str">
            <v>Residential</v>
          </cell>
          <cell r="AB229" t="str">
            <v>VNEM</v>
          </cell>
          <cell r="AC229" t="str">
            <v>No change to electric bill</v>
          </cell>
          <cell r="AI229">
            <v>2018</v>
          </cell>
          <cell r="AS229" t="str">
            <v>P_912729615</v>
          </cell>
        </row>
        <row r="230">
          <cell r="A230" t="str">
            <v>C_598668055</v>
          </cell>
          <cell r="B230" t="str">
            <v>Y</v>
          </cell>
          <cell r="C230">
            <v>43522</v>
          </cell>
          <cell r="D230" t="str">
            <v>MJ</v>
          </cell>
          <cell r="E230" t="str">
            <v>https://umnboxcom/s/8d52mvv9y58i8scdmpwcqy5pu18kyfc4</v>
          </cell>
          <cell r="F230" t="str">
            <v xml:space="preserve">Shrewsbury Electric Cable Operations </v>
          </cell>
          <cell r="G230" t="str">
            <v xml:space="preserve">Shrewsbury Electric Cable Operations </v>
          </cell>
          <cell r="H230">
            <v>17127</v>
          </cell>
          <cell r="L230">
            <v>100</v>
          </cell>
          <cell r="M230" t="str">
            <v>Pct of Customer Load</v>
          </cell>
          <cell r="N230" t="str">
            <v>N/A</v>
          </cell>
          <cell r="O230" t="str">
            <v>Residential</v>
          </cell>
          <cell r="AB230" t="str">
            <v>VNEM</v>
          </cell>
          <cell r="AC230" t="str">
            <v>No change to electric bill</v>
          </cell>
          <cell r="AI230">
            <v>2018</v>
          </cell>
          <cell r="AS230" t="str">
            <v>P_704408979</v>
          </cell>
        </row>
        <row r="231">
          <cell r="A231" t="str">
            <v>C_384345866</v>
          </cell>
          <cell r="B231" t="str">
            <v>Y</v>
          </cell>
          <cell r="C231">
            <v>43522</v>
          </cell>
          <cell r="D231" t="str">
            <v>MJ</v>
          </cell>
          <cell r="E231" t="str">
            <v>https://umnboxcom/s/kvk798t712du0g2qbnormsdfjfdwz355</v>
          </cell>
          <cell r="F231" t="str">
            <v>Holyoke Gas and Electric</v>
          </cell>
          <cell r="G231" t="str">
            <v>Holyoke Gas and Electric</v>
          </cell>
          <cell r="H231">
            <v>8774</v>
          </cell>
          <cell r="L231">
            <v>100</v>
          </cell>
          <cell r="M231" t="str">
            <v>Pct of Customer Load</v>
          </cell>
          <cell r="N231" t="str">
            <v>N/A</v>
          </cell>
          <cell r="O231" t="str">
            <v>Residential</v>
          </cell>
          <cell r="AB231" t="str">
            <v>No Reimbursement</v>
          </cell>
          <cell r="AC231" t="str">
            <v>No change to electric bill</v>
          </cell>
          <cell r="AI231">
            <v>2017</v>
          </cell>
          <cell r="AS231" t="str">
            <v>P_397123236</v>
          </cell>
        </row>
        <row r="232">
          <cell r="A232" t="str">
            <v>C_433697191a</v>
          </cell>
          <cell r="C232">
            <v>43535</v>
          </cell>
          <cell r="D232" t="str">
            <v>MJ</v>
          </cell>
          <cell r="E232" t="str">
            <v>https://umnboxcom/s/0mhucu5xtbtv9x98ihn4gj8qxtf7a1lb</v>
          </cell>
          <cell r="F232" t="str">
            <v>MP2 Energy LLC</v>
          </cell>
          <cell r="G232" t="str">
            <v>MP2 Energy LLC</v>
          </cell>
          <cell r="H232" t="str">
            <v>59808TX</v>
          </cell>
          <cell r="L232">
            <v>100</v>
          </cell>
          <cell r="M232" t="str">
            <v>Pct of Customer Load</v>
          </cell>
          <cell r="N232">
            <v>1</v>
          </cell>
          <cell r="O232" t="str">
            <v>Residential</v>
          </cell>
          <cell r="Q232" t="str">
            <v>Amortized – Per kWh</v>
          </cell>
          <cell r="V232">
            <v>0.109</v>
          </cell>
          <cell r="X232">
            <v>12</v>
          </cell>
          <cell r="AB232" t="str">
            <v>No Reimbursement</v>
          </cell>
          <cell r="AC232" t="str">
            <v>No Reimbursement, fixed rate for 100% solar energy for length of contract</v>
          </cell>
          <cell r="AS232" t="str">
            <v>P_494064225</v>
          </cell>
        </row>
        <row r="233">
          <cell r="A233" t="str">
            <v>C_433697191b</v>
          </cell>
          <cell r="C233">
            <v>43536</v>
          </cell>
          <cell r="D233" t="str">
            <v>MJ</v>
          </cell>
          <cell r="E233" t="str">
            <v>https://umnboxcom/s/0mhucu5xtbtv9x98ihn4gj8qxtf7a1lb</v>
          </cell>
          <cell r="F233" t="str">
            <v>MP2 Energy LLC</v>
          </cell>
          <cell r="G233" t="str">
            <v>MP2 Energy LLC</v>
          </cell>
          <cell r="H233" t="str">
            <v>59808TX</v>
          </cell>
          <cell r="L233">
            <v>100</v>
          </cell>
          <cell r="M233" t="str">
            <v>Pct of Customer Load</v>
          </cell>
          <cell r="N233">
            <v>2</v>
          </cell>
          <cell r="O233" t="str">
            <v>Residential</v>
          </cell>
          <cell r="Q233" t="str">
            <v>Amortized – Per kWh</v>
          </cell>
          <cell r="V233">
            <v>0.105</v>
          </cell>
          <cell r="X233">
            <v>24</v>
          </cell>
          <cell r="AB233" t="str">
            <v>No Reimbursement</v>
          </cell>
          <cell r="AC233" t="str">
            <v>No Reimbursement, fixed rate for 100% solar energy for length of contract</v>
          </cell>
          <cell r="AS233" t="str">
            <v>P_494064225</v>
          </cell>
        </row>
        <row r="234">
          <cell r="A234" t="str">
            <v>C_433697191c</v>
          </cell>
          <cell r="C234">
            <v>43536</v>
          </cell>
          <cell r="D234" t="str">
            <v>MJ</v>
          </cell>
          <cell r="E234" t="str">
            <v>https://umnboxcom/s/0mhucu5xtbtv9x98ihn4gj8qxtf7a1lb</v>
          </cell>
          <cell r="F234" t="str">
            <v>MP2 Energy LLC</v>
          </cell>
          <cell r="G234" t="str">
            <v>MP2 Energy LLC</v>
          </cell>
          <cell r="H234" t="str">
            <v>59808TX</v>
          </cell>
          <cell r="L234">
            <v>100</v>
          </cell>
          <cell r="M234" t="str">
            <v>Pct of Customer Load</v>
          </cell>
          <cell r="N234">
            <v>5</v>
          </cell>
          <cell r="O234" t="str">
            <v>Residential</v>
          </cell>
          <cell r="Q234" t="str">
            <v>Amortized – Per kWh</v>
          </cell>
          <cell r="V234">
            <v>9.9000000000000005E-2</v>
          </cell>
          <cell r="X234">
            <v>60</v>
          </cell>
          <cell r="AB234" t="str">
            <v>No Reimbursement</v>
          </cell>
          <cell r="AC234" t="str">
            <v>No Reimbursement, fixed rate for 100% solar energy for length of contract</v>
          </cell>
          <cell r="AS234" t="str">
            <v>P_494064225</v>
          </cell>
        </row>
        <row r="235">
          <cell r="A235" t="str">
            <v>C_121540580</v>
          </cell>
          <cell r="D235" t="str">
            <v>LF</v>
          </cell>
          <cell r="E235" t="str">
            <v>https://umnboxcom/s/830rr4fuwal7aafpazya254pip29dtzd</v>
          </cell>
          <cell r="F235" t="str">
            <v>Certain Solar</v>
          </cell>
          <cell r="G235" t="str">
            <v>Consolidated Edison Co-NY Inc</v>
          </cell>
          <cell r="H235">
            <v>4226</v>
          </cell>
          <cell r="M235" t="str">
            <v>Fixed Wattage Amount</v>
          </cell>
          <cell r="N235" t="str">
            <v>N/A</v>
          </cell>
          <cell r="AB235" t="str">
            <v>VNEM</v>
          </cell>
          <cell r="AJ235" t="str">
            <v>Third Party</v>
          </cell>
        </row>
        <row r="236">
          <cell r="A236" t="str">
            <v>C_237003050</v>
          </cell>
          <cell r="B236" t="str">
            <v>Y</v>
          </cell>
          <cell r="C236">
            <v>44000</v>
          </cell>
          <cell r="D236" t="str">
            <v>LF</v>
          </cell>
          <cell r="E236" t="str">
            <v>https://umnboxcom/s/830rr4fuwal7aafpazya254pip29dtzd</v>
          </cell>
          <cell r="F236" t="str">
            <v>Common Energy LLC</v>
          </cell>
          <cell r="G236" t="str">
            <v>Consolidated Edison Co-NY Inc</v>
          </cell>
          <cell r="H236">
            <v>4226</v>
          </cell>
          <cell r="L236">
            <v>82.5</v>
          </cell>
          <cell r="M236" t="str">
            <v>Pct of Customer Load</v>
          </cell>
          <cell r="N236">
            <v>25</v>
          </cell>
          <cell r="O236" t="str">
            <v>Residential</v>
          </cell>
          <cell r="Q236" t="str">
            <v>Discount Rate</v>
          </cell>
          <cell r="Y236">
            <v>0.1</v>
          </cell>
          <cell r="AB236" t="str">
            <v>VNEM</v>
          </cell>
          <cell r="AC236" t="str">
            <v>Subscription Rate is a 10% discount off your electric bill rate</v>
          </cell>
        </row>
        <row r="237">
          <cell r="A237" t="str">
            <v>C_122248359</v>
          </cell>
          <cell r="D237" t="str">
            <v>LF</v>
          </cell>
          <cell r="E237" t="str">
            <v>https://umnboxcom/s/830rr4fuwal7aafpazya254pip29dtzd</v>
          </cell>
          <cell r="F237" t="str">
            <v>Community Green Solutions LLC</v>
          </cell>
          <cell r="G237" t="str">
            <v>Consolidated Edison Co-NY Inc</v>
          </cell>
          <cell r="H237">
            <v>4226</v>
          </cell>
          <cell r="M237" t="str">
            <v>Fixed Wattage Amount</v>
          </cell>
          <cell r="N237" t="str">
            <v>N/A</v>
          </cell>
          <cell r="AB237" t="str">
            <v>VNEM</v>
          </cell>
          <cell r="AJ237" t="str">
            <v>Third Party</v>
          </cell>
          <cell r="AK237" t="str">
            <v>Or Utility at the discretion of 3rd party</v>
          </cell>
        </row>
        <row r="238">
          <cell r="A238" t="str">
            <v>C_714798140</v>
          </cell>
          <cell r="D238" t="str">
            <v>LF</v>
          </cell>
          <cell r="E238" t="str">
            <v>https://umnboxcom/s/830rr4fuwal7aafpazya254pip29dtzd</v>
          </cell>
          <cell r="F238" t="str">
            <v>Cypress Creek Renewables</v>
          </cell>
          <cell r="G238" t="str">
            <v>Consolidated Edison Co-NY Inc</v>
          </cell>
          <cell r="H238">
            <v>4226</v>
          </cell>
          <cell r="M238" t="str">
            <v>Fixed Wattage Amount</v>
          </cell>
          <cell r="N238" t="str">
            <v>N/A</v>
          </cell>
          <cell r="Q238" t="str">
            <v>Amortized – Per kWh</v>
          </cell>
          <cell r="AB238" t="str">
            <v>VNEM</v>
          </cell>
        </row>
        <row r="239">
          <cell r="A239" t="str">
            <v>C_760078879</v>
          </cell>
          <cell r="B239" t="str">
            <v>Y</v>
          </cell>
          <cell r="C239">
            <v>44000</v>
          </cell>
          <cell r="D239" t="str">
            <v>LF</v>
          </cell>
          <cell r="E239" t="str">
            <v>https://umnboxcom/s/830rr4fuwal7aafpazya254pip29dtzd</v>
          </cell>
          <cell r="F239" t="str">
            <v>Delaware River Solar</v>
          </cell>
          <cell r="G239" t="str">
            <v>Consolidated Edison Co-NY Inc</v>
          </cell>
          <cell r="H239">
            <v>4226</v>
          </cell>
          <cell r="M239" t="str">
            <v>Fixed Wattage Amount</v>
          </cell>
          <cell r="N239">
            <v>25</v>
          </cell>
          <cell r="Q239" t="str">
            <v>Amortized – Fixed</v>
          </cell>
          <cell r="R239">
            <v>0</v>
          </cell>
          <cell r="Y239">
            <v>0.1</v>
          </cell>
          <cell r="AB239" t="str">
            <v>VNEM</v>
          </cell>
          <cell r="AC239" t="str">
            <v>Subscription Rate is a 10% discount off your electric bill rate</v>
          </cell>
          <cell r="BC239" t="str">
            <v>Monthly allocation X subscription rate</v>
          </cell>
        </row>
        <row r="240">
          <cell r="A240" t="str">
            <v>C_931219347</v>
          </cell>
          <cell r="D240" t="str">
            <v>LF</v>
          </cell>
          <cell r="E240" t="str">
            <v>https://umnboxcom/s/830rr4fuwal7aafpazya254pip29dtzd</v>
          </cell>
          <cell r="F240" t="str">
            <v>East Light Partners</v>
          </cell>
          <cell r="G240" t="str">
            <v>Consolidated Edison Co-NY Inc</v>
          </cell>
          <cell r="H240">
            <v>4226</v>
          </cell>
          <cell r="N240">
            <v>5</v>
          </cell>
          <cell r="Q240" t="str">
            <v>Amortized – Per kWh</v>
          </cell>
          <cell r="AB240" t="str">
            <v>VNEM</v>
          </cell>
          <cell r="AC240" t="str">
            <v>Subscription rate is a 75% discount on your electric bill (to a minium of $009/kWh)</v>
          </cell>
          <cell r="BC240" t="str">
            <v>This contract sounds more like a green pricing program than community solar</v>
          </cell>
        </row>
        <row r="241">
          <cell r="A241" t="str">
            <v>C_422969901</v>
          </cell>
          <cell r="D241" t="str">
            <v>LF</v>
          </cell>
          <cell r="E241" t="str">
            <v>https://umnboxcom/s/830rr4fuwal7aafpazya254pip29dtzd</v>
          </cell>
          <cell r="F241" t="str">
            <v>GES Developers LLC</v>
          </cell>
          <cell r="G241" t="str">
            <v>Consolidated Edison Co-NY Inc</v>
          </cell>
          <cell r="H241">
            <v>4226</v>
          </cell>
          <cell r="I241">
            <v>1000</v>
          </cell>
          <cell r="L241">
            <v>100</v>
          </cell>
          <cell r="M241" t="str">
            <v>Fixed Wattage Amount</v>
          </cell>
          <cell r="N241">
            <v>25</v>
          </cell>
          <cell r="Q241" t="str">
            <v>Amortized – Per kWh</v>
          </cell>
          <cell r="AB241" t="str">
            <v>VNEM</v>
          </cell>
          <cell r="AJ241" t="str">
            <v>Third Party</v>
          </cell>
          <cell r="AK241" t="str">
            <v>Or Utility</v>
          </cell>
        </row>
        <row r="242">
          <cell r="A242" t="str">
            <v>C_957042663</v>
          </cell>
          <cell r="B242" t="str">
            <v>Y</v>
          </cell>
          <cell r="C242">
            <v>44000</v>
          </cell>
          <cell r="D242" t="str">
            <v>LF</v>
          </cell>
          <cell r="E242" t="str">
            <v>https://umnboxcom/s/830rr4fuwal7aafpazya254pip29dtzd</v>
          </cell>
          <cell r="F242" t="str">
            <v>IPP Solar</v>
          </cell>
          <cell r="G242" t="str">
            <v>Consolidated Edison Co-NY Inc</v>
          </cell>
          <cell r="H242">
            <v>4226</v>
          </cell>
          <cell r="L242">
            <v>100</v>
          </cell>
          <cell r="M242" t="str">
            <v>Fixed Wattage Amount</v>
          </cell>
          <cell r="N242" t="str">
            <v>N/A</v>
          </cell>
          <cell r="Q242" t="str">
            <v>Discount Rate</v>
          </cell>
          <cell r="R242">
            <v>0</v>
          </cell>
          <cell r="Y242">
            <v>0.1</v>
          </cell>
          <cell r="AB242" t="str">
            <v>VNEM</v>
          </cell>
          <cell r="AC242" t="str">
            <v xml:space="preserve">Subscription Rate is a 10% discount off your standard electric bill </v>
          </cell>
        </row>
        <row r="243">
          <cell r="A243" t="str">
            <v>C_651457518</v>
          </cell>
          <cell r="B243" t="str">
            <v>Y</v>
          </cell>
          <cell r="C243">
            <v>44000</v>
          </cell>
          <cell r="D243" t="str">
            <v>LF</v>
          </cell>
          <cell r="E243" t="str">
            <v>https://umnboxcom/s/830rr4fuwal7aafpazya254pip29dtzd</v>
          </cell>
          <cell r="F243" t="str">
            <v>Monolith Solar</v>
          </cell>
          <cell r="G243" t="str">
            <v>Consolidated Edison Co-NY Inc</v>
          </cell>
          <cell r="H243">
            <v>4226</v>
          </cell>
          <cell r="L243">
            <v>100</v>
          </cell>
          <cell r="M243" t="str">
            <v>Fixed Wattage Amount</v>
          </cell>
          <cell r="N243" t="str">
            <v>N/A</v>
          </cell>
          <cell r="Q243" t="str">
            <v>Discount Rate</v>
          </cell>
          <cell r="Y243">
            <v>0.1</v>
          </cell>
          <cell r="AB243" t="str">
            <v>VNEM</v>
          </cell>
          <cell r="AJ243" t="str">
            <v>Third Party</v>
          </cell>
        </row>
        <row r="244">
          <cell r="A244" t="str">
            <v>C_574354959</v>
          </cell>
          <cell r="D244" t="str">
            <v>LF</v>
          </cell>
          <cell r="E244" t="str">
            <v>https://umnboxcom/s/830rr4fuwal7aafpazya254pip29dtzd</v>
          </cell>
          <cell r="F244" t="str">
            <v>New Wave Energy Corp</v>
          </cell>
          <cell r="G244" t="str">
            <v>Consolidated Edison Co-NY Inc</v>
          </cell>
          <cell r="H244">
            <v>4226</v>
          </cell>
          <cell r="M244" t="str">
            <v>Fixed Wattage Amount</v>
          </cell>
          <cell r="N244" t="str">
            <v>N/A</v>
          </cell>
          <cell r="AB244" t="str">
            <v>VNEM</v>
          </cell>
          <cell r="AJ244" t="str">
            <v>Third Party</v>
          </cell>
          <cell r="AK244" t="str">
            <v>Or Utility</v>
          </cell>
        </row>
        <row r="245">
          <cell r="A245" t="str">
            <v>C_939542033</v>
          </cell>
          <cell r="B245" t="str">
            <v>Y</v>
          </cell>
          <cell r="C245">
            <v>44000</v>
          </cell>
          <cell r="D245" t="str">
            <v>LF</v>
          </cell>
          <cell r="E245" t="str">
            <v>https://umnboxcom/s/830rr4fuwal7aafpazya254pip29dtzd</v>
          </cell>
          <cell r="F245" t="str">
            <v>Nexamp Solar</v>
          </cell>
          <cell r="G245" t="str">
            <v>Consolidated Edison Co-NY Inc</v>
          </cell>
          <cell r="H245">
            <v>4226</v>
          </cell>
          <cell r="M245" t="str">
            <v>Fixed Wattage Amount</v>
          </cell>
          <cell r="N245">
            <v>20</v>
          </cell>
          <cell r="Q245" t="str">
            <v>Discount Rate</v>
          </cell>
          <cell r="Y245">
            <v>0.1</v>
          </cell>
          <cell r="AB245" t="str">
            <v>VNEM</v>
          </cell>
          <cell r="AC245" t="str">
            <v>Discount Rate of 10%</v>
          </cell>
        </row>
        <row r="246">
          <cell r="A246" t="str">
            <v>C_485391872</v>
          </cell>
          <cell r="D246" t="str">
            <v>LF</v>
          </cell>
          <cell r="E246" t="str">
            <v>https://umnboxcom/s/830rr4fuwal7aafpazya254pip29dtzd</v>
          </cell>
          <cell r="F246" t="str">
            <v>NRG Community Solar LLC</v>
          </cell>
          <cell r="G246" t="str">
            <v>Consolidated Edison Co-NY Inc</v>
          </cell>
          <cell r="H246">
            <v>4226</v>
          </cell>
          <cell r="M246" t="str">
            <v>Fixed Wattage Amount</v>
          </cell>
          <cell r="N246">
            <v>20</v>
          </cell>
          <cell r="Q246" t="str">
            <v>Amortized – Per kWh</v>
          </cell>
          <cell r="AB246" t="str">
            <v>VNEM</v>
          </cell>
        </row>
        <row r="247">
          <cell r="A247" t="str">
            <v>C_125304010</v>
          </cell>
          <cell r="B247" t="str">
            <v>Y</v>
          </cell>
          <cell r="C247">
            <v>44000</v>
          </cell>
          <cell r="D247" t="str">
            <v>LF</v>
          </cell>
          <cell r="E247" t="str">
            <v>https://umnboxcom/s/830rr4fuwal7aafpazya254pip29dtzd</v>
          </cell>
          <cell r="F247" t="str">
            <v>OnForce Solar</v>
          </cell>
          <cell r="G247" t="str">
            <v>Consolidated Edison Co-NY Inc</v>
          </cell>
          <cell r="H247">
            <v>4226</v>
          </cell>
          <cell r="M247" t="str">
            <v>Fixed Wattage Amount</v>
          </cell>
          <cell r="N247">
            <v>1</v>
          </cell>
          <cell r="Q247" t="str">
            <v>Discount Rate</v>
          </cell>
          <cell r="Y247">
            <v>0.1</v>
          </cell>
          <cell r="AB247" t="str">
            <v>VNEM</v>
          </cell>
          <cell r="AC247" t="str">
            <v>Discount Rate of 10%</v>
          </cell>
        </row>
        <row r="248">
          <cell r="A248" t="str">
            <v>C_646940958</v>
          </cell>
          <cell r="D248" t="str">
            <v>LF</v>
          </cell>
          <cell r="E248" t="str">
            <v>https://umnboxcom/s/830rr4fuwal7aafpazya254pip29dtzd</v>
          </cell>
          <cell r="F248" t="str">
            <v>RER Energy Group</v>
          </cell>
          <cell r="G248" t="str">
            <v>Consolidated Edison Co-NY Inc</v>
          </cell>
          <cell r="H248">
            <v>4226</v>
          </cell>
          <cell r="M248" t="str">
            <v>Fixed Wattage Amount</v>
          </cell>
          <cell r="N248">
            <v>1</v>
          </cell>
          <cell r="Q248" t="str">
            <v>Amortized – Per kWh</v>
          </cell>
          <cell r="AB248" t="str">
            <v>VNEM</v>
          </cell>
          <cell r="AD248">
            <v>0.01</v>
          </cell>
          <cell r="BC248" t="str">
            <v>$001 per kWh less than VDER credit recieved</v>
          </cell>
        </row>
        <row r="249">
          <cell r="A249" t="str">
            <v>C_137858280</v>
          </cell>
          <cell r="D249" t="str">
            <v>LF</v>
          </cell>
          <cell r="E249" t="str">
            <v>https://umnboxcom/s/830rr4fuwal7aafpazya254pip29dtzd</v>
          </cell>
          <cell r="F249" t="str">
            <v>Silver Lining Solar LLC</v>
          </cell>
          <cell r="G249" t="str">
            <v>Consolidated Edison Co-NY Inc</v>
          </cell>
          <cell r="H249">
            <v>4226</v>
          </cell>
          <cell r="M249" t="str">
            <v>Fixed Wattage Amount</v>
          </cell>
          <cell r="N249" t="str">
            <v>N/A</v>
          </cell>
          <cell r="Q249" t="str">
            <v>Amortized – Per kWh</v>
          </cell>
          <cell r="AB249" t="str">
            <v>VNEM</v>
          </cell>
          <cell r="AJ249" t="str">
            <v>Third Party</v>
          </cell>
          <cell r="AK249" t="str">
            <v>Or Utility</v>
          </cell>
        </row>
        <row r="250">
          <cell r="A250" t="str">
            <v>C_472116510</v>
          </cell>
          <cell r="B250" t="str">
            <v>Y</v>
          </cell>
          <cell r="C250">
            <v>44000</v>
          </cell>
          <cell r="D250" t="str">
            <v>LF</v>
          </cell>
          <cell r="E250" t="str">
            <v>https://umnboxcom/s/830rr4fuwal7aafpazya254pip29dtzd</v>
          </cell>
          <cell r="F250" t="str">
            <v>SMCBC</v>
          </cell>
          <cell r="G250" t="str">
            <v>Central Hudson Gas and Electric Corp</v>
          </cell>
          <cell r="H250">
            <v>3249</v>
          </cell>
          <cell r="M250" t="str">
            <v>Fixed Wattage Amount</v>
          </cell>
          <cell r="N250">
            <v>1</v>
          </cell>
          <cell r="Q250" t="str">
            <v>Amortized – Per kWh</v>
          </cell>
          <cell r="V250">
            <v>0.11</v>
          </cell>
          <cell r="X250">
            <v>12</v>
          </cell>
          <cell r="AB250" t="str">
            <v>VNEM</v>
          </cell>
        </row>
        <row r="251">
          <cell r="A251" t="str">
            <v>C_910938376a</v>
          </cell>
          <cell r="B251" t="str">
            <v>Y</v>
          </cell>
          <cell r="C251">
            <v>44000</v>
          </cell>
          <cell r="D251" t="str">
            <v>LF</v>
          </cell>
          <cell r="E251" t="str">
            <v>https://umnboxcom/s/830rr4fuwal7aafpazya254pip29dtzd</v>
          </cell>
          <cell r="F251" t="str">
            <v>Solar Farms New York</v>
          </cell>
          <cell r="G251" t="str">
            <v>New York State Elec &amp; Gas Corp</v>
          </cell>
          <cell r="H251">
            <v>13511</v>
          </cell>
          <cell r="M251" t="str">
            <v>Fixed Wattage Amount</v>
          </cell>
          <cell r="N251">
            <v>2</v>
          </cell>
          <cell r="Q251" t="str">
            <v>Discount Rate</v>
          </cell>
          <cell r="Y251">
            <v>0.05</v>
          </cell>
          <cell r="AB251" t="str">
            <v>VNEM</v>
          </cell>
        </row>
        <row r="252">
          <cell r="A252" t="str">
            <v>C_910938376b</v>
          </cell>
          <cell r="B252" t="str">
            <v>Y</v>
          </cell>
          <cell r="C252">
            <v>44000</v>
          </cell>
          <cell r="D252" t="str">
            <v>LF</v>
          </cell>
          <cell r="E252" t="str">
            <v>https://umnboxcom/s/830rr4fuwal7aafpazya254pip29dtzd</v>
          </cell>
          <cell r="F252" t="str">
            <v>Solar Farms New York</v>
          </cell>
          <cell r="G252" t="str">
            <v>New York State Elec &amp; Gas Corp</v>
          </cell>
          <cell r="H252">
            <v>13511</v>
          </cell>
          <cell r="M252" t="str">
            <v>Fixed Wattage Amount</v>
          </cell>
          <cell r="N252">
            <v>2</v>
          </cell>
          <cell r="Q252" t="str">
            <v>Amortized – Per kWh</v>
          </cell>
          <cell r="S252">
            <v>2.95</v>
          </cell>
          <cell r="V252">
            <v>8.77E-2</v>
          </cell>
          <cell r="X252">
            <v>24</v>
          </cell>
          <cell r="AB252" t="str">
            <v>VNEM</v>
          </cell>
        </row>
        <row r="253">
          <cell r="A253" t="str">
            <v>C_910938376c</v>
          </cell>
          <cell r="B253" t="str">
            <v>Y</v>
          </cell>
          <cell r="C253">
            <v>44000</v>
          </cell>
          <cell r="D253" t="str">
            <v>LF</v>
          </cell>
          <cell r="E253" t="str">
            <v>https://umnboxcom/s/830rr4fuwal7aafpazya254pip29dtzd</v>
          </cell>
          <cell r="F253" t="str">
            <v>Solar Farms New York</v>
          </cell>
          <cell r="G253" t="str">
            <v>New York State Elec &amp; Gas Corp</v>
          </cell>
          <cell r="H253">
            <v>13511</v>
          </cell>
          <cell r="M253" t="str">
            <v>Fixed Wattage Amount</v>
          </cell>
          <cell r="N253">
            <v>4</v>
          </cell>
          <cell r="Q253" t="str">
            <v>Discount Rate</v>
          </cell>
          <cell r="Y253">
            <v>0.05</v>
          </cell>
          <cell r="AB253" t="str">
            <v>VNEM</v>
          </cell>
        </row>
        <row r="254">
          <cell r="A254" t="str">
            <v>C_910938376d</v>
          </cell>
          <cell r="B254" t="str">
            <v>Y</v>
          </cell>
          <cell r="C254">
            <v>44000</v>
          </cell>
          <cell r="D254" t="str">
            <v>LF</v>
          </cell>
          <cell r="E254" t="str">
            <v>https://umnboxcom/s/830rr4fuwal7aafpazya254pip29dtzd</v>
          </cell>
          <cell r="F254" t="str">
            <v>Solar Farms New York</v>
          </cell>
          <cell r="G254" t="str">
            <v>New York State Elec &amp; Gas Corp</v>
          </cell>
          <cell r="H254">
            <v>13511</v>
          </cell>
          <cell r="M254" t="str">
            <v>Fixed Wattage Amount</v>
          </cell>
          <cell r="N254">
            <v>4</v>
          </cell>
          <cell r="Q254" t="str">
            <v>Amortized – Per kWh</v>
          </cell>
          <cell r="S254">
            <v>4.95</v>
          </cell>
          <cell r="V254">
            <v>8.77E-2</v>
          </cell>
          <cell r="X254">
            <v>48</v>
          </cell>
          <cell r="AB254" t="str">
            <v>VNEM</v>
          </cell>
        </row>
        <row r="255">
          <cell r="A255" t="str">
            <v>C_739152884</v>
          </cell>
          <cell r="B255" t="str">
            <v>Y</v>
          </cell>
          <cell r="C255">
            <v>44000</v>
          </cell>
          <cell r="D255" t="str">
            <v>LF</v>
          </cell>
          <cell r="E255" t="str">
            <v>https://umnboxcom/s/830rr4fuwal7aafpazya254pip29dtzd</v>
          </cell>
          <cell r="F255" t="str">
            <v>SunLight General Capital</v>
          </cell>
          <cell r="G255" t="str">
            <v>Consolidated Edison Co-NY Inc</v>
          </cell>
          <cell r="H255">
            <v>4226</v>
          </cell>
          <cell r="I255">
            <v>7.3920000000000003</v>
          </cell>
          <cell r="J255" t="str">
            <v>DC</v>
          </cell>
          <cell r="L255">
            <v>85</v>
          </cell>
          <cell r="M255" t="str">
            <v>Fixed Wattage Amount</v>
          </cell>
          <cell r="N255">
            <v>5</v>
          </cell>
          <cell r="Q255" t="str">
            <v>Discount Rate</v>
          </cell>
          <cell r="Y255">
            <v>0.1</v>
          </cell>
          <cell r="AB255" t="str">
            <v>VNEM</v>
          </cell>
          <cell r="AC255" t="str">
            <v>Discount Rate of 10%</v>
          </cell>
          <cell r="AJ255" t="str">
            <v>Third Party</v>
          </cell>
          <cell r="AK255" t="str">
            <v>Or Utility</v>
          </cell>
        </row>
        <row r="256">
          <cell r="A256" t="str">
            <v>C_741878504</v>
          </cell>
          <cell r="B256" t="str">
            <v>Y</v>
          </cell>
          <cell r="C256">
            <v>44000</v>
          </cell>
          <cell r="D256" t="str">
            <v>LF</v>
          </cell>
          <cell r="E256" t="str">
            <v>https://umnboxcom/s/830rr4fuwal7aafpazya254pip29dtzd</v>
          </cell>
          <cell r="F256" t="str">
            <v>Sunrise Power Solutions</v>
          </cell>
          <cell r="G256" t="str">
            <v>Consolidated Edison Co-NY Inc</v>
          </cell>
          <cell r="H256">
            <v>4226</v>
          </cell>
          <cell r="L256">
            <v>100</v>
          </cell>
          <cell r="M256" t="str">
            <v>Fixed Wattage Amount</v>
          </cell>
          <cell r="N256">
            <v>1</v>
          </cell>
          <cell r="Q256" t="str">
            <v>Discount Rate</v>
          </cell>
          <cell r="Y256">
            <v>0.1</v>
          </cell>
          <cell r="AB256" t="str">
            <v>VNEM</v>
          </cell>
          <cell r="AC256" t="str">
            <v>Discount Rate of 10%</v>
          </cell>
          <cell r="AJ256" t="str">
            <v>Third Party</v>
          </cell>
        </row>
        <row r="257">
          <cell r="A257" t="str">
            <v>C_202177314</v>
          </cell>
          <cell r="B257" t="str">
            <v>Y</v>
          </cell>
          <cell r="C257">
            <v>44000</v>
          </cell>
          <cell r="D257" t="str">
            <v>LF</v>
          </cell>
          <cell r="E257" t="str">
            <v>https://umnboxcom/s/830rr4fuwal7aafpazya254pip29dtzd</v>
          </cell>
          <cell r="F257" t="str">
            <v>Abundant Solar Power Inc</v>
          </cell>
          <cell r="G257" t="str">
            <v>Rochester Gas and Electric Corp</v>
          </cell>
          <cell r="H257">
            <v>16183</v>
          </cell>
          <cell r="L257">
            <v>100</v>
          </cell>
          <cell r="M257" t="str">
            <v>Pct of Customer Load</v>
          </cell>
          <cell r="N257" t="str">
            <v>N/A</v>
          </cell>
          <cell r="Q257" t="str">
            <v>Discount Rate</v>
          </cell>
          <cell r="Y257">
            <v>0.1</v>
          </cell>
          <cell r="AB257" t="str">
            <v>VNEM</v>
          </cell>
        </row>
        <row r="258">
          <cell r="A258" t="str">
            <v>C_304440795</v>
          </cell>
          <cell r="B258" t="str">
            <v>Y</v>
          </cell>
          <cell r="C258">
            <v>44000</v>
          </cell>
          <cell r="D258" t="str">
            <v>LF</v>
          </cell>
          <cell r="E258" t="str">
            <v>https://umnboxcom/s/830rr4fuwal7aafpazya254pip29dtzd</v>
          </cell>
          <cell r="F258" t="str">
            <v>Blue Rock Solar</v>
          </cell>
          <cell r="G258" t="str">
            <v>Consolidated Edison Co-NY Inc</v>
          </cell>
          <cell r="H258">
            <v>4226</v>
          </cell>
          <cell r="M258" t="str">
            <v>Fixed Wattage Amount</v>
          </cell>
          <cell r="N258" t="str">
            <v>N/A</v>
          </cell>
          <cell r="Q258" t="str">
            <v>Discount Rate</v>
          </cell>
          <cell r="R258">
            <v>0</v>
          </cell>
          <cell r="Y258">
            <v>0.1</v>
          </cell>
          <cell r="AB258" t="str">
            <v>VNEM</v>
          </cell>
        </row>
        <row r="259">
          <cell r="A259" t="str">
            <v>C_133245352a</v>
          </cell>
          <cell r="C259">
            <v>43549</v>
          </cell>
          <cell r="D259" t="str">
            <v>MJ</v>
          </cell>
          <cell r="E259" t="str">
            <v>https://umnboxcom/s/o1rgmjqrs35s9cwhku972dmenb60y91y</v>
          </cell>
          <cell r="F259" t="str">
            <v>TriEagle Energy</v>
          </cell>
          <cell r="G259" t="str">
            <v>TriEagle Energy</v>
          </cell>
          <cell r="H259">
            <v>19126</v>
          </cell>
          <cell r="L259">
            <v>100</v>
          </cell>
          <cell r="M259" t="str">
            <v>Pct of Customer Load</v>
          </cell>
          <cell r="N259">
            <v>2</v>
          </cell>
          <cell r="O259" t="str">
            <v>Residential</v>
          </cell>
          <cell r="Q259" t="str">
            <v>Amortized – Per kWh</v>
          </cell>
          <cell r="V259">
            <v>0.11899999999999999</v>
          </cell>
          <cell r="X259">
            <v>24</v>
          </cell>
          <cell r="AB259" t="str">
            <v>No Reimbursement</v>
          </cell>
          <cell r="AC259" t="str">
            <v>No Reimbursement, fixed rate for 100% solar energy for length of contract</v>
          </cell>
          <cell r="AS259" t="str">
            <v>P_501529546</v>
          </cell>
          <cell r="BC259" t="str">
            <v xml:space="preserve">Needs to get new contract type; Price for households who average 500 kWh </v>
          </cell>
        </row>
        <row r="260">
          <cell r="A260" t="str">
            <v>C_133245352b</v>
          </cell>
          <cell r="C260">
            <v>43551</v>
          </cell>
          <cell r="D260" t="str">
            <v>MJ</v>
          </cell>
          <cell r="E260" t="str">
            <v>https://umnboxcom/s/o1rgmjqrs35s9cwhku972dmenb60y91y</v>
          </cell>
          <cell r="F260" t="str">
            <v>TriEagle Energy</v>
          </cell>
          <cell r="G260" t="str">
            <v>TriEagle Energy</v>
          </cell>
          <cell r="H260">
            <v>19126</v>
          </cell>
          <cell r="L260">
            <v>100</v>
          </cell>
          <cell r="M260" t="str">
            <v>Pct of Customer Load</v>
          </cell>
          <cell r="N260">
            <v>2</v>
          </cell>
          <cell r="O260" t="str">
            <v>Residential</v>
          </cell>
          <cell r="Q260" t="str">
            <v>Amortized – Per kWh</v>
          </cell>
          <cell r="V260">
            <v>0.114</v>
          </cell>
          <cell r="X260">
            <v>24</v>
          </cell>
          <cell r="AB260" t="str">
            <v>No Reimbursement</v>
          </cell>
          <cell r="AC260" t="str">
            <v>No Reimbursement, fixed rate for 100% solar energy for length of contract</v>
          </cell>
          <cell r="AS260" t="str">
            <v>P_501529546</v>
          </cell>
          <cell r="BC260" t="str">
            <v xml:space="preserve">Needs to get new contract type; Price for households who average 1000 kWh </v>
          </cell>
        </row>
        <row r="261">
          <cell r="A261" t="str">
            <v>C_133245352c</v>
          </cell>
          <cell r="C261">
            <v>43551</v>
          </cell>
          <cell r="D261" t="str">
            <v>MJ</v>
          </cell>
          <cell r="E261" t="str">
            <v>https://umnboxcom/s/o1rgmjqrs35s9cwhku972dmenb60y91y</v>
          </cell>
          <cell r="F261" t="str">
            <v>TriEagle Energy</v>
          </cell>
          <cell r="G261" t="str">
            <v>TriEagle Energy</v>
          </cell>
          <cell r="H261">
            <v>19126</v>
          </cell>
          <cell r="L261">
            <v>100</v>
          </cell>
          <cell r="M261" t="str">
            <v>Pct of Customer Load</v>
          </cell>
          <cell r="N261">
            <v>2</v>
          </cell>
          <cell r="O261" t="str">
            <v>Residential</v>
          </cell>
          <cell r="Q261" t="str">
            <v>Amortized – Per kWh</v>
          </cell>
          <cell r="V261">
            <v>0.111</v>
          </cell>
          <cell r="X261">
            <v>24</v>
          </cell>
          <cell r="AB261" t="str">
            <v>No Reimbursement</v>
          </cell>
          <cell r="AC261" t="str">
            <v>No Reimbursement, fixed rate for 100% solar energy for length of contract</v>
          </cell>
          <cell r="AS261" t="str">
            <v>P_501529546</v>
          </cell>
          <cell r="BC261" t="str">
            <v>Needs to get new contract type; Price for households who average 2000 kWh</v>
          </cell>
        </row>
        <row r="262">
          <cell r="A262" t="str">
            <v>C_545328734a</v>
          </cell>
          <cell r="B262" t="str">
            <v>Y</v>
          </cell>
          <cell r="C262">
            <v>43553</v>
          </cell>
          <cell r="D262" t="str">
            <v>MJ</v>
          </cell>
          <cell r="E262" t="str">
            <v>https://umnboxcom/s/243ifrdggtsamxmatwwqn0hi8x22max8</v>
          </cell>
          <cell r="F262" t="str">
            <v>Austin Energy</v>
          </cell>
          <cell r="G262" t="str">
            <v>Austin Energy</v>
          </cell>
          <cell r="H262">
            <v>1015</v>
          </cell>
          <cell r="L262">
            <v>100</v>
          </cell>
          <cell r="M262" t="str">
            <v>Pct of Customer Load</v>
          </cell>
          <cell r="N262">
            <v>15</v>
          </cell>
          <cell r="O262" t="str">
            <v>Residential</v>
          </cell>
          <cell r="Q262" t="str">
            <v>Amortized – Per kWh</v>
          </cell>
          <cell r="V262">
            <v>4.2700000000000002E-2</v>
          </cell>
          <cell r="X262">
            <v>180</v>
          </cell>
          <cell r="AB262" t="str">
            <v>No Reimbursement</v>
          </cell>
          <cell r="AC262" t="str">
            <v>No Reimbursement, fixed rate for 100% solar energy for length of contract</v>
          </cell>
          <cell r="AI262">
            <v>2017</v>
          </cell>
          <cell r="AS262" t="str">
            <v>P_306272568a</v>
          </cell>
        </row>
        <row r="263">
          <cell r="A263" t="str">
            <v>C_545328734b</v>
          </cell>
          <cell r="B263" t="str">
            <v>Y</v>
          </cell>
          <cell r="C263">
            <v>43553</v>
          </cell>
          <cell r="D263" t="str">
            <v>MJ</v>
          </cell>
          <cell r="E263" t="str">
            <v>https://umnboxcom/s/gl94aj6l13wnz5j10cfmc96qu9esx1ow</v>
          </cell>
          <cell r="F263" t="str">
            <v>Austin Energy</v>
          </cell>
          <cell r="G263" t="str">
            <v>Austin Energy</v>
          </cell>
          <cell r="H263">
            <v>1015</v>
          </cell>
          <cell r="L263">
            <v>100</v>
          </cell>
          <cell r="M263" t="str">
            <v>Pct of Customer Load</v>
          </cell>
          <cell r="N263">
            <v>15</v>
          </cell>
          <cell r="O263" t="str">
            <v>Residential</v>
          </cell>
          <cell r="Q263" t="str">
            <v>Amortized – Per kWh</v>
          </cell>
          <cell r="V263">
            <v>2.7699999999999999E-2</v>
          </cell>
          <cell r="X263">
            <v>180</v>
          </cell>
          <cell r="AB263" t="str">
            <v>No Reimbursement</v>
          </cell>
          <cell r="AC263" t="str">
            <v>No Reimbursement, fixed rate for 100% solar energy for length of contract</v>
          </cell>
          <cell r="AI263">
            <v>2018</v>
          </cell>
          <cell r="AS263" t="str">
            <v>P_306272568a</v>
          </cell>
          <cell r="AT263" t="str">
            <v>P_306272568b</v>
          </cell>
          <cell r="BC263" t="str">
            <v>Customers eligible for the City of Austin Customer Assistance Program may subscribe at the discounted rate</v>
          </cell>
        </row>
        <row r="264">
          <cell r="A264" t="str">
            <v>C_887062027</v>
          </cell>
          <cell r="B264" t="str">
            <v>Y</v>
          </cell>
          <cell r="C264">
            <v>43553</v>
          </cell>
          <cell r="D264" t="str">
            <v>MJ</v>
          </cell>
          <cell r="E264" t="str">
            <v>https://umnboxcom/s/0zu2r2v6nqjelsw75qumed7tgexaj0fk</v>
          </cell>
          <cell r="F264" t="str">
            <v>Bandera Electric Coop, Inc</v>
          </cell>
          <cell r="G264" t="str">
            <v>Bandera Electric Coop, Inc</v>
          </cell>
          <cell r="H264">
            <v>1175</v>
          </cell>
          <cell r="K264">
            <v>100</v>
          </cell>
          <cell r="M264" t="str">
            <v>Fixed Energy Amount</v>
          </cell>
          <cell r="N264">
            <v>5</v>
          </cell>
          <cell r="O264" t="str">
            <v>Residential</v>
          </cell>
          <cell r="Q264" t="str">
            <v>Amortized – Fixed</v>
          </cell>
          <cell r="S264">
            <v>7</v>
          </cell>
          <cell r="U264">
            <v>60</v>
          </cell>
          <cell r="AB264" t="str">
            <v>VNEM</v>
          </cell>
          <cell r="AC264" t="str">
            <v>The number of energy blocks purchased by the subscriber will be credited against energy usage every month</v>
          </cell>
          <cell r="AI264">
            <v>2018</v>
          </cell>
          <cell r="AS264" t="str">
            <v>P_550691331</v>
          </cell>
        </row>
        <row r="265">
          <cell r="A265" t="str">
            <v>C_610684342</v>
          </cell>
          <cell r="B265" t="str">
            <v>Y</v>
          </cell>
          <cell r="C265">
            <v>43553</v>
          </cell>
          <cell r="D265" t="str">
            <v>MJ</v>
          </cell>
          <cell r="E265" t="str">
            <v>https://umnboxcom/s/jppczwlxnupk1glnyghhgiwd62pnchye</v>
          </cell>
          <cell r="F265" t="str">
            <v>CPS Energy</v>
          </cell>
          <cell r="G265" t="str">
            <v>CPS Energy</v>
          </cell>
          <cell r="H265">
            <v>16604</v>
          </cell>
          <cell r="I265">
            <v>108</v>
          </cell>
          <cell r="J265" t="str">
            <v>DC</v>
          </cell>
          <cell r="M265" t="str">
            <v>Full Panel</v>
          </cell>
          <cell r="N265">
            <v>25</v>
          </cell>
          <cell r="O265" t="str">
            <v>Residential</v>
          </cell>
          <cell r="Q265" t="str">
            <v>Pay up front – Fixed</v>
          </cell>
          <cell r="R265">
            <v>202</v>
          </cell>
          <cell r="AB265" t="str">
            <v>Other</v>
          </cell>
          <cell r="AC265" t="str">
            <v>Reimbursed 14 cents for each kWh produced</v>
          </cell>
          <cell r="AD265">
            <v>0.14099999999999999</v>
          </cell>
          <cell r="AI265">
            <v>2016</v>
          </cell>
          <cell r="AS265" t="str">
            <v>P_847202368</v>
          </cell>
        </row>
        <row r="266">
          <cell r="A266" t="str">
            <v>C_964854053</v>
          </cell>
          <cell r="B266" t="str">
            <v>Y</v>
          </cell>
          <cell r="C266">
            <v>43553</v>
          </cell>
          <cell r="D266" t="str">
            <v>MJ</v>
          </cell>
          <cell r="E266" t="str">
            <v>https://umnboxcom/s/09mjx86juwx6k1xleqvf6fj8ymk896v7</v>
          </cell>
          <cell r="F266" t="str">
            <v>CPS Energy</v>
          </cell>
          <cell r="G266" t="str">
            <v>CPS Energy</v>
          </cell>
          <cell r="H266">
            <v>16604</v>
          </cell>
          <cell r="I266">
            <v>365</v>
          </cell>
          <cell r="J266" t="str">
            <v>DC</v>
          </cell>
          <cell r="M266" t="str">
            <v>Full Panel</v>
          </cell>
          <cell r="N266">
            <v>25</v>
          </cell>
          <cell r="O266" t="str">
            <v>Residential</v>
          </cell>
          <cell r="Q266" t="str">
            <v>Pay up front – Fixed</v>
          </cell>
          <cell r="R266">
            <v>876</v>
          </cell>
          <cell r="AB266" t="str">
            <v>Other</v>
          </cell>
          <cell r="AC266" t="str">
            <v>Reimbursed "09 cents per kWh monthly for 25 years  fixed  "</v>
          </cell>
          <cell r="AD266">
            <v>0.09</v>
          </cell>
          <cell r="AI266">
            <v>2019</v>
          </cell>
          <cell r="AS266" t="str">
            <v>P_214542871</v>
          </cell>
          <cell r="BC266" t="str">
            <v>They offer assistance to help subscribers apply for loans to pay for them "We have a partnership with River City Federal Credit union and they are offering a 45% interest rate fixed 15 year amortization loan for our customers  "</v>
          </cell>
        </row>
        <row r="267">
          <cell r="A267" t="str">
            <v>C_507326677</v>
          </cell>
          <cell r="B267" t="str">
            <v>Y</v>
          </cell>
          <cell r="C267">
            <v>43553</v>
          </cell>
          <cell r="D267" t="str">
            <v>MJ</v>
          </cell>
          <cell r="E267" t="str">
            <v>https://umnboxcom/s/1qju915uqgkw85pb2vcup74309z4jh24</v>
          </cell>
          <cell r="F267" t="str">
            <v>Co-Serv Electric</v>
          </cell>
          <cell r="G267" t="str">
            <v>Co-Serv Electric</v>
          </cell>
          <cell r="H267">
            <v>5078</v>
          </cell>
          <cell r="K267">
            <v>200</v>
          </cell>
          <cell r="M267" t="str">
            <v>Fixed Energy Amount</v>
          </cell>
          <cell r="N267" t="str">
            <v>N/A</v>
          </cell>
          <cell r="O267" t="str">
            <v>Residential</v>
          </cell>
          <cell r="Q267" t="str">
            <v>Hybrid</v>
          </cell>
          <cell r="R267">
            <v>30</v>
          </cell>
          <cell r="S267">
            <v>25</v>
          </cell>
          <cell r="AB267" t="str">
            <v>Other</v>
          </cell>
          <cell r="AC267" t="str">
            <v>reimbursed at a variable rate determined by the Power Cost Recovery Factor</v>
          </cell>
          <cell r="AI267">
            <v>2018</v>
          </cell>
          <cell r="AS267" t="str">
            <v>P_050290965</v>
          </cell>
          <cell r="BC267" t="str">
            <v>No penalty for opting in or out at any time, no required length of contract</v>
          </cell>
        </row>
        <row r="268">
          <cell r="A268" t="str">
            <v>C_344345119</v>
          </cell>
          <cell r="B268" t="str">
            <v>Y</v>
          </cell>
          <cell r="C268">
            <v>43578</v>
          </cell>
          <cell r="D268" t="str">
            <v>LF</v>
          </cell>
          <cell r="E268" t="str">
            <v>https://umnboxcom/s/8ju1gnb1ilzkq8cd59wvkxm5qzwwgmwb</v>
          </cell>
          <cell r="F268" t="str">
            <v>City of Tacoma - (WA)</v>
          </cell>
          <cell r="G268" t="str">
            <v>City of Tacoma - (WA)</v>
          </cell>
          <cell r="H268">
            <v>18429</v>
          </cell>
          <cell r="I268">
            <v>26</v>
          </cell>
          <cell r="J268" t="str">
            <v>DC</v>
          </cell>
          <cell r="M268" t="str">
            <v>Fixed Energy Amount</v>
          </cell>
          <cell r="N268" t="str">
            <v>N/A</v>
          </cell>
          <cell r="O268" t="str">
            <v>Residential</v>
          </cell>
          <cell r="Q268" t="str">
            <v>Pay up front – Fixed</v>
          </cell>
          <cell r="R268">
            <v>100</v>
          </cell>
          <cell r="AB268" t="str">
            <v>VNEM</v>
          </cell>
          <cell r="AC268" t="str">
            <v>Plus Washington State incentive program of ($108/kWh) through 2020</v>
          </cell>
          <cell r="AD268">
            <v>4.4999999999999998E-2</v>
          </cell>
          <cell r="AJ268" t="str">
            <v>Utility</v>
          </cell>
          <cell r="AS268" t="str">
            <v>P_174330167</v>
          </cell>
          <cell r="AT268" t="str">
            <v>P_996446612</v>
          </cell>
          <cell r="AU268" t="str">
            <v>P_184789011</v>
          </cell>
          <cell r="AV268" t="str">
            <v>P_411343774</v>
          </cell>
        </row>
        <row r="269">
          <cell r="A269" t="str">
            <v>C_733218134a</v>
          </cell>
          <cell r="B269" t="str">
            <v>Y</v>
          </cell>
          <cell r="C269">
            <v>43588</v>
          </cell>
          <cell r="D269" t="str">
            <v>LF</v>
          </cell>
          <cell r="E269" t="str">
            <v>https://umnboxcom/s/wp7meb0j6hsfgzlgbgpyz9crw0kcl4vz</v>
          </cell>
          <cell r="F269" t="str">
            <v>PUD No 1 of Benton County</v>
          </cell>
          <cell r="G269" t="str">
            <v>PUD No 1 of Benton County</v>
          </cell>
          <cell r="H269">
            <v>1579</v>
          </cell>
          <cell r="I269">
            <v>50</v>
          </cell>
          <cell r="J269" t="str">
            <v>DC</v>
          </cell>
          <cell r="M269" t="str">
            <v>Fixed Wattage Amount</v>
          </cell>
          <cell r="N269">
            <v>20</v>
          </cell>
          <cell r="O269" t="str">
            <v>Residential</v>
          </cell>
          <cell r="Q269" t="str">
            <v>Pay up front – Fixed</v>
          </cell>
          <cell r="R269">
            <v>250</v>
          </cell>
          <cell r="AB269" t="str">
            <v>VNEM</v>
          </cell>
          <cell r="AC269" t="str">
            <v>Plus Washington State incentive program of ($108/kWh) through 2020</v>
          </cell>
          <cell r="AD269">
            <v>0.14000000000000001</v>
          </cell>
          <cell r="AG269">
            <v>7</v>
          </cell>
          <cell r="AH269">
            <v>1</v>
          </cell>
          <cell r="AI269">
            <v>2015</v>
          </cell>
          <cell r="AJ269" t="str">
            <v>Uncertain</v>
          </cell>
          <cell r="AS269" t="str">
            <v>P_760555483</v>
          </cell>
        </row>
        <row r="270">
          <cell r="A270" t="str">
            <v>C_733218134b</v>
          </cell>
          <cell r="B270" t="str">
            <v>Y</v>
          </cell>
          <cell r="C270">
            <v>43588</v>
          </cell>
          <cell r="D270" t="str">
            <v>LF</v>
          </cell>
          <cell r="E270" t="str">
            <v>https://umnboxcom/s/wp7meb0j6hsfgzlgbgpyz9crw0kcl4vz</v>
          </cell>
          <cell r="F270" t="str">
            <v>PUD No 1 of Benton County</v>
          </cell>
          <cell r="G270" t="str">
            <v>PUD No 1 of Benton County</v>
          </cell>
          <cell r="H270">
            <v>1579</v>
          </cell>
          <cell r="I270">
            <v>50</v>
          </cell>
          <cell r="J270" t="str">
            <v>DC</v>
          </cell>
          <cell r="M270" t="str">
            <v>Fixed Wattage Amount</v>
          </cell>
          <cell r="N270">
            <v>20</v>
          </cell>
          <cell r="O270" t="str">
            <v>Residential</v>
          </cell>
          <cell r="Q270" t="str">
            <v>Pay up front – Fixed</v>
          </cell>
          <cell r="R270">
            <v>275</v>
          </cell>
          <cell r="AB270" t="str">
            <v>VNEM</v>
          </cell>
          <cell r="AC270" t="str">
            <v>Plus Washington State incentive program of ($108/kWh) through 2020</v>
          </cell>
          <cell r="AD270">
            <v>0.14000000000000001</v>
          </cell>
          <cell r="AG270">
            <v>3</v>
          </cell>
          <cell r="AH270">
            <v>4</v>
          </cell>
          <cell r="AI270">
            <v>2016</v>
          </cell>
          <cell r="AJ270" t="str">
            <v>Uncertain</v>
          </cell>
          <cell r="AS270" t="str">
            <v>P_871192000</v>
          </cell>
        </row>
        <row r="271">
          <cell r="A271" t="str">
            <v>C_339948938</v>
          </cell>
          <cell r="B271" t="str">
            <v>Y</v>
          </cell>
          <cell r="C271">
            <v>43588</v>
          </cell>
          <cell r="D271" t="str">
            <v>LF</v>
          </cell>
          <cell r="E271" t="str">
            <v>https://umnboxcom/s/rfbfwssu3ot9psb94bh76bsl3ln4jn7z</v>
          </cell>
          <cell r="F271" t="str">
            <v>Benton Rural Electric Assn</v>
          </cell>
          <cell r="G271" t="str">
            <v>Benton Rural Electric Assn</v>
          </cell>
          <cell r="H271">
            <v>1625</v>
          </cell>
          <cell r="I271">
            <v>54.8</v>
          </cell>
          <cell r="J271" t="str">
            <v>DC</v>
          </cell>
          <cell r="M271" t="str">
            <v>Fixed Wattage Amount</v>
          </cell>
          <cell r="N271">
            <v>25</v>
          </cell>
          <cell r="O271" t="str">
            <v>Res/Comm</v>
          </cell>
          <cell r="Q271" t="str">
            <v>Pay up front – Fixed</v>
          </cell>
          <cell r="R271">
            <v>200</v>
          </cell>
          <cell r="AB271" t="str">
            <v>VNEM</v>
          </cell>
          <cell r="AC271" t="str">
            <v>Plus Washington State incentive program of ($108/kWh) through 2020</v>
          </cell>
          <cell r="AG271">
            <v>8</v>
          </cell>
          <cell r="AH271">
            <v>6</v>
          </cell>
          <cell r="AI271">
            <v>2018</v>
          </cell>
          <cell r="AJ271" t="str">
            <v>Subscriber</v>
          </cell>
          <cell r="AS271" t="str">
            <v>P_952673416</v>
          </cell>
        </row>
        <row r="272">
          <cell r="A272" t="str">
            <v>C_757251848</v>
          </cell>
          <cell r="B272" t="str">
            <v>Y</v>
          </cell>
          <cell r="C272">
            <v>43588</v>
          </cell>
          <cell r="D272" t="str">
            <v>LF</v>
          </cell>
          <cell r="E272" t="str">
            <v>https://umnboxcom/s/067iyqneutvcv5j64ucqcbnuovc4fmbl</v>
          </cell>
          <cell r="F272" t="str">
            <v>City of Seattle - (WA)</v>
          </cell>
          <cell r="G272" t="str">
            <v>City of Seattle - (WA)</v>
          </cell>
          <cell r="H272">
            <v>16868</v>
          </cell>
          <cell r="I272">
            <v>26</v>
          </cell>
          <cell r="J272" t="str">
            <v>DC</v>
          </cell>
          <cell r="M272" t="str">
            <v>Fixed Wattage Amount</v>
          </cell>
          <cell r="O272" t="str">
            <v>Res/Comm/Ind</v>
          </cell>
          <cell r="Q272" t="str">
            <v>Pay up front – Fixed</v>
          </cell>
          <cell r="R272">
            <v>150</v>
          </cell>
          <cell r="AB272" t="str">
            <v>VNEM</v>
          </cell>
          <cell r="AC272" t="str">
            <v>Plus Washington State incentive program of ($108/kWh) through 2020</v>
          </cell>
          <cell r="AD272">
            <v>0.7</v>
          </cell>
          <cell r="AE272">
            <v>0.09</v>
          </cell>
          <cell r="AI272">
            <v>2014</v>
          </cell>
          <cell r="AJ272" t="str">
            <v>Uncertain</v>
          </cell>
          <cell r="AS272" t="str">
            <v>P_127614800</v>
          </cell>
          <cell r="AT272" t="str">
            <v>P_873114236</v>
          </cell>
          <cell r="AU272" t="str">
            <v>P_173125696</v>
          </cell>
          <cell r="AV272" t="str">
            <v>P_982281770</v>
          </cell>
          <cell r="BC272" t="str">
            <v>Washington State Incentive: $070 for 2015-2016 Year (column N): ends in 2020</v>
          </cell>
        </row>
        <row r="273">
          <cell r="A273" t="str">
            <v>C_519137436</v>
          </cell>
          <cell r="B273" t="str">
            <v>Y</v>
          </cell>
          <cell r="C273">
            <v>43770</v>
          </cell>
          <cell r="D273" t="str">
            <v>LF</v>
          </cell>
          <cell r="E273" t="str">
            <v>https://umnboxcom/s/iy8zeolhwkl1s1o7as54nzx4epqtj3oh</v>
          </cell>
          <cell r="F273" t="str">
            <v>PUD No 1 of Cowlitz County</v>
          </cell>
          <cell r="G273" t="str">
            <v>PUD No 1 of Cowlitz County</v>
          </cell>
          <cell r="H273">
            <v>4442</v>
          </cell>
          <cell r="I273">
            <v>280</v>
          </cell>
          <cell r="J273" t="str">
            <v>DC</v>
          </cell>
          <cell r="M273" t="str">
            <v>Fixed Wattage Amount</v>
          </cell>
          <cell r="N273">
            <v>20</v>
          </cell>
          <cell r="O273" t="str">
            <v>Res/Comm</v>
          </cell>
          <cell r="Q273" t="str">
            <v>Pay up front – Fixed</v>
          </cell>
          <cell r="R273">
            <v>1400</v>
          </cell>
          <cell r="AB273" t="str">
            <v>VNEM</v>
          </cell>
          <cell r="AC273" t="str">
            <v>Plus Washington State incentive program of ($108/kWh) through 2020</v>
          </cell>
          <cell r="AG273">
            <v>10</v>
          </cell>
          <cell r="AI273">
            <v>2015</v>
          </cell>
          <cell r="AJ273" t="str">
            <v>Uncertain</v>
          </cell>
          <cell r="AS273" t="str">
            <v>P_107253069</v>
          </cell>
        </row>
        <row r="274">
          <cell r="A274" t="str">
            <v>C_308269058</v>
          </cell>
          <cell r="B274" t="str">
            <v>Y</v>
          </cell>
          <cell r="C274">
            <v>43557</v>
          </cell>
          <cell r="D274" t="str">
            <v>MJ</v>
          </cell>
          <cell r="E274" t="str">
            <v>https://umnboxcom/s/3a24lekmfeqsqrx89p5ihn1jer2bo8cx</v>
          </cell>
          <cell r="F274" t="str">
            <v>El Paso Electric Co</v>
          </cell>
          <cell r="G274" t="str">
            <v>El Paso Electric Co</v>
          </cell>
          <cell r="H274">
            <v>5701</v>
          </cell>
          <cell r="M274" t="str">
            <v>Fixed Wattage Amount</v>
          </cell>
          <cell r="N274">
            <v>1</v>
          </cell>
          <cell r="O274" t="str">
            <v>Res/Comm/Ind</v>
          </cell>
          <cell r="Q274" t="str">
            <v>Amortized – Fixed</v>
          </cell>
          <cell r="S274">
            <v>20.96</v>
          </cell>
          <cell r="AB274" t="str">
            <v>Other</v>
          </cell>
          <cell r="AC274" t="str">
            <v>Reimbursement rate dependent on customer class, 17 different customer classes are listed (see contract PDF) Residential reimbusement is 05338 / kWh as of april 2019</v>
          </cell>
          <cell r="AD274">
            <v>5.3379999999999997E-2</v>
          </cell>
          <cell r="AI274">
            <v>2017</v>
          </cell>
          <cell r="AS274" t="str">
            <v>P_108488654</v>
          </cell>
        </row>
        <row r="275">
          <cell r="A275" t="str">
            <v>C_684211799</v>
          </cell>
          <cell r="B275" t="str">
            <v>Y</v>
          </cell>
          <cell r="C275">
            <v>43557</v>
          </cell>
          <cell r="D275" t="str">
            <v>MJ</v>
          </cell>
          <cell r="E275" t="str">
            <v>https://umnboxcom/s/apt2ejef7y81ozbfrzp7tbqxr35h6xsi</v>
          </cell>
          <cell r="F275" t="str">
            <v>Guadalupe Valley Elec Coop Inc</v>
          </cell>
          <cell r="G275" t="str">
            <v>Guadalupe Valley Elec Coop Inc</v>
          </cell>
          <cell r="H275">
            <v>7752</v>
          </cell>
          <cell r="K275">
            <v>100</v>
          </cell>
          <cell r="M275" t="str">
            <v>Fixed Energy Amount</v>
          </cell>
          <cell r="N275">
            <v>1</v>
          </cell>
          <cell r="O275" t="str">
            <v>Residential</v>
          </cell>
          <cell r="Q275" t="str">
            <v>Amortized – Fixed</v>
          </cell>
          <cell r="S275">
            <v>6.4</v>
          </cell>
          <cell r="U275">
            <v>12</v>
          </cell>
          <cell r="AB275" t="str">
            <v>No Reimbursement</v>
          </cell>
          <cell r="AC275" t="str">
            <v>No reimbursement, The charge for community solar replaces the standard G&amp;T portion of the ratepayer's bill</v>
          </cell>
          <cell r="AI275">
            <v>2017</v>
          </cell>
          <cell r="AS275" t="str">
            <v>P_482130488</v>
          </cell>
          <cell r="BC275" t="str">
            <v>Customers purchase in 100 kWh blocks, up to 500 total</v>
          </cell>
        </row>
        <row r="276">
          <cell r="A276" t="str">
            <v>C_598519233</v>
          </cell>
          <cell r="B276" t="str">
            <v>Y</v>
          </cell>
          <cell r="C276">
            <v>43557</v>
          </cell>
          <cell r="D276" t="str">
            <v>MJ</v>
          </cell>
          <cell r="E276" t="str">
            <v>https://umnboxcom/s/s8eac8rfitzqs9mmcmh0dwkqpitii9jv</v>
          </cell>
          <cell r="F276" t="str">
            <v>Mid-South Electric Coop Assn</v>
          </cell>
          <cell r="G276" t="str">
            <v>Mid-South Electric Coop Assn</v>
          </cell>
          <cell r="H276">
            <v>12452</v>
          </cell>
          <cell r="K276">
            <v>100</v>
          </cell>
          <cell r="M276" t="str">
            <v>Fixed Energy Amount</v>
          </cell>
          <cell r="N276">
            <v>5</v>
          </cell>
          <cell r="O276" t="str">
            <v>Residential</v>
          </cell>
          <cell r="Q276" t="str">
            <v>Amortized – Fixed</v>
          </cell>
          <cell r="S276">
            <v>11.5</v>
          </cell>
          <cell r="U276">
            <v>12</v>
          </cell>
          <cell r="AB276" t="str">
            <v>No Reimbursement</v>
          </cell>
          <cell r="AC276" t="str">
            <v>No reimbursement, lock in paying 1150 / kWh rate for 5 years by participating</v>
          </cell>
          <cell r="AI276">
            <v>2016</v>
          </cell>
          <cell r="AS276" t="str">
            <v>P_341864212</v>
          </cell>
          <cell r="BC276" t="str">
            <v>Customers purchase in 100 kWh blocks, up to 500 total</v>
          </cell>
        </row>
        <row r="277">
          <cell r="A277" t="str">
            <v>C_118266803</v>
          </cell>
          <cell r="B277" t="str">
            <v>Y</v>
          </cell>
          <cell r="C277">
            <v>43557</v>
          </cell>
          <cell r="D277" t="str">
            <v>MJ</v>
          </cell>
          <cell r="E277" t="str">
            <v>https://umnboxcom/s/s5zsp02oui5bwxz6esdluybwqypl1bby</v>
          </cell>
          <cell r="F277" t="str">
            <v>United Electric Coop Service Inc - (TX)</v>
          </cell>
          <cell r="G277" t="str">
            <v>United Electric Coop Service Inc - (TX)</v>
          </cell>
          <cell r="H277">
            <v>19490</v>
          </cell>
          <cell r="I277">
            <v>2000</v>
          </cell>
          <cell r="J277" t="str">
            <v>AC</v>
          </cell>
          <cell r="M277" t="str">
            <v>Fixed Wattage Amount</v>
          </cell>
          <cell r="N277">
            <v>1</v>
          </cell>
          <cell r="O277" t="str">
            <v>Residential</v>
          </cell>
          <cell r="Q277" t="str">
            <v>Amortized – Per kWh</v>
          </cell>
          <cell r="Z277" t="str">
            <v>"The participating member is billed each month for the solar allocation (02 percent of the 99 MW total monthly generation) by multiplying the member's monthly solar allocation by the Solar Rate and the Solar PCRF, as shown in the bill example below The remaining kWh consumption will be billed at the normal Brazos Electric Cooperative (BEC) rate and the BEC PCRF The distribution rate will be applied to the total kWh consumption"</v>
          </cell>
          <cell r="AB277" t="str">
            <v>Other</v>
          </cell>
          <cell r="AS277" t="str">
            <v>P_529300968</v>
          </cell>
        </row>
        <row r="278">
          <cell r="A278" t="str">
            <v>C_655511323a</v>
          </cell>
          <cell r="B278" t="str">
            <v>Y</v>
          </cell>
          <cell r="C278">
            <v>43559</v>
          </cell>
          <cell r="D278" t="str">
            <v>KP</v>
          </cell>
          <cell r="E278" t="str">
            <v>https://umnappboxcom/folder/72103845129</v>
          </cell>
          <cell r="F278" t="str">
            <v>City of Independence (MO) aka "Independence Power and Light (IPL)" in partnership with the developer</v>
          </cell>
          <cell r="G278" t="str">
            <v>City of Independence (MO)</v>
          </cell>
          <cell r="H278">
            <v>9231</v>
          </cell>
          <cell r="I278">
            <v>1000</v>
          </cell>
          <cell r="J278" t="str">
            <v>AC</v>
          </cell>
          <cell r="M278" t="str">
            <v>Fixed Wattage Amount</v>
          </cell>
          <cell r="N278">
            <v>15</v>
          </cell>
          <cell r="O278" t="str">
            <v>Res/Comm/Ind</v>
          </cell>
          <cell r="Q278" t="str">
            <v>Amortized – Fixed</v>
          </cell>
          <cell r="S278">
            <v>2.37</v>
          </cell>
          <cell r="U278">
            <v>180</v>
          </cell>
          <cell r="AB278" t="str">
            <v>No Reimbursement</v>
          </cell>
          <cell r="AC278" t="str">
            <v>They already charge by the difference between solar and retail cost, so reimbursement = $000 because "after a customer selects an amount of solar power units to be billed to them, they will be billed for normal electric use, plus an additional amount per month for each unit of solar power;" reimbursement is implied by the low additional price for solar The "additional amount for solar" is already reflected in S277 and S278</v>
          </cell>
          <cell r="AD278">
            <v>0</v>
          </cell>
          <cell r="AE278" t="str">
            <v xml:space="preserve">N/A </v>
          </cell>
          <cell r="AG278">
            <v>3</v>
          </cell>
          <cell r="AI278">
            <v>2017</v>
          </cell>
          <cell r="AJ278" t="str">
            <v>Utility</v>
          </cell>
          <cell r="AK278" t="str">
            <v>Did not find information indicating that RECs affect price</v>
          </cell>
          <cell r="AS278" t="str">
            <v>P_702801321a</v>
          </cell>
          <cell r="AT278" t="str">
            <v>P_702801321b</v>
          </cell>
        </row>
        <row r="279">
          <cell r="A279" t="str">
            <v>C_655511323b</v>
          </cell>
          <cell r="B279" t="str">
            <v>Y</v>
          </cell>
          <cell r="C279">
            <v>43559</v>
          </cell>
          <cell r="D279" t="str">
            <v>KP</v>
          </cell>
          <cell r="E279" t="str">
            <v>https://umnappboxcom/folder/72103845129</v>
          </cell>
          <cell r="F279" t="str">
            <v>City of Independence (MO): "Independence Power and Light (IPL)"</v>
          </cell>
          <cell r="G279" t="str">
            <v>City of Independence (MO)</v>
          </cell>
          <cell r="H279">
            <v>9231</v>
          </cell>
          <cell r="I279">
            <v>1000</v>
          </cell>
          <cell r="J279" t="str">
            <v>AC</v>
          </cell>
          <cell r="M279" t="str">
            <v>Fixed Wattage Amount</v>
          </cell>
          <cell r="N279">
            <v>15</v>
          </cell>
          <cell r="O279" t="str">
            <v>Res/Comm/Ind</v>
          </cell>
          <cell r="Q279" t="str">
            <v>Amortized – Fixed</v>
          </cell>
          <cell r="S279">
            <v>2.37</v>
          </cell>
          <cell r="U279">
            <v>180</v>
          </cell>
          <cell r="AB279" t="str">
            <v>No Reimbursement</v>
          </cell>
          <cell r="AC279" t="str">
            <v>They already charge by the difference between solar and retail cost, so reimbursement = $000 because "after a customer selects an amount of solar power units to be billed to them, they will be billed for normal electric use, plus an additional amount per month for each unit of solar power;" reimbursement is implied by the low additional price for solar The "additional amount for solar" is already reflected in S277 and S278</v>
          </cell>
          <cell r="AD279">
            <v>0</v>
          </cell>
          <cell r="AE279" t="str">
            <v xml:space="preserve">N/A </v>
          </cell>
          <cell r="AG279">
            <v>3</v>
          </cell>
          <cell r="AI279">
            <v>2017</v>
          </cell>
          <cell r="AJ279" t="str">
            <v>Subscriber</v>
          </cell>
          <cell r="AK279" t="str">
            <v>Did not find information indicating that RECs affect price</v>
          </cell>
          <cell r="AS279" t="str">
            <v>P_702801321a</v>
          </cell>
          <cell r="AT279" t="str">
            <v>P_702801321b</v>
          </cell>
        </row>
        <row r="280">
          <cell r="A280" t="str">
            <v>C_617033422</v>
          </cell>
          <cell r="B280" t="str">
            <v>Y</v>
          </cell>
          <cell r="C280">
            <v>43588</v>
          </cell>
          <cell r="D280" t="str">
            <v>LF</v>
          </cell>
          <cell r="E280" t="str">
            <v>https://umnboxcom/s/hsa32purfyzrncbtqqu3xcn4p6npj0pp</v>
          </cell>
          <cell r="F280" t="str">
            <v>Tanner Electric Coop</v>
          </cell>
          <cell r="G280" t="str">
            <v>Tanner Electric Coop</v>
          </cell>
          <cell r="H280">
            <v>18448</v>
          </cell>
          <cell r="I280">
            <v>55</v>
          </cell>
          <cell r="J280" t="str">
            <v>DC</v>
          </cell>
          <cell r="M280" t="str">
            <v>Fixed Wattage Amount</v>
          </cell>
          <cell r="N280">
            <v>20</v>
          </cell>
          <cell r="O280" t="str">
            <v>Res/Comm/Ind</v>
          </cell>
          <cell r="Q280" t="str">
            <v>Pay up front – Fixed</v>
          </cell>
          <cell r="R280">
            <v>230</v>
          </cell>
          <cell r="AB280" t="str">
            <v>VNEM</v>
          </cell>
          <cell r="AC280" t="str">
            <v>Plus Washington State incentive program of ($108/kWh) through 2020</v>
          </cell>
          <cell r="AE280">
            <v>9.98E-2</v>
          </cell>
          <cell r="AI280">
            <v>2016</v>
          </cell>
          <cell r="AJ280" t="str">
            <v>Uncertain</v>
          </cell>
          <cell r="AS280" t="str">
            <v>P_768983364</v>
          </cell>
        </row>
        <row r="281">
          <cell r="A281" t="str">
            <v>C_069630153</v>
          </cell>
          <cell r="B281" t="str">
            <v>Y</v>
          </cell>
          <cell r="C281">
            <v>43558</v>
          </cell>
          <cell r="D281" t="str">
            <v>MJ</v>
          </cell>
          <cell r="E281" t="str">
            <v>https://umnboxcom/s/yfaur0pqtscvidzq00p929ddkyrj56nw</v>
          </cell>
          <cell r="F281" t="str">
            <v>Nueces Electric Cooperative</v>
          </cell>
          <cell r="G281" t="str">
            <v>Nueces Electric Cooperative</v>
          </cell>
          <cell r="H281">
            <v>13830</v>
          </cell>
          <cell r="I281">
            <v>112.5</v>
          </cell>
          <cell r="J281" t="str">
            <v>DC</v>
          </cell>
          <cell r="M281" t="str">
            <v>Full Panel</v>
          </cell>
          <cell r="N281">
            <v>25</v>
          </cell>
          <cell r="O281" t="str">
            <v>Residential</v>
          </cell>
          <cell r="Q281" t="str">
            <v>Pay up front – Fixed</v>
          </cell>
          <cell r="R281">
            <v>225</v>
          </cell>
          <cell r="Z281" t="str">
            <v>Qualifies for Federal ITC, so CEC advertises that the "real cost is 1575 / panel"</v>
          </cell>
          <cell r="AB281" t="str">
            <v>Other</v>
          </cell>
          <cell r="AC281" t="str">
            <v>Reimbursed at ARR</v>
          </cell>
          <cell r="AD281">
            <v>0.15583</v>
          </cell>
          <cell r="AI281">
            <v>2016</v>
          </cell>
          <cell r="AS281" t="str">
            <v>P_888194635</v>
          </cell>
        </row>
        <row r="282">
          <cell r="A282" t="str">
            <v>C_934500180a</v>
          </cell>
          <cell r="B282" t="str">
            <v>Y</v>
          </cell>
          <cell r="C282">
            <v>43564</v>
          </cell>
          <cell r="D282" t="str">
            <v>KP</v>
          </cell>
          <cell r="E282" t="str">
            <v>https://umnappboxcom/folder/72268649657</v>
          </cell>
          <cell r="F282" t="str">
            <v>Platte-Clay Electric Coop, Inc</v>
          </cell>
          <cell r="G282" t="str">
            <v>Platte-Clay Electric Coop, Inc</v>
          </cell>
          <cell r="H282">
            <v>15138</v>
          </cell>
          <cell r="I282">
            <v>410</v>
          </cell>
          <cell r="J282" t="str">
            <v>DC</v>
          </cell>
          <cell r="M282" t="str">
            <v>Full Panel</v>
          </cell>
          <cell r="N282">
            <v>1</v>
          </cell>
          <cell r="O282" t="str">
            <v>Residential</v>
          </cell>
          <cell r="P282" t="str">
            <v>all customer classes may subscribe</v>
          </cell>
          <cell r="Q282" t="str">
            <v>Amortized – Per kWh</v>
          </cell>
          <cell r="V282">
            <v>0.15710000000000002</v>
          </cell>
          <cell r="AB282" t="str">
            <v>VNEM</v>
          </cell>
          <cell r="AG282">
            <v>7</v>
          </cell>
          <cell r="AH282">
            <v>1</v>
          </cell>
          <cell r="AI282">
            <v>2015</v>
          </cell>
          <cell r="AJ282" t="str">
            <v>Subscriber</v>
          </cell>
          <cell r="AK282"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2" t="str">
            <v>P_926660385</v>
          </cell>
        </row>
        <row r="283">
          <cell r="A283" t="str">
            <v>C_934500180b</v>
          </cell>
          <cell r="B283" t="str">
            <v>Y</v>
          </cell>
          <cell r="C283">
            <v>43564</v>
          </cell>
          <cell r="D283" t="str">
            <v>KP</v>
          </cell>
          <cell r="E283" t="str">
            <v>https://umnappboxcom/folder/72268649657</v>
          </cell>
          <cell r="F283" t="str">
            <v>Platte-Clay Electric Coop, Inc</v>
          </cell>
          <cell r="G283" t="str">
            <v>Platte-Clay Electric Coop, Inc</v>
          </cell>
          <cell r="H283">
            <v>15138</v>
          </cell>
          <cell r="I283">
            <v>410</v>
          </cell>
          <cell r="J283" t="str">
            <v>DC</v>
          </cell>
          <cell r="M283" t="str">
            <v>Full Panel</v>
          </cell>
          <cell r="N283">
            <v>1</v>
          </cell>
          <cell r="O283" t="str">
            <v>Commercial</v>
          </cell>
          <cell r="P283" t="str">
            <v>all customer classes may subscribe</v>
          </cell>
          <cell r="Q283" t="str">
            <v>Amortized – Per kWh</v>
          </cell>
          <cell r="V283">
            <v>0.18420000000000003</v>
          </cell>
          <cell r="AB283" t="str">
            <v>VNEM</v>
          </cell>
          <cell r="AG283">
            <v>7</v>
          </cell>
          <cell r="AH283">
            <v>1</v>
          </cell>
          <cell r="AI283">
            <v>2015</v>
          </cell>
          <cell r="AJ283" t="str">
            <v>Subscriber</v>
          </cell>
          <cell r="AK283"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3" t="str">
            <v>P_926660385</v>
          </cell>
        </row>
        <row r="284">
          <cell r="A284" t="str">
            <v>C_934500180c</v>
          </cell>
          <cell r="B284" t="str">
            <v>Y</v>
          </cell>
          <cell r="C284">
            <v>43564</v>
          </cell>
          <cell r="D284" t="str">
            <v>KP</v>
          </cell>
          <cell r="E284" t="str">
            <v>https://umnappboxcom/folder/72268649657</v>
          </cell>
          <cell r="F284" t="str">
            <v>Platte-Clay Electric Coop, Inc</v>
          </cell>
          <cell r="G284" t="str">
            <v>Platte-Clay Electric Coop, Inc</v>
          </cell>
          <cell r="H284">
            <v>15138</v>
          </cell>
          <cell r="I284">
            <v>410</v>
          </cell>
          <cell r="J284" t="str">
            <v>DC</v>
          </cell>
          <cell r="M284" t="str">
            <v>Full Panel</v>
          </cell>
          <cell r="N284">
            <v>25</v>
          </cell>
          <cell r="O284" t="str">
            <v>Residential</v>
          </cell>
          <cell r="P284" t="str">
            <v>all customer classes may subscribe</v>
          </cell>
          <cell r="Q284" t="str">
            <v>Pay up front – Fixed</v>
          </cell>
          <cell r="R284">
            <v>815</v>
          </cell>
          <cell r="V284">
            <v>6.0700000000000004E-2</v>
          </cell>
          <cell r="AB284" t="str">
            <v>VNEM</v>
          </cell>
          <cell r="AG284">
            <v>7</v>
          </cell>
          <cell r="AH284">
            <v>1</v>
          </cell>
          <cell r="AI284">
            <v>2015</v>
          </cell>
          <cell r="AJ284" t="str">
            <v>Subscriber</v>
          </cell>
          <cell r="AK284"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4" t="str">
            <v>P_926660385</v>
          </cell>
        </row>
        <row r="285">
          <cell r="A285" t="str">
            <v>C_934500180d</v>
          </cell>
          <cell r="B285" t="str">
            <v>Y</v>
          </cell>
          <cell r="C285">
            <v>43564</v>
          </cell>
          <cell r="D285" t="str">
            <v>KP</v>
          </cell>
          <cell r="E285" t="str">
            <v>https://umnappboxcom/folder/72268649657</v>
          </cell>
          <cell r="F285" t="str">
            <v>Platte-Clay Electric Coop, Inc</v>
          </cell>
          <cell r="G285" t="str">
            <v>Platte-Clay Electric Coop, Inc</v>
          </cell>
          <cell r="H285">
            <v>15138</v>
          </cell>
          <cell r="I285">
            <v>410</v>
          </cell>
          <cell r="J285" t="str">
            <v>DC</v>
          </cell>
          <cell r="M285" t="str">
            <v>Full Panel</v>
          </cell>
          <cell r="N285">
            <v>25</v>
          </cell>
          <cell r="O285" t="str">
            <v>Commercial</v>
          </cell>
          <cell r="P285" t="str">
            <v>all customer classes may subscribe</v>
          </cell>
          <cell r="Q285" t="str">
            <v>Pay up front – Fixed</v>
          </cell>
          <cell r="R285">
            <v>815</v>
          </cell>
          <cell r="V285">
            <v>8.7800000000000003E-2</v>
          </cell>
          <cell r="AB285" t="str">
            <v>VNEM</v>
          </cell>
          <cell r="AG285">
            <v>7</v>
          </cell>
          <cell r="AH285">
            <v>1</v>
          </cell>
          <cell r="AI285">
            <v>2015</v>
          </cell>
          <cell r="AJ285" t="str">
            <v>Subscriber</v>
          </cell>
          <cell r="AK285"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5" t="str">
            <v>P_926660385</v>
          </cell>
        </row>
        <row r="286">
          <cell r="A286" t="str">
            <v>C_386621673</v>
          </cell>
          <cell r="B286" t="str">
            <v>Y</v>
          </cell>
          <cell r="C286">
            <v>43588</v>
          </cell>
          <cell r="D286" t="str">
            <v>LF</v>
          </cell>
          <cell r="E286" t="str">
            <v>https://umnboxcom/s/5b8komb3u10xx5ksbwrxy7jah7527ivl</v>
          </cell>
          <cell r="F286" t="str">
            <v>PUD No 1 of Franklin County</v>
          </cell>
          <cell r="G286" t="str">
            <v>PUD No 1 of Franklin County</v>
          </cell>
          <cell r="H286">
            <v>6716</v>
          </cell>
          <cell r="I286">
            <v>40</v>
          </cell>
          <cell r="J286" t="str">
            <v>DC</v>
          </cell>
          <cell r="M286" t="str">
            <v>Fixed Wattage Amount</v>
          </cell>
          <cell r="N286">
            <v>20</v>
          </cell>
          <cell r="O286" t="str">
            <v>Res/Comm/Ind</v>
          </cell>
          <cell r="Q286" t="str">
            <v>Pay up front – Fixed</v>
          </cell>
          <cell r="R286">
            <v>200</v>
          </cell>
          <cell r="V286">
            <v>-1.08</v>
          </cell>
          <cell r="X286">
            <v>60</v>
          </cell>
          <cell r="AB286" t="str">
            <v>VNEM</v>
          </cell>
          <cell r="AC286" t="str">
            <v>Plus Washington State incentive program of ($108/kWh) through 2020</v>
          </cell>
          <cell r="AG286">
            <v>10</v>
          </cell>
          <cell r="AH286">
            <v>16</v>
          </cell>
          <cell r="AI286">
            <v>2015</v>
          </cell>
          <cell r="AJ286" t="str">
            <v>Uncertain</v>
          </cell>
          <cell r="AS286" t="str">
            <v>P_813956747</v>
          </cell>
        </row>
        <row r="287">
          <cell r="A287" t="str">
            <v>C_740300276</v>
          </cell>
          <cell r="B287" t="str">
            <v>Y</v>
          </cell>
          <cell r="C287">
            <v>43588</v>
          </cell>
          <cell r="D287" t="str">
            <v>LF</v>
          </cell>
          <cell r="E287" t="str">
            <v>https://umnboxcom/s/h2g1m6xz3lw7k4gu5sf8mj5kqrbfegvf</v>
          </cell>
          <cell r="F287" t="str">
            <v>PUD No 3 of Mason County</v>
          </cell>
          <cell r="G287" t="str">
            <v>PUD No 3 of Mason County</v>
          </cell>
          <cell r="H287">
            <v>15419</v>
          </cell>
          <cell r="I287">
            <v>26</v>
          </cell>
          <cell r="J287" t="str">
            <v>DC</v>
          </cell>
          <cell r="M287" t="str">
            <v>Fixed Wattage Amount</v>
          </cell>
          <cell r="N287" t="str">
            <v>N/A</v>
          </cell>
          <cell r="O287" t="str">
            <v>Residential</v>
          </cell>
          <cell r="Q287" t="str">
            <v>Pay up front – Fixed</v>
          </cell>
          <cell r="R287">
            <v>100</v>
          </cell>
          <cell r="V287">
            <v>-1.08</v>
          </cell>
          <cell r="X287">
            <v>60</v>
          </cell>
          <cell r="AB287" t="str">
            <v>VNEM</v>
          </cell>
          <cell r="AC287" t="str">
            <v>Plus Washington State incentive program of ($108/kWh) through 2020</v>
          </cell>
          <cell r="AG287">
            <v>8</v>
          </cell>
          <cell r="AI287">
            <v>2015</v>
          </cell>
          <cell r="AJ287" t="str">
            <v>Subscriber</v>
          </cell>
          <cell r="AS287" t="str">
            <v>P_184026536</v>
          </cell>
        </row>
        <row r="288">
          <cell r="A288" t="str">
            <v>C_473000448</v>
          </cell>
          <cell r="B288" t="str">
            <v>Y</v>
          </cell>
          <cell r="C288">
            <v>43590</v>
          </cell>
          <cell r="D288" t="str">
            <v>LF</v>
          </cell>
          <cell r="E288" t="str">
            <v>https://umnboxcom/s/wevht7rtcxhylwwnv4judlev9nncoijc</v>
          </cell>
          <cell r="F288" t="str">
            <v>Inland Power &amp; Light Company</v>
          </cell>
          <cell r="G288" t="str">
            <v>Inland Power &amp; Light Company</v>
          </cell>
          <cell r="H288">
            <v>8699</v>
          </cell>
          <cell r="I288">
            <v>55</v>
          </cell>
          <cell r="J288" t="str">
            <v>DC</v>
          </cell>
          <cell r="M288" t="str">
            <v>Fixed Wattage Amount</v>
          </cell>
          <cell r="N288">
            <v>20</v>
          </cell>
          <cell r="Q288" t="str">
            <v>Pay up front – Fixed</v>
          </cell>
          <cell r="R288">
            <v>300</v>
          </cell>
          <cell r="V288">
            <v>-1.08</v>
          </cell>
          <cell r="X288">
            <v>60</v>
          </cell>
          <cell r="AB288" t="str">
            <v>VNEM</v>
          </cell>
          <cell r="AC288" t="str">
            <v>Plus Washington State incentive program of ($108/kWh) through 2020</v>
          </cell>
          <cell r="AE288">
            <v>6.3399999999999998E-2</v>
          </cell>
          <cell r="AI288">
            <v>2014</v>
          </cell>
          <cell r="AJ288" t="str">
            <v>Uncertain</v>
          </cell>
          <cell r="AS288" t="str">
            <v>P_444598563a</v>
          </cell>
          <cell r="AT288" t="str">
            <v>P_444598563b</v>
          </cell>
        </row>
        <row r="289">
          <cell r="A289" t="str">
            <v>C_348281787</v>
          </cell>
          <cell r="B289" t="str">
            <v>Y</v>
          </cell>
          <cell r="C289">
            <v>43590</v>
          </cell>
          <cell r="D289" t="str">
            <v>LF</v>
          </cell>
          <cell r="E289" t="str">
            <v>https://umnboxcom/s/71mwvhk5rcliftzttaoe8mfo382su0yi</v>
          </cell>
          <cell r="F289" t="str">
            <v>Avista Corp</v>
          </cell>
          <cell r="G289" t="str">
            <v>Avista Corp</v>
          </cell>
          <cell r="H289">
            <v>20169</v>
          </cell>
          <cell r="I289">
            <v>280</v>
          </cell>
          <cell r="J289" t="str">
            <v>DC</v>
          </cell>
          <cell r="M289" t="str">
            <v>Full Panel</v>
          </cell>
          <cell r="N289">
            <v>20</v>
          </cell>
          <cell r="Q289" t="str">
            <v>Pay up front – Fixed</v>
          </cell>
          <cell r="R289">
            <v>1400</v>
          </cell>
          <cell r="V289">
            <v>-1.08</v>
          </cell>
          <cell r="X289">
            <v>60</v>
          </cell>
          <cell r="AB289" t="str">
            <v>VNEM</v>
          </cell>
          <cell r="AC289" t="str">
            <v>Plus Washington State incentive program of ($108/kWh) through 2020</v>
          </cell>
          <cell r="AG289">
            <v>8</v>
          </cell>
          <cell r="AH289">
            <v>7</v>
          </cell>
          <cell r="AI289">
            <v>2015</v>
          </cell>
          <cell r="AJ289" t="str">
            <v>Uncertain</v>
          </cell>
          <cell r="AS289" t="str">
            <v>P_659823386</v>
          </cell>
        </row>
        <row r="290">
          <cell r="A290" t="str">
            <v>C_898350692</v>
          </cell>
          <cell r="B290" t="str">
            <v>Y</v>
          </cell>
          <cell r="C290">
            <v>43590</v>
          </cell>
          <cell r="D290" t="str">
            <v>LF</v>
          </cell>
          <cell r="E290" t="str">
            <v>https://umnboxcom/s/ss2gtmljixxy2tz1ioqx8bya8jbr69k0</v>
          </cell>
          <cell r="F290" t="str">
            <v>Orcas Power &amp; Light Coop</v>
          </cell>
          <cell r="G290" t="str">
            <v>Orcas Power &amp; Light Coop</v>
          </cell>
          <cell r="H290">
            <v>14170</v>
          </cell>
          <cell r="I290">
            <v>75</v>
          </cell>
          <cell r="J290" t="str">
            <v>DC</v>
          </cell>
          <cell r="M290" t="str">
            <v>Fixed Wattage Amount</v>
          </cell>
          <cell r="N290">
            <v>20</v>
          </cell>
          <cell r="O290" t="str">
            <v>Res/Comm</v>
          </cell>
          <cell r="Q290" t="str">
            <v>Pay up front – Fixed</v>
          </cell>
          <cell r="R290">
            <v>150</v>
          </cell>
          <cell r="V290">
            <v>-1.08</v>
          </cell>
          <cell r="X290">
            <v>60</v>
          </cell>
          <cell r="AB290" t="str">
            <v>VNEM</v>
          </cell>
          <cell r="AC290" t="str">
            <v>Plus Washington State incentive program of ($108/kWh) through 2020</v>
          </cell>
          <cell r="AI290">
            <v>2018</v>
          </cell>
          <cell r="AJ290" t="str">
            <v>Utility</v>
          </cell>
          <cell r="AS290" t="str">
            <v>P_070761128</v>
          </cell>
        </row>
        <row r="291">
          <cell r="A291" t="str">
            <v>C_819384954</v>
          </cell>
          <cell r="B291" t="str">
            <v>Y</v>
          </cell>
          <cell r="C291">
            <v>43619</v>
          </cell>
          <cell r="D291" t="str">
            <v>KP</v>
          </cell>
          <cell r="E291" t="str">
            <v>https://umnappboxcom/folder/73817551345</v>
          </cell>
          <cell r="F291" t="str">
            <v>City Utilities of Springfield - (MO)</v>
          </cell>
          <cell r="G291" t="str">
            <v>City Utilities of Springfield - (MO)</v>
          </cell>
          <cell r="H291">
            <v>17833</v>
          </cell>
          <cell r="I291">
            <v>1000</v>
          </cell>
          <cell r="J291" t="str">
            <v>AC</v>
          </cell>
          <cell r="M291" t="str">
            <v>Fixed Wattage Amount</v>
          </cell>
          <cell r="N291">
            <v>20</v>
          </cell>
          <cell r="O291" t="str">
            <v>Res/Comm</v>
          </cell>
          <cell r="P291" t="str">
            <v>Residential or Small Commercial</v>
          </cell>
          <cell r="Q291" t="str">
            <v>Amortized – Per kWh</v>
          </cell>
          <cell r="R291">
            <v>0</v>
          </cell>
          <cell r="V291">
            <v>0.13999999999999999</v>
          </cell>
          <cell r="AB291" t="str">
            <v>Other</v>
          </cell>
          <cell r="AC291" t="str">
            <v>Appears that reimbursement includes the normal electric rate + the variable fuel adjustment factor</v>
          </cell>
          <cell r="AD291">
            <v>8.1799999999999998E-2</v>
          </cell>
          <cell r="AG291">
            <v>10</v>
          </cell>
          <cell r="AH291">
            <v>1</v>
          </cell>
          <cell r="AI291">
            <v>2014</v>
          </cell>
          <cell r="AS291" t="str">
            <v>P_258457934</v>
          </cell>
          <cell r="BC291" t="str">
            <v>Cell V290 may vary due to changing electric rate - only the solar rate is locked in</v>
          </cell>
        </row>
        <row r="292">
          <cell r="A292" t="str">
            <v>C_084008689</v>
          </cell>
          <cell r="B292" t="str">
            <v>Y</v>
          </cell>
          <cell r="C292">
            <v>43590</v>
          </cell>
          <cell r="D292" t="str">
            <v>LF</v>
          </cell>
          <cell r="E292" t="str">
            <v>https://umnboxcom/s/ivs9vk7yang1efztlw4zscw9z3r5catc</v>
          </cell>
          <cell r="F292" t="str">
            <v>Peninsula Light Company</v>
          </cell>
          <cell r="G292" t="str">
            <v>Peninsula Light Company</v>
          </cell>
          <cell r="H292">
            <v>14668</v>
          </cell>
          <cell r="I292">
            <v>32.4</v>
          </cell>
          <cell r="J292" t="str">
            <v>DC</v>
          </cell>
          <cell r="M292" t="str">
            <v>Fixed Wattage Amount</v>
          </cell>
          <cell r="N292">
            <v>20</v>
          </cell>
          <cell r="Q292" t="str">
            <v>Pay up front – Fixed</v>
          </cell>
          <cell r="R292">
            <v>100</v>
          </cell>
          <cell r="V292">
            <v>-1.08</v>
          </cell>
          <cell r="X292">
            <v>60</v>
          </cell>
          <cell r="AB292" t="str">
            <v>VNEM</v>
          </cell>
          <cell r="AC292" t="str">
            <v>Plus Washington State incentive program of ($108/kWh) through 2020</v>
          </cell>
          <cell r="AG292">
            <v>11</v>
          </cell>
          <cell r="AH292">
            <v>13</v>
          </cell>
          <cell r="AI292">
            <v>2015</v>
          </cell>
          <cell r="AS292" t="str">
            <v>P_139656297</v>
          </cell>
        </row>
        <row r="293">
          <cell r="A293" t="str">
            <v>C_111735057</v>
          </cell>
          <cell r="B293" t="str">
            <v>Y</v>
          </cell>
          <cell r="C293">
            <v>43595</v>
          </cell>
          <cell r="D293" t="str">
            <v>LF</v>
          </cell>
          <cell r="E293" t="str">
            <v>https://umnboxcom/s/mpaml34kb5o62xrlpxr9gw2r3n9x0sps</v>
          </cell>
          <cell r="F293" t="str">
            <v>Vera Irrigation District #15</v>
          </cell>
          <cell r="G293" t="str">
            <v>Vera Irrigation District #15</v>
          </cell>
          <cell r="H293">
            <v>19784</v>
          </cell>
          <cell r="I293">
            <v>92.58</v>
          </cell>
          <cell r="J293" t="str">
            <v>DC</v>
          </cell>
          <cell r="M293" t="str">
            <v>Fixed Wattage Amount</v>
          </cell>
          <cell r="N293">
            <v>20</v>
          </cell>
          <cell r="O293" t="str">
            <v>Res/Comm/Ind</v>
          </cell>
          <cell r="P293" t="str">
            <v>All metered customers are eligible</v>
          </cell>
          <cell r="Q293" t="str">
            <v>Pay up front – Fixed</v>
          </cell>
          <cell r="R293">
            <v>100</v>
          </cell>
          <cell r="V293">
            <v>-1.08</v>
          </cell>
          <cell r="X293">
            <v>60</v>
          </cell>
          <cell r="AB293" t="str">
            <v>VNEM</v>
          </cell>
          <cell r="AC293" t="str">
            <v>Plus Washington State incentive program of ($108/kWh) through 2020</v>
          </cell>
          <cell r="AG293">
            <v>8</v>
          </cell>
          <cell r="AI293">
            <v>2016</v>
          </cell>
          <cell r="AJ293" t="str">
            <v>Utility</v>
          </cell>
          <cell r="AS293" t="str">
            <v>P_175539170b</v>
          </cell>
        </row>
        <row r="294">
          <cell r="A294" t="str">
            <v>C_407060624a</v>
          </cell>
          <cell r="B294" t="str">
            <v>Y</v>
          </cell>
          <cell r="C294">
            <v>43580</v>
          </cell>
          <cell r="D294" t="str">
            <v>MJ</v>
          </cell>
          <cell r="E294" t="str">
            <v>https://umnboxcom/s/j0oj7ahrbcaucnrkqes5eq8nroeqxrao</v>
          </cell>
          <cell r="G294" t="str">
            <v>Northern States Power Company dba Xcel Energy</v>
          </cell>
          <cell r="H294">
            <v>13781</v>
          </cell>
          <cell r="K294">
            <v>151333</v>
          </cell>
          <cell r="M294" t="str">
            <v>Fixed Energy Amount</v>
          </cell>
          <cell r="N294">
            <v>25</v>
          </cell>
          <cell r="O294" t="str">
            <v>Comm/Ind</v>
          </cell>
          <cell r="P294" t="str">
            <v>Augsburg College</v>
          </cell>
          <cell r="Q294" t="str">
            <v>Amortized – Per kWh</v>
          </cell>
          <cell r="V294">
            <v>0.112</v>
          </cell>
          <cell r="W294">
            <v>0.02</v>
          </cell>
          <cell r="X294">
            <v>300</v>
          </cell>
          <cell r="AB294" t="str">
            <v>VNEM</v>
          </cell>
          <cell r="AF294" t="str">
            <v>Fall</v>
          </cell>
          <cell r="AG294">
            <v>7</v>
          </cell>
          <cell r="AH294">
            <v>3</v>
          </cell>
          <cell r="AI294">
            <v>2018</v>
          </cell>
          <cell r="AJ294" t="str">
            <v>Utility</v>
          </cell>
          <cell r="AK294">
            <v>0.02</v>
          </cell>
          <cell r="AS294" t="str">
            <v>P_941510823</v>
          </cell>
          <cell r="AT294" t="str">
            <v>P_323342977</v>
          </cell>
          <cell r="AU294" t="str">
            <v>P_154581572</v>
          </cell>
          <cell r="AV294" t="str">
            <v>P_227520762</v>
          </cell>
          <cell r="AW294" t="str">
            <v>P_741119226</v>
          </cell>
          <cell r="AX294" t="str">
            <v>P_409532970</v>
          </cell>
          <cell r="AY294" t="str">
            <v>P_913803971a</v>
          </cell>
          <cell r="AZ294" t="str">
            <v>P_913803971b</v>
          </cell>
          <cell r="BA294" t="str">
            <v>P_102060934</v>
          </cell>
          <cell r="BB294" t="str">
            <v>P_080280675</v>
          </cell>
        </row>
        <row r="295">
          <cell r="A295" t="str">
            <v>C_407060624b</v>
          </cell>
          <cell r="B295" t="str">
            <v>Y</v>
          </cell>
          <cell r="C295">
            <v>43580</v>
          </cell>
          <cell r="D295" t="str">
            <v>MJ</v>
          </cell>
          <cell r="E295" t="str">
            <v>https://umnboxcom/s/j0oj7ahrbcaucnrkqes5eq8nroeqxrao</v>
          </cell>
          <cell r="G295" t="str">
            <v>Northern States Power Company dba Xcel Energy</v>
          </cell>
          <cell r="H295">
            <v>13781</v>
          </cell>
          <cell r="K295">
            <v>151333</v>
          </cell>
          <cell r="M295" t="str">
            <v>Fixed Energy Amount</v>
          </cell>
          <cell r="N295">
            <v>25</v>
          </cell>
          <cell r="O295" t="str">
            <v>Comm/Ind</v>
          </cell>
          <cell r="P295" t="str">
            <v>Augsburg College</v>
          </cell>
          <cell r="Q295" t="str">
            <v>Amortized – Per kWh</v>
          </cell>
          <cell r="V295">
            <v>0.112</v>
          </cell>
          <cell r="W295">
            <v>0.02</v>
          </cell>
          <cell r="X295">
            <v>300</v>
          </cell>
          <cell r="AB295" t="str">
            <v>VNEM</v>
          </cell>
          <cell r="AF295" t="str">
            <v>Fall</v>
          </cell>
          <cell r="AG295">
            <v>7</v>
          </cell>
          <cell r="AH295">
            <v>3</v>
          </cell>
          <cell r="AI295">
            <v>2018</v>
          </cell>
          <cell r="AJ295" t="str">
            <v>Utility</v>
          </cell>
          <cell r="AK295">
            <v>0.02</v>
          </cell>
          <cell r="AS295" t="str">
            <v>P_064748346</v>
          </cell>
        </row>
        <row r="296">
          <cell r="A296" t="str">
            <v>C_705531400</v>
          </cell>
          <cell r="B296" t="str">
            <v>Y</v>
          </cell>
          <cell r="C296">
            <v>43580</v>
          </cell>
          <cell r="D296" t="str">
            <v>MJ</v>
          </cell>
          <cell r="E296" t="str">
            <v>https://umnboxcom/s/j0oj7ahrbcaucnrkqes5eq8nroeqxrao</v>
          </cell>
          <cell r="G296" t="str">
            <v>Northern States Power Company dba Xcel Energy</v>
          </cell>
          <cell r="H296">
            <v>13781</v>
          </cell>
          <cell r="K296">
            <v>594950</v>
          </cell>
          <cell r="M296" t="str">
            <v>Fixed Energy Amount</v>
          </cell>
          <cell r="N296">
            <v>25</v>
          </cell>
          <cell r="O296" t="str">
            <v>Comm/Ind</v>
          </cell>
          <cell r="P296" t="str">
            <v>Blattner Energy, Inc</v>
          </cell>
          <cell r="Q296" t="str">
            <v>Amortized – Per kWh</v>
          </cell>
          <cell r="V296">
            <v>0.112</v>
          </cell>
          <cell r="W296">
            <v>0.01</v>
          </cell>
          <cell r="X296">
            <v>300</v>
          </cell>
          <cell r="AB296" t="str">
            <v>VNEM</v>
          </cell>
          <cell r="AF296" t="str">
            <v>Winter</v>
          </cell>
          <cell r="AG296">
            <v>10</v>
          </cell>
          <cell r="AH296">
            <v>26</v>
          </cell>
          <cell r="AI296">
            <v>2017</v>
          </cell>
          <cell r="AJ296" t="str">
            <v>Utility</v>
          </cell>
          <cell r="AK296">
            <v>0.02</v>
          </cell>
          <cell r="AS296" t="str">
            <v>P_747573357</v>
          </cell>
          <cell r="AT296" t="str">
            <v>P_749493117</v>
          </cell>
          <cell r="AU296" t="str">
            <v>P_240312827</v>
          </cell>
        </row>
        <row r="297">
          <cell r="A297" t="str">
            <v>C_401044090</v>
          </cell>
          <cell r="B297" t="str">
            <v>Y</v>
          </cell>
          <cell r="C297">
            <v>43580</v>
          </cell>
          <cell r="D297" t="str">
            <v>MJ</v>
          </cell>
          <cell r="E297" t="str">
            <v>https://umnboxcom/s/j0oj7ahrbcaucnrkqes5eq8nroeqxrao</v>
          </cell>
          <cell r="G297" t="str">
            <v>Northern States Power Company dba Xcel Energy</v>
          </cell>
          <cell r="H297">
            <v>13781</v>
          </cell>
          <cell r="K297">
            <v>1460000</v>
          </cell>
          <cell r="M297" t="str">
            <v>Fixed Energy Amount</v>
          </cell>
          <cell r="N297">
            <v>25</v>
          </cell>
          <cell r="O297" t="str">
            <v>Comm/Ind</v>
          </cell>
          <cell r="P297" t="str">
            <v>CentraCare 1</v>
          </cell>
          <cell r="Q297" t="str">
            <v>Amortized – Per kWh</v>
          </cell>
          <cell r="V297">
            <v>0.121</v>
          </cell>
          <cell r="W297">
            <v>0</v>
          </cell>
          <cell r="X297">
            <v>300</v>
          </cell>
          <cell r="AB297" t="str">
            <v>VNEM</v>
          </cell>
          <cell r="AF297" t="str">
            <v>Summer</v>
          </cell>
          <cell r="AG297">
            <v>4</v>
          </cell>
          <cell r="AH297">
            <v>19</v>
          </cell>
          <cell r="AI297">
            <v>2018</v>
          </cell>
          <cell r="AJ297" t="str">
            <v>Utility</v>
          </cell>
          <cell r="AK297">
            <v>0.02</v>
          </cell>
          <cell r="AS297" t="str">
            <v>P_749493117</v>
          </cell>
          <cell r="AT297" t="str">
            <v>P_240312827</v>
          </cell>
        </row>
        <row r="298">
          <cell r="A298" t="str">
            <v>C_730642268</v>
          </cell>
          <cell r="B298" t="str">
            <v>Y</v>
          </cell>
          <cell r="C298">
            <v>43580</v>
          </cell>
          <cell r="D298" t="str">
            <v>MJ</v>
          </cell>
          <cell r="E298" t="str">
            <v>https://umnboxcom/s/j0oj7ahrbcaucnrkqes5eq8nroeqxrao</v>
          </cell>
          <cell r="G298" t="str">
            <v>Northern States Power Company dba Xcel Energy</v>
          </cell>
          <cell r="H298">
            <v>13781</v>
          </cell>
          <cell r="K298">
            <v>876000</v>
          </cell>
          <cell r="M298" t="str">
            <v>Fixed Energy Amount</v>
          </cell>
          <cell r="N298">
            <v>25</v>
          </cell>
          <cell r="O298" t="str">
            <v>Comm/Ind</v>
          </cell>
          <cell r="P298" t="str">
            <v>CentraCare 2</v>
          </cell>
          <cell r="Q298" t="str">
            <v>Amortized – Per kWh</v>
          </cell>
          <cell r="V298">
            <v>0.11700000000000001</v>
          </cell>
          <cell r="W298">
            <v>0</v>
          </cell>
          <cell r="X298">
            <v>300</v>
          </cell>
          <cell r="AB298" t="str">
            <v>VNEM</v>
          </cell>
          <cell r="AF298" t="str">
            <v>Spring</v>
          </cell>
          <cell r="AG298">
            <v>3</v>
          </cell>
          <cell r="AH298">
            <v>13</v>
          </cell>
          <cell r="AI298">
            <v>2018</v>
          </cell>
          <cell r="AJ298" t="str">
            <v>Utility</v>
          </cell>
          <cell r="AK298">
            <v>0.02</v>
          </cell>
          <cell r="AS298" t="str">
            <v>P_747573357</v>
          </cell>
        </row>
        <row r="299">
          <cell r="A299" t="str">
            <v>C_360537534</v>
          </cell>
          <cell r="B299" t="str">
            <v>Y</v>
          </cell>
          <cell r="C299">
            <v>43580</v>
          </cell>
          <cell r="D299" t="str">
            <v>MJ</v>
          </cell>
          <cell r="E299" t="str">
            <v>https://umnboxcom/s/j0oj7ahrbcaucnrkqes5eq8nroeqxrao</v>
          </cell>
          <cell r="G299" t="str">
            <v>Northern States Power Company dba Xcel Energy</v>
          </cell>
          <cell r="H299">
            <v>13781</v>
          </cell>
          <cell r="K299">
            <v>4380000</v>
          </cell>
          <cell r="M299" t="str">
            <v>Fixed Energy Amount</v>
          </cell>
          <cell r="N299">
            <v>25</v>
          </cell>
          <cell r="O299" t="str">
            <v>Comm/Ind</v>
          </cell>
          <cell r="P299" t="str">
            <v>City of St Paul</v>
          </cell>
          <cell r="Q299" t="str">
            <v>Amortized – Per kWh</v>
          </cell>
          <cell r="V299">
            <v>0.111</v>
          </cell>
          <cell r="W299">
            <v>0.02</v>
          </cell>
          <cell r="X299">
            <v>300</v>
          </cell>
          <cell r="AB299" t="str">
            <v>VNEM</v>
          </cell>
          <cell r="AF299" t="str">
            <v>Summer</v>
          </cell>
          <cell r="AG299">
            <v>6</v>
          </cell>
          <cell r="AH299">
            <v>30</v>
          </cell>
          <cell r="AI299">
            <v>2017</v>
          </cell>
          <cell r="AJ299" t="str">
            <v>Utility</v>
          </cell>
          <cell r="AK299">
            <v>0.02</v>
          </cell>
          <cell r="AS299" t="str">
            <v>P_475166877</v>
          </cell>
          <cell r="AT299" t="str">
            <v>P_670576702</v>
          </cell>
          <cell r="AU299" t="str">
            <v>P_083832607</v>
          </cell>
        </row>
        <row r="300">
          <cell r="A300" t="str">
            <v>C_797072923</v>
          </cell>
          <cell r="B300" t="str">
            <v>Y</v>
          </cell>
          <cell r="C300">
            <v>43580</v>
          </cell>
          <cell r="D300" t="str">
            <v>MJ</v>
          </cell>
          <cell r="E300" t="str">
            <v>https://umnboxcom/s/j0oj7ahrbcaucnrkqes5eq8nroeqxrao</v>
          </cell>
          <cell r="G300" t="str">
            <v>Northern States Power Company dba Xcel Energy</v>
          </cell>
          <cell r="H300">
            <v>13781</v>
          </cell>
          <cell r="K300">
            <v>4365400</v>
          </cell>
          <cell r="M300" t="str">
            <v>Fixed Energy Amount</v>
          </cell>
          <cell r="N300">
            <v>25</v>
          </cell>
          <cell r="O300" t="str">
            <v>Comm/Ind</v>
          </cell>
          <cell r="P300" t="str">
            <v>HealthPartners, Inc</v>
          </cell>
          <cell r="Q300" t="str">
            <v>Amortized – Per kWh</v>
          </cell>
          <cell r="V300">
            <v>0.109</v>
          </cell>
          <cell r="W300">
            <v>0.01</v>
          </cell>
          <cell r="X300">
            <v>300</v>
          </cell>
          <cell r="AB300" t="str">
            <v>VNEM</v>
          </cell>
          <cell r="AF300" t="str">
            <v>Fall</v>
          </cell>
          <cell r="AG300">
            <v>7</v>
          </cell>
          <cell r="AH300">
            <v>12</v>
          </cell>
          <cell r="AI300">
            <v>2017</v>
          </cell>
          <cell r="AJ300" t="str">
            <v>Utility</v>
          </cell>
          <cell r="AK300">
            <v>0.02</v>
          </cell>
          <cell r="AS300" t="str">
            <v>P_475166877</v>
          </cell>
          <cell r="AT300" t="str">
            <v>P_670576702</v>
          </cell>
          <cell r="AU300" t="str">
            <v>P_083832607</v>
          </cell>
        </row>
        <row r="301">
          <cell r="A301" t="str">
            <v>C_404034670</v>
          </cell>
          <cell r="B301" t="str">
            <v>Y</v>
          </cell>
          <cell r="C301">
            <v>43580</v>
          </cell>
          <cell r="D301" t="str">
            <v>MJ</v>
          </cell>
          <cell r="E301" t="str">
            <v>https://umnboxcom/s/j0oj7ahrbcaucnrkqes5eq8nroeqxrao</v>
          </cell>
          <cell r="G301" t="str">
            <v>Northern States Power Company dba Xcel Energy</v>
          </cell>
          <cell r="H301">
            <v>13781</v>
          </cell>
          <cell r="K301">
            <v>4639150</v>
          </cell>
          <cell r="M301" t="str">
            <v>Fixed Energy Amount</v>
          </cell>
          <cell r="N301">
            <v>20</v>
          </cell>
          <cell r="O301" t="str">
            <v>Comm/Ind</v>
          </cell>
          <cell r="P301" t="str">
            <v>Home Depot USA Inc 1</v>
          </cell>
          <cell r="Q301" t="str">
            <v>Amortized – Per kWh</v>
          </cell>
          <cell r="V301">
            <v>0.10100000000000001</v>
          </cell>
          <cell r="W301">
            <v>0.02</v>
          </cell>
          <cell r="X301">
            <v>240</v>
          </cell>
          <cell r="AB301" t="str">
            <v>VNEM</v>
          </cell>
          <cell r="AF301" t="str">
            <v>Summer</v>
          </cell>
          <cell r="AG301">
            <v>4</v>
          </cell>
          <cell r="AH301">
            <v>5</v>
          </cell>
          <cell r="AI301">
            <v>2017</v>
          </cell>
          <cell r="AJ301" t="str">
            <v>Utility</v>
          </cell>
          <cell r="AK301">
            <v>0.02</v>
          </cell>
          <cell r="AS301" t="str">
            <v>P_747573357</v>
          </cell>
          <cell r="AT301" t="str">
            <v>P_227520762</v>
          </cell>
          <cell r="AU301" t="str">
            <v>P_670576702</v>
          </cell>
          <cell r="AV301" t="str">
            <v>P_083832607</v>
          </cell>
          <cell r="AW301" t="str">
            <v>P_741119226</v>
          </cell>
          <cell r="AX301" t="str">
            <v>P_102060934</v>
          </cell>
          <cell r="AY301" t="str">
            <v>P_064748346</v>
          </cell>
        </row>
        <row r="302">
          <cell r="A302" t="str">
            <v>C_782093025</v>
          </cell>
          <cell r="B302" t="str">
            <v>Y</v>
          </cell>
          <cell r="C302">
            <v>43580</v>
          </cell>
          <cell r="D302" t="str">
            <v>MJ</v>
          </cell>
          <cell r="E302" t="str">
            <v>https://umnboxcom/s/j0oj7ahrbcaucnrkqes5eq8nroeqxrao</v>
          </cell>
          <cell r="G302" t="str">
            <v>Northern States Power Company dba Xcel Energy</v>
          </cell>
          <cell r="H302">
            <v>13781</v>
          </cell>
          <cell r="K302">
            <v>2949200</v>
          </cell>
          <cell r="M302" t="str">
            <v>Fixed Energy Amount</v>
          </cell>
          <cell r="N302">
            <v>20</v>
          </cell>
          <cell r="O302" t="str">
            <v>Comm/Ind</v>
          </cell>
          <cell r="P302" t="str">
            <v>Home Depot USA Inc 2</v>
          </cell>
          <cell r="Q302" t="str">
            <v>Amortized – Per kWh</v>
          </cell>
          <cell r="V302">
            <v>0.105</v>
          </cell>
          <cell r="W302">
            <v>0.02</v>
          </cell>
          <cell r="X302">
            <v>240</v>
          </cell>
          <cell r="AB302" t="str">
            <v>VNEM</v>
          </cell>
          <cell r="AF302" t="str">
            <v>Summer</v>
          </cell>
          <cell r="AG302">
            <v>4</v>
          </cell>
          <cell r="AH302">
            <v>5</v>
          </cell>
          <cell r="AI302">
            <v>2017</v>
          </cell>
          <cell r="AJ302" t="str">
            <v>Utility</v>
          </cell>
          <cell r="AK302">
            <v>0.02</v>
          </cell>
          <cell r="AS302" t="str">
            <v>P_941510823</v>
          </cell>
          <cell r="AT302" t="str">
            <v>P_323342977</v>
          </cell>
          <cell r="AU302" t="str">
            <v>P_154581572</v>
          </cell>
          <cell r="AV302" t="str">
            <v>P_475166877</v>
          </cell>
          <cell r="AW302" t="str">
            <v>P_227520762</v>
          </cell>
          <cell r="AX302" t="str">
            <v>P_083832607</v>
          </cell>
          <cell r="AY302" t="str">
            <v>P_409532970</v>
          </cell>
          <cell r="AZ302" t="str">
            <v>P_913803971a</v>
          </cell>
          <cell r="BA302" t="str">
            <v>P_913803971b</v>
          </cell>
          <cell r="BB302" t="str">
            <v>P_080280675</v>
          </cell>
        </row>
        <row r="303">
          <cell r="A303" t="str">
            <v>C_938107417</v>
          </cell>
          <cell r="B303" t="str">
            <v>Y</v>
          </cell>
          <cell r="C303">
            <v>43580</v>
          </cell>
          <cell r="D303" t="str">
            <v>MJ</v>
          </cell>
          <cell r="E303" t="str">
            <v>https://umnboxcom/s/j0oj7ahrbcaucnrkqes5eq8nroeqxrao</v>
          </cell>
          <cell r="G303" t="str">
            <v>Northern States Power Company dba Xcel Energy</v>
          </cell>
          <cell r="H303">
            <v>13781</v>
          </cell>
          <cell r="K303">
            <v>507350</v>
          </cell>
          <cell r="M303" t="str">
            <v>Fixed Energy Amount</v>
          </cell>
          <cell r="N303">
            <v>25</v>
          </cell>
          <cell r="O303" t="str">
            <v>Comm/Ind</v>
          </cell>
          <cell r="P303" t="str">
            <v>Kraft Heinz Food Company</v>
          </cell>
          <cell r="Q303" t="str">
            <v>Amortized – Per kWh</v>
          </cell>
          <cell r="V303">
            <v>0.1</v>
          </cell>
          <cell r="W303">
            <v>0.02</v>
          </cell>
          <cell r="X303">
            <v>300</v>
          </cell>
          <cell r="AB303" t="str">
            <v>VNEM</v>
          </cell>
          <cell r="AF303" t="str">
            <v>Summer</v>
          </cell>
          <cell r="AG303">
            <v>5</v>
          </cell>
          <cell r="AH303">
            <v>1</v>
          </cell>
          <cell r="AI303">
            <v>2017</v>
          </cell>
          <cell r="AJ303" t="str">
            <v>Utility</v>
          </cell>
          <cell r="AK303">
            <v>0.02</v>
          </cell>
          <cell r="AS303" t="str">
            <v>P_747573357</v>
          </cell>
          <cell r="AT303" t="str">
            <v>P_240312827</v>
          </cell>
        </row>
        <row r="304">
          <cell r="A304" t="str">
            <v>C_729108935</v>
          </cell>
          <cell r="B304" t="str">
            <v>Y</v>
          </cell>
          <cell r="C304">
            <v>43580</v>
          </cell>
          <cell r="D304" t="str">
            <v>MJ</v>
          </cell>
          <cell r="E304" t="str">
            <v>https://umnboxcom/s/j0oj7ahrbcaucnrkqes5eq8nroeqxrao</v>
          </cell>
          <cell r="G304" t="str">
            <v>Northern States Power Company dba Xcel Energy</v>
          </cell>
          <cell r="H304">
            <v>13781</v>
          </cell>
          <cell r="K304">
            <v>4745000</v>
          </cell>
          <cell r="M304" t="str">
            <v>Fixed Energy Amount</v>
          </cell>
          <cell r="N304">
            <v>25</v>
          </cell>
          <cell r="O304" t="str">
            <v>Comm/Ind</v>
          </cell>
          <cell r="P304" t="str">
            <v>Medtronic, Inc</v>
          </cell>
          <cell r="Q304" t="str">
            <v>Amortized – Per kWh</v>
          </cell>
          <cell r="V304">
            <v>0.11799999999999999</v>
          </cell>
          <cell r="W304">
            <v>0</v>
          </cell>
          <cell r="X304">
            <v>300</v>
          </cell>
          <cell r="AB304" t="str">
            <v>VNEM</v>
          </cell>
          <cell r="AF304" t="str">
            <v>Winter</v>
          </cell>
          <cell r="AG304">
            <v>11</v>
          </cell>
          <cell r="AH304">
            <v>17</v>
          </cell>
          <cell r="AI304">
            <v>2017</v>
          </cell>
          <cell r="AJ304" t="str">
            <v>Utility</v>
          </cell>
          <cell r="AK304">
            <v>0.02</v>
          </cell>
          <cell r="AS304" t="str">
            <v>P_154581572</v>
          </cell>
          <cell r="AT304" t="str">
            <v>P_670576702</v>
          </cell>
          <cell r="AU304" t="str">
            <v>P_083832607</v>
          </cell>
          <cell r="AV304" t="str">
            <v>P_409532970</v>
          </cell>
          <cell r="AW304" t="str">
            <v>P_913803971a</v>
          </cell>
          <cell r="AX304" t="str">
            <v>P_913803971b</v>
          </cell>
          <cell r="AY304" t="str">
            <v>P_102060934</v>
          </cell>
          <cell r="AZ304" t="str">
            <v>P_080280675</v>
          </cell>
          <cell r="BA304" t="str">
            <v>P_064748346</v>
          </cell>
        </row>
        <row r="305">
          <cell r="A305" t="str">
            <v>C_657321476</v>
          </cell>
          <cell r="B305" t="str">
            <v>Y</v>
          </cell>
          <cell r="C305">
            <v>43580</v>
          </cell>
          <cell r="D305" t="str">
            <v>MJ</v>
          </cell>
          <cell r="E305" t="str">
            <v>https://umnboxcom/s/j0oj7ahrbcaucnrkqes5eq8nroeqxrao</v>
          </cell>
          <cell r="G305" t="str">
            <v>Northern States Power Company dba Xcel Energy</v>
          </cell>
          <cell r="H305">
            <v>13781</v>
          </cell>
          <cell r="K305">
            <v>13870000</v>
          </cell>
          <cell r="M305" t="str">
            <v>Fixed Energy Amount</v>
          </cell>
          <cell r="N305">
            <v>25</v>
          </cell>
          <cell r="O305" t="str">
            <v>Comm/Ind</v>
          </cell>
          <cell r="P305" t="str">
            <v>Regents of the University of Minnesota</v>
          </cell>
          <cell r="Q305" t="str">
            <v>Amortized – Per kWh</v>
          </cell>
          <cell r="V305">
            <v>0.11700000000000001</v>
          </cell>
          <cell r="W305">
            <v>0</v>
          </cell>
          <cell r="X305">
            <v>300</v>
          </cell>
          <cell r="AB305" t="str">
            <v>VNEM</v>
          </cell>
          <cell r="AF305" t="str">
            <v>Summer</v>
          </cell>
          <cell r="AG305">
            <v>6</v>
          </cell>
          <cell r="AH305">
            <v>28</v>
          </cell>
          <cell r="AI305">
            <v>2017</v>
          </cell>
          <cell r="AJ305" t="str">
            <v>Utility</v>
          </cell>
          <cell r="AK305">
            <v>0.02</v>
          </cell>
          <cell r="AS305" t="str">
            <v>P_941510823</v>
          </cell>
          <cell r="AT305" t="str">
            <v>P_323342977</v>
          </cell>
          <cell r="AU305" t="str">
            <v>P_154581572</v>
          </cell>
          <cell r="AV305" t="str">
            <v>P_475166877</v>
          </cell>
          <cell r="AW305" t="str">
            <v>P_227520762</v>
          </cell>
          <cell r="AX305" t="str">
            <v>P_670576702</v>
          </cell>
          <cell r="AY305" t="str">
            <v>P_083832607</v>
          </cell>
          <cell r="AZ305" t="str">
            <v>P_741119226</v>
          </cell>
          <cell r="BA305" t="str">
            <v>P_409532970</v>
          </cell>
        </row>
        <row r="306">
          <cell r="A306" t="str">
            <v>C_464359039</v>
          </cell>
          <cell r="B306" t="str">
            <v>Y</v>
          </cell>
          <cell r="C306">
            <v>43580</v>
          </cell>
          <cell r="D306" t="str">
            <v>MJ</v>
          </cell>
          <cell r="E306" t="str">
            <v>https://umnboxcom/s/j0oj7ahrbcaucnrkqes5eq8nroeqxrao</v>
          </cell>
          <cell r="G306" t="str">
            <v>Northern States Power Company dba Xcel Energy</v>
          </cell>
          <cell r="H306">
            <v>13781</v>
          </cell>
          <cell r="K306">
            <v>730000</v>
          </cell>
          <cell r="M306" t="str">
            <v>Fixed Energy Amount</v>
          </cell>
          <cell r="N306">
            <v>25</v>
          </cell>
          <cell r="O306" t="str">
            <v>Comm/Ind</v>
          </cell>
          <cell r="P306" t="str">
            <v>St Paul RiverCentre Convention and Visitors Authority</v>
          </cell>
          <cell r="Q306" t="str">
            <v>Amortized – Per kWh</v>
          </cell>
          <cell r="V306">
            <v>0.113</v>
          </cell>
          <cell r="W306">
            <v>0.02</v>
          </cell>
          <cell r="X306">
            <v>300</v>
          </cell>
          <cell r="AB306" t="str">
            <v>VNEM</v>
          </cell>
          <cell r="AF306" t="str">
            <v>Summer</v>
          </cell>
          <cell r="AG306">
            <v>6</v>
          </cell>
          <cell r="AH306">
            <v>30</v>
          </cell>
          <cell r="AI306">
            <v>2017</v>
          </cell>
          <cell r="AJ306" t="str">
            <v>Utility</v>
          </cell>
          <cell r="AK306">
            <v>0.02</v>
          </cell>
          <cell r="AS306" t="str">
            <v>P_475166877</v>
          </cell>
          <cell r="AT306" t="str">
            <v>P_670576702</v>
          </cell>
          <cell r="AU306" t="str">
            <v>P_083832607</v>
          </cell>
        </row>
        <row r="307">
          <cell r="A307" t="str">
            <v>C_807184217</v>
          </cell>
          <cell r="B307" t="str">
            <v>Y</v>
          </cell>
          <cell r="C307">
            <v>43580</v>
          </cell>
          <cell r="D307" t="str">
            <v>MJ</v>
          </cell>
          <cell r="E307" t="str">
            <v>https://umnboxcom/s/j0oj7ahrbcaucnrkqes5eq8nroeqxrao</v>
          </cell>
          <cell r="G307" t="str">
            <v>Northern States Power Company dba Xcel Energy</v>
          </cell>
          <cell r="H307">
            <v>13781</v>
          </cell>
          <cell r="K307">
            <v>4453000</v>
          </cell>
          <cell r="M307" t="str">
            <v>Fixed Energy Amount</v>
          </cell>
          <cell r="N307">
            <v>25</v>
          </cell>
          <cell r="O307" t="str">
            <v>Comm/Ind</v>
          </cell>
          <cell r="P307" t="str">
            <v>Tennant Company</v>
          </cell>
          <cell r="Q307" t="str">
            <v>Amortized – Per kWh</v>
          </cell>
          <cell r="V307">
            <v>0.11700000000000001</v>
          </cell>
          <cell r="W307">
            <v>0.01</v>
          </cell>
          <cell r="X307">
            <v>300</v>
          </cell>
          <cell r="AB307" t="str">
            <v>VNEM</v>
          </cell>
          <cell r="AF307" t="str">
            <v>Winter</v>
          </cell>
          <cell r="AG307">
            <v>10</v>
          </cell>
          <cell r="AH307">
            <v>26</v>
          </cell>
          <cell r="AI307">
            <v>2016</v>
          </cell>
          <cell r="AJ307" t="str">
            <v>Utility</v>
          </cell>
          <cell r="AK307">
            <v>0.02</v>
          </cell>
          <cell r="AS307" t="str">
            <v>P_941510823</v>
          </cell>
          <cell r="AT307" t="str">
            <v>P_323342977</v>
          </cell>
          <cell r="AU307" t="str">
            <v>P_154581572</v>
          </cell>
          <cell r="AV307" t="str">
            <v>P_475166877</v>
          </cell>
          <cell r="AW307" t="str">
            <v>P_227520762</v>
          </cell>
          <cell r="AX307" t="str">
            <v>P_741119226</v>
          </cell>
          <cell r="AY307" t="str">
            <v>P_409532970</v>
          </cell>
          <cell r="AZ307" t="str">
            <v>P_913803971a</v>
          </cell>
          <cell r="BA307" t="str">
            <v>P_913803971b</v>
          </cell>
          <cell r="BB307" t="str">
            <v>P_102060934</v>
          </cell>
        </row>
        <row r="308">
          <cell r="A308" t="str">
            <v>C_754374311</v>
          </cell>
          <cell r="B308" t="str">
            <v>Y</v>
          </cell>
          <cell r="C308">
            <v>43580</v>
          </cell>
          <cell r="D308" t="str">
            <v>MJ</v>
          </cell>
          <cell r="E308" t="str">
            <v>https://umnboxcom/s/j0oj7ahrbcaucnrkqes5eq8nroeqxrao</v>
          </cell>
          <cell r="G308" t="str">
            <v>Northern States Power Company dba Xcel Energy</v>
          </cell>
          <cell r="H308">
            <v>13781</v>
          </cell>
          <cell r="K308">
            <v>1460000</v>
          </cell>
          <cell r="M308" t="str">
            <v>Fixed Energy Amount</v>
          </cell>
          <cell r="N308">
            <v>25</v>
          </cell>
          <cell r="O308" t="str">
            <v>Comm/Ind</v>
          </cell>
          <cell r="P308" t="str">
            <v>The City of Minneapolis</v>
          </cell>
          <cell r="Q308" t="str">
            <v>Amortized – Per kWh</v>
          </cell>
          <cell r="V308">
            <v>0.109</v>
          </cell>
          <cell r="W308">
            <v>2.5000000000000001E-2</v>
          </cell>
          <cell r="X308">
            <v>300</v>
          </cell>
          <cell r="AB308" t="str">
            <v>VNEM</v>
          </cell>
          <cell r="AF308" t="str">
            <v>Winter</v>
          </cell>
          <cell r="AG308">
            <v>11</v>
          </cell>
          <cell r="AH308">
            <v>10</v>
          </cell>
          <cell r="AI308">
            <v>2016</v>
          </cell>
          <cell r="AJ308" t="str">
            <v>Utility</v>
          </cell>
          <cell r="AK308">
            <v>0.02</v>
          </cell>
          <cell r="AS308" t="str">
            <v>P_941510823</v>
          </cell>
          <cell r="AT308" t="str">
            <v>P_323342977</v>
          </cell>
          <cell r="AU308" t="str">
            <v>P_154581572</v>
          </cell>
          <cell r="AV308" t="str">
            <v>P_475166877</v>
          </cell>
          <cell r="AW308" t="str">
            <v>P_227520762</v>
          </cell>
          <cell r="AX308" t="str">
            <v>P_741119226</v>
          </cell>
          <cell r="AY308" t="str">
            <v>P_409532970</v>
          </cell>
          <cell r="AZ308" t="str">
            <v>P_913803971a</v>
          </cell>
          <cell r="BA308" t="str">
            <v>P_913803971b</v>
          </cell>
          <cell r="BB308" t="str">
            <v>P_102060934</v>
          </cell>
        </row>
        <row r="309">
          <cell r="A309" t="str">
            <v>C_569672157</v>
          </cell>
          <cell r="B309" t="str">
            <v>Y</v>
          </cell>
          <cell r="C309">
            <v>43580</v>
          </cell>
          <cell r="D309" t="str">
            <v>MJ</v>
          </cell>
          <cell r="E309" t="str">
            <v>https://umnboxcom/s/j0oj7ahrbcaucnrkqes5eq8nroeqxrao</v>
          </cell>
          <cell r="G309" t="str">
            <v>Northern States Power Company dba Xcel Energy</v>
          </cell>
          <cell r="H309">
            <v>13781</v>
          </cell>
          <cell r="K309">
            <v>146000</v>
          </cell>
          <cell r="M309" t="str">
            <v>Fixed Energy Amount</v>
          </cell>
          <cell r="N309">
            <v>25</v>
          </cell>
          <cell r="O309" t="str">
            <v>Comm/Ind</v>
          </cell>
          <cell r="P309" t="str">
            <v>The Metropolitan Council of Minnesota</v>
          </cell>
          <cell r="Q309" t="str">
            <v>Amortized – Per kWh</v>
          </cell>
          <cell r="V309">
            <v>0.109</v>
          </cell>
          <cell r="W309">
            <v>2.5000000000000001E-2</v>
          </cell>
          <cell r="X309">
            <v>300</v>
          </cell>
          <cell r="AB309" t="str">
            <v>VNEM</v>
          </cell>
          <cell r="AF309" t="str">
            <v>Winter</v>
          </cell>
          <cell r="AG309">
            <v>12</v>
          </cell>
          <cell r="AH309">
            <v>29</v>
          </cell>
          <cell r="AI309">
            <v>2015</v>
          </cell>
          <cell r="AJ309" t="str">
            <v>Utility</v>
          </cell>
          <cell r="AK309">
            <v>0.02</v>
          </cell>
          <cell r="AS309" t="str">
            <v>P_941510823</v>
          </cell>
        </row>
        <row r="310">
          <cell r="A310" t="str">
            <v>C_146537968</v>
          </cell>
          <cell r="B310" t="str">
            <v>Y</v>
          </cell>
          <cell r="C310">
            <v>43580</v>
          </cell>
          <cell r="D310" t="str">
            <v>MJ</v>
          </cell>
          <cell r="E310" t="str">
            <v>https://umnboxcom/s/j0oj7ahrbcaucnrkqes5eq8nroeqxrao</v>
          </cell>
          <cell r="G310" t="str">
            <v>Northern States Power Company dba Xcel Energy</v>
          </cell>
          <cell r="H310">
            <v>13781</v>
          </cell>
          <cell r="K310">
            <v>1709660</v>
          </cell>
          <cell r="M310" t="str">
            <v>Fixed Energy Amount</v>
          </cell>
          <cell r="N310">
            <v>23</v>
          </cell>
          <cell r="O310" t="str">
            <v>Comm/Ind</v>
          </cell>
          <cell r="P310" t="str">
            <v>Twins Ballpark LLC</v>
          </cell>
          <cell r="Q310" t="str">
            <v>Amortized – Per kWh</v>
          </cell>
          <cell r="V310">
            <v>0.11700000000000001</v>
          </cell>
          <cell r="W310">
            <v>0</v>
          </cell>
          <cell r="X310">
            <v>276</v>
          </cell>
          <cell r="AB310" t="str">
            <v>VNEM</v>
          </cell>
          <cell r="AF310" t="str">
            <v>Spring</v>
          </cell>
          <cell r="AG310">
            <v>3</v>
          </cell>
          <cell r="AH310">
            <v>31</v>
          </cell>
          <cell r="AI310">
            <v>2017</v>
          </cell>
          <cell r="AJ310" t="str">
            <v>Utility</v>
          </cell>
          <cell r="AK310">
            <v>0.02</v>
          </cell>
          <cell r="AS310" t="str">
            <v>P_941510823</v>
          </cell>
          <cell r="AT310" t="str">
            <v>P_323342977</v>
          </cell>
          <cell r="AU310" t="str">
            <v>P_154581572</v>
          </cell>
          <cell r="AV310" t="str">
            <v>P_475166877</v>
          </cell>
          <cell r="AW310" t="str">
            <v>P_227520762</v>
          </cell>
          <cell r="AX310" t="str">
            <v>P_741119226</v>
          </cell>
          <cell r="AY310" t="str">
            <v>P_409532970</v>
          </cell>
          <cell r="AZ310" t="str">
            <v>P_913803971a</v>
          </cell>
          <cell r="BA310" t="str">
            <v>P_913803971b</v>
          </cell>
          <cell r="BB310" t="str">
            <v>P_102060934</v>
          </cell>
        </row>
        <row r="311">
          <cell r="A311" t="str">
            <v>C_569497973</v>
          </cell>
          <cell r="B311" t="str">
            <v>Y</v>
          </cell>
          <cell r="C311">
            <v>43580</v>
          </cell>
          <cell r="D311" t="str">
            <v>MJ</v>
          </cell>
          <cell r="E311" t="str">
            <v>https://umnboxcom/s/j0oj7ahrbcaucnrkqes5eq8nroeqxrao</v>
          </cell>
          <cell r="G311" t="str">
            <v>Northern States Power Company dba Xcel Energy</v>
          </cell>
          <cell r="H311">
            <v>13781</v>
          </cell>
          <cell r="K311">
            <v>3012710</v>
          </cell>
          <cell r="M311" t="str">
            <v>Fixed Energy Amount</v>
          </cell>
          <cell r="N311">
            <v>25</v>
          </cell>
          <cell r="O311" t="str">
            <v>Comm/Ind</v>
          </cell>
          <cell r="P311" t="str">
            <v>Wells Fargo</v>
          </cell>
          <cell r="Q311" t="str">
            <v>Amortized – Per kWh</v>
          </cell>
          <cell r="V311">
            <v>0.11899999999999999</v>
          </cell>
          <cell r="W311">
            <v>0</v>
          </cell>
          <cell r="X311">
            <v>300</v>
          </cell>
          <cell r="AB311" t="str">
            <v>VNEM</v>
          </cell>
          <cell r="AF311" t="str">
            <v>Summer</v>
          </cell>
          <cell r="AG311">
            <v>4</v>
          </cell>
          <cell r="AH311">
            <v>24</v>
          </cell>
          <cell r="AI311">
            <v>2018</v>
          </cell>
          <cell r="AJ311" t="str">
            <v>Utility</v>
          </cell>
          <cell r="AK311">
            <v>0.02</v>
          </cell>
          <cell r="AS311" t="str">
            <v>P_747573357</v>
          </cell>
          <cell r="AT311" t="str">
            <v>P_227520762</v>
          </cell>
          <cell r="AU311" t="str">
            <v>P_670576702</v>
          </cell>
          <cell r="AV311" t="str">
            <v>P_083832607</v>
          </cell>
          <cell r="AW311" t="str">
            <v>P_913803971a</v>
          </cell>
          <cell r="AX311" t="str">
            <v>P_913803971b</v>
          </cell>
          <cell r="AY311" t="str">
            <v>P_102060934</v>
          </cell>
          <cell r="AZ311" t="str">
            <v>P_080280675</v>
          </cell>
          <cell r="BA311" t="str">
            <v>P_064748346</v>
          </cell>
          <cell r="BB311" t="str">
            <v>P_749493117</v>
          </cell>
        </row>
        <row r="312">
          <cell r="A312" t="str">
            <v>C_660838284</v>
          </cell>
          <cell r="B312" t="str">
            <v>Y</v>
          </cell>
          <cell r="C312">
            <v>43580</v>
          </cell>
          <cell r="D312" t="str">
            <v>MJ</v>
          </cell>
          <cell r="E312" t="str">
            <v>https://umnboxcom/s/j0oj7ahrbcaucnrkqes5eq8nroeqxrao</v>
          </cell>
          <cell r="G312" t="str">
            <v>Northern States Power Company dba Xcel Energy</v>
          </cell>
          <cell r="H312">
            <v>13781</v>
          </cell>
          <cell r="K312">
            <v>316667</v>
          </cell>
          <cell r="M312" t="str">
            <v>Fixed Energy Amount</v>
          </cell>
          <cell r="N312">
            <v>25</v>
          </cell>
          <cell r="O312" t="str">
            <v>Comm/Ind</v>
          </cell>
          <cell r="P312" t="str">
            <v>Monticello School District</v>
          </cell>
          <cell r="Q312" t="str">
            <v>Amortized – Per kWh</v>
          </cell>
          <cell r="V312">
            <v>0.113</v>
          </cell>
          <cell r="W312">
            <v>1.2E-2</v>
          </cell>
          <cell r="X312">
            <v>300</v>
          </cell>
          <cell r="AB312" t="str">
            <v>VNEM</v>
          </cell>
          <cell r="AF312" t="str">
            <v>Fall</v>
          </cell>
          <cell r="AG312">
            <v>8</v>
          </cell>
          <cell r="AH312">
            <v>22</v>
          </cell>
          <cell r="AI312">
            <v>2017</v>
          </cell>
          <cell r="AJ312" t="str">
            <v>Utility</v>
          </cell>
          <cell r="AK312">
            <v>0.02</v>
          </cell>
          <cell r="AS312" t="str">
            <v>P_747573357</v>
          </cell>
          <cell r="AT312" t="str">
            <v>P_240312827</v>
          </cell>
        </row>
        <row r="313">
          <cell r="A313" t="str">
            <v>C_711804517</v>
          </cell>
          <cell r="B313" t="str">
            <v>Y</v>
          </cell>
          <cell r="C313">
            <v>43580</v>
          </cell>
          <cell r="D313" t="str">
            <v>MJ</v>
          </cell>
          <cell r="E313" t="str">
            <v>https://umnboxcom/s/j0oj7ahrbcaucnrkqes5eq8nroeqxrao</v>
          </cell>
          <cell r="G313" t="str">
            <v>Northern States Power Company dba Xcel Energy</v>
          </cell>
          <cell r="H313">
            <v>13781</v>
          </cell>
          <cell r="K313">
            <v>12500</v>
          </cell>
          <cell r="M313" t="str">
            <v>Fixed Energy Amount</v>
          </cell>
          <cell r="N313">
            <v>25</v>
          </cell>
          <cell r="O313" t="str">
            <v>Comm/Ind</v>
          </cell>
          <cell r="P313" t="str">
            <v>Bellgrade School District</v>
          </cell>
          <cell r="Q313" t="str">
            <v>Amortized – Per kWh</v>
          </cell>
          <cell r="V313">
            <v>0.112</v>
          </cell>
          <cell r="W313">
            <v>1.2E-2</v>
          </cell>
          <cell r="X313">
            <v>300</v>
          </cell>
          <cell r="AB313" t="str">
            <v>VNEM</v>
          </cell>
          <cell r="AF313" t="str">
            <v>Fall</v>
          </cell>
          <cell r="AG313">
            <v>8</v>
          </cell>
          <cell r="AH313">
            <v>22</v>
          </cell>
          <cell r="AI313">
            <v>2017</v>
          </cell>
          <cell r="AJ313" t="str">
            <v>Utility</v>
          </cell>
          <cell r="AK313">
            <v>0.02</v>
          </cell>
          <cell r="AS313" t="str">
            <v>P_240312827</v>
          </cell>
        </row>
        <row r="314">
          <cell r="A314" t="str">
            <v>C_023520951</v>
          </cell>
          <cell r="B314" t="str">
            <v>Y</v>
          </cell>
          <cell r="C314">
            <v>43594</v>
          </cell>
          <cell r="D314" t="str">
            <v>KP</v>
          </cell>
          <cell r="E314" t="str">
            <v>https://umnappboxcom/folder/75264806089</v>
          </cell>
          <cell r="F314" t="str">
            <v>Boone Electric Coop</v>
          </cell>
          <cell r="G314" t="str">
            <v>Boone Electric Coop</v>
          </cell>
          <cell r="H314">
            <v>2001</v>
          </cell>
          <cell r="I314">
            <v>320</v>
          </cell>
          <cell r="J314" t="str">
            <v>DC</v>
          </cell>
          <cell r="M314" t="str">
            <v>Full Panel</v>
          </cell>
          <cell r="N314" t="str">
            <v>N/A</v>
          </cell>
          <cell r="O314" t="str">
            <v>Res/Comm</v>
          </cell>
          <cell r="Q314" t="str">
            <v>Amortized – Per kWh</v>
          </cell>
          <cell r="R314">
            <v>0</v>
          </cell>
          <cell r="V314">
            <v>0.1595</v>
          </cell>
          <cell r="AB314" t="str">
            <v>VNEM</v>
          </cell>
          <cell r="AF314" t="str">
            <v>Fall</v>
          </cell>
          <cell r="AG314">
            <v>9</v>
          </cell>
          <cell r="AI314">
            <v>2016</v>
          </cell>
          <cell r="AJ314" t="str">
            <v>Subscriber</v>
          </cell>
          <cell r="AS314" t="str">
            <v>P_551035661</v>
          </cell>
          <cell r="BC314" t="str">
            <v>Months: N/A</v>
          </cell>
        </row>
        <row r="315">
          <cell r="A315" t="str">
            <v>C_436235544a</v>
          </cell>
          <cell r="B315" t="str">
            <v>Y</v>
          </cell>
          <cell r="C315">
            <v>43588</v>
          </cell>
          <cell r="D315" t="str">
            <v>KP</v>
          </cell>
          <cell r="E315" t="str">
            <v>https://umnappboxcom/folder/75452428662</v>
          </cell>
          <cell r="F315" t="str">
            <v>Ameren</v>
          </cell>
          <cell r="G315" t="str">
            <v>Ameren Illinois Company</v>
          </cell>
          <cell r="H315">
            <v>56697</v>
          </cell>
          <cell r="K315">
            <v>100</v>
          </cell>
          <cell r="M315" t="str">
            <v>Fixed Energy Amount</v>
          </cell>
          <cell r="N315">
            <v>25</v>
          </cell>
          <cell r="O315" t="str">
            <v>Residential</v>
          </cell>
          <cell r="P315" t="str">
            <v>"residential customers or small businesses;" elsewhere, "Ameren Missouri Residential and Small General Service electric customers"</v>
          </cell>
          <cell r="Q315" t="str">
            <v>Hybrid</v>
          </cell>
          <cell r="R315">
            <v>25</v>
          </cell>
          <cell r="S315">
            <v>13.95</v>
          </cell>
          <cell r="AB315" t="str">
            <v>VNEM</v>
          </cell>
          <cell r="AC315" t="str">
            <v>"each block replaces 100 kWh of energy from your normal bill" at the Community Solar Rate</v>
          </cell>
          <cell r="AF315" t="str">
            <v>Summer</v>
          </cell>
          <cell r="AI315">
            <v>2019</v>
          </cell>
          <cell r="AJ315" t="str">
            <v>Utility</v>
          </cell>
          <cell r="AK315" t="str">
            <v>"Community Solar - The Solar RECs associated with the production of solar energy at the Lambert Airport Renewable Energy Center are retained by Ameren Missouri"</v>
          </cell>
          <cell r="AS315" t="str">
            <v>P_228292722</v>
          </cell>
        </row>
        <row r="316">
          <cell r="A316" t="str">
            <v>C_436235544b</v>
          </cell>
          <cell r="B316" t="str">
            <v>Y</v>
          </cell>
          <cell r="C316">
            <v>43588</v>
          </cell>
          <cell r="D316" t="str">
            <v>KP</v>
          </cell>
          <cell r="E316" t="str">
            <v>https://umnappboxcom/folder/75452428662</v>
          </cell>
          <cell r="F316" t="str">
            <v>Ameren</v>
          </cell>
          <cell r="G316" t="str">
            <v>Ameren Illinois Company</v>
          </cell>
          <cell r="H316">
            <v>56697</v>
          </cell>
          <cell r="K316">
            <v>100</v>
          </cell>
          <cell r="M316" t="str">
            <v>Fixed Energy Amount</v>
          </cell>
          <cell r="N316">
            <v>25</v>
          </cell>
          <cell r="O316" t="str">
            <v>Commercial</v>
          </cell>
          <cell r="P316" t="str">
            <v>"residential customers or small businesses;" elsewhere, "Ameren Missouri Residential and Small General Service electric customers"</v>
          </cell>
          <cell r="Q316" t="str">
            <v>Hybrid</v>
          </cell>
          <cell r="R316">
            <v>25</v>
          </cell>
          <cell r="S316">
            <v>13.09</v>
          </cell>
          <cell r="AB316" t="str">
            <v>VNEM</v>
          </cell>
          <cell r="AC316" t="str">
            <v>"each block replaces 100 kWh of energy from your normal bill" at the Community Solar Rate</v>
          </cell>
          <cell r="AF316" t="str">
            <v>Summer</v>
          </cell>
          <cell r="AI316">
            <v>2019</v>
          </cell>
          <cell r="AJ316" t="str">
            <v>Utility</v>
          </cell>
          <cell r="AK316" t="str">
            <v>"Community Solar - The Solar RECs associated with the production of solar energy at the Lambert Airport Renewable Energy Center are retained by Ameren Missouri"</v>
          </cell>
          <cell r="AS316" t="str">
            <v>P_228292722</v>
          </cell>
        </row>
        <row r="317">
          <cell r="A317" t="str">
            <v>C_263435736</v>
          </cell>
          <cell r="B317" t="str">
            <v>Y</v>
          </cell>
          <cell r="C317">
            <v>43598</v>
          </cell>
          <cell r="D317" t="str">
            <v>MJ</v>
          </cell>
          <cell r="E317" t="str">
            <v>https://umnboxcom/s/qg0tgfvtvampdksf58oc3x19vq8wj3gv</v>
          </cell>
          <cell r="F317" t="str">
            <v>Clean Energy Collective</v>
          </cell>
          <cell r="G317" t="str">
            <v>San Miguel Power Association</v>
          </cell>
          <cell r="H317">
            <v>16622</v>
          </cell>
          <cell r="I317">
            <v>235</v>
          </cell>
          <cell r="J317" t="str">
            <v>DC</v>
          </cell>
          <cell r="M317" t="str">
            <v>Full Panel</v>
          </cell>
          <cell r="N317">
            <v>50</v>
          </cell>
          <cell r="O317" t="str">
            <v>Residential</v>
          </cell>
          <cell r="Q317" t="str">
            <v>Pay up front – Fixed</v>
          </cell>
          <cell r="R317">
            <v>704</v>
          </cell>
          <cell r="AB317" t="str">
            <v>VNEM</v>
          </cell>
          <cell r="AI317">
            <v>2012</v>
          </cell>
          <cell r="AS317" t="str">
            <v>P_725146401</v>
          </cell>
        </row>
        <row r="318">
          <cell r="A318" t="str">
            <v>C_151257343a</v>
          </cell>
          <cell r="B318" t="str">
            <v>Y</v>
          </cell>
          <cell r="C318">
            <v>43593</v>
          </cell>
          <cell r="D318" t="str">
            <v>KP</v>
          </cell>
          <cell r="E318" t="str">
            <v>https://umnappboxcom/folder/76008105638</v>
          </cell>
          <cell r="F318" t="str">
            <v>Emerald People's Utility Dist</v>
          </cell>
          <cell r="G318" t="str">
            <v>Emerald People's Utility Dist</v>
          </cell>
          <cell r="H318">
            <v>40437</v>
          </cell>
          <cell r="I318">
            <v>172.5</v>
          </cell>
          <cell r="J318" t="str">
            <v>DC</v>
          </cell>
          <cell r="M318" t="str">
            <v>Half Panel</v>
          </cell>
          <cell r="N318">
            <v>30</v>
          </cell>
          <cell r="O318" t="str">
            <v>Residential</v>
          </cell>
          <cell r="Q318" t="str">
            <v>Pay up front – Fixed</v>
          </cell>
          <cell r="R318">
            <v>240</v>
          </cell>
          <cell r="AB318" t="str">
            <v>VNEM</v>
          </cell>
          <cell r="AG318">
            <v>1</v>
          </cell>
          <cell r="AI318">
            <v>2017</v>
          </cell>
          <cell r="AJ318" t="str">
            <v>Utility</v>
          </cell>
          <cell r="AK318" t="str">
            <v>utility will retire the RECs on behalf of participants</v>
          </cell>
          <cell r="AS318" t="str">
            <v>P_283311398</v>
          </cell>
        </row>
        <row r="319">
          <cell r="A319" t="str">
            <v>C_151257343b</v>
          </cell>
          <cell r="B319" t="str">
            <v>Y</v>
          </cell>
          <cell r="C319">
            <v>43593</v>
          </cell>
          <cell r="D319" t="str">
            <v>KP</v>
          </cell>
          <cell r="E319" t="str">
            <v>https://umnappboxcom/folder/76008105638</v>
          </cell>
          <cell r="F319" t="str">
            <v>Emerald People's Utility Dist</v>
          </cell>
          <cell r="G319" t="str">
            <v>Emerald People's Utility Dist</v>
          </cell>
          <cell r="H319">
            <v>40437</v>
          </cell>
          <cell r="I319">
            <v>345</v>
          </cell>
          <cell r="J319" t="str">
            <v>DC</v>
          </cell>
          <cell r="M319" t="str">
            <v>Full Panel</v>
          </cell>
          <cell r="N319">
            <v>30</v>
          </cell>
          <cell r="O319" t="str">
            <v>Residential</v>
          </cell>
          <cell r="Q319" t="str">
            <v>Pay up front – Fixed</v>
          </cell>
          <cell r="R319">
            <v>480</v>
          </cell>
          <cell r="AB319" t="str">
            <v>VNEM</v>
          </cell>
          <cell r="AG319">
            <v>1</v>
          </cell>
          <cell r="AI319">
            <v>2017</v>
          </cell>
          <cell r="AJ319" t="str">
            <v>Utility</v>
          </cell>
          <cell r="AK319" t="str">
            <v>utility will retire the RECs on behalf of participants</v>
          </cell>
          <cell r="AS319" t="str">
            <v>P_283311398</v>
          </cell>
        </row>
        <row r="320">
          <cell r="A320" t="str">
            <v>C_151257343c</v>
          </cell>
          <cell r="B320" t="str">
            <v>Y</v>
          </cell>
          <cell r="C320">
            <v>43593</v>
          </cell>
          <cell r="D320" t="str">
            <v>KP</v>
          </cell>
          <cell r="E320" t="str">
            <v>https://umnappboxcom/folder/76008105638</v>
          </cell>
          <cell r="F320" t="str">
            <v>Emerald People's Utility Dist</v>
          </cell>
          <cell r="G320" t="str">
            <v>Emerald People's Utility Dist</v>
          </cell>
          <cell r="H320">
            <v>40437</v>
          </cell>
          <cell r="I320">
            <v>172.5</v>
          </cell>
          <cell r="J320" t="str">
            <v>DC</v>
          </cell>
          <cell r="M320" t="str">
            <v>Half Panel</v>
          </cell>
          <cell r="N320">
            <v>30</v>
          </cell>
          <cell r="O320" t="str">
            <v>Residential</v>
          </cell>
          <cell r="Q320" t="str">
            <v>Amortized – Fixed</v>
          </cell>
          <cell r="S320">
            <v>20</v>
          </cell>
          <cell r="T320">
            <v>0</v>
          </cell>
          <cell r="U320">
            <v>12</v>
          </cell>
          <cell r="AB320" t="str">
            <v>VNEM</v>
          </cell>
          <cell r="AG320">
            <v>1</v>
          </cell>
          <cell r="AI320">
            <v>2017</v>
          </cell>
          <cell r="AJ320" t="str">
            <v>Utility</v>
          </cell>
          <cell r="AK320" t="str">
            <v>utility will retire the RECs on behalf of participants</v>
          </cell>
          <cell r="AS320" t="str">
            <v>P_283311398</v>
          </cell>
        </row>
        <row r="321">
          <cell r="A321" t="str">
            <v>C_151257343d</v>
          </cell>
          <cell r="B321" t="str">
            <v>Y</v>
          </cell>
          <cell r="C321">
            <v>43593</v>
          </cell>
          <cell r="D321" t="str">
            <v>KP</v>
          </cell>
          <cell r="E321" t="str">
            <v>https://umnappboxcom/folder/76008105638</v>
          </cell>
          <cell r="F321" t="str">
            <v>Emerald People's Utility Dist</v>
          </cell>
          <cell r="G321" t="str">
            <v>Emerald People's Utility Dist</v>
          </cell>
          <cell r="H321">
            <v>40437</v>
          </cell>
          <cell r="I321">
            <v>345</v>
          </cell>
          <cell r="J321" t="str">
            <v>DC</v>
          </cell>
          <cell r="M321" t="str">
            <v>Full Panel</v>
          </cell>
          <cell r="N321">
            <v>30</v>
          </cell>
          <cell r="O321" t="str">
            <v>Residential</v>
          </cell>
          <cell r="Q321" t="str">
            <v>Amortized – Fixed</v>
          </cell>
          <cell r="S321">
            <v>40</v>
          </cell>
          <cell r="T321">
            <v>0</v>
          </cell>
          <cell r="U321">
            <v>12</v>
          </cell>
          <cell r="AB321" t="str">
            <v>VNEM</v>
          </cell>
          <cell r="AG321">
            <v>1</v>
          </cell>
          <cell r="AI321">
            <v>2017</v>
          </cell>
          <cell r="AJ321" t="str">
            <v>Utility</v>
          </cell>
          <cell r="AK321" t="str">
            <v>utility will retire the RECs on behalf of participants</v>
          </cell>
          <cell r="AS321" t="str">
            <v>P_283311398</v>
          </cell>
        </row>
        <row r="322">
          <cell r="A322" t="str">
            <v>C_151257343e</v>
          </cell>
          <cell r="B322" t="str">
            <v>Y</v>
          </cell>
          <cell r="C322">
            <v>43593</v>
          </cell>
          <cell r="D322" t="str">
            <v>KP</v>
          </cell>
          <cell r="E322" t="str">
            <v>https://umnappboxcom/folder/76008105638</v>
          </cell>
          <cell r="F322" t="str">
            <v>Emerald People's Utility Dist</v>
          </cell>
          <cell r="G322" t="str">
            <v>Emerald People's Utility Dist</v>
          </cell>
          <cell r="H322">
            <v>40437</v>
          </cell>
          <cell r="I322">
            <v>172.5</v>
          </cell>
          <cell r="J322" t="str">
            <v>DC</v>
          </cell>
          <cell r="M322" t="str">
            <v>Half Panel</v>
          </cell>
          <cell r="N322">
            <v>30</v>
          </cell>
          <cell r="O322" t="str">
            <v>Residential</v>
          </cell>
          <cell r="Q322" t="str">
            <v>Hybrid</v>
          </cell>
          <cell r="R322">
            <v>120</v>
          </cell>
          <cell r="S322">
            <v>10</v>
          </cell>
          <cell r="T322">
            <v>0</v>
          </cell>
          <cell r="U322">
            <v>12</v>
          </cell>
          <cell r="AB322" t="str">
            <v>VNEM</v>
          </cell>
          <cell r="AG322">
            <v>1</v>
          </cell>
          <cell r="AI322">
            <v>2017</v>
          </cell>
          <cell r="AJ322" t="str">
            <v>Utility</v>
          </cell>
          <cell r="AK322" t="str">
            <v>utility will retire the RECs on behalf of participants</v>
          </cell>
          <cell r="AS322" t="str">
            <v>P_283311398</v>
          </cell>
          <cell r="BC322" t="str">
            <v>columns R and S: Not specified</v>
          </cell>
        </row>
        <row r="323">
          <cell r="A323" t="str">
            <v>C_151257343f</v>
          </cell>
          <cell r="B323" t="str">
            <v>Y</v>
          </cell>
          <cell r="C323">
            <v>43593</v>
          </cell>
          <cell r="D323" t="str">
            <v>KP</v>
          </cell>
          <cell r="E323" t="str">
            <v>https://umnappboxcom/folder/76008105638</v>
          </cell>
          <cell r="F323" t="str">
            <v>Emerald People's Utility Dist</v>
          </cell>
          <cell r="G323" t="str">
            <v>Emerald People's Utility Dist</v>
          </cell>
          <cell r="H323">
            <v>40437</v>
          </cell>
          <cell r="I323">
            <v>345</v>
          </cell>
          <cell r="J323" t="str">
            <v>DC</v>
          </cell>
          <cell r="M323" t="str">
            <v>Full Panel</v>
          </cell>
          <cell r="N323">
            <v>30</v>
          </cell>
          <cell r="O323" t="str">
            <v>Residential</v>
          </cell>
          <cell r="Q323" t="str">
            <v>Hybrid</v>
          </cell>
          <cell r="R323">
            <v>240</v>
          </cell>
          <cell r="S323">
            <v>20</v>
          </cell>
          <cell r="T323">
            <v>0</v>
          </cell>
          <cell r="U323">
            <v>12</v>
          </cell>
          <cell r="AB323" t="str">
            <v>VNEM</v>
          </cell>
          <cell r="AG323">
            <v>1</v>
          </cell>
          <cell r="AI323">
            <v>2017</v>
          </cell>
          <cell r="AJ323" t="str">
            <v>Utility</v>
          </cell>
          <cell r="AK323" t="str">
            <v>utility will retire the RECs on behalf of participants</v>
          </cell>
          <cell r="AS323" t="str">
            <v>P_283311398</v>
          </cell>
          <cell r="BC323" t="str">
            <v>columns R and S: Not specified</v>
          </cell>
        </row>
        <row r="324">
          <cell r="A324" t="str">
            <v>C_151257343g</v>
          </cell>
          <cell r="B324" t="str">
            <v>Y</v>
          </cell>
          <cell r="C324">
            <v>43593</v>
          </cell>
          <cell r="D324" t="str">
            <v>KP</v>
          </cell>
          <cell r="E324" t="str">
            <v>https://umnappboxcom/folder/76008105638</v>
          </cell>
          <cell r="F324" t="str">
            <v>Emerald People's Utility Dist</v>
          </cell>
          <cell r="G324" t="str">
            <v>Emerald People's Utility Dist</v>
          </cell>
          <cell r="H324">
            <v>40437</v>
          </cell>
          <cell r="I324">
            <v>345</v>
          </cell>
          <cell r="J324" t="str">
            <v>DC</v>
          </cell>
          <cell r="M324" t="str">
            <v>Full Panel</v>
          </cell>
          <cell r="N324">
            <v>30</v>
          </cell>
          <cell r="O324" t="str">
            <v>Residential</v>
          </cell>
          <cell r="P324" t="str">
            <v>Qualifying low-income customer-owners; "all eligible households and renters"</v>
          </cell>
          <cell r="Q324" t="str">
            <v>Pay up front – Fixed</v>
          </cell>
          <cell r="R324">
            <v>0</v>
          </cell>
          <cell r="AB324" t="str">
            <v>VNEM</v>
          </cell>
          <cell r="AG324">
            <v>12</v>
          </cell>
          <cell r="AH324">
            <v>6</v>
          </cell>
          <cell r="AI324">
            <v>2016</v>
          </cell>
          <cell r="AJ324" t="str">
            <v>Utility</v>
          </cell>
          <cell r="AK324" t="str">
            <v>utility will retire the RECs on behalf of participants</v>
          </cell>
          <cell r="AS324" t="str">
            <v>P_283311398</v>
          </cell>
          <cell r="BC324" t="str">
            <v>To meet Low Income customers’ needs, Emerald offered a low-income option, reserving 20 percent of Sharing Sun panels for this purpose The low-income option was made possible by a generous grant from Bonneville Environmental Foundation (BEF) On December 6, 2016, 45 low-income households were selected by lottery from qualifying customer-owners who have applied to participate It was open to all eligible households and renters Each selected participant was assigned the energy generation from one panel at no cost</v>
          </cell>
        </row>
        <row r="325">
          <cell r="A325" t="str">
            <v>C_130807196a</v>
          </cell>
          <cell r="B325" t="str">
            <v>Y</v>
          </cell>
          <cell r="C325">
            <v>43594</v>
          </cell>
          <cell r="D325" t="str">
            <v>KP</v>
          </cell>
          <cell r="E325" t="str">
            <v>https://umnappboxcom/folder/76008870160</v>
          </cell>
          <cell r="F325" t="str">
            <v>Lane Electric Coop Inc</v>
          </cell>
          <cell r="G325" t="str">
            <v>Lane Electric Coop Inc</v>
          </cell>
          <cell r="H325">
            <v>10681</v>
          </cell>
          <cell r="I325">
            <v>327</v>
          </cell>
          <cell r="J325" t="str">
            <v>DC</v>
          </cell>
          <cell r="M325" t="str">
            <v>Full Panel</v>
          </cell>
          <cell r="N325">
            <v>30</v>
          </cell>
          <cell r="O325" t="str">
            <v>Res/Comm/Ind</v>
          </cell>
          <cell r="P325" t="str">
            <v>Lane Electric Members Only</v>
          </cell>
          <cell r="Q325" t="str">
            <v>Pay up front – Fixed</v>
          </cell>
          <cell r="R325">
            <v>1200</v>
          </cell>
          <cell r="AB325" t="str">
            <v>VNEM</v>
          </cell>
          <cell r="AG325">
            <v>12</v>
          </cell>
          <cell r="AI325">
            <v>2015</v>
          </cell>
          <cell r="AS325" t="str">
            <v>P_869691822</v>
          </cell>
        </row>
        <row r="326">
          <cell r="A326" t="str">
            <v>C_130807196b</v>
          </cell>
          <cell r="B326" t="str">
            <v>Y</v>
          </cell>
          <cell r="C326">
            <v>43594</v>
          </cell>
          <cell r="D326" t="str">
            <v>KP</v>
          </cell>
          <cell r="E326" t="str">
            <v>https://umnappboxcom/folder/76008870160</v>
          </cell>
          <cell r="F326" t="str">
            <v>Lane Electric Coop Inc</v>
          </cell>
          <cell r="G326" t="str">
            <v>Lane Electric Coop Inc</v>
          </cell>
          <cell r="H326">
            <v>10681</v>
          </cell>
          <cell r="I326">
            <v>163.5</v>
          </cell>
          <cell r="J326" t="str">
            <v>DC</v>
          </cell>
          <cell r="M326" t="str">
            <v>Half Panel</v>
          </cell>
          <cell r="N326">
            <v>30</v>
          </cell>
          <cell r="O326" t="str">
            <v>Res/Comm/Ind</v>
          </cell>
          <cell r="P326" t="str">
            <v>Lane Electric Members Only</v>
          </cell>
          <cell r="Q326" t="str">
            <v>Pay up front – Fixed</v>
          </cell>
          <cell r="R326">
            <v>600</v>
          </cell>
          <cell r="AB326" t="str">
            <v>VNEM</v>
          </cell>
          <cell r="AG326">
            <v>12</v>
          </cell>
          <cell r="AI326">
            <v>2015</v>
          </cell>
          <cell r="AS326" t="str">
            <v>P_869691822</v>
          </cell>
        </row>
        <row r="327">
          <cell r="A327" t="str">
            <v>C_130807196c</v>
          </cell>
          <cell r="B327" t="str">
            <v>Y</v>
          </cell>
          <cell r="C327">
            <v>43594</v>
          </cell>
          <cell r="D327" t="str">
            <v>KP</v>
          </cell>
          <cell r="E327" t="str">
            <v>https://umnappboxcom/folder/76008870160</v>
          </cell>
          <cell r="F327" t="str">
            <v>Lane Electric Coop Inc</v>
          </cell>
          <cell r="G327" t="str">
            <v>Lane Electric Coop Inc</v>
          </cell>
          <cell r="H327">
            <v>10681</v>
          </cell>
          <cell r="I327">
            <v>327</v>
          </cell>
          <cell r="J327" t="str">
            <v>DC</v>
          </cell>
          <cell r="M327" t="str">
            <v>Full Panel</v>
          </cell>
          <cell r="N327">
            <v>30</v>
          </cell>
          <cell r="O327" t="str">
            <v>Res/Comm/Ind</v>
          </cell>
          <cell r="P327" t="str">
            <v>Lane Electric Members Only</v>
          </cell>
          <cell r="Q327" t="str">
            <v>Amortized – Fixed</v>
          </cell>
          <cell r="S327">
            <v>100</v>
          </cell>
          <cell r="T327">
            <v>4.4999999999999998E-2</v>
          </cell>
          <cell r="U327">
            <v>12</v>
          </cell>
          <cell r="AB327" t="str">
            <v>VNEM</v>
          </cell>
          <cell r="AG327">
            <v>12</v>
          </cell>
          <cell r="AI327">
            <v>2015</v>
          </cell>
          <cell r="AS327" t="str">
            <v>P_869691822</v>
          </cell>
        </row>
        <row r="328">
          <cell r="A328" t="str">
            <v>C_130807196d</v>
          </cell>
          <cell r="B328" t="str">
            <v>Y</v>
          </cell>
          <cell r="C328">
            <v>43594</v>
          </cell>
          <cell r="D328" t="str">
            <v>KP</v>
          </cell>
          <cell r="E328" t="str">
            <v>https://umnappboxcom/folder/76008870160</v>
          </cell>
          <cell r="F328" t="str">
            <v>Lane Electric Coop Inc</v>
          </cell>
          <cell r="G328" t="str">
            <v>Lane Electric Coop Inc</v>
          </cell>
          <cell r="H328">
            <v>10681</v>
          </cell>
          <cell r="I328">
            <v>163.5</v>
          </cell>
          <cell r="J328" t="str">
            <v>DC</v>
          </cell>
          <cell r="M328" t="str">
            <v>Half Panel</v>
          </cell>
          <cell r="N328">
            <v>30</v>
          </cell>
          <cell r="O328" t="str">
            <v>Res/Comm/Ind</v>
          </cell>
          <cell r="P328" t="str">
            <v>Lane Electric Members Only</v>
          </cell>
          <cell r="Q328" t="str">
            <v>Amortized – Fixed</v>
          </cell>
          <cell r="S328">
            <v>50</v>
          </cell>
          <cell r="T328">
            <v>4.4999999999999998E-2</v>
          </cell>
          <cell r="U328">
            <v>12</v>
          </cell>
          <cell r="AB328" t="str">
            <v>VNEM</v>
          </cell>
          <cell r="AG328">
            <v>12</v>
          </cell>
          <cell r="AI328">
            <v>2015</v>
          </cell>
          <cell r="AS328" t="str">
            <v>P_869691822</v>
          </cell>
        </row>
        <row r="329">
          <cell r="A329" t="str">
            <v>C_875767478a</v>
          </cell>
          <cell r="B329" t="str">
            <v>Y</v>
          </cell>
          <cell r="C329">
            <v>43595</v>
          </cell>
          <cell r="D329" t="str">
            <v>KP</v>
          </cell>
          <cell r="E329" t="str">
            <v>https://umnappboxcom/folder/76007440533</v>
          </cell>
          <cell r="F329" t="str">
            <v>Central Electric Coop Inc - (OR)</v>
          </cell>
          <cell r="G329" t="str">
            <v>Central Electric Coop Inc - (OR)</v>
          </cell>
          <cell r="H329">
            <v>3240</v>
          </cell>
          <cell r="I329">
            <v>285</v>
          </cell>
          <cell r="J329" t="str">
            <v>DC</v>
          </cell>
          <cell r="M329" t="str">
            <v>Full Panel</v>
          </cell>
          <cell r="N329">
            <v>20</v>
          </cell>
          <cell r="P329" t="str">
            <v>Members</v>
          </cell>
          <cell r="Q329" t="str">
            <v>Pay up front – Fixed</v>
          </cell>
          <cell r="R329">
            <v>490.5</v>
          </cell>
          <cell r="AB329" t="str">
            <v>VNEM</v>
          </cell>
          <cell r="AC329" t="str">
            <v>Shared Solar program participants will receive a credit on their electric bill each month for the portion of the solar energy produced that is equivalent to the size of their subscription</v>
          </cell>
          <cell r="AG329">
            <v>1</v>
          </cell>
          <cell r="AI329">
            <v>2016</v>
          </cell>
          <cell r="AS329" t="str">
            <v>P_388658293</v>
          </cell>
        </row>
        <row r="330">
          <cell r="A330" t="str">
            <v>C_875767478b</v>
          </cell>
          <cell r="B330" t="str">
            <v>Y</v>
          </cell>
          <cell r="C330">
            <v>43595</v>
          </cell>
          <cell r="D330" t="str">
            <v>KP</v>
          </cell>
          <cell r="E330" t="str">
            <v>https://umnappboxcom/folder/76007440533</v>
          </cell>
          <cell r="F330" t="str">
            <v>Central Electric Coop Inc - (OR)</v>
          </cell>
          <cell r="G330" t="str">
            <v>Central Electric Coop Inc - (OR)</v>
          </cell>
          <cell r="H330">
            <v>3240</v>
          </cell>
          <cell r="I330">
            <v>142.5</v>
          </cell>
          <cell r="J330" t="str">
            <v>DC</v>
          </cell>
          <cell r="M330" t="str">
            <v>Half Panel</v>
          </cell>
          <cell r="N330">
            <v>20</v>
          </cell>
          <cell r="P330" t="str">
            <v>Members</v>
          </cell>
          <cell r="Q330" t="str">
            <v>Pay up front – Fixed</v>
          </cell>
          <cell r="R330">
            <v>245.25</v>
          </cell>
          <cell r="AB330" t="str">
            <v>VNEM</v>
          </cell>
          <cell r="AC330" t="str">
            <v>Shared Solar program participants will receive a credit on their electric bill each month for the portion of the solar energy produced that is equivalent to the size of their subscription</v>
          </cell>
          <cell r="AG330">
            <v>1</v>
          </cell>
          <cell r="AI330">
            <v>2016</v>
          </cell>
          <cell r="AS330" t="str">
            <v>P_388658293</v>
          </cell>
        </row>
        <row r="331">
          <cell r="A331" t="str">
            <v>C_875767478c</v>
          </cell>
          <cell r="B331" t="str">
            <v>Y</v>
          </cell>
          <cell r="C331">
            <v>43595</v>
          </cell>
          <cell r="D331" t="str">
            <v>KP</v>
          </cell>
          <cell r="E331" t="str">
            <v>https://umnappboxcom/folder/76007440533</v>
          </cell>
          <cell r="F331" t="str">
            <v>Central Electric Coop Inc - (OR)</v>
          </cell>
          <cell r="G331" t="str">
            <v>Central Electric Coop Inc - (OR)</v>
          </cell>
          <cell r="H331">
            <v>3240</v>
          </cell>
          <cell r="I331">
            <v>71.25</v>
          </cell>
          <cell r="J331" t="str">
            <v>DC</v>
          </cell>
          <cell r="M331" t="str">
            <v>Quarter Panel</v>
          </cell>
          <cell r="N331">
            <v>20</v>
          </cell>
          <cell r="P331" t="str">
            <v>Members</v>
          </cell>
          <cell r="Q331" t="str">
            <v>Pay up front – Fixed</v>
          </cell>
          <cell r="R331">
            <v>122.6</v>
          </cell>
          <cell r="AB331" t="str">
            <v>VNEM</v>
          </cell>
          <cell r="AC331" t="str">
            <v>Shared Solar program participants will receive a credit on their electric bill each month for the portion of the solar energy produced that is equivalent to the size of their subscription</v>
          </cell>
          <cell r="AG331">
            <v>1</v>
          </cell>
          <cell r="AI331">
            <v>2016</v>
          </cell>
          <cell r="AS331" t="str">
            <v>P_388658293</v>
          </cell>
        </row>
        <row r="332">
          <cell r="A332" t="str">
            <v>C_480840188a</v>
          </cell>
          <cell r="B332" t="str">
            <v>Y</v>
          </cell>
          <cell r="C332" t="str">
            <v>9/102019</v>
          </cell>
          <cell r="D332" t="str">
            <v>KP</v>
          </cell>
          <cell r="E332" t="str">
            <v>https://umnappboxcom/folder/76005529993</v>
          </cell>
          <cell r="F332" t="str">
            <v>City of Ashland</v>
          </cell>
          <cell r="G332" t="str">
            <v>City of Ashland - (OR)</v>
          </cell>
          <cell r="H332">
            <v>907</v>
          </cell>
          <cell r="I332">
            <v>43.75</v>
          </cell>
          <cell r="J332" t="str">
            <v>DC</v>
          </cell>
          <cell r="M332" t="str">
            <v>Quarter Panel</v>
          </cell>
          <cell r="N332">
            <v>20</v>
          </cell>
          <cell r="O332" t="str">
            <v>Res/Comm</v>
          </cell>
          <cell r="Q332" t="str">
            <v>Pay up front – Fixed</v>
          </cell>
          <cell r="R332">
            <v>206.25</v>
          </cell>
          <cell r="AB332" t="str">
            <v>VNEM</v>
          </cell>
          <cell r="AC332" t="str">
            <v>Credit applied on an annual basis representing the retail rate monetary value of power produced by each member's share of the project</v>
          </cell>
          <cell r="AI332">
            <v>2008</v>
          </cell>
          <cell r="AJ332" t="str">
            <v>Subscriber</v>
          </cell>
          <cell r="AK332" t="str">
            <v>"Members also receive the rights to the associated RECs These RECs are actually retired by the utility on behalf of the participating members, so the members can claim the environmental attributes as their own, but cannot trade or sell them"</v>
          </cell>
          <cell r="AS332" t="str">
            <v>P_413601145</v>
          </cell>
        </row>
        <row r="333">
          <cell r="A333" t="str">
            <v>C_480840188b</v>
          </cell>
          <cell r="B333" t="str">
            <v>Y</v>
          </cell>
          <cell r="C333" t="str">
            <v>9/102019</v>
          </cell>
          <cell r="D333" t="str">
            <v>KP</v>
          </cell>
          <cell r="E333" t="str">
            <v>https://umnappboxcom/folder/76005529993</v>
          </cell>
          <cell r="F333" t="str">
            <v>City of Ashland</v>
          </cell>
          <cell r="G333" t="str">
            <v>City of Ashland - (OR)</v>
          </cell>
          <cell r="H333">
            <v>907</v>
          </cell>
          <cell r="I333">
            <v>87.5</v>
          </cell>
          <cell r="J333" t="str">
            <v>DC</v>
          </cell>
          <cell r="M333" t="str">
            <v>Half Panel</v>
          </cell>
          <cell r="N333">
            <v>20</v>
          </cell>
          <cell r="O333" t="str">
            <v>Res/Comm</v>
          </cell>
          <cell r="Q333" t="str">
            <v>Pay up front – Fixed</v>
          </cell>
          <cell r="R333">
            <v>412.5</v>
          </cell>
          <cell r="AB333" t="str">
            <v>VNEM</v>
          </cell>
          <cell r="AC333" t="str">
            <v>Credit applied on an annual basis representing the retail rate monetary value of power produced by each member's share of the project</v>
          </cell>
          <cell r="AI333">
            <v>2008</v>
          </cell>
          <cell r="AJ333" t="str">
            <v>Subscriber</v>
          </cell>
          <cell r="AK333" t="str">
            <v>"Members also receive the rights to the associated RECs These RECs are actually retired by the utility on behalf of the participating members, so the members can claim the environmental attributes as their own, but cannot trade or sell them"</v>
          </cell>
          <cell r="AS333" t="str">
            <v>P_413601145</v>
          </cell>
        </row>
        <row r="334">
          <cell r="A334" t="str">
            <v>C_480840188c</v>
          </cell>
          <cell r="B334" t="str">
            <v>Y</v>
          </cell>
          <cell r="C334" t="str">
            <v>9/102019</v>
          </cell>
          <cell r="D334" t="str">
            <v>KP</v>
          </cell>
          <cell r="E334" t="str">
            <v>https://umnappboxcom/folder/76005529993</v>
          </cell>
          <cell r="F334" t="str">
            <v>City of Ashland</v>
          </cell>
          <cell r="G334" t="str">
            <v>City of Ashland - (OR)</v>
          </cell>
          <cell r="H334">
            <v>907</v>
          </cell>
          <cell r="I334">
            <v>175</v>
          </cell>
          <cell r="J334" t="str">
            <v>DC</v>
          </cell>
          <cell r="M334" t="str">
            <v>Full Panel</v>
          </cell>
          <cell r="N334">
            <v>20</v>
          </cell>
          <cell r="O334" t="str">
            <v>Res/Comm</v>
          </cell>
          <cell r="Q334" t="str">
            <v>Pay up front – Fixed</v>
          </cell>
          <cell r="R334">
            <v>825</v>
          </cell>
          <cell r="AB334" t="str">
            <v>VNEM</v>
          </cell>
          <cell r="AC334" t="str">
            <v>Credit applied on an annual basis representing the retail rate monetary value of power produced by each member's share of the project</v>
          </cell>
          <cell r="AI334">
            <v>2008</v>
          </cell>
          <cell r="AJ334" t="str">
            <v>Subscriber</v>
          </cell>
          <cell r="AK334" t="str">
            <v>"Members also receive the rights to the associated RECs These RECs are actually retired by the utility on behalf of the participating members, so the members can claim the environmental attributes as their own, but cannot trade or sell them"</v>
          </cell>
          <cell r="AS334" t="str">
            <v>P_413601145</v>
          </cell>
        </row>
        <row r="335">
          <cell r="A335" t="str">
            <v>C_480840188d</v>
          </cell>
          <cell r="B335" t="str">
            <v>Y</v>
          </cell>
          <cell r="C335" t="str">
            <v>9/102019</v>
          </cell>
          <cell r="D335" t="str">
            <v>KP</v>
          </cell>
          <cell r="E335" t="str">
            <v>https://umnappboxcom/folder/76005529993</v>
          </cell>
          <cell r="F335" t="str">
            <v>City of Ashland</v>
          </cell>
          <cell r="G335" t="str">
            <v>City of Ashland - (OR)</v>
          </cell>
          <cell r="H335">
            <v>907</v>
          </cell>
          <cell r="I335">
            <v>43.75</v>
          </cell>
          <cell r="J335" t="str">
            <v>DC</v>
          </cell>
          <cell r="M335" t="str">
            <v>Quarter Panel</v>
          </cell>
          <cell r="N335">
            <v>20</v>
          </cell>
          <cell r="O335" t="str">
            <v>Res/Comm</v>
          </cell>
          <cell r="Q335" t="str">
            <v>Amortized – Fixed</v>
          </cell>
          <cell r="S335">
            <v>3.4375</v>
          </cell>
          <cell r="T335">
            <v>0</v>
          </cell>
          <cell r="U335">
            <v>60</v>
          </cell>
          <cell r="AB335" t="str">
            <v>VNEM</v>
          </cell>
          <cell r="AC335" t="str">
            <v>Credit applied on an annual basis representing the retail rate monetary value of power produced by each member's share of the project</v>
          </cell>
          <cell r="AI335">
            <v>2008</v>
          </cell>
          <cell r="AJ335" t="str">
            <v>Subscriber</v>
          </cell>
          <cell r="AK335" t="str">
            <v>"Members also receive the rights to the associated RECs These RECs are actually retired by the utility on behalf of the participating members, so the members can claim the environmental attributes as their own, but cannot trade or sell them"</v>
          </cell>
          <cell r="AS335" t="str">
            <v>P_413601145</v>
          </cell>
        </row>
        <row r="336">
          <cell r="A336" t="str">
            <v>C_480840188e</v>
          </cell>
          <cell r="B336" t="str">
            <v>Y</v>
          </cell>
          <cell r="C336" t="str">
            <v>9/102019</v>
          </cell>
          <cell r="D336" t="str">
            <v>KP</v>
          </cell>
          <cell r="E336" t="str">
            <v>https://umnappboxcom/folder/76005529993</v>
          </cell>
          <cell r="F336" t="str">
            <v>City of Ashland</v>
          </cell>
          <cell r="G336" t="str">
            <v>City of Ashland - (OR)</v>
          </cell>
          <cell r="H336">
            <v>907</v>
          </cell>
          <cell r="I336">
            <v>87.5</v>
          </cell>
          <cell r="J336" t="str">
            <v>DC</v>
          </cell>
          <cell r="M336" t="str">
            <v>Half Panel</v>
          </cell>
          <cell r="N336">
            <v>20</v>
          </cell>
          <cell r="O336" t="str">
            <v>Res/Comm</v>
          </cell>
          <cell r="Q336" t="str">
            <v>Amortized – Fixed</v>
          </cell>
          <cell r="S336">
            <v>6.875</v>
          </cell>
          <cell r="T336">
            <v>0</v>
          </cell>
          <cell r="U336">
            <v>60</v>
          </cell>
          <cell r="AB336" t="str">
            <v>VNEM</v>
          </cell>
          <cell r="AC336" t="str">
            <v>Credit applied on an annual basis representing the retail rate monetary value of power produced by each member's share of the project</v>
          </cell>
          <cell r="AI336">
            <v>2008</v>
          </cell>
          <cell r="AJ336" t="str">
            <v>Subscriber</v>
          </cell>
          <cell r="AK336" t="str">
            <v>"Members also receive the rights to the associated RECs These RECs are actually retired by the utility on behalf of the participating members, so the members can claim the environmental attributes as their own, but cannot trade or sell them"</v>
          </cell>
          <cell r="AS336" t="str">
            <v>P_413601145</v>
          </cell>
        </row>
        <row r="337">
          <cell r="A337" t="str">
            <v>C_480840188f</v>
          </cell>
          <cell r="B337" t="str">
            <v>Y</v>
          </cell>
          <cell r="C337" t="str">
            <v>9/102019</v>
          </cell>
          <cell r="D337" t="str">
            <v>KP</v>
          </cell>
          <cell r="E337" t="str">
            <v>https://umnappboxcom/folder/76005529993</v>
          </cell>
          <cell r="F337" t="str">
            <v>City of Ashland</v>
          </cell>
          <cell r="G337" t="str">
            <v>City of Ashland - (OR)</v>
          </cell>
          <cell r="H337">
            <v>907</v>
          </cell>
          <cell r="I337">
            <v>175</v>
          </cell>
          <cell r="J337" t="str">
            <v>DC</v>
          </cell>
          <cell r="M337" t="str">
            <v>Full Panel</v>
          </cell>
          <cell r="N337">
            <v>20</v>
          </cell>
          <cell r="O337" t="str">
            <v>Res/Comm</v>
          </cell>
          <cell r="Q337" t="str">
            <v>Amortized – Fixed</v>
          </cell>
          <cell r="S337">
            <v>13.75</v>
          </cell>
          <cell r="T337">
            <v>0</v>
          </cell>
          <cell r="U337">
            <v>60</v>
          </cell>
          <cell r="AB337" t="str">
            <v>VNEM</v>
          </cell>
          <cell r="AC337" t="str">
            <v>Credit applied on an annual basis representing the retail rate monetary value of power produced by each member's share of the project</v>
          </cell>
          <cell r="AI337">
            <v>2008</v>
          </cell>
          <cell r="AJ337" t="str">
            <v>Subscriber</v>
          </cell>
          <cell r="AK337" t="str">
            <v>"Members also receive the rights to the associated RECs These RECs are actually retired by the utility on behalf of the participating members, so the members can claim the environmental attributes as their own, but cannot trade or sell them"</v>
          </cell>
          <cell r="AS337" t="str">
            <v>P_413601145</v>
          </cell>
        </row>
        <row r="338">
          <cell r="A338" t="str">
            <v>C_179359935</v>
          </cell>
          <cell r="B338" t="str">
            <v>Y</v>
          </cell>
          <cell r="C338">
            <v>43598</v>
          </cell>
          <cell r="D338" t="str">
            <v>MJ</v>
          </cell>
          <cell r="E338" t="str">
            <v>https://umnboxcom/s/oq2etbytu6b79s6e2p25dbfeo620oxot</v>
          </cell>
          <cell r="F338" t="str">
            <v>San Miguel Power Association</v>
          </cell>
          <cell r="G338" t="str">
            <v>San Miguel Power Association</v>
          </cell>
          <cell r="H338">
            <v>16622</v>
          </cell>
          <cell r="I338">
            <v>200</v>
          </cell>
          <cell r="J338" t="str">
            <v>DC</v>
          </cell>
          <cell r="M338" t="str">
            <v>Fixed Wattage Amount</v>
          </cell>
          <cell r="N338">
            <v>5</v>
          </cell>
          <cell r="O338" t="str">
            <v>Residential</v>
          </cell>
          <cell r="P338" t="str">
            <v>"IQ Income Qualified contracts Subscribers must qualify as low income to recieve a subscription free of charge</v>
          </cell>
          <cell r="Q338" t="str">
            <v>Hybrid</v>
          </cell>
          <cell r="R338">
            <v>0</v>
          </cell>
          <cell r="Z338" t="str">
            <v>No cost to qualifying customers</v>
          </cell>
          <cell r="AB338" t="str">
            <v>Other</v>
          </cell>
          <cell r="AI338">
            <v>2016</v>
          </cell>
          <cell r="AS338" t="str">
            <v>P_588463846</v>
          </cell>
          <cell r="BC338" t="str">
            <v>From SMPA website: "This program will provide convenient access to solar power for income-qualified members, allowing them to save money by tapping into an abundant, local, renewable resource  Best of all, this opportunity is also offered at no cost to the member"</v>
          </cell>
        </row>
        <row r="339">
          <cell r="A339" t="str">
            <v>C_351874846</v>
          </cell>
          <cell r="B339" t="str">
            <v>Y</v>
          </cell>
          <cell r="C339">
            <v>43598</v>
          </cell>
          <cell r="D339" t="str">
            <v>MJ</v>
          </cell>
          <cell r="E339" t="str">
            <v>https://umnboxcom/s/g57rrxbnv9fiz9r6ykujaxsmcvm6061r</v>
          </cell>
          <cell r="F339" t="str">
            <v>United Power, Inc</v>
          </cell>
          <cell r="G339" t="str">
            <v>United Power, Inc</v>
          </cell>
          <cell r="H339">
            <v>19499</v>
          </cell>
          <cell r="I339">
            <v>210</v>
          </cell>
          <cell r="J339" t="str">
            <v>DC</v>
          </cell>
          <cell r="M339" t="str">
            <v>Full Panel</v>
          </cell>
          <cell r="N339">
            <v>25</v>
          </cell>
          <cell r="O339" t="str">
            <v>Residential</v>
          </cell>
          <cell r="Q339" t="str">
            <v>Pay up front – Fixed</v>
          </cell>
          <cell r="R339">
            <v>1050</v>
          </cell>
          <cell r="AB339" t="str">
            <v>VNEM</v>
          </cell>
          <cell r="AI339">
            <v>2009</v>
          </cell>
          <cell r="AS339" t="str">
            <v>P_564158621</v>
          </cell>
        </row>
        <row r="340">
          <cell r="A340" t="str">
            <v>C_589025679</v>
          </cell>
          <cell r="B340" t="str">
            <v>Y</v>
          </cell>
          <cell r="C340">
            <v>43598</v>
          </cell>
          <cell r="D340" t="str">
            <v>MJ</v>
          </cell>
          <cell r="E340" t="str">
            <v>https://umnboxcom/s/uin2us4fneuybkkgty6me0urw6uia84w</v>
          </cell>
          <cell r="F340" t="str">
            <v>Holy Cross Electric Assn, Inc</v>
          </cell>
          <cell r="G340" t="str">
            <v>Holy Cross Electric Assn, Inc</v>
          </cell>
          <cell r="H340">
            <v>8773</v>
          </cell>
          <cell r="I340">
            <v>230</v>
          </cell>
          <cell r="J340" t="str">
            <v>DC</v>
          </cell>
          <cell r="M340" t="str">
            <v>Full Panel</v>
          </cell>
          <cell r="N340">
            <v>20</v>
          </cell>
          <cell r="O340" t="str">
            <v>Residential</v>
          </cell>
          <cell r="Q340" t="str">
            <v>Pay up front – Fixed</v>
          </cell>
          <cell r="R340">
            <v>725</v>
          </cell>
          <cell r="AB340" t="str">
            <v>VNEM</v>
          </cell>
          <cell r="AI340">
            <v>2010</v>
          </cell>
          <cell r="AS340" t="str">
            <v>P_103009474</v>
          </cell>
          <cell r="AT340" t="str">
            <v>P_850199753</v>
          </cell>
        </row>
        <row r="341">
          <cell r="A341" t="str">
            <v>C_870467995</v>
          </cell>
          <cell r="B341" t="str">
            <v>Y</v>
          </cell>
          <cell r="C341">
            <v>43598</v>
          </cell>
          <cell r="D341" t="str">
            <v>MJ</v>
          </cell>
          <cell r="E341" t="str">
            <v>https://umnboxcom/s/2dcwqioahica4kdt2dc4c1318p5rzeyr</v>
          </cell>
          <cell r="F341" t="str">
            <v>Delta Montrose Electric Assn</v>
          </cell>
          <cell r="G341" t="str">
            <v>Delta Montrose Electric Assn</v>
          </cell>
          <cell r="H341">
            <v>5086</v>
          </cell>
          <cell r="I341">
            <v>2.67</v>
          </cell>
          <cell r="J341" t="str">
            <v>DC</v>
          </cell>
          <cell r="M341" t="str">
            <v>Fixed Wattage Amount</v>
          </cell>
          <cell r="N341">
            <v>25</v>
          </cell>
          <cell r="O341" t="str">
            <v>Res/Comm</v>
          </cell>
          <cell r="Q341" t="str">
            <v>Pay up front – Fixed</v>
          </cell>
          <cell r="R341">
            <v>10</v>
          </cell>
          <cell r="AB341" t="str">
            <v>VNEM</v>
          </cell>
          <cell r="AI341">
            <v>2011</v>
          </cell>
          <cell r="AS341" t="str">
            <v>P_047752620</v>
          </cell>
        </row>
        <row r="342">
          <cell r="A342" t="str">
            <v>C_425204456</v>
          </cell>
          <cell r="B342" t="str">
            <v>Y</v>
          </cell>
          <cell r="C342">
            <v>43598</v>
          </cell>
          <cell r="D342" t="str">
            <v>MJ</v>
          </cell>
          <cell r="E342" t="str">
            <v>https://umnboxcom/s/7dyxdmk1fz8i5mh1ijod3l4brjaon50r</v>
          </cell>
          <cell r="F342" t="str">
            <v>Empire Electric Assn, Inc</v>
          </cell>
          <cell r="G342" t="str">
            <v>Empire Electric Assn, Inc</v>
          </cell>
          <cell r="H342">
            <v>5862</v>
          </cell>
          <cell r="I342">
            <v>225</v>
          </cell>
          <cell r="J342" t="str">
            <v>DC</v>
          </cell>
          <cell r="M342" t="str">
            <v>Full Panel</v>
          </cell>
          <cell r="N342">
            <v>20</v>
          </cell>
          <cell r="O342" t="str">
            <v>Comm/Ind</v>
          </cell>
          <cell r="Q342" t="str">
            <v>Pay up front – Fixed</v>
          </cell>
          <cell r="R342">
            <v>1250</v>
          </cell>
          <cell r="AB342" t="str">
            <v>VNEM</v>
          </cell>
          <cell r="AI342">
            <v>2011</v>
          </cell>
          <cell r="AS342" t="str">
            <v>P_876339076</v>
          </cell>
        </row>
        <row r="343">
          <cell r="A343" t="str">
            <v>C_172008766</v>
          </cell>
          <cell r="D343" t="str">
            <v>MJ</v>
          </cell>
          <cell r="F343" t="str">
            <v>Pedernales Electric Coop, Inc</v>
          </cell>
          <cell r="G343" t="str">
            <v>Pedernales Electric Coop, Inc</v>
          </cell>
          <cell r="H343">
            <v>14626</v>
          </cell>
          <cell r="L343">
            <v>100</v>
          </cell>
          <cell r="M343" t="str">
            <v>Pct of Customer Load</v>
          </cell>
          <cell r="N343" t="str">
            <v>N/A</v>
          </cell>
          <cell r="O343" t="str">
            <v>Res/Comm/Ind</v>
          </cell>
          <cell r="Q343" t="str">
            <v>Amortized – Per kWh</v>
          </cell>
          <cell r="V343">
            <v>0.06</v>
          </cell>
          <cell r="AB343" t="str">
            <v>Other</v>
          </cell>
          <cell r="AC343" t="str">
            <v>Base power cost and power adjustment credit</v>
          </cell>
          <cell r="AI343">
            <v>2018</v>
          </cell>
          <cell r="AS343" t="str">
            <v>P_474262100</v>
          </cell>
          <cell r="BC343" t="str">
            <v>Info gathered from SEPA Sharing the Sun database</v>
          </cell>
        </row>
        <row r="344">
          <cell r="A344" t="str">
            <v>C_432137650</v>
          </cell>
          <cell r="B344" t="str">
            <v>Y</v>
          </cell>
          <cell r="C344">
            <v>43598</v>
          </cell>
          <cell r="D344" t="str">
            <v>MJ</v>
          </cell>
          <cell r="E344" t="str">
            <v>https://umnboxcom/s/1a18mw3lkwfucle84xvl9qtfla6r6lth</v>
          </cell>
          <cell r="F344" t="str">
            <v>Dixie Escalante R E A, Inc</v>
          </cell>
          <cell r="G344" t="str">
            <v>Dixie Escalante R E A, Inc</v>
          </cell>
          <cell r="H344">
            <v>40165</v>
          </cell>
          <cell r="I344">
            <v>1000</v>
          </cell>
          <cell r="J344" t="str">
            <v>DC</v>
          </cell>
          <cell r="M344" t="str">
            <v>Fixed Wattage Amount</v>
          </cell>
          <cell r="N344">
            <v>19</v>
          </cell>
          <cell r="Q344" t="str">
            <v>Pay up front – Fixed</v>
          </cell>
          <cell r="R344">
            <v>5000</v>
          </cell>
          <cell r="AB344" t="str">
            <v>VNEM</v>
          </cell>
          <cell r="AI344">
            <v>2009</v>
          </cell>
          <cell r="AS344" t="str">
            <v>P_166140134</v>
          </cell>
        </row>
        <row r="345">
          <cell r="A345" t="str">
            <v>C_167862155a</v>
          </cell>
          <cell r="B345" t="str">
            <v>Y</v>
          </cell>
          <cell r="C345">
            <v>43600</v>
          </cell>
          <cell r="D345" t="str">
            <v>MJ</v>
          </cell>
          <cell r="E345" t="str">
            <v>https://umnboxcom/s/ft0wahytn10susevz7w1kotscwtdygqt</v>
          </cell>
          <cell r="F345" t="str">
            <v>Grand Valley Power Cooperative</v>
          </cell>
          <cell r="G345" t="str">
            <v>Grand Valley Power Cooperative</v>
          </cell>
          <cell r="H345">
            <v>7563</v>
          </cell>
          <cell r="I345">
            <v>235</v>
          </cell>
          <cell r="J345" t="str">
            <v>DC</v>
          </cell>
          <cell r="M345" t="str">
            <v>Full Panel</v>
          </cell>
          <cell r="N345">
            <v>20</v>
          </cell>
          <cell r="Q345" t="str">
            <v>Pay up front – Fixed</v>
          </cell>
          <cell r="R345">
            <v>700</v>
          </cell>
          <cell r="AB345" t="str">
            <v>VNEM</v>
          </cell>
          <cell r="AI345">
            <v>2011</v>
          </cell>
          <cell r="AS345" t="str">
            <v>P_565338158</v>
          </cell>
        </row>
        <row r="346">
          <cell r="A346" t="str">
            <v>C_167862155b</v>
          </cell>
          <cell r="B346" t="str">
            <v>Y</v>
          </cell>
          <cell r="C346">
            <v>43600</v>
          </cell>
          <cell r="D346" t="str">
            <v>MJ</v>
          </cell>
          <cell r="E346" t="str">
            <v>https://umnboxcom/s/ft0wahytn10susevz7w1kotscwtdygqt</v>
          </cell>
          <cell r="F346" t="str">
            <v>Grand Valley Power Cooperative</v>
          </cell>
          <cell r="G346" t="str">
            <v>Grand Valley Power Cooperative</v>
          </cell>
          <cell r="H346">
            <v>7563</v>
          </cell>
          <cell r="I346">
            <v>235</v>
          </cell>
          <cell r="J346" t="str">
            <v>DC</v>
          </cell>
          <cell r="M346" t="str">
            <v>Full Panel</v>
          </cell>
          <cell r="N346">
            <v>20</v>
          </cell>
          <cell r="Q346" t="str">
            <v>Amortized – Fixed</v>
          </cell>
          <cell r="S346">
            <v>15</v>
          </cell>
          <cell r="U346">
            <v>60</v>
          </cell>
          <cell r="AB346" t="str">
            <v>VNEM</v>
          </cell>
          <cell r="AI346">
            <v>2011</v>
          </cell>
          <cell r="AS346" t="str">
            <v>P_565338158</v>
          </cell>
        </row>
        <row r="347">
          <cell r="A347" t="str">
            <v>C_676278550</v>
          </cell>
          <cell r="B347" t="str">
            <v>Y</v>
          </cell>
          <cell r="C347">
            <v>43599</v>
          </cell>
          <cell r="D347" t="str">
            <v>MJ</v>
          </cell>
          <cell r="E347" t="str">
            <v>https://umnboxcom/s/iuvw4x03isaakfq6u2ygsk7fdqlb7uop</v>
          </cell>
          <cell r="F347" t="str">
            <v>Colorado Springs Utilities</v>
          </cell>
          <cell r="G347" t="str">
            <v>Colorado Springs Utilities</v>
          </cell>
          <cell r="H347">
            <v>3989</v>
          </cell>
          <cell r="I347">
            <v>230</v>
          </cell>
          <cell r="J347" t="str">
            <v>DC</v>
          </cell>
          <cell r="M347" t="str">
            <v>Full Panel</v>
          </cell>
          <cell r="N347">
            <v>20</v>
          </cell>
          <cell r="Q347" t="str">
            <v>Pay up front – Fixed</v>
          </cell>
          <cell r="R347">
            <v>550</v>
          </cell>
          <cell r="AB347" t="str">
            <v>VNEM</v>
          </cell>
          <cell r="AI347">
            <v>2011</v>
          </cell>
          <cell r="AS347" t="str">
            <v>P_000707005</v>
          </cell>
          <cell r="AT347" t="str">
            <v>P_310981069</v>
          </cell>
        </row>
        <row r="348">
          <cell r="A348" t="str">
            <v>C_582078535</v>
          </cell>
          <cell r="B348" t="str">
            <v>Y</v>
          </cell>
          <cell r="C348">
            <v>43600</v>
          </cell>
          <cell r="D348" t="str">
            <v>MJ</v>
          </cell>
          <cell r="E348" t="str">
            <v>https://umnboxcom/s/wgylxuzaa9ogjd35dwmak0licnl2s9u3</v>
          </cell>
          <cell r="F348" t="str">
            <v>Colorado Springs Utilities</v>
          </cell>
          <cell r="G348" t="str">
            <v>Colorado Springs Utilities</v>
          </cell>
          <cell r="H348">
            <v>3989</v>
          </cell>
          <cell r="L348">
            <v>100</v>
          </cell>
          <cell r="M348" t="str">
            <v>Pct of Customer Load</v>
          </cell>
          <cell r="N348" t="str">
            <v>N/A</v>
          </cell>
          <cell r="O348" t="str">
            <v>Other</v>
          </cell>
          <cell r="P348" t="str">
            <v>"Manitou Springs has agreed to buy all of the electricity for city-owned facilities from a solar array"</v>
          </cell>
          <cell r="Q348" t="str">
            <v>Amortized – Per kWh</v>
          </cell>
          <cell r="V348">
            <v>5.6000000000000001E-2</v>
          </cell>
          <cell r="AB348" t="str">
            <v>VNEM</v>
          </cell>
          <cell r="AI348">
            <v>2014</v>
          </cell>
          <cell r="AS348" t="str">
            <v>P_163152838</v>
          </cell>
          <cell r="BC348" t="str">
            <v xml:space="preserve">Anchor subscriber subscription contract </v>
          </cell>
        </row>
        <row r="349">
          <cell r="A349" t="str">
            <v>C_153241798</v>
          </cell>
          <cell r="B349" t="str">
            <v>Y</v>
          </cell>
          <cell r="C349">
            <v>43600</v>
          </cell>
          <cell r="D349" t="str">
            <v>MJ</v>
          </cell>
          <cell r="E349" t="str">
            <v>https://umnboxcom/s/b56ptolb2b23vxy59gl9yywfs13pkmoz</v>
          </cell>
          <cell r="F349" t="str">
            <v>Yampa Valley Electric Association</v>
          </cell>
          <cell r="G349" t="str">
            <v>Yampa Valley Electric Association</v>
          </cell>
          <cell r="H349">
            <v>21081</v>
          </cell>
          <cell r="I349">
            <v>298</v>
          </cell>
          <cell r="J349" t="str">
            <v>DC</v>
          </cell>
          <cell r="M349" t="str">
            <v>Full Panel</v>
          </cell>
          <cell r="N349">
            <v>20</v>
          </cell>
          <cell r="O349" t="str">
            <v>Residential</v>
          </cell>
          <cell r="Q349" t="str">
            <v>Pay up front – Fixed</v>
          </cell>
          <cell r="R349">
            <v>601</v>
          </cell>
          <cell r="AB349" t="str">
            <v>VNEM</v>
          </cell>
          <cell r="AI349">
            <v>2014</v>
          </cell>
          <cell r="AS349" t="str">
            <v>P_881335630</v>
          </cell>
        </row>
        <row r="350">
          <cell r="A350" t="str">
            <v>C_516438598</v>
          </cell>
          <cell r="B350" t="str">
            <v>Y</v>
          </cell>
          <cell r="C350">
            <v>43601</v>
          </cell>
          <cell r="D350" t="str">
            <v>MJ</v>
          </cell>
          <cell r="E350" t="str">
            <v>https://umnboxcom/s/vywk4r76qywkiwgn2vgucc6547ci6kyy</v>
          </cell>
          <cell r="F350" t="str">
            <v>Yampa Valley Electric Association</v>
          </cell>
          <cell r="G350" t="str">
            <v>Yampa Valley Electric Association</v>
          </cell>
          <cell r="H350">
            <v>21081</v>
          </cell>
          <cell r="I350">
            <v>250</v>
          </cell>
          <cell r="J350" t="str">
            <v>DC</v>
          </cell>
          <cell r="N350" t="str">
            <v>N/A</v>
          </cell>
          <cell r="O350" t="str">
            <v>Residential</v>
          </cell>
          <cell r="P350" t="str">
            <v>Subcribers must qualify as low income</v>
          </cell>
          <cell r="Q350" t="str">
            <v>Hybrid</v>
          </cell>
          <cell r="R350">
            <v>0</v>
          </cell>
          <cell r="Z350" t="str">
            <v>No cost to qualifying customers</v>
          </cell>
          <cell r="AB350" t="str">
            <v>VNEM</v>
          </cell>
          <cell r="AS350" t="str">
            <v>P_784180402</v>
          </cell>
        </row>
        <row r="351">
          <cell r="A351" t="str">
            <v>C_290641563</v>
          </cell>
          <cell r="B351" t="str">
            <v>Y</v>
          </cell>
          <cell r="C351">
            <v>43601</v>
          </cell>
          <cell r="D351" t="str">
            <v>MJ</v>
          </cell>
          <cell r="E351" t="str">
            <v>https://umnboxcom/s/5y0x5quw4jykqhspt1d36tmleycks4sl</v>
          </cell>
          <cell r="F351" t="str">
            <v>Fort Collins Utilities</v>
          </cell>
          <cell r="G351" t="str">
            <v>Fort Collins Utilities</v>
          </cell>
          <cell r="H351">
            <v>6604</v>
          </cell>
          <cell r="I351">
            <v>305</v>
          </cell>
          <cell r="J351" t="str">
            <v>DC</v>
          </cell>
          <cell r="M351" t="str">
            <v>Full Panel</v>
          </cell>
          <cell r="N351" t="str">
            <v>N/A</v>
          </cell>
          <cell r="Q351" t="str">
            <v>Pay up front – Fixed</v>
          </cell>
          <cell r="R351">
            <v>484.95</v>
          </cell>
          <cell r="AB351" t="str">
            <v>VNEM</v>
          </cell>
          <cell r="AI351">
            <v>2015</v>
          </cell>
          <cell r="AS351" t="str">
            <v>P_824993807</v>
          </cell>
        </row>
        <row r="352">
          <cell r="A352" t="str">
            <v>C_879893504</v>
          </cell>
          <cell r="B352" t="str">
            <v>Y</v>
          </cell>
          <cell r="C352">
            <v>43607</v>
          </cell>
          <cell r="D352" t="str">
            <v>MJ</v>
          </cell>
          <cell r="E352" t="str">
            <v>https://umnboxcom/s/fuvs0yfh4017o4l48eyb5u80enufu4s8</v>
          </cell>
          <cell r="F352" t="str">
            <v>Poudre Valley REA, Inc</v>
          </cell>
          <cell r="G352" t="str">
            <v>Poudre Valley REA, Inc</v>
          </cell>
          <cell r="H352">
            <v>15257</v>
          </cell>
          <cell r="L352">
            <v>100</v>
          </cell>
          <cell r="M352" t="str">
            <v>Pct of Customer Load</v>
          </cell>
          <cell r="N352">
            <v>4</v>
          </cell>
          <cell r="O352" t="str">
            <v>Residential</v>
          </cell>
          <cell r="P352" t="str">
            <v>LMI customers only</v>
          </cell>
          <cell r="Q352" t="str">
            <v>Hybrid</v>
          </cell>
          <cell r="R352">
            <v>0</v>
          </cell>
          <cell r="Z352" t="str">
            <v>No cost to qualifying customers</v>
          </cell>
          <cell r="AB352" t="str">
            <v>VNEM</v>
          </cell>
          <cell r="AI352">
            <v>2017</v>
          </cell>
          <cell r="AS352" t="str">
            <v>P_422963474</v>
          </cell>
        </row>
        <row r="353">
          <cell r="A353" t="str">
            <v>C_809417874a</v>
          </cell>
          <cell r="B353" t="str">
            <v>Y</v>
          </cell>
          <cell r="C353">
            <v>43606</v>
          </cell>
          <cell r="D353" t="str">
            <v>MG</v>
          </cell>
          <cell r="E353" t="str">
            <v>https://umnboxcom/s/qde319nqhxllx5cawof2refcm1lxnop4</v>
          </cell>
          <cell r="F353" t="str">
            <v>Midwest Energy Cooperative</v>
          </cell>
          <cell r="G353" t="str">
            <v>Midwest Energy Cooperative</v>
          </cell>
          <cell r="H353">
            <v>12377</v>
          </cell>
          <cell r="I353">
            <v>350</v>
          </cell>
          <cell r="J353" t="str">
            <v>DC</v>
          </cell>
          <cell r="M353" t="str">
            <v>Full Panel</v>
          </cell>
          <cell r="N353">
            <v>15</v>
          </cell>
          <cell r="O353" t="str">
            <v>Residential</v>
          </cell>
          <cell r="Q353" t="str">
            <v>Pay up front – Fixed</v>
          </cell>
          <cell r="R353">
            <v>600</v>
          </cell>
          <cell r="Z353" t="str">
            <v>$150 rebate for up to 20 panels</v>
          </cell>
          <cell r="AB353" t="str">
            <v>Other</v>
          </cell>
          <cell r="AD353">
            <v>0.1</v>
          </cell>
          <cell r="AI353">
            <v>2018</v>
          </cell>
          <cell r="AS353" t="str">
            <v>P_029593160b</v>
          </cell>
          <cell r="AT353" t="str">
            <v>P_029593160a</v>
          </cell>
        </row>
        <row r="354">
          <cell r="A354" t="str">
            <v>C_809417874b</v>
          </cell>
          <cell r="B354" t="str">
            <v>Y</v>
          </cell>
          <cell r="C354">
            <v>43606</v>
          </cell>
          <cell r="D354" t="str">
            <v>MG</v>
          </cell>
          <cell r="E354" t="str">
            <v>https://umnboxcom/s/qde319nqhxllx5cawof2refcm1lxnop4</v>
          </cell>
          <cell r="F354" t="str">
            <v>Midwest Energy Cooperative</v>
          </cell>
          <cell r="G354" t="str">
            <v>Midwest Energy Cooperative</v>
          </cell>
          <cell r="H354">
            <v>12377</v>
          </cell>
          <cell r="I354">
            <v>350</v>
          </cell>
          <cell r="J354" t="str">
            <v>DC</v>
          </cell>
          <cell r="M354" t="str">
            <v>Full Panel</v>
          </cell>
          <cell r="N354">
            <v>15</v>
          </cell>
          <cell r="O354" t="str">
            <v>Residential</v>
          </cell>
          <cell r="Q354" t="str">
            <v>Amortized – Fixed</v>
          </cell>
          <cell r="S354">
            <v>10</v>
          </cell>
          <cell r="T354">
            <v>0</v>
          </cell>
          <cell r="U354">
            <v>60</v>
          </cell>
          <cell r="AB354" t="str">
            <v>Other</v>
          </cell>
          <cell r="AD354">
            <v>0.1</v>
          </cell>
          <cell r="AI354">
            <v>2018</v>
          </cell>
          <cell r="AS354" t="str">
            <v>P_029593160b</v>
          </cell>
          <cell r="AT354" t="str">
            <v>P_029593160a</v>
          </cell>
        </row>
        <row r="355">
          <cell r="A355" t="str">
            <v>C_809417874c</v>
          </cell>
          <cell r="B355" t="str">
            <v>Y</v>
          </cell>
          <cell r="C355">
            <v>43606</v>
          </cell>
          <cell r="D355" t="str">
            <v>MG</v>
          </cell>
          <cell r="E355" t="str">
            <v>https://umnboxcom/s/qde319nqhxllx5cawof2refcm1lxnop4</v>
          </cell>
          <cell r="F355" t="str">
            <v>Midwest Energy Cooperative</v>
          </cell>
          <cell r="G355" t="str">
            <v>Midwest Energy Cooperative</v>
          </cell>
          <cell r="H355">
            <v>12377</v>
          </cell>
          <cell r="I355">
            <v>350</v>
          </cell>
          <cell r="J355" t="str">
            <v>DC</v>
          </cell>
          <cell r="M355" t="str">
            <v>Full Panel</v>
          </cell>
          <cell r="N355">
            <v>15</v>
          </cell>
          <cell r="O355" t="str">
            <v>Comm/Ind</v>
          </cell>
          <cell r="Q355" t="str">
            <v>Pay up front – Fixed</v>
          </cell>
          <cell r="R355">
            <v>600</v>
          </cell>
          <cell r="AB355" t="str">
            <v>Other</v>
          </cell>
          <cell r="AD355">
            <v>0.1</v>
          </cell>
          <cell r="AI355">
            <v>2018</v>
          </cell>
          <cell r="AS355" t="str">
            <v>P_029593160b</v>
          </cell>
          <cell r="AT355" t="str">
            <v>P_029593160a</v>
          </cell>
        </row>
        <row r="356">
          <cell r="A356" t="str">
            <v>C_809417874d</v>
          </cell>
          <cell r="B356" t="str">
            <v>Y</v>
          </cell>
          <cell r="C356">
            <v>43606</v>
          </cell>
          <cell r="D356" t="str">
            <v>MG</v>
          </cell>
          <cell r="E356" t="str">
            <v>https://umnboxcom/s/qde319nqhxllx5cawof2refcm1lxnop4</v>
          </cell>
          <cell r="F356" t="str">
            <v>Midwest Energy Cooperative</v>
          </cell>
          <cell r="G356" t="str">
            <v>Midwest Energy Cooperative</v>
          </cell>
          <cell r="H356">
            <v>12377</v>
          </cell>
          <cell r="I356">
            <v>350</v>
          </cell>
          <cell r="J356" t="str">
            <v>DC</v>
          </cell>
          <cell r="M356" t="str">
            <v>Full Panel</v>
          </cell>
          <cell r="N356">
            <v>15</v>
          </cell>
          <cell r="O356" t="str">
            <v>Comm/Ind</v>
          </cell>
          <cell r="Q356" t="str">
            <v>Amortized – Fixed</v>
          </cell>
          <cell r="S356">
            <v>10</v>
          </cell>
          <cell r="T356">
            <v>0</v>
          </cell>
          <cell r="U356">
            <v>60</v>
          </cell>
          <cell r="AB356" t="str">
            <v>Other</v>
          </cell>
          <cell r="AD356">
            <v>0.1</v>
          </cell>
          <cell r="AI356">
            <v>2018</v>
          </cell>
          <cell r="AS356" t="str">
            <v>P_029593160b</v>
          </cell>
          <cell r="AT356" t="str">
            <v>P_029593160a</v>
          </cell>
        </row>
        <row r="357">
          <cell r="A357" t="str">
            <v>C_809417874e</v>
          </cell>
          <cell r="B357" t="str">
            <v>Y</v>
          </cell>
          <cell r="C357">
            <v>43606</v>
          </cell>
          <cell r="D357" t="str">
            <v>MG</v>
          </cell>
          <cell r="E357" t="str">
            <v>https://umnboxcom/s/hdkr3qsz4qk1pelydjtzss8tquek5vmr</v>
          </cell>
          <cell r="F357" t="str">
            <v>Cherryland Electric Coop Inc</v>
          </cell>
          <cell r="G357" t="str">
            <v>Cherryland Electric Coop Inc</v>
          </cell>
          <cell r="H357">
            <v>3436</v>
          </cell>
          <cell r="I357">
            <v>335</v>
          </cell>
          <cell r="J357" t="str">
            <v>DC</v>
          </cell>
          <cell r="M357" t="str">
            <v>Full Panel</v>
          </cell>
          <cell r="N357">
            <v>15</v>
          </cell>
          <cell r="O357" t="str">
            <v>Res/Comm/Ind</v>
          </cell>
          <cell r="Q357" t="str">
            <v>Pay up front – Fixed</v>
          </cell>
          <cell r="R357">
            <v>600</v>
          </cell>
          <cell r="Z357" t="str">
            <v>$50 rebate per panel for up to 10 subscriptions</v>
          </cell>
          <cell r="AB357" t="str">
            <v>Other</v>
          </cell>
          <cell r="AD357">
            <v>0.1</v>
          </cell>
          <cell r="AG357">
            <v>12</v>
          </cell>
          <cell r="AH357">
            <v>14</v>
          </cell>
          <cell r="AI357">
            <v>2016</v>
          </cell>
          <cell r="AS357" t="str">
            <v>P_029593160a</v>
          </cell>
        </row>
        <row r="358">
          <cell r="A358" t="str">
            <v>C_809417874f</v>
          </cell>
          <cell r="B358" t="str">
            <v>Y</v>
          </cell>
          <cell r="C358">
            <v>43606</v>
          </cell>
          <cell r="D358" t="str">
            <v>MG</v>
          </cell>
          <cell r="E358" t="str">
            <v>https://umnboxcom/s/hdkr3qsz4qk1pelydjtzss8tquek5vmr</v>
          </cell>
          <cell r="F358" t="str">
            <v>Cherryland Electric Coop Inc</v>
          </cell>
          <cell r="G358" t="str">
            <v>Cherryland Electric Coop Inc</v>
          </cell>
          <cell r="H358">
            <v>3436</v>
          </cell>
          <cell r="I358">
            <v>335</v>
          </cell>
          <cell r="J358" t="str">
            <v>DC</v>
          </cell>
          <cell r="M358" t="str">
            <v>Full Panel</v>
          </cell>
          <cell r="N358">
            <v>15</v>
          </cell>
          <cell r="O358" t="str">
            <v>Res/Comm/Ind</v>
          </cell>
          <cell r="Q358" t="str">
            <v>Amortized – Fixed</v>
          </cell>
          <cell r="S358">
            <v>10</v>
          </cell>
          <cell r="T358">
            <v>0</v>
          </cell>
          <cell r="U358">
            <v>60</v>
          </cell>
          <cell r="AB358" t="str">
            <v>Other</v>
          </cell>
          <cell r="AD358">
            <v>0.1</v>
          </cell>
          <cell r="AG358">
            <v>12</v>
          </cell>
          <cell r="AH358">
            <v>14</v>
          </cell>
          <cell r="AI358">
            <v>2016</v>
          </cell>
          <cell r="AS358" t="str">
            <v>P_029593160a</v>
          </cell>
        </row>
        <row r="359">
          <cell r="A359" t="str">
            <v>C_809417874g</v>
          </cell>
          <cell r="B359" t="str">
            <v>Y</v>
          </cell>
          <cell r="C359">
            <v>43606</v>
          </cell>
          <cell r="D359" t="str">
            <v>MG</v>
          </cell>
          <cell r="E359" t="str">
            <v>https://umnboxcom/s/l2jqbe9c67895ljglk0n6xko0d1q4snt</v>
          </cell>
          <cell r="F359" t="str">
            <v>Great Lakes Energy Coop</v>
          </cell>
          <cell r="G359" t="str">
            <v>Great Lakes Energy Coop</v>
          </cell>
          <cell r="H359">
            <v>38084</v>
          </cell>
          <cell r="I359">
            <v>335</v>
          </cell>
          <cell r="J359" t="str">
            <v>DC</v>
          </cell>
          <cell r="M359" t="str">
            <v>Full Panel</v>
          </cell>
          <cell r="N359">
            <v>15</v>
          </cell>
          <cell r="O359" t="str">
            <v>Residential</v>
          </cell>
          <cell r="Q359" t="str">
            <v>Pay up front – Fixed</v>
          </cell>
          <cell r="R359">
            <v>600</v>
          </cell>
          <cell r="Z359" t="str">
            <v>$150 rebate for up to 20 panels</v>
          </cell>
          <cell r="AB359" t="str">
            <v>Other</v>
          </cell>
          <cell r="AD359">
            <v>0.1</v>
          </cell>
          <cell r="AG359">
            <v>12</v>
          </cell>
          <cell r="AH359">
            <v>14</v>
          </cell>
          <cell r="AI359">
            <v>2016</v>
          </cell>
          <cell r="AS359" t="str">
            <v>P_029593160a</v>
          </cell>
        </row>
        <row r="360">
          <cell r="A360" t="str">
            <v>C_809417874h</v>
          </cell>
          <cell r="B360" t="str">
            <v>Y</v>
          </cell>
          <cell r="C360">
            <v>43606</v>
          </cell>
          <cell r="D360" t="str">
            <v>MG</v>
          </cell>
          <cell r="E360" t="str">
            <v>https://umnboxcom/s/l2jqbe9c67895ljglk0n6xko0d1q4snt</v>
          </cell>
          <cell r="F360" t="str">
            <v>Great Lakes Energy Coop</v>
          </cell>
          <cell r="G360" t="str">
            <v>Great Lakes Energy Coop</v>
          </cell>
          <cell r="H360">
            <v>38084</v>
          </cell>
          <cell r="I360">
            <v>335</v>
          </cell>
          <cell r="J360" t="str">
            <v>DC</v>
          </cell>
          <cell r="M360" t="str">
            <v>Full Panel</v>
          </cell>
          <cell r="N360">
            <v>15</v>
          </cell>
          <cell r="O360" t="str">
            <v>Residential</v>
          </cell>
          <cell r="Q360" t="str">
            <v>Amortized – Fixed</v>
          </cell>
          <cell r="S360">
            <v>10</v>
          </cell>
          <cell r="T360">
            <v>0</v>
          </cell>
          <cell r="U360">
            <v>60</v>
          </cell>
          <cell r="AB360" t="str">
            <v>Other</v>
          </cell>
          <cell r="AD360">
            <v>0.1</v>
          </cell>
          <cell r="AG360">
            <v>12</v>
          </cell>
          <cell r="AH360">
            <v>14</v>
          </cell>
          <cell r="AI360">
            <v>2016</v>
          </cell>
          <cell r="AS360" t="str">
            <v>P_029593160a</v>
          </cell>
        </row>
        <row r="361">
          <cell r="A361" t="str">
            <v>C_809417874i</v>
          </cell>
          <cell r="B361" t="str">
            <v>Y</v>
          </cell>
          <cell r="C361">
            <v>43606</v>
          </cell>
          <cell r="D361" t="str">
            <v>MG</v>
          </cell>
          <cell r="E361" t="str">
            <v>https://umnboxcom/s/l2jqbe9c67895ljglk0n6xko0d1q4snt</v>
          </cell>
          <cell r="F361" t="str">
            <v>Great Lakes Energy Coop</v>
          </cell>
          <cell r="G361" t="str">
            <v>Great Lakes Energy Coop</v>
          </cell>
          <cell r="H361">
            <v>38084</v>
          </cell>
          <cell r="I361">
            <v>335</v>
          </cell>
          <cell r="J361" t="str">
            <v>DC</v>
          </cell>
          <cell r="M361" t="str">
            <v>Full Panel</v>
          </cell>
          <cell r="N361">
            <v>15</v>
          </cell>
          <cell r="O361" t="str">
            <v>Comm/Ind</v>
          </cell>
          <cell r="Q361" t="str">
            <v>Pay up front – Fixed</v>
          </cell>
          <cell r="R361">
            <v>600</v>
          </cell>
          <cell r="AB361" t="str">
            <v>Other</v>
          </cell>
          <cell r="AD361">
            <v>0.1</v>
          </cell>
          <cell r="AG361">
            <v>12</v>
          </cell>
          <cell r="AH361">
            <v>14</v>
          </cell>
          <cell r="AI361">
            <v>2016</v>
          </cell>
          <cell r="AS361" t="str">
            <v>P_029593160a</v>
          </cell>
        </row>
        <row r="362">
          <cell r="A362" t="str">
            <v>C_809417874j</v>
          </cell>
          <cell r="B362" t="str">
            <v>Y</v>
          </cell>
          <cell r="C362">
            <v>43606</v>
          </cell>
          <cell r="D362" t="str">
            <v>MG</v>
          </cell>
          <cell r="E362" t="str">
            <v>https://umnboxcom/s/l2jqbe9c67895ljglk0n6xko0d1q4snt</v>
          </cell>
          <cell r="F362" t="str">
            <v>Great Lakes Energy Coop</v>
          </cell>
          <cell r="G362" t="str">
            <v>Great Lakes Energy Coop</v>
          </cell>
          <cell r="H362">
            <v>38084</v>
          </cell>
          <cell r="I362">
            <v>335</v>
          </cell>
          <cell r="J362" t="str">
            <v>DC</v>
          </cell>
          <cell r="M362" t="str">
            <v>Full Panel</v>
          </cell>
          <cell r="N362">
            <v>15</v>
          </cell>
          <cell r="O362" t="str">
            <v>Comm/Ind</v>
          </cell>
          <cell r="Q362" t="str">
            <v>Amortized – Fixed</v>
          </cell>
          <cell r="S362">
            <v>10</v>
          </cell>
          <cell r="T362">
            <v>0</v>
          </cell>
          <cell r="U362">
            <v>60</v>
          </cell>
          <cell r="AB362" t="str">
            <v>Other</v>
          </cell>
          <cell r="AD362">
            <v>0.1</v>
          </cell>
          <cell r="AG362">
            <v>12</v>
          </cell>
          <cell r="AH362">
            <v>14</v>
          </cell>
          <cell r="AI362">
            <v>2016</v>
          </cell>
          <cell r="AS362" t="str">
            <v>P_029593160a</v>
          </cell>
        </row>
        <row r="363">
          <cell r="A363" t="str">
            <v>C_809417874k</v>
          </cell>
          <cell r="B363" t="str">
            <v>Y</v>
          </cell>
          <cell r="C363">
            <v>43606</v>
          </cell>
          <cell r="D363" t="str">
            <v>MG</v>
          </cell>
          <cell r="E363" t="str">
            <v>https://umnboxcom/s/plxegh61s2v778vp5wox2omspdjnnmpa</v>
          </cell>
          <cell r="F363" t="str">
            <v>Tri-County Electric Coop</v>
          </cell>
          <cell r="G363" t="str">
            <v>Tri-County Electric Coop</v>
          </cell>
          <cell r="H363">
            <v>19396</v>
          </cell>
          <cell r="I363">
            <v>335</v>
          </cell>
          <cell r="J363" t="str">
            <v>DC</v>
          </cell>
          <cell r="M363" t="str">
            <v>Full Panel</v>
          </cell>
          <cell r="N363">
            <v>15</v>
          </cell>
          <cell r="O363" t="str">
            <v>Residential</v>
          </cell>
          <cell r="Q363" t="str">
            <v>Pay up front – Fixed</v>
          </cell>
          <cell r="R363">
            <v>600</v>
          </cell>
          <cell r="Z363" t="str">
            <v>$150 rebate for up to 20 panels</v>
          </cell>
          <cell r="AB363" t="str">
            <v>Other</v>
          </cell>
          <cell r="AD363">
            <v>0.1</v>
          </cell>
          <cell r="AG363">
            <v>12</v>
          </cell>
          <cell r="AH363">
            <v>14</v>
          </cell>
          <cell r="AI363">
            <v>2016</v>
          </cell>
          <cell r="AS363" t="str">
            <v>P_029593160a</v>
          </cell>
        </row>
        <row r="364">
          <cell r="A364" t="str">
            <v>C_809417874l</v>
          </cell>
          <cell r="B364" t="str">
            <v>Y</v>
          </cell>
          <cell r="C364">
            <v>43606</v>
          </cell>
          <cell r="D364" t="str">
            <v>MG</v>
          </cell>
          <cell r="E364" t="str">
            <v>https://umnboxcom/s/plxegh61s2v778vp5wox2omspdjnnmpa</v>
          </cell>
          <cell r="F364" t="str">
            <v>Tri-County Electric Coop</v>
          </cell>
          <cell r="G364" t="str">
            <v>Tri-County Electric Coop</v>
          </cell>
          <cell r="H364">
            <v>19396</v>
          </cell>
          <cell r="I364">
            <v>335</v>
          </cell>
          <cell r="J364" t="str">
            <v>DC</v>
          </cell>
          <cell r="M364" t="str">
            <v>Full Panel</v>
          </cell>
          <cell r="N364">
            <v>15</v>
          </cell>
          <cell r="O364" t="str">
            <v>Residential</v>
          </cell>
          <cell r="Q364" t="str">
            <v>Amortized – Fixed</v>
          </cell>
          <cell r="S364">
            <v>10</v>
          </cell>
          <cell r="T364">
            <v>0</v>
          </cell>
          <cell r="U364">
            <v>60</v>
          </cell>
          <cell r="AB364" t="str">
            <v>Other</v>
          </cell>
          <cell r="AD364">
            <v>0.1</v>
          </cell>
          <cell r="AG364">
            <v>12</v>
          </cell>
          <cell r="AH364">
            <v>14</v>
          </cell>
          <cell r="AI364">
            <v>2016</v>
          </cell>
          <cell r="AS364" t="str">
            <v>P_029593160a</v>
          </cell>
        </row>
        <row r="365">
          <cell r="A365" t="str">
            <v>C_809417874m</v>
          </cell>
          <cell r="B365" t="str">
            <v>Y</v>
          </cell>
          <cell r="C365">
            <v>43606</v>
          </cell>
          <cell r="D365" t="str">
            <v>MG</v>
          </cell>
          <cell r="E365" t="str">
            <v>https://umnboxcom/s/plxegh61s2v778vp5wox2omspdjnnmpa</v>
          </cell>
          <cell r="F365" t="str">
            <v>Tri-County Electric Coop</v>
          </cell>
          <cell r="G365" t="str">
            <v>Tri-County Electric Coop</v>
          </cell>
          <cell r="H365">
            <v>19396</v>
          </cell>
          <cell r="I365">
            <v>335</v>
          </cell>
          <cell r="J365" t="str">
            <v>DC</v>
          </cell>
          <cell r="M365" t="str">
            <v>Full Panel</v>
          </cell>
          <cell r="N365">
            <v>15</v>
          </cell>
          <cell r="O365" t="str">
            <v>Comm/Ind</v>
          </cell>
          <cell r="Q365" t="str">
            <v>Pay up front – Fixed</v>
          </cell>
          <cell r="R365">
            <v>600</v>
          </cell>
          <cell r="AB365" t="str">
            <v>Other</v>
          </cell>
          <cell r="AD365">
            <v>0.1</v>
          </cell>
          <cell r="AG365">
            <v>12</v>
          </cell>
          <cell r="AH365">
            <v>14</v>
          </cell>
          <cell r="AI365">
            <v>2016</v>
          </cell>
          <cell r="AS365" t="str">
            <v>P_029593160a</v>
          </cell>
        </row>
        <row r="366">
          <cell r="A366" t="str">
            <v>C_809417874n</v>
          </cell>
          <cell r="B366" t="str">
            <v>Y</v>
          </cell>
          <cell r="C366">
            <v>43606</v>
          </cell>
          <cell r="D366" t="str">
            <v>MG</v>
          </cell>
          <cell r="E366" t="str">
            <v>https://umnboxcom/s/plxegh61s2v778vp5wox2omspdjnnmpa</v>
          </cell>
          <cell r="F366" t="str">
            <v>Tri-County Electric Coop</v>
          </cell>
          <cell r="G366" t="str">
            <v>Tri-County Electric Coop</v>
          </cell>
          <cell r="H366">
            <v>19396</v>
          </cell>
          <cell r="I366">
            <v>335</v>
          </cell>
          <cell r="J366" t="str">
            <v>DC</v>
          </cell>
          <cell r="M366" t="str">
            <v>Full Panel</v>
          </cell>
          <cell r="N366">
            <v>15</v>
          </cell>
          <cell r="O366" t="str">
            <v>Comm/Ind</v>
          </cell>
          <cell r="Q366" t="str">
            <v>Amortized – Fixed</v>
          </cell>
          <cell r="S366">
            <v>10</v>
          </cell>
          <cell r="T366">
            <v>0</v>
          </cell>
          <cell r="U366">
            <v>60</v>
          </cell>
          <cell r="AB366" t="str">
            <v>Other</v>
          </cell>
          <cell r="AD366">
            <v>0.1</v>
          </cell>
          <cell r="AG366">
            <v>12</v>
          </cell>
          <cell r="AH366">
            <v>14</v>
          </cell>
          <cell r="AI366">
            <v>2016</v>
          </cell>
          <cell r="AS366" t="str">
            <v>P_029593160a</v>
          </cell>
        </row>
        <row r="367">
          <cell r="A367" t="str">
            <v>C_809417874o</v>
          </cell>
          <cell r="B367" t="str">
            <v>Y</v>
          </cell>
          <cell r="C367">
            <v>43606</v>
          </cell>
          <cell r="D367" t="str">
            <v>MG</v>
          </cell>
          <cell r="E367" t="str">
            <v>https://umnboxcom/s/bc1g88l2z8ykl0q6u9zgc0lpuuv19z2g</v>
          </cell>
          <cell r="F367" t="str">
            <v>Presque Isle Elec &amp; Gas Coop</v>
          </cell>
          <cell r="G367" t="str">
            <v>Presque Isle Elec &amp; Gas Coop</v>
          </cell>
          <cell r="H367">
            <v>15340</v>
          </cell>
          <cell r="I367">
            <v>335</v>
          </cell>
          <cell r="J367" t="str">
            <v>DC</v>
          </cell>
          <cell r="M367" t="str">
            <v>Full Panel</v>
          </cell>
          <cell r="N367">
            <v>15</v>
          </cell>
          <cell r="O367" t="str">
            <v>Residential</v>
          </cell>
          <cell r="Q367" t="str">
            <v>Pay up front – Fixed</v>
          </cell>
          <cell r="R367">
            <v>600</v>
          </cell>
          <cell r="Z367" t="str">
            <v>$150 rebate for up to 20 panels</v>
          </cell>
          <cell r="AB367" t="str">
            <v>Other</v>
          </cell>
          <cell r="AD367">
            <v>0.1</v>
          </cell>
          <cell r="AG367">
            <v>12</v>
          </cell>
          <cell r="AH367">
            <v>14</v>
          </cell>
          <cell r="AI367">
            <v>2016</v>
          </cell>
          <cell r="AS367" t="str">
            <v>P_029593160a</v>
          </cell>
        </row>
        <row r="368">
          <cell r="A368" t="str">
            <v>C_809417874p</v>
          </cell>
          <cell r="B368" t="str">
            <v>Y</v>
          </cell>
          <cell r="C368">
            <v>43606</v>
          </cell>
          <cell r="D368" t="str">
            <v>MG</v>
          </cell>
          <cell r="E368" t="str">
            <v>https://umnboxcom/s/bc1g88l2z8ykl0q6u9zgc0lpuuv19z2g</v>
          </cell>
          <cell r="F368" t="str">
            <v>Presque Isle Elec &amp; Gas Coop</v>
          </cell>
          <cell r="G368" t="str">
            <v>Presque Isle Elec &amp; Gas Coop</v>
          </cell>
          <cell r="H368">
            <v>15340</v>
          </cell>
          <cell r="I368">
            <v>335</v>
          </cell>
          <cell r="J368" t="str">
            <v>DC</v>
          </cell>
          <cell r="M368" t="str">
            <v>Full Panel</v>
          </cell>
          <cell r="N368">
            <v>15</v>
          </cell>
          <cell r="O368" t="str">
            <v>Residential</v>
          </cell>
          <cell r="Q368" t="str">
            <v>Amortized – Fixed</v>
          </cell>
          <cell r="S368">
            <v>10</v>
          </cell>
          <cell r="T368">
            <v>0</v>
          </cell>
          <cell r="U368">
            <v>60</v>
          </cell>
          <cell r="AB368" t="str">
            <v>Other</v>
          </cell>
          <cell r="AD368">
            <v>0.1</v>
          </cell>
          <cell r="AG368">
            <v>12</v>
          </cell>
          <cell r="AH368">
            <v>14</v>
          </cell>
          <cell r="AI368">
            <v>2016</v>
          </cell>
          <cell r="AS368" t="str">
            <v>P_029593160a</v>
          </cell>
        </row>
        <row r="369">
          <cell r="A369" t="str">
            <v>C_809417874q</v>
          </cell>
          <cell r="B369" t="str">
            <v>Y</v>
          </cell>
          <cell r="C369">
            <v>43606</v>
          </cell>
          <cell r="D369" t="str">
            <v>MG</v>
          </cell>
          <cell r="E369" t="str">
            <v>https://umnboxcom/s/bc1g88l2z8ykl0q6u9zgc0lpuuv19z2g</v>
          </cell>
          <cell r="F369" t="str">
            <v>Presque Isle Elec &amp; Gas Coop</v>
          </cell>
          <cell r="G369" t="str">
            <v>Presque Isle Elec &amp; Gas Coop</v>
          </cell>
          <cell r="H369">
            <v>15340</v>
          </cell>
          <cell r="I369">
            <v>335</v>
          </cell>
          <cell r="J369" t="str">
            <v>DC</v>
          </cell>
          <cell r="M369" t="str">
            <v>Full Panel</v>
          </cell>
          <cell r="N369">
            <v>15</v>
          </cell>
          <cell r="O369" t="str">
            <v>Comm/Ind</v>
          </cell>
          <cell r="Q369" t="str">
            <v>Pay up front – Fixed</v>
          </cell>
          <cell r="R369">
            <v>600</v>
          </cell>
          <cell r="AB369" t="str">
            <v>Other</v>
          </cell>
          <cell r="AD369">
            <v>0.1</v>
          </cell>
          <cell r="AG369">
            <v>12</v>
          </cell>
          <cell r="AH369">
            <v>14</v>
          </cell>
          <cell r="AI369">
            <v>2016</v>
          </cell>
          <cell r="AS369" t="str">
            <v>P_029593160a</v>
          </cell>
        </row>
        <row r="370">
          <cell r="A370" t="str">
            <v>C_809417874r</v>
          </cell>
          <cell r="B370" t="str">
            <v>Y</v>
          </cell>
          <cell r="C370">
            <v>43606</v>
          </cell>
          <cell r="D370" t="str">
            <v>MG</v>
          </cell>
          <cell r="E370" t="str">
            <v>https://umnboxcom/s/bc1g88l2z8ykl0q6u9zgc0lpuuv19z2g</v>
          </cell>
          <cell r="F370" t="str">
            <v>Presque Isle Elec &amp; Gas Coop</v>
          </cell>
          <cell r="G370" t="str">
            <v>Presque Isle Elec &amp; Gas Coop</v>
          </cell>
          <cell r="H370">
            <v>15340</v>
          </cell>
          <cell r="I370">
            <v>335</v>
          </cell>
          <cell r="J370" t="str">
            <v>DC</v>
          </cell>
          <cell r="M370" t="str">
            <v>Full Panel</v>
          </cell>
          <cell r="N370">
            <v>15</v>
          </cell>
          <cell r="O370" t="str">
            <v>Comm/Ind</v>
          </cell>
          <cell r="Q370" t="str">
            <v>Amortized – Fixed</v>
          </cell>
          <cell r="S370">
            <v>10</v>
          </cell>
          <cell r="T370">
            <v>0</v>
          </cell>
          <cell r="U370">
            <v>60</v>
          </cell>
          <cell r="AB370" t="str">
            <v>Other</v>
          </cell>
          <cell r="AD370">
            <v>0.1</v>
          </cell>
          <cell r="AG370">
            <v>12</v>
          </cell>
          <cell r="AH370">
            <v>14</v>
          </cell>
          <cell r="AI370">
            <v>2016</v>
          </cell>
          <cell r="AS370" t="str">
            <v>P_029593160a</v>
          </cell>
        </row>
        <row r="371">
          <cell r="A371" t="str">
            <v>C_234352117a</v>
          </cell>
          <cell r="B371" t="str">
            <v>Y</v>
          </cell>
          <cell r="C371">
            <v>43606</v>
          </cell>
          <cell r="D371" t="str">
            <v>MG</v>
          </cell>
          <cell r="E371" t="str">
            <v>https://umnboxcom/s/h8b47o8zd6l39398863r7vmddkhkef05</v>
          </cell>
          <cell r="F371" t="str">
            <v>Cherryland Electric Coop Inc</v>
          </cell>
          <cell r="G371" t="str">
            <v>Cherryland Electric Coop Inc</v>
          </cell>
          <cell r="H371">
            <v>3436</v>
          </cell>
          <cell r="I371">
            <v>235</v>
          </cell>
          <cell r="J371" t="str">
            <v>DC</v>
          </cell>
          <cell r="M371" t="str">
            <v>Full Panel</v>
          </cell>
          <cell r="N371">
            <v>25</v>
          </cell>
          <cell r="O371" t="str">
            <v>Res/Comm/Ind</v>
          </cell>
          <cell r="Q371" t="str">
            <v>Pay up front – Fixed</v>
          </cell>
          <cell r="R371">
            <v>470</v>
          </cell>
          <cell r="Z371" t="str">
            <v>$75 rebate was possible</v>
          </cell>
          <cell r="AB371" t="str">
            <v>Other</v>
          </cell>
          <cell r="AC371" t="str">
            <v>Wholesale rate, about 08/kwh</v>
          </cell>
          <cell r="AD371">
            <v>0.08</v>
          </cell>
          <cell r="AG371">
            <v>5</v>
          </cell>
          <cell r="AH371">
            <v>23</v>
          </cell>
          <cell r="AI371">
            <v>2013</v>
          </cell>
          <cell r="AS371" t="str">
            <v>P_140516085</v>
          </cell>
        </row>
        <row r="372">
          <cell r="A372" t="str">
            <v>C_234352117b</v>
          </cell>
          <cell r="B372" t="str">
            <v>Y</v>
          </cell>
          <cell r="C372">
            <v>43606</v>
          </cell>
          <cell r="D372" t="str">
            <v>MG</v>
          </cell>
          <cell r="E372" t="str">
            <v>https://umnboxcom/s/jwl0epntumf9g1eg9h8kthhtnewq5f8x</v>
          </cell>
          <cell r="F372" t="str">
            <v>City of Traverse City - (MI)</v>
          </cell>
          <cell r="G372" t="str">
            <v>City of Traverse City - (MI)</v>
          </cell>
          <cell r="H372">
            <v>19125</v>
          </cell>
          <cell r="I372">
            <v>235</v>
          </cell>
          <cell r="J372" t="str">
            <v>DC</v>
          </cell>
          <cell r="M372" t="str">
            <v>Full Panel</v>
          </cell>
          <cell r="N372">
            <v>25</v>
          </cell>
          <cell r="O372" t="str">
            <v>Res/Comm/Ind</v>
          </cell>
          <cell r="Q372" t="str">
            <v>Pay up front – Fixed</v>
          </cell>
          <cell r="R372">
            <v>470</v>
          </cell>
          <cell r="Z372" t="str">
            <v>$75 rebate was possible</v>
          </cell>
          <cell r="AB372" t="str">
            <v>Other</v>
          </cell>
          <cell r="AC372" t="str">
            <v>Wholesale rate, about 08/kwh</v>
          </cell>
          <cell r="AD372">
            <v>0.08</v>
          </cell>
          <cell r="AG372">
            <v>5</v>
          </cell>
          <cell r="AH372">
            <v>23</v>
          </cell>
          <cell r="AI372">
            <v>2013</v>
          </cell>
          <cell r="AS372" t="str">
            <v>P_140516085</v>
          </cell>
        </row>
        <row r="373">
          <cell r="A373" t="str">
            <v>C_858804276a</v>
          </cell>
          <cell r="B373" t="str">
            <v>Y</v>
          </cell>
          <cell r="C373">
            <v>43608</v>
          </cell>
          <cell r="D373" t="str">
            <v>MJ</v>
          </cell>
          <cell r="E373" t="str">
            <v>https://umnboxcom/s/6rvyvtmge2i3seu8j8ltq9iqwg7931l9</v>
          </cell>
          <cell r="F373" t="str">
            <v>Gunnison County Elec Assn</v>
          </cell>
          <cell r="G373" t="str">
            <v>Gunnison County Elec Assn</v>
          </cell>
          <cell r="H373">
            <v>7787</v>
          </cell>
          <cell r="I373">
            <v>240</v>
          </cell>
          <cell r="J373" t="str">
            <v>DC</v>
          </cell>
          <cell r="M373" t="str">
            <v>Full Panel</v>
          </cell>
          <cell r="N373">
            <v>20</v>
          </cell>
          <cell r="O373" t="str">
            <v>Residential</v>
          </cell>
          <cell r="Q373" t="str">
            <v>Pay up front – Fixed</v>
          </cell>
          <cell r="R373">
            <v>1100</v>
          </cell>
          <cell r="AB373" t="str">
            <v>VNEM</v>
          </cell>
          <cell r="AS373" t="str">
            <v>P_578907452a</v>
          </cell>
        </row>
        <row r="374">
          <cell r="A374" t="str">
            <v>C_858804276b</v>
          </cell>
          <cell r="B374" t="str">
            <v>Y</v>
          </cell>
          <cell r="C374">
            <v>43608</v>
          </cell>
          <cell r="D374" t="str">
            <v>MJ</v>
          </cell>
          <cell r="E374" t="str">
            <v>https://umnboxcom/s/6rvyvtmge2i3seu8j8ltq9iqwg7931l9</v>
          </cell>
          <cell r="F374" t="str">
            <v>Gunnison County Elec Assn</v>
          </cell>
          <cell r="G374" t="str">
            <v>Gunnison County Elec Assn</v>
          </cell>
          <cell r="H374">
            <v>7787</v>
          </cell>
          <cell r="I374">
            <v>240</v>
          </cell>
          <cell r="J374" t="str">
            <v>DC</v>
          </cell>
          <cell r="M374" t="str">
            <v>Full Panel</v>
          </cell>
          <cell r="N374">
            <v>20</v>
          </cell>
          <cell r="O374" t="str">
            <v>Residential</v>
          </cell>
          <cell r="Q374" t="str">
            <v>Pay up front – Fixed</v>
          </cell>
          <cell r="R374">
            <v>850</v>
          </cell>
          <cell r="AB374" t="str">
            <v>VNEM</v>
          </cell>
          <cell r="AS374" t="str">
            <v>P_578907452b</v>
          </cell>
        </row>
        <row r="375">
          <cell r="A375" t="str">
            <v>C_625482895a</v>
          </cell>
          <cell r="B375" t="str">
            <v>Y</v>
          </cell>
          <cell r="C375">
            <v>44580</v>
          </cell>
          <cell r="D375" t="str">
            <v>MJ</v>
          </cell>
          <cell r="E375" t="str">
            <v>https://umnboxcom/s/u06ww4muuzojg9p9vbiigd7ygfqfa4fx</v>
          </cell>
          <cell r="F375" t="str">
            <v>White River Electric Assn, Inc</v>
          </cell>
          <cell r="G375" t="str">
            <v>White River Electric Assn, Inc</v>
          </cell>
          <cell r="H375">
            <v>20576</v>
          </cell>
          <cell r="I375">
            <v>250</v>
          </cell>
          <cell r="J375" t="str">
            <v>DC</v>
          </cell>
          <cell r="M375" t="str">
            <v>Full Panel</v>
          </cell>
          <cell r="N375">
            <v>1</v>
          </cell>
          <cell r="O375" t="str">
            <v>Residential</v>
          </cell>
          <cell r="Q375" t="str">
            <v>Amortized – Fixed</v>
          </cell>
          <cell r="S375">
            <v>-2</v>
          </cell>
          <cell r="AB375" t="str">
            <v>Other</v>
          </cell>
          <cell r="AC375" t="str">
            <v>Guaranteed $5/mo*block reimbursement</v>
          </cell>
          <cell r="AI375">
            <v>2019</v>
          </cell>
          <cell r="AS375" t="str">
            <v>P_009118301a</v>
          </cell>
          <cell r="AT375" t="str">
            <v>P_009118301b</v>
          </cell>
        </row>
        <row r="376">
          <cell r="A376" t="str">
            <v>C_625482895b</v>
          </cell>
          <cell r="B376" t="str">
            <v>Y</v>
          </cell>
          <cell r="C376">
            <v>43607</v>
          </cell>
          <cell r="D376" t="str">
            <v>MJ</v>
          </cell>
          <cell r="E376" t="str">
            <v>https://umnboxcom/s/u06ww4muuzojg9p9vbiigd7ygfqfa4fx</v>
          </cell>
          <cell r="F376" t="str">
            <v>White River Electric Assn, Inc</v>
          </cell>
          <cell r="G376" t="str">
            <v>White River Electric Assn, Inc</v>
          </cell>
          <cell r="H376">
            <v>20576</v>
          </cell>
          <cell r="I376">
            <v>1250</v>
          </cell>
          <cell r="J376" t="str">
            <v>DC</v>
          </cell>
          <cell r="M376" t="str">
            <v>Fixed Energy Amount</v>
          </cell>
          <cell r="N376">
            <v>1</v>
          </cell>
          <cell r="O376" t="str">
            <v>Commercial</v>
          </cell>
          <cell r="Q376" t="str">
            <v>Amortized – Fixed</v>
          </cell>
          <cell r="S376">
            <v>-10</v>
          </cell>
          <cell r="AB376" t="str">
            <v>Other</v>
          </cell>
          <cell r="AI376">
            <v>2019</v>
          </cell>
          <cell r="AS376" t="str">
            <v>P_009118301a</v>
          </cell>
          <cell r="AT376" t="str">
            <v>P_009118301b</v>
          </cell>
        </row>
        <row r="377">
          <cell r="A377" t="str">
            <v>C_753058754</v>
          </cell>
          <cell r="B377" t="str">
            <v>Y</v>
          </cell>
          <cell r="C377">
            <v>43608</v>
          </cell>
          <cell r="D377" t="str">
            <v>MG</v>
          </cell>
          <cell r="E377" t="str">
            <v>https://umnboxcom/s/szvx61of1fx3css2i9tnycc05wjxf5d1</v>
          </cell>
          <cell r="F377" t="str">
            <v>Tri-County Electric Coop</v>
          </cell>
          <cell r="G377" t="str">
            <v>Tri-County Electric Coop</v>
          </cell>
          <cell r="H377">
            <v>19396</v>
          </cell>
          <cell r="I377">
            <v>275</v>
          </cell>
          <cell r="J377" t="str">
            <v>DC</v>
          </cell>
          <cell r="M377" t="str">
            <v>Full Panel</v>
          </cell>
          <cell r="N377">
            <v>20</v>
          </cell>
          <cell r="O377" t="str">
            <v>Res/Comm/Ind</v>
          </cell>
          <cell r="Q377" t="str">
            <v>Pay up front – Fixed</v>
          </cell>
          <cell r="R377">
            <v>700</v>
          </cell>
          <cell r="Z377" t="str">
            <v>$200 Energy Optimization REbate and $75 Touchstone Energy Rebate Available</v>
          </cell>
          <cell r="AB377" t="str">
            <v>Other</v>
          </cell>
          <cell r="AC377" t="str">
            <v>Wholesale rate, about 08/kwh</v>
          </cell>
          <cell r="AD377">
            <v>0.08</v>
          </cell>
          <cell r="AI377">
            <v>2014</v>
          </cell>
          <cell r="AS377" t="str">
            <v>P_775507913</v>
          </cell>
        </row>
        <row r="378">
          <cell r="A378" t="str">
            <v>C_426467780</v>
          </cell>
          <cell r="B378" t="str">
            <v>Y</v>
          </cell>
          <cell r="C378">
            <v>43608</v>
          </cell>
          <cell r="D378" t="str">
            <v>MG</v>
          </cell>
          <cell r="E378" t="str">
            <v>https://umnboxcom/s/symj0yilny05ca09aashaysy19diyta3</v>
          </cell>
          <cell r="F378" t="str">
            <v>City of Escanaba</v>
          </cell>
          <cell r="G378" t="str">
            <v>City of Escanaba</v>
          </cell>
          <cell r="H378">
            <v>24558</v>
          </cell>
          <cell r="I378">
            <v>330</v>
          </cell>
          <cell r="J378" t="str">
            <v>DC</v>
          </cell>
          <cell r="M378" t="str">
            <v>Full Panel</v>
          </cell>
          <cell r="N378">
            <v>25</v>
          </cell>
          <cell r="O378" t="str">
            <v>Res/Comm/Ind</v>
          </cell>
          <cell r="Q378" t="str">
            <v>Pay up front – Fixed</v>
          </cell>
          <cell r="R378">
            <v>407</v>
          </cell>
          <cell r="Z378" t="str">
            <v>Panels are depreciated each year and subscribing to panel in later years is cheaper</v>
          </cell>
          <cell r="AA378" t="str">
            <v>Yes; can claim ITC</v>
          </cell>
          <cell r="AB378" t="str">
            <v>Other</v>
          </cell>
          <cell r="AC378" t="str">
            <v>Wholesale rate, about 06 to 07/kWh</v>
          </cell>
          <cell r="AD378">
            <v>6.2E-2</v>
          </cell>
          <cell r="AG378">
            <v>1</v>
          </cell>
          <cell r="AH378">
            <v>1</v>
          </cell>
          <cell r="AI378">
            <v>2019</v>
          </cell>
          <cell r="AJ378" t="str">
            <v>Utility</v>
          </cell>
          <cell r="AS378" t="str">
            <v>P_109026993</v>
          </cell>
        </row>
        <row r="379">
          <cell r="A379" t="str">
            <v>C_854286672</v>
          </cell>
          <cell r="B379" t="str">
            <v>Y</v>
          </cell>
          <cell r="C379">
            <v>43608</v>
          </cell>
          <cell r="D379" t="str">
            <v>MG</v>
          </cell>
          <cell r="E379" t="str">
            <v>https://umnboxcom/s/sd2nj395uuvjpxpb5uehwpcvo65flk8e</v>
          </cell>
          <cell r="F379" t="str">
            <v>City of Lansing - (MI)</v>
          </cell>
          <cell r="G379" t="str">
            <v>City of Lansing - (MI)</v>
          </cell>
          <cell r="H379">
            <v>10704</v>
          </cell>
          <cell r="I379">
            <v>315</v>
          </cell>
          <cell r="J379" t="str">
            <v>DC</v>
          </cell>
          <cell r="M379" t="str">
            <v>Full Panel</v>
          </cell>
          <cell r="N379">
            <v>25</v>
          </cell>
          <cell r="O379" t="str">
            <v>Res/Comm/Ind</v>
          </cell>
          <cell r="Q379" t="str">
            <v>Pay up front – Fixed</v>
          </cell>
          <cell r="R379">
            <v>399</v>
          </cell>
          <cell r="AB379" t="str">
            <v>Other</v>
          </cell>
          <cell r="AC379" t="str">
            <v>Wholesale rate, 065/kwh, escalated at 23% per year</v>
          </cell>
          <cell r="AD379">
            <v>6.5000000000000002E-2</v>
          </cell>
          <cell r="AG379">
            <v>1</v>
          </cell>
          <cell r="AH379">
            <v>1</v>
          </cell>
          <cell r="AI379">
            <v>2018</v>
          </cell>
          <cell r="AJ379" t="str">
            <v>Third Party</v>
          </cell>
          <cell r="AK379" t="str">
            <v>Belongs with Community Energy Options LLC</v>
          </cell>
          <cell r="AS379" t="str">
            <v>P_881468694a</v>
          </cell>
        </row>
        <row r="380">
          <cell r="A380" t="str">
            <v>C_629992119</v>
          </cell>
          <cell r="B380" t="str">
            <v>Y</v>
          </cell>
          <cell r="C380">
            <v>43608</v>
          </cell>
          <cell r="D380" t="str">
            <v>MG</v>
          </cell>
          <cell r="E380" t="str">
            <v>https://umnboxcom/s/534s6cyeeqdjmuxj2smq8undx261md8p</v>
          </cell>
          <cell r="F380" t="str">
            <v>City of Marquette - (MI)</v>
          </cell>
          <cell r="G380" t="str">
            <v>City of Marquette - (MI)</v>
          </cell>
          <cell r="H380">
            <v>11701</v>
          </cell>
          <cell r="I380">
            <v>315</v>
          </cell>
          <cell r="J380" t="str">
            <v>DC</v>
          </cell>
          <cell r="M380" t="str">
            <v>Full Panel</v>
          </cell>
          <cell r="N380">
            <v>25</v>
          </cell>
          <cell r="O380" t="str">
            <v>Res/Comm/Ind</v>
          </cell>
          <cell r="Q380" t="str">
            <v>Pay up front – Fixed</v>
          </cell>
          <cell r="R380">
            <v>499</v>
          </cell>
          <cell r="Z380" t="str">
            <v>Panels are depreciated each year and subscribing to panel in later years is cheaper</v>
          </cell>
          <cell r="AA380" t="str">
            <v>Yes; can claim ITC</v>
          </cell>
          <cell r="AB380" t="str">
            <v>Other</v>
          </cell>
          <cell r="AC380" t="str">
            <v>Wholesale rate, about 0633/kwh</v>
          </cell>
          <cell r="AD380">
            <v>6.3299999999999995E-2</v>
          </cell>
          <cell r="AG380">
            <v>9</v>
          </cell>
          <cell r="AH380">
            <v>20</v>
          </cell>
          <cell r="AI380">
            <v>2017</v>
          </cell>
          <cell r="AJ380" t="str">
            <v>Utility</v>
          </cell>
          <cell r="AS380" t="str">
            <v>P_881468694b</v>
          </cell>
        </row>
        <row r="381">
          <cell r="A381" t="str">
            <v>C_939805923a</v>
          </cell>
          <cell r="B381" t="str">
            <v>Y</v>
          </cell>
          <cell r="C381">
            <v>43612</v>
          </cell>
          <cell r="D381" t="str">
            <v>MG</v>
          </cell>
          <cell r="E381" t="str">
            <v>https://umnboxcom/s/q2kil6dqxapf80786ltf9w39hz05z7xf</v>
          </cell>
          <cell r="F381" t="str">
            <v>Consumers Energy Co</v>
          </cell>
          <cell r="G381" t="str">
            <v>Consumers Energy Co</v>
          </cell>
          <cell r="H381">
            <v>4254</v>
          </cell>
          <cell r="I381">
            <v>500</v>
          </cell>
          <cell r="J381" t="str">
            <v>DC</v>
          </cell>
          <cell r="M381" t="str">
            <v>Fixed Wattage Amount</v>
          </cell>
          <cell r="N381">
            <v>25</v>
          </cell>
          <cell r="O381" t="str">
            <v>Res/Comm</v>
          </cell>
          <cell r="Q381" t="str">
            <v>Pay up front – Fixed</v>
          </cell>
          <cell r="R381">
            <v>1289</v>
          </cell>
          <cell r="AB381" t="str">
            <v>Other</v>
          </cell>
          <cell r="AC381" t="str">
            <v>Fixed 075/kwh for first five years of program, then based on energy and capacity markets until year 25</v>
          </cell>
          <cell r="AD381">
            <v>7.4999999999999997E-2</v>
          </cell>
          <cell r="AG381">
            <v>8</v>
          </cell>
          <cell r="AH381">
            <v>1</v>
          </cell>
          <cell r="AI381">
            <v>2016</v>
          </cell>
          <cell r="AJ381" t="str">
            <v>Subscriber</v>
          </cell>
          <cell r="AK381" t="str">
            <v>RECs retired annually</v>
          </cell>
          <cell r="AS381" t="str">
            <v>P_711028766a</v>
          </cell>
          <cell r="AT381" t="str">
            <v>P_711028766b</v>
          </cell>
        </row>
        <row r="382">
          <cell r="A382" t="str">
            <v>C_939805923b</v>
          </cell>
          <cell r="B382" t="str">
            <v>Y</v>
          </cell>
          <cell r="C382">
            <v>43612</v>
          </cell>
          <cell r="D382" t="str">
            <v>MG</v>
          </cell>
          <cell r="E382" t="str">
            <v>https://umnboxcom/s/q2kil6dqxapf80786ltf9w39hz05z7xf</v>
          </cell>
          <cell r="F382" t="str">
            <v>Consumers Energy Co</v>
          </cell>
          <cell r="G382" t="str">
            <v>Consumers Energy Co</v>
          </cell>
          <cell r="H382">
            <v>4254</v>
          </cell>
          <cell r="I382">
            <v>500</v>
          </cell>
          <cell r="J382" t="str">
            <v>DC</v>
          </cell>
          <cell r="M382" t="str">
            <v>Fixed Wattage Amount</v>
          </cell>
          <cell r="N382">
            <v>25</v>
          </cell>
          <cell r="O382" t="str">
            <v>Res/Comm</v>
          </cell>
          <cell r="Q382" t="str">
            <v>Amortized – Fixed</v>
          </cell>
          <cell r="S382">
            <v>40</v>
          </cell>
          <cell r="T382">
            <v>0</v>
          </cell>
          <cell r="U382">
            <v>36</v>
          </cell>
          <cell r="AB382" t="str">
            <v>Other</v>
          </cell>
          <cell r="AC382" t="str">
            <v>Fixed 075/kwh for first five years of program, then based on energy and capacity markets until year 26</v>
          </cell>
          <cell r="AD382">
            <v>7.4999999999999997E-2</v>
          </cell>
          <cell r="AG382">
            <v>8</v>
          </cell>
          <cell r="AH382">
            <v>1</v>
          </cell>
          <cell r="AI382">
            <v>2016</v>
          </cell>
          <cell r="AJ382" t="str">
            <v>Subscriber</v>
          </cell>
          <cell r="AK382" t="str">
            <v>RECs retired annually</v>
          </cell>
          <cell r="AS382" t="str">
            <v>P_711028766a</v>
          </cell>
          <cell r="AT382" t="str">
            <v>P_711028766b</v>
          </cell>
        </row>
        <row r="383">
          <cell r="A383" t="str">
            <v>C_939805923c</v>
          </cell>
          <cell r="B383" t="str">
            <v>Y</v>
          </cell>
          <cell r="C383">
            <v>43612</v>
          </cell>
          <cell r="D383" t="str">
            <v>MG</v>
          </cell>
          <cell r="E383" t="str">
            <v>https://umnboxcom/s/q2kil6dqxapf80786ltf9w39hz05z7xf</v>
          </cell>
          <cell r="F383" t="str">
            <v>Consumers Energy Co</v>
          </cell>
          <cell r="G383" t="str">
            <v>Consumers Energy Co</v>
          </cell>
          <cell r="H383">
            <v>4254</v>
          </cell>
          <cell r="I383">
            <v>500</v>
          </cell>
          <cell r="J383" t="str">
            <v>DC</v>
          </cell>
          <cell r="M383" t="str">
            <v>Fixed Wattage Amount</v>
          </cell>
          <cell r="N383">
            <v>25</v>
          </cell>
          <cell r="O383" t="str">
            <v>Res/Comm</v>
          </cell>
          <cell r="Q383" t="str">
            <v>Amortized – Fixed</v>
          </cell>
          <cell r="S383">
            <v>20</v>
          </cell>
          <cell r="T383">
            <v>0</v>
          </cell>
          <cell r="U383">
            <v>84</v>
          </cell>
          <cell r="AB383" t="str">
            <v>Other</v>
          </cell>
          <cell r="AC383" t="str">
            <v>Fixed 075/kwh for first five years of program, then based on energy and capacity markets until year 27</v>
          </cell>
          <cell r="AD383">
            <v>7.4999999999999997E-2</v>
          </cell>
          <cell r="AG383">
            <v>8</v>
          </cell>
          <cell r="AH383">
            <v>1</v>
          </cell>
          <cell r="AI383">
            <v>2016</v>
          </cell>
          <cell r="AJ383" t="str">
            <v>Subscriber</v>
          </cell>
          <cell r="AK383" t="str">
            <v>RECs retired annually</v>
          </cell>
          <cell r="AS383" t="str">
            <v>P_711028766a</v>
          </cell>
          <cell r="AT383" t="str">
            <v>P_711028766b</v>
          </cell>
        </row>
        <row r="384">
          <cell r="A384" t="str">
            <v>C_939805923d</v>
          </cell>
          <cell r="B384" t="str">
            <v>Y</v>
          </cell>
          <cell r="C384">
            <v>43612</v>
          </cell>
          <cell r="D384" t="str">
            <v>MG</v>
          </cell>
          <cell r="E384" t="str">
            <v>https://umnboxcom/s/q2kil6dqxapf80786ltf9w39hz05z7xf</v>
          </cell>
          <cell r="F384" t="str">
            <v>Consumers Energy Co</v>
          </cell>
          <cell r="G384" t="str">
            <v>Consumers Energy Co</v>
          </cell>
          <cell r="H384">
            <v>4254</v>
          </cell>
          <cell r="I384">
            <v>500</v>
          </cell>
          <cell r="J384" t="str">
            <v>DC</v>
          </cell>
          <cell r="M384" t="str">
            <v>Fixed Wattage Amount</v>
          </cell>
          <cell r="N384">
            <v>25</v>
          </cell>
          <cell r="O384" t="str">
            <v>Res/Comm</v>
          </cell>
          <cell r="Q384" t="str">
            <v>Amortized – Fixed</v>
          </cell>
          <cell r="S384">
            <v>10</v>
          </cell>
          <cell r="T384">
            <v>0</v>
          </cell>
          <cell r="U384">
            <v>300</v>
          </cell>
          <cell r="AB384" t="str">
            <v>Other</v>
          </cell>
          <cell r="AC384" t="str">
            <v>Fixed 075/kwh for first five years of program, then based on energy and capacity markets until year 28</v>
          </cell>
          <cell r="AD384">
            <v>7.4999999999999997E-2</v>
          </cell>
          <cell r="AG384">
            <v>8</v>
          </cell>
          <cell r="AH384">
            <v>1</v>
          </cell>
          <cell r="AI384">
            <v>2016</v>
          </cell>
          <cell r="AJ384" t="str">
            <v>Subscriber</v>
          </cell>
          <cell r="AK384" t="str">
            <v>RECs retired annually</v>
          </cell>
          <cell r="AS384" t="str">
            <v>P_711028766a</v>
          </cell>
          <cell r="AT384" t="str">
            <v>P_711028766b</v>
          </cell>
        </row>
        <row r="385">
          <cell r="A385" t="str">
            <v>C_939805923e</v>
          </cell>
          <cell r="B385" t="str">
            <v>Y</v>
          </cell>
          <cell r="C385">
            <v>43612</v>
          </cell>
          <cell r="D385" t="str">
            <v>MG</v>
          </cell>
          <cell r="E385" t="str">
            <v>https://umnboxcom/s/wr97umxuc7wy6smj4k4sgtjjafnemfy3</v>
          </cell>
          <cell r="F385" t="str">
            <v>Consumers Energy Co</v>
          </cell>
          <cell r="G385" t="str">
            <v>Consumers Energy Co</v>
          </cell>
          <cell r="H385">
            <v>4254</v>
          </cell>
          <cell r="I385">
            <v>500</v>
          </cell>
          <cell r="J385" t="str">
            <v>DC</v>
          </cell>
          <cell r="M385" t="str">
            <v>Fixed Wattage Amount</v>
          </cell>
          <cell r="N385">
            <v>25</v>
          </cell>
          <cell r="O385" t="str">
            <v>Res/Comm</v>
          </cell>
          <cell r="Q385" t="str">
            <v>Pay up front – Fixed</v>
          </cell>
          <cell r="R385">
            <v>1215</v>
          </cell>
          <cell r="AB385" t="str">
            <v>Other</v>
          </cell>
          <cell r="AC385" t="str">
            <v>Fixed 075/kwh for first five years of program, then based on energy and capacity markets until year 29</v>
          </cell>
          <cell r="AD385">
            <v>7.4999999999999997E-2</v>
          </cell>
          <cell r="AG385">
            <v>12</v>
          </cell>
          <cell r="AH385">
            <v>31</v>
          </cell>
          <cell r="AI385">
            <v>2018</v>
          </cell>
          <cell r="AJ385" t="str">
            <v>Subscriber</v>
          </cell>
          <cell r="AK385" t="str">
            <v>RECs retired annually</v>
          </cell>
          <cell r="AS385" t="str">
            <v>P_711028766a</v>
          </cell>
          <cell r="AT385" t="str">
            <v>P_711028766b</v>
          </cell>
        </row>
        <row r="386">
          <cell r="A386" t="str">
            <v>C_939805923f</v>
          </cell>
          <cell r="B386" t="str">
            <v>Y</v>
          </cell>
          <cell r="C386">
            <v>43612</v>
          </cell>
          <cell r="D386" t="str">
            <v>MG</v>
          </cell>
          <cell r="E386" t="str">
            <v>https://umnboxcom/s/wr97umxuc7wy6smj4k4sgtjjafnemfy3</v>
          </cell>
          <cell r="F386" t="str">
            <v>Consumers Energy Co</v>
          </cell>
          <cell r="G386" t="str">
            <v>Consumers Energy Co</v>
          </cell>
          <cell r="H386">
            <v>4254</v>
          </cell>
          <cell r="I386">
            <v>500</v>
          </cell>
          <cell r="J386" t="str">
            <v>DC</v>
          </cell>
          <cell r="M386" t="str">
            <v>Fixed Wattage Amount</v>
          </cell>
          <cell r="N386">
            <v>25</v>
          </cell>
          <cell r="O386" t="str">
            <v>Res/Comm</v>
          </cell>
          <cell r="Q386" t="str">
            <v>Amortized – Fixed</v>
          </cell>
          <cell r="S386">
            <v>38</v>
          </cell>
          <cell r="T386">
            <v>0</v>
          </cell>
          <cell r="U386">
            <v>36</v>
          </cell>
          <cell r="AB386" t="str">
            <v>Other</v>
          </cell>
          <cell r="AC386" t="str">
            <v>Fixed 075/kwh for first five years of program, then based on energy and capacity markets until year 30</v>
          </cell>
          <cell r="AD386">
            <v>7.4999999999999997E-2</v>
          </cell>
          <cell r="AG386">
            <v>12</v>
          </cell>
          <cell r="AH386">
            <v>31</v>
          </cell>
          <cell r="AI386">
            <v>2018</v>
          </cell>
          <cell r="AJ386" t="str">
            <v>Subscriber</v>
          </cell>
          <cell r="AK386" t="str">
            <v>RECs retired annually</v>
          </cell>
          <cell r="AS386" t="str">
            <v>P_711028766a</v>
          </cell>
          <cell r="AT386" t="str">
            <v>P_711028766b</v>
          </cell>
        </row>
        <row r="387">
          <cell r="A387" t="str">
            <v>C_939805923g</v>
          </cell>
          <cell r="B387" t="str">
            <v>Y</v>
          </cell>
          <cell r="C387">
            <v>43612</v>
          </cell>
          <cell r="D387" t="str">
            <v>MG</v>
          </cell>
          <cell r="E387" t="str">
            <v>https://umnboxcom/s/wr97umxuc7wy6smj4k4sgtjjafnemfy3</v>
          </cell>
          <cell r="F387" t="str">
            <v>Consumers Energy Co</v>
          </cell>
          <cell r="G387" t="str">
            <v>Consumers Energy Co</v>
          </cell>
          <cell r="H387">
            <v>4254</v>
          </cell>
          <cell r="I387">
            <v>500</v>
          </cell>
          <cell r="J387" t="str">
            <v>DC</v>
          </cell>
          <cell r="M387" t="str">
            <v>Fixed Wattage Amount</v>
          </cell>
          <cell r="N387">
            <v>25</v>
          </cell>
          <cell r="O387" t="str">
            <v>Res/Comm</v>
          </cell>
          <cell r="Q387" t="str">
            <v>Amortized – Fixed</v>
          </cell>
          <cell r="S387">
            <v>19</v>
          </cell>
          <cell r="T387">
            <v>0</v>
          </cell>
          <cell r="U387">
            <v>84</v>
          </cell>
          <cell r="AB387" t="str">
            <v>Other</v>
          </cell>
          <cell r="AC387" t="str">
            <v>Fixed 075/kwh for first five years of program, then based on energy and capacity markets until year 31</v>
          </cell>
          <cell r="AD387">
            <v>7.4999999999999997E-2</v>
          </cell>
          <cell r="AG387">
            <v>12</v>
          </cell>
          <cell r="AH387">
            <v>31</v>
          </cell>
          <cell r="AI387">
            <v>2018</v>
          </cell>
          <cell r="AJ387" t="str">
            <v>Subscriber</v>
          </cell>
          <cell r="AK387" t="str">
            <v>RECs retired annually</v>
          </cell>
          <cell r="AS387" t="str">
            <v>P_711028766a</v>
          </cell>
          <cell r="AT387" t="str">
            <v>P_711028766b</v>
          </cell>
        </row>
        <row r="388">
          <cell r="A388" t="str">
            <v>C_939805923h</v>
          </cell>
          <cell r="B388" t="str">
            <v>Y</v>
          </cell>
          <cell r="C388">
            <v>43612</v>
          </cell>
          <cell r="D388" t="str">
            <v>MG</v>
          </cell>
          <cell r="E388" t="str">
            <v>https://umnboxcom/s/wr97umxuc7wy6smj4k4sgtjjafnemfy3</v>
          </cell>
          <cell r="F388" t="str">
            <v>Consumers Energy Co</v>
          </cell>
          <cell r="G388" t="str">
            <v>Consumers Energy Co</v>
          </cell>
          <cell r="H388">
            <v>4254</v>
          </cell>
          <cell r="I388">
            <v>500</v>
          </cell>
          <cell r="J388" t="str">
            <v>DC</v>
          </cell>
          <cell r="M388" t="str">
            <v>Fixed Wattage Amount</v>
          </cell>
          <cell r="N388">
            <v>25</v>
          </cell>
          <cell r="O388" t="str">
            <v>Res/Comm</v>
          </cell>
          <cell r="Q388" t="str">
            <v>Amortized – Fixed</v>
          </cell>
          <cell r="S388">
            <v>10</v>
          </cell>
          <cell r="T388">
            <v>0</v>
          </cell>
          <cell r="U388">
            <v>300</v>
          </cell>
          <cell r="AB388" t="str">
            <v>Other</v>
          </cell>
          <cell r="AC388" t="str">
            <v>Fixed 075/kwh for first five years of program, then based on energy and capacity markets until year 32</v>
          </cell>
          <cell r="AD388">
            <v>7.4999999999999997E-2</v>
          </cell>
          <cell r="AG388">
            <v>12</v>
          </cell>
          <cell r="AH388">
            <v>31</v>
          </cell>
          <cell r="AI388">
            <v>2018</v>
          </cell>
          <cell r="AJ388" t="str">
            <v>Subscriber</v>
          </cell>
          <cell r="AK388" t="str">
            <v>RECs retired annually</v>
          </cell>
          <cell r="AS388" t="str">
            <v>P_711028766a</v>
          </cell>
          <cell r="AT388" t="str">
            <v>P_711028766b</v>
          </cell>
        </row>
        <row r="389">
          <cell r="A389" t="str">
            <v>C_939805923i</v>
          </cell>
          <cell r="B389" t="str">
            <v>Y</v>
          </cell>
          <cell r="C389">
            <v>43612</v>
          </cell>
          <cell r="D389" t="str">
            <v>MG</v>
          </cell>
          <cell r="E389" t="str">
            <v>https://umnboxcom/s/pt3j28p2qb9zxw1wvgwb73f4f47bngmd</v>
          </cell>
          <cell r="F389" t="str">
            <v>Consumers Energy Co</v>
          </cell>
          <cell r="G389" t="str">
            <v>Consumers Energy Co</v>
          </cell>
          <cell r="H389">
            <v>4254</v>
          </cell>
          <cell r="I389">
            <v>500</v>
          </cell>
          <cell r="J389" t="str">
            <v>DC</v>
          </cell>
          <cell r="M389" t="str">
            <v>Fixed Wattage Amount</v>
          </cell>
          <cell r="N389">
            <v>25</v>
          </cell>
          <cell r="O389" t="str">
            <v>Res/Comm</v>
          </cell>
          <cell r="Q389" t="str">
            <v>Pay up front – Fixed</v>
          </cell>
          <cell r="R389">
            <v>1154</v>
          </cell>
          <cell r="AB389" t="str">
            <v>Other</v>
          </cell>
          <cell r="AC389" t="str">
            <v>Fixed 075/kwh for first five years of program, then based on energy and capacity markets until year 33</v>
          </cell>
          <cell r="AD389">
            <v>7.4999999999999997E-2</v>
          </cell>
          <cell r="AG389">
            <v>5</v>
          </cell>
          <cell r="AH389">
            <v>27</v>
          </cell>
          <cell r="AI389">
            <v>2019</v>
          </cell>
          <cell r="AJ389" t="str">
            <v>Subscriber</v>
          </cell>
          <cell r="AK389" t="str">
            <v>RECs retired annually</v>
          </cell>
          <cell r="AS389" t="str">
            <v>P_711028766a</v>
          </cell>
          <cell r="AT389" t="str">
            <v>P_711028766b</v>
          </cell>
        </row>
        <row r="390">
          <cell r="A390" t="str">
            <v>C_939805923j</v>
          </cell>
          <cell r="B390" t="str">
            <v>Y</v>
          </cell>
          <cell r="C390">
            <v>43612</v>
          </cell>
          <cell r="D390" t="str">
            <v>MG</v>
          </cell>
          <cell r="E390" t="str">
            <v>https://umnboxcom/s/pt3j28p2qb9zxw1wvgwb73f4f47bngmd</v>
          </cell>
          <cell r="F390" t="str">
            <v>Consumers Energy Co</v>
          </cell>
          <cell r="G390" t="str">
            <v>Consumers Energy Co</v>
          </cell>
          <cell r="H390">
            <v>4254</v>
          </cell>
          <cell r="I390">
            <v>500</v>
          </cell>
          <cell r="J390" t="str">
            <v>DC</v>
          </cell>
          <cell r="M390" t="str">
            <v>Fixed Wattage Amount</v>
          </cell>
          <cell r="N390">
            <v>25</v>
          </cell>
          <cell r="O390" t="str">
            <v>Res/Comm</v>
          </cell>
          <cell r="Q390" t="str">
            <v>Amortized – Fixed</v>
          </cell>
          <cell r="S390">
            <v>36</v>
          </cell>
          <cell r="T390">
            <v>0</v>
          </cell>
          <cell r="U390">
            <v>36</v>
          </cell>
          <cell r="AB390" t="str">
            <v>Other</v>
          </cell>
          <cell r="AC390" t="str">
            <v>Fixed 075/kwh for first five years of program, then based on energy and capacity markets until year 34</v>
          </cell>
          <cell r="AD390">
            <v>7.4999999999999997E-2</v>
          </cell>
          <cell r="AG390">
            <v>5</v>
          </cell>
          <cell r="AH390">
            <v>27</v>
          </cell>
          <cell r="AI390">
            <v>2019</v>
          </cell>
          <cell r="AJ390" t="str">
            <v>Subscriber</v>
          </cell>
          <cell r="AK390" t="str">
            <v>RECs retired annually</v>
          </cell>
          <cell r="AS390" t="str">
            <v>P_711028766a</v>
          </cell>
          <cell r="AT390" t="str">
            <v>P_711028766b</v>
          </cell>
        </row>
        <row r="391">
          <cell r="A391" t="str">
            <v>C_939805923k</v>
          </cell>
          <cell r="B391" t="str">
            <v>Y</v>
          </cell>
          <cell r="C391">
            <v>43612</v>
          </cell>
          <cell r="D391" t="str">
            <v>MG</v>
          </cell>
          <cell r="E391" t="str">
            <v>https://umnboxcom/s/pt3j28p2qb9zxw1wvgwb73f4f47bngmd</v>
          </cell>
          <cell r="F391" t="str">
            <v>Consumers Energy Co</v>
          </cell>
          <cell r="G391" t="str">
            <v>Consumers Energy Co</v>
          </cell>
          <cell r="H391">
            <v>4254</v>
          </cell>
          <cell r="I391">
            <v>500</v>
          </cell>
          <cell r="J391" t="str">
            <v>DC</v>
          </cell>
          <cell r="M391" t="str">
            <v>Fixed Wattage Amount</v>
          </cell>
          <cell r="N391">
            <v>25</v>
          </cell>
          <cell r="O391" t="str">
            <v>Res/Comm</v>
          </cell>
          <cell r="Q391" t="str">
            <v>Amortized – Fixed</v>
          </cell>
          <cell r="S391">
            <v>18</v>
          </cell>
          <cell r="T391">
            <v>0</v>
          </cell>
          <cell r="U391">
            <v>84</v>
          </cell>
          <cell r="AB391" t="str">
            <v>Other</v>
          </cell>
          <cell r="AC391" t="str">
            <v>Fixed 075/kwh for first five years of program, then based on energy and capacity markets until year 35</v>
          </cell>
          <cell r="AD391">
            <v>7.4999999999999997E-2</v>
          </cell>
          <cell r="AG391">
            <v>5</v>
          </cell>
          <cell r="AH391">
            <v>27</v>
          </cell>
          <cell r="AI391">
            <v>2019</v>
          </cell>
          <cell r="AJ391" t="str">
            <v>Subscriber</v>
          </cell>
          <cell r="AK391" t="str">
            <v>RECs retired annually</v>
          </cell>
          <cell r="AS391" t="str">
            <v>P_711028766a</v>
          </cell>
          <cell r="AT391" t="str">
            <v>P_711028766b</v>
          </cell>
        </row>
        <row r="392">
          <cell r="A392" t="str">
            <v>C_939805923l</v>
          </cell>
          <cell r="B392" t="str">
            <v>Y</v>
          </cell>
          <cell r="C392">
            <v>43612</v>
          </cell>
          <cell r="D392" t="str">
            <v>MG</v>
          </cell>
          <cell r="E392" t="str">
            <v>https://umnboxcom/s/pt3j28p2qb9zxw1wvgwb73f4f47bngmd</v>
          </cell>
          <cell r="F392" t="str">
            <v>Consumers Energy Co</v>
          </cell>
          <cell r="G392" t="str">
            <v>Consumers Energy Co</v>
          </cell>
          <cell r="H392">
            <v>4254</v>
          </cell>
          <cell r="I392">
            <v>500</v>
          </cell>
          <cell r="J392" t="str">
            <v>DC</v>
          </cell>
          <cell r="M392" t="str">
            <v>Fixed Wattage Amount</v>
          </cell>
          <cell r="N392">
            <v>25</v>
          </cell>
          <cell r="O392" t="str">
            <v>Res/Comm</v>
          </cell>
          <cell r="Q392" t="str">
            <v>Amortized – Fixed</v>
          </cell>
          <cell r="S392">
            <v>9</v>
          </cell>
          <cell r="T392">
            <v>0</v>
          </cell>
          <cell r="U392">
            <v>300</v>
          </cell>
          <cell r="AB392" t="str">
            <v>Other</v>
          </cell>
          <cell r="AC392" t="str">
            <v>Fixed 075/kwh for first five years of program, then based on energy and capacity markets until year 36</v>
          </cell>
          <cell r="AD392">
            <v>7.4999999999999997E-2</v>
          </cell>
          <cell r="AG392">
            <v>5</v>
          </cell>
          <cell r="AH392">
            <v>27</v>
          </cell>
          <cell r="AI392">
            <v>2019</v>
          </cell>
          <cell r="AJ392" t="str">
            <v>Subscriber</v>
          </cell>
          <cell r="AK392" t="str">
            <v>RECs retired annually</v>
          </cell>
          <cell r="AS392" t="str">
            <v>P_711028766a</v>
          </cell>
          <cell r="AT392" t="str">
            <v>P_711028766b</v>
          </cell>
        </row>
        <row r="393">
          <cell r="A393" t="str">
            <v>C_086214518a</v>
          </cell>
          <cell r="B393" t="str">
            <v>Y</v>
          </cell>
          <cell r="C393">
            <v>43612</v>
          </cell>
          <cell r="D393" t="str">
            <v>MG</v>
          </cell>
          <cell r="E393" t="str">
            <v>https://umnboxcom/s/zabz9w0se3bwyleepegswk9xxfi7wsuq</v>
          </cell>
          <cell r="F393" t="str">
            <v>Allamakee-Clayton El Coop, Inc</v>
          </cell>
          <cell r="G393" t="str">
            <v>Allamakee-Clayton El Coop, Inc</v>
          </cell>
          <cell r="H393">
            <v>329</v>
          </cell>
          <cell r="I393">
            <v>440</v>
          </cell>
          <cell r="J393" t="str">
            <v>DC</v>
          </cell>
          <cell r="M393" t="str">
            <v>Full Panel</v>
          </cell>
          <cell r="N393">
            <v>5</v>
          </cell>
          <cell r="O393" t="str">
            <v>Res/Comm/Ind</v>
          </cell>
          <cell r="Q393" t="str">
            <v>Pay up front – Fixed</v>
          </cell>
          <cell r="R393">
            <v>250</v>
          </cell>
          <cell r="AB393" t="str">
            <v>VNEM</v>
          </cell>
          <cell r="AG393">
            <v>7</v>
          </cell>
          <cell r="AH393">
            <v>1</v>
          </cell>
          <cell r="AI393">
            <v>2017</v>
          </cell>
          <cell r="AJ393" t="str">
            <v>Utility</v>
          </cell>
          <cell r="AS393" t="str">
            <v>P_825150256</v>
          </cell>
        </row>
        <row r="394">
          <cell r="A394" t="str">
            <v>C_086214518b</v>
          </cell>
          <cell r="B394" t="str">
            <v>Y</v>
          </cell>
          <cell r="C394">
            <v>43612</v>
          </cell>
          <cell r="D394" t="str">
            <v>MG</v>
          </cell>
          <cell r="E394" t="str">
            <v>https://umnboxcom/s/zabz9w0se3bwyleepegswk9xxfi7wsuq</v>
          </cell>
          <cell r="F394" t="str">
            <v>Allamakee-Clayton El Coop, Inc</v>
          </cell>
          <cell r="G394" t="str">
            <v>Allamakee-Clayton El Coop, Inc</v>
          </cell>
          <cell r="H394">
            <v>329</v>
          </cell>
          <cell r="I394">
            <v>440</v>
          </cell>
          <cell r="J394" t="str">
            <v>DC</v>
          </cell>
          <cell r="M394" t="str">
            <v>Full Panel</v>
          </cell>
          <cell r="N394">
            <v>10</v>
          </cell>
          <cell r="O394" t="str">
            <v>Res/Comm/Ind</v>
          </cell>
          <cell r="Q394" t="str">
            <v>Pay up front – Fixed</v>
          </cell>
          <cell r="R394">
            <v>495</v>
          </cell>
          <cell r="AB394" t="str">
            <v>VNEM</v>
          </cell>
          <cell r="AG394">
            <v>7</v>
          </cell>
          <cell r="AH394">
            <v>1</v>
          </cell>
          <cell r="AI394">
            <v>2017</v>
          </cell>
          <cell r="AJ394" t="str">
            <v>Utility</v>
          </cell>
          <cell r="AS394" t="str">
            <v>P_825150256</v>
          </cell>
        </row>
        <row r="395">
          <cell r="A395" t="str">
            <v>C_086214518c</v>
          </cell>
          <cell r="B395" t="str">
            <v>Y</v>
          </cell>
          <cell r="C395">
            <v>43612</v>
          </cell>
          <cell r="D395" t="str">
            <v>MG</v>
          </cell>
          <cell r="E395" t="str">
            <v>https://umnboxcom/s/zabz9w0se3bwyleepegswk9xxfi7wsuq</v>
          </cell>
          <cell r="F395" t="str">
            <v>Allamakee-Clayton El Coop, Inc</v>
          </cell>
          <cell r="G395" t="str">
            <v>Allamakee-Clayton El Coop, Inc</v>
          </cell>
          <cell r="H395">
            <v>329</v>
          </cell>
          <cell r="I395">
            <v>440</v>
          </cell>
          <cell r="J395" t="str">
            <v>DC</v>
          </cell>
          <cell r="M395" t="str">
            <v>Full Panel</v>
          </cell>
          <cell r="N395">
            <v>15</v>
          </cell>
          <cell r="O395" t="str">
            <v>Res/Comm/Ind</v>
          </cell>
          <cell r="Q395" t="str">
            <v>Pay up front – Fixed</v>
          </cell>
          <cell r="R395">
            <v>745</v>
          </cell>
          <cell r="AB395" t="str">
            <v>VNEM</v>
          </cell>
          <cell r="AG395">
            <v>7</v>
          </cell>
          <cell r="AH395">
            <v>1</v>
          </cell>
          <cell r="AI395">
            <v>2017</v>
          </cell>
          <cell r="AJ395" t="str">
            <v>Utility</v>
          </cell>
          <cell r="AS395" t="str">
            <v>P_825150256</v>
          </cell>
        </row>
        <row r="396">
          <cell r="A396" t="str">
            <v>C_086214518d</v>
          </cell>
          <cell r="B396" t="str">
            <v>Y</v>
          </cell>
          <cell r="C396">
            <v>43612</v>
          </cell>
          <cell r="D396" t="str">
            <v>MG</v>
          </cell>
          <cell r="E396" t="str">
            <v>https://umnboxcom/s/zabz9w0se3bwyleepegswk9xxfi7wsuq</v>
          </cell>
          <cell r="F396" t="str">
            <v>Allamakee-Clayton El Coop, Inc</v>
          </cell>
          <cell r="G396" t="str">
            <v>Allamakee-Clayton El Coop, Inc</v>
          </cell>
          <cell r="H396">
            <v>329</v>
          </cell>
          <cell r="I396">
            <v>440</v>
          </cell>
          <cell r="J396" t="str">
            <v>DC</v>
          </cell>
          <cell r="M396" t="str">
            <v>Full Panel</v>
          </cell>
          <cell r="N396">
            <v>20</v>
          </cell>
          <cell r="O396" t="str">
            <v>Res/Comm/Ind</v>
          </cell>
          <cell r="Q396" t="str">
            <v>Pay up front – Fixed</v>
          </cell>
          <cell r="R396">
            <v>995</v>
          </cell>
          <cell r="AB396" t="str">
            <v>VNEM</v>
          </cell>
          <cell r="AG396">
            <v>7</v>
          </cell>
          <cell r="AH396">
            <v>1</v>
          </cell>
          <cell r="AI396">
            <v>2017</v>
          </cell>
          <cell r="AJ396" t="str">
            <v>Utility</v>
          </cell>
          <cell r="AS396" t="str">
            <v>P_825150256</v>
          </cell>
        </row>
        <row r="397">
          <cell r="A397" t="str">
            <v>C_086214518e</v>
          </cell>
          <cell r="B397" t="str">
            <v>Y</v>
          </cell>
          <cell r="C397">
            <v>43612</v>
          </cell>
          <cell r="D397" t="str">
            <v>MG</v>
          </cell>
          <cell r="E397" t="str">
            <v>https://umnboxcom/s/zabz9w0se3bwyleepegswk9xxfi7wsuq</v>
          </cell>
          <cell r="F397" t="str">
            <v>Allamakee-Clayton El Coop, Inc</v>
          </cell>
          <cell r="G397" t="str">
            <v>Allamakee-Clayton El Coop, Inc</v>
          </cell>
          <cell r="H397">
            <v>329</v>
          </cell>
          <cell r="I397">
            <v>440</v>
          </cell>
          <cell r="J397" t="str">
            <v>DC</v>
          </cell>
          <cell r="M397" t="str">
            <v>Full Panel</v>
          </cell>
          <cell r="N397">
            <v>25</v>
          </cell>
          <cell r="O397" t="str">
            <v>Res/Comm/Ind</v>
          </cell>
          <cell r="Q397" t="str">
            <v>Pay up front – Fixed</v>
          </cell>
          <cell r="R397">
            <v>1240</v>
          </cell>
          <cell r="Z397" t="str">
            <v>25 year contracts are discounted $4 per month starting July 1, 2017</v>
          </cell>
          <cell r="AB397" t="str">
            <v>VNEM</v>
          </cell>
          <cell r="AG397">
            <v>7</v>
          </cell>
          <cell r="AH397">
            <v>1</v>
          </cell>
          <cell r="AI397">
            <v>2017</v>
          </cell>
          <cell r="AJ397" t="str">
            <v>Utility</v>
          </cell>
          <cell r="AS397" t="str">
            <v>P_825150256</v>
          </cell>
        </row>
        <row r="398">
          <cell r="A398" t="str">
            <v>C_552916760a</v>
          </cell>
          <cell r="B398" t="str">
            <v>Y</v>
          </cell>
          <cell r="C398">
            <v>43612</v>
          </cell>
          <cell r="D398" t="str">
            <v>MG</v>
          </cell>
          <cell r="E398" t="str">
            <v>https://umnboxcom/s/nxc0pcid0tkcmehflpx3hfyntdoimd1m</v>
          </cell>
          <cell r="F398" t="str">
            <v>Farmers Electric Coop - (IA)</v>
          </cell>
          <cell r="G398" t="str">
            <v>Farmers Electric Coop - (IA)</v>
          </cell>
          <cell r="H398">
            <v>6168</v>
          </cell>
          <cell r="I398">
            <v>230</v>
          </cell>
          <cell r="J398" t="str">
            <v>DC</v>
          </cell>
          <cell r="M398" t="str">
            <v>Full Panel</v>
          </cell>
          <cell r="N398">
            <v>30</v>
          </cell>
          <cell r="O398" t="str">
            <v>Res/Comm/Ind</v>
          </cell>
          <cell r="Q398" t="str">
            <v>Pay up front – Fixed</v>
          </cell>
          <cell r="R398">
            <v>375</v>
          </cell>
          <cell r="AB398" t="str">
            <v>VNEM</v>
          </cell>
          <cell r="AE398">
            <v>0.125</v>
          </cell>
          <cell r="AG398">
            <v>12</v>
          </cell>
          <cell r="AH398">
            <v>1</v>
          </cell>
          <cell r="AI398">
            <v>2011</v>
          </cell>
          <cell r="AJ398" t="str">
            <v>Uncertain</v>
          </cell>
          <cell r="AS398" t="str">
            <v>P_900443745</v>
          </cell>
        </row>
        <row r="399">
          <cell r="A399" t="str">
            <v>C_552916760b</v>
          </cell>
          <cell r="B399" t="str">
            <v>Y</v>
          </cell>
          <cell r="C399">
            <v>43612</v>
          </cell>
          <cell r="D399" t="str">
            <v>MG</v>
          </cell>
          <cell r="E399" t="str">
            <v>https://umnboxcom/s/mrg6kha66r0f9z4f4033qvbjucmd4yrw</v>
          </cell>
          <cell r="F399" t="str">
            <v>Farmers Electric Coop - (IA)</v>
          </cell>
          <cell r="G399" t="str">
            <v>Farmers Electric Coop - (IA)</v>
          </cell>
          <cell r="H399">
            <v>6168</v>
          </cell>
          <cell r="I399">
            <v>230</v>
          </cell>
          <cell r="J399" t="str">
            <v>DC</v>
          </cell>
          <cell r="M399" t="str">
            <v>Full Panel</v>
          </cell>
          <cell r="N399">
            <v>30</v>
          </cell>
          <cell r="O399" t="str">
            <v>Res/Comm/Ind</v>
          </cell>
          <cell r="Q399" t="str">
            <v>Pay up front – Fixed</v>
          </cell>
          <cell r="R399">
            <v>475</v>
          </cell>
          <cell r="Z399" t="str">
            <v>$375 for first module; $470 for every module up to 10</v>
          </cell>
          <cell r="AB399" t="str">
            <v>VNEM</v>
          </cell>
          <cell r="AE399">
            <v>0.125</v>
          </cell>
          <cell r="AG399">
            <v>1</v>
          </cell>
          <cell r="AH399">
            <v>1</v>
          </cell>
          <cell r="AI399">
            <v>2018</v>
          </cell>
          <cell r="AJ399" t="str">
            <v>Uncertain</v>
          </cell>
          <cell r="AS399" t="str">
            <v>P_900443745</v>
          </cell>
        </row>
        <row r="400">
          <cell r="A400" t="str">
            <v>C_129987761</v>
          </cell>
          <cell r="B400" t="str">
            <v>Y</v>
          </cell>
          <cell r="C400">
            <v>43612</v>
          </cell>
          <cell r="D400" t="str">
            <v>MG</v>
          </cell>
          <cell r="E400" t="str">
            <v>https://umnboxcom/s/u1ce1k0vf94av6r87n9c1t582ksh9lug</v>
          </cell>
          <cell r="F400" t="str">
            <v>Franklin Rural Electric Coop - (IA)</v>
          </cell>
          <cell r="G400" t="str">
            <v>Franklin Rural Electric Coop - (IA)</v>
          </cell>
          <cell r="H400">
            <v>6722</v>
          </cell>
          <cell r="I400">
            <v>350</v>
          </cell>
          <cell r="J400" t="str">
            <v>DC</v>
          </cell>
          <cell r="M400" t="str">
            <v>Full Panel</v>
          </cell>
          <cell r="N400">
            <v>25</v>
          </cell>
          <cell r="O400" t="str">
            <v>Res/Comm/Ind</v>
          </cell>
          <cell r="Q400" t="str">
            <v>Pay up front – Fixed</v>
          </cell>
          <cell r="R400">
            <v>700</v>
          </cell>
          <cell r="AB400" t="str">
            <v>VNEM</v>
          </cell>
          <cell r="AF400" t="str">
            <v>Spring</v>
          </cell>
          <cell r="AI400">
            <v>2017</v>
          </cell>
          <cell r="AJ400" t="str">
            <v>Uncertain</v>
          </cell>
          <cell r="AS400" t="str">
            <v>P_231627973</v>
          </cell>
        </row>
        <row r="401">
          <cell r="A401" t="str">
            <v>C_228627603a</v>
          </cell>
          <cell r="B401" t="str">
            <v>Y</v>
          </cell>
          <cell r="C401">
            <v>43615</v>
          </cell>
          <cell r="D401" t="str">
            <v>MG</v>
          </cell>
          <cell r="E401" t="str">
            <v>https://umnboxcom/s/jw3r3xqas3valhffk9bj6hvf760zzo26</v>
          </cell>
          <cell r="F401" t="str">
            <v>Midland Power Coop</v>
          </cell>
          <cell r="G401" t="str">
            <v>Midland Power Coop</v>
          </cell>
          <cell r="H401">
            <v>12450</v>
          </cell>
          <cell r="I401">
            <v>440</v>
          </cell>
          <cell r="J401" t="str">
            <v>DC</v>
          </cell>
          <cell r="M401" t="str">
            <v>Full Panel</v>
          </cell>
          <cell r="N401">
            <v>20</v>
          </cell>
          <cell r="O401" t="str">
            <v>Res/Comm/Ind</v>
          </cell>
          <cell r="Q401" t="str">
            <v>Pay up front – Fixed</v>
          </cell>
          <cell r="R401">
            <v>870</v>
          </cell>
          <cell r="AA401" t="str">
            <v>Says to consult a CPA or lawyer</v>
          </cell>
          <cell r="AB401" t="str">
            <v>VNEM</v>
          </cell>
          <cell r="AG401">
            <v>11</v>
          </cell>
          <cell r="AH401">
            <v>1</v>
          </cell>
          <cell r="AI401">
            <v>2016</v>
          </cell>
          <cell r="AJ401" t="str">
            <v>Uncertain</v>
          </cell>
          <cell r="AS401" t="str">
            <v>P_684953929</v>
          </cell>
        </row>
        <row r="402">
          <cell r="A402" t="str">
            <v>C_228627603b</v>
          </cell>
          <cell r="B402" t="str">
            <v>Y</v>
          </cell>
          <cell r="C402">
            <v>43615</v>
          </cell>
          <cell r="D402" t="str">
            <v>MG</v>
          </cell>
          <cell r="E402" t="str">
            <v>https://umnboxcom/s/pb6bsm2fe86wc5u9y6n539414j1sxyza</v>
          </cell>
          <cell r="F402" t="str">
            <v>Midland Power Coop</v>
          </cell>
          <cell r="G402" t="str">
            <v>Midland Power Coop</v>
          </cell>
          <cell r="H402">
            <v>12450</v>
          </cell>
          <cell r="I402">
            <v>440</v>
          </cell>
          <cell r="J402" t="str">
            <v>DC</v>
          </cell>
          <cell r="M402" t="str">
            <v>Full Panel</v>
          </cell>
          <cell r="N402">
            <v>20</v>
          </cell>
          <cell r="O402" t="str">
            <v>Res/Comm/Ind</v>
          </cell>
          <cell r="Q402" t="str">
            <v>Pay up front – Fixed</v>
          </cell>
          <cell r="R402">
            <v>780</v>
          </cell>
          <cell r="Z402" t="str">
            <v>Get 1 panel free for 10 purchased, or 2 free for 20</v>
          </cell>
          <cell r="AA402" t="str">
            <v>Says to consult a CPA or lawyer</v>
          </cell>
          <cell r="AB402" t="str">
            <v>VNEM</v>
          </cell>
          <cell r="AG402">
            <v>5</v>
          </cell>
          <cell r="AH402">
            <v>30</v>
          </cell>
          <cell r="AI402">
            <v>2019</v>
          </cell>
          <cell r="AJ402" t="str">
            <v>Uncertain</v>
          </cell>
          <cell r="AS402" t="str">
            <v>P_684953929</v>
          </cell>
        </row>
        <row r="403">
          <cell r="A403" t="str">
            <v>C_375212402</v>
          </cell>
          <cell r="B403" t="str">
            <v>Y</v>
          </cell>
          <cell r="C403">
            <v>43615</v>
          </cell>
          <cell r="D403" t="str">
            <v>MG</v>
          </cell>
          <cell r="E403" t="str">
            <v>https://umnboxcom/s/blwuw0zpa6fhl5krhqiodnxf83mwq7oe</v>
          </cell>
          <cell r="F403" t="str">
            <v>Osceola Electric Coop, Inc</v>
          </cell>
          <cell r="G403" t="str">
            <v>Osceola Electric Coop, Inc</v>
          </cell>
          <cell r="H403">
            <v>14202</v>
          </cell>
          <cell r="I403">
            <v>410</v>
          </cell>
          <cell r="J403" t="str">
            <v>DC</v>
          </cell>
          <cell r="M403" t="str">
            <v>Full Panel</v>
          </cell>
          <cell r="N403">
            <v>20</v>
          </cell>
          <cell r="O403" t="str">
            <v>Res/Comm/Ind</v>
          </cell>
          <cell r="Q403" t="str">
            <v>Pay up front – Fixed</v>
          </cell>
          <cell r="R403">
            <v>950</v>
          </cell>
          <cell r="Z403" t="str">
            <v>Panels are depreciated each year and subscribing to panel in later years is cheaper</v>
          </cell>
          <cell r="AB403" t="str">
            <v>VNEM</v>
          </cell>
          <cell r="AG403">
            <v>7</v>
          </cell>
          <cell r="AH403">
            <v>6</v>
          </cell>
          <cell r="AI403">
            <v>2016</v>
          </cell>
          <cell r="AJ403" t="str">
            <v>Uncertain</v>
          </cell>
          <cell r="AS403" t="str">
            <v>P_105833525</v>
          </cell>
        </row>
        <row r="404">
          <cell r="A404" t="str">
            <v>C_500186303</v>
          </cell>
          <cell r="B404" t="str">
            <v>Y</v>
          </cell>
          <cell r="C404">
            <v>43615</v>
          </cell>
          <cell r="D404" t="str">
            <v>MG</v>
          </cell>
          <cell r="E404" t="str">
            <v>https://umnboxcom/s/nvzh88slkjc8ev96rpmwmkf2lakn7ksp</v>
          </cell>
          <cell r="F404" t="str">
            <v>Prairie Energy Coop</v>
          </cell>
          <cell r="G404" t="str">
            <v>Prairie Energy Coop</v>
          </cell>
          <cell r="H404">
            <v>15291</v>
          </cell>
          <cell r="I404">
            <v>430</v>
          </cell>
          <cell r="J404" t="str">
            <v>DC</v>
          </cell>
          <cell r="M404" t="str">
            <v>Full Panel</v>
          </cell>
          <cell r="N404">
            <v>18</v>
          </cell>
          <cell r="O404" t="str">
            <v>Res/Comm/Ind</v>
          </cell>
          <cell r="Q404" t="str">
            <v>Pay up front – Fixed</v>
          </cell>
          <cell r="R404">
            <v>650</v>
          </cell>
          <cell r="Z404" t="str">
            <v>Panels are depreciated each year and subscribing to panel in later years is cheaper</v>
          </cell>
          <cell r="AB404" t="str">
            <v>VNEM</v>
          </cell>
          <cell r="AG404">
            <v>8</v>
          </cell>
          <cell r="AH404">
            <v>1</v>
          </cell>
          <cell r="AI404">
            <v>2017</v>
          </cell>
          <cell r="AJ404" t="str">
            <v>Utility</v>
          </cell>
          <cell r="AS404" t="str">
            <v>P_995950284</v>
          </cell>
        </row>
        <row r="405">
          <cell r="A405" t="str">
            <v>C_075704612</v>
          </cell>
          <cell r="B405" t="str">
            <v>Y</v>
          </cell>
          <cell r="C405">
            <v>43615</v>
          </cell>
          <cell r="D405" t="str">
            <v>MG</v>
          </cell>
          <cell r="E405" t="str">
            <v>https://umnboxcom/s/bkp0a58quv8xoypnk6rz4ygtd7twj4xb</v>
          </cell>
          <cell r="F405" t="str">
            <v>Raccoon Valley Electric Cooperative</v>
          </cell>
          <cell r="G405" t="str">
            <v>Raccoon Valley Electric Cooperative</v>
          </cell>
          <cell r="H405">
            <v>7303</v>
          </cell>
          <cell r="I405">
            <v>345</v>
          </cell>
          <cell r="J405" t="str">
            <v>DC</v>
          </cell>
          <cell r="M405" t="str">
            <v>Full Panel</v>
          </cell>
          <cell r="N405">
            <v>20</v>
          </cell>
          <cell r="O405" t="str">
            <v>Res/Comm/Ind</v>
          </cell>
          <cell r="Q405" t="str">
            <v>Pay up front – Fixed</v>
          </cell>
          <cell r="R405">
            <v>700</v>
          </cell>
          <cell r="AB405" t="str">
            <v>VNEM</v>
          </cell>
          <cell r="AG405">
            <v>11</v>
          </cell>
          <cell r="AH405">
            <v>1</v>
          </cell>
          <cell r="AI405">
            <v>2017</v>
          </cell>
          <cell r="AJ405" t="str">
            <v>Uncertain</v>
          </cell>
          <cell r="AS405" t="str">
            <v>P_479090317</v>
          </cell>
        </row>
        <row r="406">
          <cell r="A406" t="str">
            <v>C_766133786a</v>
          </cell>
          <cell r="B406" t="str">
            <v>Y</v>
          </cell>
          <cell r="C406">
            <v>43615</v>
          </cell>
          <cell r="D406" t="str">
            <v>MG</v>
          </cell>
          <cell r="E406" t="str">
            <v>https://umnboxcom/s/a3bcktu4ggb7xloeaydvrrxhnwq13ay5</v>
          </cell>
          <cell r="F406" t="str">
            <v>Cedar Falls Utilities</v>
          </cell>
          <cell r="G406" t="str">
            <v>Cedar Falls Utilities</v>
          </cell>
          <cell r="H406">
            <v>3203</v>
          </cell>
          <cell r="I406">
            <v>170</v>
          </cell>
          <cell r="J406" t="str">
            <v>AC</v>
          </cell>
          <cell r="M406" t="str">
            <v>Full Panel</v>
          </cell>
          <cell r="N406">
            <v>20</v>
          </cell>
          <cell r="O406" t="str">
            <v>Res/Comm/Ind</v>
          </cell>
          <cell r="Q406" t="str">
            <v>Pay up front – Fixed</v>
          </cell>
          <cell r="R406">
            <v>270</v>
          </cell>
          <cell r="AB406" t="str">
            <v>Other</v>
          </cell>
          <cell r="AC406" t="str">
            <v>Based on energy supply costs an is recalculated annually</v>
          </cell>
          <cell r="AG406">
            <v>4</v>
          </cell>
          <cell r="AH406">
            <v>1</v>
          </cell>
          <cell r="AI406">
            <v>2016</v>
          </cell>
          <cell r="AJ406" t="str">
            <v>Utility</v>
          </cell>
          <cell r="AS406" t="str">
            <v>P_764762247</v>
          </cell>
        </row>
        <row r="407">
          <cell r="A407" t="str">
            <v>C_766133786b</v>
          </cell>
          <cell r="B407" t="str">
            <v>Y</v>
          </cell>
          <cell r="C407">
            <v>43615</v>
          </cell>
          <cell r="D407" t="str">
            <v>MG</v>
          </cell>
          <cell r="E407" t="str">
            <v>https://umnboxcom/s/a3bcktu4ggb7xloeaydvrrxhnwq13ay5</v>
          </cell>
          <cell r="F407" t="str">
            <v>Cedar Falls Utilities</v>
          </cell>
          <cell r="G407" t="str">
            <v>Cedar Falls Utilities</v>
          </cell>
          <cell r="H407">
            <v>3203</v>
          </cell>
          <cell r="I407">
            <v>170</v>
          </cell>
          <cell r="J407" t="str">
            <v>AC</v>
          </cell>
          <cell r="M407" t="str">
            <v>Full Panel</v>
          </cell>
          <cell r="N407">
            <v>20</v>
          </cell>
          <cell r="O407" t="str">
            <v>Res/Comm/Ind</v>
          </cell>
          <cell r="Q407" t="str">
            <v>Amortized – Fixed</v>
          </cell>
          <cell r="S407">
            <v>22.5</v>
          </cell>
          <cell r="T407">
            <v>0</v>
          </cell>
          <cell r="U407">
            <v>12</v>
          </cell>
          <cell r="AB407" t="str">
            <v>Other</v>
          </cell>
          <cell r="AC407" t="str">
            <v>Based on energy supply costs an is recalculated annually</v>
          </cell>
          <cell r="AG407">
            <v>4</v>
          </cell>
          <cell r="AH407">
            <v>1</v>
          </cell>
          <cell r="AI407">
            <v>2016</v>
          </cell>
          <cell r="AJ407" t="str">
            <v>Utility</v>
          </cell>
          <cell r="AS407" t="str">
            <v>P_764762247</v>
          </cell>
        </row>
        <row r="408">
          <cell r="A408" t="str">
            <v>C_751058891</v>
          </cell>
          <cell r="B408" t="str">
            <v>Y</v>
          </cell>
          <cell r="C408">
            <v>43619</v>
          </cell>
          <cell r="D408" t="str">
            <v>MJ</v>
          </cell>
          <cell r="E408" t="str">
            <v>https://umnboxcom/s/to4c2einkvonxmmub57ize3j718vwpn6</v>
          </cell>
          <cell r="F408" t="str">
            <v>Southwest Rural Electric Association, Inc</v>
          </cell>
          <cell r="G408" t="str">
            <v>Southwest Rural Electric Association, Inc</v>
          </cell>
          <cell r="H408">
            <v>17681</v>
          </cell>
          <cell r="I408">
            <v>255</v>
          </cell>
          <cell r="J408" t="str">
            <v>AC</v>
          </cell>
          <cell r="M408" t="str">
            <v>Fixed Wattage Amount</v>
          </cell>
          <cell r="N408">
            <v>25</v>
          </cell>
          <cell r="O408" t="str">
            <v>Res/Comm/Ind</v>
          </cell>
          <cell r="Q408" t="str">
            <v>Pay up front – Fixed</v>
          </cell>
          <cell r="R408">
            <v>350</v>
          </cell>
          <cell r="AB408" t="str">
            <v>VNEM</v>
          </cell>
          <cell r="AC408" t="str">
            <v>Each share is reimbursed for 07 percent of the two solar farms' total outputs</v>
          </cell>
          <cell r="AI408">
            <v>2017</v>
          </cell>
          <cell r="AS408" t="str">
            <v>P_610694631a</v>
          </cell>
          <cell r="AT408" t="str">
            <v>P_610694631b</v>
          </cell>
        </row>
        <row r="409">
          <cell r="A409" t="str">
            <v>C_000316996</v>
          </cell>
          <cell r="B409" t="str">
            <v>Y</v>
          </cell>
          <cell r="C409">
            <v>43619</v>
          </cell>
          <cell r="D409" t="str">
            <v>MG</v>
          </cell>
          <cell r="E409" t="str">
            <v>https://umnboxcom/s/rn7sx7s746xqd7yct2foe0du3zyapasd</v>
          </cell>
          <cell r="F409" t="str">
            <v>City of Osage - (IA)</v>
          </cell>
          <cell r="G409" t="str">
            <v>City of Osage - (IA)</v>
          </cell>
          <cell r="H409">
            <v>14201</v>
          </cell>
          <cell r="I409">
            <v>143</v>
          </cell>
          <cell r="J409" t="str">
            <v>DC</v>
          </cell>
          <cell r="M409" t="str">
            <v>Half Panel</v>
          </cell>
          <cell r="N409">
            <v>20</v>
          </cell>
          <cell r="O409" t="str">
            <v>Res/Comm/Ind</v>
          </cell>
          <cell r="Q409" t="str">
            <v>Pay up front – Fixed</v>
          </cell>
          <cell r="R409">
            <v>250</v>
          </cell>
          <cell r="AB409" t="str">
            <v>Other</v>
          </cell>
          <cell r="AC409" t="str">
            <v>076/kwh</v>
          </cell>
          <cell r="AD409">
            <v>7.5999999999999998E-2</v>
          </cell>
          <cell r="AG409">
            <v>11</v>
          </cell>
          <cell r="AH409">
            <v>1</v>
          </cell>
          <cell r="AI409">
            <v>2016</v>
          </cell>
          <cell r="AJ409" t="str">
            <v>Utility</v>
          </cell>
          <cell r="AS409" t="str">
            <v>P_742614413</v>
          </cell>
        </row>
        <row r="410">
          <cell r="A410" t="str">
            <v>C_123534703</v>
          </cell>
          <cell r="B410" t="str">
            <v>Y</v>
          </cell>
          <cell r="C410">
            <v>43621</v>
          </cell>
          <cell r="D410" t="str">
            <v>MG</v>
          </cell>
          <cell r="E410" t="str">
            <v>https://umnboxcom/s/nkj866yu2zkk1v6muvxa0c6w2aic9no3</v>
          </cell>
          <cell r="F410" t="str">
            <v>Heartland Power Coop</v>
          </cell>
          <cell r="G410" t="str">
            <v>Heartland Power Coop</v>
          </cell>
          <cell r="H410">
            <v>8319</v>
          </cell>
          <cell r="I410">
            <v>315</v>
          </cell>
          <cell r="J410" t="str">
            <v>DC</v>
          </cell>
          <cell r="M410" t="str">
            <v>Full Panel</v>
          </cell>
          <cell r="N410">
            <v>20</v>
          </cell>
          <cell r="O410" t="str">
            <v>Res/Comm/Ind</v>
          </cell>
          <cell r="Q410" t="str">
            <v>Pay up front – Fixed</v>
          </cell>
          <cell r="R410">
            <v>700</v>
          </cell>
          <cell r="Z410" t="str">
            <v>Panels are depreciated each month, about $3, and subscribing to panel in later months is cheaper</v>
          </cell>
          <cell r="AB410" t="str">
            <v>VNEM</v>
          </cell>
          <cell r="AG410">
            <v>7</v>
          </cell>
          <cell r="AH410">
            <v>19</v>
          </cell>
          <cell r="AI410">
            <v>2015</v>
          </cell>
          <cell r="AJ410" t="str">
            <v>Uncertain</v>
          </cell>
          <cell r="AS410" t="str">
            <v>P_317618729</v>
          </cell>
        </row>
        <row r="411">
          <cell r="A411" t="str">
            <v>C_006537691a</v>
          </cell>
          <cell r="B411" t="str">
            <v>Y</v>
          </cell>
          <cell r="C411">
            <v>43622</v>
          </cell>
          <cell r="D411" t="str">
            <v>MG</v>
          </cell>
          <cell r="E411" t="str">
            <v>https://umnboxcom/s/thf7yq7fr5ngqnr3csxzzczupi1b908a</v>
          </cell>
          <cell r="F411" t="str">
            <v>Guernsey-Muskingum El Coop Inc</v>
          </cell>
          <cell r="G411" t="str">
            <v>Guernsey-Muskingum El Coop Inc</v>
          </cell>
          <cell r="H411">
            <v>7891</v>
          </cell>
          <cell r="I411">
            <v>335</v>
          </cell>
          <cell r="J411" t="str">
            <v>DC</v>
          </cell>
          <cell r="M411" t="str">
            <v>Full Panel</v>
          </cell>
          <cell r="N411">
            <v>5</v>
          </cell>
          <cell r="O411" t="str">
            <v>Res/Comm/Ind</v>
          </cell>
          <cell r="Q411" t="str">
            <v>Amortized – Per kWh</v>
          </cell>
          <cell r="V411">
            <v>9.9000000000000005E-2</v>
          </cell>
          <cell r="W411">
            <v>0</v>
          </cell>
          <cell r="X411">
            <v>60</v>
          </cell>
          <cell r="AB411" t="str">
            <v>Other</v>
          </cell>
          <cell r="AC411" t="str">
            <v>Fixed payment rate that replaces G&amp;T charge on distro co-op bill; payment rate may become less than G&amp;T rate over time</v>
          </cell>
          <cell r="AD411">
            <v>9.9000000000000005E-2</v>
          </cell>
          <cell r="AG411">
            <v>11</v>
          </cell>
          <cell r="AH411">
            <v>30</v>
          </cell>
          <cell r="AI411" t="str">
            <v>2016</v>
          </cell>
          <cell r="AJ411" t="str">
            <v>Uncertain</v>
          </cell>
          <cell r="AS411" t="str">
            <v>P_915536947a</v>
          </cell>
        </row>
        <row r="412">
          <cell r="A412" t="str">
            <v>C_006537691b</v>
          </cell>
          <cell r="B412" t="str">
            <v>Y</v>
          </cell>
          <cell r="C412">
            <v>43622</v>
          </cell>
          <cell r="D412" t="str">
            <v>MG</v>
          </cell>
          <cell r="E412" t="str">
            <v>https://umnboxcom/s/thf7yq7fr5ngqnr3csxzzczupi1b908a</v>
          </cell>
          <cell r="F412" t="str">
            <v>Guernsey-Muskingum El Coop Inc</v>
          </cell>
          <cell r="G412" t="str">
            <v>Guernsey-Muskingum El Coop Inc</v>
          </cell>
          <cell r="H412">
            <v>7891</v>
          </cell>
          <cell r="I412">
            <v>335</v>
          </cell>
          <cell r="J412" t="str">
            <v>DC</v>
          </cell>
          <cell r="M412" t="str">
            <v>Full Panel</v>
          </cell>
          <cell r="N412">
            <v>10</v>
          </cell>
          <cell r="O412" t="str">
            <v>Res/Comm/Ind</v>
          </cell>
          <cell r="Q412" t="str">
            <v>Amortized – Per kWh</v>
          </cell>
          <cell r="V412">
            <v>9.9000000000000005E-2</v>
          </cell>
          <cell r="W412">
            <v>0</v>
          </cell>
          <cell r="X412">
            <v>120</v>
          </cell>
          <cell r="AB412" t="str">
            <v>Other</v>
          </cell>
          <cell r="AC412" t="str">
            <v>Fixed payment rate that replaces G&amp;T charge on distro co-op bill; payment rate may become less than G&amp;T rate over time</v>
          </cell>
          <cell r="AD412">
            <v>9.9000000000000005E-2</v>
          </cell>
          <cell r="AG412">
            <v>11</v>
          </cell>
          <cell r="AH412">
            <v>30</v>
          </cell>
          <cell r="AI412" t="str">
            <v>2016</v>
          </cell>
          <cell r="AJ412" t="str">
            <v>Uncertain</v>
          </cell>
          <cell r="AS412" t="str">
            <v>P_915536947a</v>
          </cell>
        </row>
        <row r="413">
          <cell r="A413" t="str">
            <v>C_006537691c</v>
          </cell>
          <cell r="B413" t="str">
            <v>Y</v>
          </cell>
          <cell r="C413">
            <v>43622</v>
          </cell>
          <cell r="D413" t="str">
            <v>MG</v>
          </cell>
          <cell r="E413" t="str">
            <v>https://umnboxcom/s/thf7yq7fr5ngqnr3csxzzczupi1b908a</v>
          </cell>
          <cell r="F413" t="str">
            <v>Guernsey-Muskingum El Coop Inc</v>
          </cell>
          <cell r="G413" t="str">
            <v>Guernsey-Muskingum El Coop Inc</v>
          </cell>
          <cell r="H413">
            <v>7891</v>
          </cell>
          <cell r="I413">
            <v>335</v>
          </cell>
          <cell r="J413" t="str">
            <v>DC</v>
          </cell>
          <cell r="M413" t="str">
            <v>Full Panel</v>
          </cell>
          <cell r="N413">
            <v>20</v>
          </cell>
          <cell r="O413" t="str">
            <v>Res/Comm/Ind</v>
          </cell>
          <cell r="Q413" t="str">
            <v>Amortized – Per kWh</v>
          </cell>
          <cell r="V413">
            <v>9.9000000000000005E-2</v>
          </cell>
          <cell r="W413">
            <v>0</v>
          </cell>
          <cell r="X413">
            <v>240</v>
          </cell>
          <cell r="AB413" t="str">
            <v>Other</v>
          </cell>
          <cell r="AC413" t="str">
            <v>Fixed payment rate that replaces G&amp;T charge on distro co-op bill; payment rate may become less than G&amp;T rate over time</v>
          </cell>
          <cell r="AD413">
            <v>9.9000000000000005E-2</v>
          </cell>
          <cell r="AG413">
            <v>11</v>
          </cell>
          <cell r="AH413">
            <v>30</v>
          </cell>
          <cell r="AI413" t="str">
            <v>2016</v>
          </cell>
          <cell r="AJ413" t="str">
            <v>Uncertain</v>
          </cell>
          <cell r="AS413" t="str">
            <v>P_915536947a</v>
          </cell>
        </row>
        <row r="414">
          <cell r="A414" t="str">
            <v>C_079512502a</v>
          </cell>
          <cell r="B414" t="str">
            <v>Y</v>
          </cell>
          <cell r="C414">
            <v>43622</v>
          </cell>
          <cell r="D414" t="str">
            <v>MG</v>
          </cell>
          <cell r="E414" t="str">
            <v>https://umnboxcom/s/cy6xg7jh1cyoe0eb7gp9sfx13f0p1g44</v>
          </cell>
          <cell r="F414" t="str">
            <v>Butler Rural Electric Coop Inc - (OH)</v>
          </cell>
          <cell r="G414" t="str">
            <v>Butler Rural Electric Coop Inc - (OH)</v>
          </cell>
          <cell r="H414">
            <v>2651</v>
          </cell>
          <cell r="I414">
            <v>335</v>
          </cell>
          <cell r="J414" t="str">
            <v>DC</v>
          </cell>
          <cell r="M414" t="str">
            <v>Full Panel</v>
          </cell>
          <cell r="N414">
            <v>5</v>
          </cell>
          <cell r="O414" t="str">
            <v>Res/Comm/Ind</v>
          </cell>
          <cell r="Q414" t="str">
            <v>Amortized – Per kWh</v>
          </cell>
          <cell r="V414">
            <v>9.9000000000000005E-2</v>
          </cell>
          <cell r="W414">
            <v>0</v>
          </cell>
          <cell r="X414">
            <v>60</v>
          </cell>
          <cell r="AB414" t="str">
            <v>Other</v>
          </cell>
          <cell r="AC414" t="str">
            <v>Fixed payment rate that replaces G&amp;T charge on distro co-op bill; payment rate may become less than G&amp;T rate over time</v>
          </cell>
          <cell r="AD414">
            <v>9.9000000000000005E-2</v>
          </cell>
          <cell r="AG414">
            <v>2</v>
          </cell>
          <cell r="AH414">
            <v>21</v>
          </cell>
          <cell r="AI414" t="str">
            <v>2017</v>
          </cell>
          <cell r="AJ414" t="str">
            <v>Uncertain</v>
          </cell>
          <cell r="AS414" t="str">
            <v>P_915536947b</v>
          </cell>
        </row>
        <row r="415">
          <cell r="A415" t="str">
            <v>C_079512502b</v>
          </cell>
          <cell r="B415" t="str">
            <v>Y</v>
          </cell>
          <cell r="C415">
            <v>43622</v>
          </cell>
          <cell r="D415" t="str">
            <v>MG</v>
          </cell>
          <cell r="E415" t="str">
            <v>https://umnboxcom/s/cy6xg7jh1cyoe0eb7gp9sfx13f0p1g44</v>
          </cell>
          <cell r="F415" t="str">
            <v>Butler Rural Electric Coop Inc - (OH)</v>
          </cell>
          <cell r="G415" t="str">
            <v>Butler Rural Electric Coop Inc - (OH)</v>
          </cell>
          <cell r="H415">
            <v>2651</v>
          </cell>
          <cell r="I415">
            <v>335</v>
          </cell>
          <cell r="J415" t="str">
            <v>DC</v>
          </cell>
          <cell r="M415" t="str">
            <v>Full Panel</v>
          </cell>
          <cell r="N415">
            <v>10</v>
          </cell>
          <cell r="O415" t="str">
            <v>Res/Comm/Ind</v>
          </cell>
          <cell r="Q415" t="str">
            <v>Amortized – Per kWh</v>
          </cell>
          <cell r="V415">
            <v>9.9000000000000005E-2</v>
          </cell>
          <cell r="W415">
            <v>0</v>
          </cell>
          <cell r="X415">
            <v>120</v>
          </cell>
          <cell r="AB415" t="str">
            <v>Other</v>
          </cell>
          <cell r="AC415" t="str">
            <v>Fixed payment rate that replaces G&amp;T charge on distro co-op bill; payment rate may become less than G&amp;T rate over time</v>
          </cell>
          <cell r="AD415">
            <v>9.9000000000000005E-2</v>
          </cell>
          <cell r="AG415">
            <v>2</v>
          </cell>
          <cell r="AH415">
            <v>21</v>
          </cell>
          <cell r="AI415" t="str">
            <v>2017</v>
          </cell>
          <cell r="AJ415" t="str">
            <v>Uncertain</v>
          </cell>
          <cell r="AS415" t="str">
            <v>P_915536947b</v>
          </cell>
        </row>
        <row r="416">
          <cell r="A416" t="str">
            <v>C_079512502c</v>
          </cell>
          <cell r="B416" t="str">
            <v>Y</v>
          </cell>
          <cell r="C416">
            <v>43622</v>
          </cell>
          <cell r="D416" t="str">
            <v>MG</v>
          </cell>
          <cell r="E416" t="str">
            <v>https://umnboxcom/s/cy6xg7jh1cyoe0eb7gp9sfx13f0p1g44</v>
          </cell>
          <cell r="F416" t="str">
            <v>Butler Rural Electric Coop Inc - (OH)</v>
          </cell>
          <cell r="G416" t="str">
            <v>Butler Rural Electric Coop Inc - (OH)</v>
          </cell>
          <cell r="H416">
            <v>2651</v>
          </cell>
          <cell r="I416">
            <v>335</v>
          </cell>
          <cell r="J416" t="str">
            <v>DC</v>
          </cell>
          <cell r="M416" t="str">
            <v>Full Panel</v>
          </cell>
          <cell r="N416">
            <v>20</v>
          </cell>
          <cell r="O416" t="str">
            <v>Res/Comm/Ind</v>
          </cell>
          <cell r="Q416" t="str">
            <v>Amortized – Per kWh</v>
          </cell>
          <cell r="V416">
            <v>9.9000000000000005E-2</v>
          </cell>
          <cell r="W416">
            <v>0</v>
          </cell>
          <cell r="X416">
            <v>240</v>
          </cell>
          <cell r="AB416" t="str">
            <v>Other</v>
          </cell>
          <cell r="AC416" t="str">
            <v>Fixed payment rate that replaces G&amp;T charge on distro co-op bill; payment rate may become less than G&amp;T rate over time</v>
          </cell>
          <cell r="AD416">
            <v>9.9000000000000005E-2</v>
          </cell>
          <cell r="AG416">
            <v>2</v>
          </cell>
          <cell r="AH416">
            <v>21</v>
          </cell>
          <cell r="AI416" t="str">
            <v>2017</v>
          </cell>
          <cell r="AJ416" t="str">
            <v>Uncertain</v>
          </cell>
          <cell r="AS416" t="str">
            <v>P_915536947b</v>
          </cell>
        </row>
        <row r="417">
          <cell r="A417" t="str">
            <v>C_227609816</v>
          </cell>
          <cell r="B417" t="str">
            <v>Y</v>
          </cell>
          <cell r="C417">
            <v>43622</v>
          </cell>
          <cell r="D417" t="str">
            <v>MG</v>
          </cell>
          <cell r="E417" t="str">
            <v>https://umnboxcom/s/qgdjz8a7wnl0grg7fkoiru0w8dv62cp3</v>
          </cell>
          <cell r="F417" t="str">
            <v>Consolidated Electric Coop Inc</v>
          </cell>
          <cell r="G417" t="str">
            <v>Consolidated Electric Coop Inc</v>
          </cell>
          <cell r="H417">
            <v>12990</v>
          </cell>
          <cell r="I417">
            <v>335</v>
          </cell>
          <cell r="J417" t="str">
            <v>DC</v>
          </cell>
          <cell r="M417" t="str">
            <v>Full Panel</v>
          </cell>
          <cell r="N417">
            <v>5</v>
          </cell>
          <cell r="O417" t="str">
            <v>Res/Comm/Ind</v>
          </cell>
          <cell r="Q417" t="str">
            <v>Amortized – Per kWh</v>
          </cell>
          <cell r="V417">
            <v>9.9000000000000005E-2</v>
          </cell>
          <cell r="W417">
            <v>0</v>
          </cell>
          <cell r="X417">
            <v>60</v>
          </cell>
          <cell r="AB417" t="str">
            <v>Other</v>
          </cell>
          <cell r="AC417" t="str">
            <v>Fixed payment rate that replaces G&amp;T charge on distro co-op bill; payment rate may become less than G&amp;T rate over time</v>
          </cell>
          <cell r="AD417">
            <v>9.9000000000000005E-2</v>
          </cell>
          <cell r="AG417">
            <v>9</v>
          </cell>
          <cell r="AH417">
            <v>6</v>
          </cell>
          <cell r="AI417" t="str">
            <v>2016</v>
          </cell>
          <cell r="AJ417" t="str">
            <v>Uncertain</v>
          </cell>
          <cell r="AS417" t="str">
            <v>P_915536947c</v>
          </cell>
        </row>
        <row r="418">
          <cell r="A418" t="str">
            <v>C_618418455a</v>
          </cell>
          <cell r="B418" t="str">
            <v>Y</v>
          </cell>
          <cell r="C418">
            <v>43622</v>
          </cell>
          <cell r="D418" t="str">
            <v>MG</v>
          </cell>
          <cell r="E418" t="str">
            <v>https://umnboxcom/s/tluzv7gyp4chcvz4eutg91l6o1p1w5kx</v>
          </cell>
          <cell r="F418" t="str">
            <v>Darke Rural Electric Coop, Inc</v>
          </cell>
          <cell r="G418" t="str">
            <v>Darke Rural Electric Coop, Inc</v>
          </cell>
          <cell r="H418">
            <v>4796</v>
          </cell>
          <cell r="I418">
            <v>335</v>
          </cell>
          <cell r="J418" t="str">
            <v>DC</v>
          </cell>
          <cell r="M418" t="str">
            <v>Full Panel</v>
          </cell>
          <cell r="N418">
            <v>5</v>
          </cell>
          <cell r="O418" t="str">
            <v>Res/Comm/Ind</v>
          </cell>
          <cell r="Q418" t="str">
            <v>Amortized – Per kWh</v>
          </cell>
          <cell r="V418">
            <v>9.9000000000000005E-2</v>
          </cell>
          <cell r="W418">
            <v>0</v>
          </cell>
          <cell r="X418">
            <v>60</v>
          </cell>
          <cell r="AB418" t="str">
            <v>Other</v>
          </cell>
          <cell r="AC418" t="str">
            <v>Fixed payment rate that replaces G&amp;T charge on distro co-op bill; payment rate may become less than G&amp;T rate over time</v>
          </cell>
          <cell r="AD418">
            <v>9.9000000000000005E-2</v>
          </cell>
          <cell r="AG418">
            <v>3</v>
          </cell>
          <cell r="AH418">
            <v>28</v>
          </cell>
          <cell r="AI418" t="str">
            <v>2017</v>
          </cell>
          <cell r="AJ418" t="str">
            <v>Uncertain</v>
          </cell>
          <cell r="AS418" t="str">
            <v>P_915536947d</v>
          </cell>
        </row>
        <row r="419">
          <cell r="A419" t="str">
            <v>C_618418455b</v>
          </cell>
          <cell r="B419" t="str">
            <v>Y</v>
          </cell>
          <cell r="C419">
            <v>43622</v>
          </cell>
          <cell r="D419" t="str">
            <v>MG</v>
          </cell>
          <cell r="E419" t="str">
            <v>https://umnboxcom/s/tluzv7gyp4chcvz4eutg91l6o1p1w5kx</v>
          </cell>
          <cell r="F419" t="str">
            <v>Darke Rural Electric Coop, Inc</v>
          </cell>
          <cell r="G419" t="str">
            <v>Darke Rural Electric Coop, Inc</v>
          </cell>
          <cell r="H419">
            <v>4796</v>
          </cell>
          <cell r="I419">
            <v>335</v>
          </cell>
          <cell r="J419" t="str">
            <v>DC</v>
          </cell>
          <cell r="M419" t="str">
            <v>Full Panel</v>
          </cell>
          <cell r="N419">
            <v>10</v>
          </cell>
          <cell r="O419" t="str">
            <v>Res/Comm/Ind</v>
          </cell>
          <cell r="Q419" t="str">
            <v>Amortized – Per kWh</v>
          </cell>
          <cell r="V419">
            <v>9.9000000000000005E-2</v>
          </cell>
          <cell r="W419">
            <v>0</v>
          </cell>
          <cell r="X419">
            <v>120</v>
          </cell>
          <cell r="AB419" t="str">
            <v>Other</v>
          </cell>
          <cell r="AC419" t="str">
            <v>Fixed payment rate that replaces G&amp;T charge on distro co-op bill; payment rate may become less than G&amp;T rate over time</v>
          </cell>
          <cell r="AD419">
            <v>9.9000000000000005E-2</v>
          </cell>
          <cell r="AG419">
            <v>3</v>
          </cell>
          <cell r="AH419">
            <v>28</v>
          </cell>
          <cell r="AI419" t="str">
            <v>2017</v>
          </cell>
          <cell r="AJ419" t="str">
            <v>Uncertain</v>
          </cell>
          <cell r="AS419" t="str">
            <v>P_915536947d</v>
          </cell>
        </row>
        <row r="420">
          <cell r="A420" t="str">
            <v>C_618418455c</v>
          </cell>
          <cell r="B420" t="str">
            <v>Y</v>
          </cell>
          <cell r="C420">
            <v>43622</v>
          </cell>
          <cell r="D420" t="str">
            <v>MG</v>
          </cell>
          <cell r="E420" t="str">
            <v>https://umnboxcom/s/tluzv7gyp4chcvz4eutg91l6o1p1w5kx</v>
          </cell>
          <cell r="F420" t="str">
            <v>Darke Rural Electric Coop, Inc</v>
          </cell>
          <cell r="G420" t="str">
            <v>Darke Rural Electric Coop, Inc</v>
          </cell>
          <cell r="H420">
            <v>4796</v>
          </cell>
          <cell r="I420">
            <v>335</v>
          </cell>
          <cell r="J420" t="str">
            <v>DC</v>
          </cell>
          <cell r="M420" t="str">
            <v>Full Panel</v>
          </cell>
          <cell r="N420">
            <v>20</v>
          </cell>
          <cell r="O420" t="str">
            <v>Res/Comm/Ind</v>
          </cell>
          <cell r="Q420" t="str">
            <v>Amortized – Per kWh</v>
          </cell>
          <cell r="V420">
            <v>9.9000000000000005E-2</v>
          </cell>
          <cell r="W420">
            <v>0</v>
          </cell>
          <cell r="X420">
            <v>240</v>
          </cell>
          <cell r="AB420" t="str">
            <v>Other</v>
          </cell>
          <cell r="AC420" t="str">
            <v>Fixed payment rate that replaces G&amp;T charge on distro co-op bill; payment rate may become less than G&amp;T rate over time</v>
          </cell>
          <cell r="AD420">
            <v>9.9000000000000005E-2</v>
          </cell>
          <cell r="AG420">
            <v>3</v>
          </cell>
          <cell r="AH420">
            <v>28</v>
          </cell>
          <cell r="AI420" t="str">
            <v>2017</v>
          </cell>
          <cell r="AJ420" t="str">
            <v>Uncertain</v>
          </cell>
          <cell r="AS420" t="str">
            <v>P_915536947d</v>
          </cell>
        </row>
        <row r="421">
          <cell r="A421" t="str">
            <v>C_955217486</v>
          </cell>
          <cell r="B421" t="str">
            <v>Y</v>
          </cell>
          <cell r="C421">
            <v>43622</v>
          </cell>
          <cell r="D421" t="str">
            <v>MG</v>
          </cell>
          <cell r="E421" t="str">
            <v>https://umnboxcom/s/tvu39b7im2t388n4i0skrvudt1fy673d</v>
          </cell>
          <cell r="F421" t="str">
            <v>Firelands Electric Coop, Inc</v>
          </cell>
          <cell r="G421" t="str">
            <v>Firelands Electric Coop, Inc</v>
          </cell>
          <cell r="H421">
            <v>6335</v>
          </cell>
          <cell r="I421">
            <v>335</v>
          </cell>
          <cell r="J421" t="str">
            <v>DC</v>
          </cell>
          <cell r="M421" t="str">
            <v>Full Panel</v>
          </cell>
          <cell r="N421">
            <v>5</v>
          </cell>
          <cell r="O421" t="str">
            <v>Res/Comm/Ind</v>
          </cell>
          <cell r="Q421" t="str">
            <v>Amortized – Per kWh</v>
          </cell>
          <cell r="V421">
            <v>9.9000000000000005E-2</v>
          </cell>
          <cell r="W421">
            <v>0</v>
          </cell>
          <cell r="X421">
            <v>60</v>
          </cell>
          <cell r="AB421" t="str">
            <v>Other</v>
          </cell>
          <cell r="AC421" t="str">
            <v>Fixed payment rate that replaces G&amp;T charge on distro co-op bill; payment rate may become less than G&amp;T rate over time</v>
          </cell>
          <cell r="AD421">
            <v>9.9000000000000005E-2</v>
          </cell>
          <cell r="AG421">
            <v>9</v>
          </cell>
          <cell r="AH421">
            <v>27</v>
          </cell>
          <cell r="AI421" t="str">
            <v>2018</v>
          </cell>
          <cell r="AJ421" t="str">
            <v>Uncertain</v>
          </cell>
          <cell r="AS421" t="str">
            <v>P_915536947e</v>
          </cell>
        </row>
        <row r="422">
          <cell r="A422" t="str">
            <v>C_986587304a</v>
          </cell>
          <cell r="B422" t="str">
            <v>Y</v>
          </cell>
          <cell r="C422">
            <v>43622</v>
          </cell>
          <cell r="D422" t="str">
            <v>MG</v>
          </cell>
          <cell r="E422" t="str">
            <v>https://umnboxcom/s/bukaywrcxj6h7dkqsufrjtvxtvam8oqp</v>
          </cell>
          <cell r="F422" t="str">
            <v>Hancock-Wood Electric Coop Inc</v>
          </cell>
          <cell r="G422" t="str">
            <v>Hancock-Wood Electric Coop Inc</v>
          </cell>
          <cell r="H422">
            <v>8034</v>
          </cell>
          <cell r="I422">
            <v>335</v>
          </cell>
          <cell r="J422" t="str">
            <v>DC</v>
          </cell>
          <cell r="M422" t="str">
            <v>Full Panel</v>
          </cell>
          <cell r="N422">
            <v>5</v>
          </cell>
          <cell r="O422" t="str">
            <v>Res/Comm/Ind</v>
          </cell>
          <cell r="Q422" t="str">
            <v>Amortized – Per kWh</v>
          </cell>
          <cell r="V422">
            <v>9.9000000000000005E-2</v>
          </cell>
          <cell r="W422">
            <v>0</v>
          </cell>
          <cell r="X422">
            <v>60</v>
          </cell>
          <cell r="AB422" t="str">
            <v>Other</v>
          </cell>
          <cell r="AC422" t="str">
            <v>Fixed payment rate that replaces G&amp;T charge on distro co-op bill; payment rate may become less than G&amp;T rate over time</v>
          </cell>
          <cell r="AD422">
            <v>9.9000000000000005E-2</v>
          </cell>
          <cell r="AG422">
            <v>10</v>
          </cell>
          <cell r="AH422">
            <v>31</v>
          </cell>
          <cell r="AI422" t="str">
            <v>2016</v>
          </cell>
          <cell r="AJ422" t="str">
            <v>Uncertain</v>
          </cell>
          <cell r="AS422" t="str">
            <v>P_915536947f</v>
          </cell>
        </row>
        <row r="423">
          <cell r="A423" t="str">
            <v>C_986587304b</v>
          </cell>
          <cell r="B423" t="str">
            <v>Y</v>
          </cell>
          <cell r="C423">
            <v>43622</v>
          </cell>
          <cell r="D423" t="str">
            <v>MG</v>
          </cell>
          <cell r="E423" t="str">
            <v>https://umnboxcom/s/bukaywrcxj6h7dkqsufrjtvxtvam8oqp</v>
          </cell>
          <cell r="F423" t="str">
            <v>Hancock-Wood Electric Coop Inc</v>
          </cell>
          <cell r="G423" t="str">
            <v>Hancock-Wood Electric Coop Inc</v>
          </cell>
          <cell r="H423">
            <v>8034</v>
          </cell>
          <cell r="I423">
            <v>335</v>
          </cell>
          <cell r="J423" t="str">
            <v>DC</v>
          </cell>
          <cell r="M423" t="str">
            <v>Full Panel</v>
          </cell>
          <cell r="N423">
            <v>10</v>
          </cell>
          <cell r="O423" t="str">
            <v>Res/Comm/Ind</v>
          </cell>
          <cell r="Q423" t="str">
            <v>Amortized – Per kWh</v>
          </cell>
          <cell r="V423">
            <v>9.9000000000000005E-2</v>
          </cell>
          <cell r="W423">
            <v>0</v>
          </cell>
          <cell r="X423">
            <v>120</v>
          </cell>
          <cell r="AB423" t="str">
            <v>Other</v>
          </cell>
          <cell r="AC423" t="str">
            <v>Fixed payment rate that replaces G&amp;T charge on distro co-op bill; payment rate may become less than G&amp;T rate over time</v>
          </cell>
          <cell r="AD423">
            <v>9.9000000000000005E-2</v>
          </cell>
          <cell r="AG423">
            <v>10</v>
          </cell>
          <cell r="AH423">
            <v>31</v>
          </cell>
          <cell r="AI423" t="str">
            <v>2016</v>
          </cell>
          <cell r="AJ423" t="str">
            <v>Uncertain</v>
          </cell>
          <cell r="AS423" t="str">
            <v>P_915536947f</v>
          </cell>
        </row>
        <row r="424">
          <cell r="A424" t="str">
            <v>C_986587304c</v>
          </cell>
          <cell r="B424" t="str">
            <v>Y</v>
          </cell>
          <cell r="C424">
            <v>43622</v>
          </cell>
          <cell r="D424" t="str">
            <v>MG</v>
          </cell>
          <cell r="E424" t="str">
            <v>https://umnboxcom/s/bukaywrcxj6h7dkqsufrjtvxtvam8oqp</v>
          </cell>
          <cell r="F424" t="str">
            <v>Hancock-Wood Electric Coop Inc</v>
          </cell>
          <cell r="G424" t="str">
            <v>Hancock-Wood Electric Coop Inc</v>
          </cell>
          <cell r="H424">
            <v>8034</v>
          </cell>
          <cell r="I424">
            <v>335</v>
          </cell>
          <cell r="J424" t="str">
            <v>DC</v>
          </cell>
          <cell r="M424" t="str">
            <v>Full Panel</v>
          </cell>
          <cell r="N424">
            <v>20</v>
          </cell>
          <cell r="O424" t="str">
            <v>Res/Comm/Ind</v>
          </cell>
          <cell r="Q424" t="str">
            <v>Amortized – Per kWh</v>
          </cell>
          <cell r="V424">
            <v>9.9000000000000005E-2</v>
          </cell>
          <cell r="W424">
            <v>0</v>
          </cell>
          <cell r="X424">
            <v>240</v>
          </cell>
          <cell r="AB424" t="str">
            <v>Other</v>
          </cell>
          <cell r="AC424" t="str">
            <v>Fixed payment rate that replaces G&amp;T charge on distro co-op bill; payment rate may become less than G&amp;T rate over time</v>
          </cell>
          <cell r="AD424">
            <v>9.9000000000000005E-2</v>
          </cell>
          <cell r="AG424">
            <v>10</v>
          </cell>
          <cell r="AH424">
            <v>31</v>
          </cell>
          <cell r="AI424" t="str">
            <v>2016</v>
          </cell>
          <cell r="AJ424" t="str">
            <v>Uncertain</v>
          </cell>
          <cell r="AS424" t="str">
            <v>P_915536947f</v>
          </cell>
        </row>
        <row r="425">
          <cell r="A425" t="str">
            <v>C_308515129a</v>
          </cell>
          <cell r="B425" t="str">
            <v>Y</v>
          </cell>
          <cell r="C425">
            <v>43622</v>
          </cell>
          <cell r="D425" t="str">
            <v>MG</v>
          </cell>
          <cell r="E425" t="str">
            <v>https://umnboxcom/s/4t8jgmgtz9u5adbbysmp4qzmtsq0nlsc</v>
          </cell>
          <cell r="F425" t="str">
            <v>Licking Rural Electric Inc</v>
          </cell>
          <cell r="G425" t="str">
            <v>Licking Rural Electric Inc</v>
          </cell>
          <cell r="H425">
            <v>10668</v>
          </cell>
          <cell r="I425">
            <v>335</v>
          </cell>
          <cell r="J425" t="str">
            <v>DC</v>
          </cell>
          <cell r="M425" t="str">
            <v>Full Panel</v>
          </cell>
          <cell r="N425">
            <v>5</v>
          </cell>
          <cell r="O425" t="str">
            <v>Res/Comm/Ind</v>
          </cell>
          <cell r="Q425" t="str">
            <v>Amortized – Per kWh</v>
          </cell>
          <cell r="V425">
            <v>9.9000000000000005E-2</v>
          </cell>
          <cell r="W425">
            <v>0</v>
          </cell>
          <cell r="X425">
            <v>60</v>
          </cell>
          <cell r="AB425" t="str">
            <v>Other</v>
          </cell>
          <cell r="AC425" t="str">
            <v>Fixed payment rate that replaces G&amp;T charge on distro co-op bill; payment rate may become less than G&amp;T rate over time</v>
          </cell>
          <cell r="AD425">
            <v>9.9000000000000005E-2</v>
          </cell>
          <cell r="AG425">
            <v>12</v>
          </cell>
          <cell r="AH425">
            <v>7</v>
          </cell>
          <cell r="AI425" t="str">
            <v>2016</v>
          </cell>
          <cell r="AJ425" t="str">
            <v>Uncertain</v>
          </cell>
          <cell r="AS425" t="str">
            <v>P_915536947g</v>
          </cell>
        </row>
        <row r="426">
          <cell r="A426" t="str">
            <v>C_308515129b</v>
          </cell>
          <cell r="B426" t="str">
            <v>Y</v>
          </cell>
          <cell r="C426">
            <v>43622</v>
          </cell>
          <cell r="D426" t="str">
            <v>MG</v>
          </cell>
          <cell r="E426" t="str">
            <v>https://umnboxcom/s/4t8jgmgtz9u5adbbysmp4qzmtsq0nlsc</v>
          </cell>
          <cell r="F426" t="str">
            <v>Licking Rural Electric Inc</v>
          </cell>
          <cell r="G426" t="str">
            <v>Licking Rural Electric Inc</v>
          </cell>
          <cell r="H426">
            <v>10668</v>
          </cell>
          <cell r="I426">
            <v>335</v>
          </cell>
          <cell r="J426" t="str">
            <v>DC</v>
          </cell>
          <cell r="M426" t="str">
            <v>Full Panel</v>
          </cell>
          <cell r="N426">
            <v>10</v>
          </cell>
          <cell r="O426" t="str">
            <v>Res/Comm/Ind</v>
          </cell>
          <cell r="Q426" t="str">
            <v>Amortized – Per kWh</v>
          </cell>
          <cell r="V426">
            <v>9.9000000000000005E-2</v>
          </cell>
          <cell r="W426">
            <v>0</v>
          </cell>
          <cell r="X426">
            <v>120</v>
          </cell>
          <cell r="AB426" t="str">
            <v>Other</v>
          </cell>
          <cell r="AC426" t="str">
            <v>Fixed payment rate that replaces G&amp;T charge on distro co-op bill; payment rate may become less than G&amp;T rate over time</v>
          </cell>
          <cell r="AD426">
            <v>9.9000000000000005E-2</v>
          </cell>
          <cell r="AG426">
            <v>12</v>
          </cell>
          <cell r="AH426">
            <v>7</v>
          </cell>
          <cell r="AI426" t="str">
            <v>2016</v>
          </cell>
          <cell r="AJ426" t="str">
            <v>Uncertain</v>
          </cell>
          <cell r="AS426" t="str">
            <v>P_915536947g</v>
          </cell>
        </row>
        <row r="427">
          <cell r="A427" t="str">
            <v>C_308515129c</v>
          </cell>
          <cell r="B427" t="str">
            <v>Y</v>
          </cell>
          <cell r="C427">
            <v>43622</v>
          </cell>
          <cell r="D427" t="str">
            <v>MG</v>
          </cell>
          <cell r="E427" t="str">
            <v>https://umnboxcom/s/4t8jgmgtz9u5adbbysmp4qzmtsq0nlsc</v>
          </cell>
          <cell r="F427" t="str">
            <v>Licking Rural Electric Inc</v>
          </cell>
          <cell r="G427" t="str">
            <v>Licking Rural Electric Inc</v>
          </cell>
          <cell r="H427">
            <v>10668</v>
          </cell>
          <cell r="I427">
            <v>335</v>
          </cell>
          <cell r="J427" t="str">
            <v>DC</v>
          </cell>
          <cell r="M427" t="str">
            <v>Full Panel</v>
          </cell>
          <cell r="N427">
            <v>20</v>
          </cell>
          <cell r="O427" t="str">
            <v>Res/Comm/Ind</v>
          </cell>
          <cell r="Q427" t="str">
            <v>Amortized – Per kWh</v>
          </cell>
          <cell r="V427">
            <v>9.9000000000000005E-2</v>
          </cell>
          <cell r="W427">
            <v>0</v>
          </cell>
          <cell r="X427">
            <v>240</v>
          </cell>
          <cell r="AB427" t="str">
            <v>Other</v>
          </cell>
          <cell r="AC427" t="str">
            <v>Fixed payment rate that replaces G&amp;T charge on distro co-op bill; payment rate may become less than G&amp;T rate over time</v>
          </cell>
          <cell r="AD427">
            <v>9.9000000000000005E-2</v>
          </cell>
          <cell r="AG427">
            <v>12</v>
          </cell>
          <cell r="AH427">
            <v>7</v>
          </cell>
          <cell r="AI427" t="str">
            <v>2016</v>
          </cell>
          <cell r="AJ427" t="str">
            <v>Uncertain</v>
          </cell>
          <cell r="AS427" t="str">
            <v>P_915536947g</v>
          </cell>
        </row>
        <row r="428">
          <cell r="A428" t="str">
            <v>C_602003797a</v>
          </cell>
          <cell r="B428" t="str">
            <v>Y</v>
          </cell>
          <cell r="C428">
            <v>43622</v>
          </cell>
          <cell r="D428" t="str">
            <v>MG</v>
          </cell>
          <cell r="E428" t="str">
            <v>https://umnboxcom/s/ywchzxhp6inois9s69rcbwbfwir81cwt</v>
          </cell>
          <cell r="F428" t="str">
            <v>Logan County Coop Power &amp; Light</v>
          </cell>
          <cell r="G428" t="str">
            <v>Logan County Coop Power &amp; Light</v>
          </cell>
          <cell r="H428">
            <v>11203</v>
          </cell>
          <cell r="I428">
            <v>335</v>
          </cell>
          <cell r="J428" t="str">
            <v>DC</v>
          </cell>
          <cell r="M428" t="str">
            <v>Full Panel</v>
          </cell>
          <cell r="N428">
            <v>5</v>
          </cell>
          <cell r="O428" t="str">
            <v>Res/Comm/Ind</v>
          </cell>
          <cell r="Q428" t="str">
            <v>Amortized – Per kWh</v>
          </cell>
          <cell r="V428">
            <v>9.9000000000000005E-2</v>
          </cell>
          <cell r="W428">
            <v>0</v>
          </cell>
          <cell r="X428">
            <v>60</v>
          </cell>
          <cell r="AB428" t="str">
            <v>Other</v>
          </cell>
          <cell r="AC428" t="str">
            <v>Fixed payment rate that replaces G&amp;T charge on distro co-op bill; payment rate may become less than G&amp;T rate over time</v>
          </cell>
          <cell r="AD428">
            <v>9.9000000000000005E-2</v>
          </cell>
          <cell r="AG428">
            <v>12</v>
          </cell>
          <cell r="AH428">
            <v>28</v>
          </cell>
          <cell r="AI428" t="str">
            <v>2016</v>
          </cell>
          <cell r="AJ428" t="str">
            <v>Uncertain</v>
          </cell>
          <cell r="AS428" t="str">
            <v>P_915536947h</v>
          </cell>
        </row>
        <row r="429">
          <cell r="A429" t="str">
            <v>C_602003797b</v>
          </cell>
          <cell r="B429" t="str">
            <v>Y</v>
          </cell>
          <cell r="C429">
            <v>43622</v>
          </cell>
          <cell r="D429" t="str">
            <v>MG</v>
          </cell>
          <cell r="E429" t="str">
            <v>https://umnboxcom/s/ywchzxhp6inois9s69rcbwbfwir81cwt</v>
          </cell>
          <cell r="F429" t="str">
            <v>Logan County Coop Power &amp; Light</v>
          </cell>
          <cell r="G429" t="str">
            <v>Logan County Coop Power &amp; Light</v>
          </cell>
          <cell r="H429">
            <v>11203</v>
          </cell>
          <cell r="I429">
            <v>335</v>
          </cell>
          <cell r="J429" t="str">
            <v>DC</v>
          </cell>
          <cell r="M429" t="str">
            <v>Full Panel</v>
          </cell>
          <cell r="N429">
            <v>10</v>
          </cell>
          <cell r="O429" t="str">
            <v>Res/Comm/Ind</v>
          </cell>
          <cell r="Q429" t="str">
            <v>Amortized – Per kWh</v>
          </cell>
          <cell r="V429">
            <v>9.9000000000000005E-2</v>
          </cell>
          <cell r="W429">
            <v>0</v>
          </cell>
          <cell r="X429">
            <v>120</v>
          </cell>
          <cell r="AB429" t="str">
            <v>Other</v>
          </cell>
          <cell r="AC429" t="str">
            <v>Fixed payment rate that replaces G&amp;T charge on distro co-op bill; payment rate may become less than G&amp;T rate over time</v>
          </cell>
          <cell r="AD429">
            <v>9.9000000000000005E-2</v>
          </cell>
          <cell r="AG429">
            <v>12</v>
          </cell>
          <cell r="AH429">
            <v>28</v>
          </cell>
          <cell r="AI429" t="str">
            <v>2016</v>
          </cell>
          <cell r="AJ429" t="str">
            <v>Uncertain</v>
          </cell>
          <cell r="AS429" t="str">
            <v>P_915536947h</v>
          </cell>
        </row>
        <row r="430">
          <cell r="A430" t="str">
            <v>C_602003797c</v>
          </cell>
          <cell r="B430" t="str">
            <v>Y</v>
          </cell>
          <cell r="C430">
            <v>43622</v>
          </cell>
          <cell r="D430" t="str">
            <v>MG</v>
          </cell>
          <cell r="E430" t="str">
            <v>https://umnboxcom/s/ywchzxhp6inois9s69rcbwbfwir81cwt</v>
          </cell>
          <cell r="F430" t="str">
            <v>Logan County Coop Power &amp; Light</v>
          </cell>
          <cell r="G430" t="str">
            <v>Logan County Coop Power &amp; Light</v>
          </cell>
          <cell r="H430">
            <v>11203</v>
          </cell>
          <cell r="I430">
            <v>335</v>
          </cell>
          <cell r="J430" t="str">
            <v>DC</v>
          </cell>
          <cell r="M430" t="str">
            <v>Full Panel</v>
          </cell>
          <cell r="N430">
            <v>20</v>
          </cell>
          <cell r="O430" t="str">
            <v>Res/Comm/Ind</v>
          </cell>
          <cell r="Q430" t="str">
            <v>Amortized – Per kWh</v>
          </cell>
          <cell r="V430">
            <v>9.9000000000000005E-2</v>
          </cell>
          <cell r="W430">
            <v>0</v>
          </cell>
          <cell r="X430">
            <v>240</v>
          </cell>
          <cell r="AB430" t="str">
            <v>Other</v>
          </cell>
          <cell r="AC430" t="str">
            <v>Fixed payment rate that replaces G&amp;T charge on distro co-op bill; payment rate may become less than G&amp;T rate over time</v>
          </cell>
          <cell r="AD430">
            <v>9.9000000000000005E-2</v>
          </cell>
          <cell r="AG430">
            <v>12</v>
          </cell>
          <cell r="AH430">
            <v>28</v>
          </cell>
          <cell r="AI430" t="str">
            <v>2016</v>
          </cell>
          <cell r="AJ430" t="str">
            <v>Uncertain</v>
          </cell>
          <cell r="AS430" t="str">
            <v>P_915536947h</v>
          </cell>
        </row>
        <row r="431">
          <cell r="A431" t="str">
            <v>C_128582840a</v>
          </cell>
          <cell r="B431" t="str">
            <v>Y</v>
          </cell>
          <cell r="C431">
            <v>43622</v>
          </cell>
          <cell r="D431" t="str">
            <v>MG</v>
          </cell>
          <cell r="E431" t="str">
            <v>https://umnboxcom/s/x43euk929xygl6i2gwp6t59fpd7jh82k</v>
          </cell>
          <cell r="F431" t="str">
            <v>Lorain-Medina R E C, Inc</v>
          </cell>
          <cell r="G431" t="str">
            <v>Lorain-Medina R E C, Inc</v>
          </cell>
          <cell r="H431">
            <v>11200</v>
          </cell>
          <cell r="I431">
            <v>335</v>
          </cell>
          <cell r="J431" t="str">
            <v>DC</v>
          </cell>
          <cell r="M431" t="str">
            <v>Full Panel</v>
          </cell>
          <cell r="N431">
            <v>5</v>
          </cell>
          <cell r="O431" t="str">
            <v>Res/Comm/Ind</v>
          </cell>
          <cell r="Q431" t="str">
            <v>Amortized – Per kWh</v>
          </cell>
          <cell r="V431">
            <v>9.9000000000000005E-2</v>
          </cell>
          <cell r="W431">
            <v>0</v>
          </cell>
          <cell r="X431">
            <v>60</v>
          </cell>
          <cell r="AB431" t="str">
            <v>Other</v>
          </cell>
          <cell r="AC431" t="str">
            <v>Fixed payment rate that replaces G&amp;T charge on distro co-op bill; payment rate may become less than G&amp;T rate over time</v>
          </cell>
          <cell r="AD431">
            <v>9.9000000000000005E-2</v>
          </cell>
          <cell r="AG431">
            <v>7</v>
          </cell>
          <cell r="AH431">
            <v>12</v>
          </cell>
          <cell r="AI431" t="str">
            <v>2017</v>
          </cell>
          <cell r="AJ431" t="str">
            <v>Uncertain</v>
          </cell>
          <cell r="AS431" t="str">
            <v>P_915536947i</v>
          </cell>
        </row>
        <row r="432">
          <cell r="A432" t="str">
            <v>C_128582840b</v>
          </cell>
          <cell r="B432" t="str">
            <v>Y</v>
          </cell>
          <cell r="C432">
            <v>43622</v>
          </cell>
          <cell r="D432" t="str">
            <v>MG</v>
          </cell>
          <cell r="E432" t="str">
            <v>https://umnboxcom/s/x43euk929xygl6i2gwp6t59fpd7jh82k</v>
          </cell>
          <cell r="F432" t="str">
            <v>Lorain-Medina R E C, Inc</v>
          </cell>
          <cell r="G432" t="str">
            <v>Lorain-Medina R E C, Inc</v>
          </cell>
          <cell r="H432">
            <v>11200</v>
          </cell>
          <cell r="I432">
            <v>335</v>
          </cell>
          <cell r="J432" t="str">
            <v>DC</v>
          </cell>
          <cell r="M432" t="str">
            <v>Full Panel</v>
          </cell>
          <cell r="N432">
            <v>10</v>
          </cell>
          <cell r="O432" t="str">
            <v>Res/Comm/Ind</v>
          </cell>
          <cell r="Q432" t="str">
            <v>Amortized – Per kWh</v>
          </cell>
          <cell r="V432">
            <v>9.9000000000000005E-2</v>
          </cell>
          <cell r="W432">
            <v>0</v>
          </cell>
          <cell r="X432">
            <v>120</v>
          </cell>
          <cell r="AB432" t="str">
            <v>Other</v>
          </cell>
          <cell r="AC432" t="str">
            <v>Fixed payment rate that replaces G&amp;T charge on distro co-op bill; payment rate may become less than G&amp;T rate over time</v>
          </cell>
          <cell r="AD432">
            <v>9.9000000000000005E-2</v>
          </cell>
          <cell r="AG432">
            <v>7</v>
          </cell>
          <cell r="AH432">
            <v>12</v>
          </cell>
          <cell r="AI432" t="str">
            <v>2017</v>
          </cell>
          <cell r="AJ432" t="str">
            <v>Uncertain</v>
          </cell>
          <cell r="AS432" t="str">
            <v>P_915536947i</v>
          </cell>
        </row>
        <row r="433">
          <cell r="A433" t="str">
            <v>C_128582840c</v>
          </cell>
          <cell r="B433" t="str">
            <v>Y</v>
          </cell>
          <cell r="C433">
            <v>43622</v>
          </cell>
          <cell r="D433" t="str">
            <v>MG</v>
          </cell>
          <cell r="E433" t="str">
            <v>https://umnboxcom/s/x43euk929xygl6i2gwp6t59fpd7jh82k</v>
          </cell>
          <cell r="F433" t="str">
            <v>Lorain-Medina R E C, Inc</v>
          </cell>
          <cell r="G433" t="str">
            <v>Lorain-Medina R E C, Inc</v>
          </cell>
          <cell r="H433">
            <v>11200</v>
          </cell>
          <cell r="I433">
            <v>335</v>
          </cell>
          <cell r="J433" t="str">
            <v>DC</v>
          </cell>
          <cell r="M433" t="str">
            <v>Full Panel</v>
          </cell>
          <cell r="N433">
            <v>15</v>
          </cell>
          <cell r="O433" t="str">
            <v>Res/Comm/Ind</v>
          </cell>
          <cell r="Q433" t="str">
            <v>Amortized – Per kWh</v>
          </cell>
          <cell r="V433">
            <v>9.9000000000000005E-2</v>
          </cell>
          <cell r="W433">
            <v>0</v>
          </cell>
          <cell r="X433">
            <v>180</v>
          </cell>
          <cell r="AB433" t="str">
            <v>Other</v>
          </cell>
          <cell r="AC433" t="str">
            <v>Fixed payment rate that replaces G&amp;T charge on distro co-op bill; payment rate may become less than G&amp;T rate over time</v>
          </cell>
          <cell r="AD433">
            <v>9.9000000000000005E-2</v>
          </cell>
          <cell r="AG433">
            <v>7</v>
          </cell>
          <cell r="AH433">
            <v>12</v>
          </cell>
          <cell r="AI433" t="str">
            <v>2017</v>
          </cell>
          <cell r="AJ433" t="str">
            <v>Uncertain</v>
          </cell>
          <cell r="AS433" t="str">
            <v>P_915536947i</v>
          </cell>
        </row>
        <row r="434">
          <cell r="A434" t="str">
            <v>C_128582840d</v>
          </cell>
          <cell r="B434" t="str">
            <v>Y</v>
          </cell>
          <cell r="C434">
            <v>43622</v>
          </cell>
          <cell r="D434" t="str">
            <v>MG</v>
          </cell>
          <cell r="E434" t="str">
            <v>https://umnboxcom/s/x43euk929xygl6i2gwp6t59fpd7jh82k</v>
          </cell>
          <cell r="F434" t="str">
            <v>Lorain-Medina R E C, Inc</v>
          </cell>
          <cell r="G434" t="str">
            <v>Lorain-Medina R E C, Inc</v>
          </cell>
          <cell r="H434">
            <v>11200</v>
          </cell>
          <cell r="I434">
            <v>335</v>
          </cell>
          <cell r="J434" t="str">
            <v>DC</v>
          </cell>
          <cell r="M434" t="str">
            <v>Full Panel</v>
          </cell>
          <cell r="N434">
            <v>20</v>
          </cell>
          <cell r="O434" t="str">
            <v>Res/Comm/Ind</v>
          </cell>
          <cell r="Q434" t="str">
            <v>Amortized – Per kWh</v>
          </cell>
          <cell r="V434">
            <v>9.9000000000000005E-2</v>
          </cell>
          <cell r="W434">
            <v>0</v>
          </cell>
          <cell r="X434">
            <v>240</v>
          </cell>
          <cell r="AB434" t="str">
            <v>Other</v>
          </cell>
          <cell r="AC434" t="str">
            <v>Fixed payment rate that replaces G&amp;T charge on distro co-op bill; payment rate may become less than G&amp;T rate over time</v>
          </cell>
          <cell r="AD434">
            <v>9.9000000000000005E-2</v>
          </cell>
          <cell r="AG434">
            <v>7</v>
          </cell>
          <cell r="AH434">
            <v>12</v>
          </cell>
          <cell r="AI434" t="str">
            <v>2017</v>
          </cell>
          <cell r="AJ434" t="str">
            <v>Uncertain</v>
          </cell>
          <cell r="AS434" t="str">
            <v>P_915536947i</v>
          </cell>
        </row>
        <row r="435">
          <cell r="A435" t="str">
            <v>C_888294490a</v>
          </cell>
          <cell r="B435" t="str">
            <v>Y</v>
          </cell>
          <cell r="C435">
            <v>43622</v>
          </cell>
          <cell r="D435" t="str">
            <v>MG</v>
          </cell>
          <cell r="E435" t="str">
            <v>https://umnboxcom/s/mnwbxc4w65yxrlqj01ded3gfcuxq6x1h</v>
          </cell>
          <cell r="F435" t="str">
            <v>Mid-Ohio Energy Coop, Inc</v>
          </cell>
          <cell r="G435" t="str">
            <v>Mid-Ohio Energy Coop, Inc</v>
          </cell>
          <cell r="H435">
            <v>36189</v>
          </cell>
          <cell r="I435">
            <v>335</v>
          </cell>
          <cell r="J435" t="str">
            <v>DC</v>
          </cell>
          <cell r="M435" t="str">
            <v>Full Panel</v>
          </cell>
          <cell r="N435">
            <v>5</v>
          </cell>
          <cell r="O435" t="str">
            <v>Res/Comm/Ind</v>
          </cell>
          <cell r="Q435" t="str">
            <v>Amortized – Per kWh</v>
          </cell>
          <cell r="V435">
            <v>9.9000000000000005E-2</v>
          </cell>
          <cell r="W435">
            <v>0</v>
          </cell>
          <cell r="X435">
            <v>60</v>
          </cell>
          <cell r="AB435" t="str">
            <v>Other</v>
          </cell>
          <cell r="AC435" t="str">
            <v>Fixed payment rate that replaces G&amp;T charge on distro co-op bill; payment rate may become less than G&amp;T rate over time</v>
          </cell>
          <cell r="AD435">
            <v>9.9000000000000005E-2</v>
          </cell>
          <cell r="AG435">
            <v>9</v>
          </cell>
          <cell r="AH435">
            <v>27</v>
          </cell>
          <cell r="AI435" t="str">
            <v>2016</v>
          </cell>
          <cell r="AJ435" t="str">
            <v>Uncertain</v>
          </cell>
          <cell r="AS435" t="str">
            <v>P_915536947j</v>
          </cell>
          <cell r="AT435" t="str">
            <v>P_915536947k</v>
          </cell>
        </row>
        <row r="436">
          <cell r="A436" t="str">
            <v>C_888294490b</v>
          </cell>
          <cell r="B436" t="str">
            <v>Y</v>
          </cell>
          <cell r="C436">
            <v>43622</v>
          </cell>
          <cell r="D436" t="str">
            <v>MG</v>
          </cell>
          <cell r="E436" t="str">
            <v>https://umnboxcom/s/mnwbxc4w65yxrlqj01ded3gfcuxq6x1h</v>
          </cell>
          <cell r="F436" t="str">
            <v>Mid-Ohio Energy Coop, Inc</v>
          </cell>
          <cell r="G436" t="str">
            <v>Mid-Ohio Energy Coop, Inc</v>
          </cell>
          <cell r="H436">
            <v>36189</v>
          </cell>
          <cell r="I436">
            <v>335</v>
          </cell>
          <cell r="J436" t="str">
            <v>DC</v>
          </cell>
          <cell r="M436" t="str">
            <v>Full Panel</v>
          </cell>
          <cell r="N436">
            <v>10</v>
          </cell>
          <cell r="O436" t="str">
            <v>Res/Comm/Ind</v>
          </cell>
          <cell r="Q436" t="str">
            <v>Amortized – Per kWh</v>
          </cell>
          <cell r="V436">
            <v>9.9000000000000005E-2</v>
          </cell>
          <cell r="W436">
            <v>0</v>
          </cell>
          <cell r="X436">
            <v>120</v>
          </cell>
          <cell r="AB436" t="str">
            <v>Other</v>
          </cell>
          <cell r="AC436" t="str">
            <v>Fixed payment rate that replaces G&amp;T charge on distro co-op bill; payment rate may become less than G&amp;T rate over time</v>
          </cell>
          <cell r="AD436">
            <v>9.9000000000000005E-2</v>
          </cell>
          <cell r="AG436">
            <v>9</v>
          </cell>
          <cell r="AH436">
            <v>27</v>
          </cell>
          <cell r="AI436" t="str">
            <v>2016</v>
          </cell>
          <cell r="AJ436" t="str">
            <v>Uncertain</v>
          </cell>
          <cell r="AS436" t="str">
            <v>P_915536947j</v>
          </cell>
          <cell r="AT436" t="str">
            <v>P_915536947k</v>
          </cell>
        </row>
        <row r="437">
          <cell r="A437" t="str">
            <v>C_888294490c</v>
          </cell>
          <cell r="B437" t="str">
            <v>Y</v>
          </cell>
          <cell r="C437">
            <v>43622</v>
          </cell>
          <cell r="D437" t="str">
            <v>MG</v>
          </cell>
          <cell r="E437" t="str">
            <v>https://umnboxcom/s/mnwbxc4w65yxrlqj01ded3gfcuxq6x1h</v>
          </cell>
          <cell r="F437" t="str">
            <v>Mid-Ohio Energy Coop, Inc</v>
          </cell>
          <cell r="G437" t="str">
            <v>Mid-Ohio Energy Coop, Inc</v>
          </cell>
          <cell r="H437">
            <v>36189</v>
          </cell>
          <cell r="I437">
            <v>335</v>
          </cell>
          <cell r="J437" t="str">
            <v>DC</v>
          </cell>
          <cell r="M437" t="str">
            <v>Full Panel</v>
          </cell>
          <cell r="N437">
            <v>20</v>
          </cell>
          <cell r="O437" t="str">
            <v>Res/Comm/Ind</v>
          </cell>
          <cell r="Q437" t="str">
            <v>Amortized – Per kWh</v>
          </cell>
          <cell r="V437">
            <v>9.9000000000000005E-2</v>
          </cell>
          <cell r="W437">
            <v>0</v>
          </cell>
          <cell r="X437">
            <v>240</v>
          </cell>
          <cell r="AB437" t="str">
            <v>Other</v>
          </cell>
          <cell r="AC437" t="str">
            <v>Fixed payment rate that replaces G&amp;T charge on distro co-op bill; payment rate may become less than G&amp;T rate over time</v>
          </cell>
          <cell r="AD437">
            <v>9.9000000000000005E-2</v>
          </cell>
          <cell r="AG437">
            <v>9</v>
          </cell>
          <cell r="AH437">
            <v>27</v>
          </cell>
          <cell r="AI437" t="str">
            <v>2016</v>
          </cell>
          <cell r="AJ437" t="str">
            <v>Uncertain</v>
          </cell>
          <cell r="AS437" t="str">
            <v>P_915536947j</v>
          </cell>
          <cell r="AT437" t="str">
            <v>P_915536947k</v>
          </cell>
        </row>
        <row r="438">
          <cell r="A438" t="str">
            <v>C_133268678a</v>
          </cell>
          <cell r="B438" t="str">
            <v>Y</v>
          </cell>
          <cell r="C438">
            <v>43622</v>
          </cell>
          <cell r="D438" t="str">
            <v>MG</v>
          </cell>
          <cell r="E438" t="str">
            <v>https://umnboxcom/s/niskcdicbvf7kjao9yffhbulnf06zdk2</v>
          </cell>
          <cell r="F438" t="str">
            <v>North Central Elec Coop, Inc</v>
          </cell>
          <cell r="G438" t="str">
            <v>North Central Elec Coop, Inc</v>
          </cell>
          <cell r="H438">
            <v>13693</v>
          </cell>
          <cell r="I438">
            <v>335</v>
          </cell>
          <cell r="J438" t="str">
            <v>DC</v>
          </cell>
          <cell r="M438" t="str">
            <v>Full Panel</v>
          </cell>
          <cell r="N438">
            <v>5</v>
          </cell>
          <cell r="O438" t="str">
            <v>Res/Comm/Ind</v>
          </cell>
          <cell r="Q438" t="str">
            <v>Amortized – Per kWh</v>
          </cell>
          <cell r="V438">
            <v>9.9000000000000005E-2</v>
          </cell>
          <cell r="W438">
            <v>0</v>
          </cell>
          <cell r="X438">
            <v>60</v>
          </cell>
          <cell r="AB438" t="str">
            <v>Other</v>
          </cell>
          <cell r="AC438" t="str">
            <v>Fixed payment rate that replaces G&amp;T charge on distro co-op bill; payment rate may become less than G&amp;T rate over time</v>
          </cell>
          <cell r="AD438">
            <v>9.9000000000000005E-2</v>
          </cell>
          <cell r="AG438">
            <v>3</v>
          </cell>
          <cell r="AH438">
            <v>24</v>
          </cell>
          <cell r="AI438" t="str">
            <v>2017</v>
          </cell>
          <cell r="AJ438" t="str">
            <v>Uncertain</v>
          </cell>
          <cell r="AS438" t="str">
            <v>P_915536947l</v>
          </cell>
        </row>
        <row r="439">
          <cell r="A439" t="str">
            <v>C_133268678b</v>
          </cell>
          <cell r="B439" t="str">
            <v>Y</v>
          </cell>
          <cell r="C439">
            <v>43622</v>
          </cell>
          <cell r="D439" t="str">
            <v>MG</v>
          </cell>
          <cell r="E439" t="str">
            <v>https://umnboxcom/s/niskcdicbvf7kjao9yffhbulnf06zdk2</v>
          </cell>
          <cell r="F439" t="str">
            <v>North Central Elec Coop, Inc</v>
          </cell>
          <cell r="G439" t="str">
            <v>North Central Elec Coop, Inc</v>
          </cell>
          <cell r="H439">
            <v>13693</v>
          </cell>
          <cell r="I439">
            <v>335</v>
          </cell>
          <cell r="J439" t="str">
            <v>DC</v>
          </cell>
          <cell r="M439" t="str">
            <v>Full Panel</v>
          </cell>
          <cell r="N439">
            <v>10</v>
          </cell>
          <cell r="O439" t="str">
            <v>Res/Comm/Ind</v>
          </cell>
          <cell r="Q439" t="str">
            <v>Amortized – Per kWh</v>
          </cell>
          <cell r="V439">
            <v>9.9000000000000005E-2</v>
          </cell>
          <cell r="W439">
            <v>0</v>
          </cell>
          <cell r="X439">
            <v>120</v>
          </cell>
          <cell r="AB439" t="str">
            <v>Other</v>
          </cell>
          <cell r="AC439" t="str">
            <v>Fixed payment rate that replaces G&amp;T charge on distro co-op bill; payment rate may become less than G&amp;T rate over time</v>
          </cell>
          <cell r="AD439">
            <v>9.9000000000000005E-2</v>
          </cell>
          <cell r="AG439">
            <v>3</v>
          </cell>
          <cell r="AH439">
            <v>24</v>
          </cell>
          <cell r="AI439" t="str">
            <v>2017</v>
          </cell>
          <cell r="AJ439" t="str">
            <v>Uncertain</v>
          </cell>
          <cell r="AS439" t="str">
            <v>P_915536947l</v>
          </cell>
        </row>
        <row r="440">
          <cell r="A440" t="str">
            <v>C_133268678c</v>
          </cell>
          <cell r="B440" t="str">
            <v>Y</v>
          </cell>
          <cell r="C440">
            <v>43622</v>
          </cell>
          <cell r="D440" t="str">
            <v>MG</v>
          </cell>
          <cell r="E440" t="str">
            <v>https://umnboxcom/s/niskcdicbvf7kjao9yffhbulnf06zdk2</v>
          </cell>
          <cell r="F440" t="str">
            <v>North Central Elec Coop, Inc</v>
          </cell>
          <cell r="G440" t="str">
            <v>North Central Elec Coop, Inc</v>
          </cell>
          <cell r="H440">
            <v>13693</v>
          </cell>
          <cell r="I440">
            <v>335</v>
          </cell>
          <cell r="J440" t="str">
            <v>DC</v>
          </cell>
          <cell r="M440" t="str">
            <v>Full Panel</v>
          </cell>
          <cell r="N440">
            <v>15</v>
          </cell>
          <cell r="O440" t="str">
            <v>Res/Comm/Ind</v>
          </cell>
          <cell r="Q440" t="str">
            <v>Amortized – Per kWh</v>
          </cell>
          <cell r="V440">
            <v>9.9000000000000005E-2</v>
          </cell>
          <cell r="W440">
            <v>0</v>
          </cell>
          <cell r="X440">
            <v>180</v>
          </cell>
          <cell r="AB440" t="str">
            <v>Other</v>
          </cell>
          <cell r="AC440" t="str">
            <v>Fixed payment rate that replaces G&amp;T charge on distro co-op bill; payment rate may become less than G&amp;T rate over time</v>
          </cell>
          <cell r="AD440">
            <v>9.9000000000000005E-2</v>
          </cell>
          <cell r="AG440">
            <v>3</v>
          </cell>
          <cell r="AH440">
            <v>24</v>
          </cell>
          <cell r="AI440" t="str">
            <v>2017</v>
          </cell>
          <cell r="AJ440" t="str">
            <v>Uncertain</v>
          </cell>
          <cell r="AS440" t="str">
            <v>P_915536947l</v>
          </cell>
        </row>
        <row r="441">
          <cell r="A441" t="str">
            <v>C_133268678d</v>
          </cell>
          <cell r="B441" t="str">
            <v>Y</v>
          </cell>
          <cell r="C441">
            <v>43622</v>
          </cell>
          <cell r="D441" t="str">
            <v>MG</v>
          </cell>
          <cell r="E441" t="str">
            <v>https://umnboxcom/s/niskcdicbvf7kjao9yffhbulnf06zdk2</v>
          </cell>
          <cell r="F441" t="str">
            <v>North Central Elec Coop, Inc</v>
          </cell>
          <cell r="G441" t="str">
            <v>North Central Elec Coop, Inc</v>
          </cell>
          <cell r="H441">
            <v>13693</v>
          </cell>
          <cell r="I441">
            <v>335</v>
          </cell>
          <cell r="J441" t="str">
            <v>DC</v>
          </cell>
          <cell r="M441" t="str">
            <v>Full Panel</v>
          </cell>
          <cell r="N441">
            <v>20</v>
          </cell>
          <cell r="O441" t="str">
            <v>Res/Comm/Ind</v>
          </cell>
          <cell r="Q441" t="str">
            <v>Amortized – Per kWh</v>
          </cell>
          <cell r="V441">
            <v>9.9000000000000005E-2</v>
          </cell>
          <cell r="W441">
            <v>0</v>
          </cell>
          <cell r="X441">
            <v>240</v>
          </cell>
          <cell r="AB441" t="str">
            <v>Other</v>
          </cell>
          <cell r="AC441" t="str">
            <v>Fixed payment rate that replaces G&amp;T charge on distro co-op bill; payment rate may become less than G&amp;T rate over time</v>
          </cell>
          <cell r="AD441">
            <v>9.9000000000000005E-2</v>
          </cell>
          <cell r="AG441">
            <v>3</v>
          </cell>
          <cell r="AH441">
            <v>24</v>
          </cell>
          <cell r="AI441" t="str">
            <v>2017</v>
          </cell>
          <cell r="AJ441" t="str">
            <v>Uncertain</v>
          </cell>
          <cell r="AS441" t="str">
            <v>P_915536947l</v>
          </cell>
        </row>
        <row r="442">
          <cell r="A442" t="str">
            <v>C_950344282a</v>
          </cell>
          <cell r="B442" t="str">
            <v>Y</v>
          </cell>
          <cell r="C442">
            <v>43622</v>
          </cell>
          <cell r="D442" t="str">
            <v>MG</v>
          </cell>
          <cell r="E442" t="str">
            <v>https://umnboxcom/s/ksei5cjfezozz6tw7eovpzuqrirochwq</v>
          </cell>
          <cell r="F442" t="str">
            <v>Paulding-Putman Elec Coop, Inc</v>
          </cell>
          <cell r="G442" t="str">
            <v>Paulding-Putman Elec Coop, Inc</v>
          </cell>
          <cell r="H442">
            <v>14599</v>
          </cell>
          <cell r="I442">
            <v>335</v>
          </cell>
          <cell r="J442" t="str">
            <v>DC</v>
          </cell>
          <cell r="M442" t="str">
            <v>Full Panel</v>
          </cell>
          <cell r="N442">
            <v>5</v>
          </cell>
          <cell r="O442" t="str">
            <v>Res/Comm/Ind</v>
          </cell>
          <cell r="Q442" t="str">
            <v>Amortized – Per kWh</v>
          </cell>
          <cell r="V442">
            <v>9.9000000000000005E-2</v>
          </cell>
          <cell r="W442">
            <v>0</v>
          </cell>
          <cell r="X442">
            <v>60</v>
          </cell>
          <cell r="AB442" t="str">
            <v>Other</v>
          </cell>
          <cell r="AC442" t="str">
            <v>Fixed payment rate that replaces G&amp;T charge on distro co-op bill; payment rate may become less than G&amp;T rate over time</v>
          </cell>
          <cell r="AD442">
            <v>9.9000000000000005E-2</v>
          </cell>
          <cell r="AG442">
            <v>1</v>
          </cell>
          <cell r="AH442">
            <v>4</v>
          </cell>
          <cell r="AI442" t="str">
            <v>2017</v>
          </cell>
          <cell r="AJ442" t="str">
            <v>Uncertain</v>
          </cell>
          <cell r="AS442" t="str">
            <v>P_915536947m</v>
          </cell>
        </row>
        <row r="443">
          <cell r="A443" t="str">
            <v>C_950344282b</v>
          </cell>
          <cell r="B443" t="str">
            <v>Y</v>
          </cell>
          <cell r="C443">
            <v>43622</v>
          </cell>
          <cell r="D443" t="str">
            <v>MG</v>
          </cell>
          <cell r="E443" t="str">
            <v>https://umnboxcom/s/ksei5cjfezozz6tw7eovpzuqrirochwq</v>
          </cell>
          <cell r="F443" t="str">
            <v>Paulding-Putman Elec Coop, Inc</v>
          </cell>
          <cell r="G443" t="str">
            <v>Paulding-Putman Elec Coop, Inc</v>
          </cell>
          <cell r="H443">
            <v>14599</v>
          </cell>
          <cell r="I443">
            <v>335</v>
          </cell>
          <cell r="J443" t="str">
            <v>DC</v>
          </cell>
          <cell r="M443" t="str">
            <v>Full Panel</v>
          </cell>
          <cell r="N443">
            <v>10</v>
          </cell>
          <cell r="O443" t="str">
            <v>Res/Comm/Ind</v>
          </cell>
          <cell r="Q443" t="str">
            <v>Amortized – Per kWh</v>
          </cell>
          <cell r="V443">
            <v>9.9000000000000005E-2</v>
          </cell>
          <cell r="W443">
            <v>0</v>
          </cell>
          <cell r="X443">
            <v>120</v>
          </cell>
          <cell r="AB443" t="str">
            <v>Other</v>
          </cell>
          <cell r="AC443" t="str">
            <v>Fixed payment rate that replaces G&amp;T charge on distro co-op bill; payment rate may become less than G&amp;T rate over time</v>
          </cell>
          <cell r="AD443">
            <v>9.9000000000000005E-2</v>
          </cell>
          <cell r="AG443">
            <v>1</v>
          </cell>
          <cell r="AH443">
            <v>4</v>
          </cell>
          <cell r="AI443" t="str">
            <v>2017</v>
          </cell>
          <cell r="AJ443" t="str">
            <v>Uncertain</v>
          </cell>
          <cell r="AS443" t="str">
            <v>P_915536947m</v>
          </cell>
        </row>
        <row r="444">
          <cell r="A444" t="str">
            <v>C_950344282c</v>
          </cell>
          <cell r="B444" t="str">
            <v>Y</v>
          </cell>
          <cell r="C444">
            <v>43622</v>
          </cell>
          <cell r="D444" t="str">
            <v>MG</v>
          </cell>
          <cell r="E444" t="str">
            <v>https://umnboxcom/s/ksei5cjfezozz6tw7eovpzuqrirochwq</v>
          </cell>
          <cell r="F444" t="str">
            <v>Paulding-Putman Elec Coop, Inc</v>
          </cell>
          <cell r="G444" t="str">
            <v>Paulding-Putman Elec Coop, Inc</v>
          </cell>
          <cell r="H444">
            <v>14599</v>
          </cell>
          <cell r="I444">
            <v>335</v>
          </cell>
          <cell r="J444" t="str">
            <v>DC</v>
          </cell>
          <cell r="M444" t="str">
            <v>Full Panel</v>
          </cell>
          <cell r="N444">
            <v>20</v>
          </cell>
          <cell r="O444" t="str">
            <v>Res/Comm/Ind</v>
          </cell>
          <cell r="Q444" t="str">
            <v>Amortized – Per kWh</v>
          </cell>
          <cell r="V444">
            <v>9.9000000000000005E-2</v>
          </cell>
          <cell r="W444">
            <v>0</v>
          </cell>
          <cell r="X444">
            <v>240</v>
          </cell>
          <cell r="AB444" t="str">
            <v>Other</v>
          </cell>
          <cell r="AC444" t="str">
            <v>Fixed payment rate that replaces G&amp;T charge on distro co-op bill; payment rate may become less than G&amp;T rate over time</v>
          </cell>
          <cell r="AD444">
            <v>9.9000000000000005E-2</v>
          </cell>
          <cell r="AG444">
            <v>1</v>
          </cell>
          <cell r="AH444">
            <v>4</v>
          </cell>
          <cell r="AI444" t="str">
            <v>2017</v>
          </cell>
          <cell r="AJ444" t="str">
            <v>Uncertain</v>
          </cell>
          <cell r="AS444" t="str">
            <v>P_915536947m</v>
          </cell>
        </row>
        <row r="445">
          <cell r="A445" t="str">
            <v>C_565506858</v>
          </cell>
          <cell r="B445" t="str">
            <v>Y</v>
          </cell>
          <cell r="C445">
            <v>43622</v>
          </cell>
          <cell r="D445" t="str">
            <v>MG</v>
          </cell>
          <cell r="E445" t="str">
            <v>https://umnboxcom/s/bsx75iqsz9l67bzy326aae6d87lpqq3v</v>
          </cell>
          <cell r="F445" t="str">
            <v>Pioneer Rural Elec Coop, Inc - (OH)</v>
          </cell>
          <cell r="G445" t="str">
            <v>Pioneer Rural Elec Coop, Inc - (OH)</v>
          </cell>
          <cell r="H445">
            <v>15054</v>
          </cell>
          <cell r="I445">
            <v>335</v>
          </cell>
          <cell r="J445" t="str">
            <v>DC</v>
          </cell>
          <cell r="M445" t="str">
            <v>Full Panel</v>
          </cell>
          <cell r="N445">
            <v>5</v>
          </cell>
          <cell r="O445" t="str">
            <v>Res/Comm/Ind</v>
          </cell>
          <cell r="Q445" t="str">
            <v>Amortized – Per kWh</v>
          </cell>
          <cell r="V445">
            <v>9.9000000000000005E-2</v>
          </cell>
          <cell r="W445">
            <v>0</v>
          </cell>
          <cell r="X445">
            <v>60</v>
          </cell>
          <cell r="AB445" t="str">
            <v>Other</v>
          </cell>
          <cell r="AC445" t="str">
            <v>Fixed payment rate that replaces G&amp;T charge on distro co-op bill; payment rate may become less than G&amp;T rate over time</v>
          </cell>
          <cell r="AD445">
            <v>9.9000000000000005E-2</v>
          </cell>
          <cell r="AG445">
            <v>3</v>
          </cell>
          <cell r="AH445">
            <v>15</v>
          </cell>
          <cell r="AI445" t="str">
            <v>2017</v>
          </cell>
          <cell r="AJ445" t="str">
            <v>Uncertain</v>
          </cell>
          <cell r="AS445" t="str">
            <v>P_915536947n</v>
          </cell>
        </row>
        <row r="446">
          <cell r="A446" t="str">
            <v>C_845176057</v>
          </cell>
          <cell r="B446" t="str">
            <v>Y</v>
          </cell>
          <cell r="C446">
            <v>43622</v>
          </cell>
          <cell r="D446" t="str">
            <v>MG</v>
          </cell>
          <cell r="E446" t="str">
            <v>https://umnboxcom/s/solz8886ia9uc1ki14wgzhme9k70z61x</v>
          </cell>
          <cell r="F446" t="str">
            <v>South Central Power Company</v>
          </cell>
          <cell r="G446" t="str">
            <v>South Central Power Company</v>
          </cell>
          <cell r="H446">
            <v>18085</v>
          </cell>
          <cell r="I446">
            <v>335</v>
          </cell>
          <cell r="J446" t="str">
            <v>DC</v>
          </cell>
          <cell r="M446" t="str">
            <v>Full Panel</v>
          </cell>
          <cell r="N446">
            <v>5</v>
          </cell>
          <cell r="O446" t="str">
            <v>Res/Comm/Ind</v>
          </cell>
          <cell r="Q446" t="str">
            <v>Amortized – Per kWh</v>
          </cell>
          <cell r="V446">
            <v>9.9000000000000005E-2</v>
          </cell>
          <cell r="W446">
            <v>0</v>
          </cell>
          <cell r="X446">
            <v>60</v>
          </cell>
          <cell r="AB446" t="str">
            <v>Other</v>
          </cell>
          <cell r="AC446" t="str">
            <v>Fixed payment rate that replaces G&amp;T charge on distro co-op bill; payment rate may become less than G&amp;T rate over time</v>
          </cell>
          <cell r="AD446">
            <v>9.9000000000000005E-2</v>
          </cell>
          <cell r="AG446">
            <v>12</v>
          </cell>
          <cell r="AH446">
            <v>14</v>
          </cell>
          <cell r="AI446" t="str">
            <v>2017</v>
          </cell>
          <cell r="AJ446" t="str">
            <v>Uncertain</v>
          </cell>
          <cell r="AS446" t="str">
            <v>P_915536947o</v>
          </cell>
        </row>
        <row r="447">
          <cell r="A447" t="str">
            <v>C_020744929a</v>
          </cell>
          <cell r="B447" t="str">
            <v>Y</v>
          </cell>
          <cell r="C447">
            <v>43622</v>
          </cell>
          <cell r="D447" t="str">
            <v>MG</v>
          </cell>
          <cell r="E447" t="str">
            <v>https://umnboxcom/s/xxaoyttrk9zundhh0lhgb6qpxvu61qga</v>
          </cell>
          <cell r="F447" t="str">
            <v>Tricounty Rural Elec Coop, Inc</v>
          </cell>
          <cell r="G447" t="str">
            <v>Tricounty Rural Elec Coop, Inc</v>
          </cell>
          <cell r="H447">
            <v>19176</v>
          </cell>
          <cell r="I447">
            <v>335</v>
          </cell>
          <cell r="J447" t="str">
            <v>DC</v>
          </cell>
          <cell r="M447" t="str">
            <v>Full Panel</v>
          </cell>
          <cell r="N447">
            <v>5</v>
          </cell>
          <cell r="O447" t="str">
            <v>Res/Comm/Ind</v>
          </cell>
          <cell r="Q447" t="str">
            <v>Amortized – Per kWh</v>
          </cell>
          <cell r="V447">
            <v>9.9000000000000005E-2</v>
          </cell>
          <cell r="W447">
            <v>0</v>
          </cell>
          <cell r="X447">
            <v>60</v>
          </cell>
          <cell r="AB447" t="str">
            <v>Other</v>
          </cell>
          <cell r="AC447" t="str">
            <v>Fixed payment rate that replaces G&amp;T charge on distro co-op bill; payment rate may become less than G&amp;T rate over time</v>
          </cell>
          <cell r="AD447">
            <v>9.9000000000000005E-2</v>
          </cell>
          <cell r="AG447">
            <v>12</v>
          </cell>
          <cell r="AH447">
            <v>21</v>
          </cell>
          <cell r="AI447" t="str">
            <v>2016</v>
          </cell>
          <cell r="AJ447" t="str">
            <v>Uncertain</v>
          </cell>
          <cell r="AS447" t="str">
            <v>P_915536947p</v>
          </cell>
        </row>
        <row r="448">
          <cell r="A448" t="str">
            <v>C_020744929b</v>
          </cell>
          <cell r="B448" t="str">
            <v>Y</v>
          </cell>
          <cell r="C448">
            <v>43622</v>
          </cell>
          <cell r="D448" t="str">
            <v>MG</v>
          </cell>
          <cell r="E448" t="str">
            <v>https://umnboxcom/s/xxaoyttrk9zundhh0lhgb6qpxvu61qga</v>
          </cell>
          <cell r="F448" t="str">
            <v>Tricounty Rural Elec Coop, Inc</v>
          </cell>
          <cell r="G448" t="str">
            <v>Tricounty Rural Elec Coop, Inc</v>
          </cell>
          <cell r="H448">
            <v>19176</v>
          </cell>
          <cell r="I448">
            <v>335</v>
          </cell>
          <cell r="J448" t="str">
            <v>DC</v>
          </cell>
          <cell r="M448" t="str">
            <v>Full Panel</v>
          </cell>
          <cell r="N448">
            <v>10</v>
          </cell>
          <cell r="O448" t="str">
            <v>Res/Comm/Ind</v>
          </cell>
          <cell r="Q448" t="str">
            <v>Amortized – Per kWh</v>
          </cell>
          <cell r="V448">
            <v>9.9000000000000005E-2</v>
          </cell>
          <cell r="W448">
            <v>0</v>
          </cell>
          <cell r="X448">
            <v>120</v>
          </cell>
          <cell r="AB448" t="str">
            <v>Other</v>
          </cell>
          <cell r="AC448" t="str">
            <v>Fixed payment rate that replaces G&amp;T charge on distro co-op bill; payment rate may become less than G&amp;T rate over time</v>
          </cell>
          <cell r="AD448">
            <v>9.9000000000000005E-2</v>
          </cell>
          <cell r="AG448">
            <v>12</v>
          </cell>
          <cell r="AH448">
            <v>21</v>
          </cell>
          <cell r="AI448" t="str">
            <v>2016</v>
          </cell>
          <cell r="AJ448" t="str">
            <v>Uncertain</v>
          </cell>
          <cell r="AS448" t="str">
            <v>P_915536947p</v>
          </cell>
        </row>
        <row r="449">
          <cell r="A449" t="str">
            <v>C_020744929c</v>
          </cell>
          <cell r="B449" t="str">
            <v>Y</v>
          </cell>
          <cell r="C449">
            <v>43622</v>
          </cell>
          <cell r="D449" t="str">
            <v>MG</v>
          </cell>
          <cell r="E449" t="str">
            <v>https://umnboxcom/s/xxaoyttrk9zundhh0lhgb6qpxvu61qga</v>
          </cell>
          <cell r="F449" t="str">
            <v>Tricounty Rural Elec Coop, Inc</v>
          </cell>
          <cell r="G449" t="str">
            <v>Tricounty Rural Elec Coop, Inc</v>
          </cell>
          <cell r="H449">
            <v>19176</v>
          </cell>
          <cell r="I449">
            <v>335</v>
          </cell>
          <cell r="J449" t="str">
            <v>DC</v>
          </cell>
          <cell r="M449" t="str">
            <v>Full Panel</v>
          </cell>
          <cell r="N449">
            <v>20</v>
          </cell>
          <cell r="O449" t="str">
            <v>Res/Comm/Ind</v>
          </cell>
          <cell r="Q449" t="str">
            <v>Amortized – Per kWh</v>
          </cell>
          <cell r="V449">
            <v>9.9000000000000005E-2</v>
          </cell>
          <cell r="W449">
            <v>0</v>
          </cell>
          <cell r="X449">
            <v>240</v>
          </cell>
          <cell r="AB449" t="str">
            <v>Other</v>
          </cell>
          <cell r="AC449" t="str">
            <v>Fixed payment rate that replaces G&amp;T charge on distro co-op bill; payment rate may become less than G&amp;T rate over time</v>
          </cell>
          <cell r="AD449">
            <v>9.9000000000000005E-2</v>
          </cell>
          <cell r="AG449">
            <v>12</v>
          </cell>
          <cell r="AH449">
            <v>21</v>
          </cell>
          <cell r="AI449" t="str">
            <v>2016</v>
          </cell>
          <cell r="AJ449" t="str">
            <v>Uncertain</v>
          </cell>
          <cell r="AS449" t="str">
            <v>P_915536947p</v>
          </cell>
        </row>
        <row r="450">
          <cell r="A450" t="str">
            <v>C_886088786</v>
          </cell>
          <cell r="B450" t="str">
            <v>Y</v>
          </cell>
          <cell r="C450">
            <v>43641</v>
          </cell>
          <cell r="D450" t="str">
            <v>MJ</v>
          </cell>
          <cell r="E450" t="str">
            <v>https://umnboxcom/s/n16npdi1ito5m87bw680wxcklol2s5fx</v>
          </cell>
          <cell r="F450" t="str">
            <v>Salt River Project</v>
          </cell>
          <cell r="G450" t="str">
            <v>Salt River Project</v>
          </cell>
          <cell r="H450">
            <v>16572</v>
          </cell>
          <cell r="L450">
            <v>100</v>
          </cell>
          <cell r="M450" t="str">
            <v>Pct of Customer Load</v>
          </cell>
          <cell r="N450">
            <v>5</v>
          </cell>
          <cell r="O450" t="str">
            <v>Residential</v>
          </cell>
          <cell r="Q450" t="str">
            <v>Amortized – Per kWh</v>
          </cell>
          <cell r="V450">
            <v>9.9000000000000005E-2</v>
          </cell>
          <cell r="X450">
            <v>60</v>
          </cell>
          <cell r="AB450" t="str">
            <v>No Reimbursement</v>
          </cell>
          <cell r="AC450" t="str">
            <v>Premium pricing</v>
          </cell>
          <cell r="AI450">
            <v>2011</v>
          </cell>
          <cell r="AS450" t="str">
            <v>P_948450931</v>
          </cell>
          <cell r="BC450" t="str">
            <v>Program has since been suspended and replaced with a green pricing program</v>
          </cell>
        </row>
        <row r="451">
          <cell r="A451" t="str">
            <v>C_816058633</v>
          </cell>
          <cell r="B451" t="str">
            <v>Y</v>
          </cell>
          <cell r="C451">
            <v>43642</v>
          </cell>
          <cell r="D451" t="str">
            <v>MG</v>
          </cell>
          <cell r="E451" t="str">
            <v>https://umnboxcom/s/c7erh8ylzly2zi51cfvgcvovk4aak538</v>
          </cell>
          <cell r="F451" t="str">
            <v>City of Traer - (IA)</v>
          </cell>
          <cell r="G451" t="str">
            <v>City of Traer - (IA)</v>
          </cell>
          <cell r="H451">
            <v>19062</v>
          </cell>
          <cell r="I451">
            <v>300</v>
          </cell>
          <cell r="J451" t="str">
            <v>DC</v>
          </cell>
          <cell r="M451" t="str">
            <v>Full Panel</v>
          </cell>
          <cell r="N451">
            <v>20</v>
          </cell>
          <cell r="O451" t="str">
            <v>Res/Comm/Ind</v>
          </cell>
          <cell r="Q451" t="str">
            <v>Pay up front – Fixed</v>
          </cell>
          <cell r="R451">
            <v>530</v>
          </cell>
          <cell r="AB451" t="str">
            <v>VNEM</v>
          </cell>
          <cell r="AF451" t="str">
            <v>Fall</v>
          </cell>
          <cell r="AI451">
            <v>2013</v>
          </cell>
          <cell r="AJ451" t="str">
            <v>Uncertain</v>
          </cell>
          <cell r="AS451" t="str">
            <v>P_779022077</v>
          </cell>
        </row>
        <row r="452">
          <cell r="A452" t="str">
            <v>C_089625213a</v>
          </cell>
          <cell r="B452" t="str">
            <v>Y</v>
          </cell>
          <cell r="C452">
            <v>43670</v>
          </cell>
          <cell r="D452" t="str">
            <v>LF</v>
          </cell>
          <cell r="E452" t="str">
            <v>https://umnboxcom/s/mwmecojf70xm3w9fb69iebaxxodio4hx</v>
          </cell>
          <cell r="F452" t="str">
            <v>Plumas-Sierra Rural Elec Coop</v>
          </cell>
          <cell r="G452" t="str">
            <v>Plumas-Sierra Rural Elec Coop</v>
          </cell>
          <cell r="H452">
            <v>15308</v>
          </cell>
          <cell r="K452">
            <v>100</v>
          </cell>
          <cell r="M452" t="str">
            <v>Fixed Energy Amount</v>
          </cell>
          <cell r="N452">
            <v>5</v>
          </cell>
          <cell r="O452" t="str">
            <v>Res/Comm/Ind</v>
          </cell>
          <cell r="Q452" t="str">
            <v>Amortized – Per kWh</v>
          </cell>
          <cell r="V452">
            <v>7.2100000000000003E-3</v>
          </cell>
          <cell r="X452">
            <v>60</v>
          </cell>
          <cell r="AB452" t="str">
            <v>No Reimbursement</v>
          </cell>
          <cell r="AI452">
            <v>2017</v>
          </cell>
          <cell r="AJ452" t="str">
            <v>Utility</v>
          </cell>
          <cell r="AS452" t="str">
            <v>P_414025861</v>
          </cell>
        </row>
        <row r="453">
          <cell r="A453" t="str">
            <v>C_089625213b</v>
          </cell>
          <cell r="B453" t="str">
            <v>Y</v>
          </cell>
          <cell r="C453">
            <v>43670</v>
          </cell>
          <cell r="D453" t="str">
            <v>LF</v>
          </cell>
          <cell r="E453" t="str">
            <v>https://umnboxcom/s/mwmecojf70xm3w9fb69iebaxxodio4hx</v>
          </cell>
          <cell r="F453" t="str">
            <v>Plumas-Sierra Rural Elec Coop</v>
          </cell>
          <cell r="G453" t="str">
            <v>Plumas-Sierra Rural Elec Coop</v>
          </cell>
          <cell r="H453">
            <v>15308</v>
          </cell>
          <cell r="K453">
            <v>100</v>
          </cell>
          <cell r="M453" t="str">
            <v>Fixed Energy Amount</v>
          </cell>
          <cell r="N453">
            <v>10</v>
          </cell>
          <cell r="O453" t="str">
            <v>Res/Comm/Ind</v>
          </cell>
          <cell r="Q453" t="str">
            <v>Amortized – Per kWh</v>
          </cell>
          <cell r="V453">
            <v>7.2100000000000003E-3</v>
          </cell>
          <cell r="X453">
            <v>120</v>
          </cell>
          <cell r="AB453" t="str">
            <v>No Reimbursement</v>
          </cell>
          <cell r="AI453">
            <v>2017</v>
          </cell>
          <cell r="AJ453" t="str">
            <v>Utility</v>
          </cell>
          <cell r="AS453" t="str">
            <v>P_414025861</v>
          </cell>
        </row>
        <row r="454">
          <cell r="A454" t="str">
            <v>C_089625213c</v>
          </cell>
          <cell r="B454" t="str">
            <v>Y</v>
          </cell>
          <cell r="C454">
            <v>43670</v>
          </cell>
          <cell r="D454" t="str">
            <v>LF</v>
          </cell>
          <cell r="E454" t="str">
            <v>https://umnboxcom/s/mwmecojf70xm3w9fb69iebaxxodio4hx</v>
          </cell>
          <cell r="F454" t="str">
            <v>Plumas-Sierra Rural Elec Coop</v>
          </cell>
          <cell r="G454" t="str">
            <v>Plumas-Sierra Rural Elec Coop</v>
          </cell>
          <cell r="H454">
            <v>15308</v>
          </cell>
          <cell r="K454">
            <v>100</v>
          </cell>
          <cell r="M454" t="str">
            <v>Fixed Energy Amount</v>
          </cell>
          <cell r="N454">
            <v>20</v>
          </cell>
          <cell r="O454" t="str">
            <v>Res/Comm/Ind</v>
          </cell>
          <cell r="Q454" t="str">
            <v>Amortized – Per kWh</v>
          </cell>
          <cell r="V454">
            <v>7.2100000000000003E-3</v>
          </cell>
          <cell r="X454">
            <v>240</v>
          </cell>
          <cell r="AB454" t="str">
            <v>No Reimbursement</v>
          </cell>
          <cell r="AI454">
            <v>2017</v>
          </cell>
          <cell r="AJ454" t="str">
            <v>Utility</v>
          </cell>
          <cell r="AS454" t="str">
            <v>P_414025861</v>
          </cell>
        </row>
        <row r="455">
          <cell r="A455" t="str">
            <v>C_089251482a</v>
          </cell>
          <cell r="B455" t="str">
            <v>Y</v>
          </cell>
          <cell r="C455">
            <v>43670</v>
          </cell>
          <cell r="D455" t="str">
            <v>LF</v>
          </cell>
          <cell r="E455" t="str">
            <v>https://umnboxcom/s/mwmecojf70xm3w9fb69iebaxxodio4hx</v>
          </cell>
          <cell r="F455" t="str">
            <v>Plumas-Sierra Rural Elec Coop</v>
          </cell>
          <cell r="G455" t="str">
            <v>Plumas-Sierra Rural Elec Coop</v>
          </cell>
          <cell r="H455">
            <v>15308</v>
          </cell>
          <cell r="K455">
            <v>100</v>
          </cell>
          <cell r="M455" t="str">
            <v>Fixed Energy Amount</v>
          </cell>
          <cell r="N455">
            <v>5</v>
          </cell>
          <cell r="O455" t="str">
            <v>Res/Comm/Ind</v>
          </cell>
          <cell r="Q455" t="str">
            <v>Pay up front – Fixed</v>
          </cell>
          <cell r="R455">
            <v>810</v>
          </cell>
          <cell r="AB455" t="str">
            <v>No Reimbursement</v>
          </cell>
          <cell r="AI455">
            <v>2017</v>
          </cell>
          <cell r="AJ455" t="str">
            <v>Utility</v>
          </cell>
          <cell r="AS455" t="str">
            <v>P_414025861</v>
          </cell>
        </row>
        <row r="456">
          <cell r="A456" t="str">
            <v>C_089251482b</v>
          </cell>
          <cell r="B456" t="str">
            <v>Y</v>
          </cell>
          <cell r="C456">
            <v>43670</v>
          </cell>
          <cell r="D456" t="str">
            <v>LF</v>
          </cell>
          <cell r="E456" t="str">
            <v>https://umnboxcom/s/mwmecojf70xm3w9fb69iebaxxodio4hx</v>
          </cell>
          <cell r="F456" t="str">
            <v>Plumas-Sierra Rural Elec Coop</v>
          </cell>
          <cell r="G456" t="str">
            <v>Plumas-Sierra Rural Elec Coop</v>
          </cell>
          <cell r="H456">
            <v>15308</v>
          </cell>
          <cell r="K456">
            <v>100</v>
          </cell>
          <cell r="M456" t="str">
            <v>Fixed Energy Amount</v>
          </cell>
          <cell r="N456">
            <v>10</v>
          </cell>
          <cell r="O456" t="str">
            <v>Res/Comm/Ind</v>
          </cell>
          <cell r="Q456" t="str">
            <v>Pay up front – Fixed</v>
          </cell>
          <cell r="R456">
            <v>1405</v>
          </cell>
          <cell r="AB456" t="str">
            <v>No Reimbursement</v>
          </cell>
          <cell r="AI456">
            <v>2017</v>
          </cell>
          <cell r="AJ456" t="str">
            <v>Utility</v>
          </cell>
          <cell r="AS456" t="str">
            <v>P_414025861</v>
          </cell>
        </row>
        <row r="457">
          <cell r="A457" t="str">
            <v>C_089251482c</v>
          </cell>
          <cell r="B457" t="str">
            <v>Y</v>
          </cell>
          <cell r="C457">
            <v>43670</v>
          </cell>
          <cell r="D457" t="str">
            <v>LF</v>
          </cell>
          <cell r="E457" t="str">
            <v>https://umnboxcom/s/mwmecojf70xm3w9fb69iebaxxodio4hx</v>
          </cell>
          <cell r="F457" t="str">
            <v>Plumas-Sierra Rural Elec Coop</v>
          </cell>
          <cell r="G457" t="str">
            <v>Plumas-Sierra Rural Elec Coop</v>
          </cell>
          <cell r="H457">
            <v>15308</v>
          </cell>
          <cell r="K457">
            <v>100</v>
          </cell>
          <cell r="M457" t="str">
            <v>Fixed Energy Amount</v>
          </cell>
          <cell r="N457">
            <v>20</v>
          </cell>
          <cell r="O457" t="str">
            <v>Res/Comm/Ind</v>
          </cell>
          <cell r="Q457" t="str">
            <v>Pay up front – Fixed</v>
          </cell>
          <cell r="R457">
            <v>2075</v>
          </cell>
          <cell r="AB457" t="str">
            <v>No Reimbursement</v>
          </cell>
          <cell r="AI457">
            <v>2017</v>
          </cell>
          <cell r="AJ457" t="str">
            <v>Utility</v>
          </cell>
          <cell r="AS457" t="str">
            <v>P_414025861</v>
          </cell>
        </row>
        <row r="458">
          <cell r="A458" t="str">
            <v>C_902685946a</v>
          </cell>
          <cell r="B458" t="str">
            <v>Y</v>
          </cell>
          <cell r="C458">
            <v>43670</v>
          </cell>
          <cell r="D458" t="str">
            <v>LF</v>
          </cell>
          <cell r="E458" t="str">
            <v>https://umnboxcom/s/v48oiysm2glzsxcih6q8u698bjw2uvii</v>
          </cell>
          <cell r="F458" t="str">
            <v>City of Roseville - (CA)</v>
          </cell>
          <cell r="G458" t="str">
            <v>City of Roseville - (CA)</v>
          </cell>
          <cell r="H458">
            <v>16295</v>
          </cell>
          <cell r="L458">
            <v>50</v>
          </cell>
          <cell r="M458" t="str">
            <v>Pct of Customer Load</v>
          </cell>
          <cell r="N458">
            <v>1</v>
          </cell>
          <cell r="O458" t="str">
            <v>Residential</v>
          </cell>
          <cell r="Q458" t="str">
            <v>Amortized – Per kWh</v>
          </cell>
          <cell r="V458">
            <v>1.4999999999999999E-2</v>
          </cell>
          <cell r="AB458" t="str">
            <v>VNEM</v>
          </cell>
          <cell r="AI458">
            <v>2019</v>
          </cell>
          <cell r="AJ458" t="str">
            <v>Uncertain</v>
          </cell>
          <cell r="AS458" t="str">
            <v>P_794391783</v>
          </cell>
        </row>
        <row r="459">
          <cell r="A459" t="str">
            <v>C_902685946b</v>
          </cell>
          <cell r="B459" t="str">
            <v>Y</v>
          </cell>
          <cell r="C459">
            <v>43670</v>
          </cell>
          <cell r="D459" t="str">
            <v>LF</v>
          </cell>
          <cell r="E459" t="str">
            <v>https://umnboxcom/s/v48oiysm2glzsxcih6q8u698bjw2uvii</v>
          </cell>
          <cell r="F459" t="str">
            <v>City of Roseville - (CA)</v>
          </cell>
          <cell r="G459" t="str">
            <v>City of Roseville - (CA)</v>
          </cell>
          <cell r="H459">
            <v>16295</v>
          </cell>
          <cell r="L459">
            <v>100</v>
          </cell>
          <cell r="M459" t="str">
            <v>Pct of Customer Load</v>
          </cell>
          <cell r="N459">
            <v>1</v>
          </cell>
          <cell r="O459" t="str">
            <v>Residential</v>
          </cell>
          <cell r="Q459" t="str">
            <v>Amortized – Per kWh</v>
          </cell>
          <cell r="V459">
            <v>1.4999999999999999E-2</v>
          </cell>
          <cell r="AB459" t="str">
            <v>VNEM</v>
          </cell>
          <cell r="AI459">
            <v>2019</v>
          </cell>
          <cell r="AJ459" t="str">
            <v>Uncertain</v>
          </cell>
          <cell r="AS459" t="str">
            <v>P_794391783</v>
          </cell>
        </row>
        <row r="460">
          <cell r="A460" t="str">
            <v>C_974884318</v>
          </cell>
          <cell r="B460" t="str">
            <v>Y</v>
          </cell>
          <cell r="C460">
            <v>42622</v>
          </cell>
          <cell r="D460" t="str">
            <v>MJ</v>
          </cell>
          <cell r="E460" t="str">
            <v>https://umnboxcom/s/kiqddvwx50sspcyx7ie2t3a93hpqy8sd</v>
          </cell>
          <cell r="F460" t="str">
            <v>East Central Oklahoma Elec Coop Inc</v>
          </cell>
          <cell r="G460" t="str">
            <v>East Central Oklahoma Elec Coop Inc</v>
          </cell>
          <cell r="H460">
            <v>5598</v>
          </cell>
          <cell r="I460">
            <v>100</v>
          </cell>
          <cell r="J460" t="str">
            <v>DC</v>
          </cell>
          <cell r="M460" t="str">
            <v>Fixed Wattage Amount</v>
          </cell>
          <cell r="N460">
            <v>25</v>
          </cell>
          <cell r="O460" t="str">
            <v>Residential</v>
          </cell>
          <cell r="Q460" t="str">
            <v>Pay up front – Fixed</v>
          </cell>
          <cell r="R460">
            <v>336</v>
          </cell>
          <cell r="AB460" t="str">
            <v>VNEM</v>
          </cell>
          <cell r="AI460">
            <v>2015</v>
          </cell>
          <cell r="AJ460" t="str">
            <v>Uncertain</v>
          </cell>
          <cell r="AS460" t="str">
            <v>P_220326044</v>
          </cell>
        </row>
        <row r="461">
          <cell r="A461" t="str">
            <v>C_136006227</v>
          </cell>
          <cell r="B461" t="str">
            <v>Y</v>
          </cell>
          <cell r="C461">
            <v>43769</v>
          </cell>
          <cell r="D461" t="str">
            <v>JR</v>
          </cell>
          <cell r="E461" t="str">
            <v>https://umnboxcom/s/0er0dii913qaayh6xcdkoghr9x2f5i3u</v>
          </cell>
          <cell r="F461" t="str">
            <v>Central Georgia El Member Corp</v>
          </cell>
          <cell r="G461" t="str">
            <v>Central Georgia El Member Corp</v>
          </cell>
          <cell r="H461">
            <v>3248</v>
          </cell>
          <cell r="I461">
            <v>1000</v>
          </cell>
          <cell r="J461" t="str">
            <v>AC</v>
          </cell>
          <cell r="M461" t="str">
            <v>Fixed Wattage Amount</v>
          </cell>
          <cell r="N461" t="str">
            <v>N/A</v>
          </cell>
          <cell r="O461" t="str">
            <v>Residential</v>
          </cell>
          <cell r="Q461" t="str">
            <v>Amortized – Fixed</v>
          </cell>
          <cell r="S461">
            <v>19</v>
          </cell>
          <cell r="Z461" t="str">
            <v>Pay fixed amount per month, exit any time</v>
          </cell>
          <cell r="AB461" t="str">
            <v>VNEM</v>
          </cell>
          <cell r="AI461">
            <v>2017</v>
          </cell>
          <cell r="AJ461" t="str">
            <v>Uncertain</v>
          </cell>
          <cell r="AS461" t="str">
            <v>P_313395945a</v>
          </cell>
          <cell r="AT461" t="str">
            <v>P_313395945b</v>
          </cell>
          <cell r="BC461" t="str">
            <v>Participant recieves energy credit for the generation of every 'block' they own</v>
          </cell>
        </row>
        <row r="462">
          <cell r="A462" t="str">
            <v>C_581399810</v>
          </cell>
          <cell r="B462" t="str">
            <v>Y</v>
          </cell>
          <cell r="C462">
            <v>43720</v>
          </cell>
          <cell r="D462" t="str">
            <v>JR</v>
          </cell>
          <cell r="E462" t="str">
            <v>https://umnboxcom/s/ls83ej5v5eg51rfc1zpjlwaqlfgn7woe</v>
          </cell>
          <cell r="F462" t="str">
            <v>Diverse Power Incorporated</v>
          </cell>
          <cell r="G462" t="str">
            <v>Diverse Power Incorporated</v>
          </cell>
          <cell r="H462">
            <v>19219</v>
          </cell>
          <cell r="I462">
            <v>1250</v>
          </cell>
          <cell r="J462" t="str">
            <v>AC</v>
          </cell>
          <cell r="M462" t="str">
            <v>Fixed Wattage Amount</v>
          </cell>
          <cell r="N462" t="str">
            <v>N/A</v>
          </cell>
          <cell r="O462" t="str">
            <v>Residential</v>
          </cell>
          <cell r="Q462" t="str">
            <v>Amortized – Fixed</v>
          </cell>
          <cell r="S462">
            <v>25</v>
          </cell>
          <cell r="Z462" t="str">
            <v>Pay fixed amount per month, exit any time</v>
          </cell>
          <cell r="AB462" t="str">
            <v>VNEM</v>
          </cell>
          <cell r="AI462">
            <v>2017</v>
          </cell>
          <cell r="AJ462" t="str">
            <v>Uncertain</v>
          </cell>
          <cell r="AS462" t="str">
            <v>P_313395945a</v>
          </cell>
          <cell r="AT462" t="str">
            <v>P_313395945b</v>
          </cell>
          <cell r="BC462" t="str">
            <v>Participant recieves energy credit for the generation of every 'block' they own</v>
          </cell>
        </row>
        <row r="463">
          <cell r="A463" t="str">
            <v>C_692768752</v>
          </cell>
          <cell r="B463" t="str">
            <v>Y</v>
          </cell>
          <cell r="C463">
            <v>43721</v>
          </cell>
          <cell r="D463" t="str">
            <v>JR</v>
          </cell>
          <cell r="E463" t="str">
            <v>https://umnboxcom/s/1urcqqtzb7pbruz2fjswp5jghoxq7f35</v>
          </cell>
          <cell r="F463" t="str">
            <v>GreyStone Power Corporation</v>
          </cell>
          <cell r="G463" t="str">
            <v>GreyStone Power Corporation</v>
          </cell>
          <cell r="H463">
            <v>7090</v>
          </cell>
          <cell r="I463">
            <v>1000</v>
          </cell>
          <cell r="J463" t="str">
            <v>AC</v>
          </cell>
          <cell r="M463" t="str">
            <v>Fixed Wattage Amount</v>
          </cell>
          <cell r="N463" t="str">
            <v>N/A</v>
          </cell>
          <cell r="O463" t="str">
            <v>Residential</v>
          </cell>
          <cell r="Q463" t="str">
            <v>Amortized – Fixed</v>
          </cell>
          <cell r="S463">
            <v>25</v>
          </cell>
          <cell r="Z463" t="str">
            <v>Pay fixed amount per month, exit any time</v>
          </cell>
          <cell r="AB463" t="str">
            <v>VNEM</v>
          </cell>
          <cell r="AI463">
            <v>2017</v>
          </cell>
          <cell r="AJ463" t="str">
            <v>Uncertain</v>
          </cell>
          <cell r="AS463" t="str">
            <v>P_414128912</v>
          </cell>
          <cell r="BC463" t="str">
            <v>Participant recieves energy credit for the generation of every 'block' they own</v>
          </cell>
        </row>
        <row r="464">
          <cell r="A464" t="str">
            <v>C_170033939</v>
          </cell>
          <cell r="B464" t="str">
            <v>Y</v>
          </cell>
          <cell r="C464">
            <v>43721</v>
          </cell>
          <cell r="D464" t="str">
            <v>JR</v>
          </cell>
          <cell r="E464" t="str">
            <v>https://umnboxcom/s/r3csgcsr2mwq6qfeh2yglvmwn69fedof</v>
          </cell>
          <cell r="F464" t="str">
            <v>GreyStone Power Corporation</v>
          </cell>
          <cell r="G464" t="str">
            <v>GreyStone Power Corporation</v>
          </cell>
          <cell r="H464">
            <v>7090</v>
          </cell>
          <cell r="I464">
            <v>1000</v>
          </cell>
          <cell r="J464" t="str">
            <v>AC</v>
          </cell>
          <cell r="M464" t="str">
            <v>Fixed Wattage Amount</v>
          </cell>
          <cell r="N464" t="str">
            <v>N/A</v>
          </cell>
          <cell r="O464" t="str">
            <v>Residential</v>
          </cell>
          <cell r="Q464" t="str">
            <v>Amortized – Fixed</v>
          </cell>
          <cell r="S464">
            <v>22</v>
          </cell>
          <cell r="Z464" t="str">
            <v>Pay fixed amount per month, exit any time</v>
          </cell>
          <cell r="AB464" t="str">
            <v>VNEM</v>
          </cell>
          <cell r="AI464">
            <v>2017</v>
          </cell>
          <cell r="AJ464" t="str">
            <v>Uncertain</v>
          </cell>
          <cell r="AS464" t="str">
            <v>P_313395945a</v>
          </cell>
          <cell r="AT464" t="str">
            <v>P_313395945b</v>
          </cell>
          <cell r="BC464" t="str">
            <v>Participant recieves energy credit for the generation of every 'block' they own</v>
          </cell>
        </row>
        <row r="465">
          <cell r="A465" t="str">
            <v>C_321243134</v>
          </cell>
          <cell r="B465" t="str">
            <v>Y</v>
          </cell>
          <cell r="C465">
            <v>43769</v>
          </cell>
          <cell r="D465" t="str">
            <v>JR</v>
          </cell>
          <cell r="E465" t="str">
            <v>https://umnboxcom/s/h75k7ph6ru16371wehupighvz1v0wz8t</v>
          </cell>
          <cell r="F465" t="str">
            <v>Habersham Electric Membership Corp</v>
          </cell>
          <cell r="G465" t="str">
            <v>Habersham Electric Membership Corp</v>
          </cell>
          <cell r="H465">
            <v>7887</v>
          </cell>
          <cell r="I465">
            <v>1250</v>
          </cell>
          <cell r="J465" t="str">
            <v>AC</v>
          </cell>
          <cell r="M465" t="str">
            <v>Fixed Wattage Amount</v>
          </cell>
          <cell r="N465" t="str">
            <v>N/A</v>
          </cell>
          <cell r="O465" t="str">
            <v>Residential</v>
          </cell>
          <cell r="Q465" t="str">
            <v>Amortized – Fixed</v>
          </cell>
          <cell r="S465">
            <v>25</v>
          </cell>
          <cell r="Z465" t="str">
            <v>Pay fixed amount per month, exit any time</v>
          </cell>
          <cell r="AB465" t="str">
            <v>VNEM</v>
          </cell>
          <cell r="AI465">
            <v>2017</v>
          </cell>
          <cell r="AJ465" t="str">
            <v>Uncertain</v>
          </cell>
          <cell r="AS465" t="str">
            <v>P_313395945a</v>
          </cell>
          <cell r="AT465" t="str">
            <v>P_313395945b</v>
          </cell>
          <cell r="BC465" t="str">
            <v>Participant recieves energy credit for the generation of every 'block' they own</v>
          </cell>
        </row>
        <row r="466">
          <cell r="A466" t="str">
            <v>C_048465163</v>
          </cell>
          <cell r="B466" t="str">
            <v>Y</v>
          </cell>
          <cell r="C466">
            <v>44096</v>
          </cell>
          <cell r="D466" t="str">
            <v>JR</v>
          </cell>
          <cell r="E466" t="str">
            <v>https://umnboxcom/s/qqa5w5tz6k7x3bk5mddwx92vw2nmc79h</v>
          </cell>
          <cell r="F466" t="str">
            <v>Jefferson Electric Member Corp</v>
          </cell>
          <cell r="G466" t="str">
            <v>Jefferson Electric Member Corp</v>
          </cell>
          <cell r="H466">
            <v>9689</v>
          </cell>
          <cell r="I466">
            <v>1000</v>
          </cell>
          <cell r="J466" t="str">
            <v>AC</v>
          </cell>
          <cell r="M466" t="str">
            <v>Fixed Wattage Amount</v>
          </cell>
          <cell r="N466" t="str">
            <v>N/A</v>
          </cell>
          <cell r="O466" t="str">
            <v>Residential</v>
          </cell>
          <cell r="Q466" t="str">
            <v>Amortized – Fixed</v>
          </cell>
          <cell r="S466">
            <v>21.5</v>
          </cell>
          <cell r="Z466" t="str">
            <v>Pay fixed amount per month, exit any time</v>
          </cell>
          <cell r="AB466" t="str">
            <v>VNEM</v>
          </cell>
          <cell r="AI466">
            <v>2019</v>
          </cell>
          <cell r="AJ466" t="str">
            <v>Uncertain</v>
          </cell>
          <cell r="AS466" t="str">
            <v>P_313395945a</v>
          </cell>
          <cell r="AT466" t="str">
            <v>P_313395945b</v>
          </cell>
          <cell r="BC466" t="str">
            <v>Participant recieves energy credit for the generation of every 'block' they own</v>
          </cell>
        </row>
        <row r="467">
          <cell r="A467" t="str">
            <v>C_542354604</v>
          </cell>
          <cell r="B467" t="str">
            <v>Y</v>
          </cell>
          <cell r="C467">
            <v>43769</v>
          </cell>
          <cell r="D467" t="str">
            <v>JR</v>
          </cell>
          <cell r="E467" t="str">
            <v>https://umnboxcom/s/fjtnfs93l0dfsb4jggpjbrkiapr5p8fo</v>
          </cell>
          <cell r="F467" t="str">
            <v>Georgia Power Co</v>
          </cell>
          <cell r="G467" t="str">
            <v>Georgia Power Co</v>
          </cell>
          <cell r="H467">
            <v>7140</v>
          </cell>
          <cell r="I467">
            <v>1000</v>
          </cell>
          <cell r="J467" t="str">
            <v>AC</v>
          </cell>
          <cell r="M467" t="str">
            <v>Fixed Wattage Amount</v>
          </cell>
          <cell r="N467">
            <v>1</v>
          </cell>
          <cell r="O467" t="str">
            <v>Residential</v>
          </cell>
          <cell r="Q467" t="str">
            <v>Amortized – Fixed</v>
          </cell>
          <cell r="S467">
            <v>24.99</v>
          </cell>
          <cell r="X467">
            <v>12</v>
          </cell>
          <cell r="Z467" t="str">
            <v>Pay fixed amount per month for first 12 months, exit any time after</v>
          </cell>
          <cell r="AB467" t="str">
            <v>VNEM</v>
          </cell>
          <cell r="AI467">
            <v>2018</v>
          </cell>
          <cell r="AJ467" t="str">
            <v>Uncertain</v>
          </cell>
          <cell r="AS467" t="str">
            <v>P_714769494a</v>
          </cell>
          <cell r="AT467" t="str">
            <v>P_714769494b</v>
          </cell>
          <cell r="AU467" t="str">
            <v>P_714769494c</v>
          </cell>
          <cell r="BC467" t="str">
            <v>Participant recieves energy credit for the generation of every 'block' they own</v>
          </cell>
        </row>
        <row r="468">
          <cell r="A468" t="str">
            <v>C_418647347</v>
          </cell>
          <cell r="B468" t="str">
            <v>Y</v>
          </cell>
          <cell r="C468">
            <v>43769</v>
          </cell>
          <cell r="D468" t="str">
            <v>JR</v>
          </cell>
          <cell r="E468" t="str">
            <v>https://umnboxcom/s/u7hs2opbiksru2btu2b1plf8jow033b6</v>
          </cell>
          <cell r="F468" t="str">
            <v>Okefenoke Rural El Member Corp</v>
          </cell>
          <cell r="G468" t="str">
            <v>Okefenoke Rural El Member Corp</v>
          </cell>
          <cell r="H468">
            <v>31833</v>
          </cell>
          <cell r="I468">
            <v>1000</v>
          </cell>
          <cell r="J468" t="str">
            <v>AC</v>
          </cell>
          <cell r="M468" t="str">
            <v>Fixed Wattage Amount</v>
          </cell>
          <cell r="N468" t="str">
            <v>N/A</v>
          </cell>
          <cell r="O468" t="str">
            <v>Residential</v>
          </cell>
          <cell r="Q468" t="str">
            <v>Amortized – Fixed</v>
          </cell>
          <cell r="S468">
            <v>20</v>
          </cell>
          <cell r="Z468" t="str">
            <v>Pay fixed amount per month, exit any time</v>
          </cell>
          <cell r="AB468" t="str">
            <v>VNEM</v>
          </cell>
          <cell r="AG468">
            <v>6</v>
          </cell>
          <cell r="AH468">
            <v>1</v>
          </cell>
          <cell r="AI468">
            <v>2016</v>
          </cell>
          <cell r="AJ468" t="str">
            <v>Uncertain</v>
          </cell>
          <cell r="AS468" t="str">
            <v>P_550296167a</v>
          </cell>
          <cell r="AT468" t="str">
            <v>P_550296167b</v>
          </cell>
          <cell r="AU468" t="str">
            <v>P_550296167c</v>
          </cell>
          <cell r="BC468" t="str">
            <v>Participant recieves energy credit for the generation of every 'block' they own</v>
          </cell>
        </row>
        <row r="469">
          <cell r="A469" t="str">
            <v>C_663578425</v>
          </cell>
          <cell r="B469" t="str">
            <v>Y</v>
          </cell>
          <cell r="C469">
            <v>43769</v>
          </cell>
          <cell r="D469" t="str">
            <v>JR</v>
          </cell>
          <cell r="E469" t="str">
            <v>https://umnboxcom/s/tj44dsosnkwxmxn67ispst456i1vin3f</v>
          </cell>
          <cell r="F469" t="str">
            <v>Mitchell Electric Member Corp</v>
          </cell>
          <cell r="G469" t="str">
            <v>Mitchell Electric Member Corp</v>
          </cell>
          <cell r="H469">
            <v>12706</v>
          </cell>
          <cell r="I469">
            <v>1000</v>
          </cell>
          <cell r="J469" t="str">
            <v>AC</v>
          </cell>
          <cell r="M469" t="str">
            <v>Fixed Wattage Amount</v>
          </cell>
          <cell r="N469" t="str">
            <v>N/A</v>
          </cell>
          <cell r="O469" t="str">
            <v>Residential</v>
          </cell>
          <cell r="Q469" t="str">
            <v>Amortized – Fixed</v>
          </cell>
          <cell r="S469">
            <v>20</v>
          </cell>
          <cell r="Z469" t="str">
            <v>Pay fixed amount per month, exit any time</v>
          </cell>
          <cell r="AB469" t="str">
            <v>VNEM</v>
          </cell>
          <cell r="AI469">
            <v>2017</v>
          </cell>
          <cell r="AJ469" t="str">
            <v>Uncertain</v>
          </cell>
          <cell r="AS469" t="str">
            <v>P_313395945a</v>
          </cell>
          <cell r="AT469" t="str">
            <v>P_313395945b</v>
          </cell>
          <cell r="BC469" t="str">
            <v>Participant recieves energy credit for the generation of every 'block' they own</v>
          </cell>
        </row>
        <row r="470">
          <cell r="A470" t="str">
            <v>C_470016961</v>
          </cell>
          <cell r="B470" t="str">
            <v>Y</v>
          </cell>
          <cell r="C470">
            <v>43769</v>
          </cell>
          <cell r="D470" t="str">
            <v>JR</v>
          </cell>
          <cell r="E470" t="str">
            <v>https://umnboxcom/s/59witg7lwoe05ozwilmrxb3h8bsgpwqd</v>
          </cell>
          <cell r="F470" t="str">
            <v>Satilla Rural Elec Member Corporation</v>
          </cell>
          <cell r="G470" t="str">
            <v>Satilla Rural Elec Member Corporation</v>
          </cell>
          <cell r="H470">
            <v>16674</v>
          </cell>
          <cell r="I470">
            <v>1000</v>
          </cell>
          <cell r="J470" t="str">
            <v>AC</v>
          </cell>
          <cell r="M470" t="str">
            <v>Fixed Wattage Amount</v>
          </cell>
          <cell r="N470" t="str">
            <v>N/A</v>
          </cell>
          <cell r="O470" t="str">
            <v>Residential</v>
          </cell>
          <cell r="Q470" t="str">
            <v>Amortized – Fixed</v>
          </cell>
          <cell r="S470">
            <v>18</v>
          </cell>
          <cell r="Z470" t="str">
            <v>Pay fixed amount per month, exit any time</v>
          </cell>
          <cell r="AB470" t="str">
            <v>VNEM</v>
          </cell>
          <cell r="AI470" t="str">
            <v>2016</v>
          </cell>
          <cell r="AJ470" t="str">
            <v>Uncertain</v>
          </cell>
          <cell r="AS470" t="str">
            <v>P_932142890</v>
          </cell>
          <cell r="BC470" t="str">
            <v>Participant recieves energy credit for the generation of every 'block' they own</v>
          </cell>
        </row>
        <row r="471">
          <cell r="A471" t="str">
            <v>C_712783488a</v>
          </cell>
          <cell r="B471" t="str">
            <v>Y</v>
          </cell>
          <cell r="C471">
            <v>44279</v>
          </cell>
          <cell r="D471" t="str">
            <v>KL</v>
          </cell>
          <cell r="E471" t="str">
            <v>https://umnboxcom/s/e06xaw81dbmsaxxsqt82z2ufngjws7qw</v>
          </cell>
          <cell r="F471" t="str">
            <v>Rocky Mountain Power</v>
          </cell>
          <cell r="G471" t="str">
            <v>Rocky Mountain Power</v>
          </cell>
          <cell r="H471">
            <v>8714</v>
          </cell>
          <cell r="K471">
            <v>200</v>
          </cell>
          <cell r="M471" t="str">
            <v>Fixed Energy Amount</v>
          </cell>
          <cell r="N471">
            <v>20</v>
          </cell>
          <cell r="O471" t="str">
            <v>Residential</v>
          </cell>
          <cell r="P471" t="str">
            <v>by 200 kWh blocks or Subscriber Solar with Full Coverage Option (schedule 1, 2, 3)</v>
          </cell>
          <cell r="Q471" t="str">
            <v>Hybrid</v>
          </cell>
          <cell r="S471">
            <v>15.45</v>
          </cell>
          <cell r="T471">
            <v>0</v>
          </cell>
          <cell r="U471">
            <v>240</v>
          </cell>
          <cell r="V471">
            <v>3.9780000000000003E-2</v>
          </cell>
          <cell r="W471">
            <v>2.5814804081998988E-2</v>
          </cell>
          <cell r="X471">
            <v>240</v>
          </cell>
          <cell r="AB471" t="str">
            <v>Other</v>
          </cell>
          <cell r="AI471">
            <v>2016</v>
          </cell>
          <cell r="AJ471" t="str">
            <v>Uncertain</v>
          </cell>
          <cell r="AS471" t="str">
            <v>P_932124376</v>
          </cell>
          <cell r="BC471"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247% growth rate on the solar block delivery charge assuming 5 years of growth, therefore we are not changing the contract from 2016 (https://wwwrockymountainpowernet/savings-energy-choices/blue-sky-renewable-energy/subscriber-solarhtml) 3978*1025^5+7725 = 122257 ~= 122244</v>
          </cell>
        </row>
        <row r="472">
          <cell r="A472" t="str">
            <v>C_712783488b</v>
          </cell>
          <cell r="B472" t="str">
            <v>Y</v>
          </cell>
          <cell r="C472">
            <v>44279</v>
          </cell>
          <cell r="D472" t="str">
            <v>KL</v>
          </cell>
          <cell r="E472" t="str">
            <v>https://umnboxcom/s/e06xaw81dbmsaxxsqt82z2ufngjws7qw</v>
          </cell>
          <cell r="F472" t="str">
            <v>Rocky Mountain Power</v>
          </cell>
          <cell r="G472" t="str">
            <v>Rocky Mountain Power</v>
          </cell>
          <cell r="H472">
            <v>8714</v>
          </cell>
          <cell r="K472">
            <v>200</v>
          </cell>
          <cell r="M472" t="str">
            <v>Fixed Wattage Amount</v>
          </cell>
          <cell r="N472">
            <v>20</v>
          </cell>
          <cell r="O472" t="str">
            <v>Commercial</v>
          </cell>
          <cell r="P472" t="str">
            <v>Small comm; by 200 kWh blocks or Subscriber Solar with Full Coverage Option (schedule 23)</v>
          </cell>
          <cell r="Q472" t="str">
            <v>Hybrid</v>
          </cell>
          <cell r="S472">
            <v>14.85</v>
          </cell>
          <cell r="T472">
            <v>0</v>
          </cell>
          <cell r="U472">
            <v>240</v>
          </cell>
          <cell r="V472">
            <v>2.6957999999999999E-2</v>
          </cell>
          <cell r="W472">
            <v>1.9905327217578872E-2</v>
          </cell>
          <cell r="X472">
            <v>240</v>
          </cell>
          <cell r="AB472" t="str">
            <v>Other</v>
          </cell>
          <cell r="AI472">
            <v>2016</v>
          </cell>
          <cell r="AJ472" t="str">
            <v>Uncertain</v>
          </cell>
          <cell r="AS472" t="str">
            <v>P_932124376</v>
          </cell>
          <cell r="BC472"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247% growth rate on the solar block delivery charge assuming 5 years of growth, therefore we are not changing the contract from 2016 (https://wwwrockymountainpowernet/savings-energy-choices/blue-sky-renewable-energy/subscriber-solarhtml) 3978*1025^5+7725 = 122257 ~= 122244</v>
          </cell>
        </row>
        <row r="473">
          <cell r="A473" t="str">
            <v>C_712783488c</v>
          </cell>
          <cell r="B473" t="str">
            <v>Y</v>
          </cell>
          <cell r="C473">
            <v>44279</v>
          </cell>
          <cell r="D473" t="str">
            <v>KL</v>
          </cell>
          <cell r="E473" t="str">
            <v>https://umnboxcom/s/e06xaw81dbmsaxxsqt82z2ufngjws7qw</v>
          </cell>
          <cell r="F473" t="str">
            <v>Rocky Mountain Power</v>
          </cell>
          <cell r="G473" t="str">
            <v>Rocky Mountain Power</v>
          </cell>
          <cell r="H473">
            <v>8714</v>
          </cell>
          <cell r="K473">
            <v>200</v>
          </cell>
          <cell r="M473" t="str">
            <v>Fixed Wattage Amount</v>
          </cell>
          <cell r="N473">
            <v>20</v>
          </cell>
          <cell r="O473" t="str">
            <v>Industrial</v>
          </cell>
          <cell r="P473" t="str">
            <v>without interval meter (schedule 6, 6A, 6B, no interval meter)</v>
          </cell>
          <cell r="Q473" t="str">
            <v>Hybrid</v>
          </cell>
          <cell r="S473">
            <v>14.249999999999998</v>
          </cell>
          <cell r="T473">
            <v>0</v>
          </cell>
          <cell r="U473">
            <v>240</v>
          </cell>
          <cell r="V473">
            <v>0</v>
          </cell>
          <cell r="W473">
            <v>0</v>
          </cell>
          <cell r="X473">
            <v>240</v>
          </cell>
          <cell r="AB473" t="str">
            <v>Other</v>
          </cell>
          <cell r="AI473">
            <v>2016</v>
          </cell>
          <cell r="AJ473" t="str">
            <v>Uncertain</v>
          </cell>
          <cell r="AS473" t="str">
            <v>P_932124376</v>
          </cell>
          <cell r="BC473"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25% growth rate on the solar block delivery charge assuming 5 years of growth, therefore we are not changing the contract from 2016 (https://wwwrockymountainpowernet/savings-energy-choices/blue-sky-renewable-energy/subscriber-solarhtml) 3978*1025^5+7725 = 122257 ~= 122244</v>
          </cell>
        </row>
        <row r="474">
          <cell r="A474" t="str">
            <v>C_712783488d</v>
          </cell>
          <cell r="C474">
            <v>44279</v>
          </cell>
          <cell r="D474" t="str">
            <v>KL</v>
          </cell>
          <cell r="E474" t="str">
            <v>https://umnboxcom/s/e06xaw81dbmsaxxsqt82z2ufngjws7qw</v>
          </cell>
          <cell r="F474" t="str">
            <v>Rocky Mountain Power</v>
          </cell>
          <cell r="G474" t="str">
            <v>Rocky Mountain Power</v>
          </cell>
          <cell r="H474">
            <v>8714</v>
          </cell>
          <cell r="K474">
            <v>200</v>
          </cell>
          <cell r="M474" t="str">
            <v>Fixed Energy Amount</v>
          </cell>
          <cell r="N474">
            <v>20</v>
          </cell>
          <cell r="O474" t="str">
            <v>Industrial</v>
          </cell>
          <cell r="P474" t="str">
            <v>w/ interval meter (schedule 6, 6A, 6B, with interval meter)</v>
          </cell>
          <cell r="Q474" t="str">
            <v>Amortized – Per kWh</v>
          </cell>
          <cell r="V474" t="e">
            <v>#NAME?</v>
          </cell>
          <cell r="AB474" t="str">
            <v>Other</v>
          </cell>
          <cell r="AI474">
            <v>2016</v>
          </cell>
          <cell r="AJ474" t="str">
            <v>Uncertain</v>
          </cell>
          <cell r="AS474" t="str">
            <v>P_932124376</v>
          </cell>
          <cell r="BC474"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25% growth rate on the solar block delivery charge assuming 5 years of growth, therefore we are not changing the contract from 2016 (https://wwwrockymountainpowernet/savings-energy-choices/blue-sky-renewable-energy/subscriber-solarhtml) 3978*1025^5+7725 = 122257 ~= 122244</v>
          </cell>
        </row>
        <row r="475">
          <cell r="A475" t="str">
            <v>C_712783488e</v>
          </cell>
          <cell r="C475">
            <v>44279</v>
          </cell>
          <cell r="D475" t="str">
            <v>KL</v>
          </cell>
          <cell r="E475" t="str">
            <v>https://umnboxcom/s/e06xaw81dbmsaxxsqt82z2ufngjws7qw</v>
          </cell>
          <cell r="F475" t="str">
            <v>Rocky Mountain Power</v>
          </cell>
          <cell r="G475" t="str">
            <v>Rocky Mountain Power</v>
          </cell>
          <cell r="H475">
            <v>8714</v>
          </cell>
          <cell r="K475">
            <v>200</v>
          </cell>
          <cell r="M475" t="str">
            <v>Fixed Energy Amount</v>
          </cell>
          <cell r="N475">
            <v>20</v>
          </cell>
          <cell r="O475" t="str">
            <v>Industrial</v>
          </cell>
          <cell r="P475" t="str">
            <v>(schedule 8, 9, 9A)</v>
          </cell>
          <cell r="Q475" t="str">
            <v>Amortized – Per kWh</v>
          </cell>
          <cell r="V475" t="e">
            <v>#NAME?</v>
          </cell>
          <cell r="AB475" t="str">
            <v>Other</v>
          </cell>
          <cell r="AI475">
            <v>2016</v>
          </cell>
          <cell r="AJ475" t="str">
            <v>Uncertain</v>
          </cell>
          <cell r="AS475" t="str">
            <v>P_932124376</v>
          </cell>
          <cell r="BC475"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confimed a 25% growth rate on the solar block delivery charge assuming 5 years of growth, therefore we are not changing the contract from 2016 (https://wwwrockymountainpowernet/savings-energy-choices/blue-sky-renewable-energy/subscriber-solarhtml) 3978*1025^5+7725 = 122257 cents ~= 122244</v>
          </cell>
        </row>
        <row r="476">
          <cell r="A476" t="str">
            <v>C_349690015a</v>
          </cell>
          <cell r="B476" t="str">
            <v>Y</v>
          </cell>
          <cell r="C476">
            <v>44279</v>
          </cell>
          <cell r="D476" t="str">
            <v>KL</v>
          </cell>
          <cell r="E476" t="str">
            <v>https://umnappboxcom/folder/88080309625</v>
          </cell>
          <cell r="F476" t="str">
            <v>Logan City</v>
          </cell>
          <cell r="G476" t="str">
            <v>Logan City</v>
          </cell>
          <cell r="H476">
            <v>11135</v>
          </cell>
          <cell r="K476">
            <v>100</v>
          </cell>
          <cell r="M476" t="str">
            <v>Fixed Energy Amount</v>
          </cell>
          <cell r="N476">
            <v>15</v>
          </cell>
          <cell r="O476" t="str">
            <v>Residential</v>
          </cell>
          <cell r="Q476" t="str">
            <v>Amortized – Per kWh</v>
          </cell>
          <cell r="V476">
            <v>0.12</v>
          </cell>
          <cell r="X476">
            <v>180</v>
          </cell>
          <cell r="AB476" t="str">
            <v>VNEM</v>
          </cell>
          <cell r="AJ476" t="str">
            <v>Uncertain</v>
          </cell>
          <cell r="AS476" t="str">
            <v>P_742373269</v>
          </cell>
        </row>
        <row r="477">
          <cell r="A477" t="str">
            <v>C_349690015b</v>
          </cell>
          <cell r="B477" t="str">
            <v>Y</v>
          </cell>
          <cell r="C477">
            <v>44279</v>
          </cell>
          <cell r="D477" t="str">
            <v>KL</v>
          </cell>
          <cell r="E477" t="str">
            <v>https://umnappboxcom/folder/88080309625</v>
          </cell>
          <cell r="F477" t="str">
            <v>Logan City</v>
          </cell>
          <cell r="G477" t="str">
            <v>Logan City</v>
          </cell>
          <cell r="H477">
            <v>11135</v>
          </cell>
          <cell r="K477">
            <v>400</v>
          </cell>
          <cell r="M477" t="str">
            <v>Fixed Energy Amount</v>
          </cell>
          <cell r="N477">
            <v>15</v>
          </cell>
          <cell r="O477" t="str">
            <v>Residential</v>
          </cell>
          <cell r="Q477" t="str">
            <v>Amortized – Per kWh</v>
          </cell>
          <cell r="V477">
            <v>0.10875</v>
          </cell>
          <cell r="X477">
            <v>180</v>
          </cell>
          <cell r="AB477" t="str">
            <v>VNEM</v>
          </cell>
          <cell r="AJ477" t="str">
            <v>Uncertain</v>
          </cell>
          <cell r="AS477" t="str">
            <v>P_742373269</v>
          </cell>
        </row>
        <row r="478">
          <cell r="A478" t="str">
            <v>C_349690015c</v>
          </cell>
          <cell r="B478" t="str">
            <v>Y</v>
          </cell>
          <cell r="C478">
            <v>44279</v>
          </cell>
          <cell r="D478" t="str">
            <v>KL</v>
          </cell>
          <cell r="E478" t="str">
            <v>https://umnappboxcom/folder/88080309625</v>
          </cell>
          <cell r="F478" t="str">
            <v>Logan City</v>
          </cell>
          <cell r="G478" t="str">
            <v>Logan City</v>
          </cell>
          <cell r="H478">
            <v>11135</v>
          </cell>
          <cell r="K478">
            <v>1000</v>
          </cell>
          <cell r="M478" t="str">
            <v>Fixed Energy Amount</v>
          </cell>
          <cell r="N478">
            <v>15</v>
          </cell>
          <cell r="O478" t="str">
            <v>Residential</v>
          </cell>
          <cell r="Q478" t="str">
            <v>Amortized – Per kWh</v>
          </cell>
          <cell r="V478">
            <v>0.11376</v>
          </cell>
          <cell r="X478">
            <v>180</v>
          </cell>
          <cell r="AB478" t="str">
            <v>VNEM</v>
          </cell>
          <cell r="AJ478" t="str">
            <v>Uncertain</v>
          </cell>
          <cell r="AS478" t="str">
            <v>P_742373269</v>
          </cell>
        </row>
        <row r="479">
          <cell r="A479" t="str">
            <v>C_789016828</v>
          </cell>
          <cell r="B479" t="str">
            <v>Y</v>
          </cell>
          <cell r="C479">
            <v>43769</v>
          </cell>
          <cell r="D479" t="str">
            <v>JR</v>
          </cell>
          <cell r="E479" t="str">
            <v>https://umnboxcom/s/nwck5o1vcdchibmsgenh2tv73nvplj3b</v>
          </cell>
          <cell r="F479" t="str">
            <v>Snapping Shoals El Member Corp</v>
          </cell>
          <cell r="G479" t="str">
            <v>Snapping Shoals El Member Corp</v>
          </cell>
          <cell r="H479">
            <v>17832</v>
          </cell>
          <cell r="I479">
            <v>1000</v>
          </cell>
          <cell r="J479" t="str">
            <v>AC</v>
          </cell>
          <cell r="M479" t="str">
            <v>Fixed Wattage Amount</v>
          </cell>
          <cell r="N479" t="str">
            <v>N/A</v>
          </cell>
          <cell r="O479" t="str">
            <v>Residential</v>
          </cell>
          <cell r="Q479" t="str">
            <v>Amortized – Fixed</v>
          </cell>
          <cell r="S479">
            <v>20</v>
          </cell>
          <cell r="Z479" t="str">
            <v>Pay fixed amount per month, exit any time</v>
          </cell>
          <cell r="AB479" t="str">
            <v>VNEM</v>
          </cell>
          <cell r="AC479" t="str">
            <v>Participant recieves energy credit for the generation of every 'block' they own</v>
          </cell>
          <cell r="AI479">
            <v>2016</v>
          </cell>
          <cell r="AJ479" t="str">
            <v>Uncertain</v>
          </cell>
          <cell r="AS479" t="str">
            <v>P_122472719</v>
          </cell>
        </row>
        <row r="480">
          <cell r="A480" t="str">
            <v>C_835256009</v>
          </cell>
          <cell r="B480" t="str">
            <v>Y</v>
          </cell>
          <cell r="C480">
            <v>43769</v>
          </cell>
          <cell r="D480" t="str">
            <v>JR</v>
          </cell>
          <cell r="E480" t="str">
            <v>https://umnboxcom/s/phna6p2qam120e52ximravn5d5c1d2vk</v>
          </cell>
          <cell r="F480" t="str">
            <v>Sumter Electric Member Corp</v>
          </cell>
          <cell r="G480" t="str">
            <v>Sumter Electric Member Corp</v>
          </cell>
          <cell r="H480">
            <v>18305</v>
          </cell>
          <cell r="I480">
            <v>1250</v>
          </cell>
          <cell r="J480" t="str">
            <v>AC</v>
          </cell>
          <cell r="M480" t="str">
            <v>Fixed Wattage Amount</v>
          </cell>
          <cell r="N480" t="str">
            <v>N/A</v>
          </cell>
          <cell r="O480" t="str">
            <v>Residential</v>
          </cell>
          <cell r="Q480" t="str">
            <v>Amortized – Fixed</v>
          </cell>
          <cell r="S480">
            <v>25</v>
          </cell>
          <cell r="Z480" t="str">
            <v>Pay fixed amount per month, exit any time</v>
          </cell>
          <cell r="AB480" t="str">
            <v>VNEM</v>
          </cell>
          <cell r="AC480" t="str">
            <v>Participant recieves energy credit for the generation of every 'block' they own</v>
          </cell>
          <cell r="AI480">
            <v>2015</v>
          </cell>
          <cell r="AJ480" t="str">
            <v>Uncertain</v>
          </cell>
          <cell r="AS480" t="str">
            <v>P_313395945a</v>
          </cell>
          <cell r="AT480" t="str">
            <v>P_313395945b</v>
          </cell>
        </row>
        <row r="481">
          <cell r="A481" t="str">
            <v>C_146681416</v>
          </cell>
          <cell r="B481" t="str">
            <v>Y</v>
          </cell>
          <cell r="C481">
            <v>43769</v>
          </cell>
          <cell r="D481" t="str">
            <v>JR</v>
          </cell>
          <cell r="E481" t="str">
            <v>https://umnboxcom/s/hqarcnhhlrgubzjgkqelseupujjwnvjf</v>
          </cell>
          <cell r="F481" t="str">
            <v>Tri-County Elec Member Corp</v>
          </cell>
          <cell r="G481" t="str">
            <v>Tri-County Elec Member Corp</v>
          </cell>
          <cell r="H481">
            <v>18956</v>
          </cell>
          <cell r="I481">
            <v>1220</v>
          </cell>
          <cell r="J481" t="str">
            <v>AC</v>
          </cell>
          <cell r="M481" t="str">
            <v>Fixed Wattage Amount</v>
          </cell>
          <cell r="N481" t="str">
            <v>N/A</v>
          </cell>
          <cell r="O481" t="str">
            <v>Residential</v>
          </cell>
          <cell r="Q481" t="str">
            <v>Amortized – Fixed</v>
          </cell>
          <cell r="S481">
            <v>25</v>
          </cell>
          <cell r="Z481" t="str">
            <v>Pay fixed amount per month, exit any time</v>
          </cell>
          <cell r="AB481" t="str">
            <v>VNEM</v>
          </cell>
          <cell r="AC481" t="str">
            <v>Participant recieves energy credit for the generation of every 'block' they own</v>
          </cell>
          <cell r="AI481">
            <v>2017</v>
          </cell>
          <cell r="AJ481" t="str">
            <v>Uncertain</v>
          </cell>
          <cell r="AS481" t="str">
            <v>P_689047016</v>
          </cell>
        </row>
        <row r="482">
          <cell r="A482" t="str">
            <v>C_523927885</v>
          </cell>
          <cell r="B482" t="str">
            <v>Y</v>
          </cell>
          <cell r="C482">
            <v>43769</v>
          </cell>
          <cell r="D482" t="str">
            <v>JR</v>
          </cell>
          <cell r="E482" t="str">
            <v>https://umnboxcom/s/tibuxpsbzamy4cxunspkl51cl0ociogt</v>
          </cell>
          <cell r="F482" t="str">
            <v>Walton Electric Member Corp</v>
          </cell>
          <cell r="G482" t="str">
            <v>Walton Electric Member Corp</v>
          </cell>
          <cell r="H482">
            <v>20065</v>
          </cell>
          <cell r="I482">
            <v>1333</v>
          </cell>
          <cell r="J482" t="str">
            <v>AC</v>
          </cell>
          <cell r="M482" t="str">
            <v>Fixed Wattage Amount</v>
          </cell>
          <cell r="N482" t="str">
            <v>N/A</v>
          </cell>
          <cell r="O482" t="str">
            <v>Residential</v>
          </cell>
          <cell r="Q482" t="str">
            <v>Amortized – Fixed</v>
          </cell>
          <cell r="S482">
            <v>25</v>
          </cell>
          <cell r="Z482" t="str">
            <v>Pay fixed amount per month, exit any time</v>
          </cell>
          <cell r="AB482" t="str">
            <v>VNEM</v>
          </cell>
          <cell r="AC482" t="str">
            <v>Participant recieves energy credit for the generation of every 'block' they own</v>
          </cell>
          <cell r="AG482">
            <v>7</v>
          </cell>
          <cell r="AH482">
            <v>1</v>
          </cell>
          <cell r="AI482">
            <v>2015</v>
          </cell>
          <cell r="AJ482" t="str">
            <v>Uncertain</v>
          </cell>
          <cell r="AS482" t="str">
            <v>P_650219185a</v>
          </cell>
          <cell r="AT482" t="str">
            <v>P_650219185b</v>
          </cell>
          <cell r="AU482" t="str">
            <v>P_650219185c</v>
          </cell>
        </row>
        <row r="483">
          <cell r="A483" t="str">
            <v>C_769701542</v>
          </cell>
          <cell r="B483" t="str">
            <v>Y</v>
          </cell>
          <cell r="C483">
            <v>43772</v>
          </cell>
          <cell r="D483" t="str">
            <v>JR</v>
          </cell>
          <cell r="E483" t="str">
            <v>https://umnboxcom/s/yw6xzstdfr36ict8eedi3jyp0300kcrw</v>
          </cell>
          <cell r="F483" t="str">
            <v>FastSun, LLC</v>
          </cell>
          <cell r="G483" t="str">
            <v>Northern States Power Co - Minnesota</v>
          </cell>
          <cell r="H483">
            <v>13781</v>
          </cell>
          <cell r="L483">
            <v>120</v>
          </cell>
          <cell r="M483" t="str">
            <v>Pct of Customer Load</v>
          </cell>
          <cell r="N483">
            <v>25</v>
          </cell>
          <cell r="O483" t="str">
            <v>Residential</v>
          </cell>
          <cell r="Q483" t="str">
            <v>Hybrid</v>
          </cell>
          <cell r="Y483">
            <v>0.05</v>
          </cell>
          <cell r="Z483" t="str">
            <v>fixed per-kWh payment of 95% of retail rate</v>
          </cell>
          <cell r="AB483" t="str">
            <v>VNEM</v>
          </cell>
          <cell r="AG483">
            <v>10</v>
          </cell>
          <cell r="AH483">
            <v>1</v>
          </cell>
          <cell r="AI483">
            <v>2019</v>
          </cell>
          <cell r="AJ483" t="str">
            <v>Uncertain</v>
          </cell>
        </row>
        <row r="484">
          <cell r="A484" t="str">
            <v>C_428594894</v>
          </cell>
          <cell r="B484" t="str">
            <v>Y</v>
          </cell>
          <cell r="C484">
            <v>43772</v>
          </cell>
          <cell r="D484" t="str">
            <v>JR</v>
          </cell>
          <cell r="E484" t="str">
            <v>https://umnboxcom/s/yw6xzstdfr36ict8eedi3jyp0300kcrw</v>
          </cell>
          <cell r="F484" t="str">
            <v>ZG NY Solar, LLC</v>
          </cell>
          <cell r="G484" t="str">
            <v>Consolidated Edison Co-NY Inc</v>
          </cell>
          <cell r="H484">
            <v>4226</v>
          </cell>
          <cell r="L484">
            <v>80</v>
          </cell>
          <cell r="M484" t="str">
            <v>Pct of Customer Load</v>
          </cell>
          <cell r="N484">
            <v>3</v>
          </cell>
          <cell r="O484" t="str">
            <v>Residential</v>
          </cell>
          <cell r="Q484" t="str">
            <v>Hybrid</v>
          </cell>
          <cell r="Y484">
            <v>0.05</v>
          </cell>
          <cell r="Z484" t="str">
            <v>fixed per-kWh payment of 95% of retail rate</v>
          </cell>
          <cell r="AB484" t="str">
            <v>VNEM</v>
          </cell>
          <cell r="AI484">
            <v>2019</v>
          </cell>
          <cell r="AJ484" t="str">
            <v>Uncertain</v>
          </cell>
        </row>
        <row r="485">
          <cell r="A485" t="str">
            <v>C_351136630</v>
          </cell>
          <cell r="B485" t="str">
            <v>Y</v>
          </cell>
          <cell r="C485">
            <v>43772</v>
          </cell>
          <cell r="D485" t="str">
            <v>JR</v>
          </cell>
          <cell r="E485" t="str">
            <v>https://umnboxcom/s/yw6xzstdfr36ict8eedi3jyp0300kcrw</v>
          </cell>
          <cell r="F485" t="str">
            <v>Blue Ocean Venture Partners, LLC</v>
          </cell>
          <cell r="G485" t="str">
            <v>Potomac Electric Power Co</v>
          </cell>
          <cell r="H485" t="str">
            <v>15270DC</v>
          </cell>
          <cell r="L485">
            <v>120</v>
          </cell>
          <cell r="M485" t="str">
            <v>Pct of Customer Load</v>
          </cell>
          <cell r="N485">
            <v>3</v>
          </cell>
          <cell r="O485" t="str">
            <v>Residential</v>
          </cell>
          <cell r="Q485" t="str">
            <v>Hybrid</v>
          </cell>
          <cell r="Y485">
            <v>0.05</v>
          </cell>
          <cell r="Z485" t="str">
            <v>fixed per-kWh payment of 95% of retail rate</v>
          </cell>
          <cell r="AB485" t="str">
            <v>VNEM</v>
          </cell>
          <cell r="AG485">
            <v>12</v>
          </cell>
          <cell r="AH485">
            <v>28</v>
          </cell>
          <cell r="AI485">
            <v>2018</v>
          </cell>
          <cell r="AJ485" t="str">
            <v>Third Party</v>
          </cell>
          <cell r="AS485" t="str">
            <v>P_673759530</v>
          </cell>
          <cell r="AT485" t="str">
            <v>P_131702879</v>
          </cell>
        </row>
        <row r="486">
          <cell r="A486" t="str">
            <v>C_907727120</v>
          </cell>
          <cell r="B486" t="str">
            <v>Y</v>
          </cell>
          <cell r="C486">
            <v>43772</v>
          </cell>
          <cell r="D486" t="str">
            <v>JR</v>
          </cell>
          <cell r="E486" t="str">
            <v>https://umnboxcom/s/yw6xzstdfr36ict8eedi3jyp0300kcrw</v>
          </cell>
          <cell r="F486" t="str">
            <v>SEV MN 2, LLC</v>
          </cell>
          <cell r="G486" t="str">
            <v>Northern States Power Co - Minnesota</v>
          </cell>
          <cell r="H486">
            <v>13781</v>
          </cell>
          <cell r="L486">
            <v>120</v>
          </cell>
          <cell r="M486" t="str">
            <v>Pct of Customer Load</v>
          </cell>
          <cell r="N486">
            <v>25</v>
          </cell>
          <cell r="O486" t="str">
            <v>Residential</v>
          </cell>
          <cell r="Q486" t="str">
            <v>Hybrid</v>
          </cell>
          <cell r="Y486">
            <v>0.1</v>
          </cell>
          <cell r="Z486" t="str">
            <v>fixed per-kWh payment of 90% of retail rate</v>
          </cell>
          <cell r="AB486" t="str">
            <v>VNEM</v>
          </cell>
          <cell r="AG486">
            <v>2</v>
          </cell>
          <cell r="AH486">
            <v>1</v>
          </cell>
          <cell r="AI486">
            <v>2019</v>
          </cell>
          <cell r="AJ486" t="str">
            <v>Uncertain</v>
          </cell>
          <cell r="AS486" t="str">
            <v>P_445406927</v>
          </cell>
        </row>
        <row r="487">
          <cell r="A487" t="str">
            <v>C_042958330</v>
          </cell>
          <cell r="B487" t="str">
            <v>Y</v>
          </cell>
          <cell r="C487">
            <v>43772</v>
          </cell>
          <cell r="D487" t="str">
            <v>JR</v>
          </cell>
          <cell r="E487" t="str">
            <v>https://umnboxcom/s/yw6xzstdfr36ict8eedi3jyp0300kcrw</v>
          </cell>
          <cell r="F487" t="str">
            <v>MontSun LLC</v>
          </cell>
          <cell r="G487" t="str">
            <v>Northern States Power Co - Minnesota</v>
          </cell>
          <cell r="H487">
            <v>13781</v>
          </cell>
          <cell r="L487">
            <v>100</v>
          </cell>
          <cell r="M487" t="str">
            <v>Pct of Customer Load</v>
          </cell>
          <cell r="N487">
            <v>25</v>
          </cell>
          <cell r="O487" t="str">
            <v>Residential</v>
          </cell>
          <cell r="Q487" t="str">
            <v>Hybrid</v>
          </cell>
          <cell r="Y487">
            <v>0.05</v>
          </cell>
          <cell r="Z487" t="str">
            <v>fixed per-kWh payment of 95% of retail rate</v>
          </cell>
          <cell r="AB487" t="str">
            <v>VNEM</v>
          </cell>
          <cell r="AG487">
            <v>12</v>
          </cell>
          <cell r="AH487">
            <v>1</v>
          </cell>
          <cell r="AI487">
            <v>2018</v>
          </cell>
          <cell r="AJ487" t="str">
            <v>Uncertain</v>
          </cell>
          <cell r="AS487" t="str">
            <v>P_659592951</v>
          </cell>
        </row>
        <row r="488">
          <cell r="A488" t="str">
            <v>C_107632427</v>
          </cell>
          <cell r="B488" t="str">
            <v>Y</v>
          </cell>
          <cell r="C488">
            <v>43772</v>
          </cell>
          <cell r="D488" t="str">
            <v>JR</v>
          </cell>
          <cell r="E488" t="str">
            <v>https://umnboxcom/s/yw6xzstdfr36ict8eedi3jyp0300kcrw</v>
          </cell>
          <cell r="F488" t="str">
            <v>WaveSun LLC</v>
          </cell>
          <cell r="G488" t="str">
            <v>Northern States Power Co - Minnesota</v>
          </cell>
          <cell r="H488">
            <v>13781</v>
          </cell>
          <cell r="L488">
            <v>100</v>
          </cell>
          <cell r="M488" t="str">
            <v>Pct of Customer Load</v>
          </cell>
          <cell r="N488">
            <v>25</v>
          </cell>
          <cell r="O488" t="str">
            <v>Residential</v>
          </cell>
          <cell r="Q488" t="str">
            <v>Hybrid</v>
          </cell>
          <cell r="Y488">
            <v>0.05</v>
          </cell>
          <cell r="Z488" t="str">
            <v>fixed per-kWh payment of 95% of retail rate</v>
          </cell>
          <cell r="AB488" t="str">
            <v>VNEM</v>
          </cell>
          <cell r="AG488">
            <v>12</v>
          </cell>
          <cell r="AH488">
            <v>1</v>
          </cell>
          <cell r="AI488">
            <v>2018</v>
          </cell>
          <cell r="AJ488" t="str">
            <v>Uncertain</v>
          </cell>
          <cell r="AS488" t="str">
            <v>P_442335643</v>
          </cell>
        </row>
        <row r="489">
          <cell r="A489" t="str">
            <v>C_564333995</v>
          </cell>
          <cell r="B489" t="str">
            <v>Y</v>
          </cell>
          <cell r="C489">
            <v>43772</v>
          </cell>
          <cell r="D489" t="str">
            <v>JR</v>
          </cell>
          <cell r="E489" t="str">
            <v>https://umnboxcom/s/yw6xzstdfr36ict8eedi3jyp0300kcrw</v>
          </cell>
          <cell r="F489" t="str">
            <v>Gotham Community Solar, LLC</v>
          </cell>
          <cell r="G489" t="str">
            <v>Consolidated Edison Co-NY Inc</v>
          </cell>
          <cell r="H489">
            <v>4226</v>
          </cell>
          <cell r="L489">
            <v>90</v>
          </cell>
          <cell r="M489" t="str">
            <v>Pct of Customer Load</v>
          </cell>
          <cell r="N489">
            <v>3</v>
          </cell>
          <cell r="O489" t="str">
            <v>Residential</v>
          </cell>
          <cell r="Q489" t="str">
            <v>Hybrid</v>
          </cell>
          <cell r="Y489">
            <v>0.05</v>
          </cell>
          <cell r="Z489" t="str">
            <v>fixed per-kWh payment of 95% of retail rate</v>
          </cell>
          <cell r="AB489" t="str">
            <v>VNEM</v>
          </cell>
          <cell r="AG489">
            <v>3</v>
          </cell>
          <cell r="AH489">
            <v>1</v>
          </cell>
          <cell r="AI489">
            <v>2019</v>
          </cell>
          <cell r="AJ489" t="str">
            <v>Uncertain</v>
          </cell>
          <cell r="AS489" t="str">
            <v>P_598156466</v>
          </cell>
        </row>
        <row r="490">
          <cell r="A490" t="str">
            <v>C_814588532</v>
          </cell>
          <cell r="B490" t="str">
            <v>Y</v>
          </cell>
          <cell r="C490">
            <v>43772</v>
          </cell>
          <cell r="D490" t="str">
            <v>JR</v>
          </cell>
          <cell r="E490" t="str">
            <v>https://umnboxcom/s/yw6xzstdfr36ict8eedi3jyp0300kcrw</v>
          </cell>
          <cell r="F490" t="str">
            <v>Happy Hollow Road Solar 1, LLC</v>
          </cell>
          <cell r="G490" t="str">
            <v>Massachusetts Electric Co</v>
          </cell>
          <cell r="H490">
            <v>11804</v>
          </cell>
          <cell r="L490">
            <v>200</v>
          </cell>
          <cell r="M490" t="str">
            <v>Pct of Customer Load</v>
          </cell>
          <cell r="N490">
            <v>20</v>
          </cell>
          <cell r="O490" t="str">
            <v>Res/Comm</v>
          </cell>
          <cell r="Q490" t="str">
            <v>Hybrid</v>
          </cell>
          <cell r="Y490">
            <v>0.1</v>
          </cell>
          <cell r="Z490" t="str">
            <v>fixed per-kWh payment of 90% of retail rate</v>
          </cell>
          <cell r="AB490" t="str">
            <v>VNEM</v>
          </cell>
          <cell r="AJ490" t="str">
            <v>Uncertain</v>
          </cell>
        </row>
        <row r="491">
          <cell r="A491" t="str">
            <v>C_253804161</v>
          </cell>
          <cell r="B491" t="str">
            <v>Y</v>
          </cell>
          <cell r="C491">
            <v>43772</v>
          </cell>
          <cell r="D491" t="str">
            <v>JR</v>
          </cell>
          <cell r="E491" t="str">
            <v>https://umnboxcom/s/yw6xzstdfr36ict8eedi3jyp0300kcrw</v>
          </cell>
          <cell r="F491" t="str">
            <v>Cypress Creek Renewables Development, LLC,</v>
          </cell>
          <cell r="G491" t="str">
            <v>Baltimore Gas &amp; Electric Co</v>
          </cell>
          <cell r="H491">
            <v>1167</v>
          </cell>
          <cell r="L491">
            <v>100</v>
          </cell>
          <cell r="M491" t="str">
            <v>Pct of Customer Load</v>
          </cell>
          <cell r="N491">
            <v>25</v>
          </cell>
          <cell r="O491" t="str">
            <v>Residential</v>
          </cell>
          <cell r="Q491" t="str">
            <v>Hybrid</v>
          </cell>
          <cell r="Y491">
            <v>0.1</v>
          </cell>
          <cell r="Z491" t="str">
            <v>fixed per-kWh payment of 90% of retail rate</v>
          </cell>
          <cell r="AB491" t="str">
            <v>VNEM</v>
          </cell>
          <cell r="AJ491" t="str">
            <v>Uncertain</v>
          </cell>
        </row>
        <row r="492">
          <cell r="A492" t="str">
            <v>C_796356756</v>
          </cell>
          <cell r="B492" t="str">
            <v>Y</v>
          </cell>
          <cell r="C492">
            <v>43772</v>
          </cell>
          <cell r="D492" t="str">
            <v>JR</v>
          </cell>
          <cell r="E492" t="str">
            <v>https://umnboxcom/s/yw6xzstdfr36ict8eedi3jyp0300kcrw</v>
          </cell>
          <cell r="F492" t="str">
            <v>Bluefin Origination 1, LLC,</v>
          </cell>
          <cell r="G492" t="str">
            <v>Potomac Electric Power Co</v>
          </cell>
          <cell r="H492" t="str">
            <v>15270MD</v>
          </cell>
          <cell r="L492">
            <v>100</v>
          </cell>
          <cell r="M492" t="str">
            <v>Pct of Customer Load</v>
          </cell>
          <cell r="N492">
            <v>25</v>
          </cell>
          <cell r="O492" t="str">
            <v>Residential</v>
          </cell>
          <cell r="Q492" t="str">
            <v>Hybrid</v>
          </cell>
          <cell r="Y492">
            <v>0.1</v>
          </cell>
          <cell r="Z492" t="str">
            <v>fixed per-kWh payment of 90% of retail rate</v>
          </cell>
          <cell r="AB492" t="str">
            <v>VNEM</v>
          </cell>
          <cell r="AG492">
            <v>6</v>
          </cell>
          <cell r="AH492">
            <v>30</v>
          </cell>
          <cell r="AI492">
            <v>2019</v>
          </cell>
          <cell r="AJ492" t="str">
            <v>Uncertain</v>
          </cell>
        </row>
        <row r="493">
          <cell r="A493" t="str">
            <v>C_236189403</v>
          </cell>
          <cell r="B493" t="str">
            <v>Y</v>
          </cell>
          <cell r="C493">
            <v>43772</v>
          </cell>
          <cell r="D493" t="str">
            <v>JR</v>
          </cell>
          <cell r="E493" t="str">
            <v>https://umnboxcom/s/yw6xzstdfr36ict8eedi3jyp0300kcrw</v>
          </cell>
          <cell r="F493" t="str">
            <v>Bluefin Origination 2, LLC,</v>
          </cell>
          <cell r="G493" t="str">
            <v>Potomac Electric Power Co</v>
          </cell>
          <cell r="H493" t="str">
            <v>15270MD</v>
          </cell>
          <cell r="L493">
            <v>100</v>
          </cell>
          <cell r="M493" t="str">
            <v>Pct of Customer Load</v>
          </cell>
          <cell r="N493">
            <v>25</v>
          </cell>
          <cell r="O493" t="str">
            <v>Residential</v>
          </cell>
          <cell r="Q493" t="str">
            <v>Hybrid</v>
          </cell>
          <cell r="Y493">
            <v>0.1</v>
          </cell>
          <cell r="Z493" t="str">
            <v>fixed per-kWh payment of 90% of retail rate</v>
          </cell>
          <cell r="AB493" t="str">
            <v>VNEM</v>
          </cell>
          <cell r="AJ493" t="str">
            <v>Uncertain</v>
          </cell>
        </row>
        <row r="494">
          <cell r="A494" t="str">
            <v>C_263911779a</v>
          </cell>
          <cell r="B494" t="str">
            <v>Y</v>
          </cell>
          <cell r="C494">
            <v>43772</v>
          </cell>
          <cell r="D494" t="str">
            <v>JR</v>
          </cell>
          <cell r="E494" t="str">
            <v>https://umnboxcom/s/yw6xzstdfr36ict8eedi3jyp0300kcrw</v>
          </cell>
          <cell r="F494" t="str">
            <v>CCP-GI Owner III, LLC</v>
          </cell>
          <cell r="G494" t="str">
            <v>Northern States Power Co - Minnesota</v>
          </cell>
          <cell r="H494">
            <v>13781</v>
          </cell>
          <cell r="L494">
            <v>120</v>
          </cell>
          <cell r="M494" t="str">
            <v>Pct of Customer Load</v>
          </cell>
          <cell r="N494">
            <v>25</v>
          </cell>
          <cell r="O494" t="str">
            <v>Residential</v>
          </cell>
          <cell r="Q494" t="str">
            <v>Hybrid</v>
          </cell>
          <cell r="Y494">
            <v>0.1</v>
          </cell>
          <cell r="Z494" t="str">
            <v>fixed per-kWh payment of 90% of retail rate</v>
          </cell>
          <cell r="AB494" t="str">
            <v>VNEM</v>
          </cell>
          <cell r="AG494">
            <v>2</v>
          </cell>
          <cell r="AH494">
            <v>1</v>
          </cell>
          <cell r="AI494">
            <v>2018</v>
          </cell>
          <cell r="AJ494" t="str">
            <v>Uncertain</v>
          </cell>
          <cell r="AS494" t="str">
            <v>P_526779502</v>
          </cell>
          <cell r="AT494" t="str">
            <v>P_698541656</v>
          </cell>
        </row>
        <row r="495">
          <cell r="A495" t="str">
            <v>C_263911779b</v>
          </cell>
          <cell r="B495" t="str">
            <v>Y</v>
          </cell>
          <cell r="C495">
            <v>43772</v>
          </cell>
          <cell r="D495" t="str">
            <v>JR</v>
          </cell>
          <cell r="E495" t="str">
            <v>https://umnboxcom/s/yw6xzstdfr36ict8eedi3jyp0300kcrw</v>
          </cell>
          <cell r="F495" t="str">
            <v>CCP-GI Owner III, LLC</v>
          </cell>
          <cell r="G495" t="str">
            <v>Northern States Power Co - Minnesota</v>
          </cell>
          <cell r="H495">
            <v>13781</v>
          </cell>
          <cell r="L495">
            <v>120</v>
          </cell>
          <cell r="M495" t="str">
            <v>Pct of Customer Load</v>
          </cell>
          <cell r="N495">
            <v>25</v>
          </cell>
          <cell r="O495" t="str">
            <v>Residential</v>
          </cell>
          <cell r="Q495" t="str">
            <v>Hybrid</v>
          </cell>
          <cell r="Y495">
            <v>0.1</v>
          </cell>
          <cell r="Z495" t="str">
            <v>fixed per-kWh payment of 90% of retail rate</v>
          </cell>
          <cell r="AB495" t="str">
            <v>VNEM</v>
          </cell>
          <cell r="AG495">
            <v>2</v>
          </cell>
          <cell r="AH495">
            <v>1</v>
          </cell>
          <cell r="AI495">
            <v>2018</v>
          </cell>
          <cell r="AJ495" t="str">
            <v>Uncertain</v>
          </cell>
          <cell r="AS495" t="str">
            <v>P_379835270</v>
          </cell>
        </row>
        <row r="496">
          <cell r="A496" t="str">
            <v>C_614073574a</v>
          </cell>
          <cell r="B496" t="str">
            <v>Y</v>
          </cell>
          <cell r="C496">
            <v>43772</v>
          </cell>
          <cell r="D496" t="str">
            <v>JR</v>
          </cell>
          <cell r="E496" t="str">
            <v>https://umnboxcom/s/yw6xzstdfr36ict8eedi3jyp0300kcrw</v>
          </cell>
          <cell r="F496" t="str">
            <v>Cypress Creek Renewables, LLC</v>
          </cell>
          <cell r="G496" t="str">
            <v>Northern States Power Co - Minnesota</v>
          </cell>
          <cell r="H496">
            <v>13781</v>
          </cell>
          <cell r="L496">
            <v>120</v>
          </cell>
          <cell r="M496" t="str">
            <v>Pct of Customer Load</v>
          </cell>
          <cell r="N496">
            <v>25</v>
          </cell>
          <cell r="O496" t="str">
            <v>Residential</v>
          </cell>
          <cell r="Q496" t="str">
            <v>Hybrid</v>
          </cell>
          <cell r="Y496">
            <v>0.1</v>
          </cell>
          <cell r="Z496" t="str">
            <v>fixed per-kWh payment of 90% of retail rate</v>
          </cell>
          <cell r="AB496" t="str">
            <v>VNEM</v>
          </cell>
          <cell r="AG496">
            <v>12</v>
          </cell>
          <cell r="AH496">
            <v>1</v>
          </cell>
          <cell r="AI496">
            <v>2017</v>
          </cell>
          <cell r="AJ496" t="str">
            <v>Uncertain</v>
          </cell>
          <cell r="AS496" t="str">
            <v>P_352763253</v>
          </cell>
          <cell r="AT496" t="str">
            <v>P_070912158</v>
          </cell>
        </row>
        <row r="497">
          <cell r="A497" t="str">
            <v>C_614073574b</v>
          </cell>
          <cell r="B497" t="str">
            <v>Y</v>
          </cell>
          <cell r="C497">
            <v>43772</v>
          </cell>
          <cell r="D497" t="str">
            <v>JR</v>
          </cell>
          <cell r="E497" t="str">
            <v>https://umnboxcom/s/yw6xzstdfr36ict8eedi3jyp0300kcrw</v>
          </cell>
          <cell r="F497" t="str">
            <v>Cypress Creek Renewables, LLC</v>
          </cell>
          <cell r="G497" t="str">
            <v>Northern States Power Co - Minnesota</v>
          </cell>
          <cell r="H497">
            <v>13781</v>
          </cell>
          <cell r="L497">
            <v>120</v>
          </cell>
          <cell r="M497" t="str">
            <v>Pct of Customer Load</v>
          </cell>
          <cell r="N497">
            <v>25</v>
          </cell>
          <cell r="O497" t="str">
            <v>Residential</v>
          </cell>
          <cell r="Q497" t="str">
            <v>Hybrid</v>
          </cell>
          <cell r="Y497">
            <v>0.1</v>
          </cell>
          <cell r="Z497" t="str">
            <v>fixed per-kWh payment of 90% of retail rate</v>
          </cell>
          <cell r="AB497" t="str">
            <v>VNEM</v>
          </cell>
          <cell r="AG497">
            <v>12</v>
          </cell>
          <cell r="AH497">
            <v>1</v>
          </cell>
          <cell r="AI497">
            <v>2017</v>
          </cell>
          <cell r="AJ497" t="str">
            <v>Uncertain</v>
          </cell>
          <cell r="AS497" t="str">
            <v>P_252465116</v>
          </cell>
          <cell r="AT497" t="str">
            <v>P_421246161</v>
          </cell>
        </row>
        <row r="498">
          <cell r="A498" t="str">
            <v>C_614073574c</v>
          </cell>
          <cell r="B498" t="str">
            <v>Y</v>
          </cell>
          <cell r="C498">
            <v>43772</v>
          </cell>
          <cell r="D498" t="str">
            <v>JR</v>
          </cell>
          <cell r="E498" t="str">
            <v>https://umnboxcom/s/yw6xzstdfr36ict8eedi3jyp0300kcrw</v>
          </cell>
          <cell r="F498" t="str">
            <v>Cypress Creek Renewables, LLC</v>
          </cell>
          <cell r="G498" t="str">
            <v>Northern States Power Co - Minnesota</v>
          </cell>
          <cell r="H498">
            <v>13781</v>
          </cell>
          <cell r="L498">
            <v>120</v>
          </cell>
          <cell r="M498" t="str">
            <v>Pct of Customer Load</v>
          </cell>
          <cell r="N498">
            <v>25</v>
          </cell>
          <cell r="O498" t="str">
            <v>Residential</v>
          </cell>
          <cell r="Q498" t="str">
            <v>Hybrid</v>
          </cell>
          <cell r="Y498">
            <v>0.1</v>
          </cell>
          <cell r="Z498" t="str">
            <v>fixed per-kWh payment of 90% of retail rate</v>
          </cell>
          <cell r="AB498" t="str">
            <v>VNEM</v>
          </cell>
          <cell r="AG498">
            <v>12</v>
          </cell>
          <cell r="AH498">
            <v>1</v>
          </cell>
          <cell r="AI498">
            <v>2017</v>
          </cell>
          <cell r="AJ498" t="str">
            <v>Uncertain</v>
          </cell>
          <cell r="AS498" t="str">
            <v>P_540984842</v>
          </cell>
        </row>
        <row r="499">
          <cell r="A499" t="str">
            <v>C_276437223a</v>
          </cell>
          <cell r="B499" t="str">
            <v>Y</v>
          </cell>
          <cell r="C499">
            <v>43762</v>
          </cell>
          <cell r="D499" t="str">
            <v>JR</v>
          </cell>
          <cell r="E499" t="str">
            <v>https://umnboxcom/s/11n735lfsum4lstawwstni1e2mff3f39</v>
          </cell>
          <cell r="F499" t="str">
            <v>City of Tallahassee - (FL)</v>
          </cell>
          <cell r="G499" t="str">
            <v>City of Tallahassee - (FL)</v>
          </cell>
          <cell r="H499">
            <v>18445</v>
          </cell>
          <cell r="L499">
            <v>25</v>
          </cell>
          <cell r="M499" t="str">
            <v>Pct of Customer Load</v>
          </cell>
          <cell r="N499" t="str">
            <v>N/A</v>
          </cell>
          <cell r="O499" t="str">
            <v>Residential</v>
          </cell>
          <cell r="Q499" t="str">
            <v>Amortized – Per kWh</v>
          </cell>
          <cell r="V499">
            <v>0.05</v>
          </cell>
          <cell r="X499">
            <v>240</v>
          </cell>
          <cell r="Z499" t="str">
            <v>5 cent charge replaces fuel charge portion of bill, which was 29 cents as of 10/2019 Can cancel at any time</v>
          </cell>
          <cell r="AB499" t="str">
            <v>Other</v>
          </cell>
          <cell r="AD499">
            <v>2.9000000000000001E-2</v>
          </cell>
          <cell r="AG499">
            <v>1</v>
          </cell>
          <cell r="AH499">
            <v>1</v>
          </cell>
          <cell r="AI499">
            <v>2018</v>
          </cell>
          <cell r="AS499" t="str">
            <v>P_713103983</v>
          </cell>
        </row>
        <row r="500">
          <cell r="A500" t="str">
            <v>C_276437223b</v>
          </cell>
          <cell r="B500" t="str">
            <v>Y</v>
          </cell>
          <cell r="C500">
            <v>43762</v>
          </cell>
          <cell r="D500" t="str">
            <v>JR</v>
          </cell>
          <cell r="E500" t="str">
            <v>https://umnboxcom/s/11n735lfsum4lstawwstni1e2mff3f39</v>
          </cell>
          <cell r="F500" t="str">
            <v>City of Tallahassee - (FL)</v>
          </cell>
          <cell r="G500" t="str">
            <v>City of Tallahassee - (FL)</v>
          </cell>
          <cell r="H500">
            <v>18445</v>
          </cell>
          <cell r="L500">
            <v>50</v>
          </cell>
          <cell r="M500" t="str">
            <v>Pct of Customer Load</v>
          </cell>
          <cell r="N500" t="str">
            <v>N/A</v>
          </cell>
          <cell r="O500" t="str">
            <v>Residential</v>
          </cell>
          <cell r="Q500" t="str">
            <v>Amortized – Per kWh</v>
          </cell>
          <cell r="V500">
            <v>0.05</v>
          </cell>
          <cell r="X500">
            <v>240</v>
          </cell>
          <cell r="Z500" t="str">
            <v>5 cent charge replaces fuel charge portion of bill, which was 29 cents as of 10/2019 Can cancel at any time</v>
          </cell>
          <cell r="AB500" t="str">
            <v>Other</v>
          </cell>
          <cell r="AD500">
            <v>2.9000000000000001E-2</v>
          </cell>
          <cell r="AG500">
            <v>1</v>
          </cell>
          <cell r="AH500">
            <v>1</v>
          </cell>
          <cell r="AI500">
            <v>2018</v>
          </cell>
          <cell r="AS500" t="str">
            <v>P_713103983</v>
          </cell>
        </row>
        <row r="501">
          <cell r="A501" t="str">
            <v>C_276437223c</v>
          </cell>
          <cell r="B501" t="str">
            <v>Y</v>
          </cell>
          <cell r="C501">
            <v>43762</v>
          </cell>
          <cell r="D501" t="str">
            <v>JR</v>
          </cell>
          <cell r="E501" t="str">
            <v>https://umnboxcom/s/11n735lfsum4lstawwstni1e2mff3f39</v>
          </cell>
          <cell r="F501" t="str">
            <v>City of Tallahassee - (FL)</v>
          </cell>
          <cell r="G501" t="str">
            <v>City of Tallahassee - (FL)</v>
          </cell>
          <cell r="H501">
            <v>18445</v>
          </cell>
          <cell r="L501">
            <v>100</v>
          </cell>
          <cell r="M501" t="str">
            <v>Pct of Customer Load</v>
          </cell>
          <cell r="N501" t="str">
            <v>N/A</v>
          </cell>
          <cell r="O501" t="str">
            <v>Residential</v>
          </cell>
          <cell r="Q501" t="str">
            <v>Amortized – Per kWh</v>
          </cell>
          <cell r="V501">
            <v>0.05</v>
          </cell>
          <cell r="X501">
            <v>240</v>
          </cell>
          <cell r="Z501" t="str">
            <v>5 cent charge replaces fuel charge portion of bill, which was 29 cents as of 10/2019 Can cancel at any time</v>
          </cell>
          <cell r="AB501" t="str">
            <v>Other</v>
          </cell>
          <cell r="AD501">
            <v>2.9000000000000001E-2</v>
          </cell>
          <cell r="AG501">
            <v>1</v>
          </cell>
          <cell r="AH501">
            <v>1</v>
          </cell>
          <cell r="AI501">
            <v>2018</v>
          </cell>
          <cell r="AS501" t="str">
            <v>P_713103983</v>
          </cell>
        </row>
        <row r="502">
          <cell r="A502" t="str">
            <v>C_257587134</v>
          </cell>
          <cell r="B502" t="str">
            <v>Y</v>
          </cell>
          <cell r="C502">
            <v>43762</v>
          </cell>
          <cell r="D502" t="str">
            <v>JR</v>
          </cell>
          <cell r="E502" t="str">
            <v>https://umnboxcom/s/46bjfjgehtoy4oe4juokw4r75gx6eo36</v>
          </cell>
          <cell r="F502" t="str">
            <v>City of Tallahassee - (FL)</v>
          </cell>
          <cell r="G502" t="str">
            <v>City of Tallahassee - (FL)</v>
          </cell>
          <cell r="H502">
            <v>18445</v>
          </cell>
          <cell r="K502">
            <v>500</v>
          </cell>
          <cell r="M502" t="str">
            <v>Fixed Energy Amount</v>
          </cell>
          <cell r="N502" t="str">
            <v>N/A</v>
          </cell>
          <cell r="O502" t="str">
            <v>Commercial</v>
          </cell>
          <cell r="Q502" t="str">
            <v>Amortized – Per kWh</v>
          </cell>
          <cell r="V502">
            <v>0.05</v>
          </cell>
          <cell r="X502">
            <v>240</v>
          </cell>
          <cell r="Z502" t="str">
            <v>Customer chooses fixed monthly energy amount from solar Assumed 500kWh 5 cent charge replaces fuel charge portion of bill, which was 29 cents as of 10/2019 Can cancel at any time</v>
          </cell>
          <cell r="AB502" t="str">
            <v>Other</v>
          </cell>
          <cell r="AD502">
            <v>2.9000000000000001E-2</v>
          </cell>
          <cell r="AG502">
            <v>1</v>
          </cell>
          <cell r="AH502">
            <v>1</v>
          </cell>
          <cell r="AI502">
            <v>2018</v>
          </cell>
          <cell r="AS502" t="str">
            <v>P_713103983</v>
          </cell>
        </row>
        <row r="503">
          <cell r="A503" t="str">
            <v>C_597422725a</v>
          </cell>
          <cell r="B503" t="str">
            <v>Y</v>
          </cell>
          <cell r="C503">
            <v>43762</v>
          </cell>
          <cell r="D503" t="str">
            <v>JR</v>
          </cell>
          <cell r="E503" t="str">
            <v>https://umnboxcom/s/diyrfo0h1zarzf8532qduyhomkylurtw</v>
          </cell>
          <cell r="F503" t="str">
            <v>Oklahoma Electric Coop Inc</v>
          </cell>
          <cell r="G503" t="str">
            <v>Oklahoma Gas &amp; Electric Co</v>
          </cell>
          <cell r="H503">
            <v>14063</v>
          </cell>
          <cell r="L503">
            <v>10</v>
          </cell>
          <cell r="M503" t="str">
            <v>Pct of Customer Load</v>
          </cell>
          <cell r="N503" t="str">
            <v>N/A</v>
          </cell>
          <cell r="O503" t="str">
            <v>Residential</v>
          </cell>
          <cell r="Q503" t="str">
            <v>Amortized – Per kWh</v>
          </cell>
          <cell r="V503">
            <v>0.104</v>
          </cell>
          <cell r="X503">
            <v>240</v>
          </cell>
          <cell r="Z503" t="str">
            <v>customer chooses 10-50% of bill to be solar</v>
          </cell>
          <cell r="AB503" t="str">
            <v>Other</v>
          </cell>
          <cell r="AG503">
            <v>3</v>
          </cell>
          <cell r="AH503">
            <v>1</v>
          </cell>
          <cell r="AI503">
            <v>2018</v>
          </cell>
          <cell r="AS503" t="str">
            <v>P_660912225</v>
          </cell>
          <cell r="AT503" t="str">
            <v>P_517038895</v>
          </cell>
          <cell r="AU503" t="str">
            <v>P_664135014</v>
          </cell>
          <cell r="BC503" t="str">
            <v>Too weird; variable reimbursement in the summer and non variable (retail) in the winter If you subscribe for solar you're put onto a time of use rate</v>
          </cell>
        </row>
        <row r="504">
          <cell r="A504" t="str">
            <v>C_597422725b</v>
          </cell>
          <cell r="B504" t="str">
            <v>Y</v>
          </cell>
          <cell r="C504">
            <v>43762</v>
          </cell>
          <cell r="D504" t="str">
            <v>JR</v>
          </cell>
          <cell r="E504" t="str">
            <v>https://umnboxcom/s/diyrfo0h1zarzf8532qduyhomkylurtw</v>
          </cell>
          <cell r="F504" t="str">
            <v>Oklahoma Electric Coop Inc</v>
          </cell>
          <cell r="G504" t="str">
            <v>Oklahoma Gas &amp; Electric Co</v>
          </cell>
          <cell r="H504">
            <v>14063</v>
          </cell>
          <cell r="L504">
            <v>50</v>
          </cell>
          <cell r="M504" t="str">
            <v>Pct of Customer Load</v>
          </cell>
          <cell r="N504" t="str">
            <v>N/A</v>
          </cell>
          <cell r="O504" t="str">
            <v>Residential</v>
          </cell>
          <cell r="Q504" t="str">
            <v>Amortized – Per kWh</v>
          </cell>
          <cell r="V504">
            <v>0.104</v>
          </cell>
          <cell r="X504">
            <v>240</v>
          </cell>
          <cell r="Z504" t="str">
            <v>customer chooses 10-50% of bill to be solar</v>
          </cell>
          <cell r="AB504" t="str">
            <v>Other</v>
          </cell>
          <cell r="AG504">
            <v>3</v>
          </cell>
          <cell r="AH504">
            <v>1</v>
          </cell>
          <cell r="AI504">
            <v>2018</v>
          </cell>
          <cell r="AS504" t="str">
            <v>P_660912225</v>
          </cell>
          <cell r="AT504" t="str">
            <v>P_517038895</v>
          </cell>
          <cell r="AU504" t="str">
            <v>P_664135014</v>
          </cell>
          <cell r="BC504" t="str">
            <v>Too weird; variable reimbursement in the summer and non variable (retail) in the winter If you subscribe for solar you're put onto a time of use rate</v>
          </cell>
        </row>
        <row r="505">
          <cell r="A505" t="str">
            <v>C_243952324a</v>
          </cell>
          <cell r="B505" t="str">
            <v>Y</v>
          </cell>
          <cell r="C505">
            <v>43763</v>
          </cell>
          <cell r="D505" t="str">
            <v>JR</v>
          </cell>
          <cell r="E505" t="str">
            <v>https://umnboxcom/s/l6k6ihhn9wchgtybs89rvjwzxe3gqenk</v>
          </cell>
          <cell r="F505" t="str">
            <v>Orlando Utilities Comm</v>
          </cell>
          <cell r="G505" t="str">
            <v>Orlando Utilities Comm</v>
          </cell>
          <cell r="H505">
            <v>14610</v>
          </cell>
          <cell r="L505">
            <v>10</v>
          </cell>
          <cell r="M505" t="str">
            <v>Pct of Customer Load</v>
          </cell>
          <cell r="N505" t="str">
            <v>N/A</v>
          </cell>
          <cell r="O505" t="str">
            <v>Residential</v>
          </cell>
          <cell r="Q505" t="str">
            <v>Amortized – Per kWh</v>
          </cell>
          <cell r="V505">
            <v>0.06</v>
          </cell>
          <cell r="X505">
            <v>240</v>
          </cell>
          <cell r="Z505" t="str">
            <v>6 cent charge replaces fuel charge portion of bill, which was 29 cents as of 10/2019 Can cancel at any time</v>
          </cell>
          <cell r="AB505" t="str">
            <v>Other</v>
          </cell>
          <cell r="AD505">
            <v>2.9000000000000001E-2</v>
          </cell>
          <cell r="AG505">
            <v>12</v>
          </cell>
          <cell r="AH505">
            <v>8</v>
          </cell>
          <cell r="AI505">
            <v>2017</v>
          </cell>
          <cell r="AS505" t="str">
            <v>P_353949235</v>
          </cell>
        </row>
        <row r="506">
          <cell r="A506" t="str">
            <v>C_243952324b</v>
          </cell>
          <cell r="B506" t="str">
            <v>Y</v>
          </cell>
          <cell r="C506">
            <v>43763</v>
          </cell>
          <cell r="D506" t="str">
            <v>JR</v>
          </cell>
          <cell r="E506" t="str">
            <v>https://umnboxcom/s/l6k6ihhn9wchgtybs89rvjwzxe3gqenk</v>
          </cell>
          <cell r="F506" t="str">
            <v>Orlando Utilities Comm</v>
          </cell>
          <cell r="G506" t="str">
            <v>Orlando Utilities Comm</v>
          </cell>
          <cell r="H506">
            <v>14610</v>
          </cell>
          <cell r="L506">
            <v>100</v>
          </cell>
          <cell r="M506" t="str">
            <v>Pct of Customer Load</v>
          </cell>
          <cell r="N506" t="str">
            <v>N/A</v>
          </cell>
          <cell r="O506" t="str">
            <v>Residential</v>
          </cell>
          <cell r="Q506" t="str">
            <v>Amortized – Per kWh</v>
          </cell>
          <cell r="V506">
            <v>0.06</v>
          </cell>
          <cell r="X506">
            <v>240</v>
          </cell>
          <cell r="Z506" t="str">
            <v>6 cent charge replaces fuel charge portion of bill, which was 29 cents as of 10/2019 Can cancel at any time</v>
          </cell>
          <cell r="AB506" t="str">
            <v>Other</v>
          </cell>
          <cell r="AD506">
            <v>2.9000000000000001E-2</v>
          </cell>
          <cell r="AG506">
            <v>12</v>
          </cell>
          <cell r="AH506">
            <v>8</v>
          </cell>
          <cell r="AI506">
            <v>2017</v>
          </cell>
          <cell r="AS506" t="str">
            <v>P_353949235</v>
          </cell>
        </row>
        <row r="507">
          <cell r="A507" t="str">
            <v>C_409939849</v>
          </cell>
          <cell r="B507" t="str">
            <v>Y</v>
          </cell>
          <cell r="C507">
            <v>43763</v>
          </cell>
          <cell r="D507" t="str">
            <v>JR</v>
          </cell>
          <cell r="E507" t="str">
            <v>https://umnboxcom/s/8tjbkiv5d5fbf3udn1hbxxetzc9ojpiw</v>
          </cell>
          <cell r="F507" t="str">
            <v>Nebraska Public Power District</v>
          </cell>
          <cell r="G507" t="str">
            <v>Nebraska Public Power District</v>
          </cell>
          <cell r="H507">
            <v>13337</v>
          </cell>
          <cell r="K507">
            <v>150</v>
          </cell>
          <cell r="M507" t="str">
            <v>Fixed Energy Amount</v>
          </cell>
          <cell r="N507" t="str">
            <v>N/A</v>
          </cell>
          <cell r="O507" t="str">
            <v>Residential</v>
          </cell>
          <cell r="Q507" t="str">
            <v>Hybrid</v>
          </cell>
          <cell r="R507">
            <v>50</v>
          </cell>
          <cell r="V507">
            <v>0.06</v>
          </cell>
          <cell r="X507">
            <v>240</v>
          </cell>
          <cell r="Z507" t="str">
            <v>6 cent charge replaces base energy charge, which was 58 cents as of 10/2019 Upfront charge is refunded after 3 years in the program</v>
          </cell>
          <cell r="AB507" t="str">
            <v>Other</v>
          </cell>
          <cell r="AD507">
            <v>5.8000000000000003E-2</v>
          </cell>
          <cell r="AG507">
            <v>1</v>
          </cell>
          <cell r="AH507">
            <v>1</v>
          </cell>
          <cell r="AI507">
            <v>2017</v>
          </cell>
          <cell r="AS507" t="str">
            <v>P_021166577</v>
          </cell>
          <cell r="AT507" t="str">
            <v>P_504700857</v>
          </cell>
          <cell r="AU507" t="str">
            <v>P_078820123</v>
          </cell>
          <cell r="AV507" t="str">
            <v>P_620947146</v>
          </cell>
        </row>
        <row r="508">
          <cell r="A508" t="str">
            <v>C_206712114</v>
          </cell>
          <cell r="B508" t="str">
            <v>Y</v>
          </cell>
          <cell r="C508">
            <v>43774</v>
          </cell>
          <cell r="D508" t="str">
            <v>JR</v>
          </cell>
          <cell r="E508" t="str">
            <v>https://umnboxcom/s/6v8alje899f50ze7hoz5us1pye01398z</v>
          </cell>
          <cell r="F508" t="str">
            <v>Tri-County Electric Coop, Inc</v>
          </cell>
          <cell r="G508" t="str">
            <v>Tri-County Electric Coop, Inc</v>
          </cell>
          <cell r="H508">
            <v>19160</v>
          </cell>
          <cell r="I508">
            <v>400</v>
          </cell>
          <cell r="J508" t="str">
            <v>DC</v>
          </cell>
          <cell r="M508" t="str">
            <v>Full Panel</v>
          </cell>
          <cell r="N508">
            <v>25</v>
          </cell>
          <cell r="O508" t="str">
            <v>Residential</v>
          </cell>
          <cell r="Q508" t="str">
            <v>Hybrid</v>
          </cell>
          <cell r="R508">
            <v>340</v>
          </cell>
          <cell r="V508">
            <v>-0.05</v>
          </cell>
          <cell r="W508">
            <v>2.5000000000000001E-2</v>
          </cell>
          <cell r="X508">
            <v>240</v>
          </cell>
          <cell r="Z508" t="str">
            <v>Purchase price drops 4% every year</v>
          </cell>
          <cell r="AB508" t="str">
            <v>Other</v>
          </cell>
          <cell r="AG508">
            <v>5</v>
          </cell>
          <cell r="AH508">
            <v>1</v>
          </cell>
          <cell r="AI508">
            <v>2016</v>
          </cell>
          <cell r="AJ508" t="str">
            <v>Uncertain</v>
          </cell>
          <cell r="AS508" t="str">
            <v>P_533886450</v>
          </cell>
        </row>
        <row r="509">
          <cell r="A509" t="str">
            <v>C_377921707</v>
          </cell>
          <cell r="B509" t="str">
            <v>Y</v>
          </cell>
          <cell r="C509">
            <v>43767</v>
          </cell>
          <cell r="D509" t="str">
            <v>JR</v>
          </cell>
          <cell r="E509" t="str">
            <v>https://umnboxcom/s/985kjd5ua2fgr0et8shi3abqvyex02gt</v>
          </cell>
          <cell r="F509" t="str">
            <v>Appalachian Electric Coop</v>
          </cell>
          <cell r="G509" t="str">
            <v>Appalachian Electric Coop</v>
          </cell>
          <cell r="H509">
            <v>727</v>
          </cell>
          <cell r="I509">
            <v>145</v>
          </cell>
          <cell r="J509" t="str">
            <v>DC</v>
          </cell>
          <cell r="M509" t="str">
            <v>Full Panel</v>
          </cell>
          <cell r="N509">
            <v>20</v>
          </cell>
          <cell r="O509" t="str">
            <v>Residential</v>
          </cell>
          <cell r="P509" t="str">
            <v xml:space="preserve"> 5,000-watt cap per member</v>
          </cell>
          <cell r="Q509" t="str">
            <v>Pay up front – Fixed</v>
          </cell>
          <cell r="R509">
            <v>125</v>
          </cell>
          <cell r="AB509" t="str">
            <v>Other</v>
          </cell>
          <cell r="AF509" t="str">
            <v>Fall</v>
          </cell>
          <cell r="AI509">
            <v>2016</v>
          </cell>
          <cell r="AJ509" t="str">
            <v>Uncertain</v>
          </cell>
          <cell r="AS509" t="str">
            <v>P_761332826</v>
          </cell>
        </row>
        <row r="510">
          <cell r="A510" t="str">
            <v>C_993217146</v>
          </cell>
          <cell r="B510" t="str">
            <v>Y</v>
          </cell>
          <cell r="C510">
            <v>43767</v>
          </cell>
          <cell r="D510" t="str">
            <v>JR</v>
          </cell>
          <cell r="E510" t="str">
            <v>https://umnboxcom/s/f3ba479ygu1r87g3qd1yo5x661a8v2ty</v>
          </cell>
          <cell r="F510" t="str">
            <v>Appalachian Electric Coop</v>
          </cell>
          <cell r="G510" t="str">
            <v>Appalachian Electric Coop</v>
          </cell>
          <cell r="H510">
            <v>727</v>
          </cell>
          <cell r="I510">
            <v>145</v>
          </cell>
          <cell r="J510" t="str">
            <v>DC</v>
          </cell>
          <cell r="M510" t="str">
            <v>Full Panel</v>
          </cell>
          <cell r="N510">
            <v>20</v>
          </cell>
          <cell r="O510" t="str">
            <v>Commercial</v>
          </cell>
          <cell r="P510" t="str">
            <v>10,000-watt cap that applies to commercial subscriptions</v>
          </cell>
          <cell r="Q510" t="str">
            <v>Pay up front – Fixed</v>
          </cell>
          <cell r="R510">
            <v>125</v>
          </cell>
          <cell r="AB510" t="str">
            <v>Other</v>
          </cell>
          <cell r="AF510" t="str">
            <v>Fall</v>
          </cell>
          <cell r="AI510">
            <v>2016</v>
          </cell>
          <cell r="AJ510" t="str">
            <v>Uncertain</v>
          </cell>
          <cell r="AS510" t="str">
            <v>P_761332826</v>
          </cell>
        </row>
        <row r="511">
          <cell r="A511" t="str">
            <v>C_367700068a</v>
          </cell>
          <cell r="B511" t="str">
            <v>Y</v>
          </cell>
          <cell r="C511">
            <v>43770</v>
          </cell>
          <cell r="D511" t="str">
            <v>JR</v>
          </cell>
          <cell r="E511" t="str">
            <v>https://umnboxcom/s/7lm8z2tmgnlr7qzqphpgzblawtjge84r</v>
          </cell>
          <cell r="F511" t="str">
            <v>Farmers Rural Electric Coop Corp - (KY)</v>
          </cell>
          <cell r="G511" t="str">
            <v>Farmers Rural Electric Coop Corp - (KY)</v>
          </cell>
          <cell r="H511">
            <v>6194</v>
          </cell>
          <cell r="I511">
            <v>335</v>
          </cell>
          <cell r="J511" t="str">
            <v>DC</v>
          </cell>
          <cell r="M511" t="str">
            <v>Full Panel</v>
          </cell>
          <cell r="N511">
            <v>25</v>
          </cell>
          <cell r="O511" t="str">
            <v>Residential</v>
          </cell>
          <cell r="Q511" t="str">
            <v>Pay up front – Fixed</v>
          </cell>
          <cell r="R511">
            <v>460</v>
          </cell>
          <cell r="AB511" t="str">
            <v>Other</v>
          </cell>
          <cell r="AG511">
            <v>10</v>
          </cell>
          <cell r="AI511">
            <v>2017</v>
          </cell>
          <cell r="AJ511" t="str">
            <v>Utility</v>
          </cell>
          <cell r="AS511" t="str">
            <v>P_835653434</v>
          </cell>
        </row>
        <row r="512">
          <cell r="A512" t="str">
            <v>C_367700068b</v>
          </cell>
          <cell r="B512" t="str">
            <v>Y</v>
          </cell>
          <cell r="C512">
            <v>43771</v>
          </cell>
          <cell r="D512" t="str">
            <v>JR</v>
          </cell>
          <cell r="E512" t="str">
            <v>https://umnboxcom/s/7lm8z2tmgnlr7qzqphpgzblawtjge84r</v>
          </cell>
          <cell r="F512" t="str">
            <v>Big Sandy Rural Elec Coop Corp</v>
          </cell>
          <cell r="G512" t="str">
            <v>Big Sandy Rural Elec Coop Corp</v>
          </cell>
          <cell r="H512">
            <v>1708</v>
          </cell>
          <cell r="I512">
            <v>335</v>
          </cell>
          <cell r="J512" t="str">
            <v>DC</v>
          </cell>
          <cell r="M512" t="str">
            <v>Full Panel</v>
          </cell>
          <cell r="N512">
            <v>25</v>
          </cell>
          <cell r="O512" t="str">
            <v>Residential</v>
          </cell>
          <cell r="Q512" t="str">
            <v>Pay up front – Fixed</v>
          </cell>
          <cell r="R512">
            <v>460</v>
          </cell>
          <cell r="AB512" t="str">
            <v>Other</v>
          </cell>
          <cell r="AG512">
            <v>10</v>
          </cell>
          <cell r="AI512">
            <v>2017</v>
          </cell>
          <cell r="AJ512" t="str">
            <v>Utility</v>
          </cell>
          <cell r="AS512" t="str">
            <v>P_835653434</v>
          </cell>
        </row>
        <row r="513">
          <cell r="A513" t="str">
            <v>C_367700068c</v>
          </cell>
          <cell r="B513" t="str">
            <v>Y</v>
          </cell>
          <cell r="C513">
            <v>43771</v>
          </cell>
          <cell r="D513" t="str">
            <v>JR</v>
          </cell>
          <cell r="E513" t="str">
            <v>https://umnboxcom/s/7lm8z2tmgnlr7qzqphpgzblawtjge84r</v>
          </cell>
          <cell r="F513" t="str">
            <v>Clark Energy Coop Inc - (KY)</v>
          </cell>
          <cell r="G513" t="str">
            <v>Clark Energy Coop Inc - (KY)</v>
          </cell>
          <cell r="H513">
            <v>3687</v>
          </cell>
          <cell r="I513">
            <v>335</v>
          </cell>
          <cell r="J513" t="str">
            <v>DC</v>
          </cell>
          <cell r="M513" t="str">
            <v>Full Panel</v>
          </cell>
          <cell r="N513">
            <v>25</v>
          </cell>
          <cell r="O513" t="str">
            <v>Residential</v>
          </cell>
          <cell r="Q513" t="str">
            <v>Pay up front – Fixed</v>
          </cell>
          <cell r="R513">
            <v>460</v>
          </cell>
          <cell r="AB513" t="str">
            <v>Other</v>
          </cell>
          <cell r="AG513">
            <v>10</v>
          </cell>
          <cell r="AI513">
            <v>2017</v>
          </cell>
          <cell r="AJ513" t="str">
            <v>Utility</v>
          </cell>
          <cell r="AS513" t="str">
            <v>P_835653434</v>
          </cell>
        </row>
        <row r="514">
          <cell r="A514" t="str">
            <v>C_367700068d</v>
          </cell>
          <cell r="B514" t="str">
            <v>Y</v>
          </cell>
          <cell r="C514">
            <v>43771</v>
          </cell>
          <cell r="D514" t="str">
            <v>JR</v>
          </cell>
          <cell r="E514" t="str">
            <v>https://umnboxcom/s/7lm8z2tmgnlr7qzqphpgzblawtjge84r</v>
          </cell>
          <cell r="F514" t="str">
            <v>Cumberland Valley Electric, Inc</v>
          </cell>
          <cell r="G514" t="str">
            <v>Cumberland Valley Electric, Inc</v>
          </cell>
          <cell r="H514">
            <v>4622</v>
          </cell>
          <cell r="I514">
            <v>335</v>
          </cell>
          <cell r="J514" t="str">
            <v>DC</v>
          </cell>
          <cell r="M514" t="str">
            <v>Full Panel</v>
          </cell>
          <cell r="N514">
            <v>25</v>
          </cell>
          <cell r="O514" t="str">
            <v>Residential</v>
          </cell>
          <cell r="Q514" t="str">
            <v>Pay up front – Fixed</v>
          </cell>
          <cell r="R514">
            <v>460</v>
          </cell>
          <cell r="AB514" t="str">
            <v>Other</v>
          </cell>
          <cell r="AG514">
            <v>10</v>
          </cell>
          <cell r="AI514">
            <v>2017</v>
          </cell>
          <cell r="AJ514" t="str">
            <v>Utility</v>
          </cell>
          <cell r="AS514" t="str">
            <v>P_835653434</v>
          </cell>
        </row>
        <row r="515">
          <cell r="A515" t="str">
            <v>C_367700068e</v>
          </cell>
          <cell r="B515" t="str">
            <v>Y</v>
          </cell>
          <cell r="C515">
            <v>43771</v>
          </cell>
          <cell r="D515" t="str">
            <v>JR</v>
          </cell>
          <cell r="E515" t="str">
            <v>https://umnboxcom/s/7lm8z2tmgnlr7qzqphpgzblawtjge84r</v>
          </cell>
          <cell r="F515" t="str">
            <v>Fleming-Mason Energy Coop Inc</v>
          </cell>
          <cell r="G515" t="str">
            <v>Fleming-Mason Energy Coop Inc</v>
          </cell>
          <cell r="H515">
            <v>6442</v>
          </cell>
          <cell r="I515">
            <v>335</v>
          </cell>
          <cell r="J515" t="str">
            <v>DC</v>
          </cell>
          <cell r="M515" t="str">
            <v>Full Panel</v>
          </cell>
          <cell r="N515">
            <v>25</v>
          </cell>
          <cell r="O515" t="str">
            <v>Residential</v>
          </cell>
          <cell r="Q515" t="str">
            <v>Pay up front – Fixed</v>
          </cell>
          <cell r="R515">
            <v>460</v>
          </cell>
          <cell r="AB515" t="str">
            <v>Other</v>
          </cell>
          <cell r="AG515">
            <v>10</v>
          </cell>
          <cell r="AI515">
            <v>2017</v>
          </cell>
          <cell r="AJ515" t="str">
            <v>Utility</v>
          </cell>
          <cell r="AS515" t="str">
            <v>P_835653434</v>
          </cell>
        </row>
        <row r="516">
          <cell r="A516" t="str">
            <v>C_367700068f</v>
          </cell>
          <cell r="B516" t="str">
            <v>Y</v>
          </cell>
          <cell r="C516">
            <v>43771</v>
          </cell>
          <cell r="D516" t="str">
            <v>JR</v>
          </cell>
          <cell r="E516" t="str">
            <v>https://umnboxcom/s/7lm8z2tmgnlr7qzqphpgzblawtjge84r</v>
          </cell>
          <cell r="F516" t="str">
            <v>Grayson Rural Electric Coop Corp</v>
          </cell>
          <cell r="G516" t="str">
            <v>Grayson Rural Electric Coop Corp</v>
          </cell>
          <cell r="H516">
            <v>7558</v>
          </cell>
          <cell r="I516">
            <v>335</v>
          </cell>
          <cell r="J516" t="str">
            <v>DC</v>
          </cell>
          <cell r="M516" t="str">
            <v>Full Panel</v>
          </cell>
          <cell r="N516">
            <v>25</v>
          </cell>
          <cell r="O516" t="str">
            <v>Residential</v>
          </cell>
          <cell r="Q516" t="str">
            <v>Pay up front – Fixed</v>
          </cell>
          <cell r="R516">
            <v>460</v>
          </cell>
          <cell r="AB516" t="str">
            <v>Other</v>
          </cell>
          <cell r="AG516">
            <v>10</v>
          </cell>
          <cell r="AI516">
            <v>2017</v>
          </cell>
          <cell r="AJ516" t="str">
            <v>Utility</v>
          </cell>
          <cell r="AS516" t="str">
            <v>P_835653434</v>
          </cell>
        </row>
        <row r="517">
          <cell r="A517" t="str">
            <v>C_367700068g</v>
          </cell>
          <cell r="B517" t="str">
            <v>Y</v>
          </cell>
          <cell r="C517">
            <v>43771</v>
          </cell>
          <cell r="D517" t="str">
            <v>JR</v>
          </cell>
          <cell r="E517" t="str">
            <v>https://umnboxcom/s/7lm8z2tmgnlr7qzqphpgzblawtjge84r</v>
          </cell>
          <cell r="F517" t="str">
            <v>Inter County Energy Coop Corp</v>
          </cell>
          <cell r="G517" t="str">
            <v>Inter County Energy Coop Corp</v>
          </cell>
          <cell r="H517">
            <v>9292</v>
          </cell>
          <cell r="I517">
            <v>335</v>
          </cell>
          <cell r="J517" t="str">
            <v>DC</v>
          </cell>
          <cell r="M517" t="str">
            <v>Full Panel</v>
          </cell>
          <cell r="N517">
            <v>25</v>
          </cell>
          <cell r="O517" t="str">
            <v>Residential</v>
          </cell>
          <cell r="Q517" t="str">
            <v>Pay up front – Fixed</v>
          </cell>
          <cell r="R517">
            <v>460</v>
          </cell>
          <cell r="AB517" t="str">
            <v>Other</v>
          </cell>
          <cell r="AG517">
            <v>10</v>
          </cell>
          <cell r="AI517">
            <v>2017</v>
          </cell>
          <cell r="AJ517" t="str">
            <v>Utility</v>
          </cell>
          <cell r="AS517" t="str">
            <v>P_835653434</v>
          </cell>
        </row>
        <row r="518">
          <cell r="A518" t="str">
            <v>C_367700068h</v>
          </cell>
          <cell r="B518" t="str">
            <v>Y</v>
          </cell>
          <cell r="C518">
            <v>43771</v>
          </cell>
          <cell r="D518" t="str">
            <v>JR</v>
          </cell>
          <cell r="E518" t="str">
            <v>https://umnboxcom/s/7lm8z2tmgnlr7qzqphpgzblawtjge84r</v>
          </cell>
          <cell r="F518" t="str">
            <v>Jackson Energy Coop Corp - (KY)</v>
          </cell>
          <cell r="G518" t="str">
            <v>Jackson Energy Coop Corp - (KY)</v>
          </cell>
          <cell r="H518">
            <v>9575</v>
          </cell>
          <cell r="I518">
            <v>335</v>
          </cell>
          <cell r="J518" t="str">
            <v>DC</v>
          </cell>
          <cell r="M518" t="str">
            <v>Full Panel</v>
          </cell>
          <cell r="N518">
            <v>25</v>
          </cell>
          <cell r="O518" t="str">
            <v>Residential</v>
          </cell>
          <cell r="Q518" t="str">
            <v>Pay up front – Fixed</v>
          </cell>
          <cell r="R518">
            <v>460</v>
          </cell>
          <cell r="AB518" t="str">
            <v>Other</v>
          </cell>
          <cell r="AG518">
            <v>10</v>
          </cell>
          <cell r="AI518">
            <v>2017</v>
          </cell>
          <cell r="AJ518" t="str">
            <v>Utility</v>
          </cell>
          <cell r="AS518" t="str">
            <v>P_835653434</v>
          </cell>
        </row>
        <row r="519">
          <cell r="A519" t="str">
            <v>C_367700068i</v>
          </cell>
          <cell r="B519" t="str">
            <v>Y</v>
          </cell>
          <cell r="C519">
            <v>43771</v>
          </cell>
          <cell r="D519" t="str">
            <v>JR</v>
          </cell>
          <cell r="E519" t="str">
            <v>https://umnboxcom/s/7lm8z2tmgnlr7qzqphpgzblawtjge84r</v>
          </cell>
          <cell r="F519" t="str">
            <v>Licking Valley Rural E C C</v>
          </cell>
          <cell r="G519" t="str">
            <v>Licking Valley Rural E C C</v>
          </cell>
          <cell r="H519">
            <v>11011</v>
          </cell>
          <cell r="I519">
            <v>335</v>
          </cell>
          <cell r="J519" t="str">
            <v>DC</v>
          </cell>
          <cell r="M519" t="str">
            <v>Full Panel</v>
          </cell>
          <cell r="N519">
            <v>25</v>
          </cell>
          <cell r="O519" t="str">
            <v>Residential</v>
          </cell>
          <cell r="Q519" t="str">
            <v>Pay up front – Fixed</v>
          </cell>
          <cell r="R519">
            <v>460</v>
          </cell>
          <cell r="AB519" t="str">
            <v>Other</v>
          </cell>
          <cell r="AG519">
            <v>10</v>
          </cell>
          <cell r="AI519">
            <v>2017</v>
          </cell>
          <cell r="AJ519" t="str">
            <v>Utility</v>
          </cell>
          <cell r="AS519" t="str">
            <v>P_835653434</v>
          </cell>
        </row>
        <row r="520">
          <cell r="A520" t="str">
            <v>C_367700068j</v>
          </cell>
          <cell r="B520" t="str">
            <v>Y</v>
          </cell>
          <cell r="C520">
            <v>43771</v>
          </cell>
          <cell r="D520" t="str">
            <v>JR</v>
          </cell>
          <cell r="E520" t="str">
            <v>https://umnboxcom/s/7lm8z2tmgnlr7qzqphpgzblawtjge84r</v>
          </cell>
          <cell r="F520" t="str">
            <v>Nolin Rural Electric Coop Corp</v>
          </cell>
          <cell r="G520" t="str">
            <v>Nolin Rural Electric Coop Corp</v>
          </cell>
          <cell r="H520">
            <v>13651</v>
          </cell>
          <cell r="I520">
            <v>335</v>
          </cell>
          <cell r="J520" t="str">
            <v>DC</v>
          </cell>
          <cell r="M520" t="str">
            <v>Full Panel</v>
          </cell>
          <cell r="N520">
            <v>25</v>
          </cell>
          <cell r="O520" t="str">
            <v>Residential</v>
          </cell>
          <cell r="Q520" t="str">
            <v>Pay up front – Fixed</v>
          </cell>
          <cell r="R520">
            <v>460</v>
          </cell>
          <cell r="AB520" t="str">
            <v>Other</v>
          </cell>
          <cell r="AG520">
            <v>10</v>
          </cell>
          <cell r="AI520">
            <v>2017</v>
          </cell>
          <cell r="AJ520" t="str">
            <v>Utility</v>
          </cell>
          <cell r="AS520" t="str">
            <v>P_835653434</v>
          </cell>
        </row>
        <row r="521">
          <cell r="A521" t="str">
            <v>C_367700068k</v>
          </cell>
          <cell r="B521" t="str">
            <v>Y</v>
          </cell>
          <cell r="C521">
            <v>43771</v>
          </cell>
          <cell r="D521" t="str">
            <v>JR</v>
          </cell>
          <cell r="E521" t="str">
            <v>https://umnboxcom/s/7lm8z2tmgnlr7qzqphpgzblawtjge84r</v>
          </cell>
          <cell r="F521" t="str">
            <v>Owen Electric Coop Inc</v>
          </cell>
          <cell r="G521" t="str">
            <v>Owen Electric Coop Inc</v>
          </cell>
          <cell r="H521">
            <v>14251</v>
          </cell>
          <cell r="I521">
            <v>335</v>
          </cell>
          <cell r="J521" t="str">
            <v>DC</v>
          </cell>
          <cell r="M521" t="str">
            <v>Full Panel</v>
          </cell>
          <cell r="N521">
            <v>25</v>
          </cell>
          <cell r="O521" t="str">
            <v>Residential</v>
          </cell>
          <cell r="Q521" t="str">
            <v>Pay up front – Fixed</v>
          </cell>
          <cell r="R521">
            <v>460</v>
          </cell>
          <cell r="AB521" t="str">
            <v>Other</v>
          </cell>
          <cell r="AG521">
            <v>10</v>
          </cell>
          <cell r="AI521">
            <v>2017</v>
          </cell>
          <cell r="AJ521" t="str">
            <v>Utility</v>
          </cell>
          <cell r="AS521" t="str">
            <v>P_835653434</v>
          </cell>
        </row>
        <row r="522">
          <cell r="A522" t="str">
            <v>C_367700068l</v>
          </cell>
          <cell r="B522" t="str">
            <v>Y</v>
          </cell>
          <cell r="C522">
            <v>43771</v>
          </cell>
          <cell r="D522" t="str">
            <v>JR</v>
          </cell>
          <cell r="E522" t="str">
            <v>https://umnboxcom/s/7lm8z2tmgnlr7qzqphpgzblawtjge84r</v>
          </cell>
          <cell r="F522" t="str">
            <v>Salt River Electric Coop Corp</v>
          </cell>
          <cell r="G522" t="str">
            <v>Salt River Electric Coop Corp</v>
          </cell>
          <cell r="H522">
            <v>16587</v>
          </cell>
          <cell r="I522">
            <v>335</v>
          </cell>
          <cell r="J522" t="str">
            <v>DC</v>
          </cell>
          <cell r="M522" t="str">
            <v>Full Panel</v>
          </cell>
          <cell r="N522">
            <v>25</v>
          </cell>
          <cell r="O522" t="str">
            <v>Residential</v>
          </cell>
          <cell r="Q522" t="str">
            <v>Pay up front – Fixed</v>
          </cell>
          <cell r="R522">
            <v>460</v>
          </cell>
          <cell r="AB522" t="str">
            <v>Other</v>
          </cell>
          <cell r="AG522">
            <v>10</v>
          </cell>
          <cell r="AI522">
            <v>2017</v>
          </cell>
          <cell r="AJ522" t="str">
            <v>Utility</v>
          </cell>
          <cell r="AS522" t="str">
            <v>P_835653434</v>
          </cell>
        </row>
        <row r="523">
          <cell r="A523" t="str">
            <v>C_367700068m</v>
          </cell>
          <cell r="B523" t="str">
            <v>Y</v>
          </cell>
          <cell r="C523">
            <v>43771</v>
          </cell>
          <cell r="D523" t="str">
            <v>JR</v>
          </cell>
          <cell r="E523" t="str">
            <v>https://umnboxcom/s/7lm8z2tmgnlr7qzqphpgzblawtjge84r</v>
          </cell>
          <cell r="F523" t="str">
            <v>Shelby Energy Co-op, Inc</v>
          </cell>
          <cell r="G523" t="str">
            <v>Shelby Energy Co-op, Inc</v>
          </cell>
          <cell r="H523">
            <v>17044</v>
          </cell>
          <cell r="I523">
            <v>335</v>
          </cell>
          <cell r="J523" t="str">
            <v>DC</v>
          </cell>
          <cell r="M523" t="str">
            <v>Full Panel</v>
          </cell>
          <cell r="N523">
            <v>25</v>
          </cell>
          <cell r="O523" t="str">
            <v>Residential</v>
          </cell>
          <cell r="Q523" t="str">
            <v>Pay up front – Fixed</v>
          </cell>
          <cell r="R523">
            <v>460</v>
          </cell>
          <cell r="AB523" t="str">
            <v>Other</v>
          </cell>
          <cell r="AG523">
            <v>10</v>
          </cell>
          <cell r="AI523">
            <v>2017</v>
          </cell>
          <cell r="AJ523" t="str">
            <v>Utility</v>
          </cell>
          <cell r="AS523" t="str">
            <v>P_835653434</v>
          </cell>
        </row>
        <row r="524">
          <cell r="A524" t="str">
            <v>C_367700068n</v>
          </cell>
          <cell r="B524" t="str">
            <v>Y</v>
          </cell>
          <cell r="C524">
            <v>43771</v>
          </cell>
          <cell r="D524" t="str">
            <v>JR</v>
          </cell>
          <cell r="E524" t="str">
            <v>https://umnboxcom/s/7lm8z2tmgnlr7qzqphpgzblawtjge84r</v>
          </cell>
          <cell r="F524" t="str">
            <v>South Kentucky Rural E C C</v>
          </cell>
          <cell r="G524" t="str">
            <v>South Kentucky Rural E C C</v>
          </cell>
          <cell r="H524">
            <v>17564</v>
          </cell>
          <cell r="I524">
            <v>335</v>
          </cell>
          <cell r="J524" t="str">
            <v>DC</v>
          </cell>
          <cell r="M524" t="str">
            <v>Full Panel</v>
          </cell>
          <cell r="N524">
            <v>25</v>
          </cell>
          <cell r="O524" t="str">
            <v>Residential</v>
          </cell>
          <cell r="Q524" t="str">
            <v>Pay up front – Fixed</v>
          </cell>
          <cell r="R524">
            <v>460</v>
          </cell>
          <cell r="AB524" t="str">
            <v>Other</v>
          </cell>
          <cell r="AG524">
            <v>10</v>
          </cell>
          <cell r="AI524">
            <v>2017</v>
          </cell>
          <cell r="AJ524" t="str">
            <v>Utility</v>
          </cell>
          <cell r="AS524" t="str">
            <v>P_835653434</v>
          </cell>
        </row>
        <row r="525">
          <cell r="A525" t="str">
            <v>C_367700068o</v>
          </cell>
          <cell r="B525" t="str">
            <v>Y</v>
          </cell>
          <cell r="C525">
            <v>43771</v>
          </cell>
          <cell r="D525" t="str">
            <v>JR</v>
          </cell>
          <cell r="E525" t="str">
            <v>https://umnboxcom/s/7lm8z2tmgnlr7qzqphpgzblawtjge84r</v>
          </cell>
          <cell r="F525" t="str">
            <v>Taylor County Rural E C C</v>
          </cell>
          <cell r="G525" t="str">
            <v>Taylor County Rural E C C</v>
          </cell>
          <cell r="H525">
            <v>18498</v>
          </cell>
          <cell r="I525">
            <v>335</v>
          </cell>
          <cell r="J525" t="str">
            <v>DC</v>
          </cell>
          <cell r="M525" t="str">
            <v>Full Panel</v>
          </cell>
          <cell r="N525">
            <v>25</v>
          </cell>
          <cell r="O525" t="str">
            <v>Residential</v>
          </cell>
          <cell r="Q525" t="str">
            <v>Pay up front – Fixed</v>
          </cell>
          <cell r="R525">
            <v>460</v>
          </cell>
          <cell r="AB525" t="str">
            <v>Other</v>
          </cell>
          <cell r="AG525">
            <v>10</v>
          </cell>
          <cell r="AI525">
            <v>2017</v>
          </cell>
          <cell r="AJ525" t="str">
            <v>Utility</v>
          </cell>
          <cell r="AS525" t="str">
            <v>P_835653434</v>
          </cell>
        </row>
        <row r="526">
          <cell r="A526" t="str">
            <v>C_141104311a</v>
          </cell>
          <cell r="B526" t="str">
            <v>Y</v>
          </cell>
          <cell r="C526">
            <v>43771</v>
          </cell>
          <cell r="D526" t="str">
            <v>JR</v>
          </cell>
          <cell r="E526" t="str">
            <v>https://umnboxcom/s/f2az7xskd3h1h4lt0p6qzpx1wswnsdjp</v>
          </cell>
          <cell r="F526" t="str">
            <v>Lincoln Electric System</v>
          </cell>
          <cell r="G526" t="str">
            <v>Lincoln Electric System</v>
          </cell>
          <cell r="H526">
            <v>11018</v>
          </cell>
          <cell r="I526">
            <v>153.5</v>
          </cell>
          <cell r="J526" t="str">
            <v>DC</v>
          </cell>
          <cell r="M526" t="str">
            <v>Half Panel</v>
          </cell>
          <cell r="N526">
            <v>20</v>
          </cell>
          <cell r="O526" t="str">
            <v>Res/Comm/Ind</v>
          </cell>
          <cell r="P526" t="str">
            <v>Cannot enroll for more than 80% of previous 12 months kWh, or 25kW AC</v>
          </cell>
          <cell r="Q526" t="str">
            <v>Pay up front – Fixed</v>
          </cell>
          <cell r="R526">
            <v>320</v>
          </cell>
          <cell r="Z526" t="str">
            <v>Buy-in price decreases every year</v>
          </cell>
          <cell r="AB526" t="str">
            <v>VNEM</v>
          </cell>
          <cell r="AG526">
            <v>1</v>
          </cell>
          <cell r="AI526">
            <v>2017</v>
          </cell>
          <cell r="AJ526" t="str">
            <v>Utility</v>
          </cell>
          <cell r="AS526" t="str">
            <v>P_877584529</v>
          </cell>
        </row>
        <row r="527">
          <cell r="A527" t="str">
            <v>C_141104311b</v>
          </cell>
          <cell r="B527" t="str">
            <v>Y</v>
          </cell>
          <cell r="C527">
            <v>43771</v>
          </cell>
          <cell r="D527" t="str">
            <v>JR</v>
          </cell>
          <cell r="E527" t="str">
            <v>https://umnboxcom/s/f2az7xskd3h1h4lt0p6qzpx1wswnsdjp</v>
          </cell>
          <cell r="F527" t="str">
            <v>Lincoln Electric System</v>
          </cell>
          <cell r="G527" t="str">
            <v>Lincoln Electric System</v>
          </cell>
          <cell r="H527">
            <v>11018</v>
          </cell>
          <cell r="I527">
            <v>153.5</v>
          </cell>
          <cell r="J527" t="str">
            <v>DC</v>
          </cell>
          <cell r="M527" t="str">
            <v>Half Panel</v>
          </cell>
          <cell r="N527">
            <v>20</v>
          </cell>
          <cell r="O527" t="str">
            <v>Res/Comm/Ind</v>
          </cell>
          <cell r="P527" t="str">
            <v>Cannot enroll for more than 80% of previous 12 months kWh, or 25kW AC</v>
          </cell>
          <cell r="Q527" t="str">
            <v>Amortized – Fixed</v>
          </cell>
          <cell r="S527">
            <v>9.15</v>
          </cell>
          <cell r="U527">
            <v>36</v>
          </cell>
          <cell r="Z527" t="str">
            <v>Buy-in price decreases every year</v>
          </cell>
          <cell r="AB527" t="str">
            <v>VNEM</v>
          </cell>
          <cell r="AG527">
            <v>1</v>
          </cell>
          <cell r="AI527">
            <v>2017</v>
          </cell>
          <cell r="AJ527" t="str">
            <v>Utility</v>
          </cell>
          <cell r="AS527" t="str">
            <v>P_877584529</v>
          </cell>
        </row>
        <row r="528">
          <cell r="A528" t="str">
            <v>C_300409258</v>
          </cell>
          <cell r="B528" t="str">
            <v>Y</v>
          </cell>
          <cell r="C528">
            <v>43774</v>
          </cell>
          <cell r="D528" t="str">
            <v>JR</v>
          </cell>
          <cell r="E528" t="str">
            <v>https://umnboxcom/s/fn71artu6wzh84vuww39n5rhd0jlq1pj</v>
          </cell>
          <cell r="F528" t="str">
            <v>Middle Tennessee E M C</v>
          </cell>
          <cell r="G528" t="str">
            <v>Middle Tennessee E M C</v>
          </cell>
          <cell r="H528">
            <v>12470</v>
          </cell>
          <cell r="I528">
            <v>1600</v>
          </cell>
          <cell r="J528" t="str">
            <v>DC</v>
          </cell>
          <cell r="M528" t="str">
            <v>Fixed Wattage Amount</v>
          </cell>
          <cell r="N528" t="str">
            <v>N/A</v>
          </cell>
          <cell r="O528" t="str">
            <v>Residential</v>
          </cell>
          <cell r="Q528" t="str">
            <v>Amortized – Fixed</v>
          </cell>
          <cell r="S528">
            <v>20</v>
          </cell>
          <cell r="AB528" t="str">
            <v>VNEM</v>
          </cell>
          <cell r="AF528" t="str">
            <v>Spring</v>
          </cell>
          <cell r="AI528">
            <v>2017</v>
          </cell>
          <cell r="AJ528" t="str">
            <v>Utility</v>
          </cell>
          <cell r="AS528" t="str">
            <v>P_511403210</v>
          </cell>
        </row>
        <row r="529">
          <cell r="A529" t="str">
            <v>C_378656012a</v>
          </cell>
          <cell r="B529" t="str">
            <v>Y</v>
          </cell>
          <cell r="C529">
            <v>43772</v>
          </cell>
          <cell r="D529" t="str">
            <v>JR</v>
          </cell>
          <cell r="E529" t="str">
            <v>https://umnboxcom/s/m5kqwsb1kb8sysmd96t26txxt5hno5ab</v>
          </cell>
          <cell r="F529" t="str">
            <v>Western Iowa Power Coop</v>
          </cell>
          <cell r="G529" t="str">
            <v>Western Iowa Power Coop</v>
          </cell>
          <cell r="H529">
            <v>19437</v>
          </cell>
          <cell r="I529">
            <v>410</v>
          </cell>
          <cell r="J529" t="str">
            <v>DC</v>
          </cell>
          <cell r="M529" t="str">
            <v>Full Panel</v>
          </cell>
          <cell r="N529">
            <v>20</v>
          </cell>
          <cell r="O529" t="str">
            <v>Residential</v>
          </cell>
          <cell r="Q529" t="str">
            <v>Pay up front – Fixed</v>
          </cell>
          <cell r="R529">
            <v>898</v>
          </cell>
          <cell r="AB529" t="str">
            <v>Other</v>
          </cell>
          <cell r="AG529">
            <v>6</v>
          </cell>
          <cell r="AI529">
            <v>2015</v>
          </cell>
          <cell r="AJ529" t="str">
            <v>Utility</v>
          </cell>
          <cell r="AS529" t="str">
            <v>P_300449727</v>
          </cell>
          <cell r="AT529" t="str">
            <v>P_426583801</v>
          </cell>
        </row>
        <row r="530">
          <cell r="A530" t="str">
            <v>C_378656012b</v>
          </cell>
          <cell r="B530" t="str">
            <v>Y</v>
          </cell>
          <cell r="C530">
            <v>43772</v>
          </cell>
          <cell r="D530" t="str">
            <v>JR</v>
          </cell>
          <cell r="E530" t="str">
            <v>https://umnboxcom/s/m5kqwsb1kb8sysmd96t26txxt5hno5ab</v>
          </cell>
          <cell r="F530" t="str">
            <v>Western Iowa Power Coop</v>
          </cell>
          <cell r="G530" t="str">
            <v>Western Iowa Power Coop</v>
          </cell>
          <cell r="H530">
            <v>19437</v>
          </cell>
          <cell r="I530">
            <v>205</v>
          </cell>
          <cell r="J530" t="str">
            <v>DC</v>
          </cell>
          <cell r="M530" t="str">
            <v>Half Panel</v>
          </cell>
          <cell r="N530">
            <v>20</v>
          </cell>
          <cell r="O530" t="str">
            <v>Residential</v>
          </cell>
          <cell r="Q530" t="str">
            <v>Pay up front – Fixed</v>
          </cell>
          <cell r="R530">
            <v>450</v>
          </cell>
          <cell r="AB530" t="str">
            <v>Other</v>
          </cell>
          <cell r="AG530">
            <v>6</v>
          </cell>
          <cell r="AI530">
            <v>2015</v>
          </cell>
          <cell r="AJ530" t="str">
            <v>Utility</v>
          </cell>
          <cell r="AS530" t="str">
            <v>P_300449727</v>
          </cell>
          <cell r="AT530" t="str">
            <v>P_426583801</v>
          </cell>
        </row>
        <row r="531">
          <cell r="A531" t="str">
            <v>C_843995745</v>
          </cell>
          <cell r="B531" t="str">
            <v>Y</v>
          </cell>
          <cell r="C531">
            <v>43772</v>
          </cell>
          <cell r="D531" t="str">
            <v>JR</v>
          </cell>
          <cell r="E531" t="str">
            <v>https://umnboxcom/s/1m7b8ml9ca98fb72np9twad6wt807jp9</v>
          </cell>
          <cell r="F531" t="str">
            <v>Ozarks Electric Coop Corp - (AR)</v>
          </cell>
          <cell r="G531" t="str">
            <v>Ozarks Electric Coop Corp - (AR)</v>
          </cell>
          <cell r="H531">
            <v>14289</v>
          </cell>
          <cell r="I531">
            <v>24.5</v>
          </cell>
          <cell r="J531" t="str">
            <v>AC</v>
          </cell>
          <cell r="M531" t="str">
            <v>Fixed Wattage Amount</v>
          </cell>
          <cell r="N531">
            <v>25</v>
          </cell>
          <cell r="O531" t="str">
            <v>Residential</v>
          </cell>
          <cell r="Q531" t="str">
            <v>Pay up front – Fixed</v>
          </cell>
          <cell r="R531">
            <v>299.74</v>
          </cell>
          <cell r="Z531" t="str">
            <v>Can sell back at 4% depreciation</v>
          </cell>
          <cell r="AB531" t="str">
            <v>Other</v>
          </cell>
          <cell r="AC531">
            <v>4.9099999999999998E-2</v>
          </cell>
          <cell r="AG531">
            <v>2</v>
          </cell>
          <cell r="AI531">
            <v>2016</v>
          </cell>
          <cell r="AJ531" t="str">
            <v>Utility</v>
          </cell>
          <cell r="AS531" t="str">
            <v>P_055096133</v>
          </cell>
        </row>
        <row r="532">
          <cell r="A532" t="str">
            <v>C_573926019a</v>
          </cell>
          <cell r="B532" t="str">
            <v>Y</v>
          </cell>
          <cell r="C532">
            <v>44048</v>
          </cell>
          <cell r="D532" t="str">
            <v>KL</v>
          </cell>
          <cell r="E532" t="str">
            <v>https://umnboxcom/s/646rtdi63yvgfbwejcnub59ygl862n9p</v>
          </cell>
          <cell r="F532" t="str">
            <v>City of Fremont - (NE)</v>
          </cell>
          <cell r="G532" t="str">
            <v>City of Fremont - (NE)</v>
          </cell>
          <cell r="H532">
            <v>6779</v>
          </cell>
          <cell r="I532">
            <v>315</v>
          </cell>
          <cell r="J532" t="str">
            <v>DC</v>
          </cell>
          <cell r="M532" t="str">
            <v>Pct of Customer Load</v>
          </cell>
          <cell r="N532">
            <v>20</v>
          </cell>
          <cell r="O532" t="str">
            <v>Res/Comm</v>
          </cell>
          <cell r="P532" t="str">
            <v>Can cover up to 80% of residentail customer's total energy consumption and 50% of a commercial customer's total electricity consumption</v>
          </cell>
          <cell r="Q532" t="str">
            <v>Hybrid</v>
          </cell>
          <cell r="R532">
            <v>180</v>
          </cell>
          <cell r="V532">
            <v>0.03</v>
          </cell>
          <cell r="X532">
            <v>300</v>
          </cell>
          <cell r="Z532" t="str">
            <v>Customers can receive the 30% investment tax credit For those who purchase a panel, but want to leave the program before the 20 years are completed, Fremont will buy back the panel according to an amortization scale</v>
          </cell>
          <cell r="AB532" t="str">
            <v>No Reimbursement</v>
          </cell>
          <cell r="AS532" t="str">
            <v>P_066566242</v>
          </cell>
          <cell r="AT532" t="str">
            <v>P_780208545</v>
          </cell>
          <cell r="BC532" t="str">
            <v>City will repurchase the panel (only for residential customers)</v>
          </cell>
        </row>
        <row r="533">
          <cell r="A533" t="str">
            <v>C_573926019b</v>
          </cell>
          <cell r="B533" t="str">
            <v>Y</v>
          </cell>
          <cell r="C533">
            <v>44048</v>
          </cell>
          <cell r="D533" t="str">
            <v>KL</v>
          </cell>
          <cell r="E533" t="str">
            <v>https://umnboxcom/s/646rtdi63yvgfbwejcnub59ygl862n9p</v>
          </cell>
          <cell r="F533" t="str">
            <v>City of Fremont - (NE)</v>
          </cell>
          <cell r="G533" t="str">
            <v>City of Fremont - (NE)</v>
          </cell>
          <cell r="H533">
            <v>6779</v>
          </cell>
          <cell r="K533">
            <v>150</v>
          </cell>
          <cell r="M533" t="str">
            <v>Pct of Customer Load</v>
          </cell>
          <cell r="N533">
            <v>20</v>
          </cell>
          <cell r="O533" t="str">
            <v>Res/Comm</v>
          </cell>
          <cell r="P533" t="str">
            <v>Can cover up to 80% of residentail customer's total energy consumption and 50% of a commercial customer's total electricity consumption</v>
          </cell>
          <cell r="Q533" t="str">
            <v>Amortized – Per kWh</v>
          </cell>
          <cell r="V533">
            <v>0.06</v>
          </cell>
          <cell r="X533">
            <v>240</v>
          </cell>
          <cell r="Z533" t="str">
            <v>Fixed price for 20 years</v>
          </cell>
          <cell r="AB533" t="str">
            <v>No Reimbursement</v>
          </cell>
          <cell r="AS533" t="str">
            <v>P_066566242</v>
          </cell>
          <cell r="AT533" t="str">
            <v>P_780208545</v>
          </cell>
          <cell r="BC533" t="str">
            <v>Can leave the program with 30-days notice</v>
          </cell>
        </row>
        <row r="534">
          <cell r="A534" t="str">
            <v>C_561643781a</v>
          </cell>
          <cell r="B534" t="str">
            <v>Y</v>
          </cell>
          <cell r="C534">
            <v>43774</v>
          </cell>
          <cell r="D534" t="str">
            <v>JR</v>
          </cell>
          <cell r="E534" t="str">
            <v>https://umnboxcom/s/elshuil1v1b9ylaq0193lisxxvyhkngn</v>
          </cell>
          <cell r="F534" t="str">
            <v>City of Chattanooga - (TN)</v>
          </cell>
          <cell r="G534" t="str">
            <v>City of Chattanooga - (TN)</v>
          </cell>
          <cell r="H534">
            <v>3408</v>
          </cell>
          <cell r="I534">
            <v>305</v>
          </cell>
          <cell r="J534" t="str">
            <v>DC</v>
          </cell>
          <cell r="M534" t="str">
            <v>Full Panel</v>
          </cell>
          <cell r="N534">
            <v>20</v>
          </cell>
          <cell r="O534" t="str">
            <v>Res/Comm</v>
          </cell>
          <cell r="P534" t="str">
            <v>Can't exceed last 12 months or output from 100 panels</v>
          </cell>
          <cell r="Q534" t="str">
            <v>Pay up front – Fixed</v>
          </cell>
          <cell r="R534">
            <v>680</v>
          </cell>
          <cell r="Z534" t="str">
            <v>Recuced by $34 every year, $10 yearly maintenance fee</v>
          </cell>
          <cell r="AB534" t="str">
            <v>Other</v>
          </cell>
          <cell r="AG534">
            <v>7</v>
          </cell>
          <cell r="AH534">
            <v>11</v>
          </cell>
          <cell r="AI534">
            <v>2017</v>
          </cell>
          <cell r="AJ534" t="str">
            <v>Utility</v>
          </cell>
          <cell r="AS534" t="str">
            <v>P_464315745</v>
          </cell>
        </row>
        <row r="535">
          <cell r="A535" t="str">
            <v>C_561643781b</v>
          </cell>
          <cell r="B535" t="str">
            <v>Y</v>
          </cell>
          <cell r="C535">
            <v>43774</v>
          </cell>
          <cell r="D535" t="str">
            <v>JR</v>
          </cell>
          <cell r="E535" t="str">
            <v>https://umnboxcom/s/elshuil1v1b9ylaq0193lisxxvyhkngn</v>
          </cell>
          <cell r="F535" t="str">
            <v>City of Chattanooga - (TN)</v>
          </cell>
          <cell r="G535" t="str">
            <v>City of Chattanooga - (TN)</v>
          </cell>
          <cell r="H535">
            <v>3408</v>
          </cell>
          <cell r="I535">
            <v>305</v>
          </cell>
          <cell r="J535" t="str">
            <v>DC</v>
          </cell>
          <cell r="M535" t="str">
            <v>Full Panel</v>
          </cell>
          <cell r="N535" t="str">
            <v>N/A</v>
          </cell>
          <cell r="O535" t="str">
            <v>Res/Comm</v>
          </cell>
          <cell r="P535" t="str">
            <v>Can't exceed last 12 months or output from 100 panels</v>
          </cell>
          <cell r="Q535" t="str">
            <v>Pay up front – Fixed</v>
          </cell>
          <cell r="R535">
            <v>5</v>
          </cell>
          <cell r="Z535" t="str">
            <v>$10 yearly maintenance fee</v>
          </cell>
          <cell r="AB535" t="str">
            <v>Other</v>
          </cell>
          <cell r="AG535">
            <v>7</v>
          </cell>
          <cell r="AH535">
            <v>11</v>
          </cell>
          <cell r="AI535">
            <v>2017</v>
          </cell>
          <cell r="AJ535" t="str">
            <v>Utility</v>
          </cell>
          <cell r="AS535" t="str">
            <v>P_464315745</v>
          </cell>
        </row>
        <row r="536">
          <cell r="A536" t="str">
            <v>C_866254512</v>
          </cell>
          <cell r="B536" t="str">
            <v>Y</v>
          </cell>
          <cell r="C536">
            <v>44049</v>
          </cell>
          <cell r="D536" t="str">
            <v>KL</v>
          </cell>
          <cell r="E536" t="str">
            <v>https://umnboxcom/s/8l4al60tfzles3w5cf7h5vrhlxkmkdck</v>
          </cell>
          <cell r="F536" t="str">
            <v>Braintree Electric Light Department</v>
          </cell>
          <cell r="G536" t="str">
            <v>Braintree Electric Light Department</v>
          </cell>
          <cell r="H536">
            <v>2144</v>
          </cell>
          <cell r="L536">
            <v>75</v>
          </cell>
          <cell r="M536" t="str">
            <v>Pct of Customer Load</v>
          </cell>
          <cell r="N536" t="str">
            <v>N/A</v>
          </cell>
          <cell r="O536" t="str">
            <v>Residential</v>
          </cell>
          <cell r="P536" t="str">
            <v>May lease up to 10 panels</v>
          </cell>
          <cell r="Q536" t="str">
            <v>Amortized – Per kWh</v>
          </cell>
          <cell r="V536">
            <v>0.15</v>
          </cell>
          <cell r="X536">
            <v>240</v>
          </cell>
          <cell r="Z536" t="str">
            <v>Solar rate locked in until 2026</v>
          </cell>
          <cell r="AB536" t="str">
            <v>VNEM</v>
          </cell>
          <cell r="AS536" t="str">
            <v>P_431953604</v>
          </cell>
        </row>
        <row r="537">
          <cell r="A537" t="str">
            <v>C_753134578a</v>
          </cell>
          <cell r="B537" t="str">
            <v>Y</v>
          </cell>
          <cell r="C537">
            <v>43775</v>
          </cell>
          <cell r="D537" t="str">
            <v>JR</v>
          </cell>
          <cell r="E537" t="str">
            <v>https://umnboxcom/s/vb4t1ctoocny5qycjd37qcfa76n2odh1</v>
          </cell>
          <cell r="F537" t="str">
            <v>Nexamp</v>
          </cell>
          <cell r="G537" t="str">
            <v>National Grid</v>
          </cell>
          <cell r="H537">
            <v>11804</v>
          </cell>
          <cell r="L537">
            <v>95</v>
          </cell>
          <cell r="M537" t="str">
            <v>Pct of Customer Load</v>
          </cell>
          <cell r="N537">
            <v>20</v>
          </cell>
          <cell r="O537" t="str">
            <v>Res/Comm</v>
          </cell>
          <cell r="P537" t="str">
            <v>50% of project for anchor tenant; other 50% is mix of residential and commercial subscribers in small (&gt;25kW) increments</v>
          </cell>
          <cell r="Q537" t="str">
            <v>Discount Rate</v>
          </cell>
          <cell r="Y537">
            <v>0.15</v>
          </cell>
          <cell r="Z537" t="str">
            <v>Pay-As-You-Go Subscription = monetary Credits resulting from the solar allocation (in fixed wattage) will directly offset subscribers' electricity costs, and subscriber pays Nexamp for Credits at fixed discount (15%)</v>
          </cell>
          <cell r="AB537" t="str">
            <v>VNEM</v>
          </cell>
          <cell r="AG537">
            <v>3</v>
          </cell>
          <cell r="AH537">
            <v>1</v>
          </cell>
          <cell r="AI537">
            <v>2015</v>
          </cell>
          <cell r="AJ537" t="str">
            <v>Third Party</v>
          </cell>
          <cell r="AS537" t="str">
            <v>P_732584296a</v>
          </cell>
          <cell r="AT537" t="str">
            <v>P_732584296b</v>
          </cell>
          <cell r="AU537" t="str">
            <v>P_474936117</v>
          </cell>
          <cell r="AV537" t="str">
            <v>P_623534608a</v>
          </cell>
          <cell r="AW537" t="str">
            <v>P_623534608b</v>
          </cell>
          <cell r="AX537" t="str">
            <v>P_623534608c</v>
          </cell>
          <cell r="AY537" t="str">
            <v>P_623534608d</v>
          </cell>
          <cell r="AZ537" t="str">
            <v>P_222582808</v>
          </cell>
          <cell r="BA537" t="str">
            <v>P_353939515</v>
          </cell>
          <cell r="BB537" t="str">
            <v>P_278240243</v>
          </cell>
        </row>
        <row r="538">
          <cell r="A538" t="str">
            <v>C_753134578b</v>
          </cell>
          <cell r="B538" t="str">
            <v>Y</v>
          </cell>
          <cell r="C538">
            <v>43775</v>
          </cell>
          <cell r="D538" t="str">
            <v>JR</v>
          </cell>
          <cell r="E538" t="str">
            <v>https://umnboxcom/s/vb4t1ctoocny5qycjd37qcfa76n2odh1</v>
          </cell>
          <cell r="F538" t="str">
            <v>Nexamp</v>
          </cell>
          <cell r="G538" t="str">
            <v>National Grid</v>
          </cell>
          <cell r="H538">
            <v>11804</v>
          </cell>
          <cell r="L538">
            <v>95</v>
          </cell>
          <cell r="M538" t="str">
            <v>Pct of Customer Load</v>
          </cell>
          <cell r="N538">
            <v>20</v>
          </cell>
          <cell r="O538" t="str">
            <v>Res/Comm</v>
          </cell>
          <cell r="P538" t="str">
            <v>50% of project for anchor tenant; other 50% is mix of residential and commercial subscribers in small (&gt;25kW) increments</v>
          </cell>
          <cell r="Q538" t="str">
            <v>Discount Rate</v>
          </cell>
          <cell r="Y538">
            <v>0.15</v>
          </cell>
          <cell r="Z538" t="str">
            <v>Pay-As-You-Go Subscription = monetary Credits resulting from the solar allocation (in fixed wattage) will directly offset subscribers' electricity costs, and subscriber pays Nexamp for Credits at fixed discount (15%)</v>
          </cell>
          <cell r="AB538" t="str">
            <v>VNEM</v>
          </cell>
          <cell r="AG538">
            <v>3</v>
          </cell>
          <cell r="AH538">
            <v>1</v>
          </cell>
          <cell r="AI538">
            <v>2015</v>
          </cell>
          <cell r="AJ538" t="str">
            <v>Third Party</v>
          </cell>
          <cell r="AS538" t="str">
            <v>P_123138200</v>
          </cell>
          <cell r="AT538" t="str">
            <v>P_283282128</v>
          </cell>
          <cell r="AU538" t="str">
            <v>P_446955834</v>
          </cell>
          <cell r="AV538" t="str">
            <v>P_690505874</v>
          </cell>
          <cell r="AW538" t="str">
            <v>P_294306566</v>
          </cell>
          <cell r="AX538" t="str">
            <v>P_956306594a</v>
          </cell>
          <cell r="AY538" t="str">
            <v>P_956306594b</v>
          </cell>
          <cell r="AZ538" t="str">
            <v>P_956306594c</v>
          </cell>
          <cell r="BA538" t="str">
            <v>P_742852995a</v>
          </cell>
          <cell r="BB538" t="str">
            <v>P_742852995b</v>
          </cell>
        </row>
        <row r="539">
          <cell r="A539" t="str">
            <v>C_753134578c</v>
          </cell>
          <cell r="B539" t="str">
            <v>Y</v>
          </cell>
          <cell r="C539">
            <v>43775</v>
          </cell>
          <cell r="D539" t="str">
            <v>JR</v>
          </cell>
          <cell r="E539" t="str">
            <v>https://umnboxcom/s/vb4t1ctoocny5qycjd37qcfa76n2odh1</v>
          </cell>
          <cell r="F539" t="str">
            <v>Nexamp</v>
          </cell>
          <cell r="G539" t="str">
            <v>National Grid</v>
          </cell>
          <cell r="H539">
            <v>11804</v>
          </cell>
          <cell r="L539">
            <v>95</v>
          </cell>
          <cell r="M539" t="str">
            <v>Pct of Customer Load</v>
          </cell>
          <cell r="N539">
            <v>20</v>
          </cell>
          <cell r="O539" t="str">
            <v>Res/Comm</v>
          </cell>
          <cell r="P539" t="str">
            <v>50% of project for anchor tenant; other 50% is mix of residential and commercial subscribers in small (&gt;25kW) increments</v>
          </cell>
          <cell r="Q539" t="str">
            <v>Discount Rate</v>
          </cell>
          <cell r="Y539">
            <v>0.15</v>
          </cell>
          <cell r="Z539" t="str">
            <v>Pay-As-You-Go Subscription = monetary Credits resulting from the solar allocation (in fixed wattage) will directly offset subscribers' electricity costs, and subscriber pays Nexamp for Credits at fixed discount (15%)</v>
          </cell>
          <cell r="AB539" t="str">
            <v>VNEM</v>
          </cell>
          <cell r="AG539">
            <v>3</v>
          </cell>
          <cell r="AH539">
            <v>1</v>
          </cell>
          <cell r="AI539">
            <v>2015</v>
          </cell>
          <cell r="AJ539" t="str">
            <v>Third Party</v>
          </cell>
          <cell r="AS539" t="str">
            <v>P_681507452</v>
          </cell>
          <cell r="AT539" t="str">
            <v>P_384015913a</v>
          </cell>
          <cell r="AU539" t="str">
            <v>P_384015913b</v>
          </cell>
        </row>
        <row r="540">
          <cell r="A540" t="str">
            <v>C_037230092a</v>
          </cell>
          <cell r="B540" t="str">
            <v>Y</v>
          </cell>
          <cell r="C540">
            <v>43775</v>
          </cell>
          <cell r="D540" t="str">
            <v>GC</v>
          </cell>
          <cell r="E540" t="str">
            <v>https://umnappboxcom/file/553084222992</v>
          </cell>
          <cell r="F540" t="str">
            <v>Clean Energy Collective</v>
          </cell>
          <cell r="G540" t="str">
            <v>Eversource-East/West (marked as NSTAR)</v>
          </cell>
          <cell r="H540">
            <v>54913</v>
          </cell>
          <cell r="M540" t="str">
            <v>Fixed Wattage Amount</v>
          </cell>
          <cell r="N540">
            <v>20</v>
          </cell>
          <cell r="O540" t="str">
            <v>Residential</v>
          </cell>
          <cell r="Q540" t="str">
            <v>Discount Rate</v>
          </cell>
          <cell r="Y540">
            <v>0.1</v>
          </cell>
          <cell r="Z540" t="str">
            <v>Participation in RooflessSolar allows you risk-free subscriber savings of 10% of your on-bill credits – guaranteed Our contract automatically renews each yearover a 20-year term</v>
          </cell>
          <cell r="AB540" t="str">
            <v>VNEM</v>
          </cell>
        </row>
        <row r="541">
          <cell r="A541" t="str">
            <v>C_037230092b</v>
          </cell>
          <cell r="B541" t="str">
            <v>Y</v>
          </cell>
          <cell r="C541">
            <v>43775</v>
          </cell>
          <cell r="D541" t="str">
            <v>GC</v>
          </cell>
          <cell r="E541" t="str">
            <v>https://umnappboxcom/file/553084222992</v>
          </cell>
          <cell r="F541" t="str">
            <v>Clean Energy Collective</v>
          </cell>
          <cell r="G541" t="str">
            <v>National Grid</v>
          </cell>
          <cell r="H541">
            <v>11804</v>
          </cell>
          <cell r="M541" t="str">
            <v>Fixed Wattage Amount</v>
          </cell>
          <cell r="N541">
            <v>20</v>
          </cell>
          <cell r="O541" t="str">
            <v>Residential</v>
          </cell>
          <cell r="Q541" t="str">
            <v>Discount Rate</v>
          </cell>
          <cell r="Y541">
            <v>0.1</v>
          </cell>
          <cell r="Z541" t="str">
            <v>Participation in RooflessSolar allows you risk-free subscriber savings of 10% of your on-bill credits – guaranteed Our contract automatically renews each yearover a 20-year term</v>
          </cell>
          <cell r="AB541" t="str">
            <v>VNEM</v>
          </cell>
        </row>
        <row r="542">
          <cell r="A542" t="str">
            <v>C_003338696a</v>
          </cell>
          <cell r="B542" t="str">
            <v>Y</v>
          </cell>
          <cell r="C542">
            <v>43775</v>
          </cell>
          <cell r="D542" t="str">
            <v>JR</v>
          </cell>
          <cell r="E542" t="str">
            <v>https://umnboxcom/s/s5xyuk3tn2awyyf856l3y70bls50xeg2</v>
          </cell>
          <cell r="F542" t="str">
            <v>Nexamp</v>
          </cell>
          <cell r="G542" t="str">
            <v>New York State Elec &amp; Gas Corp</v>
          </cell>
          <cell r="H542">
            <v>13511</v>
          </cell>
          <cell r="L542">
            <v>95</v>
          </cell>
          <cell r="M542" t="str">
            <v>Pct of Customer Load</v>
          </cell>
          <cell r="N542">
            <v>20</v>
          </cell>
          <cell r="O542" t="str">
            <v>Residential</v>
          </cell>
          <cell r="P542" t="str">
            <v>100% Residential or other Non-Demand Service</v>
          </cell>
          <cell r="Q542" t="str">
            <v>Discount Rate</v>
          </cell>
          <cell r="Y542">
            <v>0.1</v>
          </cell>
          <cell r="Z542" t="str">
            <v>Pay-As-You-Go Subscription = volumetric Credits resulting from the solar allocation (in fixed wattage) will directly offset subscribers' electricity costs, and subscriber pays Nexamp for Credits at fixed discount (10%)</v>
          </cell>
          <cell r="AB542" t="str">
            <v>VNEM</v>
          </cell>
          <cell r="AG542">
            <v>7</v>
          </cell>
          <cell r="AH542">
            <v>1</v>
          </cell>
          <cell r="AI542">
            <v>2017</v>
          </cell>
          <cell r="AJ542" t="str">
            <v>Third Party</v>
          </cell>
          <cell r="AS542" t="str">
            <v>P_108261589</v>
          </cell>
          <cell r="AT542" t="str">
            <v>P_991271940</v>
          </cell>
          <cell r="AU542" t="str">
            <v>P_779680822</v>
          </cell>
        </row>
        <row r="543">
          <cell r="A543" t="str">
            <v>C_003338696b</v>
          </cell>
          <cell r="B543" t="str">
            <v>Y</v>
          </cell>
          <cell r="C543">
            <v>43775</v>
          </cell>
          <cell r="D543" t="str">
            <v>JR</v>
          </cell>
          <cell r="E543" t="str">
            <v>https://umnboxcom/s/s5xyuk3tn2awyyf856l3y70bls50xeg2</v>
          </cell>
          <cell r="F543" t="str">
            <v>Nexamp</v>
          </cell>
          <cell r="G543" t="str">
            <v>New York State Elec &amp; Gas Corp</v>
          </cell>
          <cell r="H543">
            <v>13511</v>
          </cell>
          <cell r="L543">
            <v>95</v>
          </cell>
          <cell r="M543" t="str">
            <v>Pct of Customer Load</v>
          </cell>
          <cell r="N543">
            <v>25</v>
          </cell>
          <cell r="O543" t="str">
            <v>Res/Comm</v>
          </cell>
          <cell r="P543" t="str">
            <v>Up to 40% of project may go toward small commercial (&gt;25 kW allocations); other 60% to residential or other Non-Demand Service (&lt;25 kW allocations)</v>
          </cell>
          <cell r="Q543" t="str">
            <v>Discount Rate</v>
          </cell>
          <cell r="Y543">
            <v>0.1</v>
          </cell>
          <cell r="Z543" t="str">
            <v>Pay-As-You-Go Subscription = volumetric Credits resulting from the solar allocation (in fixed wattage) will directly offset subscribers' electricity costs, and subscriber pays Nexamp for Credits at fixed discount (10%)</v>
          </cell>
          <cell r="AB543" t="str">
            <v>Other</v>
          </cell>
          <cell r="AG543">
            <v>7</v>
          </cell>
          <cell r="AH543">
            <v>1</v>
          </cell>
          <cell r="AI543">
            <v>2017</v>
          </cell>
          <cell r="AJ543" t="str">
            <v>Third Party</v>
          </cell>
          <cell r="AS543" t="str">
            <v>P_579459401</v>
          </cell>
          <cell r="AT543" t="str">
            <v>P_974692258</v>
          </cell>
        </row>
        <row r="544">
          <cell r="A544" t="str">
            <v>C_065633543a</v>
          </cell>
          <cell r="B544" t="str">
            <v>Y</v>
          </cell>
          <cell r="C544">
            <v>43775</v>
          </cell>
          <cell r="D544" t="str">
            <v>GC</v>
          </cell>
          <cell r="E544" t="str">
            <v>https://umnappboxcom/file/553092768477</v>
          </cell>
          <cell r="F544" t="str">
            <v>Clean Energy Collective</v>
          </cell>
          <cell r="G544" t="str">
            <v>Consolidated Edison Co-NY Inc</v>
          </cell>
          <cell r="H544">
            <v>4226</v>
          </cell>
          <cell r="M544" t="str">
            <v>Fixed Wattage Amount</v>
          </cell>
          <cell r="N544">
            <v>25</v>
          </cell>
          <cell r="O544" t="str">
            <v>Residential</v>
          </cell>
          <cell r="Q544" t="str">
            <v>Amortized – Per kWh</v>
          </cell>
          <cell r="V544">
            <v>-0.01</v>
          </cell>
          <cell r="X544">
            <v>300</v>
          </cell>
          <cell r="AB544" t="str">
            <v>No Reimbursement</v>
          </cell>
        </row>
        <row r="545">
          <cell r="A545" t="str">
            <v>C_065633543b</v>
          </cell>
          <cell r="B545" t="str">
            <v>Y</v>
          </cell>
          <cell r="C545">
            <v>43775</v>
          </cell>
          <cell r="D545" t="str">
            <v>GC</v>
          </cell>
          <cell r="E545" t="str">
            <v>https://umnappboxcom/file/553092768477</v>
          </cell>
          <cell r="F545" t="str">
            <v>Clean Energy Collective</v>
          </cell>
          <cell r="G545" t="str">
            <v>Orange &amp; Rockland Utils Inc</v>
          </cell>
          <cell r="H545">
            <v>14154</v>
          </cell>
          <cell r="M545" t="str">
            <v>Fixed Wattage Amount</v>
          </cell>
          <cell r="N545">
            <v>25</v>
          </cell>
          <cell r="O545" t="str">
            <v>Residential</v>
          </cell>
          <cell r="Q545" t="str">
            <v>Amortized – Per kWh</v>
          </cell>
          <cell r="V545">
            <v>-0.01</v>
          </cell>
          <cell r="X545">
            <v>300</v>
          </cell>
          <cell r="AB545" t="str">
            <v>No Reimbursement</v>
          </cell>
          <cell r="AS545" t="str">
            <v>P_494468844</v>
          </cell>
          <cell r="AT545" t="str">
            <v>P_075439861</v>
          </cell>
          <cell r="AU545" t="str">
            <v>P_577819109</v>
          </cell>
        </row>
        <row r="546">
          <cell r="A546" t="str">
            <v>C_065633543c</v>
          </cell>
          <cell r="B546" t="str">
            <v>Y</v>
          </cell>
          <cell r="C546">
            <v>43775</v>
          </cell>
          <cell r="D546" t="str">
            <v>GC</v>
          </cell>
          <cell r="E546" t="str">
            <v>https://umnappboxcom/file/553092768477</v>
          </cell>
          <cell r="F546" t="str">
            <v>Clean Energy Collective</v>
          </cell>
          <cell r="G546" t="str">
            <v>Central Hudson Gas &amp; Elec Corp</v>
          </cell>
          <cell r="H546">
            <v>3249</v>
          </cell>
          <cell r="M546" t="str">
            <v>Fixed Wattage Amount</v>
          </cell>
          <cell r="N546">
            <v>25</v>
          </cell>
          <cell r="O546" t="str">
            <v>Residential</v>
          </cell>
          <cell r="Q546" t="str">
            <v>Amortized – Per kWh</v>
          </cell>
          <cell r="V546">
            <v>-0.01</v>
          </cell>
          <cell r="X546">
            <v>300</v>
          </cell>
          <cell r="AB546" t="str">
            <v>No Reimbursement</v>
          </cell>
        </row>
        <row r="547">
          <cell r="A547" t="str">
            <v>C_441995371</v>
          </cell>
          <cell r="B547" t="str">
            <v>Y</v>
          </cell>
          <cell r="C547">
            <v>43775</v>
          </cell>
          <cell r="D547" t="str">
            <v>JR</v>
          </cell>
          <cell r="E547" t="str">
            <v>https://umnboxcom/s/wc8huhus26oyveh3s40nbtvmxh61yive</v>
          </cell>
          <cell r="F547" t="str">
            <v>Cypress Creek - SunShare</v>
          </cell>
          <cell r="G547" t="str">
            <v>Northern States Power Co - Minnesota</v>
          </cell>
          <cell r="H547">
            <v>13781</v>
          </cell>
          <cell r="L547">
            <v>100</v>
          </cell>
          <cell r="M547" t="str">
            <v>Pct of Customer Load</v>
          </cell>
          <cell r="N547">
            <v>25</v>
          </cell>
          <cell r="O547" t="str">
            <v>Residential</v>
          </cell>
          <cell r="Q547" t="str">
            <v>Amortized – Per kWh</v>
          </cell>
          <cell r="V547">
            <v>0.14000000000000001</v>
          </cell>
          <cell r="W547">
            <v>2.75E-2</v>
          </cell>
          <cell r="X547">
            <v>300</v>
          </cell>
          <cell r="AA547" t="str">
            <v>No</v>
          </cell>
          <cell r="AB547" t="str">
            <v>Other</v>
          </cell>
          <cell r="AC547" t="str">
            <v>Enhanced Applicable Retail Rate</v>
          </cell>
          <cell r="AD547">
            <v>0.15310000000000001</v>
          </cell>
          <cell r="AG547">
            <v>2</v>
          </cell>
          <cell r="AH547">
            <v>21</v>
          </cell>
          <cell r="AI547">
            <v>2016</v>
          </cell>
          <cell r="AJ547" t="str">
            <v>Utility</v>
          </cell>
          <cell r="AS547" t="str">
            <v>P_252465116</v>
          </cell>
          <cell r="AT547" t="str">
            <v>P_352763253</v>
          </cell>
          <cell r="AU547" t="str">
            <v>P_526779502</v>
          </cell>
          <cell r="AV547" t="str">
            <v>P_698541656</v>
          </cell>
        </row>
        <row r="548">
          <cell r="A548" t="str">
            <v>C_762569106</v>
          </cell>
          <cell r="B548" t="str">
            <v>Y</v>
          </cell>
          <cell r="C548">
            <v>43775</v>
          </cell>
          <cell r="D548" t="str">
            <v>JR</v>
          </cell>
          <cell r="E548" t="str">
            <v>https://umnboxcom/s/wc8huhus26oyveh3s40nbtvmxh61yive</v>
          </cell>
          <cell r="F548" t="str">
            <v>Cypress Creek - SunShare</v>
          </cell>
          <cell r="G548" t="str">
            <v>Northern States Power Co - Minnesota</v>
          </cell>
          <cell r="H548">
            <v>13781</v>
          </cell>
          <cell r="L548">
            <v>100</v>
          </cell>
          <cell r="M548" t="str">
            <v>Pct of Customer Load</v>
          </cell>
          <cell r="N548">
            <v>25</v>
          </cell>
          <cell r="O548" t="str">
            <v>Comm/Ind</v>
          </cell>
          <cell r="Q548" t="str">
            <v>Amortized – Per kWh</v>
          </cell>
          <cell r="V548">
            <v>0.12</v>
          </cell>
          <cell r="W548">
            <v>0</v>
          </cell>
          <cell r="X548">
            <v>300</v>
          </cell>
          <cell r="Z548" t="str">
            <v>Commercial contract terms vary by customer</v>
          </cell>
          <cell r="AA548" t="str">
            <v>No</v>
          </cell>
          <cell r="AB548" t="str">
            <v>Other</v>
          </cell>
          <cell r="AC548" t="str">
            <v>Enhanced Applicable Retail Rate</v>
          </cell>
          <cell r="AD548">
            <v>0.12296</v>
          </cell>
          <cell r="AG548">
            <v>5</v>
          </cell>
          <cell r="AH548">
            <v>26</v>
          </cell>
          <cell r="AI548">
            <v>2015</v>
          </cell>
          <cell r="AJ548" t="str">
            <v>Utility</v>
          </cell>
          <cell r="AS548" t="str">
            <v>P_252465116</v>
          </cell>
          <cell r="AT548" t="str">
            <v>P_352763253</v>
          </cell>
          <cell r="AU548" t="str">
            <v>P_526779502</v>
          </cell>
          <cell r="AV548" t="str">
            <v>P_698541656</v>
          </cell>
        </row>
        <row r="549">
          <cell r="A549" t="str">
            <v>C_076089520</v>
          </cell>
          <cell r="B549" t="str">
            <v>Y</v>
          </cell>
          <cell r="C549">
            <v>43775</v>
          </cell>
          <cell r="D549" t="str">
            <v>JR</v>
          </cell>
          <cell r="E549" t="str">
            <v>https://umnboxcom/s/wc8huhus26oyveh3s40nbtvmxh61yive</v>
          </cell>
          <cell r="F549" t="str">
            <v>Cypress Creek - Novel</v>
          </cell>
          <cell r="G549" t="str">
            <v>Northern States Power Co - Minnesota</v>
          </cell>
          <cell r="H549">
            <v>13781</v>
          </cell>
          <cell r="L549">
            <v>100</v>
          </cell>
          <cell r="M549" t="str">
            <v>Pct of Customer Load</v>
          </cell>
          <cell r="N549">
            <v>25</v>
          </cell>
          <cell r="O549" t="str">
            <v>Residential</v>
          </cell>
          <cell r="Q549" t="str">
            <v>Amortized – Per kWh</v>
          </cell>
          <cell r="V549">
            <v>0.14000000000000001</v>
          </cell>
          <cell r="W549">
            <v>2.3E-2</v>
          </cell>
          <cell r="X549">
            <v>300</v>
          </cell>
          <cell r="Z549" t="str">
            <v>Payment is based on an estimated monthly kwh and an annual reconciliation is paid out at the end of the year</v>
          </cell>
          <cell r="AA549" t="str">
            <v>No</v>
          </cell>
          <cell r="AB549" t="str">
            <v>Other</v>
          </cell>
          <cell r="AC549" t="str">
            <v>Enhanced Applicable Retail Rate</v>
          </cell>
          <cell r="AD549">
            <v>0.15310000000000001</v>
          </cell>
          <cell r="AG549">
            <v>9</v>
          </cell>
          <cell r="AH549">
            <v>25</v>
          </cell>
          <cell r="AI549">
            <v>2017</v>
          </cell>
          <cell r="AJ549" t="str">
            <v>Utility</v>
          </cell>
          <cell r="AS549" t="str">
            <v>P_070912158</v>
          </cell>
          <cell r="AT549" t="str">
            <v>P_685949886</v>
          </cell>
          <cell r="AU549" t="str">
            <v>P_421246161</v>
          </cell>
          <cell r="AV549" t="str">
            <v>P_540984842</v>
          </cell>
        </row>
        <row r="550">
          <cell r="A550" t="str">
            <v>C_418343075</v>
          </cell>
          <cell r="B550" t="str">
            <v>Y</v>
          </cell>
          <cell r="C550">
            <v>43775</v>
          </cell>
          <cell r="D550" t="str">
            <v>JR</v>
          </cell>
          <cell r="E550" t="str">
            <v>https://umnboxcom/s/wc8huhus26oyveh3s40nbtvmxh61yive</v>
          </cell>
          <cell r="F550" t="str">
            <v>Cypress Creek - Novel</v>
          </cell>
          <cell r="G550" t="str">
            <v>Northern States Power Co - Minnesota</v>
          </cell>
          <cell r="H550">
            <v>13781</v>
          </cell>
          <cell r="L550">
            <v>100</v>
          </cell>
          <cell r="M550" t="str">
            <v>Pct of Customer Load</v>
          </cell>
          <cell r="N550">
            <v>25</v>
          </cell>
          <cell r="O550" t="str">
            <v>Comm/Ind</v>
          </cell>
          <cell r="Q550" t="str">
            <v>Amortized – Per kWh</v>
          </cell>
          <cell r="V550">
            <v>0.1</v>
          </cell>
          <cell r="W550">
            <v>0.02</v>
          </cell>
          <cell r="X550">
            <v>300</v>
          </cell>
          <cell r="Z550" t="str">
            <v>Payment is based on an estimated monthly kwh and an annual reconciliation is paid out at the end of the year</v>
          </cell>
          <cell r="AA550" t="str">
            <v>No</v>
          </cell>
          <cell r="AB550" t="str">
            <v>Other</v>
          </cell>
          <cell r="AC550" t="str">
            <v>Enhanced Applicable Retail Rate</v>
          </cell>
          <cell r="AD550">
            <v>0.12296</v>
          </cell>
          <cell r="AG550">
            <v>3</v>
          </cell>
          <cell r="AH550">
            <v>1</v>
          </cell>
          <cell r="AI550">
            <v>2017</v>
          </cell>
          <cell r="AJ550" t="str">
            <v>Utility</v>
          </cell>
          <cell r="AS550" t="str">
            <v>P_070912158</v>
          </cell>
          <cell r="AT550" t="str">
            <v>P_685949886</v>
          </cell>
          <cell r="AU550" t="str">
            <v>P_421246161</v>
          </cell>
          <cell r="AV550" t="str">
            <v>P_540984842</v>
          </cell>
        </row>
        <row r="551">
          <cell r="A551" t="str">
            <v>C_080923757</v>
          </cell>
          <cell r="B551" t="str">
            <v>Y</v>
          </cell>
          <cell r="C551">
            <v>43775</v>
          </cell>
          <cell r="D551" t="str">
            <v>JR</v>
          </cell>
          <cell r="E551" t="str">
            <v>https://umnboxcom/s/wc8huhus26oyveh3s40nbtvmxh61yive</v>
          </cell>
          <cell r="F551" t="str">
            <v>Cypress Creek - Oak Leaf</v>
          </cell>
          <cell r="G551" t="str">
            <v>Northern States Power Co - Minnesota</v>
          </cell>
          <cell r="H551">
            <v>13781</v>
          </cell>
          <cell r="L551">
            <v>100</v>
          </cell>
          <cell r="M551" t="str">
            <v>Pct of Customer Load</v>
          </cell>
          <cell r="N551">
            <v>25</v>
          </cell>
          <cell r="O551" t="str">
            <v>Comm/Ind</v>
          </cell>
          <cell r="Q551" t="str">
            <v>Amortized – Per kWh</v>
          </cell>
          <cell r="V551">
            <v>9.2999999999999999E-2</v>
          </cell>
          <cell r="W551">
            <v>0</v>
          </cell>
          <cell r="X551">
            <v>300</v>
          </cell>
          <cell r="Z551" t="str">
            <v>Commercial contract terms vary by customer</v>
          </cell>
          <cell r="AA551" t="str">
            <v>No</v>
          </cell>
          <cell r="AB551" t="str">
            <v>Other</v>
          </cell>
          <cell r="AC551" t="str">
            <v>Enhanced Applicable Retail Rate</v>
          </cell>
          <cell r="AD551">
            <v>0.12296</v>
          </cell>
          <cell r="AG551">
            <v>6</v>
          </cell>
          <cell r="AH551">
            <v>24</v>
          </cell>
          <cell r="AI551">
            <v>2015</v>
          </cell>
          <cell r="AJ551" t="str">
            <v>Utility</v>
          </cell>
          <cell r="AS551" t="str">
            <v>P_633520581</v>
          </cell>
          <cell r="AT551" t="str">
            <v>P_379835270</v>
          </cell>
          <cell r="AU551" t="str">
            <v>P_653112342a</v>
          </cell>
          <cell r="AV551" t="str">
            <v>P_653112342b</v>
          </cell>
        </row>
        <row r="552">
          <cell r="A552" t="str">
            <v>C_186808498</v>
          </cell>
          <cell r="B552" t="str">
            <v>Y</v>
          </cell>
          <cell r="C552">
            <v>43775</v>
          </cell>
          <cell r="D552" t="str">
            <v>JR</v>
          </cell>
          <cell r="E552" t="str">
            <v>https://umnboxcom/s/wc8huhus26oyveh3s40nbtvmxh61yive</v>
          </cell>
          <cell r="F552" t="str">
            <v>Cypress Creek - CleanChoice</v>
          </cell>
          <cell r="G552" t="str">
            <v>Northern States Power Co - Minnesota</v>
          </cell>
          <cell r="H552">
            <v>13781</v>
          </cell>
          <cell r="L552">
            <v>100</v>
          </cell>
          <cell r="M552" t="str">
            <v>Pct of Customer Load</v>
          </cell>
          <cell r="N552">
            <v>25</v>
          </cell>
          <cell r="O552" t="str">
            <v>Residential</v>
          </cell>
          <cell r="Q552" t="str">
            <v>Amortized – Per kWh</v>
          </cell>
          <cell r="V552">
            <v>0.14000000000000001</v>
          </cell>
          <cell r="W552">
            <v>0.02</v>
          </cell>
          <cell r="X552">
            <v>300</v>
          </cell>
          <cell r="AA552" t="str">
            <v>No</v>
          </cell>
          <cell r="AB552" t="str">
            <v>Other</v>
          </cell>
          <cell r="AC552" t="str">
            <v>Enhanced Applicable Retail Rate</v>
          </cell>
          <cell r="AD552">
            <v>0.15310000000000001</v>
          </cell>
          <cell r="AG552">
            <v>6</v>
          </cell>
          <cell r="AH552">
            <v>15</v>
          </cell>
          <cell r="AI552">
            <v>2018</v>
          </cell>
          <cell r="AJ552" t="str">
            <v>Utility</v>
          </cell>
          <cell r="AS552" t="str">
            <v>P_070912158</v>
          </cell>
          <cell r="AT552" t="str">
            <v>P_685949886</v>
          </cell>
          <cell r="AU552" t="str">
            <v>P_421246161</v>
          </cell>
          <cell r="AV552" t="str">
            <v>P_540984842</v>
          </cell>
          <cell r="AW552" t="str">
            <v>P_252465116</v>
          </cell>
          <cell r="AX552" t="str">
            <v>P_352763253</v>
          </cell>
          <cell r="AY552" t="str">
            <v>P_526779502</v>
          </cell>
          <cell r="AZ552" t="str">
            <v>P_698541656</v>
          </cell>
          <cell r="BA552" t="str">
            <v>P_633520581</v>
          </cell>
        </row>
        <row r="553">
          <cell r="A553" t="str">
            <v>C_747727018</v>
          </cell>
          <cell r="B553" t="str">
            <v>Y</v>
          </cell>
          <cell r="C553">
            <v>43781</v>
          </cell>
          <cell r="D553" t="str">
            <v>GC</v>
          </cell>
          <cell r="E553" t="str">
            <v>(phone call notes addendum to NDA)</v>
          </cell>
          <cell r="F553" t="str">
            <v>Pivot Energy</v>
          </cell>
          <cell r="G553" t="str">
            <v>Public Service Co of Colorado</v>
          </cell>
          <cell r="H553">
            <v>15466</v>
          </cell>
          <cell r="L553">
            <v>100</v>
          </cell>
          <cell r="M553" t="str">
            <v>Pct of Customer Load</v>
          </cell>
          <cell r="N553">
            <v>20</v>
          </cell>
          <cell r="O553" t="str">
            <v>Residential</v>
          </cell>
          <cell r="Q553" t="str">
            <v>Discount Rate</v>
          </cell>
          <cell r="Y553">
            <v>0.1</v>
          </cell>
          <cell r="Z553" t="str">
            <v>fixed 10% discount off of retail rate</v>
          </cell>
          <cell r="AB553" t="str">
            <v>VNEM</v>
          </cell>
          <cell r="AG553">
            <v>11</v>
          </cell>
          <cell r="AH553">
            <v>12</v>
          </cell>
          <cell r="AI553">
            <v>2019</v>
          </cell>
        </row>
        <row r="554">
          <cell r="A554" t="str">
            <v>C_740646564a</v>
          </cell>
          <cell r="B554" t="str">
            <v>Y</v>
          </cell>
          <cell r="C554">
            <v>43790</v>
          </cell>
          <cell r="D554" t="str">
            <v>KL</v>
          </cell>
          <cell r="E554" t="str">
            <v>https://umnboxcom/s/kv5mdmakdwqwlnbu2577wmu7pcxjm6dp</v>
          </cell>
          <cell r="F554" t="str">
            <v>Central Virginia Electric Cooperative</v>
          </cell>
          <cell r="G554" t="str">
            <v>Central Virginia Electric Cooperative</v>
          </cell>
          <cell r="H554">
            <v>3291</v>
          </cell>
          <cell r="K554">
            <v>50</v>
          </cell>
          <cell r="M554" t="str">
            <v>Fixed Energy Amount</v>
          </cell>
          <cell r="N554">
            <v>25</v>
          </cell>
          <cell r="O554" t="str">
            <v>Residential</v>
          </cell>
          <cell r="Q554" t="str">
            <v>Amortized – Fixed</v>
          </cell>
          <cell r="S554">
            <v>4.5</v>
          </cell>
          <cell r="T554">
            <v>0</v>
          </cell>
          <cell r="AB554" t="str">
            <v>Other</v>
          </cell>
          <cell r="AG554">
            <v>3</v>
          </cell>
          <cell r="AH554">
            <v>20</v>
          </cell>
          <cell r="AI554">
            <v>2018</v>
          </cell>
          <cell r="AS554" t="str">
            <v>P_749974444</v>
          </cell>
        </row>
        <row r="555">
          <cell r="A555" t="str">
            <v>C_740646564b</v>
          </cell>
          <cell r="B555" t="str">
            <v>Y</v>
          </cell>
          <cell r="C555">
            <v>43790</v>
          </cell>
          <cell r="D555" t="str">
            <v>KL</v>
          </cell>
          <cell r="E555" t="str">
            <v>https://umnboxcom/s/kv5mdmakdwqwlnbu2577wmu7pcxjm6dp</v>
          </cell>
          <cell r="F555" t="str">
            <v>Central Virginia Electric Cooperative</v>
          </cell>
          <cell r="G555" t="str">
            <v>Central Virginia Electric Cooperative</v>
          </cell>
          <cell r="H555">
            <v>3291</v>
          </cell>
          <cell r="K555">
            <v>100</v>
          </cell>
          <cell r="M555" t="str">
            <v>Fixed Energy Amount</v>
          </cell>
          <cell r="N555">
            <v>25</v>
          </cell>
          <cell r="O555" t="str">
            <v>Residential</v>
          </cell>
          <cell r="Q555" t="str">
            <v>Amortized – Fixed</v>
          </cell>
          <cell r="S555">
            <v>9</v>
          </cell>
          <cell r="T555">
            <v>0</v>
          </cell>
          <cell r="AB555" t="str">
            <v>Other</v>
          </cell>
          <cell r="AG555">
            <v>3</v>
          </cell>
          <cell r="AH555">
            <v>20</v>
          </cell>
          <cell r="AI555">
            <v>2018</v>
          </cell>
          <cell r="AS555" t="str">
            <v>P_749974444</v>
          </cell>
        </row>
        <row r="556">
          <cell r="A556" t="str">
            <v>C_740646564c</v>
          </cell>
          <cell r="B556" t="str">
            <v>Y</v>
          </cell>
          <cell r="C556">
            <v>43790</v>
          </cell>
          <cell r="D556" t="str">
            <v>KL</v>
          </cell>
          <cell r="E556" t="str">
            <v>https://umnboxcom/s/kv5mdmakdwqwlnbu2577wmu7pcxjm6dp</v>
          </cell>
          <cell r="F556" t="str">
            <v>Central Virginia Electric Cooperative</v>
          </cell>
          <cell r="G556" t="str">
            <v>Central Virginia Electric Cooperative</v>
          </cell>
          <cell r="H556">
            <v>3291</v>
          </cell>
          <cell r="K556">
            <v>150</v>
          </cell>
          <cell r="M556" t="str">
            <v>Fixed Energy Amount</v>
          </cell>
          <cell r="N556">
            <v>25</v>
          </cell>
          <cell r="O556" t="str">
            <v>Residential</v>
          </cell>
          <cell r="Q556" t="str">
            <v>Amortized – Fixed</v>
          </cell>
          <cell r="S556">
            <v>13.5</v>
          </cell>
          <cell r="T556">
            <v>0</v>
          </cell>
          <cell r="AB556" t="str">
            <v>Other</v>
          </cell>
          <cell r="AG556">
            <v>3</v>
          </cell>
          <cell r="AH556">
            <v>20</v>
          </cell>
          <cell r="AI556">
            <v>2018</v>
          </cell>
          <cell r="AS556" t="str">
            <v>P_749974444</v>
          </cell>
        </row>
        <row r="557">
          <cell r="A557" t="str">
            <v>C_740646564d</v>
          </cell>
          <cell r="B557" t="str">
            <v>Y</v>
          </cell>
          <cell r="C557">
            <v>43790</v>
          </cell>
          <cell r="D557" t="str">
            <v>KL</v>
          </cell>
          <cell r="E557" t="str">
            <v>https://umnboxcom/s/kv5mdmakdwqwlnbu2577wmu7pcxjm6dp</v>
          </cell>
          <cell r="F557" t="str">
            <v>Central Virginia Electric Cooperative</v>
          </cell>
          <cell r="G557" t="str">
            <v>Central Virginia Electric Cooperative</v>
          </cell>
          <cell r="H557">
            <v>3291</v>
          </cell>
          <cell r="K557">
            <v>200</v>
          </cell>
          <cell r="M557" t="str">
            <v>Fixed Energy Amount</v>
          </cell>
          <cell r="N557">
            <v>25</v>
          </cell>
          <cell r="O557" t="str">
            <v>Residential</v>
          </cell>
          <cell r="Q557" t="str">
            <v>Amortized – Fixed</v>
          </cell>
          <cell r="S557">
            <v>18</v>
          </cell>
          <cell r="T557">
            <v>0</v>
          </cell>
          <cell r="AB557" t="str">
            <v>Other</v>
          </cell>
          <cell r="AG557">
            <v>3</v>
          </cell>
          <cell r="AH557">
            <v>20</v>
          </cell>
          <cell r="AI557">
            <v>2018</v>
          </cell>
          <cell r="AS557" t="str">
            <v>P_749974444</v>
          </cell>
        </row>
        <row r="558">
          <cell r="A558" t="str">
            <v>C_740646564e</v>
          </cell>
          <cell r="B558" t="str">
            <v>Y</v>
          </cell>
          <cell r="C558">
            <v>43790</v>
          </cell>
          <cell r="D558" t="str">
            <v>KL</v>
          </cell>
          <cell r="E558" t="str">
            <v>https://umnboxcom/s/kv5mdmakdwqwlnbu2577wmu7pcxjm6dp</v>
          </cell>
          <cell r="F558" t="str">
            <v>Central Virginia Electric Cooperative</v>
          </cell>
          <cell r="G558" t="str">
            <v>Central Virginia Electric Cooperative</v>
          </cell>
          <cell r="H558">
            <v>3291</v>
          </cell>
          <cell r="K558">
            <v>250</v>
          </cell>
          <cell r="M558" t="str">
            <v>Fixed Energy Amount</v>
          </cell>
          <cell r="N558">
            <v>25</v>
          </cell>
          <cell r="O558" t="str">
            <v>Residential</v>
          </cell>
          <cell r="Q558" t="str">
            <v>Amortized – Fixed</v>
          </cell>
          <cell r="S558">
            <v>22.5</v>
          </cell>
          <cell r="T558">
            <v>0</v>
          </cell>
          <cell r="AB558" t="str">
            <v>Other</v>
          </cell>
          <cell r="AG558">
            <v>3</v>
          </cell>
          <cell r="AH558">
            <v>20</v>
          </cell>
          <cell r="AI558">
            <v>2018</v>
          </cell>
          <cell r="AS558" t="str">
            <v>P_749974444</v>
          </cell>
        </row>
        <row r="559">
          <cell r="A559" t="str">
            <v>C_740646564f</v>
          </cell>
          <cell r="B559" t="str">
            <v>Y</v>
          </cell>
          <cell r="C559">
            <v>43790</v>
          </cell>
          <cell r="D559" t="str">
            <v>KL</v>
          </cell>
          <cell r="E559" t="str">
            <v>https://umnboxcom/s/kv5mdmakdwqwlnbu2577wmu7pcxjm6dp</v>
          </cell>
          <cell r="F559" t="str">
            <v>Central Virginia Electric Cooperative</v>
          </cell>
          <cell r="G559" t="str">
            <v>Central Virginia Electric Cooperative</v>
          </cell>
          <cell r="H559">
            <v>3291</v>
          </cell>
          <cell r="K559">
            <v>500</v>
          </cell>
          <cell r="M559" t="str">
            <v>Fixed Energy Amount</v>
          </cell>
          <cell r="N559">
            <v>25</v>
          </cell>
          <cell r="O559" t="str">
            <v>Residential</v>
          </cell>
          <cell r="Q559" t="str">
            <v>Amortized – Fixed</v>
          </cell>
          <cell r="S559">
            <v>45</v>
          </cell>
          <cell r="T559">
            <v>0</v>
          </cell>
          <cell r="AB559" t="str">
            <v>Other</v>
          </cell>
          <cell r="AG559">
            <v>1</v>
          </cell>
          <cell r="AH559">
            <v>1</v>
          </cell>
          <cell r="AI559">
            <v>2019</v>
          </cell>
          <cell r="AS559" t="str">
            <v>P_749974444</v>
          </cell>
        </row>
        <row r="560">
          <cell r="A560" t="str">
            <v>C_740646564g</v>
          </cell>
          <cell r="B560" t="str">
            <v>Y</v>
          </cell>
          <cell r="C560">
            <v>43790</v>
          </cell>
          <cell r="D560" t="str">
            <v>KL</v>
          </cell>
          <cell r="E560" t="str">
            <v>https://umnboxcom/s/kv5mdmakdwqwlnbu2577wmu7pcxjm6dp</v>
          </cell>
          <cell r="F560" t="str">
            <v>Central Virginia Electric Cooperative</v>
          </cell>
          <cell r="G560" t="str">
            <v>Central Virginia Electric Cooperative</v>
          </cell>
          <cell r="H560">
            <v>3291</v>
          </cell>
          <cell r="K560">
            <v>750</v>
          </cell>
          <cell r="M560" t="str">
            <v>Fixed Energy Amount</v>
          </cell>
          <cell r="N560">
            <v>25</v>
          </cell>
          <cell r="O560" t="str">
            <v>Residential</v>
          </cell>
          <cell r="Q560" t="str">
            <v>Amortized – Fixed</v>
          </cell>
          <cell r="S560">
            <v>67.5</v>
          </cell>
          <cell r="T560">
            <v>0</v>
          </cell>
          <cell r="AB560" t="str">
            <v>Other</v>
          </cell>
          <cell r="AG560">
            <v>1</v>
          </cell>
          <cell r="AH560">
            <v>1</v>
          </cell>
          <cell r="AI560">
            <v>2019</v>
          </cell>
          <cell r="AS560" t="str">
            <v>P_749974444</v>
          </cell>
        </row>
        <row r="561">
          <cell r="A561" t="str">
            <v>C_740646564h</v>
          </cell>
          <cell r="B561" t="str">
            <v>Y</v>
          </cell>
          <cell r="C561">
            <v>43790</v>
          </cell>
          <cell r="D561" t="str">
            <v>KL</v>
          </cell>
          <cell r="E561" t="str">
            <v>https://umnboxcom/s/kv5mdmakdwqwlnbu2577wmu7pcxjm6dp</v>
          </cell>
          <cell r="F561" t="str">
            <v>Central Virginia Electric Cooperative</v>
          </cell>
          <cell r="G561" t="str">
            <v>Central Virginia Electric Cooperative</v>
          </cell>
          <cell r="H561">
            <v>3291</v>
          </cell>
          <cell r="K561">
            <v>1000</v>
          </cell>
          <cell r="M561" t="str">
            <v>Fixed Energy Amount</v>
          </cell>
          <cell r="N561">
            <v>25</v>
          </cell>
          <cell r="O561" t="str">
            <v>Residential</v>
          </cell>
          <cell r="Q561" t="str">
            <v>Amortized – Fixed</v>
          </cell>
          <cell r="S561">
            <v>90</v>
          </cell>
          <cell r="T561">
            <v>0</v>
          </cell>
          <cell r="AB561" t="str">
            <v>Other</v>
          </cell>
          <cell r="AG561">
            <v>1</v>
          </cell>
          <cell r="AH561">
            <v>1</v>
          </cell>
          <cell r="AI561">
            <v>2019</v>
          </cell>
          <cell r="AS561" t="str">
            <v>P_749974444</v>
          </cell>
        </row>
        <row r="562">
          <cell r="A562" t="str">
            <v>C_510067134a</v>
          </cell>
          <cell r="B562" t="str">
            <v>Y</v>
          </cell>
          <cell r="C562">
            <v>43785</v>
          </cell>
          <cell r="D562" t="str">
            <v>KP</v>
          </cell>
          <cell r="E562" t="str">
            <v>https://umnappboxcom/folder/93738584824</v>
          </cell>
          <cell r="F562" t="str">
            <v>Tipmont Rural Elec Member Corp</v>
          </cell>
          <cell r="G562" t="str">
            <v>Tipmont Rural Elec Member Corp</v>
          </cell>
          <cell r="H562">
            <v>18940</v>
          </cell>
          <cell r="I562">
            <v>410</v>
          </cell>
          <cell r="J562" t="str">
            <v>DC</v>
          </cell>
          <cell r="M562" t="str">
            <v>Full Panel</v>
          </cell>
          <cell r="N562">
            <v>25</v>
          </cell>
          <cell r="O562" t="str">
            <v>Res/Comm/Ind</v>
          </cell>
          <cell r="Q562" t="str">
            <v>Pay up front – Fixed</v>
          </cell>
          <cell r="R562">
            <v>1250</v>
          </cell>
          <cell r="AB562" t="str">
            <v>VNEM</v>
          </cell>
          <cell r="AI562">
            <v>2015</v>
          </cell>
          <cell r="AJ562" t="str">
            <v>Subscriber</v>
          </cell>
          <cell r="AS562" t="str">
            <v>P_242847803</v>
          </cell>
        </row>
        <row r="563">
          <cell r="A563" t="str">
            <v>C_510067134b</v>
          </cell>
          <cell r="B563" t="str">
            <v>Y</v>
          </cell>
          <cell r="C563">
            <v>43785</v>
          </cell>
          <cell r="D563" t="str">
            <v>KP</v>
          </cell>
          <cell r="E563" t="str">
            <v>https://umnappboxcom/folder/93738584824</v>
          </cell>
          <cell r="F563" t="str">
            <v>Tipmont Rural Elec Member Corp</v>
          </cell>
          <cell r="G563" t="str">
            <v>Tipmont Rural Elec Member Corp</v>
          </cell>
          <cell r="H563">
            <v>18940</v>
          </cell>
          <cell r="I563">
            <v>410</v>
          </cell>
          <cell r="J563" t="str">
            <v>DC</v>
          </cell>
          <cell r="M563" t="str">
            <v>Full Panel</v>
          </cell>
          <cell r="N563">
            <v>25</v>
          </cell>
          <cell r="O563" t="str">
            <v>Res/Comm/Ind</v>
          </cell>
          <cell r="Q563" t="str">
            <v>Amortized – Fixed</v>
          </cell>
          <cell r="S563">
            <v>107.01</v>
          </cell>
          <cell r="T563">
            <v>0</v>
          </cell>
          <cell r="U563">
            <v>12</v>
          </cell>
          <cell r="AB563" t="str">
            <v>VNEM</v>
          </cell>
          <cell r="AI563">
            <v>2015</v>
          </cell>
          <cell r="AJ563" t="str">
            <v>Subscriber</v>
          </cell>
          <cell r="AS563" t="str">
            <v>P_242847803</v>
          </cell>
        </row>
        <row r="564">
          <cell r="A564" t="str">
            <v>C_510067134c</v>
          </cell>
          <cell r="B564" t="str">
            <v>Y</v>
          </cell>
          <cell r="C564">
            <v>43785</v>
          </cell>
          <cell r="D564" t="str">
            <v>KP</v>
          </cell>
          <cell r="E564" t="str">
            <v>https://umnappboxcom/folder/93738584824</v>
          </cell>
          <cell r="F564" t="str">
            <v>Tipmont Rural Elec Member Corp</v>
          </cell>
          <cell r="G564" t="str">
            <v>Tipmont Rural Elec Member Corp</v>
          </cell>
          <cell r="H564">
            <v>18940</v>
          </cell>
          <cell r="I564">
            <v>410</v>
          </cell>
          <cell r="J564" t="str">
            <v>DC</v>
          </cell>
          <cell r="M564" t="str">
            <v>Full Panel</v>
          </cell>
          <cell r="N564">
            <v>25</v>
          </cell>
          <cell r="O564" t="str">
            <v>Res/Comm/Ind</v>
          </cell>
          <cell r="Q564" t="str">
            <v>Amortized – Per kWh</v>
          </cell>
          <cell r="V564">
            <v>0.15670000000000001</v>
          </cell>
          <cell r="W564">
            <v>0</v>
          </cell>
          <cell r="X564">
            <v>300</v>
          </cell>
          <cell r="AB564" t="str">
            <v>VNEM</v>
          </cell>
          <cell r="AI564">
            <v>2015</v>
          </cell>
          <cell r="AJ564" t="str">
            <v>Subscriber</v>
          </cell>
          <cell r="AS564" t="str">
            <v>P_242847803</v>
          </cell>
        </row>
        <row r="565">
          <cell r="A565" t="str">
            <v>C_510067134d</v>
          </cell>
          <cell r="B565" t="str">
            <v>Y</v>
          </cell>
          <cell r="C565">
            <v>43785</v>
          </cell>
          <cell r="D565" t="str">
            <v>KP</v>
          </cell>
          <cell r="E565" t="str">
            <v>https://umnappboxcom/folder/93738584824</v>
          </cell>
          <cell r="F565" t="str">
            <v>Tipmont Rural Elec Member Corp</v>
          </cell>
          <cell r="G565" t="str">
            <v>Tipmont Rural Elec Member Corp</v>
          </cell>
          <cell r="H565">
            <v>18940</v>
          </cell>
          <cell r="I565">
            <v>410</v>
          </cell>
          <cell r="J565" t="str">
            <v>DC</v>
          </cell>
          <cell r="M565" t="str">
            <v>Full Panel</v>
          </cell>
          <cell r="N565">
            <v>25</v>
          </cell>
          <cell r="O565" t="str">
            <v>Res/Comm/Ind</v>
          </cell>
          <cell r="Q565" t="str">
            <v>Amortized – Fixed</v>
          </cell>
          <cell r="S565">
            <v>54.84</v>
          </cell>
          <cell r="T565">
            <v>0</v>
          </cell>
          <cell r="U565">
            <v>24</v>
          </cell>
          <cell r="AB565" t="str">
            <v>VNEM</v>
          </cell>
          <cell r="AI565">
            <v>2015</v>
          </cell>
          <cell r="AJ565" t="str">
            <v>Subscriber</v>
          </cell>
          <cell r="AS565" t="str">
            <v>P_242847803</v>
          </cell>
        </row>
        <row r="566">
          <cell r="A566" t="str">
            <v>C_510067134e</v>
          </cell>
          <cell r="B566" t="str">
            <v>Y</v>
          </cell>
          <cell r="C566">
            <v>43785</v>
          </cell>
          <cell r="D566" t="str">
            <v>KP</v>
          </cell>
          <cell r="E566" t="str">
            <v>https://umnappboxcom/folder/93738584824</v>
          </cell>
          <cell r="F566" t="str">
            <v>Tipmont Rural Elec Member Corp</v>
          </cell>
          <cell r="G566" t="str">
            <v>Tipmont Rural Elec Member Corp</v>
          </cell>
          <cell r="H566">
            <v>18940</v>
          </cell>
          <cell r="I566">
            <v>410</v>
          </cell>
          <cell r="J566" t="str">
            <v>DC</v>
          </cell>
          <cell r="M566" t="str">
            <v>Full Panel</v>
          </cell>
          <cell r="N566">
            <v>25</v>
          </cell>
          <cell r="O566" t="str">
            <v>Res/Comm/Ind</v>
          </cell>
          <cell r="Q566" t="str">
            <v>Amortized – Fixed</v>
          </cell>
          <cell r="S566">
            <v>37.46</v>
          </cell>
          <cell r="T566">
            <v>0</v>
          </cell>
          <cell r="U566">
            <v>36</v>
          </cell>
          <cell r="AB566" t="str">
            <v>VNEM</v>
          </cell>
          <cell r="AI566">
            <v>2015</v>
          </cell>
          <cell r="AJ566" t="str">
            <v>Subscriber</v>
          </cell>
          <cell r="AS566" t="str">
            <v>P_242847803</v>
          </cell>
        </row>
        <row r="567">
          <cell r="A567" t="str">
            <v>C_976244267a</v>
          </cell>
          <cell r="B567" t="str">
            <v>Y</v>
          </cell>
          <cell r="C567">
            <v>43787</v>
          </cell>
          <cell r="D567" t="str">
            <v>KP</v>
          </cell>
          <cell r="E567" t="str">
            <v>https://umnappboxcom/folder/93741430231</v>
          </cell>
          <cell r="F567" t="str">
            <v>Northeastern Rural E M C</v>
          </cell>
          <cell r="G567" t="str">
            <v>Northeastern Rural E M C</v>
          </cell>
          <cell r="H567">
            <v>20603</v>
          </cell>
          <cell r="I567">
            <v>315</v>
          </cell>
          <cell r="J567" t="str">
            <v>DC</v>
          </cell>
          <cell r="M567" t="str">
            <v>Full Panel</v>
          </cell>
          <cell r="N567">
            <v>20</v>
          </cell>
          <cell r="O567" t="str">
            <v>Res/Comm/Ind</v>
          </cell>
          <cell r="Q567" t="str">
            <v>Hybrid</v>
          </cell>
          <cell r="R567">
            <v>1144</v>
          </cell>
          <cell r="S567">
            <v>5</v>
          </cell>
          <cell r="T567">
            <v>0</v>
          </cell>
          <cell r="U567">
            <v>240</v>
          </cell>
          <cell r="Z567" t="str">
            <v>main payment is up front along with a $50 fee to enroll, and the subscriber also owes a $5 monthly fee</v>
          </cell>
          <cell r="AB567" t="str">
            <v>VNEM</v>
          </cell>
          <cell r="AC567" t="str">
            <v>You are purchasing/pre-paying for the electricity generated by your share (production credits) ofthe community solar facility, and "Your pro-rated share of the electric production will show up as a separate line on your monthlybill" "Production credits will be shown as a reduction in total kWh usage"</v>
          </cell>
          <cell r="AI567">
            <v>2015</v>
          </cell>
          <cell r="AJ567" t="str">
            <v>Utility</v>
          </cell>
          <cell r="AS567" t="str">
            <v>P_774219631</v>
          </cell>
        </row>
        <row r="568">
          <cell r="A568" t="str">
            <v>C_976244267b</v>
          </cell>
          <cell r="B568" t="str">
            <v>Y</v>
          </cell>
          <cell r="C568">
            <v>43787</v>
          </cell>
          <cell r="D568" t="str">
            <v>KP</v>
          </cell>
          <cell r="E568" t="str">
            <v>https://umnappboxcom/folder/93741430231</v>
          </cell>
          <cell r="F568" t="str">
            <v>Northeastern Rural E M C</v>
          </cell>
          <cell r="G568" t="str">
            <v>Northeastern Rural E M C</v>
          </cell>
          <cell r="H568">
            <v>20603</v>
          </cell>
          <cell r="I568">
            <v>236.25</v>
          </cell>
          <cell r="J568" t="str">
            <v>DC</v>
          </cell>
          <cell r="M568" t="str">
            <v>Three Quarter Panel</v>
          </cell>
          <cell r="N568">
            <v>20</v>
          </cell>
          <cell r="O568" t="str">
            <v>Res/Comm/Ind</v>
          </cell>
          <cell r="Q568" t="str">
            <v>Hybrid</v>
          </cell>
          <cell r="R568">
            <v>870.5</v>
          </cell>
          <cell r="S568">
            <v>3.75</v>
          </cell>
          <cell r="T568">
            <v>0</v>
          </cell>
          <cell r="U568">
            <v>240</v>
          </cell>
          <cell r="Z568" t="str">
            <v>main payment is up front along with a $50 fee to enroll, and the subscriber also owes a $5 monthly fee</v>
          </cell>
          <cell r="AB568" t="str">
            <v>VNEM</v>
          </cell>
          <cell r="AC568" t="str">
            <v>You are purchasing/pre-paying for the electricity generated by your share (production credits) ofthe community solar facility, and "Your pro-rated share of the electric production will show up as a separate line on your monthlybill"</v>
          </cell>
          <cell r="AI568">
            <v>2015</v>
          </cell>
          <cell r="AJ568" t="str">
            <v>Utility</v>
          </cell>
          <cell r="AS568" t="str">
            <v>P_774219631</v>
          </cell>
        </row>
        <row r="569">
          <cell r="A569" t="str">
            <v>C_976244267c</v>
          </cell>
          <cell r="B569" t="str">
            <v>Y</v>
          </cell>
          <cell r="C569">
            <v>43787</v>
          </cell>
          <cell r="D569" t="str">
            <v>KP</v>
          </cell>
          <cell r="E569" t="str">
            <v>https://umnappboxcom/folder/93741430231</v>
          </cell>
          <cell r="F569" t="str">
            <v>Northeastern Rural E M C</v>
          </cell>
          <cell r="G569" t="str">
            <v>Northeastern Rural E M C</v>
          </cell>
          <cell r="H569">
            <v>20603</v>
          </cell>
          <cell r="I569">
            <v>157.5</v>
          </cell>
          <cell r="J569" t="str">
            <v>DC</v>
          </cell>
          <cell r="M569" t="str">
            <v>Half Panel</v>
          </cell>
          <cell r="N569">
            <v>20</v>
          </cell>
          <cell r="O569" t="str">
            <v>Res/Comm/Ind</v>
          </cell>
          <cell r="Q569" t="str">
            <v>Hybrid</v>
          </cell>
          <cell r="R569">
            <v>598</v>
          </cell>
          <cell r="S569">
            <v>2.5</v>
          </cell>
          <cell r="T569">
            <v>0</v>
          </cell>
          <cell r="U569">
            <v>240</v>
          </cell>
          <cell r="Z569" t="str">
            <v>main payment is up front along with a $50 fee to enroll, and the subscriber also owes a $5 monthly fee</v>
          </cell>
          <cell r="AB569" t="str">
            <v>VNEM</v>
          </cell>
          <cell r="AC569" t="str">
            <v>You are purchasing/pre-paying for the electricity generated by your share (production credits) ofthe community solar facility, and "Your pro-rated share of the electric production will show up as a separate line on your monthlybill"</v>
          </cell>
          <cell r="AI569">
            <v>2015</v>
          </cell>
          <cell r="AJ569" t="str">
            <v>Utility</v>
          </cell>
          <cell r="AS569" t="str">
            <v>P_774219631</v>
          </cell>
        </row>
        <row r="570">
          <cell r="A570" t="str">
            <v>C_976244267d</v>
          </cell>
          <cell r="B570" t="str">
            <v>Y</v>
          </cell>
          <cell r="C570">
            <v>43787</v>
          </cell>
          <cell r="D570" t="str">
            <v>KP</v>
          </cell>
          <cell r="E570" t="str">
            <v>https://umnappboxcom/folder/93741430231</v>
          </cell>
          <cell r="F570" t="str">
            <v>Northeastern Rural E M C</v>
          </cell>
          <cell r="G570" t="str">
            <v>Northeastern Rural E M C</v>
          </cell>
          <cell r="H570">
            <v>20603</v>
          </cell>
          <cell r="I570">
            <v>78.75</v>
          </cell>
          <cell r="J570" t="str">
            <v>DC</v>
          </cell>
          <cell r="M570" t="str">
            <v xml:space="preserve">Quarter Panel
</v>
          </cell>
          <cell r="N570">
            <v>20</v>
          </cell>
          <cell r="O570" t="str">
            <v>Res/Comm/Ind</v>
          </cell>
          <cell r="Q570" t="str">
            <v>Hybrid</v>
          </cell>
          <cell r="R570">
            <v>323.5</v>
          </cell>
          <cell r="S570">
            <v>1.25</v>
          </cell>
          <cell r="T570">
            <v>0</v>
          </cell>
          <cell r="U570">
            <v>240</v>
          </cell>
          <cell r="Z570" t="str">
            <v>main payment is up front along with a $50 fee to enroll, and the subscriber also owes a $5 monthly fee</v>
          </cell>
          <cell r="AB570" t="str">
            <v>VNEM</v>
          </cell>
          <cell r="AC570" t="str">
            <v>You are purchasing/pre-paying for the electricity generated by your share (production credits) ofthe community solar facility, and "Your pro-rated share of the electric production will show up as a separate line on your monthlybill"</v>
          </cell>
          <cell r="AI570">
            <v>2015</v>
          </cell>
          <cell r="AJ570" t="str">
            <v>Utility</v>
          </cell>
          <cell r="AS570" t="str">
            <v>P_774219631</v>
          </cell>
        </row>
        <row r="571">
          <cell r="A571" t="str">
            <v>C_600381214</v>
          </cell>
          <cell r="B571" t="str">
            <v>Y</v>
          </cell>
          <cell r="C571">
            <v>43788</v>
          </cell>
          <cell r="D571" t="str">
            <v>KP</v>
          </cell>
          <cell r="E571" t="str">
            <v>https://umnappboxcom/folder/93878562572</v>
          </cell>
          <cell r="F571" t="str">
            <v>NineStar Connect</v>
          </cell>
          <cell r="G571" t="str">
            <v>NineStar Connect</v>
          </cell>
          <cell r="H571">
            <v>8000</v>
          </cell>
          <cell r="I571">
            <v>410</v>
          </cell>
          <cell r="J571" t="str">
            <v>DC</v>
          </cell>
          <cell r="M571" t="str">
            <v>Full Panel</v>
          </cell>
          <cell r="N571">
            <v>20</v>
          </cell>
          <cell r="O571" t="str">
            <v>Residential</v>
          </cell>
          <cell r="Q571" t="str">
            <v>Pay up front – Fixed</v>
          </cell>
          <cell r="R571">
            <v>1250</v>
          </cell>
          <cell r="AB571" t="str">
            <v>VNEM</v>
          </cell>
          <cell r="AG571">
            <v>4</v>
          </cell>
          <cell r="AH571">
            <v>22</v>
          </cell>
          <cell r="AI571">
            <v>2016</v>
          </cell>
          <cell r="AS571" t="str">
            <v>P_347955370</v>
          </cell>
        </row>
        <row r="572">
          <cell r="A572" t="str">
            <v>C_432611736a</v>
          </cell>
          <cell r="B572" t="str">
            <v>Y</v>
          </cell>
          <cell r="C572">
            <v>43789</v>
          </cell>
          <cell r="D572" t="str">
            <v>KP</v>
          </cell>
          <cell r="E572" t="str">
            <v>https://umnappboxcom/folder/93990622202</v>
          </cell>
          <cell r="F572" t="str">
            <v>Bartholomew County Rural E M C</v>
          </cell>
          <cell r="G572" t="str">
            <v>Bartholomew County Rural E M C</v>
          </cell>
          <cell r="H572">
            <v>1283</v>
          </cell>
          <cell r="I572">
            <v>330</v>
          </cell>
          <cell r="J572" t="str">
            <v>DC</v>
          </cell>
          <cell r="M572" t="str">
            <v>Full Panel</v>
          </cell>
          <cell r="N572">
            <v>20</v>
          </cell>
          <cell r="O572" t="str">
            <v>Res/Comm</v>
          </cell>
          <cell r="Q572" t="str">
            <v>Pay up front – Fixed</v>
          </cell>
          <cell r="R572">
            <v>500</v>
          </cell>
          <cell r="AB572" t="str">
            <v>Other</v>
          </cell>
          <cell r="AD572">
            <v>5.5E-2</v>
          </cell>
          <cell r="AI572">
            <v>2018</v>
          </cell>
          <cell r="AS572" t="str">
            <v>P_083447553a</v>
          </cell>
          <cell r="AT572" t="str">
            <v>P_083447553b</v>
          </cell>
          <cell r="AU572" t="str">
            <v>P_083447553c</v>
          </cell>
          <cell r="AV572" t="str">
            <v>P_083447553d</v>
          </cell>
          <cell r="AW572" t="str">
            <v>P_083447553e</v>
          </cell>
          <cell r="AX572" t="str">
            <v>P_083447553f</v>
          </cell>
          <cell r="AY572" t="str">
            <v>P_083447553g</v>
          </cell>
          <cell r="AZ572" t="str">
            <v>P_083447553h</v>
          </cell>
          <cell r="BA572" t="str">
            <v>P_083447553i</v>
          </cell>
          <cell r="BB572" t="str">
            <v>P_083447553j</v>
          </cell>
          <cell r="BC572" t="str">
            <v>limit 12 panels</v>
          </cell>
        </row>
        <row r="573">
          <cell r="A573" t="str">
            <v>C_432611736b</v>
          </cell>
          <cell r="B573" t="str">
            <v>Y</v>
          </cell>
          <cell r="C573">
            <v>43789</v>
          </cell>
          <cell r="D573" t="str">
            <v>KP</v>
          </cell>
          <cell r="E573" t="str">
            <v>https://umnappboxcom/folder/93990622202</v>
          </cell>
          <cell r="F573" t="str">
            <v>Bartholomew County Rural E M C</v>
          </cell>
          <cell r="G573" t="str">
            <v>Bartholomew County Rural E M C</v>
          </cell>
          <cell r="H573">
            <v>1283</v>
          </cell>
          <cell r="I573">
            <v>165</v>
          </cell>
          <cell r="J573" t="str">
            <v>DC</v>
          </cell>
          <cell r="M573" t="str">
            <v>Half Panel</v>
          </cell>
          <cell r="N573">
            <v>20</v>
          </cell>
          <cell r="O573" t="str">
            <v>Res/Comm</v>
          </cell>
          <cell r="Q573" t="str">
            <v>Pay up front – Fixed</v>
          </cell>
          <cell r="R573">
            <v>250</v>
          </cell>
          <cell r="AB573" t="str">
            <v>Other</v>
          </cell>
          <cell r="AD573">
            <v>5.5E-2</v>
          </cell>
          <cell r="AI573">
            <v>2018</v>
          </cell>
          <cell r="AS573" t="str">
            <v>P_083447553a</v>
          </cell>
          <cell r="AT573" t="str">
            <v>P_083447553b</v>
          </cell>
          <cell r="AU573" t="str">
            <v>P_083447553c</v>
          </cell>
          <cell r="AV573" t="str">
            <v>P_083447553d</v>
          </cell>
          <cell r="AW573" t="str">
            <v>P_083447553e</v>
          </cell>
          <cell r="AX573" t="str">
            <v>P_083447553f</v>
          </cell>
          <cell r="AY573" t="str">
            <v>P_083447553g</v>
          </cell>
          <cell r="AZ573" t="str">
            <v>P_083447553h</v>
          </cell>
          <cell r="BA573" t="str">
            <v>P_083447553i</v>
          </cell>
          <cell r="BB573" t="str">
            <v>P_083447553j</v>
          </cell>
          <cell r="BC573" t="str">
            <v>limit 12 panels</v>
          </cell>
        </row>
        <row r="574">
          <cell r="A574" t="str">
            <v>C_432611736c</v>
          </cell>
          <cell r="B574" t="str">
            <v>Y</v>
          </cell>
          <cell r="C574">
            <v>43789</v>
          </cell>
          <cell r="D574" t="str">
            <v>KP</v>
          </cell>
          <cell r="E574" t="str">
            <v>https://umnappboxcom/folder/93990622202</v>
          </cell>
          <cell r="F574" t="str">
            <v>Bartholomew County Rural E M C</v>
          </cell>
          <cell r="G574" t="str">
            <v>Bartholomew County Rural E M C</v>
          </cell>
          <cell r="H574">
            <v>1283</v>
          </cell>
          <cell r="I574">
            <v>330</v>
          </cell>
          <cell r="J574" t="str">
            <v>DC</v>
          </cell>
          <cell r="M574" t="str">
            <v>Full Panel</v>
          </cell>
          <cell r="N574">
            <v>20</v>
          </cell>
          <cell r="O574" t="str">
            <v>Res/Comm</v>
          </cell>
          <cell r="Q574" t="str">
            <v>Amortized – Per kWh</v>
          </cell>
          <cell r="V574">
            <v>0.01</v>
          </cell>
          <cell r="W574">
            <v>0</v>
          </cell>
          <cell r="X574">
            <v>240</v>
          </cell>
          <cell r="AB574" t="str">
            <v>No Reimbursement</v>
          </cell>
          <cell r="AD574">
            <v>0</v>
          </cell>
          <cell r="AI574">
            <v>2018</v>
          </cell>
          <cell r="AS574" t="str">
            <v>P_083447553a</v>
          </cell>
          <cell r="AT574" t="str">
            <v>P_083447553b</v>
          </cell>
          <cell r="AU574" t="str">
            <v>P_083447553c</v>
          </cell>
          <cell r="AV574" t="str">
            <v>P_083447553d</v>
          </cell>
          <cell r="AW574" t="str">
            <v>P_083447553e</v>
          </cell>
          <cell r="AX574" t="str">
            <v>P_083447553f</v>
          </cell>
          <cell r="AY574" t="str">
            <v>P_083447553g</v>
          </cell>
          <cell r="AZ574" t="str">
            <v>P_083447553h</v>
          </cell>
          <cell r="BA574" t="str">
            <v>P_083447553i</v>
          </cell>
          <cell r="BB574" t="str">
            <v>P_083447553j</v>
          </cell>
          <cell r="BC574" t="str">
            <v>limit 12 panels</v>
          </cell>
        </row>
        <row r="575">
          <cell r="A575" t="str">
            <v>C_242632842a</v>
          </cell>
          <cell r="B575" t="str">
            <v>Y</v>
          </cell>
          <cell r="C575">
            <v>43789</v>
          </cell>
          <cell r="D575" t="str">
            <v>KP</v>
          </cell>
          <cell r="E575" t="str">
            <v>https://umnappboxcom/folder/93990622202</v>
          </cell>
          <cell r="F575" t="str">
            <v>Clark County Rural E M C - (IN)</v>
          </cell>
          <cell r="G575" t="str">
            <v>Clark County Rural E M C - (IN)</v>
          </cell>
          <cell r="H575">
            <v>22822</v>
          </cell>
          <cell r="I575">
            <v>330</v>
          </cell>
          <cell r="J575" t="str">
            <v>DC</v>
          </cell>
          <cell r="M575" t="str">
            <v>Full Panel</v>
          </cell>
          <cell r="N575">
            <v>20</v>
          </cell>
          <cell r="O575" t="str">
            <v>Res/Comm</v>
          </cell>
          <cell r="Q575" t="str">
            <v>Pay up front – Fixed</v>
          </cell>
          <cell r="R575">
            <v>500</v>
          </cell>
          <cell r="AB575" t="str">
            <v>Other</v>
          </cell>
          <cell r="AD575">
            <v>5.5E-2</v>
          </cell>
          <cell r="AI575">
            <v>2018</v>
          </cell>
          <cell r="AS575" t="str">
            <v>P_083447553a</v>
          </cell>
          <cell r="AT575" t="str">
            <v>P_083447553b</v>
          </cell>
          <cell r="AU575" t="str">
            <v>P_083447553c</v>
          </cell>
          <cell r="AV575" t="str">
            <v>P_083447553d</v>
          </cell>
          <cell r="AW575" t="str">
            <v>P_083447553e</v>
          </cell>
          <cell r="AX575" t="str">
            <v>P_083447553f</v>
          </cell>
          <cell r="AY575" t="str">
            <v>P_083447553g</v>
          </cell>
          <cell r="AZ575" t="str">
            <v>P_083447553h</v>
          </cell>
          <cell r="BA575" t="str">
            <v>P_083447553i</v>
          </cell>
          <cell r="BB575" t="str">
            <v>P_083447553j</v>
          </cell>
          <cell r="BC575" t="str">
            <v>limit 12 panels</v>
          </cell>
        </row>
        <row r="576">
          <cell r="A576" t="str">
            <v>C_242632842b</v>
          </cell>
          <cell r="B576" t="str">
            <v>Y</v>
          </cell>
          <cell r="C576">
            <v>43789</v>
          </cell>
          <cell r="D576" t="str">
            <v>KP</v>
          </cell>
          <cell r="E576" t="str">
            <v>https://umnappboxcom/folder/93990622202</v>
          </cell>
          <cell r="F576" t="str">
            <v>Clark County Rural E M C - (IN)</v>
          </cell>
          <cell r="G576" t="str">
            <v>Clark County Rural E M C - (IN)</v>
          </cell>
          <cell r="H576">
            <v>22822</v>
          </cell>
          <cell r="I576">
            <v>330</v>
          </cell>
          <cell r="J576" t="str">
            <v>DC</v>
          </cell>
          <cell r="M576" t="str">
            <v>Full Panel</v>
          </cell>
          <cell r="N576">
            <v>1</v>
          </cell>
          <cell r="O576" t="str">
            <v>Res/Comm</v>
          </cell>
          <cell r="Q576" t="str">
            <v>Amortized – Per kWh</v>
          </cell>
          <cell r="V576">
            <v>0.01</v>
          </cell>
          <cell r="X576">
            <v>12</v>
          </cell>
          <cell r="AB576" t="str">
            <v>No Reimbursement</v>
          </cell>
          <cell r="AD576">
            <v>0</v>
          </cell>
          <cell r="AI576">
            <v>2018</v>
          </cell>
          <cell r="AS576" t="str">
            <v>P_083447553a</v>
          </cell>
          <cell r="AT576" t="str">
            <v>P_083447553b</v>
          </cell>
          <cell r="AU576" t="str">
            <v>P_083447553c</v>
          </cell>
          <cell r="AV576" t="str">
            <v>P_083447553d</v>
          </cell>
          <cell r="AW576" t="str">
            <v>P_083447553e</v>
          </cell>
          <cell r="AX576" t="str">
            <v>P_083447553f</v>
          </cell>
          <cell r="AY576" t="str">
            <v>P_083447553g</v>
          </cell>
          <cell r="AZ576" t="str">
            <v>P_083447553h</v>
          </cell>
          <cell r="BA576" t="str">
            <v>P_083447553i</v>
          </cell>
          <cell r="BB576" t="str">
            <v>P_083447553j</v>
          </cell>
          <cell r="BC576" t="str">
            <v>limit 12 panels</v>
          </cell>
        </row>
        <row r="577">
          <cell r="A577" t="str">
            <v>C_107417306</v>
          </cell>
          <cell r="B577" t="str">
            <v>Y</v>
          </cell>
          <cell r="C577">
            <v>43789</v>
          </cell>
          <cell r="D577" t="str">
            <v>KP</v>
          </cell>
          <cell r="E577" t="str">
            <v>https://umnappboxcom/folder/93990622202</v>
          </cell>
          <cell r="F577" t="str">
            <v>Dubois Rural Electric Coop Inc</v>
          </cell>
          <cell r="G577" t="str">
            <v>Dubois Rural Electric Coop Inc</v>
          </cell>
          <cell r="H577">
            <v>5394</v>
          </cell>
          <cell r="I577">
            <v>330</v>
          </cell>
          <cell r="J577" t="str">
            <v>DC</v>
          </cell>
          <cell r="M577" t="str">
            <v>Full Panel</v>
          </cell>
          <cell r="N577">
            <v>10</v>
          </cell>
          <cell r="O577" t="str">
            <v>Res/Comm</v>
          </cell>
          <cell r="Q577" t="str">
            <v>Pay up front – Fixed</v>
          </cell>
          <cell r="R577">
            <v>500</v>
          </cell>
          <cell r="AB577" t="str">
            <v>Other</v>
          </cell>
          <cell r="AD577">
            <v>0.105</v>
          </cell>
          <cell r="AI577">
            <v>2018</v>
          </cell>
          <cell r="AS577" t="str">
            <v>P_083447553a</v>
          </cell>
          <cell r="AT577" t="str">
            <v>P_083447553b</v>
          </cell>
          <cell r="AU577" t="str">
            <v>P_083447553c</v>
          </cell>
          <cell r="AV577" t="str">
            <v>P_083447553d</v>
          </cell>
          <cell r="AW577" t="str">
            <v>P_083447553e</v>
          </cell>
          <cell r="AX577" t="str">
            <v>P_083447553f</v>
          </cell>
          <cell r="AY577" t="str">
            <v>P_083447553g</v>
          </cell>
          <cell r="AZ577" t="str">
            <v>P_083447553h</v>
          </cell>
          <cell r="BA577" t="str">
            <v>P_083447553i</v>
          </cell>
          <cell r="BB577" t="str">
            <v>P_083447553j</v>
          </cell>
          <cell r="BC577" t="str">
            <v>limit 12 panels</v>
          </cell>
        </row>
        <row r="578">
          <cell r="A578" t="str">
            <v>C_269231321a</v>
          </cell>
          <cell r="B578" t="str">
            <v>Y</v>
          </cell>
          <cell r="C578">
            <v>43789</v>
          </cell>
          <cell r="D578" t="str">
            <v>KP</v>
          </cell>
          <cell r="E578" t="str">
            <v>https://umnappboxcom/folder/93990622202</v>
          </cell>
          <cell r="F578" t="str">
            <v>Harrison County Rural E M C</v>
          </cell>
          <cell r="G578" t="str">
            <v>Harrison County Rural E M C</v>
          </cell>
          <cell r="H578">
            <v>8179</v>
          </cell>
          <cell r="I578">
            <v>330</v>
          </cell>
          <cell r="J578" t="str">
            <v>DC</v>
          </cell>
          <cell r="M578" t="str">
            <v>Full Panel</v>
          </cell>
          <cell r="N578">
            <v>10</v>
          </cell>
          <cell r="O578" t="str">
            <v>Res/Comm</v>
          </cell>
          <cell r="Q578" t="str">
            <v>Pay up front – Fixed</v>
          </cell>
          <cell r="R578">
            <v>250</v>
          </cell>
          <cell r="AB578" t="str">
            <v>Other</v>
          </cell>
          <cell r="AD578">
            <v>5.5E-2</v>
          </cell>
          <cell r="AI578">
            <v>2018</v>
          </cell>
          <cell r="AS578" t="str">
            <v>P_083447553a</v>
          </cell>
          <cell r="AT578" t="str">
            <v>P_083447553b</v>
          </cell>
          <cell r="AU578" t="str">
            <v>P_083447553c</v>
          </cell>
          <cell r="AV578" t="str">
            <v>P_083447553d</v>
          </cell>
          <cell r="AW578" t="str">
            <v>P_083447553e</v>
          </cell>
          <cell r="AX578" t="str">
            <v>P_083447553f</v>
          </cell>
          <cell r="AY578" t="str">
            <v>P_083447553g</v>
          </cell>
          <cell r="AZ578" t="str">
            <v>P_083447553h</v>
          </cell>
          <cell r="BA578" t="str">
            <v>P_083447553i</v>
          </cell>
          <cell r="BB578" t="str">
            <v>P_083447553j</v>
          </cell>
          <cell r="BC578" t="str">
            <v>limit 12 panels</v>
          </cell>
        </row>
        <row r="579">
          <cell r="A579" t="str">
            <v>C_269231321b</v>
          </cell>
          <cell r="B579" t="str">
            <v>Y</v>
          </cell>
          <cell r="C579">
            <v>43789</v>
          </cell>
          <cell r="D579" t="str">
            <v>KP</v>
          </cell>
          <cell r="E579" t="str">
            <v>https://umnappboxcom/folder/93990622202</v>
          </cell>
          <cell r="F579" t="str">
            <v>Harrison County Rural E M C</v>
          </cell>
          <cell r="G579" t="str">
            <v>Harrison County Rural E M C</v>
          </cell>
          <cell r="H579">
            <v>8179</v>
          </cell>
          <cell r="I579">
            <v>330</v>
          </cell>
          <cell r="J579" t="str">
            <v>DC</v>
          </cell>
          <cell r="M579" t="str">
            <v>Full Panel</v>
          </cell>
          <cell r="N579">
            <v>5</v>
          </cell>
          <cell r="O579" t="str">
            <v>Res/Comm</v>
          </cell>
          <cell r="Q579" t="str">
            <v>Pay up front – Fixed</v>
          </cell>
          <cell r="R579">
            <v>125</v>
          </cell>
          <cell r="AB579" t="str">
            <v>Other</v>
          </cell>
          <cell r="AD579">
            <v>5.5E-2</v>
          </cell>
          <cell r="AI579">
            <v>2018</v>
          </cell>
          <cell r="AS579" t="str">
            <v>P_083447553a</v>
          </cell>
          <cell r="AT579" t="str">
            <v>P_083447553b</v>
          </cell>
          <cell r="AU579" t="str">
            <v>P_083447553c</v>
          </cell>
          <cell r="AV579" t="str">
            <v>P_083447553d</v>
          </cell>
          <cell r="AW579" t="str">
            <v>P_083447553e</v>
          </cell>
          <cell r="AX579" t="str">
            <v>P_083447553f</v>
          </cell>
          <cell r="AY579" t="str">
            <v>P_083447553g</v>
          </cell>
          <cell r="AZ579" t="str">
            <v>P_083447553h</v>
          </cell>
          <cell r="BA579" t="str">
            <v>P_083447553i</v>
          </cell>
          <cell r="BB579" t="str">
            <v>P_083447553j</v>
          </cell>
          <cell r="BC579" t="str">
            <v>limit 12 panels</v>
          </cell>
        </row>
        <row r="580">
          <cell r="A580" t="str">
            <v>C_269231321c</v>
          </cell>
          <cell r="B580" t="str">
            <v>Y</v>
          </cell>
          <cell r="C580">
            <v>43789</v>
          </cell>
          <cell r="D580" t="str">
            <v>KP</v>
          </cell>
          <cell r="E580" t="str">
            <v>https://umnappboxcom/folder/93990622202</v>
          </cell>
          <cell r="F580" t="str">
            <v>Harrison County Rural E M C</v>
          </cell>
          <cell r="G580" t="str">
            <v>Harrison County Rural E M C</v>
          </cell>
          <cell r="H580">
            <v>8179</v>
          </cell>
          <cell r="I580">
            <v>330</v>
          </cell>
          <cell r="J580" t="str">
            <v>DC</v>
          </cell>
          <cell r="M580" t="str">
            <v>Full Panel</v>
          </cell>
          <cell r="N580">
            <v>10</v>
          </cell>
          <cell r="O580" t="str">
            <v>Res/Comm</v>
          </cell>
          <cell r="Q580" t="str">
            <v>Amortized – Fixed</v>
          </cell>
          <cell r="S580">
            <v>25</v>
          </cell>
          <cell r="T580">
            <v>0</v>
          </cell>
          <cell r="U580">
            <v>10</v>
          </cell>
          <cell r="AB580" t="str">
            <v>Other</v>
          </cell>
          <cell r="AD580">
            <v>5.5E-2</v>
          </cell>
          <cell r="AI580">
            <v>2018</v>
          </cell>
          <cell r="AS580" t="str">
            <v>P_083447553a</v>
          </cell>
          <cell r="AT580" t="str">
            <v>P_083447553b</v>
          </cell>
          <cell r="AU580" t="str">
            <v>P_083447553c</v>
          </cell>
          <cell r="AV580" t="str">
            <v>P_083447553d</v>
          </cell>
          <cell r="AW580" t="str">
            <v>P_083447553e</v>
          </cell>
          <cell r="AX580" t="str">
            <v>P_083447553f</v>
          </cell>
          <cell r="AY580" t="str">
            <v>P_083447553g</v>
          </cell>
          <cell r="AZ580" t="str">
            <v>P_083447553h</v>
          </cell>
          <cell r="BA580" t="str">
            <v>P_083447553i</v>
          </cell>
          <cell r="BB580" t="str">
            <v>P_083447553j</v>
          </cell>
          <cell r="BC580" t="str">
            <v>limit 12 panels</v>
          </cell>
        </row>
        <row r="581">
          <cell r="A581" t="str">
            <v>C_269231321d</v>
          </cell>
          <cell r="B581" t="str">
            <v>Y</v>
          </cell>
          <cell r="C581">
            <v>43789</v>
          </cell>
          <cell r="D581" t="str">
            <v>KP</v>
          </cell>
          <cell r="E581" t="str">
            <v>https://umnappboxcom/folder/93990622202</v>
          </cell>
          <cell r="F581" t="str">
            <v>Harrison County Rural E M C</v>
          </cell>
          <cell r="G581" t="str">
            <v>Harrison County Rural E M C</v>
          </cell>
          <cell r="H581">
            <v>8179</v>
          </cell>
          <cell r="I581">
            <v>330</v>
          </cell>
          <cell r="J581" t="str">
            <v>DC</v>
          </cell>
          <cell r="M581" t="str">
            <v>Full Panel</v>
          </cell>
          <cell r="N581">
            <v>5</v>
          </cell>
          <cell r="O581" t="str">
            <v>Res/Comm</v>
          </cell>
          <cell r="Q581" t="str">
            <v>Amortized – Fixed</v>
          </cell>
          <cell r="S581">
            <v>12.5</v>
          </cell>
          <cell r="T581">
            <v>0</v>
          </cell>
          <cell r="U581">
            <v>10</v>
          </cell>
          <cell r="AB581" t="str">
            <v>Other</v>
          </cell>
          <cell r="AD581">
            <v>5.5E-2</v>
          </cell>
          <cell r="AI581">
            <v>2018</v>
          </cell>
          <cell r="AS581" t="str">
            <v>P_083447553a</v>
          </cell>
          <cell r="AT581" t="str">
            <v>P_083447553b</v>
          </cell>
          <cell r="AU581" t="str">
            <v>P_083447553c</v>
          </cell>
          <cell r="AV581" t="str">
            <v>P_083447553d</v>
          </cell>
          <cell r="AW581" t="str">
            <v>P_083447553e</v>
          </cell>
          <cell r="AX581" t="str">
            <v>P_083447553f</v>
          </cell>
          <cell r="AY581" t="str">
            <v>P_083447553g</v>
          </cell>
          <cell r="AZ581" t="str">
            <v>P_083447553h</v>
          </cell>
          <cell r="BA581" t="str">
            <v>P_083447553i</v>
          </cell>
          <cell r="BB581" t="str">
            <v>P_083447553j</v>
          </cell>
          <cell r="BC581" t="str">
            <v>limit 12 panels</v>
          </cell>
        </row>
        <row r="582">
          <cell r="A582" t="str">
            <v>C_752277779a</v>
          </cell>
          <cell r="B582" t="str">
            <v>Y</v>
          </cell>
          <cell r="C582">
            <v>43789</v>
          </cell>
          <cell r="D582" t="str">
            <v>KP</v>
          </cell>
          <cell r="E582" t="str">
            <v>https://umnappboxcom/folder/93990622202</v>
          </cell>
          <cell r="F582" t="str">
            <v>Henry County Rural E M C</v>
          </cell>
          <cell r="G582" t="str">
            <v>Henry County Rural E M C</v>
          </cell>
          <cell r="H582">
            <v>8466</v>
          </cell>
          <cell r="I582">
            <v>330</v>
          </cell>
          <cell r="J582" t="str">
            <v>DC</v>
          </cell>
          <cell r="M582" t="str">
            <v>Full Panel</v>
          </cell>
          <cell r="N582">
            <v>20</v>
          </cell>
          <cell r="O582" t="str">
            <v>Res/Comm</v>
          </cell>
          <cell r="Q582" t="str">
            <v>Pay up front – Fixed</v>
          </cell>
          <cell r="R582">
            <v>500</v>
          </cell>
          <cell r="AB582" t="str">
            <v>Other</v>
          </cell>
          <cell r="AD582">
            <v>5.5E-2</v>
          </cell>
          <cell r="AI582">
            <v>2018</v>
          </cell>
          <cell r="AS582" t="str">
            <v>P_083447553a</v>
          </cell>
          <cell r="AT582" t="str">
            <v>P_083447553b</v>
          </cell>
          <cell r="AU582" t="str">
            <v>P_083447553c</v>
          </cell>
          <cell r="AV582" t="str">
            <v>P_083447553d</v>
          </cell>
          <cell r="AW582" t="str">
            <v>P_083447553e</v>
          </cell>
          <cell r="AX582" t="str">
            <v>P_083447553f</v>
          </cell>
          <cell r="AY582" t="str">
            <v>P_083447553g</v>
          </cell>
          <cell r="AZ582" t="str">
            <v>P_083447553h</v>
          </cell>
          <cell r="BA582" t="str">
            <v>P_083447553i</v>
          </cell>
          <cell r="BB582" t="str">
            <v>P_083447553j</v>
          </cell>
          <cell r="BC582" t="str">
            <v>limit 12 panels</v>
          </cell>
        </row>
        <row r="583">
          <cell r="A583" t="str">
            <v>C_752277779b</v>
          </cell>
          <cell r="B583" t="str">
            <v>Y</v>
          </cell>
          <cell r="C583">
            <v>43789</v>
          </cell>
          <cell r="D583" t="str">
            <v>KP</v>
          </cell>
          <cell r="E583" t="str">
            <v>https://umnappboxcom/folder/93990622202</v>
          </cell>
          <cell r="F583" t="str">
            <v>Henry County Rural E M C</v>
          </cell>
          <cell r="G583" t="str">
            <v>Henry County Rural E M C</v>
          </cell>
          <cell r="H583">
            <v>8466</v>
          </cell>
          <cell r="I583">
            <v>330</v>
          </cell>
          <cell r="J583" t="str">
            <v>DC</v>
          </cell>
          <cell r="M583" t="str">
            <v>Full Panel</v>
          </cell>
          <cell r="N583">
            <v>10</v>
          </cell>
          <cell r="O583" t="str">
            <v>Res/Comm</v>
          </cell>
          <cell r="Q583" t="str">
            <v>Amortized – Per kWh</v>
          </cell>
          <cell r="V583">
            <v>0.01</v>
          </cell>
          <cell r="W583">
            <v>0</v>
          </cell>
          <cell r="X583">
            <v>120</v>
          </cell>
          <cell r="AB583" t="str">
            <v>No Reimbursement</v>
          </cell>
          <cell r="AD583">
            <v>0</v>
          </cell>
          <cell r="AI583">
            <v>2018</v>
          </cell>
          <cell r="AS583" t="str">
            <v>P_083447553a</v>
          </cell>
          <cell r="AT583" t="str">
            <v>P_083447553b</v>
          </cell>
          <cell r="AU583" t="str">
            <v>P_083447553c</v>
          </cell>
          <cell r="AV583" t="str">
            <v>P_083447553d</v>
          </cell>
          <cell r="AW583" t="str">
            <v>P_083447553e</v>
          </cell>
          <cell r="AX583" t="str">
            <v>P_083447553f</v>
          </cell>
          <cell r="AY583" t="str">
            <v>P_083447553g</v>
          </cell>
          <cell r="AZ583" t="str">
            <v>P_083447553h</v>
          </cell>
          <cell r="BA583" t="str">
            <v>P_083447553i</v>
          </cell>
          <cell r="BB583" t="str">
            <v>P_083447553j</v>
          </cell>
          <cell r="BC583" t="str">
            <v>limit 12 panels</v>
          </cell>
        </row>
        <row r="584">
          <cell r="A584" t="str">
            <v>C_660021154</v>
          </cell>
          <cell r="B584" t="str">
            <v>Y</v>
          </cell>
          <cell r="C584">
            <v>43789</v>
          </cell>
          <cell r="D584" t="str">
            <v>KP</v>
          </cell>
          <cell r="E584" t="str">
            <v>https://umnappboxcom/folder/93990622202</v>
          </cell>
          <cell r="F584" t="str">
            <v>Johnson County Rural E M C</v>
          </cell>
          <cell r="G584" t="str">
            <v>Johnson County Rural E M C</v>
          </cell>
          <cell r="H584">
            <v>9778</v>
          </cell>
          <cell r="I584">
            <v>330</v>
          </cell>
          <cell r="J584" t="str">
            <v>DC</v>
          </cell>
          <cell r="M584" t="str">
            <v>Full Panel</v>
          </cell>
          <cell r="N584">
            <v>20</v>
          </cell>
          <cell r="O584" t="str">
            <v>Res/Comm</v>
          </cell>
          <cell r="Q584" t="str">
            <v>Pay up front – Fixed</v>
          </cell>
          <cell r="R584">
            <v>500</v>
          </cell>
          <cell r="AB584" t="str">
            <v>Other</v>
          </cell>
          <cell r="AD584">
            <v>5.5E-2</v>
          </cell>
          <cell r="AI584">
            <v>2018</v>
          </cell>
          <cell r="AS584" t="str">
            <v>P_083447553a</v>
          </cell>
          <cell r="AT584" t="str">
            <v>P_083447553b</v>
          </cell>
          <cell r="AU584" t="str">
            <v>P_083447553c</v>
          </cell>
          <cell r="AV584" t="str">
            <v>P_083447553d</v>
          </cell>
          <cell r="AW584" t="str">
            <v>P_083447553e</v>
          </cell>
          <cell r="AX584" t="str">
            <v>P_083447553f</v>
          </cell>
          <cell r="AY584" t="str">
            <v>P_083447553g</v>
          </cell>
          <cell r="AZ584" t="str">
            <v>P_083447553h</v>
          </cell>
          <cell r="BA584" t="str">
            <v>P_083447553i</v>
          </cell>
          <cell r="BB584" t="str">
            <v>P_083447553j</v>
          </cell>
          <cell r="BC584" t="str">
            <v>limit 12 panels</v>
          </cell>
        </row>
        <row r="585">
          <cell r="A585" t="str">
            <v>C_624947471a</v>
          </cell>
          <cell r="B585" t="str">
            <v>Y</v>
          </cell>
          <cell r="C585">
            <v>43789</v>
          </cell>
          <cell r="D585" t="str">
            <v>KP</v>
          </cell>
          <cell r="E585" t="str">
            <v>https://umnappboxcom/folder/93990622202</v>
          </cell>
          <cell r="F585" t="str">
            <v>RushShelby Energy</v>
          </cell>
          <cell r="G585" t="str">
            <v>RushShelby Energy</v>
          </cell>
          <cell r="H585">
            <v>17038</v>
          </cell>
          <cell r="I585">
            <v>330</v>
          </cell>
          <cell r="J585" t="str">
            <v>DC</v>
          </cell>
          <cell r="M585" t="str">
            <v>Full Panel</v>
          </cell>
          <cell r="N585">
            <v>20</v>
          </cell>
          <cell r="O585" t="str">
            <v>Res/Comm</v>
          </cell>
          <cell r="Q585" t="str">
            <v>Pay up front – Fixed</v>
          </cell>
          <cell r="R585">
            <v>500</v>
          </cell>
          <cell r="AB585" t="str">
            <v>Other</v>
          </cell>
          <cell r="AD585">
            <v>5.5E-2</v>
          </cell>
          <cell r="AI585">
            <v>2018</v>
          </cell>
          <cell r="AS585" t="str">
            <v>P_083447553a</v>
          </cell>
          <cell r="AT585" t="str">
            <v>P_083447553b</v>
          </cell>
          <cell r="AU585" t="str">
            <v>P_083447553c</v>
          </cell>
          <cell r="AV585" t="str">
            <v>P_083447553d</v>
          </cell>
          <cell r="AW585" t="str">
            <v>P_083447553e</v>
          </cell>
          <cell r="AX585" t="str">
            <v>P_083447553f</v>
          </cell>
          <cell r="AY585" t="str">
            <v>P_083447553g</v>
          </cell>
          <cell r="AZ585" t="str">
            <v>P_083447553h</v>
          </cell>
          <cell r="BA585" t="str">
            <v>P_083447553i</v>
          </cell>
          <cell r="BB585" t="str">
            <v>P_083447553j</v>
          </cell>
          <cell r="BC585" t="str">
            <v>limit 12 panels</v>
          </cell>
        </row>
        <row r="586">
          <cell r="A586" t="str">
            <v>C_624947471b</v>
          </cell>
          <cell r="B586" t="str">
            <v>Y</v>
          </cell>
          <cell r="C586">
            <v>43789</v>
          </cell>
          <cell r="D586" t="str">
            <v>KP</v>
          </cell>
          <cell r="E586" t="str">
            <v>https://umnappboxcom/folder/93990622202</v>
          </cell>
          <cell r="F586" t="str">
            <v>RushShelby Energy</v>
          </cell>
          <cell r="G586" t="str">
            <v>RushShelby Energy</v>
          </cell>
          <cell r="H586">
            <v>17038</v>
          </cell>
          <cell r="I586">
            <v>330</v>
          </cell>
          <cell r="J586" t="str">
            <v>DC</v>
          </cell>
          <cell r="M586" t="str">
            <v>Full Panel</v>
          </cell>
          <cell r="N586">
            <v>10</v>
          </cell>
          <cell r="O586" t="str">
            <v>Res/Comm</v>
          </cell>
          <cell r="Q586" t="str">
            <v>Amortized – Per kWh</v>
          </cell>
          <cell r="V586">
            <v>0.01</v>
          </cell>
          <cell r="X586">
            <v>120</v>
          </cell>
          <cell r="AB586" t="str">
            <v>No Reimbursement</v>
          </cell>
          <cell r="AD586">
            <v>0</v>
          </cell>
          <cell r="AI586">
            <v>2018</v>
          </cell>
          <cell r="AS586" t="str">
            <v>P_083447553a</v>
          </cell>
          <cell r="AT586" t="str">
            <v>P_083447553b</v>
          </cell>
          <cell r="AU586" t="str">
            <v>P_083447553c</v>
          </cell>
          <cell r="AV586" t="str">
            <v>P_083447553d</v>
          </cell>
          <cell r="AW586" t="str">
            <v>P_083447553e</v>
          </cell>
          <cell r="AX586" t="str">
            <v>P_083447553f</v>
          </cell>
          <cell r="AY586" t="str">
            <v>P_083447553g</v>
          </cell>
          <cell r="AZ586" t="str">
            <v>P_083447553h</v>
          </cell>
          <cell r="BA586" t="str">
            <v>P_083447553i</v>
          </cell>
          <cell r="BB586" t="str">
            <v>P_083447553j</v>
          </cell>
          <cell r="BC586" t="str">
            <v>limit 12 panels</v>
          </cell>
        </row>
        <row r="587">
          <cell r="A587" t="str">
            <v>C_204406423a</v>
          </cell>
          <cell r="B587" t="str">
            <v>Y</v>
          </cell>
          <cell r="C587">
            <v>43789</v>
          </cell>
          <cell r="D587" t="str">
            <v>KP</v>
          </cell>
          <cell r="E587" t="str">
            <v>https://umnappboxcom/folder/93990622202</v>
          </cell>
          <cell r="F587" t="str">
            <v>Southeastern Indiana R E M C</v>
          </cell>
          <cell r="G587" t="str">
            <v>Southeastern Indiana R E M C</v>
          </cell>
          <cell r="H587">
            <v>17599</v>
          </cell>
          <cell r="I587">
            <v>330</v>
          </cell>
          <cell r="J587" t="str">
            <v>DC</v>
          </cell>
          <cell r="M587" t="str">
            <v>Full Panel</v>
          </cell>
          <cell r="N587">
            <v>20</v>
          </cell>
          <cell r="O587" t="str">
            <v>Res/Comm</v>
          </cell>
          <cell r="Q587" t="str">
            <v>Pay up front – Fixed</v>
          </cell>
          <cell r="R587">
            <v>500</v>
          </cell>
          <cell r="AB587" t="str">
            <v>Other</v>
          </cell>
          <cell r="AD587">
            <v>5.5E-2</v>
          </cell>
          <cell r="AI587">
            <v>2018</v>
          </cell>
          <cell r="AS587" t="str">
            <v>P_083447553a</v>
          </cell>
          <cell r="AT587" t="str">
            <v>P_083447553b</v>
          </cell>
          <cell r="AU587" t="str">
            <v>P_083447553c</v>
          </cell>
          <cell r="AV587" t="str">
            <v>P_083447553d</v>
          </cell>
          <cell r="AW587" t="str">
            <v>P_083447553e</v>
          </cell>
          <cell r="AX587" t="str">
            <v>P_083447553f</v>
          </cell>
          <cell r="AY587" t="str">
            <v>P_083447553g</v>
          </cell>
          <cell r="AZ587" t="str">
            <v>P_083447553h</v>
          </cell>
          <cell r="BA587" t="str">
            <v>P_083447553i</v>
          </cell>
          <cell r="BB587" t="str">
            <v>P_083447553j</v>
          </cell>
          <cell r="BC587" t="str">
            <v>limit 12 panels</v>
          </cell>
        </row>
        <row r="588">
          <cell r="A588" t="str">
            <v>C_204406423b</v>
          </cell>
          <cell r="B588" t="str">
            <v>Y</v>
          </cell>
          <cell r="C588">
            <v>43789</v>
          </cell>
          <cell r="D588" t="str">
            <v>KP</v>
          </cell>
          <cell r="E588" t="str">
            <v>https://umnappboxcom/folder/93990622202</v>
          </cell>
          <cell r="F588" t="str">
            <v>Southeastern Indiana R E M C</v>
          </cell>
          <cell r="G588" t="str">
            <v>Southeastern Indiana R E M C</v>
          </cell>
          <cell r="H588">
            <v>17599</v>
          </cell>
          <cell r="I588">
            <v>330</v>
          </cell>
          <cell r="J588" t="str">
            <v>DC</v>
          </cell>
          <cell r="M588" t="str">
            <v>Full Panel</v>
          </cell>
          <cell r="N588">
            <v>10</v>
          </cell>
          <cell r="O588" t="str">
            <v>Res/Comm</v>
          </cell>
          <cell r="Q588" t="str">
            <v>Amortized – Per kWh</v>
          </cell>
          <cell r="V588">
            <v>0.01</v>
          </cell>
          <cell r="W588">
            <v>0</v>
          </cell>
          <cell r="X588">
            <v>120</v>
          </cell>
          <cell r="AB588" t="str">
            <v>No Reimbursement</v>
          </cell>
          <cell r="AD588">
            <v>0</v>
          </cell>
          <cell r="AI588">
            <v>2018</v>
          </cell>
          <cell r="AS588" t="str">
            <v>P_083447553a</v>
          </cell>
          <cell r="AT588" t="str">
            <v>P_083447553b</v>
          </cell>
          <cell r="AU588" t="str">
            <v>P_083447553c</v>
          </cell>
          <cell r="AV588" t="str">
            <v>P_083447553d</v>
          </cell>
          <cell r="AW588" t="str">
            <v>P_083447553e</v>
          </cell>
          <cell r="AX588" t="str">
            <v>P_083447553f</v>
          </cell>
          <cell r="AY588" t="str">
            <v>P_083447553g</v>
          </cell>
          <cell r="AZ588" t="str">
            <v>P_083447553h</v>
          </cell>
          <cell r="BA588" t="str">
            <v>P_083447553i</v>
          </cell>
          <cell r="BB588" t="str">
            <v>P_083447553j</v>
          </cell>
          <cell r="BC588" t="str">
            <v>limit 12 panels</v>
          </cell>
        </row>
        <row r="589">
          <cell r="A589" t="str">
            <v>C_287363976</v>
          </cell>
          <cell r="B589" t="str">
            <v>Y</v>
          </cell>
          <cell r="C589">
            <v>43789</v>
          </cell>
          <cell r="D589" t="str">
            <v>KP</v>
          </cell>
          <cell r="E589" t="str">
            <v>https://umnappboxcom/folder/93990622202</v>
          </cell>
          <cell r="F589" t="str">
            <v>Southern Indiana R E C, Inc</v>
          </cell>
          <cell r="G589" t="str">
            <v>Southern Indiana R E C, Inc</v>
          </cell>
          <cell r="H589">
            <v>19445</v>
          </cell>
          <cell r="I589">
            <v>330</v>
          </cell>
          <cell r="J589" t="str">
            <v>DC</v>
          </cell>
          <cell r="M589" t="str">
            <v>Full Panel</v>
          </cell>
          <cell r="N589">
            <v>10</v>
          </cell>
          <cell r="O589" t="str">
            <v>Res/Comm</v>
          </cell>
          <cell r="Q589" t="str">
            <v>Pay up front – Fixed</v>
          </cell>
          <cell r="R589">
            <v>500</v>
          </cell>
          <cell r="AB589" t="str">
            <v>VNEM</v>
          </cell>
          <cell r="AC589" t="str">
            <v>Cooperative’s retail rate (less the Wholesale Power Cost Tracker)</v>
          </cell>
          <cell r="AE589">
            <v>9.9339999999999998E-2</v>
          </cell>
          <cell r="AI589">
            <v>2018</v>
          </cell>
          <cell r="AS589" t="str">
            <v>P_083447553a</v>
          </cell>
          <cell r="AT589" t="str">
            <v>P_083447553b</v>
          </cell>
          <cell r="AU589" t="str">
            <v>P_083447553c</v>
          </cell>
          <cell r="AV589" t="str">
            <v>P_083447553d</v>
          </cell>
          <cell r="AW589" t="str">
            <v>P_083447553e</v>
          </cell>
          <cell r="AX589" t="str">
            <v>P_083447553f</v>
          </cell>
          <cell r="AY589" t="str">
            <v>P_083447553g</v>
          </cell>
          <cell r="AZ589" t="str">
            <v>P_083447553h</v>
          </cell>
          <cell r="BA589" t="str">
            <v>P_083447553i</v>
          </cell>
          <cell r="BB589" t="str">
            <v>P_083447553j</v>
          </cell>
          <cell r="BC589" t="str">
            <v>limit 12 panels</v>
          </cell>
        </row>
        <row r="590">
          <cell r="A590" t="str">
            <v>C_777988628a</v>
          </cell>
          <cell r="B590" t="str">
            <v>Y</v>
          </cell>
          <cell r="C590">
            <v>43789</v>
          </cell>
          <cell r="D590" t="str">
            <v>KP</v>
          </cell>
          <cell r="E590" t="str">
            <v>https://umnappboxcom/folder/93990622202</v>
          </cell>
          <cell r="F590" t="str">
            <v>Western Indiana Energy REMC</v>
          </cell>
          <cell r="G590" t="str">
            <v>Western Indiana Energy REMC</v>
          </cell>
          <cell r="H590">
            <v>25295</v>
          </cell>
          <cell r="I590">
            <v>330</v>
          </cell>
          <cell r="J590" t="str">
            <v>DC</v>
          </cell>
          <cell r="M590" t="str">
            <v>Full Panel</v>
          </cell>
          <cell r="N590">
            <v>20</v>
          </cell>
          <cell r="O590" t="str">
            <v>Res/Comm</v>
          </cell>
          <cell r="Q590" t="str">
            <v>Pay up front – Fixed</v>
          </cell>
          <cell r="R590">
            <v>500</v>
          </cell>
          <cell r="AB590" t="str">
            <v>Other</v>
          </cell>
          <cell r="AD590">
            <v>5.5E-2</v>
          </cell>
          <cell r="AI590">
            <v>2018</v>
          </cell>
          <cell r="AS590" t="str">
            <v>P_083447553a</v>
          </cell>
          <cell r="AT590" t="str">
            <v>P_083447553b</v>
          </cell>
          <cell r="AU590" t="str">
            <v>P_083447553c</v>
          </cell>
          <cell r="AV590" t="str">
            <v>P_083447553d</v>
          </cell>
          <cell r="AW590" t="str">
            <v>P_083447553e</v>
          </cell>
          <cell r="AX590" t="str">
            <v>P_083447553f</v>
          </cell>
          <cell r="AY590" t="str">
            <v>P_083447553g</v>
          </cell>
          <cell r="AZ590" t="str">
            <v>P_083447553h</v>
          </cell>
          <cell r="BA590" t="str">
            <v>P_083447553i</v>
          </cell>
          <cell r="BB590" t="str">
            <v>P_083447553j</v>
          </cell>
          <cell r="BC590" t="str">
            <v>limit 12 panels</v>
          </cell>
        </row>
        <row r="591">
          <cell r="A591" t="str">
            <v>C_777988628b</v>
          </cell>
          <cell r="B591" t="str">
            <v>Y</v>
          </cell>
          <cell r="C591">
            <v>43789</v>
          </cell>
          <cell r="D591" t="str">
            <v>KP</v>
          </cell>
          <cell r="E591" t="str">
            <v>https://umnappboxcom/folder/93990622202</v>
          </cell>
          <cell r="F591" t="str">
            <v>Western Indiana Energy REMC</v>
          </cell>
          <cell r="G591" t="str">
            <v>Western Indiana Energy REMC</v>
          </cell>
          <cell r="H591">
            <v>25295</v>
          </cell>
          <cell r="I591">
            <v>330</v>
          </cell>
          <cell r="J591" t="str">
            <v>DC</v>
          </cell>
          <cell r="M591" t="str">
            <v>Full Panel</v>
          </cell>
          <cell r="N591">
            <v>10</v>
          </cell>
          <cell r="O591" t="str">
            <v>Res/Comm</v>
          </cell>
          <cell r="Q591" t="str">
            <v>Amortized – Per kWh</v>
          </cell>
          <cell r="V591">
            <v>0.01</v>
          </cell>
          <cell r="W591">
            <v>0</v>
          </cell>
          <cell r="X591">
            <v>120</v>
          </cell>
          <cell r="AB591" t="str">
            <v>No Reimbursement</v>
          </cell>
          <cell r="AD591">
            <v>0</v>
          </cell>
          <cell r="AI591">
            <v>2018</v>
          </cell>
          <cell r="AS591" t="str">
            <v>P_083447553a</v>
          </cell>
          <cell r="AT591" t="str">
            <v>P_083447553b</v>
          </cell>
          <cell r="AU591" t="str">
            <v>P_083447553c</v>
          </cell>
          <cell r="AV591" t="str">
            <v>P_083447553d</v>
          </cell>
          <cell r="AW591" t="str">
            <v>P_083447553e</v>
          </cell>
          <cell r="AX591" t="str">
            <v>P_083447553f</v>
          </cell>
          <cell r="AY591" t="str">
            <v>P_083447553g</v>
          </cell>
          <cell r="AZ591" t="str">
            <v>P_083447553h</v>
          </cell>
          <cell r="BA591" t="str">
            <v>P_083447553i</v>
          </cell>
          <cell r="BB591" t="str">
            <v>P_083447553j</v>
          </cell>
          <cell r="BC591" t="str">
            <v>limit 12 panels</v>
          </cell>
        </row>
        <row r="592">
          <cell r="A592" t="str">
            <v>C_649919852a</v>
          </cell>
          <cell r="B592" t="str">
            <v>Y</v>
          </cell>
          <cell r="C592">
            <v>43789</v>
          </cell>
          <cell r="D592" t="str">
            <v>KP</v>
          </cell>
          <cell r="E592" t="str">
            <v>https://umnappboxcom/folder/93990622202</v>
          </cell>
          <cell r="F592" t="str">
            <v>Whitewater Valley Rural EMC</v>
          </cell>
          <cell r="G592" t="str">
            <v>Whitewater Valley Rural EMC</v>
          </cell>
          <cell r="H592">
            <v>20216</v>
          </cell>
          <cell r="I592">
            <v>330</v>
          </cell>
          <cell r="J592" t="str">
            <v>DC</v>
          </cell>
          <cell r="M592" t="str">
            <v>Full Panel</v>
          </cell>
          <cell r="N592">
            <v>20</v>
          </cell>
          <cell r="O592" t="str">
            <v>Res/Comm</v>
          </cell>
          <cell r="Q592" t="str">
            <v>Pay up front – Fixed</v>
          </cell>
          <cell r="R592">
            <v>500</v>
          </cell>
          <cell r="AB592" t="str">
            <v>Other</v>
          </cell>
          <cell r="AD592">
            <v>5.5E-2</v>
          </cell>
          <cell r="AI592">
            <v>2018</v>
          </cell>
          <cell r="AS592" t="str">
            <v>P_083447553a</v>
          </cell>
          <cell r="AT592" t="str">
            <v>P_083447553b</v>
          </cell>
          <cell r="AU592" t="str">
            <v>P_083447553c</v>
          </cell>
          <cell r="AV592" t="str">
            <v>P_083447553d</v>
          </cell>
          <cell r="AW592" t="str">
            <v>P_083447553e</v>
          </cell>
          <cell r="AX592" t="str">
            <v>P_083447553f</v>
          </cell>
          <cell r="AY592" t="str">
            <v>P_083447553g</v>
          </cell>
          <cell r="AZ592" t="str">
            <v>P_083447553h</v>
          </cell>
          <cell r="BA592" t="str">
            <v>P_083447553i</v>
          </cell>
          <cell r="BB592" t="str">
            <v>P_083447553j</v>
          </cell>
          <cell r="BC592" t="str">
            <v>limit 12 panels</v>
          </cell>
        </row>
        <row r="593">
          <cell r="A593" t="str">
            <v>C_649919852b</v>
          </cell>
          <cell r="B593" t="str">
            <v>Y</v>
          </cell>
          <cell r="C593">
            <v>43789</v>
          </cell>
          <cell r="D593" t="str">
            <v>KP</v>
          </cell>
          <cell r="E593" t="str">
            <v>https://umnappboxcom/folder/93990622202</v>
          </cell>
          <cell r="F593" t="str">
            <v>Whitewater Valley Rural EMC</v>
          </cell>
          <cell r="G593" t="str">
            <v>Whitewater Valley Rural EMC</v>
          </cell>
          <cell r="H593">
            <v>20216</v>
          </cell>
          <cell r="I593">
            <v>330</v>
          </cell>
          <cell r="J593" t="str">
            <v>DC</v>
          </cell>
          <cell r="M593" t="str">
            <v>Full Panel</v>
          </cell>
          <cell r="N593">
            <v>10</v>
          </cell>
          <cell r="O593" t="str">
            <v>Res/Comm</v>
          </cell>
          <cell r="Q593" t="str">
            <v>Amortized – Per kWh</v>
          </cell>
          <cell r="V593">
            <v>0.01</v>
          </cell>
          <cell r="W593">
            <v>0</v>
          </cell>
          <cell r="X593">
            <v>120</v>
          </cell>
          <cell r="AB593" t="str">
            <v>No Reimbursement</v>
          </cell>
          <cell r="AD593">
            <v>0</v>
          </cell>
          <cell r="AI593">
            <v>2018</v>
          </cell>
          <cell r="AS593" t="str">
            <v>P_083447553a</v>
          </cell>
          <cell r="AT593" t="str">
            <v>P_083447553b</v>
          </cell>
          <cell r="AU593" t="str">
            <v>P_083447553c</v>
          </cell>
          <cell r="AV593" t="str">
            <v>P_083447553d</v>
          </cell>
          <cell r="AW593" t="str">
            <v>P_083447553e</v>
          </cell>
          <cell r="AX593" t="str">
            <v>P_083447553f</v>
          </cell>
          <cell r="AY593" t="str">
            <v>P_083447553g</v>
          </cell>
          <cell r="AZ593" t="str">
            <v>P_083447553h</v>
          </cell>
          <cell r="BA593" t="str">
            <v>P_083447553i</v>
          </cell>
          <cell r="BB593" t="str">
            <v>P_083447553j</v>
          </cell>
          <cell r="BC593" t="str">
            <v>limit 12 panels</v>
          </cell>
        </row>
        <row r="594">
          <cell r="A594" t="str">
            <v>C_628822046</v>
          </cell>
          <cell r="B594" t="str">
            <v>Y</v>
          </cell>
          <cell r="C594">
            <v>43789</v>
          </cell>
          <cell r="D594" t="str">
            <v>JR</v>
          </cell>
          <cell r="E594" t="str">
            <v>https://umnboxcom/s/5pl0crj6asmsdaxsn0cxsq7xviclwg92</v>
          </cell>
          <cell r="F594" t="str">
            <v>PUD No 1 of Clallam County</v>
          </cell>
          <cell r="G594" t="str">
            <v>PUD No 1 of Clallam County</v>
          </cell>
          <cell r="H594">
            <v>3644</v>
          </cell>
          <cell r="I594">
            <v>15</v>
          </cell>
          <cell r="J594" t="str">
            <v>AC</v>
          </cell>
          <cell r="M594" t="str">
            <v>Fixed Wattage Amount</v>
          </cell>
          <cell r="N594">
            <v>25</v>
          </cell>
          <cell r="O594" t="str">
            <v>Residential</v>
          </cell>
          <cell r="Q594" t="str">
            <v>Pay up front – Fixed</v>
          </cell>
          <cell r="R594">
            <v>57.96</v>
          </cell>
          <cell r="AB594" t="str">
            <v>VNEM</v>
          </cell>
          <cell r="AC594" t="str">
            <v>Plus Washington State Incentive of $014/kWh</v>
          </cell>
          <cell r="AG594">
            <v>4</v>
          </cell>
          <cell r="AH594">
            <v>4</v>
          </cell>
          <cell r="AI594">
            <v>2019</v>
          </cell>
          <cell r="AS594" t="str">
            <v>P_561065923</v>
          </cell>
        </row>
        <row r="595">
          <cell r="A595" t="str">
            <v>C_939326923</v>
          </cell>
          <cell r="B595" t="str">
            <v>Y</v>
          </cell>
          <cell r="C595">
            <v>43790</v>
          </cell>
          <cell r="D595" t="str">
            <v>KL</v>
          </cell>
          <cell r="E595" t="str">
            <v>https://umnboxcom/s/nfazumrh57zvut9qc4l102fduddbqzm7</v>
          </cell>
          <cell r="F595" t="str">
            <v>BARC Electric Cooperative Inc</v>
          </cell>
          <cell r="G595" t="str">
            <v>BARC Electric Cooperative Inc</v>
          </cell>
          <cell r="H595">
            <v>1062</v>
          </cell>
          <cell r="L595">
            <v>25</v>
          </cell>
          <cell r="M595" t="str">
            <v>Pct of Customer Load</v>
          </cell>
          <cell r="N595">
            <v>1</v>
          </cell>
          <cell r="O595" t="str">
            <v>Res/Comm</v>
          </cell>
          <cell r="Q595" t="str">
            <v>Amortized – Fixed</v>
          </cell>
          <cell r="S595">
            <v>4.95</v>
          </cell>
          <cell r="U595">
            <v>12</v>
          </cell>
          <cell r="Z595" t="str">
            <v>Rate will not increase for 20 years</v>
          </cell>
          <cell r="AB595" t="str">
            <v>Other</v>
          </cell>
          <cell r="AC595" t="str">
            <v>Credit for electric supply service charge plus Wholesale power cost adjustment</v>
          </cell>
          <cell r="AG595">
            <v>8</v>
          </cell>
          <cell r="AH595">
            <v>26</v>
          </cell>
          <cell r="AI595">
            <v>2016</v>
          </cell>
          <cell r="AJ595" t="str">
            <v>Utility</v>
          </cell>
          <cell r="AS595" t="str">
            <v>P_025085540</v>
          </cell>
        </row>
        <row r="596">
          <cell r="A596" t="str">
            <v>C_723570180</v>
          </cell>
          <cell r="B596" t="str">
            <v>Y</v>
          </cell>
          <cell r="C596">
            <v>43792</v>
          </cell>
          <cell r="D596" t="str">
            <v>JR</v>
          </cell>
          <cell r="E596" t="str">
            <v>https://umnboxcom/s/dvs34u5wic3tzb3yh4qu0deyieizupsj</v>
          </cell>
          <cell r="F596" t="str">
            <v>Coastal Electric Member Corp</v>
          </cell>
          <cell r="G596" t="str">
            <v>Coastal Electric Member Corp</v>
          </cell>
          <cell r="H596">
            <v>3843</v>
          </cell>
          <cell r="I596">
            <v>1250</v>
          </cell>
          <cell r="J596" t="str">
            <v>AC</v>
          </cell>
          <cell r="M596" t="str">
            <v>Fixed Wattage Amount</v>
          </cell>
          <cell r="N596" t="str">
            <v>N/A</v>
          </cell>
          <cell r="O596" t="str">
            <v>Residential</v>
          </cell>
          <cell r="Q596" t="str">
            <v>Amortized – Fixed</v>
          </cell>
          <cell r="S596">
            <v>25</v>
          </cell>
          <cell r="Z596" t="str">
            <v>Pay fixed amount per month, exit any time</v>
          </cell>
          <cell r="AB596" t="str">
            <v>Other</v>
          </cell>
          <cell r="AD596">
            <v>3.3000000000000002E-2</v>
          </cell>
          <cell r="AF596" t="str">
            <v>Fall</v>
          </cell>
          <cell r="AI596">
            <v>2015</v>
          </cell>
          <cell r="AS596" t="str">
            <v>P_816564287</v>
          </cell>
          <cell r="AT596" t="str">
            <v>P_230425722</v>
          </cell>
        </row>
        <row r="597">
          <cell r="A597" t="str">
            <v>C_367700068p</v>
          </cell>
          <cell r="B597" t="str">
            <v>Y</v>
          </cell>
          <cell r="C597">
            <v>43792</v>
          </cell>
          <cell r="D597" t="str">
            <v>JR</v>
          </cell>
          <cell r="E597" t="str">
            <v>https://umnboxcom/s/7lm8z2tmgnlr7qzqphpgzblawtjge84r</v>
          </cell>
          <cell r="F597" t="str">
            <v>Big Sandy Rural Elec Coop Corp</v>
          </cell>
          <cell r="G597" t="str">
            <v>Big Sandy Rural Elec Coop Corp</v>
          </cell>
          <cell r="H597">
            <v>1708</v>
          </cell>
          <cell r="I597">
            <v>335</v>
          </cell>
          <cell r="J597" t="str">
            <v>DC</v>
          </cell>
          <cell r="M597" t="str">
            <v>Full Panel</v>
          </cell>
          <cell r="N597">
            <v>25</v>
          </cell>
          <cell r="O597" t="str">
            <v>Residential</v>
          </cell>
          <cell r="Q597" t="str">
            <v>Pay up front – Fixed</v>
          </cell>
          <cell r="R597">
            <v>460</v>
          </cell>
          <cell r="AB597" t="str">
            <v>Other</v>
          </cell>
          <cell r="AG597">
            <v>10</v>
          </cell>
          <cell r="AI597">
            <v>2017</v>
          </cell>
          <cell r="AJ597" t="str">
            <v>Utility</v>
          </cell>
          <cell r="AS597" t="str">
            <v>P_835653434</v>
          </cell>
        </row>
        <row r="598">
          <cell r="A598" t="str">
            <v>C_837959585a</v>
          </cell>
          <cell r="B598" t="str">
            <v>Y</v>
          </cell>
          <cell r="C598">
            <v>43792</v>
          </cell>
          <cell r="D598" t="str">
            <v>JR</v>
          </cell>
          <cell r="E598" t="str">
            <v>https://umnboxcom/s/u7kxvyx2nvhon9oqpa4rw6ueufonuuse</v>
          </cell>
          <cell r="F598" t="str">
            <v>Kentucky Utilities Co</v>
          </cell>
          <cell r="G598" t="str">
            <v>Kentucky Utilities Co</v>
          </cell>
          <cell r="H598">
            <v>10171</v>
          </cell>
          <cell r="I598">
            <v>250</v>
          </cell>
          <cell r="J598" t="str">
            <v>DC</v>
          </cell>
          <cell r="M598" t="str">
            <v>Fixed Wattage Amount</v>
          </cell>
          <cell r="N598">
            <v>1</v>
          </cell>
          <cell r="O598" t="str">
            <v>Res/Comm/Ind</v>
          </cell>
          <cell r="Q598" t="str">
            <v>Amortized – Fixed</v>
          </cell>
          <cell r="S598">
            <v>5.5</v>
          </cell>
          <cell r="Z598" t="str">
            <v>12 month commitment, &gt;50kW requires 5 year contract</v>
          </cell>
          <cell r="AB598" t="str">
            <v>VNEM</v>
          </cell>
          <cell r="AG598">
            <v>5</v>
          </cell>
          <cell r="AH598">
            <v>14</v>
          </cell>
          <cell r="AI598">
            <v>2019</v>
          </cell>
          <cell r="AJ598" t="str">
            <v>Utility</v>
          </cell>
          <cell r="AK598" t="str">
            <v>Retired by utility</v>
          </cell>
          <cell r="AS598" t="str">
            <v>P_901349800</v>
          </cell>
        </row>
        <row r="599">
          <cell r="A599" t="str">
            <v>C_837959585b</v>
          </cell>
          <cell r="B599" t="str">
            <v>Y</v>
          </cell>
          <cell r="C599">
            <v>43792</v>
          </cell>
          <cell r="D599" t="str">
            <v>JR</v>
          </cell>
          <cell r="E599" t="str">
            <v>https://umnboxcom/s/u7kxvyx2nvhon9oqpa4rw6ueufonuuse</v>
          </cell>
          <cell r="F599" t="str">
            <v>Kentucky Utilities Co</v>
          </cell>
          <cell r="G599" t="str">
            <v>Kentucky Utilities Co</v>
          </cell>
          <cell r="H599">
            <v>10171</v>
          </cell>
          <cell r="I599">
            <v>250</v>
          </cell>
          <cell r="J599" t="str">
            <v>DC</v>
          </cell>
          <cell r="M599" t="str">
            <v>Fixed Wattage Amount</v>
          </cell>
          <cell r="N599">
            <v>25</v>
          </cell>
          <cell r="O599" t="str">
            <v>Res/Comm/Ind</v>
          </cell>
          <cell r="Q599" t="str">
            <v>Pay up front – Fixed</v>
          </cell>
          <cell r="R599">
            <v>799</v>
          </cell>
          <cell r="Z599" t="str">
            <v>25 year contract, &gt;50kW requires 5 year contract</v>
          </cell>
          <cell r="AB599" t="str">
            <v>VNEM</v>
          </cell>
          <cell r="AG599">
            <v>5</v>
          </cell>
          <cell r="AH599">
            <v>14</v>
          </cell>
          <cell r="AI599">
            <v>2019</v>
          </cell>
          <cell r="AJ599" t="str">
            <v>Utility</v>
          </cell>
          <cell r="AK599" t="str">
            <v>Retired by utility</v>
          </cell>
          <cell r="AS599" t="str">
            <v>P_901349800</v>
          </cell>
        </row>
        <row r="600">
          <cell r="A600" t="str">
            <v>C_143998204</v>
          </cell>
          <cell r="B600" t="str">
            <v>Y</v>
          </cell>
          <cell r="C600">
            <v>43801</v>
          </cell>
          <cell r="D600" t="str">
            <v>KP</v>
          </cell>
          <cell r="E600" t="str">
            <v>https://umnappboxcom/folder/94587560297</v>
          </cell>
          <cell r="F600" t="str">
            <v>Enerstar Power Corp</v>
          </cell>
          <cell r="G600" t="str">
            <v>Enerstar Power Corp</v>
          </cell>
          <cell r="H600">
            <v>5531</v>
          </cell>
          <cell r="I600">
            <v>300</v>
          </cell>
          <cell r="J600" t="str">
            <v>DC</v>
          </cell>
          <cell r="M600" t="str">
            <v>Fixed Wattage Amount</v>
          </cell>
          <cell r="N600">
            <v>20</v>
          </cell>
          <cell r="O600" t="str">
            <v>Res/Comm/Ind</v>
          </cell>
          <cell r="Q600" t="str">
            <v>Pay up front – Fixed</v>
          </cell>
          <cell r="R600">
            <v>835</v>
          </cell>
          <cell r="AB600" t="str">
            <v>VNEM</v>
          </cell>
          <cell r="AC600" t="str">
            <v>"Payback about 14 years, sooner if electric rates increase over the next 20 years</v>
          </cell>
          <cell r="AG600">
            <v>9</v>
          </cell>
          <cell r="AH600">
            <v>27</v>
          </cell>
          <cell r="AI600">
            <v>2017</v>
          </cell>
          <cell r="AS600" t="str">
            <v>P_338702097a</v>
          </cell>
          <cell r="AT600" t="str">
            <v>P_338702097b</v>
          </cell>
          <cell r="AU600" t="str">
            <v>P_338702097c</v>
          </cell>
          <cell r="AV600" t="str">
            <v>P_338702097d</v>
          </cell>
          <cell r="AW600" t="str">
            <v>P_338702097e</v>
          </cell>
          <cell r="AX600" t="str">
            <v>P_338702097f</v>
          </cell>
          <cell r="AY600" t="str">
            <v>P_338702097g</v>
          </cell>
          <cell r="BC600" t="str">
            <v>One source said 11 coops participate in Co-op Solar but examination of each individual website shows only 8 participating coops / This option is called the SunShare program; the other option is the SunLite program which is green pricing SunShare committment ends Dec 31, 2037</v>
          </cell>
        </row>
        <row r="601">
          <cell r="A601" t="str">
            <v>C_238376522</v>
          </cell>
          <cell r="B601" t="str">
            <v>Y</v>
          </cell>
          <cell r="C601">
            <v>43857</v>
          </cell>
          <cell r="D601" t="str">
            <v>KP</v>
          </cell>
          <cell r="E601" t="str">
            <v>https://umnappboxcom/folder/94604118196</v>
          </cell>
          <cell r="F601" t="str">
            <v>Lagrange County Rural E M C</v>
          </cell>
          <cell r="G601" t="str">
            <v>Lagrange County Rural E M C</v>
          </cell>
          <cell r="H601">
            <v>10562</v>
          </cell>
          <cell r="I601">
            <v>300</v>
          </cell>
          <cell r="J601" t="str">
            <v>DC</v>
          </cell>
          <cell r="M601" t="str">
            <v>Fixed Wattage Amount</v>
          </cell>
          <cell r="N601">
            <v>5</v>
          </cell>
          <cell r="O601" t="str">
            <v>Residential</v>
          </cell>
          <cell r="Q601" t="str">
            <v>Pay up front – Fixed</v>
          </cell>
          <cell r="R601">
            <v>143</v>
          </cell>
          <cell r="AB601" t="str">
            <v>Other</v>
          </cell>
          <cell r="AC601" t="str">
            <v xml:space="preserve">If a customer subscribes to 100% of annual usage based on average annual bill, they pay the PUF amount and then get switched to the solar rate instead of the retail rate for all kWh usage on their bill This rate was not available to share for research purposes, but it consists of WVPA's wholesale rate (approx 005/kWh) plus an additional "service charge" amount for T&amp;D, etc per kWh --&gt; this amounts to a rate AROUND 7 cents per kWh but this was unconfirmed Thus, reimbursement doesn't occur on a per kWh basis as the panels produce but rather because the rate the subscriber pays for all kWh on their monthly bill is lower than the retail rate Customers can also subscribe to less than 100% of average usage, which would change the numbers involved; however this has not yet occurred
</v>
          </cell>
          <cell r="AI601">
            <v>2019</v>
          </cell>
          <cell r="AJ601" t="str">
            <v>Uncertain</v>
          </cell>
          <cell r="AS601" t="str">
            <v>P_338702097a</v>
          </cell>
          <cell r="AT601" t="str">
            <v>P_338702097b</v>
          </cell>
          <cell r="AU601" t="str">
            <v>P_338702097c</v>
          </cell>
          <cell r="AV601" t="str">
            <v>P_338702097d</v>
          </cell>
          <cell r="AW601" t="str">
            <v>P_338702097e</v>
          </cell>
          <cell r="AX601" t="str">
            <v>P_338702097f</v>
          </cell>
          <cell r="AY601" t="str">
            <v>P_338702097g</v>
          </cell>
          <cell r="BC601" t="str">
            <v>One source said 11 coops participate in Co-op Solar but examination of each individual website shows only 8 participating coops /</v>
          </cell>
        </row>
        <row r="602">
          <cell r="A602" t="str">
            <v>C_139775665a</v>
          </cell>
          <cell r="B602" t="str">
            <v>Y</v>
          </cell>
          <cell r="C602">
            <v>43795</v>
          </cell>
          <cell r="D602" t="str">
            <v>KP</v>
          </cell>
          <cell r="E602" t="str">
            <v>https://umnappboxcom/folder/94603983389</v>
          </cell>
          <cell r="F602" t="str">
            <v>Carroll-White REMC</v>
          </cell>
          <cell r="G602" t="str">
            <v>Carroll-White REMC</v>
          </cell>
          <cell r="H602">
            <v>27599</v>
          </cell>
          <cell r="I602">
            <v>300</v>
          </cell>
          <cell r="J602" t="str">
            <v>DC</v>
          </cell>
          <cell r="M602" t="str">
            <v>Fixed Wattage Amount</v>
          </cell>
          <cell r="N602">
            <v>20</v>
          </cell>
          <cell r="O602" t="str">
            <v>Res/Comm/Ind</v>
          </cell>
          <cell r="Q602" t="str">
            <v>Pay up front – Fixed</v>
          </cell>
          <cell r="R602">
            <v>393.39</v>
          </cell>
          <cell r="AB602" t="str">
            <v>Other</v>
          </cell>
          <cell r="AC602" t="str">
            <v>"applicable WVPA on Peak energy wholesale electric service rate tariff"</v>
          </cell>
          <cell r="AD602">
            <v>5.2538000000000001E-2</v>
          </cell>
          <cell r="AI602">
            <v>2017</v>
          </cell>
          <cell r="AJ602" t="str">
            <v>Subscriber</v>
          </cell>
          <cell r="AS602" t="str">
            <v>P_338702097a</v>
          </cell>
          <cell r="AT602" t="str">
            <v>P_338702097b</v>
          </cell>
          <cell r="AU602" t="str">
            <v>P_338702097c</v>
          </cell>
          <cell r="AV602" t="str">
            <v>P_338702097d</v>
          </cell>
          <cell r="AW602" t="str">
            <v>P_338702097e</v>
          </cell>
          <cell r="AX602" t="str">
            <v>P_338702097f</v>
          </cell>
          <cell r="AY602" t="str">
            <v>P_338702097g</v>
          </cell>
          <cell r="BC602" t="str">
            <v>One source said 11 coops participate in Co-op Solar but examination of each individual website shows only 8 participating coops / call our office at (800) 844–7161</v>
          </cell>
        </row>
        <row r="603">
          <cell r="A603" t="str">
            <v>C_139775665b</v>
          </cell>
          <cell r="B603" t="str">
            <v>Y</v>
          </cell>
          <cell r="C603">
            <v>43795</v>
          </cell>
          <cell r="D603" t="str">
            <v>KP</v>
          </cell>
          <cell r="E603" t="str">
            <v>https://umnappboxcom/folder/94603983389</v>
          </cell>
          <cell r="F603" t="str">
            <v>Carroll-White REMC</v>
          </cell>
          <cell r="G603" t="str">
            <v>Carroll-White REMC</v>
          </cell>
          <cell r="H603">
            <v>27599</v>
          </cell>
          <cell r="I603">
            <v>300</v>
          </cell>
          <cell r="J603" t="str">
            <v>DC</v>
          </cell>
          <cell r="M603" t="str">
            <v>Fixed Wattage Amount</v>
          </cell>
          <cell r="N603">
            <v>20</v>
          </cell>
          <cell r="O603" t="str">
            <v>Res/Comm/Ind</v>
          </cell>
          <cell r="Q603" t="str">
            <v>Amortized – Fixed</v>
          </cell>
          <cell r="S603">
            <v>2.6</v>
          </cell>
          <cell r="T603">
            <v>0</v>
          </cell>
          <cell r="U603">
            <v>240</v>
          </cell>
          <cell r="AB603" t="str">
            <v>Other</v>
          </cell>
          <cell r="AC603" t="str">
            <v>"applicable WVPA on Peak energy wholesale electric service rate tariff"</v>
          </cell>
          <cell r="AD603">
            <v>5.2538000000000001E-2</v>
          </cell>
          <cell r="AI603">
            <v>2017</v>
          </cell>
          <cell r="AJ603" t="str">
            <v>Subscriber</v>
          </cell>
          <cell r="AS603" t="str">
            <v>P_338702097a</v>
          </cell>
          <cell r="AT603" t="str">
            <v>P_338702097b</v>
          </cell>
          <cell r="AU603" t="str">
            <v>P_338702097c</v>
          </cell>
          <cell r="AV603" t="str">
            <v>P_338702097d</v>
          </cell>
          <cell r="AW603" t="str">
            <v>P_338702097e</v>
          </cell>
          <cell r="AX603" t="str">
            <v>P_338702097f</v>
          </cell>
          <cell r="AY603" t="str">
            <v>P_338702097g</v>
          </cell>
          <cell r="BC603" t="str">
            <v>One source said 11 coops participate in Co-op Solar but examination of each individual website shows only 8 participating coops / call our office at (800) 844–7161</v>
          </cell>
        </row>
        <row r="604">
          <cell r="A604" t="str">
            <v>C_139775665c</v>
          </cell>
          <cell r="B604" t="str">
            <v>Y</v>
          </cell>
          <cell r="C604">
            <v>43795</v>
          </cell>
          <cell r="D604" t="str">
            <v>KP</v>
          </cell>
          <cell r="E604" t="str">
            <v>https://umnappboxcom/folder/94603983389</v>
          </cell>
          <cell r="F604" t="str">
            <v>Carroll-White REMC</v>
          </cell>
          <cell r="G604" t="str">
            <v>Carroll-White REMC</v>
          </cell>
          <cell r="H604">
            <v>27599</v>
          </cell>
          <cell r="I604">
            <v>300</v>
          </cell>
          <cell r="J604" t="str">
            <v>DC</v>
          </cell>
          <cell r="M604" t="str">
            <v>Fixed Wattage Amount</v>
          </cell>
          <cell r="O604" t="str">
            <v>Res/Comm/Ind</v>
          </cell>
          <cell r="Q604" t="str">
            <v>Amortized – Fixed</v>
          </cell>
          <cell r="S604">
            <v>0.33</v>
          </cell>
          <cell r="U604">
            <v>240</v>
          </cell>
          <cell r="AB604" t="str">
            <v>No Reimbursement</v>
          </cell>
          <cell r="AC604" t="str">
            <v>Green pricing - "subscriber agreest that the subscription established by this agreement does not include any capacity rights or production credits"</v>
          </cell>
          <cell r="AD604">
            <v>0</v>
          </cell>
          <cell r="AI604">
            <v>2017</v>
          </cell>
          <cell r="AJ604" t="str">
            <v>Subscriber</v>
          </cell>
          <cell r="AS604" t="str">
            <v>P_338702097a</v>
          </cell>
          <cell r="AT604" t="str">
            <v>P_338702097b</v>
          </cell>
          <cell r="AU604" t="str">
            <v>P_338702097c</v>
          </cell>
          <cell r="AV604" t="str">
            <v>P_338702097d</v>
          </cell>
          <cell r="AW604" t="str">
            <v>P_338702097e</v>
          </cell>
          <cell r="AX604" t="str">
            <v>P_338702097f</v>
          </cell>
          <cell r="AY604" t="str">
            <v>P_338702097g</v>
          </cell>
          <cell r="BC604" t="str">
            <v>One source said 11 coops participate in Co-op Solar but examination of each individual website shows only 8 participating coops / call our office at (800) 844–7161</v>
          </cell>
        </row>
        <row r="605">
          <cell r="A605" t="str">
            <v>C_515028653</v>
          </cell>
          <cell r="B605" t="str">
            <v>Y</v>
          </cell>
          <cell r="C605">
            <v>43486</v>
          </cell>
          <cell r="D605" t="str">
            <v>KP</v>
          </cell>
          <cell r="E605" t="str">
            <v>https://umnappboxcom/folder/94604225929</v>
          </cell>
          <cell r="F605" t="str">
            <v>Noble County R E M C</v>
          </cell>
          <cell r="G605" t="str">
            <v>Noble County R E M C</v>
          </cell>
          <cell r="H605">
            <v>13647</v>
          </cell>
          <cell r="I605">
            <v>300</v>
          </cell>
          <cell r="J605" t="str">
            <v>DC</v>
          </cell>
          <cell r="K605">
            <v>43</v>
          </cell>
          <cell r="M605" t="str">
            <v>Fixed Wattage Amount</v>
          </cell>
          <cell r="N605">
            <v>5</v>
          </cell>
          <cell r="O605" t="str">
            <v>Res/Comm</v>
          </cell>
          <cell r="P605" t="str">
            <v>"Available to Cooperative members in all territory served bythe Cooperative, subject to the Cooperative's Service Rules and Regulations"</v>
          </cell>
          <cell r="Q605" t="str">
            <v>Pay up front – Fixed</v>
          </cell>
          <cell r="R605">
            <v>147.06</v>
          </cell>
          <cell r="AB605" t="str">
            <v>Other</v>
          </cell>
          <cell r="AC605" t="str">
            <v>The current (as of September 20, 2018) monthly credit for solar generation output is $052109 kWh This value is subject to change, customarily on an annual basis effective January 1 This amount is based on Wabash Valley Power Association’s effective On-Peak energy rate for the given year</v>
          </cell>
          <cell r="AD605">
            <v>5.2109000000000003E-2</v>
          </cell>
          <cell r="AG605">
            <v>1</v>
          </cell>
          <cell r="AH605">
            <v>1</v>
          </cell>
          <cell r="AI605">
            <v>2018</v>
          </cell>
          <cell r="AJ605" t="str">
            <v>Uncertain</v>
          </cell>
          <cell r="AS605" t="str">
            <v>P_338702097a</v>
          </cell>
          <cell r="AT605" t="str">
            <v>P_338702097b</v>
          </cell>
          <cell r="AU605" t="str">
            <v>P_338702097c</v>
          </cell>
          <cell r="AV605" t="str">
            <v>P_338702097d</v>
          </cell>
          <cell r="AW605" t="str">
            <v>P_338702097e</v>
          </cell>
          <cell r="AX605" t="str">
            <v>P_338702097f</v>
          </cell>
          <cell r="AY605" t="str">
            <v>P_338702097g</v>
          </cell>
          <cell r="BC605" t="str">
            <v>One source said 11 coops participate in Co-op Solar but examination of each individual website shows only 8 participating coops / call 800-933-7362 for more info</v>
          </cell>
        </row>
        <row r="606">
          <cell r="A606" t="str">
            <v>C_439931547</v>
          </cell>
          <cell r="B606" t="str">
            <v>Y</v>
          </cell>
          <cell r="C606">
            <v>43822</v>
          </cell>
          <cell r="D606" t="str">
            <v>KL</v>
          </cell>
          <cell r="E606" t="str">
            <v>https://umnboxcom/s/3r1kzjlnfm1f8t1c7q8nlak2w1esen4s</v>
          </cell>
          <cell r="F606" t="str">
            <v>Northern Neck Electric Cooperative</v>
          </cell>
          <cell r="G606" t="str">
            <v>Old Dominion Electric Cooperative</v>
          </cell>
          <cell r="H606">
            <v>13762</v>
          </cell>
          <cell r="K606">
            <v>50</v>
          </cell>
          <cell r="M606" t="str">
            <v>Fixed Energy Amount</v>
          </cell>
          <cell r="N606">
            <v>3</v>
          </cell>
          <cell r="O606" t="str">
            <v>Residential</v>
          </cell>
          <cell r="Q606" t="str">
            <v>Amortized – Per kWh</v>
          </cell>
          <cell r="S606">
            <v>5.71</v>
          </cell>
          <cell r="T606">
            <v>0</v>
          </cell>
          <cell r="U606">
            <v>36</v>
          </cell>
          <cell r="AB606" t="str">
            <v>Other</v>
          </cell>
          <cell r="AG606">
            <v>7</v>
          </cell>
          <cell r="AH606">
            <v>24</v>
          </cell>
          <cell r="AI606">
            <v>2018</v>
          </cell>
          <cell r="AS606" t="str">
            <v>P_699085889a</v>
          </cell>
          <cell r="AT606" t="str">
            <v>P_699085889b</v>
          </cell>
          <cell r="BC606" t="str">
            <v>Column s: "a block of 50 kWh solar generated power can be purchased per month for $546 (October through May), and $595 (June through September)"</v>
          </cell>
        </row>
        <row r="607">
          <cell r="A607" t="str">
            <v>C_589174050a</v>
          </cell>
          <cell r="B607" t="str">
            <v>Y</v>
          </cell>
          <cell r="C607">
            <v>43795</v>
          </cell>
          <cell r="D607" t="str">
            <v>JR</v>
          </cell>
          <cell r="E607" t="str">
            <v>https://umnboxcom/s/u7kxvyx2nvhon9oqpa4rw6ueufonuuse</v>
          </cell>
          <cell r="F607" t="str">
            <v>Louisville Gas &amp; Electric Co</v>
          </cell>
          <cell r="G607" t="str">
            <v>Louisville Gas &amp; Electric Co</v>
          </cell>
          <cell r="H607">
            <v>11249</v>
          </cell>
          <cell r="I607">
            <v>250</v>
          </cell>
          <cell r="J607" t="str">
            <v>DC</v>
          </cell>
          <cell r="M607" t="str">
            <v>Fixed Wattage Amount</v>
          </cell>
          <cell r="N607">
            <v>1</v>
          </cell>
          <cell r="O607" t="str">
            <v>Res/Comm/Ind</v>
          </cell>
          <cell r="Q607" t="str">
            <v>Amortized – Fixed</v>
          </cell>
          <cell r="S607">
            <v>5.5</v>
          </cell>
          <cell r="Z607" t="str">
            <v>12 month commitment, &gt;50kW requires 5 year contract</v>
          </cell>
          <cell r="AB607" t="str">
            <v>VNEM</v>
          </cell>
          <cell r="AG607">
            <v>5</v>
          </cell>
          <cell r="AH607">
            <v>14</v>
          </cell>
          <cell r="AI607">
            <v>2019</v>
          </cell>
          <cell r="AJ607" t="str">
            <v>Utility</v>
          </cell>
          <cell r="AK607" t="str">
            <v>Retired by utility</v>
          </cell>
          <cell r="AS607" t="str">
            <v>P_901349800</v>
          </cell>
        </row>
        <row r="608">
          <cell r="A608" t="str">
            <v>C_589174050b</v>
          </cell>
          <cell r="B608" t="str">
            <v>Y</v>
          </cell>
          <cell r="C608">
            <v>43795</v>
          </cell>
          <cell r="D608" t="str">
            <v>JR</v>
          </cell>
          <cell r="E608" t="str">
            <v>https://umnboxcom/s/u7kxvyx2nvhon9oqpa4rw6ueufonuuse</v>
          </cell>
          <cell r="F608" t="str">
            <v>Louisville Gas &amp; Electric Co</v>
          </cell>
          <cell r="G608" t="str">
            <v>Louisville Gas &amp; Electric Co</v>
          </cell>
          <cell r="H608">
            <v>11249</v>
          </cell>
          <cell r="I608">
            <v>250</v>
          </cell>
          <cell r="J608" t="str">
            <v>DC</v>
          </cell>
          <cell r="M608" t="str">
            <v>Fixed Wattage Amount</v>
          </cell>
          <cell r="N608">
            <v>25</v>
          </cell>
          <cell r="O608" t="str">
            <v>Res/Comm/Ind</v>
          </cell>
          <cell r="Q608" t="str">
            <v>Pay up front – Fixed</v>
          </cell>
          <cell r="R608">
            <v>799</v>
          </cell>
          <cell r="Z608" t="str">
            <v>25 year contract, &gt;50kW requires 5 year contract</v>
          </cell>
          <cell r="AB608" t="str">
            <v>VNEM</v>
          </cell>
          <cell r="AG608">
            <v>5</v>
          </cell>
          <cell r="AH608">
            <v>14</v>
          </cell>
          <cell r="AI608">
            <v>2019</v>
          </cell>
          <cell r="AJ608" t="str">
            <v>Utility</v>
          </cell>
          <cell r="AK608" t="str">
            <v>Retired by utility</v>
          </cell>
          <cell r="AS608" t="str">
            <v>P_901349800</v>
          </cell>
        </row>
        <row r="609">
          <cell r="A609" t="str">
            <v>C_312936563a</v>
          </cell>
          <cell r="B609" t="str">
            <v>Y</v>
          </cell>
          <cell r="C609">
            <v>43799</v>
          </cell>
          <cell r="D609" t="str">
            <v>MJ</v>
          </cell>
          <cell r="E609" t="str">
            <v>https://umnboxcom/s/k7yq7z0mwjr3e1poogp461ey86gfzlpl</v>
          </cell>
          <cell r="F609" t="str">
            <v>Fayetteville Public Works Commission</v>
          </cell>
          <cell r="G609" t="str">
            <v>Fayetteville Public Works Commission</v>
          </cell>
          <cell r="H609">
            <v>6235</v>
          </cell>
          <cell r="I609">
            <v>330</v>
          </cell>
          <cell r="J609" t="str">
            <v>DC</v>
          </cell>
          <cell r="M609" t="str">
            <v>Full Panel</v>
          </cell>
          <cell r="N609">
            <v>25</v>
          </cell>
          <cell r="O609" t="str">
            <v>Res/Comm/Ind</v>
          </cell>
          <cell r="Q609" t="str">
            <v>Hybrid</v>
          </cell>
          <cell r="R609">
            <v>20</v>
          </cell>
          <cell r="S609">
            <v>1.53</v>
          </cell>
          <cell r="U609">
            <v>300</v>
          </cell>
          <cell r="V609">
            <v>3.2415254237288136E-3</v>
          </cell>
          <cell r="AB609" t="str">
            <v>Other</v>
          </cell>
          <cell r="AC609" t="str">
            <v>Every year the commission sets a new reimbursement rate, in 2019 it was $251/month/panel</v>
          </cell>
          <cell r="AD609">
            <v>5.317796610169491E-3</v>
          </cell>
          <cell r="AI609">
            <v>2019</v>
          </cell>
          <cell r="AS609" t="str">
            <v>P_049693561</v>
          </cell>
        </row>
        <row r="610">
          <cell r="A610" t="str">
            <v>C_414105235a</v>
          </cell>
          <cell r="B610" t="str">
            <v>Y</v>
          </cell>
          <cell r="C610">
            <v>43800</v>
          </cell>
          <cell r="D610" t="str">
            <v>MJ</v>
          </cell>
          <cell r="E610" t="str">
            <v>https://umnboxcom/s/pdyz4q7lifrkvglqgqzaddhqmtw2q5c6</v>
          </cell>
          <cell r="F610" t="str">
            <v>Brunswick Electric Member Corp</v>
          </cell>
          <cell r="G610" t="str">
            <v>Brunswick Electric Member Corp</v>
          </cell>
          <cell r="H610">
            <v>24889</v>
          </cell>
          <cell r="I610">
            <v>312</v>
          </cell>
          <cell r="J610" t="str">
            <v>DC</v>
          </cell>
          <cell r="M610" t="str">
            <v>Full Panel</v>
          </cell>
          <cell r="N610">
            <v>20</v>
          </cell>
          <cell r="O610" t="str">
            <v>Res/Comm/Ind</v>
          </cell>
          <cell r="Q610" t="str">
            <v>Pay up front – Fixed</v>
          </cell>
          <cell r="R610">
            <v>823</v>
          </cell>
          <cell r="AB610" t="str">
            <v>VNEM</v>
          </cell>
          <cell r="AI610">
            <v>2015</v>
          </cell>
          <cell r="AS610" t="str">
            <v>P_962355933a</v>
          </cell>
          <cell r="AT610" t="str">
            <v>P_962355933b</v>
          </cell>
        </row>
        <row r="611">
          <cell r="A611" t="str">
            <v>C_414105235b</v>
          </cell>
          <cell r="B611" t="str">
            <v>Y</v>
          </cell>
          <cell r="C611">
            <v>43800</v>
          </cell>
          <cell r="D611" t="str">
            <v>MJ</v>
          </cell>
          <cell r="E611" t="str">
            <v>https://umnboxcom/s/pdyz4q7lifrkvglqgqzaddhqmtw2q5c6</v>
          </cell>
          <cell r="F611" t="str">
            <v>Brunswick Electric Member Corp</v>
          </cell>
          <cell r="G611" t="str">
            <v>Brunswick Electric Member Corp</v>
          </cell>
          <cell r="H611">
            <v>24889</v>
          </cell>
          <cell r="I611">
            <v>312</v>
          </cell>
          <cell r="J611" t="str">
            <v>DC</v>
          </cell>
          <cell r="M611" t="str">
            <v>Full Panel</v>
          </cell>
          <cell r="N611">
            <v>20</v>
          </cell>
          <cell r="O611" t="str">
            <v>Res/Comm/Ind</v>
          </cell>
          <cell r="Q611" t="str">
            <v>Amortized – Fixed</v>
          </cell>
          <cell r="S611">
            <v>36</v>
          </cell>
          <cell r="U611">
            <v>24</v>
          </cell>
          <cell r="AB611" t="str">
            <v>VNEM</v>
          </cell>
          <cell r="AI611">
            <v>2015</v>
          </cell>
          <cell r="AS611" t="str">
            <v>P_962355933a</v>
          </cell>
          <cell r="AT611" t="str">
            <v>P_962355933b</v>
          </cell>
        </row>
        <row r="612">
          <cell r="A612" t="str">
            <v>C_414105235c</v>
          </cell>
          <cell r="B612" t="str">
            <v>Y</v>
          </cell>
          <cell r="C612">
            <v>43800</v>
          </cell>
          <cell r="D612" t="str">
            <v>MJ</v>
          </cell>
          <cell r="E612" t="str">
            <v>https://umnboxcom/s/pdyz4q7lifrkvglqgqzaddhqmtw2q5c6</v>
          </cell>
          <cell r="F612" t="str">
            <v>Brunswick Electric Member Corp</v>
          </cell>
          <cell r="G612" t="str">
            <v>Brunswick Electric Member Corp</v>
          </cell>
          <cell r="H612">
            <v>24889</v>
          </cell>
          <cell r="I612">
            <v>312</v>
          </cell>
          <cell r="J612" t="str">
            <v>DC</v>
          </cell>
          <cell r="M612" t="str">
            <v>Full Panel</v>
          </cell>
          <cell r="N612">
            <v>20</v>
          </cell>
          <cell r="O612" t="str">
            <v>Res/Comm/Ind</v>
          </cell>
          <cell r="Q612" t="str">
            <v>Amortized – Fixed</v>
          </cell>
          <cell r="S612">
            <v>72</v>
          </cell>
          <cell r="U612">
            <v>12</v>
          </cell>
          <cell r="AB612" t="str">
            <v>VNEM</v>
          </cell>
          <cell r="AI612">
            <v>2015</v>
          </cell>
          <cell r="AS612" t="str">
            <v>P_962355933a</v>
          </cell>
          <cell r="AT612" t="str">
            <v>P_962355933b</v>
          </cell>
        </row>
        <row r="613">
          <cell r="A613" t="str">
            <v>C_354638114</v>
          </cell>
          <cell r="B613" t="str">
            <v>Y</v>
          </cell>
          <cell r="C613">
            <v>43800</v>
          </cell>
          <cell r="D613" t="str">
            <v>MJ</v>
          </cell>
          <cell r="E613" t="str">
            <v>https://umnboxcom/s/vadk375ye5csiicf42wnm14wzrgkhgb2</v>
          </cell>
          <cell r="F613" t="str">
            <v>Cape Hatteras Elec Member Corp</v>
          </cell>
          <cell r="G613" t="str">
            <v>Cape Hatteras Elec Member Corp</v>
          </cell>
          <cell r="H613">
            <v>2982</v>
          </cell>
          <cell r="I613">
            <v>320</v>
          </cell>
          <cell r="J613" t="str">
            <v>DC</v>
          </cell>
          <cell r="M613" t="str">
            <v>Full Panel</v>
          </cell>
          <cell r="N613">
            <v>20</v>
          </cell>
          <cell r="O613" t="str">
            <v>Res/Comm/Ind</v>
          </cell>
          <cell r="Q613" t="str">
            <v>Pay up front – Fixed</v>
          </cell>
          <cell r="R613">
            <v>582.25</v>
          </cell>
          <cell r="X613">
            <v>240</v>
          </cell>
          <cell r="AB613" t="str">
            <v>VNEM</v>
          </cell>
          <cell r="AI613">
            <v>2016</v>
          </cell>
          <cell r="AS613" t="str">
            <v>P_083733946</v>
          </cell>
        </row>
        <row r="614">
          <cell r="A614" t="str">
            <v>C_787340984a</v>
          </cell>
          <cell r="B614" t="str">
            <v>Y</v>
          </cell>
          <cell r="C614">
            <v>43803</v>
          </cell>
          <cell r="D614" t="str">
            <v>JR</v>
          </cell>
          <cell r="E614" t="str">
            <v>https://umnboxcom/s/mxkprswcpaa32mywt050mhv8emcgm74t</v>
          </cell>
          <cell r="F614" t="str">
            <v>City of Hastings - (NE)</v>
          </cell>
          <cell r="G614" t="str">
            <v>City of Hastings - (NE)</v>
          </cell>
          <cell r="H614">
            <v>8245</v>
          </cell>
          <cell r="I614">
            <v>249.50099800399201</v>
          </cell>
          <cell r="J614" t="str">
            <v>AC</v>
          </cell>
          <cell r="M614" t="str">
            <v>Full Panel</v>
          </cell>
          <cell r="N614">
            <v>30</v>
          </cell>
          <cell r="O614" t="str">
            <v>Res/Comm/Ind</v>
          </cell>
          <cell r="Q614" t="str">
            <v>Hybrid</v>
          </cell>
          <cell r="R614">
            <v>384</v>
          </cell>
          <cell r="V614">
            <v>6.1999999999999998E-3</v>
          </cell>
          <cell r="X614">
            <v>360</v>
          </cell>
          <cell r="Z614" t="str">
            <v>$00213 fuel cost rebate (as of 12/2019)</v>
          </cell>
          <cell r="AB614" t="str">
            <v>Other</v>
          </cell>
          <cell r="AC614" t="str">
            <v>reimbursement at Hastings Utilities’ avoided generation costs</v>
          </cell>
          <cell r="AD614">
            <v>2.1299999999999999E-2</v>
          </cell>
          <cell r="AG614">
            <v>8</v>
          </cell>
          <cell r="AH614">
            <v>12</v>
          </cell>
          <cell r="AI614">
            <v>2019</v>
          </cell>
          <cell r="AS614" t="str">
            <v>P_044768311</v>
          </cell>
        </row>
        <row r="615">
          <cell r="A615" t="str">
            <v>C_787340984b</v>
          </cell>
          <cell r="B615" t="str">
            <v>Y</v>
          </cell>
          <cell r="C615">
            <v>43803</v>
          </cell>
          <cell r="D615" t="str">
            <v>JR</v>
          </cell>
          <cell r="E615" t="str">
            <v>https://umnboxcom/s/mxkprswcpaa32mywt050mhv8emcgm74t</v>
          </cell>
          <cell r="F615" t="str">
            <v>City of Hastings - (NE)</v>
          </cell>
          <cell r="G615" t="str">
            <v>City of Hastings - (NE)</v>
          </cell>
          <cell r="H615">
            <v>8245</v>
          </cell>
          <cell r="K615">
            <v>150</v>
          </cell>
          <cell r="M615" t="str">
            <v>Fixed Energy Amount</v>
          </cell>
          <cell r="N615">
            <v>30</v>
          </cell>
          <cell r="O615" t="str">
            <v>Res/Comm/Ind</v>
          </cell>
          <cell r="Q615" t="str">
            <v>Hybrid</v>
          </cell>
          <cell r="S615">
            <v>4.5199999999999996</v>
          </cell>
          <cell r="V615">
            <v>6.1999999999999998E-3</v>
          </cell>
          <cell r="X615">
            <v>360</v>
          </cell>
          <cell r="Z615" t="str">
            <v>$00213 fuel cost rebate (as of 12/2019)</v>
          </cell>
          <cell r="AB615" t="str">
            <v>Other</v>
          </cell>
          <cell r="AC615" t="str">
            <v>reimbursement at Hastings Utilities’ avoided generation costs</v>
          </cell>
          <cell r="AD615">
            <v>2.1299999999999999E-2</v>
          </cell>
          <cell r="AG615">
            <v>8</v>
          </cell>
          <cell r="AH615">
            <v>12</v>
          </cell>
          <cell r="AI615">
            <v>2019</v>
          </cell>
          <cell r="AS615" t="str">
            <v>P_044768311</v>
          </cell>
        </row>
        <row r="616">
          <cell r="A616" t="str">
            <v>C_443698846</v>
          </cell>
          <cell r="B616" t="str">
            <v>Y</v>
          </cell>
          <cell r="C616">
            <v>43805</v>
          </cell>
          <cell r="D616" t="str">
            <v>JR</v>
          </cell>
          <cell r="E616" t="str">
            <v>https://umnboxcom/s/wf6tp8n9rc1b4gsj9z7zbg5j66mxdp11</v>
          </cell>
          <cell r="F616" t="str">
            <v>Omaha Public Power District</v>
          </cell>
          <cell r="G616" t="str">
            <v>Omaha Public Power District</v>
          </cell>
          <cell r="H616">
            <v>14127</v>
          </cell>
          <cell r="K616">
            <v>100</v>
          </cell>
          <cell r="M616" t="str">
            <v>Fixed Energy Amount</v>
          </cell>
          <cell r="N616" t="str">
            <v>N/A</v>
          </cell>
          <cell r="O616" t="str">
            <v>Residential</v>
          </cell>
          <cell r="Q616" t="str">
            <v>Amortized – Per kWh</v>
          </cell>
          <cell r="V616">
            <v>7.9000000000000008E-3</v>
          </cell>
          <cell r="X616">
            <v>360</v>
          </cell>
          <cell r="Z616" t="str">
            <v>$100 refundable deposit, returned if subscribe for 5 years</v>
          </cell>
          <cell r="AB616" t="str">
            <v>No Reimbursement</v>
          </cell>
          <cell r="AG616">
            <v>6</v>
          </cell>
          <cell r="AI616">
            <v>2019</v>
          </cell>
          <cell r="AS616" t="str">
            <v>P_714111079</v>
          </cell>
        </row>
        <row r="617">
          <cell r="A617" t="str">
            <v>C_531940512</v>
          </cell>
          <cell r="D617" t="str">
            <v>MJ</v>
          </cell>
          <cell r="F617" t="str">
            <v>Pee Dee Electric Member Corp</v>
          </cell>
          <cell r="G617" t="str">
            <v>Pee Dee Electric Member Corp</v>
          </cell>
          <cell r="H617">
            <v>14717</v>
          </cell>
          <cell r="AB617" t="b">
            <v>0</v>
          </cell>
          <cell r="AS617" t="str">
            <v>P_037128425</v>
          </cell>
        </row>
        <row r="618">
          <cell r="A618" t="str">
            <v>C_663060591</v>
          </cell>
          <cell r="B618" t="str">
            <v>Y</v>
          </cell>
          <cell r="C618">
            <v>43809</v>
          </cell>
          <cell r="D618" t="str">
            <v>MJ</v>
          </cell>
          <cell r="E618" t="str">
            <v>https://umnboxcom/s/0xiqnmq275y8rw8gm1fqgzua8u6cslkh</v>
          </cell>
          <cell r="F618" t="str">
            <v>Piedmont Electric Member Corp</v>
          </cell>
          <cell r="G618" t="str">
            <v>Piedmont Electric Member Corp</v>
          </cell>
          <cell r="H618">
            <v>15023</v>
          </cell>
          <cell r="I618">
            <v>311</v>
          </cell>
          <cell r="J618" t="str">
            <v>DC</v>
          </cell>
          <cell r="M618" t="str">
            <v>Full Panel</v>
          </cell>
          <cell r="N618">
            <v>1</v>
          </cell>
          <cell r="O618" t="str">
            <v>Residential</v>
          </cell>
          <cell r="Q618" t="str">
            <v>Amortized – Fixed</v>
          </cell>
          <cell r="S618">
            <v>2.5</v>
          </cell>
          <cell r="U618">
            <v>12</v>
          </cell>
          <cell r="AB618" t="str">
            <v>Other</v>
          </cell>
          <cell r="AC618" t="str">
            <v>Reimbursed at "Solar Energy Credit Rate" It was $04 in 2019</v>
          </cell>
          <cell r="AI618">
            <v>2016</v>
          </cell>
          <cell r="AS618" t="str">
            <v>P_219206629</v>
          </cell>
        </row>
        <row r="619">
          <cell r="A619" t="str">
            <v>C_660033533a</v>
          </cell>
          <cell r="B619" t="str">
            <v>Y</v>
          </cell>
          <cell r="C619">
            <v>43810</v>
          </cell>
          <cell r="D619" t="str">
            <v>MJ</v>
          </cell>
          <cell r="E619" t="str">
            <v>https://umnboxcom/s/hhjlhzpfkcloczy7hxyewyhxp4nv92pa</v>
          </cell>
          <cell r="F619" t="str">
            <v>Randolph Electric Member Corp</v>
          </cell>
          <cell r="G619" t="str">
            <v>Randolph Electric Member Corp</v>
          </cell>
          <cell r="H619">
            <v>15671</v>
          </cell>
          <cell r="I619">
            <v>288</v>
          </cell>
          <cell r="J619" t="str">
            <v>DC</v>
          </cell>
          <cell r="M619" t="str">
            <v>Full Panel</v>
          </cell>
          <cell r="N619">
            <v>20</v>
          </cell>
          <cell r="O619" t="str">
            <v>Residential</v>
          </cell>
          <cell r="Q619" t="str">
            <v>Pay up front – Fixed</v>
          </cell>
          <cell r="R619">
            <v>491</v>
          </cell>
          <cell r="AB619" t="str">
            <v>Other</v>
          </cell>
          <cell r="AC619" t="str">
            <v>Solar Energy Credit 39¢ / kWh in 2018</v>
          </cell>
          <cell r="AS619" t="str">
            <v>P_050197312</v>
          </cell>
        </row>
        <row r="620">
          <cell r="A620" t="str">
            <v>C_660033533b</v>
          </cell>
          <cell r="B620" t="str">
            <v>Y</v>
          </cell>
          <cell r="C620">
            <v>43810</v>
          </cell>
          <cell r="D620" t="str">
            <v>MJ</v>
          </cell>
          <cell r="E620" t="str">
            <v>https://umnboxcom/s/hhjlhzpfkcloczy7hxyewyhxp4nv92pa</v>
          </cell>
          <cell r="F620" t="str">
            <v>Randolph Electric Member Corp</v>
          </cell>
          <cell r="G620" t="str">
            <v>Randolph Electric Member Corp</v>
          </cell>
          <cell r="H620">
            <v>15671</v>
          </cell>
          <cell r="I620">
            <v>288</v>
          </cell>
          <cell r="J620" t="str">
            <v>DC</v>
          </cell>
          <cell r="M620" t="str">
            <v>Full Panel</v>
          </cell>
          <cell r="N620">
            <v>20</v>
          </cell>
          <cell r="O620" t="str">
            <v>Residential</v>
          </cell>
          <cell r="Q620" t="str">
            <v>Amortized – Fixed</v>
          </cell>
          <cell r="S620">
            <v>2.85</v>
          </cell>
          <cell r="U620">
            <v>240</v>
          </cell>
          <cell r="AB620" t="str">
            <v>Other</v>
          </cell>
          <cell r="AC620" t="str">
            <v>Solar Energy Credit 39¢ / kWh in 2018</v>
          </cell>
          <cell r="AS620" t="str">
            <v>P_050197312</v>
          </cell>
        </row>
        <row r="621">
          <cell r="A621" t="str">
            <v>C_349273437</v>
          </cell>
          <cell r="B621" t="str">
            <v>Y</v>
          </cell>
          <cell r="C621">
            <v>43810</v>
          </cell>
          <cell r="D621" t="str">
            <v>MJ</v>
          </cell>
          <cell r="E621" t="str">
            <v>https://umnboxcom/s/dljc9nit2vtrcqmb3r596az6b1cqkry7</v>
          </cell>
          <cell r="F621" t="str">
            <v>Roanoke Electric Member Corp</v>
          </cell>
          <cell r="G621" t="str">
            <v>Roanoke Electric Member Corp</v>
          </cell>
          <cell r="H621">
            <v>16101</v>
          </cell>
          <cell r="I621">
            <v>3150</v>
          </cell>
          <cell r="J621" t="str">
            <v>DC</v>
          </cell>
          <cell r="M621" t="str">
            <v>Fixed Wattage Amount</v>
          </cell>
          <cell r="N621">
            <v>20</v>
          </cell>
          <cell r="O621" t="str">
            <v>Residential</v>
          </cell>
          <cell r="Q621" t="str">
            <v>Amortized – Fixed</v>
          </cell>
          <cell r="S621">
            <v>20</v>
          </cell>
          <cell r="U621">
            <v>240</v>
          </cell>
          <cell r="AB621" t="str">
            <v>Other</v>
          </cell>
          <cell r="AC621" t="str">
            <v>00512 / kWh</v>
          </cell>
          <cell r="AI621">
            <v>2015</v>
          </cell>
          <cell r="AS621" t="str">
            <v>P_600574451</v>
          </cell>
        </row>
        <row r="622">
          <cell r="A622" t="str">
            <v>C_458057910</v>
          </cell>
          <cell r="B622" t="str">
            <v>Y</v>
          </cell>
          <cell r="C622">
            <v>43811</v>
          </cell>
          <cell r="D622" t="str">
            <v>MJ</v>
          </cell>
          <cell r="E622" t="str">
            <v>https://umnboxcom/s/e2qdcdzrm5hh2g0c23m01y9s5mi70e9l</v>
          </cell>
          <cell r="F622" t="str">
            <v>Blue Ridge Elec Member Corp - (NC)</v>
          </cell>
          <cell r="G622" t="str">
            <v>Blue Ridge Elec Member Corp - (NC)</v>
          </cell>
          <cell r="H622">
            <v>1889</v>
          </cell>
          <cell r="I622">
            <v>318</v>
          </cell>
          <cell r="J622" t="str">
            <v>DC</v>
          </cell>
          <cell r="M622" t="str">
            <v>Full Panel</v>
          </cell>
          <cell r="N622">
            <v>20</v>
          </cell>
          <cell r="O622" t="str">
            <v>Residential</v>
          </cell>
          <cell r="Q622" t="str">
            <v>Amortized – Fixed</v>
          </cell>
          <cell r="S622">
            <v>3.75</v>
          </cell>
          <cell r="U622">
            <v>240</v>
          </cell>
          <cell r="AB622" t="str">
            <v>VNEM</v>
          </cell>
          <cell r="AS622" t="str">
            <v>P_478804211a</v>
          </cell>
          <cell r="AT622" t="str">
            <v>P_478804211b</v>
          </cell>
          <cell r="AU622" t="str">
            <v>P_478804211c</v>
          </cell>
          <cell r="AV622" t="str">
            <v>P_478804211d</v>
          </cell>
          <cell r="AW622" t="str">
            <v>P_478804211e</v>
          </cell>
        </row>
        <row r="623">
          <cell r="A623" t="str">
            <v>C_190125043</v>
          </cell>
          <cell r="B623" t="str">
            <v>Y</v>
          </cell>
          <cell r="C623">
            <v>43815</v>
          </cell>
          <cell r="D623" t="str">
            <v>JR</v>
          </cell>
          <cell r="E623" t="str">
            <v>https://umnboxcom/s/or7szw7rlccilzj1fqy0c37omi46ymic</v>
          </cell>
          <cell r="F623" t="str">
            <v>Delaware Electric Cooperative</v>
          </cell>
          <cell r="G623" t="str">
            <v>Delaware Electric Cooperative</v>
          </cell>
          <cell r="H623">
            <v>5070</v>
          </cell>
          <cell r="K623">
            <v>1000</v>
          </cell>
          <cell r="M623" t="str">
            <v>Fixed Energy Amount</v>
          </cell>
          <cell r="N623" t="str">
            <v>N/A</v>
          </cell>
          <cell r="O623" t="str">
            <v>Res/Comm/Ind</v>
          </cell>
          <cell r="Q623" t="str">
            <v>Pay up front – Fixed</v>
          </cell>
          <cell r="S623">
            <v>10</v>
          </cell>
          <cell r="U623">
            <v>240</v>
          </cell>
          <cell r="AB623" t="str">
            <v>No Reimbursement</v>
          </cell>
          <cell r="AJ623" t="str">
            <v>Utility</v>
          </cell>
          <cell r="AK623" t="str">
            <v>Retired by utility</v>
          </cell>
          <cell r="AS623" t="str">
            <v>P_072853729</v>
          </cell>
        </row>
        <row r="624">
          <cell r="A624" t="str">
            <v>C_966008088</v>
          </cell>
          <cell r="B624" t="str">
            <v>Y</v>
          </cell>
          <cell r="C624">
            <v>43816</v>
          </cell>
          <cell r="D624" t="str">
            <v>JR</v>
          </cell>
          <cell r="E624" t="str">
            <v>https://umnboxcom/s/lswxaxc7uqynrhm14645fqyb59evhtch</v>
          </cell>
          <cell r="F624" t="str">
            <v>City of Newark - (DE)</v>
          </cell>
          <cell r="G624" t="str">
            <v>City of Newark - (DE)</v>
          </cell>
          <cell r="H624">
            <v>13519</v>
          </cell>
          <cell r="K624">
            <v>100</v>
          </cell>
          <cell r="M624" t="str">
            <v>Fixed Energy Amount</v>
          </cell>
          <cell r="N624">
            <v>10</v>
          </cell>
          <cell r="O624" t="str">
            <v>Residential</v>
          </cell>
          <cell r="Q624" t="str">
            <v>Hybrid</v>
          </cell>
          <cell r="R624">
            <v>50</v>
          </cell>
          <cell r="AB624" t="str">
            <v>Other</v>
          </cell>
          <cell r="AC624" t="str">
            <v>01/kWh</v>
          </cell>
          <cell r="AD624">
            <v>0.01</v>
          </cell>
          <cell r="AI624">
            <v>2013</v>
          </cell>
          <cell r="AS624" t="str">
            <v>P_404673277</v>
          </cell>
        </row>
        <row r="625">
          <cell r="A625" t="str">
            <v>C_247791558</v>
          </cell>
          <cell r="B625" t="str">
            <v>Y</v>
          </cell>
          <cell r="C625">
            <v>43816</v>
          </cell>
          <cell r="D625" t="str">
            <v>KP</v>
          </cell>
          <cell r="E625" t="str">
            <v>https://umnappboxcom/folder/96812884454</v>
          </cell>
          <cell r="F625" t="str">
            <v>Nashville Electric Service</v>
          </cell>
          <cell r="G625" t="str">
            <v>Nashville Electric Service</v>
          </cell>
          <cell r="H625">
            <v>13216</v>
          </cell>
          <cell r="I625">
            <v>117.5</v>
          </cell>
          <cell r="J625" t="str">
            <v>DC</v>
          </cell>
          <cell r="M625" t="str">
            <v>Full Panel</v>
          </cell>
          <cell r="N625">
            <v>20</v>
          </cell>
          <cell r="O625" t="str">
            <v>Res/Comm</v>
          </cell>
          <cell r="Q625" t="str">
            <v>Pay up front – Fixed</v>
          </cell>
          <cell r="R625">
            <v>215</v>
          </cell>
          <cell r="AB625" t="str">
            <v>VNEM</v>
          </cell>
          <cell r="AC625" t="str">
            <v>"Based on preliminary energy output calculations, the annual solar credit is approximately $1188 per panel"</v>
          </cell>
          <cell r="AF625" t="str">
            <v>Summer</v>
          </cell>
          <cell r="AI625">
            <v>2018</v>
          </cell>
          <cell r="AS625" t="str">
            <v>P_474295327</v>
          </cell>
        </row>
        <row r="626">
          <cell r="A626" t="str">
            <v>C_004633044a</v>
          </cell>
          <cell r="B626" t="str">
            <v>Y</v>
          </cell>
          <cell r="C626">
            <v>43818</v>
          </cell>
          <cell r="D626" t="str">
            <v>KP</v>
          </cell>
          <cell r="E626" t="str">
            <v>https://umnappboxcom/folder/96819925621</v>
          </cell>
          <cell r="F626" t="str">
            <v>Johnson City - (TN)</v>
          </cell>
          <cell r="G626" t="str">
            <v>Johnson City - (TN)</v>
          </cell>
          <cell r="H626">
            <v>9777</v>
          </cell>
          <cell r="I626">
            <v>1000</v>
          </cell>
          <cell r="J626" t="str">
            <v>AC</v>
          </cell>
          <cell r="M626" t="str">
            <v>Fixed Wattage Amount</v>
          </cell>
          <cell r="N626">
            <v>20</v>
          </cell>
          <cell r="O626" t="str">
            <v>Residential</v>
          </cell>
          <cell r="Q626" t="str">
            <v>Pay up front – Fixed</v>
          </cell>
          <cell r="R626">
            <v>750</v>
          </cell>
          <cell r="AB626" t="str">
            <v>Other</v>
          </cell>
          <cell r="AC626" t="str">
            <v xml:space="preserve">No special rate is stated in the contract; the reimbusement mechanism appears to be almost VNEM except for the 5% annual maintenance cost; therefore, the reimbursement rate is 95% of the retail rate </v>
          </cell>
          <cell r="AG626">
            <v>5</v>
          </cell>
          <cell r="AH626">
            <v>7</v>
          </cell>
          <cell r="AI626">
            <v>2019</v>
          </cell>
          <cell r="AJ626" t="str">
            <v>Utility</v>
          </cell>
          <cell r="AS626" t="str">
            <v>P_136935606</v>
          </cell>
        </row>
        <row r="627">
          <cell r="A627" t="str">
            <v>C_004633044b</v>
          </cell>
          <cell r="B627" t="str">
            <v>Y</v>
          </cell>
          <cell r="C627">
            <v>43818</v>
          </cell>
          <cell r="D627" t="str">
            <v>KP</v>
          </cell>
          <cell r="E627" t="str">
            <v>https://umnappboxcom/folder/96819925621</v>
          </cell>
          <cell r="F627" t="str">
            <v>Johnson City - (TN)</v>
          </cell>
          <cell r="G627" t="str">
            <v>Johnson City - (TN)</v>
          </cell>
          <cell r="H627">
            <v>9777</v>
          </cell>
          <cell r="I627">
            <v>1000</v>
          </cell>
          <cell r="J627" t="str">
            <v>AC</v>
          </cell>
          <cell r="M627" t="str">
            <v>Fixed Wattage Amount</v>
          </cell>
          <cell r="N627">
            <v>20</v>
          </cell>
          <cell r="O627" t="str">
            <v>Commercial</v>
          </cell>
          <cell r="Q627" t="str">
            <v>Pay up front – Fixed</v>
          </cell>
          <cell r="R627">
            <v>750</v>
          </cell>
          <cell r="AB627" t="str">
            <v>Other</v>
          </cell>
          <cell r="AC627" t="str">
            <v xml:space="preserve">No special rate is stated in the contract; the reimbusement mechanism appears to be almost VNEM except for the 5% annual maintenance cost; therefore, the reimbursement rate is 95% of the retail rate </v>
          </cell>
          <cell r="AG627">
            <v>5</v>
          </cell>
          <cell r="AH627">
            <v>7</v>
          </cell>
          <cell r="AI627">
            <v>2019</v>
          </cell>
          <cell r="AJ627" t="str">
            <v>Utility</v>
          </cell>
          <cell r="AS627" t="str">
            <v>P_136935606</v>
          </cell>
        </row>
        <row r="628">
          <cell r="A628" t="str">
            <v>C_004633044c</v>
          </cell>
          <cell r="B628" t="str">
            <v>Y</v>
          </cell>
          <cell r="C628">
            <v>43818</v>
          </cell>
          <cell r="D628" t="str">
            <v>KP</v>
          </cell>
          <cell r="E628" t="str">
            <v>https://umnappboxcom/folder/96819925621</v>
          </cell>
          <cell r="F628" t="str">
            <v>Johnson City - (TN)</v>
          </cell>
          <cell r="G628" t="str">
            <v>Johnson City - (TN)</v>
          </cell>
          <cell r="H628">
            <v>9777</v>
          </cell>
          <cell r="I628">
            <v>1000</v>
          </cell>
          <cell r="J628" t="str">
            <v>AC</v>
          </cell>
          <cell r="M628" t="str">
            <v>Fixed Wattage Amount</v>
          </cell>
          <cell r="N628">
            <v>20</v>
          </cell>
          <cell r="O628" t="str">
            <v>Residential</v>
          </cell>
          <cell r="Q628" t="str">
            <v>Amortized – Fixed</v>
          </cell>
          <cell r="S628">
            <v>5</v>
          </cell>
          <cell r="T628">
            <v>0</v>
          </cell>
          <cell r="U628">
            <v>240</v>
          </cell>
          <cell r="AB628" t="str">
            <v>Other</v>
          </cell>
          <cell r="AC628" t="str">
            <v xml:space="preserve">No special rate is stated in the contract; the reimbusement mechanism appears to be almost VNEM except for the 5% annual maintenance cost; therefore, the reimbursement rate is 95% of the retail rate </v>
          </cell>
          <cell r="AG628">
            <v>5</v>
          </cell>
          <cell r="AH628">
            <v>7</v>
          </cell>
          <cell r="AI628">
            <v>2019</v>
          </cell>
          <cell r="AJ628" t="str">
            <v>Utility</v>
          </cell>
          <cell r="AS628" t="str">
            <v>P_136935606</v>
          </cell>
        </row>
        <row r="629">
          <cell r="A629" t="str">
            <v>C_004633044d</v>
          </cell>
          <cell r="B629" t="str">
            <v>Y</v>
          </cell>
          <cell r="C629">
            <v>43818</v>
          </cell>
          <cell r="D629" t="str">
            <v>KP</v>
          </cell>
          <cell r="E629" t="str">
            <v>https://umnappboxcom/folder/96819925621</v>
          </cell>
          <cell r="F629" t="str">
            <v>Johnson City - (TN)</v>
          </cell>
          <cell r="G629" t="str">
            <v>Johnson City - (TN)</v>
          </cell>
          <cell r="H629">
            <v>9777</v>
          </cell>
          <cell r="I629">
            <v>1000</v>
          </cell>
          <cell r="J629" t="str">
            <v>AC</v>
          </cell>
          <cell r="M629" t="str">
            <v>Fixed Wattage Amount</v>
          </cell>
          <cell r="N629">
            <v>20</v>
          </cell>
          <cell r="O629" t="str">
            <v>Commercial</v>
          </cell>
          <cell r="Q629" t="str">
            <v>Amortized – Fixed</v>
          </cell>
          <cell r="S629">
            <v>5</v>
          </cell>
          <cell r="T629">
            <v>0</v>
          </cell>
          <cell r="U629">
            <v>240</v>
          </cell>
          <cell r="AB629" t="str">
            <v>Other</v>
          </cell>
          <cell r="AC629" t="str">
            <v xml:space="preserve">No special rate is stated in the contract; the reimbusement mechanism appears to be almost VNEM except for the 5% annual maintenance cost; therefore, the reimbursement rate is 95% of the retail rate </v>
          </cell>
          <cell r="AG629">
            <v>5</v>
          </cell>
          <cell r="AH629">
            <v>7</v>
          </cell>
          <cell r="AI629">
            <v>2019</v>
          </cell>
          <cell r="AJ629" t="str">
            <v>Utility</v>
          </cell>
          <cell r="AS629" t="str">
            <v>P_136935606</v>
          </cell>
        </row>
        <row r="630">
          <cell r="A630" t="str">
            <v>C_577020323a</v>
          </cell>
          <cell r="B630" t="str">
            <v>Y</v>
          </cell>
          <cell r="C630">
            <v>43817</v>
          </cell>
          <cell r="D630" t="str">
            <v>KP</v>
          </cell>
          <cell r="E630" t="str">
            <v>https://umnappboxcom/folder/96820125396</v>
          </cell>
          <cell r="F630" t="str">
            <v>Duck River Elec Member Corp</v>
          </cell>
          <cell r="G630" t="str">
            <v>Duck River Elec Member Corp</v>
          </cell>
          <cell r="H630">
            <v>5399</v>
          </cell>
          <cell r="I630">
            <v>120</v>
          </cell>
          <cell r="J630" t="str">
            <v>DC</v>
          </cell>
          <cell r="M630" t="str">
            <v>Half Panel</v>
          </cell>
          <cell r="N630">
            <v>20</v>
          </cell>
          <cell r="O630" t="str">
            <v>Res/Comm</v>
          </cell>
          <cell r="Q630" t="str">
            <v>Pay up front – Fixed</v>
          </cell>
          <cell r="R630">
            <v>600</v>
          </cell>
          <cell r="AB630" t="str">
            <v>Other</v>
          </cell>
          <cell r="AC630" t="str">
            <v>For 10 years (until 3-1-2022), subscribing members will earn $012 per kWh plus the retail rate of electricity for theri prorated share of the solar farm's production Between 3-1-2022 and 8-27-2032  (so for the second ten years) the subscribing member will at a minimum earn the retail rate of electricity</v>
          </cell>
          <cell r="AG630">
            <v>8</v>
          </cell>
          <cell r="AH630">
            <v>27</v>
          </cell>
          <cell r="AI630">
            <v>2012</v>
          </cell>
          <cell r="AS630" t="str">
            <v>P_907610951</v>
          </cell>
        </row>
        <row r="631">
          <cell r="A631" t="str">
            <v>C_577020323b</v>
          </cell>
          <cell r="B631" t="str">
            <v>Y</v>
          </cell>
          <cell r="C631">
            <v>43817</v>
          </cell>
          <cell r="D631" t="str">
            <v>KP</v>
          </cell>
          <cell r="E631" t="str">
            <v>https://umnappboxcom/folder/96820125396</v>
          </cell>
          <cell r="F631" t="str">
            <v>Duck River Elec Member Corp</v>
          </cell>
          <cell r="G631" t="str">
            <v>Duck River Elec Member Corp</v>
          </cell>
          <cell r="H631">
            <v>5399</v>
          </cell>
          <cell r="I631">
            <v>120</v>
          </cell>
          <cell r="J631" t="str">
            <v>DC</v>
          </cell>
          <cell r="M631" t="str">
            <v>Half Panel</v>
          </cell>
          <cell r="N631">
            <v>20</v>
          </cell>
          <cell r="O631" t="str">
            <v>Res/Comm</v>
          </cell>
          <cell r="Q631" t="str">
            <v>Amortized – Fixed</v>
          </cell>
          <cell r="S631">
            <v>50</v>
          </cell>
          <cell r="T631">
            <v>0</v>
          </cell>
          <cell r="U631">
            <v>12</v>
          </cell>
          <cell r="AB631" t="str">
            <v>Other</v>
          </cell>
          <cell r="AC631" t="str">
            <v>For 10 years (until 3-1-2022), subscribing members will earn $012 per kWh plus the retail rate of electricity for theri prorated share of the solar farm's production Between 3-1-2022 and 8-27-2032  (so for the second ten years) the subscribing member will at a minimum earn the retail rate of electricity</v>
          </cell>
          <cell r="AG631">
            <v>8</v>
          </cell>
          <cell r="AH631">
            <v>27</v>
          </cell>
          <cell r="AI631">
            <v>2012</v>
          </cell>
          <cell r="AS631" t="str">
            <v>P_907610951</v>
          </cell>
        </row>
        <row r="632">
          <cell r="A632" t="str">
            <v>C_628412809a</v>
          </cell>
          <cell r="B632" t="str">
            <v>Y</v>
          </cell>
          <cell r="C632">
            <v>43818</v>
          </cell>
          <cell r="D632" t="str">
            <v>JR</v>
          </cell>
          <cell r="E632" t="str">
            <v>https://umnboxcom/s/0g33ql8jn0r6qdbmxdqovm0eh3mti1gi</v>
          </cell>
          <cell r="F632" t="str">
            <v>Choctawhatche Elec Coop, Inc</v>
          </cell>
          <cell r="G632" t="str">
            <v>Choctawhatche Elec Coop, Inc</v>
          </cell>
          <cell r="H632">
            <v>3502</v>
          </cell>
          <cell r="K632">
            <v>208</v>
          </cell>
          <cell r="M632" t="str">
            <v>Fixed Energy Amount</v>
          </cell>
          <cell r="N632">
            <v>1</v>
          </cell>
          <cell r="O632" t="str">
            <v>Residential</v>
          </cell>
          <cell r="Q632" t="str">
            <v>Amortized – Fixed</v>
          </cell>
          <cell r="S632">
            <v>27.5</v>
          </cell>
          <cell r="U632">
            <v>12</v>
          </cell>
          <cell r="AB632" t="str">
            <v>No Reimbursement</v>
          </cell>
          <cell r="AS632" t="str">
            <v>P_464222633</v>
          </cell>
        </row>
        <row r="633">
          <cell r="A633" t="str">
            <v>C_628412809b</v>
          </cell>
          <cell r="B633" t="str">
            <v>Y</v>
          </cell>
          <cell r="C633">
            <v>43818</v>
          </cell>
          <cell r="D633" t="str">
            <v>JR</v>
          </cell>
          <cell r="E633" t="str">
            <v>https://umnboxcom/s/0g33ql8jn0r6qdbmxdqovm0eh3mti1gi</v>
          </cell>
          <cell r="F633" t="str">
            <v>Choctawhatche Elec Coop, Inc</v>
          </cell>
          <cell r="G633" t="str">
            <v>Choctawhatche Elec Coop, Inc</v>
          </cell>
          <cell r="H633">
            <v>3502</v>
          </cell>
          <cell r="K633">
            <v>208</v>
          </cell>
          <cell r="M633" t="str">
            <v>Fixed Energy Amount</v>
          </cell>
          <cell r="N633">
            <v>5</v>
          </cell>
          <cell r="O633" t="str">
            <v>Residential</v>
          </cell>
          <cell r="Q633" t="str">
            <v>Pay up front – Fixed</v>
          </cell>
          <cell r="S633">
            <v>26</v>
          </cell>
          <cell r="U633">
            <v>60</v>
          </cell>
          <cell r="AB633" t="str">
            <v>No Reimbursement</v>
          </cell>
          <cell r="AS633" t="str">
            <v>P_464222633</v>
          </cell>
        </row>
        <row r="634">
          <cell r="A634" t="str">
            <v>C_232234777</v>
          </cell>
          <cell r="B634" t="str">
            <v>Y</v>
          </cell>
          <cell r="C634">
            <v>43818</v>
          </cell>
          <cell r="D634" t="str">
            <v>JR</v>
          </cell>
          <cell r="E634" t="str">
            <v>https://umnboxcom/s/e1lc4mpqp5xlwvci3wdftgdhitmw88x3</v>
          </cell>
          <cell r="F634" t="str">
            <v>Duke Energy Florida, LLC</v>
          </cell>
          <cell r="G634" t="str">
            <v>Duke Energy Florida, LLC</v>
          </cell>
          <cell r="H634">
            <v>6455</v>
          </cell>
          <cell r="K634">
            <v>50</v>
          </cell>
          <cell r="M634" t="str">
            <v>Fixed Energy Amount</v>
          </cell>
          <cell r="N634">
            <v>5</v>
          </cell>
          <cell r="O634" t="str">
            <v>Res/Comm/Ind</v>
          </cell>
          <cell r="Q634" t="str">
            <v>Amortized – Fixed</v>
          </cell>
          <cell r="S634">
            <v>7.75</v>
          </cell>
          <cell r="U634">
            <v>60</v>
          </cell>
          <cell r="AB634" t="str">
            <v>VNEM</v>
          </cell>
          <cell r="AD634">
            <v>2.47E-2</v>
          </cell>
          <cell r="AS634" t="str">
            <v>P_364195197</v>
          </cell>
          <cell r="AT634" t="str">
            <v>P_360100315</v>
          </cell>
          <cell r="AU634" t="str">
            <v>P_521260698</v>
          </cell>
          <cell r="AV634" t="str">
            <v>P_451301256</v>
          </cell>
        </row>
        <row r="635">
          <cell r="A635" t="str">
            <v>C_564154922</v>
          </cell>
          <cell r="B635" t="str">
            <v>Y</v>
          </cell>
          <cell r="C635">
            <v>43818</v>
          </cell>
          <cell r="D635" t="str">
            <v>JR</v>
          </cell>
          <cell r="E635" t="str">
            <v>https://umnboxcom/s/22g5ekbdikviy0gqtp4rbuh48kgbottx</v>
          </cell>
          <cell r="F635" t="str">
            <v>Florida Keys El Coop Assn, Inc</v>
          </cell>
          <cell r="G635" t="str">
            <v>Florida Keys El Coop Assn, Inc</v>
          </cell>
          <cell r="H635">
            <v>6443</v>
          </cell>
          <cell r="I635">
            <v>175</v>
          </cell>
          <cell r="J635" t="str">
            <v>DC</v>
          </cell>
          <cell r="M635" t="str">
            <v>Full Panel</v>
          </cell>
          <cell r="N635">
            <v>25</v>
          </cell>
          <cell r="O635" t="str">
            <v>Res/Comm/Ind</v>
          </cell>
          <cell r="Q635" t="str">
            <v>Pay up front – Fixed</v>
          </cell>
          <cell r="R635">
            <v>999</v>
          </cell>
          <cell r="AB635" t="str">
            <v>VNEM</v>
          </cell>
          <cell r="AC635" t="str">
            <v>Rate changes with retail rate</v>
          </cell>
          <cell r="AI635">
            <v>2008</v>
          </cell>
          <cell r="AS635" t="str">
            <v>P_901479129</v>
          </cell>
          <cell r="AT635" t="str">
            <v>P_791476829</v>
          </cell>
        </row>
        <row r="636">
          <cell r="A636" t="str">
            <v>C_321602049</v>
          </cell>
          <cell r="B636" t="str">
            <v>Y</v>
          </cell>
          <cell r="C636">
            <v>43819</v>
          </cell>
          <cell r="D636" t="str">
            <v>JR</v>
          </cell>
          <cell r="E636" t="str">
            <v>https://umnboxcom/s/5mgajio8s0u1qsj3umsm0fj2cfo3vkwh</v>
          </cell>
          <cell r="F636" t="str">
            <v>Orlando Utilities Comm</v>
          </cell>
          <cell r="G636" t="str">
            <v>Orlando Utilities Comm</v>
          </cell>
          <cell r="H636">
            <v>6616</v>
          </cell>
          <cell r="K636">
            <v>112</v>
          </cell>
          <cell r="M636" t="str">
            <v>Fixed Energy Amount</v>
          </cell>
          <cell r="N636">
            <v>25</v>
          </cell>
          <cell r="O636" t="str">
            <v>Residential</v>
          </cell>
          <cell r="Q636" t="str">
            <v>Amortized – Per kWh</v>
          </cell>
          <cell r="V636">
            <v>0.03</v>
          </cell>
          <cell r="X636">
            <v>300</v>
          </cell>
          <cell r="AB636" t="str">
            <v>No Reimbursement</v>
          </cell>
          <cell r="AI636">
            <v>2013</v>
          </cell>
          <cell r="AS636" t="str">
            <v>P_694171859</v>
          </cell>
        </row>
        <row r="637">
          <cell r="A637" t="str">
            <v>C_948056178a</v>
          </cell>
          <cell r="B637" t="str">
            <v>Y</v>
          </cell>
          <cell r="C637">
            <v>44049</v>
          </cell>
          <cell r="D637" t="str">
            <v>KL</v>
          </cell>
          <cell r="E637" t="str">
            <v>https://umnboxcom/s/1x2p5egnwunsq3z6833ux5rzntz6ger7</v>
          </cell>
          <cell r="F637" t="str">
            <v>Kentucky Utilities Company</v>
          </cell>
          <cell r="G637" t="str">
            <v>Louisville Gas and Electric Company and Kentucky Utilities Company</v>
          </cell>
          <cell r="H637">
            <v>10171</v>
          </cell>
          <cell r="I637">
            <v>250</v>
          </cell>
          <cell r="J637" t="str">
            <v>DC</v>
          </cell>
          <cell r="M637" t="str">
            <v>Fixed Wattage Amount</v>
          </cell>
          <cell r="N637">
            <v>1</v>
          </cell>
          <cell r="O637" t="str">
            <v>Res/Comm/Ind</v>
          </cell>
          <cell r="Q637" t="str">
            <v>Amortized – Per kWh</v>
          </cell>
          <cell r="S637">
            <v>5.55</v>
          </cell>
          <cell r="U637">
            <v>12</v>
          </cell>
          <cell r="AB637" t="str">
            <v>Other</v>
          </cell>
          <cell r="AD637">
            <v>0.12010999999999999</v>
          </cell>
          <cell r="AI637">
            <v>2019</v>
          </cell>
          <cell r="AS637" t="str">
            <v>P_512866923</v>
          </cell>
        </row>
        <row r="638">
          <cell r="A638" t="str">
            <v>C_948056178b</v>
          </cell>
          <cell r="B638" t="str">
            <v>Y</v>
          </cell>
          <cell r="C638">
            <v>43830</v>
          </cell>
          <cell r="D638" t="str">
            <v>KL</v>
          </cell>
          <cell r="E638" t="str">
            <v>https://umnboxcom/s/1x2p5egnwunsq3z6833ux5rzntz6ger7</v>
          </cell>
          <cell r="F638" t="str">
            <v>Kentucky Utilities Company</v>
          </cell>
          <cell r="G638" t="str">
            <v>Louisville Gas and Electric Company and Kentucky Utilities Company</v>
          </cell>
          <cell r="H638">
            <v>10171</v>
          </cell>
          <cell r="I638">
            <v>250</v>
          </cell>
          <cell r="J638" t="str">
            <v>DC</v>
          </cell>
          <cell r="M638" t="str">
            <v>Fixed Energy Amount</v>
          </cell>
          <cell r="N638">
            <v>25</v>
          </cell>
          <cell r="O638" t="str">
            <v>Res/Comm/Ind</v>
          </cell>
          <cell r="P638" t="str">
            <v>"The One-Time Solar Capacity Charge [25 years length] is only available for subscription on Solar Share Facilities that have not begun construction (aka aren't 100% subscribed) Any one-time solar capacity subscription that becomes unsubscribed will be made available for subscription under the Monthly Solar Capacity Charge"</v>
          </cell>
          <cell r="Q638" t="str">
            <v>Pay up front – Fixed</v>
          </cell>
          <cell r="R638">
            <v>799</v>
          </cell>
          <cell r="AB638" t="str">
            <v>Other</v>
          </cell>
          <cell r="AD638">
            <v>0.12010999999999999</v>
          </cell>
          <cell r="AI638">
            <v>2019</v>
          </cell>
          <cell r="AS638" t="str">
            <v>P_512866923</v>
          </cell>
        </row>
        <row r="639">
          <cell r="A639" t="str">
            <v>C_829620270</v>
          </cell>
          <cell r="B639" t="str">
            <v>Y</v>
          </cell>
          <cell r="C639">
            <v>43830</v>
          </cell>
          <cell r="D639" t="str">
            <v>MJ</v>
          </cell>
          <cell r="E639" t="str">
            <v>https://umnboxcom/s/48xg8ygmra9tv8r57vsx6n23ly9snrs7</v>
          </cell>
          <cell r="F639" t="str">
            <v>Clean Energy Collective</v>
          </cell>
          <cell r="G639" t="str">
            <v>Connecticut Light &amp; Power Co</v>
          </cell>
          <cell r="H639">
            <v>4176</v>
          </cell>
          <cell r="L639">
            <v>100</v>
          </cell>
          <cell r="M639" t="str">
            <v>Pct of Customer Load</v>
          </cell>
          <cell r="N639">
            <v>20</v>
          </cell>
          <cell r="O639" t="str">
            <v>Residential</v>
          </cell>
          <cell r="P639" t="str">
            <v>"The project will allow for a 60% off-take in energy demand for the school district, with the remaining capacity available for the residential community"</v>
          </cell>
          <cell r="Q639" t="str">
            <v>Discount Rate</v>
          </cell>
          <cell r="Y639">
            <v>0.1</v>
          </cell>
          <cell r="AB639" t="str">
            <v>Other</v>
          </cell>
          <cell r="AC639" t="str">
            <v>Fixed Discount 10%</v>
          </cell>
          <cell r="AG639">
            <v>8</v>
          </cell>
          <cell r="AH639">
            <v>20</v>
          </cell>
          <cell r="AI639">
            <v>2019</v>
          </cell>
          <cell r="AS639" t="str">
            <v>P_371463906</v>
          </cell>
        </row>
        <row r="640">
          <cell r="A640" t="str">
            <v>C_565134087a</v>
          </cell>
          <cell r="B640" t="str">
            <v>Y</v>
          </cell>
          <cell r="C640">
            <v>43830</v>
          </cell>
          <cell r="D640" t="str">
            <v>MJ</v>
          </cell>
          <cell r="E640" t="str">
            <v>https://umnboxcom/s/s1ay1gi3hwc51zjo96ul9hrq7srz1031</v>
          </cell>
          <cell r="F640" t="str">
            <v>Prairie Power, LLC</v>
          </cell>
          <cell r="G640" t="str">
            <v>Prairie Power, LLC</v>
          </cell>
          <cell r="H640">
            <v>40307</v>
          </cell>
          <cell r="K640">
            <v>200</v>
          </cell>
          <cell r="M640" t="str">
            <v>Fixed Energy Amount</v>
          </cell>
          <cell r="N640">
            <v>1</v>
          </cell>
          <cell r="O640" t="str">
            <v>Residential</v>
          </cell>
          <cell r="Q640" t="str">
            <v>Amortized – Fixed</v>
          </cell>
          <cell r="S640">
            <v>12</v>
          </cell>
          <cell r="U640">
            <v>12</v>
          </cell>
          <cell r="AB640" t="str">
            <v>No Reimbursement</v>
          </cell>
          <cell r="AF640" t="str">
            <v>Fall</v>
          </cell>
          <cell r="AI640">
            <v>2015</v>
          </cell>
          <cell r="AS640" t="str">
            <v>P_625357688a</v>
          </cell>
          <cell r="AT640" t="str">
            <v>P_625357688b</v>
          </cell>
        </row>
        <row r="641">
          <cell r="A641" t="str">
            <v>C_565134087b</v>
          </cell>
          <cell r="B641" t="str">
            <v>Y</v>
          </cell>
          <cell r="C641">
            <v>43830</v>
          </cell>
          <cell r="D641" t="str">
            <v>MJ</v>
          </cell>
          <cell r="E641" t="str">
            <v>https://umnboxcom/s/s1ay1gi3hwc51zjo96ul9hrq7srz1031</v>
          </cell>
          <cell r="F641" t="str">
            <v>Prairie Power, LLC</v>
          </cell>
          <cell r="G641" t="str">
            <v>Prairie Power, LLC</v>
          </cell>
          <cell r="H641">
            <v>40307</v>
          </cell>
          <cell r="K641">
            <v>400</v>
          </cell>
          <cell r="M641" t="str">
            <v>Fixed Energy Amount</v>
          </cell>
          <cell r="N641">
            <v>1</v>
          </cell>
          <cell r="O641" t="str">
            <v>Residential</v>
          </cell>
          <cell r="Q641" t="str">
            <v>Amortized – Fixed</v>
          </cell>
          <cell r="S641">
            <v>24</v>
          </cell>
          <cell r="U641">
            <v>12</v>
          </cell>
          <cell r="AB641" t="str">
            <v>No Reimbursement</v>
          </cell>
          <cell r="AF641" t="str">
            <v>Fall</v>
          </cell>
          <cell r="AI641">
            <v>2015</v>
          </cell>
          <cell r="AS641" t="str">
            <v>P_625357688a</v>
          </cell>
          <cell r="AT641" t="str">
            <v>P_625357688b</v>
          </cell>
        </row>
        <row r="642">
          <cell r="A642" t="str">
            <v>C_565134087c</v>
          </cell>
          <cell r="B642" t="str">
            <v>Y</v>
          </cell>
          <cell r="C642">
            <v>43830</v>
          </cell>
          <cell r="D642" t="str">
            <v>MJ</v>
          </cell>
          <cell r="E642" t="str">
            <v>https://umnboxcom/s/s1ay1gi3hwc51zjo96ul9hrq7srz1031</v>
          </cell>
          <cell r="F642" t="str">
            <v>Prairie Power, LLC</v>
          </cell>
          <cell r="G642" t="str">
            <v>Prairie Power, LLC</v>
          </cell>
          <cell r="H642">
            <v>40307</v>
          </cell>
          <cell r="K642">
            <v>600</v>
          </cell>
          <cell r="M642" t="str">
            <v>Fixed Energy Amount</v>
          </cell>
          <cell r="N642">
            <v>1</v>
          </cell>
          <cell r="O642" t="str">
            <v>Residential</v>
          </cell>
          <cell r="Q642" t="str">
            <v>Amortized – Fixed</v>
          </cell>
          <cell r="S642">
            <v>36</v>
          </cell>
          <cell r="U642">
            <v>12</v>
          </cell>
          <cell r="AB642" t="str">
            <v>No Reimbursement</v>
          </cell>
          <cell r="AF642" t="str">
            <v>Fall</v>
          </cell>
          <cell r="AI642">
            <v>2015</v>
          </cell>
          <cell r="AS642" t="str">
            <v>P_625357688a</v>
          </cell>
          <cell r="AT642" t="str">
            <v>P_625357688b</v>
          </cell>
        </row>
        <row r="643">
          <cell r="A643" t="str">
            <v>C_336542780</v>
          </cell>
          <cell r="B643" t="str">
            <v>Y</v>
          </cell>
          <cell r="C643">
            <v>43832</v>
          </cell>
          <cell r="D643" t="str">
            <v>MJ</v>
          </cell>
          <cell r="E643" t="str">
            <v>https://umnboxcom/s/bmkkf0pre86f13cb70flnpwmxzuq2si7</v>
          </cell>
          <cell r="F643" t="str">
            <v>Jo-Carroll Energy, Inc</v>
          </cell>
          <cell r="G643" t="str">
            <v>Jo-Carroll Energy, Inc</v>
          </cell>
          <cell r="H643">
            <v>9750</v>
          </cell>
          <cell r="I643">
            <v>275</v>
          </cell>
          <cell r="J643" t="str">
            <v>DC</v>
          </cell>
          <cell r="M643" t="str">
            <v>Full Panel</v>
          </cell>
          <cell r="N643">
            <v>20</v>
          </cell>
          <cell r="O643" t="str">
            <v>Residential</v>
          </cell>
          <cell r="Q643" t="str">
            <v>Pay up front – Fixed</v>
          </cell>
          <cell r="R643">
            <v>890</v>
          </cell>
          <cell r="AB643" t="str">
            <v>VNEM</v>
          </cell>
          <cell r="AI643">
            <v>2014</v>
          </cell>
          <cell r="AS643" t="str">
            <v>P_494178332</v>
          </cell>
        </row>
        <row r="644">
          <cell r="A644" t="str">
            <v>C_181900317</v>
          </cell>
          <cell r="B644" t="str">
            <v>Y</v>
          </cell>
          <cell r="C644">
            <v>43833</v>
          </cell>
          <cell r="D644" t="str">
            <v>MJ</v>
          </cell>
          <cell r="E644" t="str">
            <v>https://umnboxcom/s/x4mdn1yq3ieqxjxi79n6gexr4jldsy7w</v>
          </cell>
          <cell r="F644" t="str">
            <v>City of Springfield - (IL)</v>
          </cell>
          <cell r="G644" t="str">
            <v>City of Springfield - (IL)</v>
          </cell>
          <cell r="H644">
            <v>17828</v>
          </cell>
          <cell r="K644">
            <v>100</v>
          </cell>
          <cell r="M644" t="str">
            <v>Fixed Energy Amount</v>
          </cell>
          <cell r="N644">
            <v>1</v>
          </cell>
          <cell r="O644" t="str">
            <v>Residential</v>
          </cell>
          <cell r="Q644" t="str">
            <v>Amortized – Fixed</v>
          </cell>
          <cell r="S644">
            <v>4.4000000000000004</v>
          </cell>
          <cell r="U644">
            <v>12</v>
          </cell>
          <cell r="AB644" t="str">
            <v>No Reimbursement</v>
          </cell>
          <cell r="AI644">
            <v>2019</v>
          </cell>
          <cell r="AS644" t="str">
            <v>P_941025480</v>
          </cell>
        </row>
        <row r="645">
          <cell r="A645" t="str">
            <v>C_644385166a</v>
          </cell>
          <cell r="B645" t="str">
            <v>Y</v>
          </cell>
          <cell r="C645">
            <v>43836</v>
          </cell>
          <cell r="D645" t="str">
            <v>JR</v>
          </cell>
          <cell r="E645" t="str">
            <v>https://umnboxcom/s/lvwyo0gvhtmlwhv5y2728wkghs3aepdb</v>
          </cell>
          <cell r="F645" t="str">
            <v>Tampa Electric Co</v>
          </cell>
          <cell r="G645" t="str">
            <v>Tampa Electric Co</v>
          </cell>
          <cell r="H645">
            <v>18454</v>
          </cell>
          <cell r="L645">
            <v>25</v>
          </cell>
          <cell r="M645" t="str">
            <v>Pct of Customer Load</v>
          </cell>
          <cell r="N645" t="str">
            <v>N/A</v>
          </cell>
          <cell r="O645" t="str">
            <v>Res/Comm</v>
          </cell>
          <cell r="Q645" t="str">
            <v>Amortized – Fixed</v>
          </cell>
          <cell r="V645">
            <v>6.3E-2</v>
          </cell>
          <cell r="X645">
            <v>240</v>
          </cell>
          <cell r="Z645" t="str">
            <v>Replaces fuel charge portion of bill, which was 27 c/kwh as of 1/2020</v>
          </cell>
          <cell r="AB645" t="str">
            <v>Other</v>
          </cell>
          <cell r="AD645">
            <v>2.7E-2</v>
          </cell>
          <cell r="AI645">
            <v>2019</v>
          </cell>
          <cell r="AS645" t="str">
            <v>P_965253976</v>
          </cell>
        </row>
        <row r="646">
          <cell r="A646" t="str">
            <v>C_644385166b</v>
          </cell>
          <cell r="B646" t="str">
            <v>Y</v>
          </cell>
          <cell r="C646">
            <v>43836</v>
          </cell>
          <cell r="D646" t="str">
            <v>JR</v>
          </cell>
          <cell r="E646" t="str">
            <v>https://umnboxcom/s/lvwyo0gvhtmlwhv5y2728wkghs3aepdb</v>
          </cell>
          <cell r="F646" t="str">
            <v>Tampa Electric Co</v>
          </cell>
          <cell r="G646" t="str">
            <v>Tampa Electric Co</v>
          </cell>
          <cell r="H646">
            <v>18454</v>
          </cell>
          <cell r="L646">
            <v>50</v>
          </cell>
          <cell r="M646" t="str">
            <v>Pct of Customer Load</v>
          </cell>
          <cell r="N646" t="str">
            <v>N/A</v>
          </cell>
          <cell r="O646" t="str">
            <v>Res/Comm</v>
          </cell>
          <cell r="Q646" t="str">
            <v>Amortized – Fixed</v>
          </cell>
          <cell r="V646">
            <v>6.3E-2</v>
          </cell>
          <cell r="X646">
            <v>240</v>
          </cell>
          <cell r="Z646" t="str">
            <v>Replaces fuel charge portion of bill, which was 27 c/kwh as of 1/2020</v>
          </cell>
          <cell r="AB646" t="str">
            <v>Other</v>
          </cell>
          <cell r="AD646">
            <v>2.7E-2</v>
          </cell>
          <cell r="AI646">
            <v>2019</v>
          </cell>
          <cell r="AS646" t="str">
            <v>P_965253976</v>
          </cell>
        </row>
        <row r="647">
          <cell r="A647" t="str">
            <v>C_644385166c</v>
          </cell>
          <cell r="B647" t="str">
            <v>Y</v>
          </cell>
          <cell r="C647">
            <v>43836</v>
          </cell>
          <cell r="D647" t="str">
            <v>JR</v>
          </cell>
          <cell r="E647" t="str">
            <v>https://umnboxcom/s/lvwyo0gvhtmlwhv5y2728wkghs3aepdb</v>
          </cell>
          <cell r="F647" t="str">
            <v>Tampa Electric Co</v>
          </cell>
          <cell r="G647" t="str">
            <v>Tampa Electric Co</v>
          </cell>
          <cell r="H647">
            <v>18454</v>
          </cell>
          <cell r="L647">
            <v>100</v>
          </cell>
          <cell r="M647" t="str">
            <v>Pct of Customer Load</v>
          </cell>
          <cell r="N647" t="str">
            <v>N/A</v>
          </cell>
          <cell r="O647" t="str">
            <v>Res/Comm</v>
          </cell>
          <cell r="Q647" t="str">
            <v>Amortized – Fixed</v>
          </cell>
          <cell r="V647">
            <v>6.3E-2</v>
          </cell>
          <cell r="X647">
            <v>240</v>
          </cell>
          <cell r="Z647" t="str">
            <v>Replaces fuel charge portion of bill, which was 27 c/kwh as of 1/2020</v>
          </cell>
          <cell r="AB647" t="str">
            <v>Other</v>
          </cell>
          <cell r="AD647">
            <v>2.7E-2</v>
          </cell>
          <cell r="AI647">
            <v>2019</v>
          </cell>
          <cell r="AS647" t="str">
            <v>P_965253976</v>
          </cell>
        </row>
        <row r="648">
          <cell r="A648" t="str">
            <v>C_644385166d</v>
          </cell>
          <cell r="B648" t="str">
            <v>Y</v>
          </cell>
          <cell r="C648">
            <v>43836</v>
          </cell>
          <cell r="D648" t="str">
            <v>JR</v>
          </cell>
          <cell r="E648" t="str">
            <v>https://umnboxcom/s/lvwyo0gvhtmlwhv5y2728wkghs3aepdb</v>
          </cell>
          <cell r="F648" t="str">
            <v>Tampa Electric Co</v>
          </cell>
          <cell r="G648" t="str">
            <v>Tampa Electric Co</v>
          </cell>
          <cell r="H648">
            <v>18454</v>
          </cell>
          <cell r="K648">
            <v>1000</v>
          </cell>
          <cell r="M648" t="str">
            <v>Fixed Energy Amount</v>
          </cell>
          <cell r="N648" t="str">
            <v>N/A</v>
          </cell>
          <cell r="O648" t="str">
            <v>Comm/Ind</v>
          </cell>
          <cell r="Q648" t="str">
            <v>Amortized – Fixed</v>
          </cell>
          <cell r="V648">
            <v>6.3E-2</v>
          </cell>
          <cell r="X648">
            <v>240</v>
          </cell>
          <cell r="Z648" t="str">
            <v>Replaces fuel charge portion of bill, which was 37 c/kwh as of 1/2020</v>
          </cell>
          <cell r="AB648" t="str">
            <v>Other</v>
          </cell>
          <cell r="AD648">
            <v>3.6999999999999998E-2</v>
          </cell>
          <cell r="AI648">
            <v>2019</v>
          </cell>
          <cell r="AS648" t="str">
            <v>P_965253976</v>
          </cell>
        </row>
        <row r="649">
          <cell r="A649" t="str">
            <v>C_628767510</v>
          </cell>
          <cell r="B649" t="str">
            <v>Y</v>
          </cell>
          <cell r="C649">
            <v>43836</v>
          </cell>
          <cell r="D649" t="str">
            <v>MJ</v>
          </cell>
          <cell r="E649" t="str">
            <v>https://umnboxcom/s/ihf97r9vtocdmpdwu06jgpja57d16t6q</v>
          </cell>
          <cell r="F649" t="str">
            <v>Aiken Electric Cooperative</v>
          </cell>
          <cell r="G649" t="str">
            <v>Aiken Electric Cooperative</v>
          </cell>
          <cell r="H649">
            <v>162</v>
          </cell>
          <cell r="I649">
            <v>1000</v>
          </cell>
          <cell r="J649" t="str">
            <v>AC</v>
          </cell>
          <cell r="M649" t="str">
            <v>Fixed Wattage Amount</v>
          </cell>
          <cell r="N649">
            <v>20</v>
          </cell>
          <cell r="O649" t="str">
            <v>Residential</v>
          </cell>
          <cell r="Q649" t="str">
            <v>Hybrid</v>
          </cell>
          <cell r="R649">
            <v>180</v>
          </cell>
          <cell r="S649">
            <v>15</v>
          </cell>
          <cell r="U649">
            <v>240</v>
          </cell>
          <cell r="Z649" t="str">
            <v>initial cost is $150 / unit + $30 subscription fee  so a 2 unit subscription would cost $330 + $15/unit every month</v>
          </cell>
          <cell r="AB649" t="str">
            <v>Other</v>
          </cell>
          <cell r="AD649">
            <v>0.08</v>
          </cell>
          <cell r="AI649">
            <v>2017</v>
          </cell>
          <cell r="AS649" t="str">
            <v>P_243923658</v>
          </cell>
        </row>
        <row r="650">
          <cell r="A650" t="str">
            <v>C_042344263</v>
          </cell>
          <cell r="B650" t="str">
            <v>Y</v>
          </cell>
          <cell r="C650">
            <v>43837</v>
          </cell>
          <cell r="D650" t="str">
            <v>MJ</v>
          </cell>
          <cell r="E650" t="str">
            <v>https://umnboxcom/s/iy5lyz70vana0n3r00lp0s59sebgjabl</v>
          </cell>
          <cell r="F650" t="str">
            <v>Tri-County Electric Coop, Inc</v>
          </cell>
          <cell r="G650" t="str">
            <v>Tri-County Electric Coop, Inc</v>
          </cell>
          <cell r="H650">
            <v>14175</v>
          </cell>
          <cell r="I650">
            <v>1000</v>
          </cell>
          <cell r="J650" t="str">
            <v>AC</v>
          </cell>
          <cell r="M650" t="str">
            <v>Fixed Wattage Amount</v>
          </cell>
          <cell r="N650">
            <v>20</v>
          </cell>
          <cell r="O650" t="str">
            <v>Residential</v>
          </cell>
          <cell r="Q650" t="str">
            <v>Hybrid</v>
          </cell>
          <cell r="R650">
            <v>100</v>
          </cell>
          <cell r="S650">
            <v>10</v>
          </cell>
          <cell r="U650">
            <v>240</v>
          </cell>
          <cell r="AB650" t="str">
            <v>Other</v>
          </cell>
          <cell r="AD650">
            <v>0.112</v>
          </cell>
          <cell r="AI650">
            <v>2017</v>
          </cell>
          <cell r="AS650" t="str">
            <v>P_677556726</v>
          </cell>
        </row>
        <row r="651">
          <cell r="A651" t="str">
            <v>C_005271938</v>
          </cell>
          <cell r="B651" t="str">
            <v>Y</v>
          </cell>
          <cell r="C651">
            <v>43837</v>
          </cell>
          <cell r="D651" t="str">
            <v>MJ</v>
          </cell>
          <cell r="E651" t="str">
            <v>https://umnboxcom/s/t995sxd42ies7ar4ehko3tt13qt91lr6</v>
          </cell>
          <cell r="F651" t="str">
            <v>York Electric Coop Inc</v>
          </cell>
          <cell r="G651" t="str">
            <v>York Electric Coop Inc</v>
          </cell>
          <cell r="H651">
            <v>21002</v>
          </cell>
          <cell r="I651">
            <v>1000</v>
          </cell>
          <cell r="J651" t="str">
            <v>AC</v>
          </cell>
          <cell r="M651" t="str">
            <v>Fixed Wattage Amount</v>
          </cell>
          <cell r="N651">
            <v>20</v>
          </cell>
          <cell r="O651" t="str">
            <v>Residential</v>
          </cell>
          <cell r="Q651" t="str">
            <v>Hybrid</v>
          </cell>
          <cell r="R651">
            <v>130</v>
          </cell>
          <cell r="S651">
            <v>12</v>
          </cell>
          <cell r="U651">
            <v>240</v>
          </cell>
          <cell r="AB651" t="str">
            <v>Other</v>
          </cell>
          <cell r="AD651">
            <v>0.1</v>
          </cell>
          <cell r="AI651">
            <v>2019</v>
          </cell>
          <cell r="AS651" t="str">
            <v>P_563320655a</v>
          </cell>
          <cell r="AT651" t="str">
            <v>P_563320655b</v>
          </cell>
        </row>
        <row r="652">
          <cell r="A652" t="str">
            <v>C_588300041a</v>
          </cell>
          <cell r="B652" t="str">
            <v>Y</v>
          </cell>
          <cell r="C652">
            <v>43948</v>
          </cell>
          <cell r="D652" t="str">
            <v>KL</v>
          </cell>
          <cell r="E652" t="str">
            <v>https://umnboxcom/s/2z7pld9f7hw3ioc29epgs0w62pa9joqf</v>
          </cell>
          <cell r="F652" t="str">
            <v>Clean Energy Collective</v>
          </cell>
          <cell r="G652" t="str">
            <v>South Carolina Electric&amp;Gas Company (DBA Dominion Energy)</v>
          </cell>
          <cell r="H652">
            <v>17539</v>
          </cell>
          <cell r="I652">
            <v>1000</v>
          </cell>
          <cell r="J652" t="str">
            <v>DC</v>
          </cell>
          <cell r="M652" t="str">
            <v>Fixed Wattage Amount</v>
          </cell>
          <cell r="N652">
            <v>20</v>
          </cell>
          <cell r="O652" t="str">
            <v>Res/Comm</v>
          </cell>
          <cell r="P652" t="str">
            <v>Residential customers, churches, schools and municipalities with electric service from SCE&amp;G are eligible to participate</v>
          </cell>
          <cell r="Q652" t="str">
            <v>Amortized – Fixed</v>
          </cell>
          <cell r="S652">
            <v>0.2</v>
          </cell>
          <cell r="U652">
            <v>240</v>
          </cell>
          <cell r="AB652" t="str">
            <v>Other</v>
          </cell>
          <cell r="AD652">
            <v>0.01</v>
          </cell>
          <cell r="AI652">
            <v>2018</v>
          </cell>
          <cell r="AS652" t="str">
            <v>P_509539426a</v>
          </cell>
          <cell r="AT652" t="str">
            <v>P_509539426b</v>
          </cell>
          <cell r="AU652" t="str">
            <v>P_509539426c</v>
          </cell>
        </row>
        <row r="653">
          <cell r="A653" t="str">
            <v>C_588300041b</v>
          </cell>
          <cell r="B653" t="str">
            <v>Y</v>
          </cell>
          <cell r="C653">
            <v>43948</v>
          </cell>
          <cell r="D653" t="str">
            <v>KL</v>
          </cell>
          <cell r="E653" t="str">
            <v>https://umnboxcom/s/2z7pld9f7hw3ioc29epgs0w62pa9joqf</v>
          </cell>
          <cell r="F653" t="str">
            <v>Clean Energy Collective</v>
          </cell>
          <cell r="G653" t="str">
            <v>South Carolina Electric&amp;Gas Company (DBA Dominion Energy)</v>
          </cell>
          <cell r="H653">
            <v>17539</v>
          </cell>
          <cell r="I653">
            <v>117.5</v>
          </cell>
          <cell r="J653" t="str">
            <v>DC</v>
          </cell>
          <cell r="M653" t="str">
            <v>Full Panel</v>
          </cell>
          <cell r="N653">
            <v>20</v>
          </cell>
          <cell r="O653" t="str">
            <v>Res/Comm</v>
          </cell>
          <cell r="P653" t="str">
            <v>Residential customers, churches, schools and municipalities with electric service from SCE&amp;G are eligible to participate</v>
          </cell>
          <cell r="Q653" t="str">
            <v>Pay up front – Fixed</v>
          </cell>
          <cell r="R653">
            <v>264</v>
          </cell>
          <cell r="AB653" t="str">
            <v>Other</v>
          </cell>
          <cell r="AD653">
            <v>0.1</v>
          </cell>
          <cell r="AI653">
            <v>2018</v>
          </cell>
          <cell r="AS653" t="str">
            <v>P_509539426a</v>
          </cell>
          <cell r="AT653" t="str">
            <v>P_509539426b</v>
          </cell>
          <cell r="AU653" t="str">
            <v>P_509539426c</v>
          </cell>
        </row>
        <row r="654">
          <cell r="A654" t="str">
            <v>C_596606130</v>
          </cell>
          <cell r="B654" t="str">
            <v>Y</v>
          </cell>
          <cell r="C654">
            <v>43838</v>
          </cell>
          <cell r="D654" t="str">
            <v>JR</v>
          </cell>
          <cell r="E654" t="str">
            <v>https://umnboxcom/s/04sbgrughhvywup1mbhob9d80tc70n6a</v>
          </cell>
          <cell r="F654" t="str">
            <v>Arcadia Power</v>
          </cell>
          <cell r="G654" t="str">
            <v>The Narragansett Electric Co</v>
          </cell>
          <cell r="H654">
            <v>13214</v>
          </cell>
          <cell r="L654">
            <v>100</v>
          </cell>
          <cell r="M654" t="str">
            <v>Pct of Customer Load</v>
          </cell>
          <cell r="N654">
            <v>10</v>
          </cell>
          <cell r="O654" t="str">
            <v>Residential</v>
          </cell>
          <cell r="Q654" t="str">
            <v>Discount Rate</v>
          </cell>
          <cell r="Y654">
            <v>0.1</v>
          </cell>
          <cell r="AB654" t="str">
            <v>No Reimbursement</v>
          </cell>
          <cell r="AC654" t="str">
            <v>No payment, 10% discount</v>
          </cell>
          <cell r="AG654">
            <v>1</v>
          </cell>
          <cell r="AH654">
            <v>6</v>
          </cell>
          <cell r="AI654">
            <v>2019</v>
          </cell>
          <cell r="AJ654" t="str">
            <v>Utility</v>
          </cell>
          <cell r="AS654" t="str">
            <v>P_898673241</v>
          </cell>
          <cell r="AT654" t="str">
            <v>P_488974975</v>
          </cell>
          <cell r="AU654" t="str">
            <v>P_099313232</v>
          </cell>
          <cell r="AV654" t="str">
            <v>P_212425408</v>
          </cell>
        </row>
        <row r="655">
          <cell r="A655" t="str">
            <v>C_154442925</v>
          </cell>
          <cell r="B655" t="str">
            <v>Y</v>
          </cell>
          <cell r="C655">
            <v>43839</v>
          </cell>
          <cell r="D655" t="str">
            <v>MJ</v>
          </cell>
          <cell r="E655" t="str">
            <v>https://umnboxcom/s/zwuvb2yly7b45whnz4zwko0e6sr27fbx</v>
          </cell>
          <cell r="F655" t="str">
            <v>Horry Electric Coop Inc</v>
          </cell>
          <cell r="G655" t="str">
            <v>Horry Electric Coop Inc</v>
          </cell>
          <cell r="H655">
            <v>8786</v>
          </cell>
          <cell r="I655">
            <v>1000</v>
          </cell>
          <cell r="J655" t="str">
            <v>AC</v>
          </cell>
          <cell r="M655" t="str">
            <v>Fixed Wattage Amount</v>
          </cell>
          <cell r="N655">
            <v>25</v>
          </cell>
          <cell r="O655" t="str">
            <v>Residential</v>
          </cell>
          <cell r="Q655" t="str">
            <v>Hybrid</v>
          </cell>
          <cell r="R655">
            <v>100</v>
          </cell>
          <cell r="S655">
            <v>25</v>
          </cell>
          <cell r="U655">
            <v>300</v>
          </cell>
          <cell r="AB655" t="str">
            <v>VNEM</v>
          </cell>
          <cell r="AI655">
            <v>2017</v>
          </cell>
          <cell r="AS655" t="str">
            <v>P_121433475</v>
          </cell>
        </row>
        <row r="656">
          <cell r="A656" t="str">
            <v>C_877673979</v>
          </cell>
          <cell r="B656" t="str">
            <v>Y</v>
          </cell>
          <cell r="C656">
            <v>43839</v>
          </cell>
          <cell r="D656" t="str">
            <v>MJ</v>
          </cell>
          <cell r="E656" t="str">
            <v>https://umnboxcom/s/dj1sxs26rfxrnlt9dze1cgio2t2y5vat</v>
          </cell>
          <cell r="F656" t="str">
            <v>Blue Ridge Electric Coop Inc - (SC)</v>
          </cell>
          <cell r="G656" t="str">
            <v>Blue Ridge Electric Coop Inc - (SC)</v>
          </cell>
          <cell r="H656">
            <v>1890</v>
          </cell>
          <cell r="I656">
            <v>1000</v>
          </cell>
          <cell r="J656" t="str">
            <v>AC</v>
          </cell>
          <cell r="M656" t="str">
            <v>Fixed Wattage Amount</v>
          </cell>
          <cell r="N656">
            <v>20</v>
          </cell>
          <cell r="O656" t="str">
            <v>Residential</v>
          </cell>
          <cell r="Q656" t="str">
            <v>Hybrid</v>
          </cell>
          <cell r="R656">
            <v>80</v>
          </cell>
          <cell r="S656">
            <v>14</v>
          </cell>
          <cell r="U656">
            <v>240</v>
          </cell>
          <cell r="Z656" t="str">
            <v>initial cost is $50 / unit + $30 subscription fee  so a 2 unit subscription would cost $130 + $28 every month</v>
          </cell>
          <cell r="AB656" t="str">
            <v>Other</v>
          </cell>
          <cell r="AD656">
            <v>0.1</v>
          </cell>
          <cell r="AI656">
            <v>2016</v>
          </cell>
          <cell r="AS656" t="str">
            <v>P_330728066</v>
          </cell>
        </row>
        <row r="657">
          <cell r="A657" t="str">
            <v>C_958377766</v>
          </cell>
          <cell r="B657" t="str">
            <v>Y</v>
          </cell>
          <cell r="C657">
            <v>43839</v>
          </cell>
          <cell r="D657" t="str">
            <v>MJ</v>
          </cell>
          <cell r="E657" t="str">
            <v>https://umnboxcom/s/olsbdlc0tbdr6te81wjfp68k6zzzkzdj</v>
          </cell>
          <cell r="F657" t="str">
            <v>Broad River Electric Coop, Inc</v>
          </cell>
          <cell r="G657" t="str">
            <v>Broad River Electric Coop, Inc</v>
          </cell>
          <cell r="H657">
            <v>2212</v>
          </cell>
          <cell r="I657">
            <v>1000</v>
          </cell>
          <cell r="J657" t="str">
            <v>AC</v>
          </cell>
          <cell r="M657" t="str">
            <v>Fixed Wattage Amount</v>
          </cell>
          <cell r="N657">
            <v>20</v>
          </cell>
          <cell r="O657" t="str">
            <v>Residential</v>
          </cell>
          <cell r="Q657" t="str">
            <v>Hybrid</v>
          </cell>
          <cell r="R657">
            <v>99</v>
          </cell>
          <cell r="S657">
            <v>14.75</v>
          </cell>
          <cell r="U657">
            <v>240</v>
          </cell>
          <cell r="AB657" t="str">
            <v>Other</v>
          </cell>
          <cell r="AD657">
            <v>0.1</v>
          </cell>
          <cell r="AI657">
            <v>2017</v>
          </cell>
          <cell r="AS657" t="str">
            <v>P_041979631</v>
          </cell>
        </row>
        <row r="658">
          <cell r="A658" t="str">
            <v>C_914346509</v>
          </cell>
          <cell r="B658" t="str">
            <v>Y</v>
          </cell>
          <cell r="C658">
            <v>43839</v>
          </cell>
          <cell r="D658" t="str">
            <v>MJ</v>
          </cell>
          <cell r="E658" t="str">
            <v>https://umnboxcom/s/0v8zw7dbev9u8e76kju12k7w2nxrrvcn</v>
          </cell>
          <cell r="F658" t="str">
            <v>Coastal Electric Coop, Inc</v>
          </cell>
          <cell r="G658" t="str">
            <v>Coastal Electric Coop, Inc</v>
          </cell>
          <cell r="H658">
            <v>3844</v>
          </cell>
          <cell r="I658">
            <v>1000</v>
          </cell>
          <cell r="J658" t="str">
            <v>AC</v>
          </cell>
          <cell r="M658" t="str">
            <v>Fixed Wattage Amount</v>
          </cell>
          <cell r="N658">
            <v>20</v>
          </cell>
          <cell r="O658" t="str">
            <v>Residential</v>
          </cell>
          <cell r="Q658" t="str">
            <v>Hybrid</v>
          </cell>
          <cell r="R658">
            <v>30</v>
          </cell>
          <cell r="S658">
            <v>20</v>
          </cell>
          <cell r="U658">
            <v>240</v>
          </cell>
          <cell r="AB658" t="str">
            <v>VNEM</v>
          </cell>
          <cell r="AI658">
            <v>2016</v>
          </cell>
          <cell r="AS658" t="str">
            <v>P_224736446</v>
          </cell>
        </row>
        <row r="659">
          <cell r="A659" t="str">
            <v>C_301854432</v>
          </cell>
          <cell r="B659" t="str">
            <v>Y</v>
          </cell>
          <cell r="C659">
            <v>43839</v>
          </cell>
          <cell r="D659" t="str">
            <v>MJ</v>
          </cell>
          <cell r="E659" t="str">
            <v>https://umnboxcom/s/fkw5uos4gnub86cn30zp7aruvb8m2hba</v>
          </cell>
          <cell r="F659" t="str">
            <v>Fairfield Electric Coop, Inc</v>
          </cell>
          <cell r="G659" t="str">
            <v>Fairfield Electric Coop, Inc</v>
          </cell>
          <cell r="H659">
            <v>5929</v>
          </cell>
          <cell r="I659">
            <v>1000</v>
          </cell>
          <cell r="J659" t="str">
            <v>AC</v>
          </cell>
          <cell r="M659" t="str">
            <v>Fixed Wattage Amount</v>
          </cell>
          <cell r="N659">
            <v>20</v>
          </cell>
          <cell r="O659" t="str">
            <v>Residential</v>
          </cell>
          <cell r="Q659" t="str">
            <v>Hybrid</v>
          </cell>
          <cell r="R659">
            <v>140</v>
          </cell>
          <cell r="S659">
            <v>14</v>
          </cell>
          <cell r="U659">
            <v>240</v>
          </cell>
          <cell r="AB659" t="str">
            <v>Other</v>
          </cell>
          <cell r="AD659">
            <v>0.1</v>
          </cell>
          <cell r="AI659">
            <v>2018</v>
          </cell>
          <cell r="AS659" t="str">
            <v>P_962975448</v>
          </cell>
        </row>
        <row r="660">
          <cell r="A660" t="str">
            <v>C_805789538</v>
          </cell>
          <cell r="B660" t="str">
            <v>Y</v>
          </cell>
          <cell r="C660">
            <v>43839</v>
          </cell>
          <cell r="D660" t="str">
            <v>MJ</v>
          </cell>
          <cell r="E660" t="str">
            <v>https://umnboxcom/s/l3j75opddl31o96aqt62du3o3soehd9e</v>
          </cell>
          <cell r="F660" t="str">
            <v>Laurens Electric Coop, Inc</v>
          </cell>
          <cell r="G660" t="str">
            <v>Laurens Electric Coop, Inc</v>
          </cell>
          <cell r="H660">
            <v>10768</v>
          </cell>
          <cell r="I660">
            <v>1000</v>
          </cell>
          <cell r="J660" t="str">
            <v>AC</v>
          </cell>
          <cell r="M660" t="str">
            <v>Fixed Wattage Amount</v>
          </cell>
          <cell r="N660">
            <v>20</v>
          </cell>
          <cell r="O660" t="str">
            <v>Residential</v>
          </cell>
          <cell r="Q660" t="str">
            <v>Hybrid</v>
          </cell>
          <cell r="R660">
            <v>70</v>
          </cell>
          <cell r="S660">
            <v>14</v>
          </cell>
          <cell r="U660">
            <v>240</v>
          </cell>
          <cell r="Z660" t="str">
            <v>PRICING
UPFRONT CHARGE
$50 per kW unit One-time $20 administrative fee
MONTHLY CHARGE
$14 per kW unit
MONTHLY CREDIT
10 cent credit per kWh</v>
          </cell>
          <cell r="AB660" t="str">
            <v>Other</v>
          </cell>
          <cell r="AD660">
            <v>0.1</v>
          </cell>
          <cell r="AI660">
            <v>2016</v>
          </cell>
          <cell r="AS660" t="str">
            <v>P_096933190a</v>
          </cell>
          <cell r="AT660" t="str">
            <v>P_096933190b</v>
          </cell>
        </row>
        <row r="661">
          <cell r="A661" t="str">
            <v>C_773918661</v>
          </cell>
          <cell r="B661" t="str">
            <v>Y</v>
          </cell>
          <cell r="C661">
            <v>43839</v>
          </cell>
          <cell r="D661" t="str">
            <v>MJ</v>
          </cell>
          <cell r="E661" t="str">
            <v>https://umnboxcom/s/eyczyf0qevjrnkj1js1u34dxjts2009y</v>
          </cell>
          <cell r="F661" t="str">
            <v>Little River Electric Coop Inc</v>
          </cell>
          <cell r="G661" t="str">
            <v>Little River Electric Coop Inc</v>
          </cell>
          <cell r="H661">
            <v>11019</v>
          </cell>
          <cell r="I661">
            <v>1000</v>
          </cell>
          <cell r="J661" t="str">
            <v>AC</v>
          </cell>
          <cell r="M661" t="str">
            <v>Fixed Wattage Amount</v>
          </cell>
          <cell r="N661">
            <v>20</v>
          </cell>
          <cell r="O661" t="str">
            <v>Residential</v>
          </cell>
          <cell r="Q661" t="str">
            <v>Hybrid</v>
          </cell>
          <cell r="R661">
            <v>40</v>
          </cell>
          <cell r="S661">
            <v>20</v>
          </cell>
          <cell r="U661">
            <v>240</v>
          </cell>
          <cell r="AB661" t="str">
            <v>Other</v>
          </cell>
          <cell r="AD661">
            <v>0.1</v>
          </cell>
          <cell r="AI661">
            <v>2017</v>
          </cell>
          <cell r="AS661" t="str">
            <v>P_448909836</v>
          </cell>
        </row>
        <row r="662">
          <cell r="A662" t="str">
            <v>C_313700247</v>
          </cell>
          <cell r="B662" t="str">
            <v>Y</v>
          </cell>
          <cell r="C662">
            <v>43839</v>
          </cell>
          <cell r="D662" t="str">
            <v>MJ</v>
          </cell>
          <cell r="E662" t="str">
            <v>https://umnboxcom/s/3ywh9gve2qdwj3cnk20cnizwwum55orl</v>
          </cell>
          <cell r="F662" t="str">
            <v>Newberry Electric Coop, Inc</v>
          </cell>
          <cell r="G662" t="str">
            <v>Newberry Electric Coop, Inc</v>
          </cell>
          <cell r="H662">
            <v>13524</v>
          </cell>
          <cell r="I662">
            <v>1000</v>
          </cell>
          <cell r="J662" t="str">
            <v>AC</v>
          </cell>
          <cell r="M662" t="str">
            <v>Fixed Wattage Amount</v>
          </cell>
          <cell r="N662">
            <v>20</v>
          </cell>
          <cell r="O662" t="str">
            <v>Residential</v>
          </cell>
          <cell r="Q662" t="str">
            <v>Hybrid</v>
          </cell>
          <cell r="R662">
            <v>325</v>
          </cell>
          <cell r="S662">
            <v>5</v>
          </cell>
          <cell r="U662">
            <v>240</v>
          </cell>
          <cell r="Z662" t="str">
            <v>(i) “Enrollment Fee" is a one-time, non-refundable, $300 fee for each Share
(j) “Administrative Fee” is a one-time $25 fee assessed when the member’s Subscription is approved
(k) “Subscription Fee" is a reoccurring monthly charge of $5 for each Share</v>
          </cell>
          <cell r="AB662" t="str">
            <v>Other</v>
          </cell>
          <cell r="AD662">
            <v>0.1</v>
          </cell>
          <cell r="AI662">
            <v>2017</v>
          </cell>
          <cell r="AS662" t="str">
            <v>P_677123575</v>
          </cell>
        </row>
        <row r="663">
          <cell r="A663" t="str">
            <v>C_929934725</v>
          </cell>
          <cell r="B663" t="str">
            <v>Y</v>
          </cell>
          <cell r="C663">
            <v>43839</v>
          </cell>
          <cell r="D663" t="str">
            <v>MJ</v>
          </cell>
          <cell r="E663" t="str">
            <v>https://umnboxcom/s/k34ioruupka1n8s8xfq4bdnv1z5li2o8</v>
          </cell>
          <cell r="F663" t="str">
            <v>Palmetto Electric Coop Inc</v>
          </cell>
          <cell r="G663" t="str">
            <v>Palmetto Electric Coop Inc</v>
          </cell>
          <cell r="H663">
            <v>14398</v>
          </cell>
          <cell r="I663">
            <v>1000</v>
          </cell>
          <cell r="J663" t="str">
            <v>AC</v>
          </cell>
          <cell r="M663" t="str">
            <v>Fixed Wattage Amount</v>
          </cell>
          <cell r="N663">
            <v>20</v>
          </cell>
          <cell r="O663" t="str">
            <v>Residential</v>
          </cell>
          <cell r="Q663" t="str">
            <v>Hybrid</v>
          </cell>
          <cell r="R663">
            <v>75</v>
          </cell>
          <cell r="S663">
            <v>13</v>
          </cell>
          <cell r="U663">
            <v>240</v>
          </cell>
          <cell r="AB663" t="str">
            <v>Other</v>
          </cell>
          <cell r="AD663">
            <v>0.1</v>
          </cell>
          <cell r="AI663">
            <v>2017</v>
          </cell>
          <cell r="AS663" t="str">
            <v>P_710889358a</v>
          </cell>
          <cell r="AT663" t="str">
            <v>P_710889358b</v>
          </cell>
        </row>
        <row r="664">
          <cell r="A664" t="str">
            <v>C_411876531a</v>
          </cell>
          <cell r="B664" t="str">
            <v>Y</v>
          </cell>
          <cell r="C664">
            <v>43840</v>
          </cell>
          <cell r="D664" t="str">
            <v>MJ</v>
          </cell>
          <cell r="E664" t="str">
            <v>https://umnboxcom/s/z1qd88l3avkqp95gwklj372ccbgix5s0</v>
          </cell>
          <cell r="F664" t="str">
            <v>Duke Energy Progress - (NC)</v>
          </cell>
          <cell r="G664" t="str">
            <v>Duke Energy Progress - (NC)</v>
          </cell>
          <cell r="H664">
            <v>3046</v>
          </cell>
          <cell r="I664">
            <v>1000</v>
          </cell>
          <cell r="J664" t="str">
            <v>AC</v>
          </cell>
          <cell r="M664" t="str">
            <v>Fixed Wattage Amount</v>
          </cell>
          <cell r="N664">
            <v>20</v>
          </cell>
          <cell r="O664" t="str">
            <v>Residential</v>
          </cell>
          <cell r="Q664" t="str">
            <v>Hybrid</v>
          </cell>
          <cell r="R664">
            <v>70</v>
          </cell>
          <cell r="S664">
            <v>6.25</v>
          </cell>
          <cell r="U664">
            <v>240</v>
          </cell>
          <cell r="AB664" t="str">
            <v>Other</v>
          </cell>
          <cell r="AD664">
            <v>6.0400000000000002E-2</v>
          </cell>
          <cell r="AI664">
            <v>2018</v>
          </cell>
          <cell r="AS664" t="str">
            <v>P_101407104</v>
          </cell>
        </row>
        <row r="665">
          <cell r="A665" t="str">
            <v>C_411876531b</v>
          </cell>
          <cell r="B665" t="str">
            <v>Y</v>
          </cell>
          <cell r="C665">
            <v>43840</v>
          </cell>
          <cell r="D665" t="str">
            <v>MJ</v>
          </cell>
          <cell r="E665" t="str">
            <v>https://umnboxcom/s/z1qd88l3avkqp95gwklj372ccbgix5s0</v>
          </cell>
          <cell r="F665" t="str">
            <v>Duke Energy Progress - (NC)</v>
          </cell>
          <cell r="G665" t="str">
            <v>Duke Energy Progress - (NC)</v>
          </cell>
          <cell r="H665">
            <v>3046</v>
          </cell>
          <cell r="I665">
            <v>1000</v>
          </cell>
          <cell r="J665" t="str">
            <v>AC</v>
          </cell>
          <cell r="M665" t="str">
            <v>Fixed Wattage Amount</v>
          </cell>
          <cell r="N665">
            <v>20</v>
          </cell>
          <cell r="O665" t="str">
            <v>Commercial</v>
          </cell>
          <cell r="Q665" t="str">
            <v>Hybrid</v>
          </cell>
          <cell r="R665">
            <v>120</v>
          </cell>
          <cell r="S665">
            <v>6.25</v>
          </cell>
          <cell r="U665">
            <v>240</v>
          </cell>
          <cell r="AB665" t="str">
            <v>Other</v>
          </cell>
          <cell r="AD665">
            <v>6.0400000000000002E-2</v>
          </cell>
          <cell r="AI665">
            <v>2018</v>
          </cell>
          <cell r="AS665" t="str">
            <v>P_101407104</v>
          </cell>
        </row>
        <row r="666">
          <cell r="A666" t="str">
            <v>C_616856178a</v>
          </cell>
          <cell r="B666" t="str">
            <v>Y</v>
          </cell>
          <cell r="C666">
            <v>43840</v>
          </cell>
          <cell r="D666" t="str">
            <v>MJ</v>
          </cell>
          <cell r="E666" t="str">
            <v>https://umnboxcom/s/ujch17usa5ftr2zh046tqy89jbpey06q</v>
          </cell>
          <cell r="F666" t="str">
            <v>Duke Energy Carolinas, LLC</v>
          </cell>
          <cell r="G666" t="str">
            <v>Duke Energy Carolinas, LLC</v>
          </cell>
          <cell r="H666">
            <v>5416</v>
          </cell>
          <cell r="I666">
            <v>1000</v>
          </cell>
          <cell r="J666" t="str">
            <v>AC</v>
          </cell>
          <cell r="M666" t="str">
            <v>Fixed Wattage Amount</v>
          </cell>
          <cell r="N666">
            <v>20</v>
          </cell>
          <cell r="O666" t="str">
            <v>Residential</v>
          </cell>
          <cell r="Q666" t="str">
            <v>Hybrid</v>
          </cell>
          <cell r="R666">
            <v>70</v>
          </cell>
          <cell r="S666">
            <v>6</v>
          </cell>
          <cell r="U666">
            <v>240</v>
          </cell>
          <cell r="AB666" t="str">
            <v>Other</v>
          </cell>
          <cell r="AD666">
            <v>6.3409999999999994E-2</v>
          </cell>
          <cell r="AI666">
            <v>2019</v>
          </cell>
          <cell r="AS666" t="str">
            <v>P_855321577a</v>
          </cell>
          <cell r="AT666" t="str">
            <v>P_855321577b</v>
          </cell>
        </row>
        <row r="667">
          <cell r="A667" t="str">
            <v>C_616856178b</v>
          </cell>
          <cell r="B667" t="str">
            <v>Y</v>
          </cell>
          <cell r="C667">
            <v>43840</v>
          </cell>
          <cell r="D667" t="str">
            <v>MJ</v>
          </cell>
          <cell r="E667" t="str">
            <v>https://umnboxcom/s/ujch17usa5ftr2zh046tqy89jbpey06q</v>
          </cell>
          <cell r="F667" t="str">
            <v>Duke Energy Carolinas, LLC</v>
          </cell>
          <cell r="G667" t="str">
            <v>Duke Energy Carolinas, LLC</v>
          </cell>
          <cell r="H667">
            <v>5416</v>
          </cell>
          <cell r="I667">
            <v>1000</v>
          </cell>
          <cell r="J667" t="str">
            <v>AC</v>
          </cell>
          <cell r="M667" t="str">
            <v>Fixed Wattage Amount</v>
          </cell>
          <cell r="N667">
            <v>20</v>
          </cell>
          <cell r="O667" t="str">
            <v>Commercial</v>
          </cell>
          <cell r="Q667" t="str">
            <v>Hybrid</v>
          </cell>
          <cell r="R667">
            <v>120</v>
          </cell>
          <cell r="S667">
            <v>6</v>
          </cell>
          <cell r="U667">
            <v>240</v>
          </cell>
          <cell r="AB667" t="str">
            <v>Other</v>
          </cell>
          <cell r="AD667">
            <v>6.3409999999999994E-2</v>
          </cell>
          <cell r="AI667">
            <v>2019</v>
          </cell>
          <cell r="AS667" t="str">
            <v>P_855321577a</v>
          </cell>
          <cell r="AT667" t="str">
            <v>P_855321577b</v>
          </cell>
        </row>
        <row r="668">
          <cell r="A668" t="str">
            <v>C_031303190a</v>
          </cell>
          <cell r="B668" t="str">
            <v>Y</v>
          </cell>
          <cell r="C668">
            <v>43991</v>
          </cell>
          <cell r="D668" t="str">
            <v>KL</v>
          </cell>
          <cell r="E668" t="str">
            <v>https://umnboxcom/s/o8tb5ltiggjljjf44jklsrhxbl5pedwi</v>
          </cell>
          <cell r="F668" t="str">
            <v>Lincoln County Power District No 1</v>
          </cell>
          <cell r="G668" t="str">
            <v>Lincoln County Community Solar Project</v>
          </cell>
          <cell r="H668">
            <v>11021</v>
          </cell>
          <cell r="K668">
            <v>1000</v>
          </cell>
          <cell r="M668" t="str">
            <v>Fixed Wattage Amount</v>
          </cell>
          <cell r="N668">
            <v>20</v>
          </cell>
          <cell r="O668" t="str">
            <v>Residential</v>
          </cell>
          <cell r="Q668" t="str">
            <v>Pay up front – Fixed</v>
          </cell>
          <cell r="R668">
            <v>3200</v>
          </cell>
          <cell r="AB668" t="str">
            <v>Other</v>
          </cell>
          <cell r="AD668">
            <v>0.06</v>
          </cell>
          <cell r="AG668">
            <v>8</v>
          </cell>
          <cell r="AI668">
            <v>2015</v>
          </cell>
          <cell r="AS668" t="str">
            <v>P_502039684</v>
          </cell>
        </row>
        <row r="669">
          <cell r="A669" t="str">
            <v>C_031303190b</v>
          </cell>
          <cell r="B669" t="str">
            <v>Y</v>
          </cell>
          <cell r="C669">
            <v>43991</v>
          </cell>
          <cell r="D669" t="str">
            <v>KL</v>
          </cell>
          <cell r="E669" t="str">
            <v>https://umnboxcom/s/o8tb5ltiggjljjf44jklsrhxbl5pedwi</v>
          </cell>
          <cell r="F669" t="str">
            <v>Lincoln County Power District No 1</v>
          </cell>
          <cell r="G669" t="str">
            <v>Lincoln County Community Solar Project</v>
          </cell>
          <cell r="H669">
            <v>11021</v>
          </cell>
          <cell r="K669">
            <v>2000</v>
          </cell>
          <cell r="M669" t="str">
            <v>Fixed Wattage Amount</v>
          </cell>
          <cell r="N669">
            <v>20</v>
          </cell>
          <cell r="O669" t="str">
            <v>Residential</v>
          </cell>
          <cell r="Q669" t="str">
            <v>Pay up front – Fixed</v>
          </cell>
          <cell r="R669">
            <v>6400</v>
          </cell>
          <cell r="AB669" t="str">
            <v>Other</v>
          </cell>
          <cell r="AD669">
            <v>0.06</v>
          </cell>
          <cell r="AG669">
            <v>8</v>
          </cell>
          <cell r="AI669">
            <v>2015</v>
          </cell>
          <cell r="AS669" t="str">
            <v>P_502039684</v>
          </cell>
        </row>
        <row r="670">
          <cell r="A670" t="str">
            <v>C_031303190c</v>
          </cell>
          <cell r="B670" t="str">
            <v>Y</v>
          </cell>
          <cell r="C670">
            <v>43991</v>
          </cell>
          <cell r="D670" t="str">
            <v>KL</v>
          </cell>
          <cell r="E670" t="str">
            <v>https://umnboxcom/s/o8tb5ltiggjljjf44jklsrhxbl5pedwi</v>
          </cell>
          <cell r="F670" t="str">
            <v>Lincoln County Power District No 1</v>
          </cell>
          <cell r="G670" t="str">
            <v>Lincoln County Community Solar Project</v>
          </cell>
          <cell r="H670">
            <v>11021</v>
          </cell>
          <cell r="K670">
            <v>3000</v>
          </cell>
          <cell r="M670" t="str">
            <v>Fixed Wattage Amount</v>
          </cell>
          <cell r="N670">
            <v>20</v>
          </cell>
          <cell r="O670" t="str">
            <v>Residential</v>
          </cell>
          <cell r="Q670" t="str">
            <v>Pay up front – Fixed</v>
          </cell>
          <cell r="R670">
            <v>9600</v>
          </cell>
          <cell r="AB670" t="str">
            <v>Other</v>
          </cell>
          <cell r="AD670">
            <v>0.06</v>
          </cell>
          <cell r="AG670">
            <v>8</v>
          </cell>
          <cell r="AI670">
            <v>2015</v>
          </cell>
          <cell r="AS670" t="str">
            <v>P_502039684</v>
          </cell>
        </row>
        <row r="671">
          <cell r="A671" t="str">
            <v>C_556526367a</v>
          </cell>
          <cell r="B671" t="str">
            <v>Y</v>
          </cell>
          <cell r="C671">
            <v>43874</v>
          </cell>
          <cell r="D671" t="str">
            <v>KL</v>
          </cell>
          <cell r="E671" t="str">
            <v>https://umnboxcom/s/3boakrf72lun8l80uru9zwxes4gf5lmp</v>
          </cell>
          <cell r="F671" t="str">
            <v>Pacific Gas &amp; Electric Co</v>
          </cell>
          <cell r="G671" t="str">
            <v>Pacific Gas &amp; Electric Co</v>
          </cell>
          <cell r="H671">
            <v>14328</v>
          </cell>
          <cell r="L671">
            <v>62.5</v>
          </cell>
          <cell r="M671" t="str">
            <v>Pct of Customer Load</v>
          </cell>
          <cell r="N671">
            <v>20</v>
          </cell>
          <cell r="O671" t="str">
            <v>Residential</v>
          </cell>
          <cell r="Q671" t="str">
            <v>Amortized – Per kWh</v>
          </cell>
          <cell r="V671">
            <v>5.5290000000000006E-2</v>
          </cell>
          <cell r="X671">
            <v>240</v>
          </cell>
          <cell r="AB671" t="str">
            <v>Other</v>
          </cell>
          <cell r="AD671">
            <v>0.11751</v>
          </cell>
          <cell r="AI671">
            <v>2015</v>
          </cell>
          <cell r="AS671" t="str">
            <v>P_570239769</v>
          </cell>
          <cell r="AT671" t="str">
            <v>P_483170298</v>
          </cell>
          <cell r="AU671" t="str">
            <v>P_706410536</v>
          </cell>
          <cell r="AV671" t="str">
            <v>P_682047992</v>
          </cell>
          <cell r="AW671" t="str">
            <v>P_320762899</v>
          </cell>
          <cell r="AX671" t="str">
            <v>P_468838919</v>
          </cell>
          <cell r="AY671" t="str">
            <v>P_328115703</v>
          </cell>
        </row>
        <row r="672">
          <cell r="A672" t="str">
            <v>C_556526367b</v>
          </cell>
          <cell r="B672" t="str">
            <v>Y</v>
          </cell>
          <cell r="C672">
            <v>43874</v>
          </cell>
          <cell r="D672" t="str">
            <v>KL</v>
          </cell>
          <cell r="E672" t="str">
            <v>https://umnboxcom/s/3boakrf72lun8l80uru9zwxes4gf5lmp</v>
          </cell>
          <cell r="F672" t="str">
            <v>Pacific Gas &amp; Electric Co</v>
          </cell>
          <cell r="G672" t="str">
            <v>Pacific Gas &amp; Electric Co</v>
          </cell>
          <cell r="H672">
            <v>14328</v>
          </cell>
          <cell r="L672">
            <v>62.5</v>
          </cell>
          <cell r="M672" t="str">
            <v>Pct of Customer Load</v>
          </cell>
          <cell r="N672">
            <v>20</v>
          </cell>
          <cell r="O672" t="str">
            <v>Commercial</v>
          </cell>
          <cell r="Q672" t="str">
            <v>Amortized – Per kWh</v>
          </cell>
          <cell r="V672">
            <v>0.11016000000000001</v>
          </cell>
          <cell r="X672">
            <v>240</v>
          </cell>
          <cell r="AB672" t="str">
            <v>Other</v>
          </cell>
          <cell r="AD672">
            <v>0.23620999999999998</v>
          </cell>
          <cell r="AI672">
            <v>2015</v>
          </cell>
          <cell r="AS672" t="str">
            <v>P_570239769</v>
          </cell>
          <cell r="AT672" t="str">
            <v>P_483170298</v>
          </cell>
          <cell r="AU672" t="str">
            <v>P_706410536</v>
          </cell>
          <cell r="AV672" t="str">
            <v>P_682047992</v>
          </cell>
          <cell r="AW672" t="str">
            <v>P_320762899</v>
          </cell>
          <cell r="AX672" t="str">
            <v>P_468838919</v>
          </cell>
          <cell r="AY672" t="str">
            <v>P_328115703</v>
          </cell>
        </row>
        <row r="673">
          <cell r="A673" t="str">
            <v>C_556526367c</v>
          </cell>
          <cell r="B673" t="str">
            <v>Y</v>
          </cell>
          <cell r="C673">
            <v>43874</v>
          </cell>
          <cell r="D673" t="str">
            <v>KL</v>
          </cell>
          <cell r="E673" t="str">
            <v>https://umnboxcom/s/3boakrf72lun8l80uru9zwxes4gf5lmp</v>
          </cell>
          <cell r="F673" t="str">
            <v>Pacific Gas &amp; Electric Co</v>
          </cell>
          <cell r="G673" t="str">
            <v>Pacific Gas &amp; Electric Co</v>
          </cell>
          <cell r="H673">
            <v>14328</v>
          </cell>
          <cell r="L673">
            <v>62.5</v>
          </cell>
          <cell r="M673" t="str">
            <v>Pct of Customer Load</v>
          </cell>
          <cell r="N673">
            <v>20</v>
          </cell>
          <cell r="O673" t="str">
            <v>Industrial</v>
          </cell>
          <cell r="Q673" t="str">
            <v>Amortized – Per kWh</v>
          </cell>
          <cell r="V673">
            <v>0.14874999999999999</v>
          </cell>
          <cell r="X673">
            <v>240</v>
          </cell>
          <cell r="AB673" t="str">
            <v>Other</v>
          </cell>
          <cell r="AD673">
            <v>0.30506</v>
          </cell>
          <cell r="AI673">
            <v>2015</v>
          </cell>
          <cell r="AS673" t="str">
            <v>P_570239769</v>
          </cell>
          <cell r="AT673" t="str">
            <v>P_483170298</v>
          </cell>
          <cell r="AU673" t="str">
            <v>P_706410536</v>
          </cell>
          <cell r="AV673" t="str">
            <v>P_682047992</v>
          </cell>
          <cell r="AW673" t="str">
            <v>P_320762899</v>
          </cell>
          <cell r="AX673" t="str">
            <v>P_468838919</v>
          </cell>
          <cell r="AY673" t="str">
            <v>P_328115703</v>
          </cell>
        </row>
        <row r="674">
          <cell r="A674" t="str">
            <v>C_659083500a</v>
          </cell>
          <cell r="B674" t="str">
            <v>Y</v>
          </cell>
          <cell r="C674">
            <v>43983</v>
          </cell>
          <cell r="D674" t="str">
            <v>JR</v>
          </cell>
          <cell r="E674" t="str">
            <v>https://umnboxcom/s/14ug4nvasyrxndjlwlioskpnqbad2830</v>
          </cell>
          <cell r="F674" t="str">
            <v>Florida Power &amp; Light Co</v>
          </cell>
          <cell r="G674" t="str">
            <v>Florida Power &amp; Light Co</v>
          </cell>
          <cell r="H674">
            <v>6452</v>
          </cell>
          <cell r="I674">
            <v>1000</v>
          </cell>
          <cell r="J674" t="str">
            <v>AC</v>
          </cell>
          <cell r="M674" t="str">
            <v>Fixed Wattage Amount</v>
          </cell>
          <cell r="N674">
            <v>30</v>
          </cell>
          <cell r="O674" t="str">
            <v>Res/Comm/Ind</v>
          </cell>
          <cell r="P674" t="str">
            <v>25% Res, 75% Comm/Ind</v>
          </cell>
          <cell r="Q674" t="str">
            <v>Amortized – Fixed</v>
          </cell>
          <cell r="S674">
            <v>6.76</v>
          </cell>
          <cell r="U674">
            <v>360</v>
          </cell>
          <cell r="AB674" t="str">
            <v>Other</v>
          </cell>
          <cell r="AC674" t="str">
            <v>Benefit credit escalates 17% each year</v>
          </cell>
          <cell r="AD674">
            <v>3.4046800000000002E-2</v>
          </cell>
          <cell r="AG674">
            <v>3</v>
          </cell>
          <cell r="AH674">
            <v>17</v>
          </cell>
          <cell r="AI674">
            <v>2020</v>
          </cell>
          <cell r="AJ674" t="str">
            <v>Subscriber</v>
          </cell>
          <cell r="AK674" t="str">
            <v>Subscriber can elect to receieve RECs</v>
          </cell>
          <cell r="AS674" t="str">
            <v>P_553621019</v>
          </cell>
          <cell r="AT674" t="str">
            <v>P_828370553</v>
          </cell>
          <cell r="AU674" t="str">
            <v>P_133932473</v>
          </cell>
          <cell r="AV674" t="str">
            <v>P_101597181</v>
          </cell>
          <cell r="AW674" t="str">
            <v>P_281569647</v>
          </cell>
          <cell r="AX674" t="str">
            <v>P_482052670</v>
          </cell>
        </row>
        <row r="675">
          <cell r="A675" t="str">
            <v>C_659083500b</v>
          </cell>
          <cell r="B675" t="str">
            <v>Y</v>
          </cell>
          <cell r="C675">
            <v>44054</v>
          </cell>
          <cell r="D675" t="str">
            <v>JR</v>
          </cell>
          <cell r="E675" t="str">
            <v>https://umnboxcom/s/14ug4nvasyrxndjlwlioskpnqbad2830</v>
          </cell>
          <cell r="F675" t="str">
            <v>Florida Power &amp; Light Co</v>
          </cell>
          <cell r="G675" t="str">
            <v>Florida Power &amp; Light Co</v>
          </cell>
          <cell r="H675">
            <v>6452</v>
          </cell>
          <cell r="I675">
            <v>1000</v>
          </cell>
          <cell r="J675" t="str">
            <v>AC</v>
          </cell>
          <cell r="M675" t="str">
            <v>Fixed Wattage Amount</v>
          </cell>
          <cell r="N675">
            <v>30</v>
          </cell>
          <cell r="O675" t="str">
            <v>Residential</v>
          </cell>
          <cell r="P675" t="str">
            <v>LMI (10% of capacity, 375 MW)</v>
          </cell>
          <cell r="Q675" t="str">
            <v>Amortized – Fixed</v>
          </cell>
          <cell r="S675">
            <v>-0.69999999999999929</v>
          </cell>
          <cell r="U675">
            <v>360</v>
          </cell>
          <cell r="AB675" t="str">
            <v>No Reimbursement</v>
          </cell>
          <cell r="AG675">
            <v>3</v>
          </cell>
          <cell r="AH675">
            <v>17</v>
          </cell>
          <cell r="AI675">
            <v>2020</v>
          </cell>
          <cell r="AJ675" t="str">
            <v>Subscriber</v>
          </cell>
          <cell r="AK675" t="str">
            <v>Subscriber can elect to receieve RECs</v>
          </cell>
          <cell r="AS675" t="str">
            <v>P_553621019</v>
          </cell>
          <cell r="AT675" t="str">
            <v>P_828370553</v>
          </cell>
          <cell r="AU675" t="str">
            <v>P_133932473</v>
          </cell>
          <cell r="AV675" t="str">
            <v>P_101597181</v>
          </cell>
          <cell r="AW675" t="str">
            <v>P_281569647</v>
          </cell>
          <cell r="AX675" t="str">
            <v>P_482052670</v>
          </cell>
        </row>
        <row r="676">
          <cell r="A676" t="str">
            <v>C_236933780</v>
          </cell>
          <cell r="B676" t="str">
            <v>Y</v>
          </cell>
          <cell r="C676">
            <v>44083</v>
          </cell>
          <cell r="D676" t="str">
            <v>JR</v>
          </cell>
          <cell r="E676" t="str">
            <v>https://umnboxcom/s/2ld47qws1n6m38w1tdq9estvcvs972cy</v>
          </cell>
          <cell r="F676" t="str">
            <v>PUD 1 of Snohomish County</v>
          </cell>
          <cell r="G676" t="str">
            <v>PUD 1 of Snohomish County</v>
          </cell>
          <cell r="H676">
            <v>17470</v>
          </cell>
          <cell r="I676">
            <v>76</v>
          </cell>
          <cell r="J676" t="str">
            <v>DC</v>
          </cell>
          <cell r="M676" t="str">
            <v>Fixed Wattage Amount</v>
          </cell>
          <cell r="N676">
            <v>20</v>
          </cell>
          <cell r="O676" t="str">
            <v>Res/Comm/Ind</v>
          </cell>
          <cell r="P676" t="str">
            <v>LMI 10% of capacity</v>
          </cell>
          <cell r="Q676" t="str">
            <v>Pay up front – Fixed</v>
          </cell>
          <cell r="R676">
            <v>120</v>
          </cell>
          <cell r="AB676" t="str">
            <v>Other</v>
          </cell>
          <cell r="AD676">
            <v>0.06</v>
          </cell>
          <cell r="AG676">
            <v>4</v>
          </cell>
          <cell r="AI676">
            <v>2019</v>
          </cell>
          <cell r="AS676" t="str">
            <v>P_089673701</v>
          </cell>
        </row>
        <row r="677">
          <cell r="A677" t="str">
            <v>C_965565672a</v>
          </cell>
          <cell r="C677">
            <v>44095</v>
          </cell>
          <cell r="D677" t="str">
            <v>KL</v>
          </cell>
          <cell r="E677" t="str">
            <v>https://umnboxcom/s/fzo67svrk3f0rr64nx3478eytupa72bg</v>
          </cell>
          <cell r="F677" t="str">
            <v>Pivot Energy</v>
          </cell>
          <cell r="G677" t="str">
            <v>Public Service Co of Colorado</v>
          </cell>
          <cell r="H677">
            <v>15466</v>
          </cell>
          <cell r="L677">
            <v>120</v>
          </cell>
          <cell r="M677" t="str">
            <v>Pct of Customer Load</v>
          </cell>
          <cell r="N677">
            <v>20</v>
          </cell>
          <cell r="O677" t="str">
            <v>Other</v>
          </cell>
          <cell r="P677" t="str">
            <v>School District, Municipal Meters</v>
          </cell>
          <cell r="Q677" t="str">
            <v>Amortized – Per kWh</v>
          </cell>
          <cell r="R677">
            <v>0</v>
          </cell>
          <cell r="U677">
            <v>240</v>
          </cell>
          <cell r="W677">
            <v>0.02</v>
          </cell>
          <cell r="X677">
            <v>240</v>
          </cell>
          <cell r="AB677" t="str">
            <v>VNEM</v>
          </cell>
          <cell r="AG677">
            <v>1</v>
          </cell>
          <cell r="AH677">
            <v>1</v>
          </cell>
          <cell r="AI677">
            <v>2016</v>
          </cell>
          <cell r="AJ677" t="str">
            <v>Utility</v>
          </cell>
          <cell r="AS677" t="str">
            <v>P_720783166</v>
          </cell>
          <cell r="AT677" t="str">
            <v>P_821472571</v>
          </cell>
          <cell r="AU677" t="str">
            <v>P_231321455</v>
          </cell>
          <cell r="AV677" t="str">
            <v>P_113985558</v>
          </cell>
          <cell r="AW677" t="str">
            <v>P_296984581</v>
          </cell>
          <cell r="AX677" t="str">
            <v>P_108786280</v>
          </cell>
          <cell r="AY677" t="str">
            <v>P_158090687</v>
          </cell>
          <cell r="AZ677" t="str">
            <v>P_342117671</v>
          </cell>
          <cell r="BA677" t="str">
            <v>P_982179868</v>
          </cell>
          <cell r="BC677" t="str">
            <v>From Pivot Energy data collection from 7/22/2020; "Most projects listed have some SG-type meter contracts subscribed to the project"</v>
          </cell>
        </row>
        <row r="678">
          <cell r="A678" t="str">
            <v>C_965565672e</v>
          </cell>
          <cell r="C678">
            <v>44095</v>
          </cell>
          <cell r="D678" t="str">
            <v>KL</v>
          </cell>
          <cell r="E678" t="str">
            <v>https://umnboxcom/s/fzo67svrk3f0rr64nx3478eytupa72bg</v>
          </cell>
          <cell r="F678" t="str">
            <v>Pivot Energy</v>
          </cell>
          <cell r="G678" t="str">
            <v>Public Service Co of Colorado</v>
          </cell>
          <cell r="H678">
            <v>15466</v>
          </cell>
          <cell r="L678">
            <v>120</v>
          </cell>
          <cell r="M678" t="str">
            <v>Pct of Customer Load</v>
          </cell>
          <cell r="N678">
            <v>20</v>
          </cell>
          <cell r="O678" t="str">
            <v>Commercial</v>
          </cell>
          <cell r="Q678" t="str">
            <v>Amortized – Per kWh</v>
          </cell>
          <cell r="R678">
            <v>0</v>
          </cell>
          <cell r="U678">
            <v>240</v>
          </cell>
          <cell r="W678">
            <v>0.02</v>
          </cell>
          <cell r="X678">
            <v>240</v>
          </cell>
          <cell r="AB678" t="str">
            <v>VNEM</v>
          </cell>
          <cell r="AG678">
            <v>1</v>
          </cell>
          <cell r="AH678">
            <v>1</v>
          </cell>
          <cell r="AI678">
            <v>2016</v>
          </cell>
          <cell r="AJ678" t="str">
            <v>Utility</v>
          </cell>
          <cell r="AS678" t="str">
            <v>P_720783166</v>
          </cell>
          <cell r="AT678" t="str">
            <v>P_821472571</v>
          </cell>
          <cell r="AU678" t="str">
            <v>P_231321455</v>
          </cell>
          <cell r="AV678" t="str">
            <v>P_113985558</v>
          </cell>
          <cell r="AW678" t="str">
            <v>P_296984581</v>
          </cell>
          <cell r="AX678" t="str">
            <v>P_108786280</v>
          </cell>
          <cell r="AY678" t="str">
            <v>P_158090687</v>
          </cell>
          <cell r="AZ678" t="str">
            <v>P_342117671</v>
          </cell>
          <cell r="BA678" t="str">
            <v>P_982179868</v>
          </cell>
          <cell r="BC678" t="str">
            <v>From Pivot Energy data collection from 7/22/2020; "Most projects listed have some commercial meters / entities subscribed to the project This includes master-metered low-income housing entities"</v>
          </cell>
        </row>
        <row r="679">
          <cell r="A679" t="str">
            <v>C_965565672i</v>
          </cell>
          <cell r="C679">
            <v>44095</v>
          </cell>
          <cell r="D679" t="str">
            <v>KL</v>
          </cell>
          <cell r="E679" t="str">
            <v>https://umnboxcom/s/fzo67svrk3f0rr64nx3478eytupa72bg</v>
          </cell>
          <cell r="F679" t="str">
            <v>Pivot Energy</v>
          </cell>
          <cell r="G679" t="str">
            <v>Public Service Co of Colorado</v>
          </cell>
          <cell r="H679">
            <v>15466</v>
          </cell>
          <cell r="L679">
            <v>120</v>
          </cell>
          <cell r="M679" t="str">
            <v>Pct of Customer Load</v>
          </cell>
          <cell r="N679">
            <v>20</v>
          </cell>
          <cell r="O679" t="str">
            <v>Residential</v>
          </cell>
          <cell r="Q679" t="str">
            <v>Amortized – Per kWh</v>
          </cell>
          <cell r="R679">
            <v>0</v>
          </cell>
          <cell r="U679">
            <v>240</v>
          </cell>
          <cell r="W679">
            <v>0.02</v>
          </cell>
          <cell r="X679">
            <v>240</v>
          </cell>
          <cell r="AB679" t="str">
            <v>VNEM</v>
          </cell>
          <cell r="AG679">
            <v>1</v>
          </cell>
          <cell r="AH679">
            <v>1</v>
          </cell>
          <cell r="AI679">
            <v>2016</v>
          </cell>
          <cell r="AJ679" t="str">
            <v>Utility</v>
          </cell>
          <cell r="AS679" t="str">
            <v>P_720783166</v>
          </cell>
          <cell r="AT679" t="str">
            <v>P_821472571</v>
          </cell>
          <cell r="AU679" t="str">
            <v>P_231321455</v>
          </cell>
          <cell r="AV679" t="str">
            <v>P_113985558</v>
          </cell>
          <cell r="AW679" t="str">
            <v>P_296984581</v>
          </cell>
          <cell r="AX679" t="str">
            <v>P_108786280</v>
          </cell>
          <cell r="AY679" t="str">
            <v>P_158090687</v>
          </cell>
          <cell r="AZ679" t="str">
            <v>P_342117671</v>
          </cell>
          <cell r="BA679" t="str">
            <v>P_982179868</v>
          </cell>
          <cell r="BC679" t="str">
            <v>From Pivot Energy data collection from 7/22/2020; "Few projects listed above have true residential subscribers Nearly all resi subscribers are residential meters associated with multi-family housing complexes or low-income complexes"</v>
          </cell>
        </row>
        <row r="680">
          <cell r="A680" t="str">
            <v>C_825207036</v>
          </cell>
          <cell r="B680" t="str">
            <v>Y</v>
          </cell>
          <cell r="C680">
            <v>44092</v>
          </cell>
          <cell r="D680" t="str">
            <v>JR</v>
          </cell>
          <cell r="E680" t="str">
            <v>https://umnboxcom/s/ixna9jztaoqiovjdrocp6az1lwclb7br</v>
          </cell>
          <cell r="F680" t="str">
            <v>Hartz Solar LLC</v>
          </cell>
          <cell r="G680" t="str">
            <v>Baltimore Gas &amp; Electric Co</v>
          </cell>
          <cell r="H680">
            <v>1167</v>
          </cell>
          <cell r="L680">
            <v>100</v>
          </cell>
          <cell r="M680" t="str">
            <v>Pct of Customer Load</v>
          </cell>
          <cell r="N680">
            <v>5</v>
          </cell>
          <cell r="O680" t="str">
            <v>Residential</v>
          </cell>
          <cell r="Q680" t="str">
            <v>Discount Rate</v>
          </cell>
          <cell r="Y680">
            <v>0.1</v>
          </cell>
          <cell r="AB680" t="str">
            <v>Other</v>
          </cell>
          <cell r="AG680">
            <v>10</v>
          </cell>
          <cell r="AH680">
            <v>9</v>
          </cell>
          <cell r="AI680">
            <v>2019</v>
          </cell>
          <cell r="AS680" t="str">
            <v>P_054023765</v>
          </cell>
          <cell r="BC680" t="str">
            <v>From CleanChoice data collection 8/31/2020</v>
          </cell>
        </row>
        <row r="681">
          <cell r="A681" t="str">
            <v>C_052789980</v>
          </cell>
          <cell r="B681" t="str">
            <v>Y</v>
          </cell>
          <cell r="C681">
            <v>44092</v>
          </cell>
          <cell r="D681" t="str">
            <v>JR</v>
          </cell>
          <cell r="E681" t="str">
            <v>https://umnboxcom/s/0ndks6gnp6mmviqw4mb8lnllcx88p2ip</v>
          </cell>
          <cell r="F681" t="str">
            <v>TES Rowtier Solar 23 LLC</v>
          </cell>
          <cell r="G681" t="str">
            <v>Massachusetts Electric Co</v>
          </cell>
          <cell r="H681">
            <v>11804</v>
          </cell>
          <cell r="L681">
            <v>200</v>
          </cell>
          <cell r="M681" t="str">
            <v>Pct of Customer Load</v>
          </cell>
          <cell r="N681">
            <v>20</v>
          </cell>
          <cell r="O681" t="str">
            <v>Res/Comm</v>
          </cell>
          <cell r="Q681" t="str">
            <v>Discount Rate</v>
          </cell>
          <cell r="Y681">
            <v>0.1</v>
          </cell>
          <cell r="AB681" t="str">
            <v>Other</v>
          </cell>
          <cell r="AG681">
            <v>1</v>
          </cell>
          <cell r="AH681">
            <v>16</v>
          </cell>
          <cell r="AI681">
            <v>2020</v>
          </cell>
          <cell r="AS681" t="str">
            <v>P_641976082</v>
          </cell>
          <cell r="BC681" t="str">
            <v>From CleanChoice data collection 8/31/2020</v>
          </cell>
        </row>
        <row r="682">
          <cell r="A682" t="str">
            <v>C_548551887</v>
          </cell>
          <cell r="B682" t="str">
            <v>Y</v>
          </cell>
          <cell r="C682">
            <v>44092</v>
          </cell>
          <cell r="D682" t="str">
            <v>JR</v>
          </cell>
          <cell r="E682" t="str">
            <v>https://umnboxcom/s/p4wxy801uxchiu3bp8qla08xkcecccgk</v>
          </cell>
          <cell r="F682" t="str">
            <v>Standard Solar Imc</v>
          </cell>
          <cell r="G682" t="str">
            <v>Delmarva Power</v>
          </cell>
          <cell r="H682">
            <v>5027</v>
          </cell>
          <cell r="L682">
            <v>100</v>
          </cell>
          <cell r="M682" t="str">
            <v>Pct of Customer Load</v>
          </cell>
          <cell r="N682">
            <v>20</v>
          </cell>
          <cell r="O682" t="str">
            <v>Residential</v>
          </cell>
          <cell r="Q682" t="str">
            <v>Discount Rate</v>
          </cell>
          <cell r="Y682">
            <v>0.1</v>
          </cell>
          <cell r="AB682" t="str">
            <v>Other</v>
          </cell>
          <cell r="AG682">
            <v>4</v>
          </cell>
          <cell r="AH682">
            <v>21</v>
          </cell>
          <cell r="AI682">
            <v>2020</v>
          </cell>
          <cell r="AS682" t="str">
            <v>P_540916165</v>
          </cell>
          <cell r="BC682" t="str">
            <v>From CleanChoice data collection 8/31/2020</v>
          </cell>
        </row>
        <row r="683">
          <cell r="A683" t="str">
            <v>C_114427518</v>
          </cell>
          <cell r="B683" t="str">
            <v>Y</v>
          </cell>
          <cell r="C683">
            <v>44096</v>
          </cell>
          <cell r="D683" t="str">
            <v>JR</v>
          </cell>
          <cell r="E683" t="str">
            <v>https://umnboxcom/s/mix9g41i0vgxu7n2wfjquxknky5y92at</v>
          </cell>
          <cell r="F683" t="str">
            <v>Middle Georgia El Member Corp</v>
          </cell>
          <cell r="G683" t="str">
            <v>Middle Georgia El Member Corp</v>
          </cell>
          <cell r="H683">
            <v>12472</v>
          </cell>
          <cell r="I683">
            <v>1000</v>
          </cell>
          <cell r="J683" t="str">
            <v>AC</v>
          </cell>
          <cell r="M683" t="str">
            <v>Fixed Wattage Amount</v>
          </cell>
          <cell r="N683" t="str">
            <v>N/A</v>
          </cell>
          <cell r="O683" t="str">
            <v>Residential</v>
          </cell>
          <cell r="Q683" t="str">
            <v>Amortized – Fixed</v>
          </cell>
          <cell r="S683">
            <v>21.5</v>
          </cell>
          <cell r="Z683" t="str">
            <v>Pay fixed amount per month, exit any time</v>
          </cell>
          <cell r="AB683" t="str">
            <v>VNEM</v>
          </cell>
          <cell r="AJ683" t="str">
            <v>Uncertain</v>
          </cell>
          <cell r="AS683" t="str">
            <v>P_313395945a</v>
          </cell>
          <cell r="AT683" t="str">
            <v>P_313395945b</v>
          </cell>
          <cell r="BC683" t="str">
            <v>Participant recieves energy credit for the generation of every 'block' they own</v>
          </cell>
        </row>
        <row r="684">
          <cell r="A684" t="str">
            <v>C_582041206</v>
          </cell>
          <cell r="B684" t="str">
            <v>Y</v>
          </cell>
          <cell r="C684">
            <v>44111</v>
          </cell>
          <cell r="D684" t="str">
            <v>JR</v>
          </cell>
          <cell r="E684" t="str">
            <v>https://umnboxcom/s/1zlww3nesqu66flrrdxi700rzx4459ch</v>
          </cell>
          <cell r="F684" t="str">
            <v>AES Distributed Energy, Inc</v>
          </cell>
          <cell r="G684" t="str">
            <v>New York State Elec &amp; Gas Corp</v>
          </cell>
          <cell r="H684">
            <v>13511</v>
          </cell>
          <cell r="L684">
            <v>100</v>
          </cell>
          <cell r="M684" t="str">
            <v>Pct of Customer Load</v>
          </cell>
          <cell r="N684">
            <v>20</v>
          </cell>
          <cell r="O684" t="str">
            <v>Res/Comm/Ind</v>
          </cell>
          <cell r="Q684" t="str">
            <v>Discount Rate</v>
          </cell>
          <cell r="Y684">
            <v>0.1</v>
          </cell>
          <cell r="AB684" t="str">
            <v>Other</v>
          </cell>
          <cell r="AG684">
            <v>3</v>
          </cell>
          <cell r="AH684">
            <v>1</v>
          </cell>
          <cell r="AI684">
            <v>2020</v>
          </cell>
          <cell r="AS684" t="str">
            <v>P_986704885</v>
          </cell>
        </row>
        <row r="685">
          <cell r="A685" t="str">
            <v>C_587487447</v>
          </cell>
          <cell r="B685" t="str">
            <v>Y</v>
          </cell>
          <cell r="C685">
            <v>44111</v>
          </cell>
          <cell r="D685" t="str">
            <v>JR</v>
          </cell>
          <cell r="E685" t="str">
            <v>https://umnboxcom/s/1zlww3nesqu66flrrdxi700rzx4459ch</v>
          </cell>
          <cell r="F685" t="str">
            <v>AES Distributed Energy, Inc</v>
          </cell>
          <cell r="G685" t="str">
            <v>Niagara Mohawk Power Corp.</v>
          </cell>
          <cell r="H685">
            <v>13573</v>
          </cell>
          <cell r="L685">
            <v>100</v>
          </cell>
          <cell r="M685" t="str">
            <v>Pct of Customer Load</v>
          </cell>
          <cell r="N685">
            <v>20</v>
          </cell>
          <cell r="O685" t="str">
            <v>Res/Comm/Ind</v>
          </cell>
          <cell r="Q685" t="str">
            <v>Discount Rate</v>
          </cell>
          <cell r="Y685">
            <v>0.1</v>
          </cell>
          <cell r="AB685" t="str">
            <v>Other</v>
          </cell>
          <cell r="AG685">
            <v>3</v>
          </cell>
          <cell r="AH685">
            <v>1</v>
          </cell>
          <cell r="AI685">
            <v>2020</v>
          </cell>
          <cell r="AS685" t="str">
            <v>P_557366518</v>
          </cell>
        </row>
        <row r="686">
          <cell r="A686" t="str">
            <v>C_726937230</v>
          </cell>
          <cell r="B686" t="str">
            <v>Y</v>
          </cell>
          <cell r="C686">
            <v>44111</v>
          </cell>
          <cell r="D686" t="str">
            <v>JR</v>
          </cell>
          <cell r="E686" t="str">
            <v>https://umnboxcom/s/1zlww3nesqu66flrrdxi700rzx4459ch</v>
          </cell>
          <cell r="F686" t="str">
            <v>AES Distributed Energy, Inc</v>
          </cell>
          <cell r="G686" t="str">
            <v>New York State Elec &amp; Gas Corp</v>
          </cell>
          <cell r="H686">
            <v>13511</v>
          </cell>
          <cell r="L686">
            <v>100</v>
          </cell>
          <cell r="M686" t="str">
            <v>Pct of Customer Load</v>
          </cell>
          <cell r="N686">
            <v>20</v>
          </cell>
          <cell r="O686" t="str">
            <v>Res/Comm/Ind</v>
          </cell>
          <cell r="Q686" t="str">
            <v>Discount Rate</v>
          </cell>
          <cell r="Y686">
            <v>0.1</v>
          </cell>
          <cell r="AB686" t="str">
            <v>Other</v>
          </cell>
          <cell r="AG686">
            <v>6</v>
          </cell>
          <cell r="AH686">
            <v>26</v>
          </cell>
          <cell r="AI686">
            <v>2019</v>
          </cell>
          <cell r="AS686" t="str">
            <v>P_737918816</v>
          </cell>
        </row>
        <row r="687">
          <cell r="A687" t="str">
            <v>C_873183947</v>
          </cell>
          <cell r="B687" t="str">
            <v>Y</v>
          </cell>
          <cell r="C687">
            <v>44270</v>
          </cell>
          <cell r="D687" t="str">
            <v>KL</v>
          </cell>
          <cell r="E687" t="str">
            <v>https://umnboxcom/s/clacni6oawzl3b4itck9vxst8zgq704i</v>
          </cell>
          <cell r="F687" t="str">
            <v>Navisun LLC</v>
          </cell>
          <cell r="G687" t="str">
            <v>The Narragansett Electric Co</v>
          </cell>
          <cell r="H687">
            <v>13214</v>
          </cell>
          <cell r="L687">
            <v>100</v>
          </cell>
          <cell r="M687" t="str">
            <v>Pct of Customer Load</v>
          </cell>
          <cell r="O687" t="str">
            <v>Res/Comm</v>
          </cell>
          <cell r="Q687" t="str">
            <v>Discount Rate</v>
          </cell>
          <cell r="Y687">
            <v>0.1</v>
          </cell>
          <cell r="AB687" t="str">
            <v>Other</v>
          </cell>
          <cell r="AF687" t="str">
            <v>Spring</v>
          </cell>
          <cell r="AI687">
            <v>2021</v>
          </cell>
          <cell r="AJ687" t="str">
            <v>Uncertain</v>
          </cell>
          <cell r="AS687" t="str">
            <v>P_433817576</v>
          </cell>
          <cell r="AT687" t="str">
            <v>P_525264962</v>
          </cell>
          <cell r="BC687" t="str">
            <v>https://navisunllccom/projects/</v>
          </cell>
        </row>
        <row r="688">
          <cell r="A688" t="str">
            <v>C_041613271</v>
          </cell>
          <cell r="B688" t="str">
            <v>Y</v>
          </cell>
          <cell r="C688">
            <v>44270</v>
          </cell>
          <cell r="D688" t="str">
            <v>KL</v>
          </cell>
          <cell r="E688" t="str">
            <v>https://umnboxcom/s/0tfd7n99y3h6lf9kgbttx1g4vgd1zbo8</v>
          </cell>
          <cell r="F688" t="str">
            <v>PowerMarket</v>
          </cell>
          <cell r="G688" t="str">
            <v>The Narragansett Electric Co</v>
          </cell>
          <cell r="H688">
            <v>13214</v>
          </cell>
          <cell r="L688">
            <v>100</v>
          </cell>
          <cell r="M688" t="str">
            <v>Pct of Customer Load</v>
          </cell>
          <cell r="O688" t="str">
            <v>Res/Comm</v>
          </cell>
          <cell r="Q688" t="str">
            <v>Discount Rate</v>
          </cell>
          <cell r="Y688">
            <v>0.1</v>
          </cell>
          <cell r="AB688" t="str">
            <v>Other</v>
          </cell>
          <cell r="AI688">
            <v>2020</v>
          </cell>
          <cell r="AJ688" t="str">
            <v>Uncertain</v>
          </cell>
          <cell r="AS688" t="str">
            <v>P_170326261</v>
          </cell>
          <cell r="AT688" t="str">
            <v>P_340795975</v>
          </cell>
          <cell r="AU688" t="str">
            <v>P_093284778</v>
          </cell>
          <cell r="BC688" t="str">
            <v>Pinegate Renewables</v>
          </cell>
        </row>
        <row r="689">
          <cell r="A689" t="str">
            <v>C_184065632</v>
          </cell>
          <cell r="C689">
            <v>44270</v>
          </cell>
          <cell r="D689" t="str">
            <v>KL</v>
          </cell>
          <cell r="E689" t="str">
            <v>https://umnboxcom/s/d2alwl9ay6f1ih0twtg4qlxny6nro6v3</v>
          </cell>
          <cell r="F689" t="str">
            <v>Vigilant Energy Management</v>
          </cell>
          <cell r="G689" t="str">
            <v>The Narragansett Electric Co</v>
          </cell>
          <cell r="H689">
            <v>13214</v>
          </cell>
          <cell r="AS689" t="str">
            <v>P_397771732</v>
          </cell>
          <cell r="AT689" t="str">
            <v>P_898673241</v>
          </cell>
          <cell r="BC689" t="str">
            <v>ISM Solar</v>
          </cell>
        </row>
        <row r="690">
          <cell r="A690" t="str">
            <v>C_872427333a</v>
          </cell>
          <cell r="C690">
            <v>44277</v>
          </cell>
          <cell r="D690" t="str">
            <v>KL</v>
          </cell>
          <cell r="E690" t="str">
            <v>https://umnboxcom/s/7t3mv3qtls0zbtc7dgoony2g2pn2sa6a</v>
          </cell>
          <cell r="F690" t="str">
            <v>Green Mountain Energy</v>
          </cell>
          <cell r="G690" t="str">
            <v>Green Mountain Energy</v>
          </cell>
          <cell r="H690">
            <v>7554</v>
          </cell>
          <cell r="L690">
            <v>100</v>
          </cell>
          <cell r="M690" t="str">
            <v>Pct of Customer Load</v>
          </cell>
          <cell r="N690">
            <v>1</v>
          </cell>
          <cell r="O690" t="str">
            <v>Residential</v>
          </cell>
          <cell r="Q690" t="str">
            <v>Hybrid</v>
          </cell>
          <cell r="S690">
            <v>3.57</v>
          </cell>
          <cell r="T690">
            <v>0</v>
          </cell>
          <cell r="U690">
            <v>12</v>
          </cell>
          <cell r="V690">
            <v>9.7466999999999998E-2</v>
          </cell>
          <cell r="X690">
            <v>12</v>
          </cell>
          <cell r="AB690" t="str">
            <v>Other</v>
          </cell>
          <cell r="AI690">
            <v>2020</v>
          </cell>
          <cell r="AJ690" t="str">
            <v>Subscriber</v>
          </cell>
          <cell r="AS690" t="str">
            <v>P_199702999</v>
          </cell>
          <cell r="BC690" t="str">
            <v>Go Local Solar 12; https://wwwgreenmountainenergycom/home-energy-solutions/products/aep-tnc/</v>
          </cell>
        </row>
        <row r="691">
          <cell r="A691" t="str">
            <v>C_872427333b</v>
          </cell>
          <cell r="C691">
            <v>44277</v>
          </cell>
          <cell r="D691" t="str">
            <v>KL</v>
          </cell>
          <cell r="E691" t="str">
            <v>https://umnboxcom/s/7t3mv3qtls0zbtc7dgoony2g2pn2sa6a</v>
          </cell>
          <cell r="F691" t="str">
            <v>Green Mountain Energy</v>
          </cell>
          <cell r="G691" t="str">
            <v>Green Mountain Energy</v>
          </cell>
          <cell r="H691">
            <v>7554</v>
          </cell>
          <cell r="L691">
            <v>100</v>
          </cell>
          <cell r="M691" t="str">
            <v>Pct of Customer Load</v>
          </cell>
          <cell r="N691">
            <v>1</v>
          </cell>
          <cell r="O691" t="str">
            <v>Residential</v>
          </cell>
          <cell r="Q691" t="str">
            <v>Hybrid</v>
          </cell>
          <cell r="S691">
            <v>3.57</v>
          </cell>
          <cell r="T691">
            <v>0</v>
          </cell>
          <cell r="U691">
            <v>12</v>
          </cell>
          <cell r="V691">
            <v>0.10979700000000001</v>
          </cell>
          <cell r="X691">
            <v>12</v>
          </cell>
          <cell r="AB691" t="str">
            <v>Other</v>
          </cell>
          <cell r="AI691">
            <v>2020</v>
          </cell>
          <cell r="AJ691" t="str">
            <v>Subscriber</v>
          </cell>
          <cell r="AS691" t="str">
            <v>P_199702999</v>
          </cell>
          <cell r="BC691" t="str">
            <v>Solar with Green Mountain Driver 12 (Get 100% solar energy, plus carbon offsets); https://wwwgreenmountainenergycom/home-energy-solutions/products/aep-tnc/</v>
          </cell>
        </row>
        <row r="692">
          <cell r="A692" t="str">
            <v>C_872427333c</v>
          </cell>
          <cell r="C692">
            <v>44277</v>
          </cell>
          <cell r="D692" t="str">
            <v>KL</v>
          </cell>
          <cell r="E692" t="str">
            <v>https://umnboxcom/s/7t3mv3qtls0zbtc7dgoony2g2pn2sa6a</v>
          </cell>
          <cell r="F692" t="str">
            <v>Green Mountain Energy</v>
          </cell>
          <cell r="G692" t="str">
            <v>Green Mountain Energy</v>
          </cell>
          <cell r="H692">
            <v>7554</v>
          </cell>
          <cell r="L692">
            <v>100</v>
          </cell>
          <cell r="M692" t="str">
            <v>Pct of Customer Load</v>
          </cell>
          <cell r="N692">
            <v>3</v>
          </cell>
          <cell r="O692" t="str">
            <v>Residential</v>
          </cell>
          <cell r="Q692" t="str">
            <v>Hybrid</v>
          </cell>
          <cell r="S692">
            <v>3.57</v>
          </cell>
          <cell r="T692">
            <v>0</v>
          </cell>
          <cell r="U692">
            <v>36</v>
          </cell>
          <cell r="V692">
            <v>0.107797</v>
          </cell>
          <cell r="X692">
            <v>36</v>
          </cell>
          <cell r="AB692" t="str">
            <v>Other</v>
          </cell>
          <cell r="AI692">
            <v>2020</v>
          </cell>
          <cell r="AJ692" t="str">
            <v>Subscriber</v>
          </cell>
          <cell r="AS692" t="str">
            <v>P_199702999</v>
          </cell>
          <cell r="BC692" t="str">
            <v>Solar with Green Mountain Driver 36 (Get 100% solar energy, plus carbon offsets); https://wwwgreenmountainenergycom/home-energy-solutions/products/aep-tnc/</v>
          </cell>
        </row>
        <row r="693">
          <cell r="A693" t="str">
            <v>C_933410409</v>
          </cell>
          <cell r="B693" t="str">
            <v>Y</v>
          </cell>
          <cell r="C693">
            <v>44277</v>
          </cell>
          <cell r="D693" t="str">
            <v>KL</v>
          </cell>
          <cell r="E693" t="str">
            <v>https://umnboxcom/s/5tlz9c28o94nxt1aefzr9c961aehgb3g</v>
          </cell>
          <cell r="F693" t="str">
            <v>Chariot Energy</v>
          </cell>
          <cell r="G693" t="str">
            <v>Chariot Energy</v>
          </cell>
          <cell r="H693">
            <v>61222</v>
          </cell>
          <cell r="L693">
            <v>100</v>
          </cell>
          <cell r="M693" t="str">
            <v>Pct of Customer Load</v>
          </cell>
          <cell r="N693">
            <v>1</v>
          </cell>
          <cell r="O693" t="str">
            <v>Residential</v>
          </cell>
          <cell r="Q693" t="str">
            <v>Hybrid</v>
          </cell>
          <cell r="S693">
            <v>5.47</v>
          </cell>
          <cell r="T693">
            <v>0</v>
          </cell>
          <cell r="U693">
            <v>12</v>
          </cell>
          <cell r="V693">
            <v>8.6876000000000009E-2</v>
          </cell>
          <cell r="X693">
            <v>12</v>
          </cell>
          <cell r="AI693">
            <v>2019</v>
          </cell>
          <cell r="AS693" t="str">
            <v>P_989685115</v>
          </cell>
        </row>
        <row r="694">
          <cell r="A694" t="str">
            <v>C_811694996</v>
          </cell>
          <cell r="B694" t="str">
            <v>Y</v>
          </cell>
          <cell r="C694">
            <v>44280</v>
          </cell>
          <cell r="D694" t="str">
            <v>KL</v>
          </cell>
          <cell r="E694" t="str">
            <v>https://umnboxcom/s/d7mcu94az24payhdmoeoypeuih3vjtyz</v>
          </cell>
          <cell r="F694" t="str">
            <v>Arcadia Power</v>
          </cell>
          <cell r="G694" t="str">
            <v>Potomac Electric Power Co</v>
          </cell>
          <cell r="H694" t="str">
            <v>15270DC</v>
          </cell>
          <cell r="L694">
            <v>100</v>
          </cell>
          <cell r="M694" t="str">
            <v>Pct of Customer Load</v>
          </cell>
          <cell r="N694">
            <v>20</v>
          </cell>
          <cell r="O694" t="str">
            <v>Residential</v>
          </cell>
          <cell r="Q694" t="str">
            <v>Discount Rate</v>
          </cell>
          <cell r="Y694">
            <v>0.1</v>
          </cell>
          <cell r="AB694" t="str">
            <v>No Reimbursement</v>
          </cell>
          <cell r="AC694" t="str">
            <v>No payment, 10% discount</v>
          </cell>
          <cell r="AG694">
            <v>6</v>
          </cell>
          <cell r="AH694">
            <v>13</v>
          </cell>
          <cell r="AI694">
            <v>2018</v>
          </cell>
          <cell r="AJ694" t="str">
            <v>Utility</v>
          </cell>
        </row>
        <row r="695">
          <cell r="A695" t="str">
            <v>C_934932861</v>
          </cell>
          <cell r="B695" t="str">
            <v>Y</v>
          </cell>
          <cell r="C695">
            <v>44280</v>
          </cell>
          <cell r="D695" t="str">
            <v>KL</v>
          </cell>
          <cell r="E695" t="str">
            <v>https://umnboxcom/s/d7mcu94az24payhdmoeoypeuih3vjtyz</v>
          </cell>
          <cell r="F695" t="str">
            <v>Arcadia Power</v>
          </cell>
          <cell r="G695" t="str">
            <v>Commonwealth Edison Co</v>
          </cell>
          <cell r="H695">
            <v>4110</v>
          </cell>
          <cell r="L695">
            <v>100</v>
          </cell>
          <cell r="M695" t="str">
            <v>Pct of Customer Load</v>
          </cell>
          <cell r="N695">
            <v>5</v>
          </cell>
          <cell r="O695" t="str">
            <v>Residential</v>
          </cell>
          <cell r="Q695" t="str">
            <v>Discount Rate</v>
          </cell>
          <cell r="Y695">
            <v>0.1</v>
          </cell>
          <cell r="AB695" t="str">
            <v>No Reimbursement</v>
          </cell>
          <cell r="AC695" t="str">
            <v>No payment, 10% discount</v>
          </cell>
          <cell r="AG695">
            <v>9</v>
          </cell>
          <cell r="AH695">
            <v>28</v>
          </cell>
          <cell r="AI695">
            <v>2019</v>
          </cell>
          <cell r="AJ695" t="str">
            <v>Utility</v>
          </cell>
        </row>
        <row r="696">
          <cell r="A696" t="str">
            <v>C_415148365</v>
          </cell>
          <cell r="B696" t="str">
            <v>Y</v>
          </cell>
          <cell r="C696">
            <v>44280</v>
          </cell>
          <cell r="D696" t="str">
            <v>KL</v>
          </cell>
          <cell r="E696" t="str">
            <v>https://umnboxcom/s/d7mcu94az24payhdmoeoypeuih3vjtyz</v>
          </cell>
          <cell r="F696" t="str">
            <v>Arcadia Power</v>
          </cell>
          <cell r="G696" t="str">
            <v>Ameren Illinois Company</v>
          </cell>
          <cell r="H696">
            <v>56697</v>
          </cell>
          <cell r="L696">
            <v>100</v>
          </cell>
          <cell r="M696" t="str">
            <v>Pct of Customer Load</v>
          </cell>
          <cell r="N696">
            <v>5</v>
          </cell>
          <cell r="O696" t="str">
            <v>Residential</v>
          </cell>
          <cell r="Q696" t="str">
            <v>Discount Rate</v>
          </cell>
          <cell r="Y696">
            <v>0.1</v>
          </cell>
          <cell r="AB696" t="str">
            <v>No Reimbursement</v>
          </cell>
          <cell r="AC696" t="str">
            <v>No payment, 10% discount</v>
          </cell>
          <cell r="AG696">
            <v>9</v>
          </cell>
          <cell r="AH696">
            <v>28</v>
          </cell>
          <cell r="AI696">
            <v>2019</v>
          </cell>
          <cell r="AJ696" t="str">
            <v>Utility</v>
          </cell>
        </row>
        <row r="697">
          <cell r="A697" t="str">
            <v>C_979134086a</v>
          </cell>
          <cell r="B697" t="str">
            <v>Y</v>
          </cell>
          <cell r="C697">
            <v>44280</v>
          </cell>
          <cell r="D697" t="str">
            <v>KL</v>
          </cell>
          <cell r="E697" t="str">
            <v>https://umnboxcom/s/d7mcu94az24payhdmoeoypeuih3vjtyz</v>
          </cell>
          <cell r="F697" t="str">
            <v>Arcadia Power</v>
          </cell>
          <cell r="G697" t="str">
            <v>NSTAR Electric Company</v>
          </cell>
          <cell r="H697">
            <v>54913</v>
          </cell>
          <cell r="L697">
            <v>100</v>
          </cell>
          <cell r="M697" t="str">
            <v>Pct of Customer Load</v>
          </cell>
          <cell r="N697">
            <v>20</v>
          </cell>
          <cell r="O697" t="str">
            <v>Residential</v>
          </cell>
          <cell r="Q697" t="str">
            <v>Discount Rate</v>
          </cell>
          <cell r="Y697">
            <v>0.1</v>
          </cell>
          <cell r="AB697" t="str">
            <v>No Reimbursement</v>
          </cell>
          <cell r="AC697" t="str">
            <v>No payment, 10% discount</v>
          </cell>
          <cell r="AG697">
            <v>3</v>
          </cell>
          <cell r="AH697">
            <v>16</v>
          </cell>
          <cell r="AI697">
            <v>2020</v>
          </cell>
          <cell r="AJ697" t="str">
            <v>Utility</v>
          </cell>
        </row>
        <row r="698">
          <cell r="A698" t="str">
            <v>C_774497788</v>
          </cell>
          <cell r="B698" t="str">
            <v>Y</v>
          </cell>
          <cell r="C698">
            <v>44280</v>
          </cell>
          <cell r="D698" t="str">
            <v>KL</v>
          </cell>
          <cell r="E698" t="str">
            <v>https://umnboxcom/s/d7mcu94az24payhdmoeoypeuih3vjtyz</v>
          </cell>
          <cell r="F698" t="str">
            <v>Arcadia Power</v>
          </cell>
          <cell r="G698" t="str">
            <v>Western Massachusetts Electric Company</v>
          </cell>
          <cell r="H698">
            <v>20455</v>
          </cell>
          <cell r="L698">
            <v>100</v>
          </cell>
          <cell r="M698" t="str">
            <v>Pct of Customer Load</v>
          </cell>
          <cell r="N698">
            <v>20</v>
          </cell>
          <cell r="O698" t="str">
            <v>Residential</v>
          </cell>
          <cell r="Q698" t="str">
            <v>Discount Rate</v>
          </cell>
          <cell r="Y698">
            <v>0.1</v>
          </cell>
          <cell r="AB698" t="str">
            <v>No Reimbursement</v>
          </cell>
          <cell r="AC698" t="str">
            <v>No payment, 10% discount</v>
          </cell>
          <cell r="AG698">
            <v>3</v>
          </cell>
          <cell r="AH698">
            <v>16</v>
          </cell>
          <cell r="AI698">
            <v>2020</v>
          </cell>
          <cell r="AJ698" t="str">
            <v>Utility</v>
          </cell>
        </row>
        <row r="699">
          <cell r="A699" t="str">
            <v>C_707439115</v>
          </cell>
          <cell r="B699" t="str">
            <v>Y</v>
          </cell>
          <cell r="C699">
            <v>44280</v>
          </cell>
          <cell r="D699" t="str">
            <v>KL</v>
          </cell>
          <cell r="E699" t="str">
            <v>https://umnboxcom/s/d7mcu94az24payhdmoeoypeuih3vjtyz</v>
          </cell>
          <cell r="F699" t="str">
            <v>Arcadia Power</v>
          </cell>
          <cell r="G699" t="str">
            <v>Niagara Mohawk Power Corp.</v>
          </cell>
          <cell r="H699">
            <v>11804</v>
          </cell>
          <cell r="L699">
            <v>100</v>
          </cell>
          <cell r="M699" t="str">
            <v>Pct of Customer Load</v>
          </cell>
          <cell r="N699">
            <v>20</v>
          </cell>
          <cell r="O699" t="str">
            <v>Residential</v>
          </cell>
          <cell r="Q699" t="str">
            <v>Discount Rate</v>
          </cell>
          <cell r="Y699">
            <v>0.1</v>
          </cell>
          <cell r="AB699" t="str">
            <v>No Reimbursement</v>
          </cell>
          <cell r="AC699" t="str">
            <v>No payment, 10% discount</v>
          </cell>
          <cell r="AG699">
            <v>3</v>
          </cell>
          <cell r="AH699">
            <v>16</v>
          </cell>
          <cell r="AI699">
            <v>2020</v>
          </cell>
          <cell r="AJ699" t="str">
            <v>Utility</v>
          </cell>
        </row>
        <row r="700">
          <cell r="A700" t="str">
            <v>C_711616865</v>
          </cell>
          <cell r="B700" t="str">
            <v>Y</v>
          </cell>
          <cell r="C700">
            <v>44280</v>
          </cell>
          <cell r="D700" t="str">
            <v>KL</v>
          </cell>
          <cell r="E700" t="str">
            <v>https://umnboxcom/s/d7mcu94az24payhdmoeoypeuih3vjtyz</v>
          </cell>
          <cell r="F700" t="str">
            <v>Arcadia Power</v>
          </cell>
          <cell r="G700" t="str">
            <v>Baltimore Gas &amp; Electric Co</v>
          </cell>
          <cell r="H700">
            <v>1167</v>
          </cell>
          <cell r="L700">
            <v>100</v>
          </cell>
          <cell r="M700" t="str">
            <v>Pct of Customer Load</v>
          </cell>
          <cell r="N700">
            <v>5</v>
          </cell>
          <cell r="O700" t="str">
            <v>Residential</v>
          </cell>
          <cell r="Q700" t="str">
            <v>Discount Rate</v>
          </cell>
          <cell r="Y700">
            <v>0.05</v>
          </cell>
          <cell r="AB700" t="str">
            <v>No Reimbursement</v>
          </cell>
          <cell r="AC700" t="str">
            <v>No payment, 5% discount</v>
          </cell>
          <cell r="AG700">
            <v>9</v>
          </cell>
          <cell r="AH700">
            <v>28</v>
          </cell>
          <cell r="AI700">
            <v>2019</v>
          </cell>
          <cell r="AJ700" t="str">
            <v>Utility</v>
          </cell>
        </row>
        <row r="701">
          <cell r="A701" t="str">
            <v>C_420265796</v>
          </cell>
          <cell r="B701" t="str">
            <v>Y</v>
          </cell>
          <cell r="C701">
            <v>44280</v>
          </cell>
          <cell r="D701" t="str">
            <v>KL</v>
          </cell>
          <cell r="E701" t="str">
            <v>https://umnboxcom/s/d7mcu94az24payhdmoeoypeuih3vjtyz</v>
          </cell>
          <cell r="F701" t="str">
            <v>Arcadia Power</v>
          </cell>
          <cell r="G701" t="str">
            <v>Delmarva Power</v>
          </cell>
          <cell r="H701">
            <v>5027</v>
          </cell>
          <cell r="L701">
            <v>100</v>
          </cell>
          <cell r="M701" t="str">
            <v>Pct of Customer Load</v>
          </cell>
          <cell r="N701">
            <v>20</v>
          </cell>
          <cell r="O701" t="str">
            <v>Residential</v>
          </cell>
          <cell r="Q701" t="str">
            <v>Discount Rate</v>
          </cell>
          <cell r="Y701">
            <v>0.05</v>
          </cell>
          <cell r="AB701" t="str">
            <v>No Reimbursement</v>
          </cell>
          <cell r="AC701" t="str">
            <v>No payment, 5% discount</v>
          </cell>
          <cell r="AG701">
            <v>9</v>
          </cell>
          <cell r="AH701">
            <v>28</v>
          </cell>
          <cell r="AI701">
            <v>2019</v>
          </cell>
          <cell r="AJ701" t="str">
            <v>Utility</v>
          </cell>
          <cell r="AS701" t="str">
            <v>P_774598932</v>
          </cell>
        </row>
        <row r="702">
          <cell r="A702" t="str">
            <v>C_381209149a</v>
          </cell>
          <cell r="B702" t="str">
            <v>Y</v>
          </cell>
          <cell r="C702">
            <v>44280</v>
          </cell>
          <cell r="D702" t="str">
            <v>KL</v>
          </cell>
          <cell r="E702" t="str">
            <v>https://umnboxcom/s/d7mcu94az24payhdmoeoypeuih3vjtyz</v>
          </cell>
          <cell r="F702" t="str">
            <v>Arcadia Power</v>
          </cell>
          <cell r="G702" t="str">
            <v>Potomac Electric Power Co</v>
          </cell>
          <cell r="H702" t="str">
            <v>15270MD</v>
          </cell>
          <cell r="L702">
            <v>100</v>
          </cell>
          <cell r="M702" t="str">
            <v>Pct of Customer Load</v>
          </cell>
          <cell r="N702">
            <v>25</v>
          </cell>
          <cell r="O702" t="str">
            <v>Residential</v>
          </cell>
          <cell r="Q702" t="str">
            <v>Discount Rate</v>
          </cell>
          <cell r="Y702">
            <v>0.05</v>
          </cell>
          <cell r="AB702" t="str">
            <v>No Reimbursement</v>
          </cell>
          <cell r="AC702" t="str">
            <v>No payment, 5% discount</v>
          </cell>
          <cell r="AG702">
            <v>9</v>
          </cell>
          <cell r="AH702">
            <v>28</v>
          </cell>
          <cell r="AI702">
            <v>2019</v>
          </cell>
          <cell r="AJ702" t="str">
            <v>Utility</v>
          </cell>
        </row>
        <row r="703">
          <cell r="A703" t="str">
            <v>C_993966843</v>
          </cell>
          <cell r="B703" t="str">
            <v>Y</v>
          </cell>
          <cell r="C703">
            <v>44280</v>
          </cell>
          <cell r="D703" t="str">
            <v>KL</v>
          </cell>
          <cell r="E703" t="str">
            <v>https://umnboxcom/s/d7mcu94az24payhdmoeoypeuih3vjtyz</v>
          </cell>
          <cell r="F703" t="str">
            <v>Arcadia Power</v>
          </cell>
          <cell r="G703" t="str">
            <v>Niagara Mohawk Power Corp.</v>
          </cell>
          <cell r="H703">
            <v>13573</v>
          </cell>
          <cell r="L703">
            <v>100</v>
          </cell>
          <cell r="M703" t="str">
            <v>Pct of Customer Load</v>
          </cell>
          <cell r="N703">
            <v>20</v>
          </cell>
          <cell r="O703" t="str">
            <v>Residential</v>
          </cell>
          <cell r="Q703" t="str">
            <v>Discount Rate</v>
          </cell>
          <cell r="Y703">
            <v>0.05</v>
          </cell>
          <cell r="AB703" t="str">
            <v>No Reimbursement</v>
          </cell>
          <cell r="AC703" t="str">
            <v>No payment, 5% discount</v>
          </cell>
          <cell r="AG703">
            <v>3</v>
          </cell>
          <cell r="AH703">
            <v>28</v>
          </cell>
          <cell r="AI703">
            <v>2018</v>
          </cell>
          <cell r="AJ703" t="str">
            <v>Utility</v>
          </cell>
        </row>
        <row r="704">
          <cell r="A704" t="str">
            <v>C_465125743</v>
          </cell>
          <cell r="B704" t="str">
            <v>Y</v>
          </cell>
          <cell r="C704">
            <v>44280</v>
          </cell>
          <cell r="D704" t="str">
            <v>KL</v>
          </cell>
          <cell r="E704" t="str">
            <v>https://umnboxcom/s/d7mcu94az24payhdmoeoypeuih3vjtyz</v>
          </cell>
          <cell r="F704" t="str">
            <v>Arcadia Power</v>
          </cell>
          <cell r="G704" t="str">
            <v>Central Hudson Gas &amp; Elec Corp</v>
          </cell>
          <cell r="H704">
            <v>3249</v>
          </cell>
          <cell r="L704">
            <v>100</v>
          </cell>
          <cell r="M704" t="str">
            <v>Pct of Customer Load</v>
          </cell>
          <cell r="N704">
            <v>25</v>
          </cell>
          <cell r="O704" t="str">
            <v>Residential</v>
          </cell>
          <cell r="Q704" t="str">
            <v>Discount Rate</v>
          </cell>
          <cell r="Y704">
            <v>0.05</v>
          </cell>
          <cell r="AB704" t="str">
            <v>No Reimbursement</v>
          </cell>
          <cell r="AC704" t="str">
            <v>No payment, 5% discount</v>
          </cell>
          <cell r="AG704">
            <v>2</v>
          </cell>
          <cell r="AH704">
            <v>14</v>
          </cell>
          <cell r="AI704">
            <v>2019</v>
          </cell>
          <cell r="AJ704" t="str">
            <v>Utility</v>
          </cell>
        </row>
        <row r="705">
          <cell r="A705" t="str">
            <v>C_590165927</v>
          </cell>
          <cell r="B705" t="str">
            <v>Y</v>
          </cell>
          <cell r="C705">
            <v>44280</v>
          </cell>
          <cell r="D705" t="str">
            <v>KL</v>
          </cell>
          <cell r="E705" t="str">
            <v>https://umnboxcom/s/d7mcu94az24payhdmoeoypeuih3vjtyz</v>
          </cell>
          <cell r="F705" t="str">
            <v>Arcadia Power</v>
          </cell>
          <cell r="G705" t="str">
            <v>Consolidated Edison Co-NY Inc</v>
          </cell>
          <cell r="H705">
            <v>4226</v>
          </cell>
          <cell r="L705">
            <v>100</v>
          </cell>
          <cell r="M705" t="str">
            <v>Pct of Customer Load</v>
          </cell>
          <cell r="N705">
            <v>20</v>
          </cell>
          <cell r="O705" t="str">
            <v>Residential</v>
          </cell>
          <cell r="Q705" t="str">
            <v>Discount Rate</v>
          </cell>
          <cell r="Y705">
            <v>0.1</v>
          </cell>
          <cell r="AB705" t="str">
            <v>No Reimbursement</v>
          </cell>
          <cell r="AC705" t="str">
            <v>No payment, 10% discount</v>
          </cell>
          <cell r="AG705">
            <v>6</v>
          </cell>
          <cell r="AH705">
            <v>18</v>
          </cell>
          <cell r="AI705">
            <v>2018</v>
          </cell>
          <cell r="AJ705" t="str">
            <v>Utility</v>
          </cell>
        </row>
        <row r="706">
          <cell r="A706" t="str">
            <v>C_917780732</v>
          </cell>
          <cell r="B706" t="str">
            <v>Y</v>
          </cell>
          <cell r="C706">
            <v>44280</v>
          </cell>
          <cell r="D706" t="str">
            <v>KL</v>
          </cell>
          <cell r="E706" t="str">
            <v>https://umnboxcom/s/d7mcu94az24payhdmoeoypeuih3vjtyz</v>
          </cell>
          <cell r="F706" t="str">
            <v>Arcadia Power</v>
          </cell>
          <cell r="G706" t="str">
            <v>New York State Elec &amp; Gas Corp</v>
          </cell>
          <cell r="H706">
            <v>13511</v>
          </cell>
          <cell r="L706">
            <v>100</v>
          </cell>
          <cell r="M706" t="str">
            <v>Pct of Customer Load</v>
          </cell>
          <cell r="N706">
            <v>20</v>
          </cell>
          <cell r="O706" t="str">
            <v>Residential</v>
          </cell>
          <cell r="Q706" t="str">
            <v>Discount Rate</v>
          </cell>
          <cell r="Y706">
            <v>0.1</v>
          </cell>
          <cell r="AB706" t="str">
            <v>No Reimbursement</v>
          </cell>
          <cell r="AC706" t="str">
            <v>No payment, 10% discount</v>
          </cell>
          <cell r="AG706">
            <v>6</v>
          </cell>
          <cell r="AH706">
            <v>18</v>
          </cell>
          <cell r="AI706">
            <v>2018</v>
          </cell>
          <cell r="AJ706" t="str">
            <v>Utility</v>
          </cell>
        </row>
        <row r="707">
          <cell r="A707" t="str">
            <v>C_943777224</v>
          </cell>
          <cell r="B707" t="str">
            <v>Y</v>
          </cell>
          <cell r="C707">
            <v>44280</v>
          </cell>
          <cell r="D707" t="str">
            <v>KL</v>
          </cell>
          <cell r="E707" t="str">
            <v>https://umnboxcom/s/d7mcu94az24payhdmoeoypeuih3vjtyz</v>
          </cell>
          <cell r="F707" t="str">
            <v>Arcadia Power</v>
          </cell>
          <cell r="G707" t="str">
            <v>Rochester Gas &amp; Electric</v>
          </cell>
          <cell r="H707">
            <v>16183</v>
          </cell>
          <cell r="L707">
            <v>100</v>
          </cell>
          <cell r="M707" t="str">
            <v>Pct of Customer Load</v>
          </cell>
          <cell r="N707">
            <v>20</v>
          </cell>
          <cell r="O707" t="str">
            <v>Residential</v>
          </cell>
          <cell r="Q707" t="str">
            <v>Discount Rate</v>
          </cell>
          <cell r="Y707">
            <v>0.1</v>
          </cell>
          <cell r="AB707" t="str">
            <v>No Reimbursement</v>
          </cell>
          <cell r="AC707" t="str">
            <v>No payment, 10% discount</v>
          </cell>
          <cell r="AG707">
            <v>6</v>
          </cell>
          <cell r="AH707">
            <v>18</v>
          </cell>
          <cell r="AI707">
            <v>2018</v>
          </cell>
          <cell r="AJ707" t="str">
            <v>Utility</v>
          </cell>
        </row>
        <row r="708">
          <cell r="A708" t="str">
            <v>C_009740368</v>
          </cell>
          <cell r="B708" t="str">
            <v>Y</v>
          </cell>
          <cell r="C708">
            <v>44280</v>
          </cell>
          <cell r="D708" t="str">
            <v>KL</v>
          </cell>
          <cell r="E708" t="str">
            <v>https://umnboxcom/s/d7mcu94az24payhdmoeoypeuih3vjtyz</v>
          </cell>
          <cell r="F708" t="str">
            <v>Arcadia Power</v>
          </cell>
          <cell r="G708" t="str">
            <v>The Narragansett Electric Co</v>
          </cell>
          <cell r="H708">
            <v>13214</v>
          </cell>
          <cell r="L708">
            <v>100</v>
          </cell>
          <cell r="M708" t="str">
            <v>Pct of Customer Load</v>
          </cell>
          <cell r="N708">
            <v>20</v>
          </cell>
          <cell r="O708" t="str">
            <v>Residential</v>
          </cell>
          <cell r="Q708" t="str">
            <v>Discount Rate</v>
          </cell>
          <cell r="Y708">
            <v>0.1</v>
          </cell>
          <cell r="AB708" t="str">
            <v>No Reimbursement</v>
          </cell>
          <cell r="AC708" t="str">
            <v>No payment, 10% discount</v>
          </cell>
          <cell r="AG708">
            <v>6</v>
          </cell>
          <cell r="AH708">
            <v>18</v>
          </cell>
          <cell r="AI708">
            <v>2018</v>
          </cell>
          <cell r="AJ708" t="str">
            <v>Utility</v>
          </cell>
        </row>
        <row r="709">
          <cell r="A709" t="str">
            <v>C_077905125</v>
          </cell>
          <cell r="B709" t="str">
            <v>Y</v>
          </cell>
          <cell r="C709">
            <v>44281</v>
          </cell>
          <cell r="D709" t="str">
            <v>KL</v>
          </cell>
          <cell r="E709" t="str">
            <v>https://umnboxcom/s/ka0y1vwjgavfgqu7waz1qrr3h4sleij0</v>
          </cell>
          <cell r="F709" t="str">
            <v>Neighborhood Sun (on behalf of Soltage)</v>
          </cell>
          <cell r="G709" t="str">
            <v>PSEG Energy Solutions LLC</v>
          </cell>
          <cell r="H709">
            <v>60870</v>
          </cell>
          <cell r="I709">
            <v>4500</v>
          </cell>
          <cell r="J709" t="str">
            <v>DC</v>
          </cell>
          <cell r="K709">
            <v>500</v>
          </cell>
          <cell r="L709">
            <v>85</v>
          </cell>
          <cell r="M709" t="str">
            <v>Pct of Customer Load</v>
          </cell>
          <cell r="N709">
            <v>0</v>
          </cell>
          <cell r="O709" t="str">
            <v>Residential</v>
          </cell>
          <cell r="Q709" t="str">
            <v>Discount Rate</v>
          </cell>
          <cell r="Y709">
            <v>0.15</v>
          </cell>
          <cell r="Z709" t="str">
            <v>fixed per-kWh payment of 80%-90% of retail rate</v>
          </cell>
          <cell r="AB709" t="str">
            <v>No Reimbursement</v>
          </cell>
          <cell r="AC709" t="str">
            <v>10-20% discount off retail rate; changes with retail rate</v>
          </cell>
          <cell r="AE709">
            <v>0.159</v>
          </cell>
          <cell r="AG709">
            <v>6</v>
          </cell>
          <cell r="AH709">
            <v>15</v>
          </cell>
          <cell r="AI709">
            <v>2020</v>
          </cell>
          <cell r="AJ709" t="str">
            <v>Third Party</v>
          </cell>
          <cell r="AK709" t="str">
            <v>Solar project owner, Soltage, owns and monetizes RECs These are NJ-specific TRECs</v>
          </cell>
          <cell r="AS709" t="str">
            <v>P_329838135</v>
          </cell>
          <cell r="BC709" t="str">
            <v>PSEG Energy Solutions LLC LMI info in Box; We may increase offer to LMI subscribers from 20% to 25% discount to retail $/kwh rate if difficulty acquiring customers persists Offer to non-LMI subscribers will almost definitely stay at 10%</v>
          </cell>
        </row>
        <row r="710">
          <cell r="A710" t="str">
            <v>C_058121116</v>
          </cell>
          <cell r="B710" t="str">
            <v>Y</v>
          </cell>
          <cell r="C710">
            <v>44281</v>
          </cell>
          <cell r="D710" t="str">
            <v>KL</v>
          </cell>
          <cell r="E710" t="str">
            <v>https://umnboxcom/s/v3bd62ktpal69m0xlverams9647im12r</v>
          </cell>
          <cell r="F710" t="str">
            <v>PowerMarket</v>
          </cell>
          <cell r="G710" t="str">
            <v>NSTAR Electric Company</v>
          </cell>
          <cell r="H710">
            <v>54913</v>
          </cell>
          <cell r="Q710" t="str">
            <v>Discount Rate</v>
          </cell>
          <cell r="Y710">
            <v>0.15</v>
          </cell>
          <cell r="AB710" t="str">
            <v>No Reimbursement</v>
          </cell>
          <cell r="AS710" t="str">
            <v>P_909383447c</v>
          </cell>
          <cell r="AT710" t="str">
            <v>P_329977187</v>
          </cell>
          <cell r="BC710" t="str">
            <v>Developed by Nautilus Solar</v>
          </cell>
        </row>
        <row r="711">
          <cell r="A711" t="str">
            <v>C_668577018</v>
          </cell>
          <cell r="B711" t="str">
            <v>Y</v>
          </cell>
          <cell r="C711">
            <v>44282</v>
          </cell>
          <cell r="D711" t="str">
            <v>GC</v>
          </cell>
          <cell r="E711" t="str">
            <v>https://umnboxcom/s/g626l09s6rfbxn25m8xuwlb3y52loiza</v>
          </cell>
          <cell r="F711" t="str">
            <v>Nexamp</v>
          </cell>
          <cell r="G711" t="str">
            <v>Delmarva Power</v>
          </cell>
          <cell r="H711">
            <v>5027</v>
          </cell>
          <cell r="N711">
            <v>25</v>
          </cell>
          <cell r="O711" t="str">
            <v>Residential</v>
          </cell>
          <cell r="Q711" t="str">
            <v>Discount Rate</v>
          </cell>
          <cell r="Y711">
            <v>0.15</v>
          </cell>
          <cell r="AB711" t="str">
            <v>No Reimbursement</v>
          </cell>
          <cell r="AC711" t="str">
            <v>No payment, 15% discount</v>
          </cell>
          <cell r="AI711">
            <v>2019</v>
          </cell>
          <cell r="AS711" t="str">
            <v>P_185605220</v>
          </cell>
          <cell r="BC711" t="str">
            <v>Date based on the contract being offered on the same page as a reference to expected date of service in 2019</v>
          </cell>
        </row>
        <row r="712">
          <cell r="A712" t="str">
            <v>C_679713043</v>
          </cell>
          <cell r="B712" t="str">
            <v>Y</v>
          </cell>
          <cell r="C712">
            <v>44282</v>
          </cell>
          <cell r="D712" t="str">
            <v>GC</v>
          </cell>
          <cell r="E712" t="str">
            <v>https://umnboxcom/s/q7xvf8e6rnkf1rvaeaxrkqm8vkveu77n</v>
          </cell>
          <cell r="F712" t="str">
            <v>Neighborhood Sun (on behalf of Soltage)</v>
          </cell>
          <cell r="G712" t="str">
            <v>Delmarva Power</v>
          </cell>
          <cell r="H712">
            <v>5027</v>
          </cell>
          <cell r="L712">
            <v>90</v>
          </cell>
          <cell r="M712" t="str">
            <v>Pct of Customer Load</v>
          </cell>
          <cell r="N712">
            <v>25</v>
          </cell>
          <cell r="O712" t="str">
            <v>Residential</v>
          </cell>
          <cell r="Q712" t="str">
            <v>Amortized – Per kWh</v>
          </cell>
          <cell r="V712">
            <v>8.429027E-2</v>
          </cell>
          <cell r="W712">
            <v>0.02</v>
          </cell>
          <cell r="X712">
            <v>300</v>
          </cell>
          <cell r="AB712" t="str">
            <v>VNEM</v>
          </cell>
          <cell r="AC712" t="str">
            <v>No payment, 5% discount</v>
          </cell>
          <cell r="AE712">
            <v>8.8726600000000003E-2</v>
          </cell>
          <cell r="AI712">
            <v>2019</v>
          </cell>
          <cell r="AS712" t="str">
            <v>P_774598932</v>
          </cell>
        </row>
        <row r="713">
          <cell r="A713" t="str">
            <v>C_981286488a</v>
          </cell>
          <cell r="B713" t="str">
            <v>Y</v>
          </cell>
          <cell r="C713">
            <v>44313</v>
          </cell>
          <cell r="D713" t="str">
            <v>KL</v>
          </cell>
          <cell r="E713" t="str">
            <v>https://umnboxcom/s/z8j31dobwzvguhymcggffvnxv4fidnu2</v>
          </cell>
          <cell r="F713" t="str">
            <v>Neighborhood Power</v>
          </cell>
          <cell r="G713" t="str">
            <v>Portland General Electric Co</v>
          </cell>
          <cell r="H713">
            <v>15248</v>
          </cell>
          <cell r="I713">
            <v>1000</v>
          </cell>
          <cell r="M713" t="str">
            <v>Fixed Wattage Amount</v>
          </cell>
          <cell r="N713">
            <v>20</v>
          </cell>
          <cell r="O713" t="str">
            <v>Residential</v>
          </cell>
          <cell r="Q713" t="str">
            <v>Hybrid</v>
          </cell>
          <cell r="S713">
            <v>1.9200000000000002</v>
          </cell>
          <cell r="V713">
            <v>-0.1014302</v>
          </cell>
          <cell r="W713">
            <v>0</v>
          </cell>
          <cell r="X713">
            <v>240</v>
          </cell>
          <cell r="AB713" t="str">
            <v>No Reimbursement</v>
          </cell>
          <cell r="AI713">
            <v>2020</v>
          </cell>
          <cell r="AJ713" t="str">
            <v>Uncertain</v>
          </cell>
          <cell r="AS713" t="str">
            <v>P_186012152</v>
          </cell>
          <cell r="AT713" t="str">
            <v>P_744372596</v>
          </cell>
        </row>
        <row r="714">
          <cell r="A714" t="str">
            <v>C_981286488b</v>
          </cell>
          <cell r="B714" t="str">
            <v>Y</v>
          </cell>
          <cell r="C714">
            <v>44313</v>
          </cell>
          <cell r="D714" t="str">
            <v>KL</v>
          </cell>
          <cell r="E714" t="str">
            <v>https://umnboxcom/s/z8j31dobwzvguhymcggffvnxv4fidnu2</v>
          </cell>
          <cell r="F714" t="str">
            <v>Neighborhood Power</v>
          </cell>
          <cell r="G714" t="str">
            <v>Portland General Electric Co</v>
          </cell>
          <cell r="H714">
            <v>15248</v>
          </cell>
          <cell r="I714">
            <v>1000</v>
          </cell>
          <cell r="M714" t="str">
            <v>Fixed Wattage Amount</v>
          </cell>
          <cell r="N714">
            <v>20</v>
          </cell>
          <cell r="O714" t="str">
            <v>Residential</v>
          </cell>
          <cell r="Q714" t="str">
            <v>Amortized – Per kWh</v>
          </cell>
          <cell r="V714">
            <v>-8.9871999999999994E-2</v>
          </cell>
          <cell r="W714">
            <v>0</v>
          </cell>
          <cell r="X714">
            <v>240</v>
          </cell>
          <cell r="AB714" t="str">
            <v>No Reimbursement</v>
          </cell>
          <cell r="AI714">
            <v>2020</v>
          </cell>
          <cell r="AJ714" t="str">
            <v>Uncertain</v>
          </cell>
          <cell r="AS714" t="str">
            <v>P_186012152</v>
          </cell>
          <cell r="AT714" t="str">
            <v>P_744372596</v>
          </cell>
          <cell r="AU714" t="str">
            <v>P_665544589</v>
          </cell>
          <cell r="BC714" t="str">
            <v>Low Income Residential rate</v>
          </cell>
        </row>
        <row r="715">
          <cell r="A715" t="str">
            <v>C_981286488j</v>
          </cell>
          <cell r="B715" t="str">
            <v>Y</v>
          </cell>
          <cell r="C715">
            <v>44313</v>
          </cell>
          <cell r="D715" t="str">
            <v>KL</v>
          </cell>
          <cell r="E715" t="str">
            <v>https://umnboxcom/s/z8j31dobwzvguhymcggffvnxv4fidnu2</v>
          </cell>
          <cell r="F715" t="str">
            <v>Oregon Shines</v>
          </cell>
          <cell r="G715" t="str">
            <v>Portland General Electric Co</v>
          </cell>
          <cell r="H715">
            <v>15248</v>
          </cell>
          <cell r="I715">
            <v>1000</v>
          </cell>
          <cell r="M715" t="str">
            <v>Fixed Wattage Amount</v>
          </cell>
          <cell r="N715">
            <v>20</v>
          </cell>
          <cell r="O715" t="str">
            <v>Residential</v>
          </cell>
          <cell r="Q715" t="str">
            <v>Amortized – Per kWh</v>
          </cell>
          <cell r="V715">
            <v>-8.9871999999999994E-2</v>
          </cell>
          <cell r="W715">
            <v>0</v>
          </cell>
          <cell r="X715">
            <v>240</v>
          </cell>
          <cell r="AB715" t="str">
            <v>No Reimbursement</v>
          </cell>
          <cell r="AI715">
            <v>2020</v>
          </cell>
          <cell r="AJ715" t="str">
            <v>Uncertain</v>
          </cell>
          <cell r="AS715" t="str">
            <v>P_897049425</v>
          </cell>
          <cell r="AT715" t="str">
            <v>P_565380331</v>
          </cell>
          <cell r="AU715" t="str">
            <v>P_559362792</v>
          </cell>
          <cell r="AV715" t="str">
            <v>P_439433825</v>
          </cell>
          <cell r="AW715" t="str">
            <v>P_630747427</v>
          </cell>
          <cell r="BC715" t="str">
            <v>Low Income Residential rate</v>
          </cell>
        </row>
        <row r="716">
          <cell r="A716" t="str">
            <v>C_981286488k</v>
          </cell>
          <cell r="C716">
            <v>44313</v>
          </cell>
          <cell r="D716" t="str">
            <v>KL</v>
          </cell>
          <cell r="E716" t="str">
            <v>https://umnboxcom/s/z8j31dobwzvguhymcggffvnxv4fidnu2</v>
          </cell>
          <cell r="F716" t="str">
            <v>Sol Oregon</v>
          </cell>
          <cell r="G716" t="str">
            <v>Portland General Electric Co</v>
          </cell>
          <cell r="H716">
            <v>15248</v>
          </cell>
          <cell r="I716">
            <v>1000</v>
          </cell>
          <cell r="M716" t="str">
            <v>Fixed Wattage Amount</v>
          </cell>
          <cell r="N716">
            <v>20</v>
          </cell>
          <cell r="O716" t="str">
            <v>Residential</v>
          </cell>
          <cell r="Q716" t="str">
            <v>Amortized – Per kWh</v>
          </cell>
          <cell r="V716">
            <v>-8.9871999999999994E-2</v>
          </cell>
          <cell r="W716">
            <v>0</v>
          </cell>
          <cell r="X716">
            <v>240</v>
          </cell>
          <cell r="AB716" t="str">
            <v>No Reimbursement</v>
          </cell>
          <cell r="AI716">
            <v>2020</v>
          </cell>
          <cell r="AJ716" t="str">
            <v>Uncertain</v>
          </cell>
          <cell r="AS716" t="str">
            <v>P_715357952</v>
          </cell>
          <cell r="BC716" t="str">
            <v>Low Income Residential rate</v>
          </cell>
        </row>
        <row r="717">
          <cell r="A717" t="str">
            <v>C_981286488c</v>
          </cell>
          <cell r="B717" t="str">
            <v>Y</v>
          </cell>
          <cell r="C717">
            <v>44313</v>
          </cell>
          <cell r="D717" t="str">
            <v>KL</v>
          </cell>
          <cell r="E717" t="str">
            <v>https://umnboxcom/s/z8j31dobwzvguhymcggffvnxv4fidnu2</v>
          </cell>
          <cell r="F717" t="str">
            <v>Neighborhood Power</v>
          </cell>
          <cell r="G717" t="str">
            <v>Portland General Electric Co</v>
          </cell>
          <cell r="H717">
            <v>15248</v>
          </cell>
          <cell r="I717">
            <v>1000</v>
          </cell>
          <cell r="M717" t="str">
            <v>Fixed Wattage Amount</v>
          </cell>
          <cell r="N717">
            <v>20</v>
          </cell>
          <cell r="O717" t="str">
            <v>Comm/Ind</v>
          </cell>
          <cell r="Q717" t="str">
            <v>Hybrid</v>
          </cell>
          <cell r="S717">
            <v>1.9200000000000002</v>
          </cell>
          <cell r="V717">
            <v>-0.1014302</v>
          </cell>
          <cell r="W717">
            <v>0</v>
          </cell>
          <cell r="X717">
            <v>240</v>
          </cell>
          <cell r="AB717" t="str">
            <v>No Reimbursement</v>
          </cell>
          <cell r="AI717">
            <v>2020</v>
          </cell>
          <cell r="AJ717" t="str">
            <v>Uncertain</v>
          </cell>
          <cell r="AS717" t="str">
            <v>P_186012152</v>
          </cell>
        </row>
        <row r="718">
          <cell r="A718" t="str">
            <v>C_981286488d</v>
          </cell>
          <cell r="B718" t="str">
            <v>Y</v>
          </cell>
          <cell r="C718">
            <v>44313</v>
          </cell>
          <cell r="D718" t="str">
            <v>KL</v>
          </cell>
          <cell r="E718" t="str">
            <v>https://umnboxcom/s/z8j31dobwzvguhymcggffvnxv4fidnu2</v>
          </cell>
          <cell r="F718" t="str">
            <v>Neighborhood Power</v>
          </cell>
          <cell r="G718" t="str">
            <v>Portland General Electric Co</v>
          </cell>
          <cell r="H718">
            <v>15248</v>
          </cell>
          <cell r="I718">
            <v>1000</v>
          </cell>
          <cell r="M718" t="str">
            <v>Fixed Wattage Amount</v>
          </cell>
          <cell r="N718">
            <v>20</v>
          </cell>
          <cell r="O718" t="str">
            <v>Comm/Ind</v>
          </cell>
          <cell r="Q718" t="str">
            <v>Hybrid</v>
          </cell>
          <cell r="S718">
            <v>1.9200000000000002</v>
          </cell>
          <cell r="V718">
            <v>-0.10103380000000001</v>
          </cell>
          <cell r="W718">
            <v>0</v>
          </cell>
          <cell r="X718">
            <v>240</v>
          </cell>
          <cell r="AB718" t="str">
            <v>No Reimbursement</v>
          </cell>
          <cell r="AI718">
            <v>2020</v>
          </cell>
          <cell r="AJ718" t="str">
            <v>Uncertain</v>
          </cell>
          <cell r="AS718" t="str">
            <v>P_744372596</v>
          </cell>
        </row>
        <row r="719">
          <cell r="A719" t="str">
            <v>C_981286488e</v>
          </cell>
          <cell r="B719" t="str">
            <v>Y</v>
          </cell>
          <cell r="C719">
            <v>44313</v>
          </cell>
          <cell r="D719" t="str">
            <v>KL</v>
          </cell>
          <cell r="E719" t="str">
            <v>https://umnboxcom/s/z8j31dobwzvguhymcggffvnxv4fidnu2</v>
          </cell>
          <cell r="F719" t="str">
            <v>Neighborhood Power</v>
          </cell>
          <cell r="G719" t="str">
            <v>Portland General Electric Co</v>
          </cell>
          <cell r="H719">
            <v>15248</v>
          </cell>
          <cell r="I719">
            <v>1000</v>
          </cell>
          <cell r="M719" t="str">
            <v>Fixed Wattage Amount</v>
          </cell>
          <cell r="N719">
            <v>20</v>
          </cell>
          <cell r="O719" t="str">
            <v>Residential</v>
          </cell>
          <cell r="Q719" t="str">
            <v>Hybrid</v>
          </cell>
          <cell r="S719">
            <v>1.9200000000000002</v>
          </cell>
          <cell r="V719">
            <v>-0.1011447</v>
          </cell>
          <cell r="W719">
            <v>0</v>
          </cell>
          <cell r="X719">
            <v>240</v>
          </cell>
          <cell r="AB719" t="str">
            <v>No Reimbursement</v>
          </cell>
          <cell r="AI719">
            <v>2020</v>
          </cell>
          <cell r="AJ719" t="str">
            <v>Uncertain</v>
          </cell>
          <cell r="AS719" t="str">
            <v>P_665544589</v>
          </cell>
        </row>
        <row r="720">
          <cell r="A720" t="str">
            <v>C_981286488f</v>
          </cell>
          <cell r="B720" t="str">
            <v>Y</v>
          </cell>
          <cell r="C720">
            <v>44313</v>
          </cell>
          <cell r="D720" t="str">
            <v>KL</v>
          </cell>
          <cell r="E720" t="str">
            <v>https://umnboxcom/s/z8j31dobwzvguhymcggffvnxv4fidnu2</v>
          </cell>
          <cell r="F720" t="str">
            <v>Neighborhood Power</v>
          </cell>
          <cell r="G720" t="str">
            <v>Portland General Electric Co</v>
          </cell>
          <cell r="H720">
            <v>15248</v>
          </cell>
          <cell r="I720">
            <v>1000</v>
          </cell>
          <cell r="M720" t="str">
            <v>Fixed Wattage Amount</v>
          </cell>
          <cell r="N720">
            <v>20</v>
          </cell>
          <cell r="O720" t="str">
            <v>Comm/Ind</v>
          </cell>
          <cell r="Q720" t="str">
            <v>Hybrid</v>
          </cell>
          <cell r="S720">
            <v>1.9200000000000002</v>
          </cell>
          <cell r="V720">
            <v>-0.1011447</v>
          </cell>
          <cell r="W720">
            <v>0</v>
          </cell>
          <cell r="X720">
            <v>240</v>
          </cell>
          <cell r="AB720" t="str">
            <v>No Reimbursement</v>
          </cell>
          <cell r="AI720">
            <v>2020</v>
          </cell>
          <cell r="AJ720" t="str">
            <v>Uncertain</v>
          </cell>
          <cell r="AS720" t="str">
            <v>P_665544589</v>
          </cell>
          <cell r="BC720" t="str">
            <v>Low Income Residential rate</v>
          </cell>
        </row>
        <row r="721">
          <cell r="A721" t="str">
            <v>C_981286488g</v>
          </cell>
          <cell r="B721" t="str">
            <v>Y</v>
          </cell>
          <cell r="C721">
            <v>44314</v>
          </cell>
          <cell r="D721" t="str">
            <v>KL</v>
          </cell>
          <cell r="E721" t="str">
            <v>https://umnboxcom/s/z8j31dobwzvguhymcggffvnxv4fidnu2</v>
          </cell>
          <cell r="F721" t="str">
            <v>Oregon Shines</v>
          </cell>
          <cell r="G721" t="str">
            <v>Portland General Electric Co</v>
          </cell>
          <cell r="H721">
            <v>15248</v>
          </cell>
          <cell r="I721">
            <v>1000</v>
          </cell>
          <cell r="M721" t="str">
            <v>Fixed Wattage Amount</v>
          </cell>
          <cell r="N721">
            <v>20</v>
          </cell>
          <cell r="O721" t="str">
            <v>Residential</v>
          </cell>
          <cell r="Q721" t="str">
            <v>Hybrid</v>
          </cell>
          <cell r="S721">
            <v>1.9200000000000002</v>
          </cell>
          <cell r="V721">
            <v>-0.10672</v>
          </cell>
          <cell r="W721">
            <v>0</v>
          </cell>
          <cell r="X721">
            <v>240</v>
          </cell>
          <cell r="AB721" t="str">
            <v>No Reimbursement</v>
          </cell>
          <cell r="AI721">
            <v>2020</v>
          </cell>
          <cell r="AJ721" t="str">
            <v>Uncertain</v>
          </cell>
          <cell r="AS721" t="str">
            <v>P_897049425</v>
          </cell>
          <cell r="AT721" t="str">
            <v>P_565380331</v>
          </cell>
          <cell r="AU721" t="str">
            <v>P_559362792</v>
          </cell>
          <cell r="AV721" t="str">
            <v>P_439433825</v>
          </cell>
          <cell r="AW721" t="str">
            <v>P_630747427</v>
          </cell>
        </row>
        <row r="722">
          <cell r="A722" t="str">
            <v>C_981286488m</v>
          </cell>
          <cell r="B722" t="str">
            <v>Y</v>
          </cell>
          <cell r="C722">
            <v>44315</v>
          </cell>
          <cell r="D722" t="str">
            <v>KL</v>
          </cell>
          <cell r="E722" t="str">
            <v>https://umnboxcom/s/z8j31dobwzvguhymcggffvnxv4fidnu2</v>
          </cell>
          <cell r="F722" t="str">
            <v>Oregon Shines</v>
          </cell>
          <cell r="G722" t="str">
            <v>Portland General Electric Co</v>
          </cell>
          <cell r="H722">
            <v>15248</v>
          </cell>
          <cell r="I722">
            <v>1000</v>
          </cell>
          <cell r="M722" t="str">
            <v>Fixed Wattage Amount</v>
          </cell>
          <cell r="N722">
            <v>20</v>
          </cell>
          <cell r="O722" t="str">
            <v>Residential</v>
          </cell>
          <cell r="Q722" t="str">
            <v>Hybrid</v>
          </cell>
          <cell r="S722">
            <v>2.1</v>
          </cell>
          <cell r="V722">
            <v>-9.282E-2</v>
          </cell>
          <cell r="W722">
            <v>0</v>
          </cell>
          <cell r="X722">
            <v>240</v>
          </cell>
          <cell r="AB722" t="str">
            <v>No Reimbursement</v>
          </cell>
          <cell r="AI722">
            <v>2020</v>
          </cell>
          <cell r="AJ722" t="str">
            <v>Uncertain</v>
          </cell>
          <cell r="AS722" t="str">
            <v>P_760074851</v>
          </cell>
          <cell r="AT722" t="str">
            <v>P_200707712</v>
          </cell>
          <cell r="AU722" t="str">
            <v>P_773576779</v>
          </cell>
          <cell r="AV722" t="str">
            <v>P_760074851</v>
          </cell>
        </row>
        <row r="723">
          <cell r="A723" t="str">
            <v>C_981286488l</v>
          </cell>
          <cell r="C723">
            <v>44314</v>
          </cell>
          <cell r="D723" t="str">
            <v>KL</v>
          </cell>
          <cell r="E723" t="str">
            <v>https://umnboxcom/s/z8j31dobwzvguhymcggffvnxv4fidnu2</v>
          </cell>
          <cell r="F723" t="str">
            <v>Sol Oregon</v>
          </cell>
          <cell r="G723" t="str">
            <v>Portland General Electric Co</v>
          </cell>
          <cell r="H723">
            <v>15248</v>
          </cell>
          <cell r="I723">
            <v>1000</v>
          </cell>
          <cell r="M723" t="str">
            <v>Fixed Wattage Amount</v>
          </cell>
          <cell r="N723">
            <v>20</v>
          </cell>
          <cell r="O723" t="str">
            <v>Residential</v>
          </cell>
          <cell r="Q723" t="str">
            <v>Hybrid</v>
          </cell>
          <cell r="S723">
            <v>1.9200000000000002</v>
          </cell>
          <cell r="V723">
            <v>-0.10672</v>
          </cell>
          <cell r="W723">
            <v>0</v>
          </cell>
          <cell r="X723">
            <v>240</v>
          </cell>
          <cell r="AB723" t="str">
            <v>No Reimbursement</v>
          </cell>
          <cell r="AI723">
            <v>2020</v>
          </cell>
          <cell r="AJ723" t="str">
            <v>Uncertain</v>
          </cell>
          <cell r="AS723" t="str">
            <v>P_715357952</v>
          </cell>
        </row>
        <row r="724">
          <cell r="A724" t="str">
            <v>C_981286488h</v>
          </cell>
          <cell r="B724" t="str">
            <v>Y</v>
          </cell>
          <cell r="C724">
            <v>44313</v>
          </cell>
          <cell r="D724" t="str">
            <v>KL</v>
          </cell>
          <cell r="E724" t="str">
            <v>https://umnboxcom/s/z8j31dobwzvguhymcggffvnxv4fidnu2</v>
          </cell>
          <cell r="F724" t="str">
            <v xml:space="preserve">ROSE Community Development </v>
          </cell>
          <cell r="G724" t="str">
            <v>Portland General Electric Co</v>
          </cell>
          <cell r="H724">
            <v>15248</v>
          </cell>
          <cell r="I724">
            <v>1000</v>
          </cell>
          <cell r="M724" t="str">
            <v>Fixed Wattage Amount</v>
          </cell>
          <cell r="N724">
            <v>20</v>
          </cell>
          <cell r="O724" t="str">
            <v>Residential</v>
          </cell>
          <cell r="Q724" t="str">
            <v>Hybrid</v>
          </cell>
          <cell r="S724">
            <v>1.9200000000000002</v>
          </cell>
          <cell r="V724">
            <v>-2.75E-2</v>
          </cell>
          <cell r="W724">
            <v>0</v>
          </cell>
          <cell r="X724">
            <v>240</v>
          </cell>
          <cell r="AB724" t="str">
            <v>No Reimbursement</v>
          </cell>
          <cell r="AI724">
            <v>2020</v>
          </cell>
          <cell r="AJ724" t="str">
            <v>Uncertain</v>
          </cell>
          <cell r="AS724" t="str">
            <v>P_489448098</v>
          </cell>
          <cell r="BC724" t="str">
            <v>Low Income Residential rate</v>
          </cell>
        </row>
        <row r="725">
          <cell r="A725" t="str">
            <v>C_981286488i</v>
          </cell>
          <cell r="B725" t="str">
            <v>Y</v>
          </cell>
          <cell r="C725">
            <v>44315</v>
          </cell>
          <cell r="D725" t="str">
            <v>KL</v>
          </cell>
          <cell r="E725" t="str">
            <v>https://umnboxcom/s/z8j31dobwzvguhymcggffvnxv4fidnu2</v>
          </cell>
          <cell r="F725" t="str">
            <v>Oregon Shines</v>
          </cell>
          <cell r="G725" t="str">
            <v>Pacific Power</v>
          </cell>
          <cell r="H725" t="str">
            <v>14354OR</v>
          </cell>
          <cell r="I725">
            <v>1000</v>
          </cell>
          <cell r="M725" t="str">
            <v>Fixed Wattage Amount</v>
          </cell>
          <cell r="N725">
            <v>20</v>
          </cell>
          <cell r="O725" t="str">
            <v>Residential</v>
          </cell>
          <cell r="Q725" t="str">
            <v>Amortized – Per kWh</v>
          </cell>
          <cell r="V725">
            <v>-7.8159999999999993E-2</v>
          </cell>
          <cell r="W725">
            <v>0</v>
          </cell>
          <cell r="X725">
            <v>240</v>
          </cell>
          <cell r="AB725" t="str">
            <v>No Reimbursement</v>
          </cell>
          <cell r="AI725">
            <v>2020</v>
          </cell>
          <cell r="AJ725" t="str">
            <v>Uncertain</v>
          </cell>
          <cell r="AS725" t="str">
            <v>P_479538692</v>
          </cell>
          <cell r="AT725" t="str">
            <v>P_898577396</v>
          </cell>
          <cell r="AU725" t="str">
            <v>P_200707712</v>
          </cell>
          <cell r="AV725" t="str">
            <v>P_773576779</v>
          </cell>
          <cell r="BC725" t="str">
            <v>LMI Rate</v>
          </cell>
        </row>
        <row r="726">
          <cell r="A726" t="str">
            <v>C_655061582</v>
          </cell>
          <cell r="B726" t="str">
            <v>Y</v>
          </cell>
          <cell r="C726">
            <v>44313</v>
          </cell>
          <cell r="D726" t="str">
            <v>KL</v>
          </cell>
          <cell r="E726" t="str">
            <v>https://umnboxcom/s/pj29e8uzt68wq9fs3i3sjyey8uix81ga</v>
          </cell>
          <cell r="F726" t="str">
            <v>Arkansas Public Service Commission</v>
          </cell>
          <cell r="G726" t="str">
            <v>Entergy Arkansas Inc</v>
          </cell>
          <cell r="H726">
            <v>814</v>
          </cell>
          <cell r="I726">
            <v>1000</v>
          </cell>
          <cell r="M726" t="str">
            <v>Fixed Wattage Amount</v>
          </cell>
          <cell r="N726">
            <v>1</v>
          </cell>
          <cell r="O726" t="str">
            <v>Residential</v>
          </cell>
          <cell r="Q726" t="str">
            <v>Amortized – Per kWh</v>
          </cell>
          <cell r="V726">
            <v>5.3449999999999998E-2</v>
          </cell>
          <cell r="X726">
            <v>12</v>
          </cell>
          <cell r="AB726" t="str">
            <v>Other</v>
          </cell>
          <cell r="AC726" t="str">
            <v>MISO Market Settlement Rate: Per kWh rate derived from monthly net settlements from Midcontinent  Independent  System  Operator,  Inc  (MISO)  energy  markets  and  the  MISO  Planning  Resource  Auction  associated  with  the  Designated  Renewable  Resource(s)</v>
          </cell>
          <cell r="AJ726" t="str">
            <v>Subscriber</v>
          </cell>
          <cell r="AK726" t="str">
            <v>Retired on behalf of the subscriber</v>
          </cell>
          <cell r="AS726" t="str">
            <v>P_235501220</v>
          </cell>
          <cell r="BC726" t="str">
            <v>Low Income Affordable Housing</v>
          </cell>
        </row>
        <row r="727">
          <cell r="A727" t="str">
            <v>C_932359829</v>
          </cell>
          <cell r="C727">
            <v>44538</v>
          </cell>
          <cell r="D727" t="str">
            <v>JAP</v>
          </cell>
          <cell r="E727" t="str">
            <v>https://umnappboxcom/file/822349399177</v>
          </cell>
          <cell r="F727" t="str">
            <v>Arcadia Power</v>
          </cell>
          <cell r="G727" t="str">
            <v>New York State Elec &amp; Gas Corp</v>
          </cell>
          <cell r="H727">
            <v>13511</v>
          </cell>
          <cell r="L727">
            <v>80</v>
          </cell>
          <cell r="M727" t="str">
            <v>Pct of Customer Load</v>
          </cell>
          <cell r="N727">
            <v>20</v>
          </cell>
          <cell r="O727" t="str">
            <v>Residential</v>
          </cell>
          <cell r="Q727" t="str">
            <v>Discount Rate</v>
          </cell>
          <cell r="Y727">
            <v>0.05</v>
          </cell>
          <cell r="AB727" t="str">
            <v>Other</v>
          </cell>
          <cell r="AC727" t="str">
            <v>5% off the bill credit (VDER) rate</v>
          </cell>
          <cell r="AF727" t="str">
            <v>Summer</v>
          </cell>
          <cell r="AI727">
            <v>2019</v>
          </cell>
          <cell r="AJ727" t="str">
            <v>Utility</v>
          </cell>
          <cell r="BC727" t="str">
            <v>No customer credt check required (ie, no FICO score required) Contract lengths are 20 years, but subscribers may cancel at anytime without triggering exit fees</v>
          </cell>
        </row>
        <row r="728">
          <cell r="A728" t="str">
            <v>C_389419440</v>
          </cell>
          <cell r="C728">
            <v>44538</v>
          </cell>
          <cell r="D728" t="str">
            <v>JAP</v>
          </cell>
          <cell r="E728" t="str">
            <v>https://umnappboxcom/file/822349399177</v>
          </cell>
          <cell r="F728" t="str">
            <v>Arcadia Power</v>
          </cell>
          <cell r="G728" t="str">
            <v>Niagara Mohawk Power Corp.</v>
          </cell>
          <cell r="H728">
            <v>13573</v>
          </cell>
          <cell r="L728">
            <v>80</v>
          </cell>
          <cell r="M728" t="str">
            <v>Pct of Customer Load</v>
          </cell>
          <cell r="N728">
            <v>20</v>
          </cell>
          <cell r="O728" t="str">
            <v>Residential</v>
          </cell>
          <cell r="Q728" t="str">
            <v>Discount Rate</v>
          </cell>
          <cell r="Y728">
            <v>0.05</v>
          </cell>
          <cell r="AB728" t="str">
            <v>Other</v>
          </cell>
          <cell r="AC728" t="str">
            <v>5% off the bill credit (VDER or Remote Net Metering) rate</v>
          </cell>
          <cell r="AF728" t="str">
            <v>Winter</v>
          </cell>
          <cell r="AG728">
            <v>11</v>
          </cell>
          <cell r="AI728">
            <v>2018</v>
          </cell>
          <cell r="AJ728" t="str">
            <v>Utility</v>
          </cell>
          <cell r="BC728" t="str">
            <v>No customer credt check required (ie, no FICO score required) Contract lengths are 20 years, but subscribers may cancel at anytime without triggering exit fees</v>
          </cell>
        </row>
        <row r="729">
          <cell r="A729" t="str">
            <v>C_385334686</v>
          </cell>
          <cell r="C729">
            <v>44538</v>
          </cell>
          <cell r="D729" t="str">
            <v>JAP</v>
          </cell>
          <cell r="E729" t="str">
            <v>https://umnappboxcom/file/822349399177</v>
          </cell>
          <cell r="F729" t="str">
            <v>Arcadia Power</v>
          </cell>
          <cell r="G729" t="str">
            <v>Rochester Gas &amp; Electric Corp</v>
          </cell>
          <cell r="H729">
            <v>16183</v>
          </cell>
          <cell r="L729">
            <v>80</v>
          </cell>
          <cell r="M729" t="str">
            <v>Pct of Customer Load</v>
          </cell>
          <cell r="N729">
            <v>20</v>
          </cell>
          <cell r="O729" t="str">
            <v>Residential</v>
          </cell>
          <cell r="Q729" t="str">
            <v>Discount Rate</v>
          </cell>
          <cell r="Y729">
            <v>0.05</v>
          </cell>
          <cell r="AB729" t="str">
            <v>Other</v>
          </cell>
          <cell r="AC729" t="str">
            <v>5% off the bill credit (Remote Net Metering) rate</v>
          </cell>
          <cell r="AF729" t="str">
            <v>Winter</v>
          </cell>
          <cell r="AG729">
            <v>11</v>
          </cell>
          <cell r="AI729">
            <v>2018</v>
          </cell>
          <cell r="AJ729" t="str">
            <v>Utility</v>
          </cell>
          <cell r="BC729" t="str">
            <v>No customer credt check required (ie, no FICO score required) Contract lengths are 20 years, but subscribers may cancel at anytime without triggering exit fees</v>
          </cell>
        </row>
        <row r="730">
          <cell r="A730" t="str">
            <v>C_645581374</v>
          </cell>
          <cell r="C730">
            <v>44538</v>
          </cell>
          <cell r="D730" t="str">
            <v>JAP</v>
          </cell>
          <cell r="E730" t="str">
            <v>https://umnappboxcom/file/822349399177</v>
          </cell>
          <cell r="F730" t="str">
            <v>Arcadia Power</v>
          </cell>
          <cell r="G730" t="str">
            <v>National Grid</v>
          </cell>
          <cell r="H730">
            <v>11804</v>
          </cell>
          <cell r="L730">
            <v>100</v>
          </cell>
          <cell r="M730" t="str">
            <v>Pct of Customer Load</v>
          </cell>
          <cell r="N730">
            <v>20</v>
          </cell>
          <cell r="O730" t="str">
            <v>Residential</v>
          </cell>
          <cell r="Q730" t="str">
            <v>Discount Rate</v>
          </cell>
          <cell r="Y730">
            <v>7.4999999999999997E-2</v>
          </cell>
          <cell r="AB730" t="str">
            <v>Other</v>
          </cell>
          <cell r="AC730" t="str">
            <v>75% off Alternative On-Bill Credit rate (ie, basic generation rate)</v>
          </cell>
          <cell r="AF730" t="str">
            <v>Winter</v>
          </cell>
          <cell r="AI730">
            <v>2019</v>
          </cell>
          <cell r="BC730" t="str">
            <v>No customer credt check required (ie, no FICO score required) Contract lengths are 20 years, but subscribers may cancel at anytime without triggering exit fees</v>
          </cell>
        </row>
        <row r="731">
          <cell r="A731" t="str">
            <v>C_823870577</v>
          </cell>
          <cell r="C731">
            <v>44538</v>
          </cell>
          <cell r="D731" t="str">
            <v>JAP</v>
          </cell>
          <cell r="E731" t="str">
            <v>https://umnappboxcom/file/822349399177</v>
          </cell>
          <cell r="F731" t="str">
            <v>Arcadia Power</v>
          </cell>
          <cell r="G731" t="str">
            <v>Baltimore Gas &amp; Electric Co</v>
          </cell>
          <cell r="H731">
            <v>1167</v>
          </cell>
          <cell r="L731">
            <v>100</v>
          </cell>
          <cell r="M731" t="str">
            <v>Pct of Customer Load</v>
          </cell>
          <cell r="N731">
            <v>20</v>
          </cell>
          <cell r="O731" t="str">
            <v>Residential</v>
          </cell>
          <cell r="Q731" t="str">
            <v>Discount Rate</v>
          </cell>
          <cell r="Y731">
            <v>0.05</v>
          </cell>
          <cell r="AB731" t="str">
            <v>Other</v>
          </cell>
          <cell r="AC731" t="str">
            <v>5% off retail rate</v>
          </cell>
          <cell r="AF731" t="str">
            <v>Winter</v>
          </cell>
          <cell r="AG731">
            <v>11</v>
          </cell>
          <cell r="AI731">
            <v>2018</v>
          </cell>
          <cell r="BC731" t="str">
            <v>No customer credt check required (ie, no FICO score required) Contract lengths are 20 years, but subscribers may cancel at anytime without triggering exit fees</v>
          </cell>
        </row>
        <row r="732">
          <cell r="A732" t="str">
            <v>C_781122924</v>
          </cell>
          <cell r="C732">
            <v>44538</v>
          </cell>
          <cell r="D732" t="str">
            <v>JAP</v>
          </cell>
          <cell r="E732" t="str">
            <v>https://umnappboxcom/file/822349399177</v>
          </cell>
          <cell r="F732" t="str">
            <v>Arcadia Power</v>
          </cell>
          <cell r="G732" t="str">
            <v>Potomac Electric Power Co</v>
          </cell>
          <cell r="H732" t="str">
            <v>15270DC</v>
          </cell>
          <cell r="L732">
            <v>100</v>
          </cell>
          <cell r="M732" t="str">
            <v>Pct of Customer Load</v>
          </cell>
          <cell r="N732">
            <v>20</v>
          </cell>
          <cell r="O732" t="str">
            <v>Residential</v>
          </cell>
          <cell r="Q732" t="str">
            <v>Discount Rate</v>
          </cell>
          <cell r="Y732">
            <v>0.05</v>
          </cell>
          <cell r="AB732" t="str">
            <v>Other</v>
          </cell>
          <cell r="AC732" t="str">
            <v>5% off retail rate</v>
          </cell>
          <cell r="AF732" t="str">
            <v>Summer</v>
          </cell>
          <cell r="AG732">
            <v>7</v>
          </cell>
          <cell r="AI732">
            <v>2019</v>
          </cell>
          <cell r="BC732" t="str">
            <v>No customer credt check required (ie, no FICO score required) Contract lengths are 20 years, but subscribers may cancel at anytime without triggering exit fees</v>
          </cell>
        </row>
        <row r="733">
          <cell r="A733" t="str">
            <v>C_907260944</v>
          </cell>
          <cell r="C733">
            <v>44538</v>
          </cell>
          <cell r="D733" t="str">
            <v>JAP</v>
          </cell>
          <cell r="E733" t="str">
            <v>https://umnappboxcom/file/822349399177</v>
          </cell>
          <cell r="F733" t="str">
            <v>Arcadia Power</v>
          </cell>
          <cell r="G733" t="str">
            <v>Ameren Illinois Company</v>
          </cell>
          <cell r="H733">
            <v>56697</v>
          </cell>
          <cell r="L733">
            <v>100</v>
          </cell>
          <cell r="M733" t="str">
            <v>Pct of Customer Load</v>
          </cell>
          <cell r="N733">
            <v>15</v>
          </cell>
          <cell r="O733" t="str">
            <v>Residential</v>
          </cell>
          <cell r="Q733" t="str">
            <v>Discount Rate</v>
          </cell>
          <cell r="Y733">
            <v>0.1</v>
          </cell>
          <cell r="AB733" t="str">
            <v>Other</v>
          </cell>
          <cell r="AC733" t="str">
            <v>10% off bill credit (supply) rate</v>
          </cell>
          <cell r="AF733" t="str">
            <v>Winter</v>
          </cell>
          <cell r="AI733">
            <v>2019</v>
          </cell>
          <cell r="BC733" t="str">
            <v>No customer credt check required (ie, no FICO score required) Contract lengths are 15 years, but subscribers may cancel at anytime without triggering exit fees</v>
          </cell>
        </row>
        <row r="734">
          <cell r="A734" t="str">
            <v>C_970352651</v>
          </cell>
          <cell r="C734">
            <v>44538</v>
          </cell>
          <cell r="D734" t="str">
            <v>JAP</v>
          </cell>
          <cell r="E734" t="str">
            <v>https://umnappboxcom/file/822349399177</v>
          </cell>
          <cell r="F734" t="str">
            <v>Arcadia Power</v>
          </cell>
          <cell r="G734" t="str">
            <v>Commonwealth Edison Co</v>
          </cell>
          <cell r="H734">
            <v>4110</v>
          </cell>
          <cell r="L734">
            <v>100</v>
          </cell>
          <cell r="M734" t="str">
            <v>Pct of Customer Load</v>
          </cell>
          <cell r="N734">
            <v>15</v>
          </cell>
          <cell r="O734" t="str">
            <v>Residential</v>
          </cell>
          <cell r="Q734" t="str">
            <v>Discount Rate</v>
          </cell>
          <cell r="Y734">
            <v>0.1</v>
          </cell>
          <cell r="AB734" t="str">
            <v>Other</v>
          </cell>
          <cell r="AC734" t="str">
            <v>10% off bill credit (supply) rate</v>
          </cell>
          <cell r="AF734" t="str">
            <v>Winter</v>
          </cell>
          <cell r="AI734">
            <v>2019</v>
          </cell>
          <cell r="BC734" t="str">
            <v>No customer credt check required (ie, no FICO score required) Contract lengths are 15 years, but subscribers may cancel at anytime without triggering exit fees</v>
          </cell>
        </row>
        <row r="735">
          <cell r="A735" t="str">
            <v>C_748335733</v>
          </cell>
          <cell r="C735">
            <v>44538</v>
          </cell>
          <cell r="D735" t="str">
            <v>JAP</v>
          </cell>
          <cell r="E735" t="str">
            <v>https://umnappboxcom/file/822349818623</v>
          </cell>
          <cell r="F735" t="str">
            <v>Cooperative Energy Futures</v>
          </cell>
          <cell r="G735" t="str">
            <v>Northern States Power Co - Minnesota</v>
          </cell>
          <cell r="H735">
            <v>13781</v>
          </cell>
          <cell r="I735">
            <v>1000</v>
          </cell>
          <cell r="J735" t="str">
            <v>DC</v>
          </cell>
          <cell r="M735" t="str">
            <v>Fixed Wattage Amount</v>
          </cell>
          <cell r="N735">
            <v>25</v>
          </cell>
          <cell r="O735" t="str">
            <v>Residential</v>
          </cell>
          <cell r="Q735" t="str">
            <v>Amortized – Per kWh</v>
          </cell>
          <cell r="V735">
            <v>0.15</v>
          </cell>
          <cell r="W735">
            <v>0.02</v>
          </cell>
          <cell r="X735">
            <v>300</v>
          </cell>
          <cell r="AB735" t="str">
            <v>VNEM</v>
          </cell>
          <cell r="AC735"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5">
            <v>0.13583000000000001</v>
          </cell>
          <cell r="AF735" t="str">
            <v>Summer</v>
          </cell>
          <cell r="AG735">
            <v>7</v>
          </cell>
          <cell r="AI735">
            <v>2016</v>
          </cell>
          <cell r="AJ735" t="str">
            <v>Utility</v>
          </cell>
          <cell r="AK735" t="str">
            <v>Included in reimbursement</v>
          </cell>
          <cell r="AL735" t="str">
            <v>P_586741358</v>
          </cell>
          <cell r="AM735" t="str">
            <v>P_381930200</v>
          </cell>
          <cell r="AN735" t="str">
            <v>P_543429141</v>
          </cell>
          <cell r="AO735" t="str">
            <v>P_636523924</v>
          </cell>
          <cell r="AP735" t="str">
            <v>P_370825684</v>
          </cell>
          <cell r="AS735" t="str">
            <v>P_586741358</v>
          </cell>
          <cell r="AT735" t="str">
            <v>P_381930200</v>
          </cell>
          <cell r="AU735" t="str">
            <v>P_543429141</v>
          </cell>
          <cell r="AV735" t="str">
            <v>P_636523924</v>
          </cell>
          <cell r="AW735" t="str">
            <v>P_370825684</v>
          </cell>
        </row>
        <row r="736">
          <cell r="A736" t="str">
            <v>C_085009244</v>
          </cell>
          <cell r="C736">
            <v>44538</v>
          </cell>
          <cell r="D736" t="str">
            <v>JAP</v>
          </cell>
          <cell r="E736" t="str">
            <v>https://umnappboxcom/file/822349818623</v>
          </cell>
          <cell r="F736" t="str">
            <v>Cooperative Energy Futures</v>
          </cell>
          <cell r="G736" t="str">
            <v>Northern States Power Co - Minnesota</v>
          </cell>
          <cell r="H736">
            <v>13781</v>
          </cell>
          <cell r="I736">
            <v>1000</v>
          </cell>
          <cell r="J736" t="str">
            <v>DC</v>
          </cell>
          <cell r="M736" t="str">
            <v>Fixed Wattage Amount</v>
          </cell>
          <cell r="N736">
            <v>25</v>
          </cell>
          <cell r="O736" t="str">
            <v>Commercial</v>
          </cell>
          <cell r="P736" t="str">
            <v>This offer is available to commercial customers that Xcel Energy classifies as "Small General Service" (no charge for peak demand)</v>
          </cell>
          <cell r="Q736" t="str">
            <v>Amortized – Per kWh</v>
          </cell>
          <cell r="V736">
            <v>0.14000000000000001</v>
          </cell>
          <cell r="W736">
            <v>0.02</v>
          </cell>
          <cell r="X736">
            <v>300</v>
          </cell>
          <cell r="AB736" t="str">
            <v>VNEM</v>
          </cell>
          <cell r="AC736"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6">
            <v>0.12509000000000001</v>
          </cell>
          <cell r="AF736" t="str">
            <v>Summer</v>
          </cell>
          <cell r="AG736">
            <v>7</v>
          </cell>
          <cell r="AI736">
            <v>2016</v>
          </cell>
          <cell r="AJ736" t="str">
            <v>Utility</v>
          </cell>
          <cell r="AK736" t="str">
            <v>Included in reimbursement</v>
          </cell>
          <cell r="AL736" t="str">
            <v>P_586741358</v>
          </cell>
          <cell r="AM736" t="str">
            <v>P_381930200</v>
          </cell>
          <cell r="AN736" t="str">
            <v>P_543429141</v>
          </cell>
          <cell r="AO736" t="str">
            <v>P_636523924</v>
          </cell>
          <cell r="AP736" t="str">
            <v>P_370825684</v>
          </cell>
          <cell r="AS736" t="str">
            <v>P_586741358</v>
          </cell>
          <cell r="AT736" t="str">
            <v>P_381930200</v>
          </cell>
          <cell r="AU736" t="str">
            <v>P_543429141</v>
          </cell>
          <cell r="AV736" t="str">
            <v>P_636523924</v>
          </cell>
          <cell r="AW736" t="str">
            <v>P_370825684</v>
          </cell>
        </row>
        <row r="737">
          <cell r="A737" t="str">
            <v>C_213553868</v>
          </cell>
          <cell r="C737">
            <v>44538</v>
          </cell>
          <cell r="D737" t="str">
            <v>JAP</v>
          </cell>
          <cell r="E737" t="str">
            <v>https://umnappboxcom/file/822349818623</v>
          </cell>
          <cell r="F737" t="str">
            <v>Cooperative Energy Futures</v>
          </cell>
          <cell r="G737" t="str">
            <v>Northern States Power Co - Minnesota</v>
          </cell>
          <cell r="H737">
            <v>13781</v>
          </cell>
          <cell r="I737">
            <v>1000</v>
          </cell>
          <cell r="J737" t="str">
            <v>DC</v>
          </cell>
          <cell r="M737" t="str">
            <v>Fixed Wattage Amount</v>
          </cell>
          <cell r="N737">
            <v>25</v>
          </cell>
          <cell r="O737" t="str">
            <v>Residential</v>
          </cell>
          <cell r="Q737" t="str">
            <v>Pay up front – Fixed</v>
          </cell>
          <cell r="R737">
            <v>2125</v>
          </cell>
          <cell r="AB737" t="str">
            <v>VNEM</v>
          </cell>
          <cell r="AC737"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7">
            <v>0.13583000000000001</v>
          </cell>
          <cell r="AF737" t="str">
            <v>Summer</v>
          </cell>
          <cell r="AG737">
            <v>7</v>
          </cell>
          <cell r="AI737">
            <v>2016</v>
          </cell>
          <cell r="AJ737" t="str">
            <v>Utility</v>
          </cell>
          <cell r="AK737" t="str">
            <v>Included in reimbursement</v>
          </cell>
          <cell r="AL737" t="str">
            <v>P_586741358</v>
          </cell>
          <cell r="AM737" t="str">
            <v>P_381930200</v>
          </cell>
          <cell r="AN737" t="str">
            <v>P_543429141</v>
          </cell>
          <cell r="AO737" t="str">
            <v>P_636523924</v>
          </cell>
          <cell r="AP737" t="str">
            <v>P_370825684</v>
          </cell>
          <cell r="AS737" t="str">
            <v>P_586741358</v>
          </cell>
          <cell r="AT737" t="str">
            <v>P_381930200</v>
          </cell>
          <cell r="AU737" t="str">
            <v>P_543429141</v>
          </cell>
          <cell r="AV737" t="str">
            <v>P_636523924</v>
          </cell>
          <cell r="AW737" t="str">
            <v>P_370825684</v>
          </cell>
        </row>
        <row r="738">
          <cell r="A738" t="str">
            <v>C_259201340</v>
          </cell>
          <cell r="C738">
            <v>44538</v>
          </cell>
          <cell r="D738" t="str">
            <v>JAP</v>
          </cell>
          <cell r="E738" t="str">
            <v>https://umnappboxcom/file/822349818623</v>
          </cell>
          <cell r="F738" t="str">
            <v>Cooperative Energy Futures</v>
          </cell>
          <cell r="G738" t="str">
            <v>Northern States Power Co - Minnesota</v>
          </cell>
          <cell r="H738">
            <v>13781</v>
          </cell>
          <cell r="I738">
            <v>1000</v>
          </cell>
          <cell r="J738" t="str">
            <v>DC</v>
          </cell>
          <cell r="M738" t="str">
            <v>Fixed Wattage Amount</v>
          </cell>
          <cell r="N738">
            <v>25</v>
          </cell>
          <cell r="O738" t="str">
            <v>Commercial</v>
          </cell>
          <cell r="P738" t="str">
            <v>This offer is available to commercial customers that Xcel Energy classifies as "Small General Service" (no charge for peak demand)</v>
          </cell>
          <cell r="Q738" t="str">
            <v>Pay up front – Fixed</v>
          </cell>
          <cell r="R738">
            <v>2125</v>
          </cell>
          <cell r="AB738" t="str">
            <v>VNEM</v>
          </cell>
          <cell r="AC738"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8">
            <v>0.12509000000000001</v>
          </cell>
          <cell r="AF738" t="str">
            <v>Summer</v>
          </cell>
          <cell r="AG738">
            <v>7</v>
          </cell>
          <cell r="AI738">
            <v>2016</v>
          </cell>
          <cell r="AJ738" t="str">
            <v>Utility</v>
          </cell>
          <cell r="AK738" t="str">
            <v>Included in reimbursement</v>
          </cell>
          <cell r="AL738" t="str">
            <v>P_586741358</v>
          </cell>
          <cell r="AM738" t="str">
            <v>P_381930200</v>
          </cell>
          <cell r="AN738" t="str">
            <v>P_543429141</v>
          </cell>
          <cell r="AO738" t="str">
            <v>P_636523924</v>
          </cell>
          <cell r="AP738" t="str">
            <v>P_370825684</v>
          </cell>
          <cell r="AS738" t="str">
            <v>P_586741358</v>
          </cell>
          <cell r="AT738" t="str">
            <v>P_381930200</v>
          </cell>
          <cell r="AU738" t="str">
            <v>P_543429141</v>
          </cell>
          <cell r="AV738" t="str">
            <v>P_636523924</v>
          </cell>
          <cell r="AW738" t="str">
            <v>P_370825684</v>
          </cell>
        </row>
        <row r="739">
          <cell r="A739" t="str">
            <v>C_939313342</v>
          </cell>
          <cell r="C739">
            <v>44538</v>
          </cell>
          <cell r="D739" t="str">
            <v>JAP</v>
          </cell>
          <cell r="E739" t="str">
            <v>https://umnappboxcom/file/822349818623</v>
          </cell>
          <cell r="F739" t="str">
            <v>Cooperative Energy Futures</v>
          </cell>
          <cell r="G739" t="str">
            <v>Northern States Power Co - Minnesota</v>
          </cell>
          <cell r="H739">
            <v>13781</v>
          </cell>
          <cell r="I739">
            <v>1000</v>
          </cell>
          <cell r="J739" t="str">
            <v>DC</v>
          </cell>
          <cell r="M739" t="str">
            <v>Fixed Wattage Amount</v>
          </cell>
          <cell r="N739">
            <v>25</v>
          </cell>
          <cell r="O739" t="str">
            <v>Comm/Ind</v>
          </cell>
          <cell r="P739" t="str">
            <v>This offer is available to commercial/industrial customers that Xcel Energy classifies as "General Service" (charged for peak demand)</v>
          </cell>
          <cell r="Q739" t="str">
            <v>Pay up front – Fixed</v>
          </cell>
          <cell r="R739">
            <v>1875</v>
          </cell>
          <cell r="AB739" t="str">
            <v>VNEM</v>
          </cell>
          <cell r="AC739"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9">
            <v>0.10405</v>
          </cell>
          <cell r="AF739" t="str">
            <v>Summer</v>
          </cell>
          <cell r="AG739">
            <v>7</v>
          </cell>
          <cell r="AI739">
            <v>2016</v>
          </cell>
          <cell r="AJ739" t="str">
            <v>Utility</v>
          </cell>
          <cell r="AK739" t="str">
            <v>Included in reimbursement</v>
          </cell>
          <cell r="AL739" t="str">
            <v>P_586741358</v>
          </cell>
          <cell r="AM739" t="str">
            <v>P_381930200</v>
          </cell>
          <cell r="AN739" t="str">
            <v>P_543429141</v>
          </cell>
          <cell r="AO739" t="str">
            <v>P_636523924</v>
          </cell>
          <cell r="AP739" t="str">
            <v>P_370825684</v>
          </cell>
          <cell r="AS739" t="str">
            <v>P_586741358</v>
          </cell>
          <cell r="AT739" t="str">
            <v>P_381930200</v>
          </cell>
          <cell r="AU739" t="str">
            <v>P_543429141</v>
          </cell>
          <cell r="AV739" t="str">
            <v>P_636523924</v>
          </cell>
          <cell r="AW739" t="str">
            <v>P_370825684</v>
          </cell>
        </row>
        <row r="740">
          <cell r="A740" t="str">
            <v>C_020110568</v>
          </cell>
          <cell r="C740">
            <v>44538</v>
          </cell>
          <cell r="D740" t="str">
            <v>JAP</v>
          </cell>
          <cell r="E740" t="str">
            <v>https://umnappboxcom/file/822349818623</v>
          </cell>
          <cell r="F740" t="str">
            <v>Cooperative Energy Futures</v>
          </cell>
          <cell r="G740" t="str">
            <v>Northern States Power Co - Minnesota</v>
          </cell>
          <cell r="H740">
            <v>13781</v>
          </cell>
          <cell r="I740">
            <v>1000</v>
          </cell>
          <cell r="J740" t="str">
            <v>DC</v>
          </cell>
          <cell r="M740" t="str">
            <v>Fixed Wattage Amount</v>
          </cell>
          <cell r="N740">
            <v>25</v>
          </cell>
          <cell r="O740" t="str">
            <v>Commercial</v>
          </cell>
          <cell r="P740" t="str">
            <v>This offer is available to commercial customers that Xcel Energy classifies as "Small General Service" (no charge for peak demand)</v>
          </cell>
          <cell r="Q740" t="str">
            <v>Amortized – Per kWh</v>
          </cell>
          <cell r="V740">
            <v>0.15</v>
          </cell>
          <cell r="W740">
            <v>0.02</v>
          </cell>
          <cell r="X740">
            <v>300</v>
          </cell>
          <cell r="AB740" t="str">
            <v>VNEM</v>
          </cell>
          <cell r="AC740"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0">
            <v>0.12509000000000001</v>
          </cell>
          <cell r="AF740" t="str">
            <v>Fall</v>
          </cell>
          <cell r="AG740">
            <v>10</v>
          </cell>
          <cell r="AI740">
            <v>2015</v>
          </cell>
          <cell r="AJ740" t="str">
            <v>Utility</v>
          </cell>
          <cell r="AK740" t="str">
            <v>Included in reimbursement</v>
          </cell>
          <cell r="AL740" t="str">
            <v>P_174943329</v>
          </cell>
          <cell r="AM740" t="str">
            <v>P_505287269</v>
          </cell>
          <cell r="AN740" t="str">
            <v>P_312056760</v>
          </cell>
          <cell r="AS740" t="str">
            <v>P_174943329</v>
          </cell>
          <cell r="AT740" t="str">
            <v>P_505287269</v>
          </cell>
          <cell r="AU740" t="str">
            <v>P_312056760</v>
          </cell>
        </row>
        <row r="741">
          <cell r="A741" t="str">
            <v>C_829347508</v>
          </cell>
          <cell r="C741">
            <v>44538</v>
          </cell>
          <cell r="D741" t="str">
            <v>JAP</v>
          </cell>
          <cell r="E741" t="str">
            <v>https://umnappboxcom/file/822349818623</v>
          </cell>
          <cell r="F741" t="str">
            <v>Cooperative Energy Futures</v>
          </cell>
          <cell r="G741" t="str">
            <v>Northern States Power Co - Minnesota</v>
          </cell>
          <cell r="H741">
            <v>13781</v>
          </cell>
          <cell r="I741">
            <v>1000</v>
          </cell>
          <cell r="J741" t="str">
            <v>DC</v>
          </cell>
          <cell r="M741" t="str">
            <v>Fixed Wattage Amount</v>
          </cell>
          <cell r="N741">
            <v>25</v>
          </cell>
          <cell r="O741" t="str">
            <v>Comm/Ind</v>
          </cell>
          <cell r="P741" t="str">
            <v>This offer is available to commercial/industrial customers that Xcel Energy classifies as "General Service" (charged for peak demand)</v>
          </cell>
          <cell r="Q741" t="str">
            <v>Amortized – Per kWh</v>
          </cell>
          <cell r="V741">
            <v>0.13</v>
          </cell>
          <cell r="W741">
            <v>0.02</v>
          </cell>
          <cell r="X741">
            <v>300</v>
          </cell>
          <cell r="AB741" t="str">
            <v>VNEM</v>
          </cell>
          <cell r="AC741"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1">
            <v>0.10405</v>
          </cell>
          <cell r="AF741" t="str">
            <v>Fall</v>
          </cell>
          <cell r="AG741">
            <v>10</v>
          </cell>
          <cell r="AI741">
            <v>2015</v>
          </cell>
          <cell r="AJ741" t="str">
            <v>Utility</v>
          </cell>
          <cell r="AK741" t="str">
            <v>Included in reimbursement</v>
          </cell>
          <cell r="AL741" t="str">
            <v>P_174943329</v>
          </cell>
          <cell r="AM741" t="str">
            <v>P_505287269</v>
          </cell>
          <cell r="AN741" t="str">
            <v>P_312056760</v>
          </cell>
          <cell r="AS741" t="str">
            <v>P_174943329</v>
          </cell>
          <cell r="AT741" t="str">
            <v>P_505287269</v>
          </cell>
          <cell r="AU741" t="str">
            <v>P_312056760</v>
          </cell>
        </row>
        <row r="742">
          <cell r="A742" t="str">
            <v>C_101464726</v>
          </cell>
          <cell r="C742">
            <v>44538</v>
          </cell>
          <cell r="D742" t="str">
            <v>JAP</v>
          </cell>
          <cell r="E742" t="str">
            <v>https://umnappboxcom/file/822349818623</v>
          </cell>
          <cell r="F742" t="str">
            <v>Cooperative Energy Futures</v>
          </cell>
          <cell r="G742" t="str">
            <v>Northern States Power Co - Minnesota</v>
          </cell>
          <cell r="H742">
            <v>13781</v>
          </cell>
          <cell r="I742">
            <v>1000</v>
          </cell>
          <cell r="J742" t="str">
            <v>DC</v>
          </cell>
          <cell r="M742" t="str">
            <v>Fixed Wattage Amount</v>
          </cell>
          <cell r="N742">
            <v>25</v>
          </cell>
          <cell r="O742" t="str">
            <v>Residential</v>
          </cell>
          <cell r="Q742" t="str">
            <v>Pay up front – Fixed</v>
          </cell>
          <cell r="R742">
            <v>2125</v>
          </cell>
          <cell r="AB742" t="str">
            <v>VNEM</v>
          </cell>
          <cell r="AC742"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2">
            <v>0.13583000000000001</v>
          </cell>
          <cell r="AF742" t="str">
            <v>Fall</v>
          </cell>
          <cell r="AG742">
            <v>10</v>
          </cell>
          <cell r="AI742">
            <v>2015</v>
          </cell>
          <cell r="AJ742" t="str">
            <v>Utility</v>
          </cell>
          <cell r="AK742" t="str">
            <v>Included in reimbursement</v>
          </cell>
          <cell r="AL742" t="str">
            <v>P_174943329</v>
          </cell>
          <cell r="AM742" t="str">
            <v>P_505287269</v>
          </cell>
          <cell r="AN742" t="str">
            <v>P_312056760</v>
          </cell>
          <cell r="AS742" t="str">
            <v>P_174943329</v>
          </cell>
          <cell r="AT742" t="str">
            <v>P_505287269</v>
          </cell>
          <cell r="AU742" t="str">
            <v>P_312056760</v>
          </cell>
        </row>
        <row r="743">
          <cell r="A743" t="str">
            <v>C_216575138</v>
          </cell>
          <cell r="C743">
            <v>44538</v>
          </cell>
          <cell r="D743" t="str">
            <v>JAP</v>
          </cell>
          <cell r="E743" t="str">
            <v>https://umnappboxcom/file/822349818623</v>
          </cell>
          <cell r="F743" t="str">
            <v>Cooperative Energy Futures</v>
          </cell>
          <cell r="G743" t="str">
            <v>Northern States Power Co - Minnesota</v>
          </cell>
          <cell r="H743">
            <v>13781</v>
          </cell>
          <cell r="I743">
            <v>1000</v>
          </cell>
          <cell r="J743" t="str">
            <v>DC</v>
          </cell>
          <cell r="M743" t="str">
            <v>Fixed Wattage Amount</v>
          </cell>
          <cell r="N743">
            <v>25</v>
          </cell>
          <cell r="O743" t="str">
            <v>Commercial</v>
          </cell>
          <cell r="P743" t="str">
            <v>This offer is available to commercial customers that Xcel Energy classifies as "Small General Service" (no charge for peak demand)</v>
          </cell>
          <cell r="Q743" t="str">
            <v>Pay up front – Fixed</v>
          </cell>
          <cell r="R743">
            <v>2125</v>
          </cell>
          <cell r="AB743" t="str">
            <v>VNEM</v>
          </cell>
          <cell r="AC743"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3">
            <v>0.12509000000000001</v>
          </cell>
          <cell r="AF743" t="str">
            <v>Fall</v>
          </cell>
          <cell r="AG743">
            <v>10</v>
          </cell>
          <cell r="AI743">
            <v>2015</v>
          </cell>
          <cell r="AJ743" t="str">
            <v>Utility</v>
          </cell>
          <cell r="AK743" t="str">
            <v>Included in reimbursement</v>
          </cell>
          <cell r="AL743" t="str">
            <v>P_174943329</v>
          </cell>
          <cell r="AM743" t="str">
            <v>P_505287269</v>
          </cell>
          <cell r="AN743" t="str">
            <v>P_312056760</v>
          </cell>
          <cell r="AS743" t="str">
            <v>P_174943329</v>
          </cell>
          <cell r="AT743" t="str">
            <v>P_505287269</v>
          </cell>
          <cell r="AU743" t="str">
            <v>P_312056760</v>
          </cell>
        </row>
        <row r="744">
          <cell r="A744" t="str">
            <v>C_832982119</v>
          </cell>
          <cell r="C744">
            <v>44538</v>
          </cell>
          <cell r="D744" t="str">
            <v>JAP</v>
          </cell>
          <cell r="E744" t="str">
            <v>https://umnappboxcom/file/822349818623</v>
          </cell>
          <cell r="F744" t="str">
            <v>Cooperative Energy Futures</v>
          </cell>
          <cell r="G744" t="str">
            <v>Northern States Power Co - Minnesota</v>
          </cell>
          <cell r="H744">
            <v>13781</v>
          </cell>
          <cell r="I744">
            <v>1000</v>
          </cell>
          <cell r="J744" t="str">
            <v>DC</v>
          </cell>
          <cell r="M744" t="str">
            <v>Fixed Wattage Amount</v>
          </cell>
          <cell r="N744">
            <v>25</v>
          </cell>
          <cell r="O744" t="str">
            <v>Comm/Ind</v>
          </cell>
          <cell r="P744" t="str">
            <v>This offer is available to commercial/industrial customers that Xcel Energy classifies as "General Service" (charged for peak demand)</v>
          </cell>
          <cell r="Q744" t="str">
            <v>Pay up front – Fixed</v>
          </cell>
          <cell r="R744">
            <v>1875</v>
          </cell>
          <cell r="AB744" t="str">
            <v>VNEM</v>
          </cell>
          <cell r="AC744"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4">
            <v>0.10405</v>
          </cell>
          <cell r="AF744" t="str">
            <v>Fall</v>
          </cell>
          <cell r="AG744">
            <v>10</v>
          </cell>
          <cell r="AI744">
            <v>2015</v>
          </cell>
          <cell r="AJ744" t="str">
            <v>Utility</v>
          </cell>
          <cell r="AK744" t="str">
            <v>Included in reimbursement</v>
          </cell>
          <cell r="AL744" t="str">
            <v>P_174943329</v>
          </cell>
          <cell r="AS744" t="str">
            <v>P_174943329</v>
          </cell>
        </row>
        <row r="745">
          <cell r="A745" t="str">
            <v>C_878148730</v>
          </cell>
          <cell r="C745">
            <v>44538</v>
          </cell>
          <cell r="D745" t="str">
            <v>JAP</v>
          </cell>
          <cell r="E745" t="str">
            <v>https://umnappboxcom/file/844372663793</v>
          </cell>
          <cell r="F745" t="str">
            <v>PowerMarket</v>
          </cell>
          <cell r="G745" t="str">
            <v>Eversource MA East</v>
          </cell>
          <cell r="H745">
            <v>54913</v>
          </cell>
          <cell r="L745">
            <v>90</v>
          </cell>
          <cell r="M745" t="str">
            <v>Pct of Customer Load</v>
          </cell>
          <cell r="N745">
            <v>20</v>
          </cell>
          <cell r="O745" t="str">
            <v>Res/Comm</v>
          </cell>
          <cell r="Q745" t="str">
            <v>Hybrid</v>
          </cell>
          <cell r="Y745">
            <v>0.1</v>
          </cell>
          <cell r="AB745" t="str">
            <v>Other</v>
          </cell>
          <cell r="AC745" t="str">
            <v>in MA the discount is based on the value of energy</v>
          </cell>
          <cell r="AF745" t="str">
            <v>Spring</v>
          </cell>
          <cell r="AG745">
            <v>3</v>
          </cell>
          <cell r="AH745">
            <v>17</v>
          </cell>
          <cell r="AI745">
            <v>2017</v>
          </cell>
          <cell r="AJ745" t="str">
            <v>Third Party</v>
          </cell>
          <cell r="AK745" t="str">
            <v>REC payments are not provided to subscribers in this contract</v>
          </cell>
          <cell r="AS745" t="str">
            <v>P_909383447c</v>
          </cell>
          <cell r="AT745" t="str">
            <v>P_329977187</v>
          </cell>
          <cell r="AU745" t="str">
            <v>P_096821621</v>
          </cell>
        </row>
        <row r="746">
          <cell r="A746" t="str">
            <v>C_493182569</v>
          </cell>
          <cell r="C746">
            <v>44538</v>
          </cell>
          <cell r="D746" t="str">
            <v>JAP</v>
          </cell>
          <cell r="E746" t="str">
            <v>https://umnappboxcom/file/844372663793</v>
          </cell>
          <cell r="F746" t="str">
            <v>PowerMarket</v>
          </cell>
          <cell r="G746" t="str">
            <v>National Grid</v>
          </cell>
          <cell r="H746">
            <v>11804</v>
          </cell>
          <cell r="L746">
            <v>90</v>
          </cell>
          <cell r="M746" t="str">
            <v>Pct of Customer Load</v>
          </cell>
          <cell r="N746">
            <v>20</v>
          </cell>
          <cell r="O746" t="str">
            <v>Res/Comm</v>
          </cell>
          <cell r="Q746" t="str">
            <v>Hybrid</v>
          </cell>
          <cell r="Y746">
            <v>0.1</v>
          </cell>
          <cell r="AB746" t="str">
            <v>Other</v>
          </cell>
          <cell r="AC746" t="str">
            <v>in MA the discount is based on the value of energy</v>
          </cell>
          <cell r="AF746" t="str">
            <v>Fall</v>
          </cell>
          <cell r="AG746">
            <v>9</v>
          </cell>
          <cell r="AH746">
            <v>16</v>
          </cell>
          <cell r="AI746">
            <v>2017</v>
          </cell>
          <cell r="AJ746" t="str">
            <v>Third Party</v>
          </cell>
          <cell r="AK746" t="str">
            <v>REC payments are not provided to subscribers in this contract</v>
          </cell>
          <cell r="AS746" t="str">
            <v>P_909383447b</v>
          </cell>
        </row>
        <row r="747">
          <cell r="A747" t="str">
            <v>C_743126751</v>
          </cell>
          <cell r="C747">
            <v>44538</v>
          </cell>
          <cell r="D747" t="str">
            <v>JAP</v>
          </cell>
          <cell r="E747" t="str">
            <v>https://umnappboxcom/file/844372663793</v>
          </cell>
          <cell r="F747" t="str">
            <v>PowerMarket</v>
          </cell>
          <cell r="G747" t="str">
            <v>National Grid</v>
          </cell>
          <cell r="H747">
            <v>11804</v>
          </cell>
          <cell r="L747">
            <v>90</v>
          </cell>
          <cell r="M747" t="str">
            <v>Pct of Customer Load</v>
          </cell>
          <cell r="N747">
            <v>20</v>
          </cell>
          <cell r="O747" t="str">
            <v>Res/Comm</v>
          </cell>
          <cell r="Q747" t="str">
            <v>Hybrid</v>
          </cell>
          <cell r="Y747">
            <v>0.1</v>
          </cell>
          <cell r="AB747" t="str">
            <v>Other</v>
          </cell>
          <cell r="AC747" t="str">
            <v>in MA the discount is based on the value of energy</v>
          </cell>
          <cell r="AF747" t="str">
            <v>Winter</v>
          </cell>
          <cell r="AG747">
            <v>10</v>
          </cell>
          <cell r="AH747">
            <v>20</v>
          </cell>
          <cell r="AI747">
            <v>2017</v>
          </cell>
          <cell r="AJ747" t="str">
            <v>Third Party</v>
          </cell>
          <cell r="AK747" t="str">
            <v>REC payments are not provided to subscribers in this contract</v>
          </cell>
          <cell r="AS747" t="str">
            <v>P_909383447a</v>
          </cell>
        </row>
        <row r="748">
          <cell r="A748" t="str">
            <v>C_504123078</v>
          </cell>
          <cell r="C748">
            <v>44538</v>
          </cell>
          <cell r="D748" t="str">
            <v>JAP</v>
          </cell>
          <cell r="E748" t="str">
            <v>https://umnappboxcom/file/844372663793</v>
          </cell>
          <cell r="F748" t="str">
            <v>PowerMarket</v>
          </cell>
          <cell r="G748" t="str">
            <v>Orange &amp; Rockland Utils Inc</v>
          </cell>
          <cell r="H748">
            <v>14154</v>
          </cell>
          <cell r="L748">
            <v>90</v>
          </cell>
          <cell r="M748" t="str">
            <v>Pct of Customer Load</v>
          </cell>
          <cell r="N748">
            <v>20</v>
          </cell>
          <cell r="O748" t="str">
            <v>Res/Comm</v>
          </cell>
          <cell r="Q748" t="str">
            <v>Hybrid</v>
          </cell>
          <cell r="Y748">
            <v>0.1</v>
          </cell>
          <cell r="AB748" t="str">
            <v>Other</v>
          </cell>
          <cell r="AC748" t="str">
            <v>in NY the discount is based on the value stack of the credits</v>
          </cell>
          <cell r="AF748" t="str">
            <v>Summer</v>
          </cell>
          <cell r="AG748">
            <v>5</v>
          </cell>
          <cell r="AH748">
            <v>25</v>
          </cell>
          <cell r="AI748">
            <v>2019</v>
          </cell>
          <cell r="AJ748" t="str">
            <v>Third Party</v>
          </cell>
          <cell r="AK748" t="str">
            <v>REC payments are not provided to subscribers in this contract</v>
          </cell>
          <cell r="AS748" t="str">
            <v>P_329496094</v>
          </cell>
          <cell r="AT748" t="str">
            <v>P_577819109</v>
          </cell>
          <cell r="AU748" t="str">
            <v>P_494468844</v>
          </cell>
          <cell r="AV748" t="str">
            <v>P_290416127</v>
          </cell>
        </row>
        <row r="749">
          <cell r="A749" t="str">
            <v>C_742339225</v>
          </cell>
          <cell r="C749">
            <v>44538</v>
          </cell>
          <cell r="D749" t="str">
            <v>JAP</v>
          </cell>
          <cell r="E749" t="str">
            <v>https://umnappboxcom/file/844372663793</v>
          </cell>
          <cell r="F749" t="str">
            <v>PowerMarket</v>
          </cell>
          <cell r="G749" t="str">
            <v>Central Hudson Gas &amp; Elec Corp</v>
          </cell>
          <cell r="H749">
            <v>3249</v>
          </cell>
          <cell r="L749">
            <v>90</v>
          </cell>
          <cell r="M749" t="str">
            <v>Pct of Customer Load</v>
          </cell>
          <cell r="N749">
            <v>20</v>
          </cell>
          <cell r="O749" t="str">
            <v>Res/Comm</v>
          </cell>
          <cell r="Q749" t="str">
            <v>Hybrid</v>
          </cell>
          <cell r="Y749">
            <v>0.1</v>
          </cell>
          <cell r="AB749" t="str">
            <v>Other</v>
          </cell>
          <cell r="AC749" t="str">
            <v>in NY the discount is based on the value stack of the credits</v>
          </cell>
          <cell r="AF749" t="str">
            <v>Fall</v>
          </cell>
          <cell r="AG749">
            <v>8</v>
          </cell>
          <cell r="AH749">
            <v>1</v>
          </cell>
          <cell r="AI749">
            <v>2019</v>
          </cell>
          <cell r="AJ749" t="str">
            <v>Third Party</v>
          </cell>
          <cell r="AK749" t="str">
            <v>REC payments are not provided to subscribers in this contract</v>
          </cell>
          <cell r="AS749" t="str">
            <v>P_656925885</v>
          </cell>
          <cell r="AT749" t="str">
            <v>P_807375884</v>
          </cell>
          <cell r="AU749" t="str">
            <v>P_341241955</v>
          </cell>
          <cell r="AV749" t="str">
            <v>P_459578895</v>
          </cell>
        </row>
        <row r="750">
          <cell r="A750" t="str">
            <v>C_088942509</v>
          </cell>
          <cell r="C750">
            <v>44538</v>
          </cell>
          <cell r="D750" t="str">
            <v>JAP</v>
          </cell>
          <cell r="E750" t="str">
            <v>https://umnappboxcom/file/844372663793</v>
          </cell>
          <cell r="F750" t="str">
            <v>PowerMarket</v>
          </cell>
          <cell r="G750" t="str">
            <v>Niagara Mohawk Power Corp.</v>
          </cell>
          <cell r="H750">
            <v>13573</v>
          </cell>
          <cell r="L750">
            <v>90</v>
          </cell>
          <cell r="M750" t="str">
            <v>Pct of Customer Load</v>
          </cell>
          <cell r="N750">
            <v>20</v>
          </cell>
          <cell r="O750" t="str">
            <v>Res/Comm</v>
          </cell>
          <cell r="Q750" t="str">
            <v>Hybrid</v>
          </cell>
          <cell r="Y750">
            <v>0.1</v>
          </cell>
          <cell r="AB750" t="str">
            <v>Other</v>
          </cell>
          <cell r="AC750" t="str">
            <v>in NY the discount is based on the value stack of the credits</v>
          </cell>
          <cell r="AF750" t="str">
            <v>Winter</v>
          </cell>
          <cell r="AG750">
            <v>10</v>
          </cell>
          <cell r="AH750">
            <v>19</v>
          </cell>
          <cell r="AI750">
            <v>2019</v>
          </cell>
          <cell r="AJ750" t="str">
            <v>Third Party</v>
          </cell>
          <cell r="AK750" t="str">
            <v>REC payments are not provided to subscribers in this contract</v>
          </cell>
          <cell r="AS750" t="str">
            <v>P_344470451</v>
          </cell>
          <cell r="AT750" t="str">
            <v>P_240319467</v>
          </cell>
          <cell r="AU750" t="str">
            <v>P_612633459</v>
          </cell>
          <cell r="AV750" t="str">
            <v>P_324262863</v>
          </cell>
        </row>
        <row r="751">
          <cell r="A751" t="str">
            <v>C_188762668</v>
          </cell>
          <cell r="C751">
            <v>44538</v>
          </cell>
          <cell r="D751" t="str">
            <v>JAP</v>
          </cell>
          <cell r="E751" t="str">
            <v>https://umnappboxcom/file/844372663793</v>
          </cell>
          <cell r="F751" t="str">
            <v>PowerMarket</v>
          </cell>
          <cell r="G751" t="str">
            <v>New York State Elec &amp; Gas Corp</v>
          </cell>
          <cell r="H751">
            <v>13511</v>
          </cell>
          <cell r="L751">
            <v>90</v>
          </cell>
          <cell r="M751" t="str">
            <v>Pct of Customer Load</v>
          </cell>
          <cell r="N751">
            <v>20</v>
          </cell>
          <cell r="O751" t="str">
            <v>Res/Comm</v>
          </cell>
          <cell r="Q751" t="str">
            <v>Hybrid</v>
          </cell>
          <cell r="Y751">
            <v>0.1</v>
          </cell>
          <cell r="AB751" t="str">
            <v>Other</v>
          </cell>
          <cell r="AC751" t="str">
            <v>in NY the discount is based on the value stack of the credits</v>
          </cell>
          <cell r="AF751" t="str">
            <v>Winter</v>
          </cell>
          <cell r="AG751">
            <v>10</v>
          </cell>
          <cell r="AH751">
            <v>1</v>
          </cell>
          <cell r="AI751">
            <v>2018</v>
          </cell>
          <cell r="AJ751" t="str">
            <v>Third Party</v>
          </cell>
          <cell r="AK751" t="str">
            <v>REC payments are not provided to subscribers in this contract</v>
          </cell>
          <cell r="AS751" t="str">
            <v>P_279751639</v>
          </cell>
          <cell r="AT751" t="str">
            <v>P_497505929</v>
          </cell>
          <cell r="AU751" t="str">
            <v>P_085772263</v>
          </cell>
          <cell r="AV751" t="str">
            <v>P_877448208</v>
          </cell>
          <cell r="AW751" t="str">
            <v>P_772202660</v>
          </cell>
          <cell r="AX751" t="str">
            <v>P_626013879</v>
          </cell>
          <cell r="AY751" t="str">
            <v>P_916916588</v>
          </cell>
          <cell r="AZ751" t="str">
            <v>P_822053518</v>
          </cell>
          <cell r="BA751" t="str">
            <v>P_880395224</v>
          </cell>
          <cell r="BB751" t="str">
            <v>P_075439861</v>
          </cell>
        </row>
        <row r="752">
          <cell r="A752" t="str">
            <v>C_798537135</v>
          </cell>
          <cell r="C752">
            <v>44538</v>
          </cell>
          <cell r="D752" t="str">
            <v>JAP</v>
          </cell>
          <cell r="E752" t="str">
            <v>https://umnappboxcom/file/844372663793</v>
          </cell>
          <cell r="F752" t="str">
            <v>PowerMarket</v>
          </cell>
          <cell r="G752" t="str">
            <v>Consolidated Edison Co-NY Inc</v>
          </cell>
          <cell r="H752">
            <v>4226</v>
          </cell>
          <cell r="L752">
            <v>90</v>
          </cell>
          <cell r="M752" t="str">
            <v>Pct of Customer Load</v>
          </cell>
          <cell r="N752">
            <v>20</v>
          </cell>
          <cell r="O752" t="str">
            <v>Res/Comm</v>
          </cell>
          <cell r="Q752" t="str">
            <v>Hybrid</v>
          </cell>
          <cell r="Y752">
            <v>0.1</v>
          </cell>
          <cell r="AB752" t="str">
            <v>Other</v>
          </cell>
          <cell r="AC752" t="str">
            <v>in NY the discount is based on the value stack of the credits</v>
          </cell>
          <cell r="AF752" t="str">
            <v>Winter</v>
          </cell>
          <cell r="AG752">
            <v>11</v>
          </cell>
          <cell r="AH752">
            <v>1</v>
          </cell>
          <cell r="AI752">
            <v>2016</v>
          </cell>
          <cell r="AJ752" t="str">
            <v>Third Party</v>
          </cell>
          <cell r="AK752" t="str">
            <v>REC payments are not provided to subscribers in this contract</v>
          </cell>
          <cell r="AS752" t="str">
            <v>P_276723726</v>
          </cell>
          <cell r="AT752" t="str">
            <v>P_284313062</v>
          </cell>
          <cell r="AU752" t="str">
            <v>P_561772541</v>
          </cell>
          <cell r="AV752" t="str">
            <v>P_180610196</v>
          </cell>
        </row>
        <row r="753">
          <cell r="A753" t="str">
            <v>C_092330513</v>
          </cell>
          <cell r="C753">
            <v>44538</v>
          </cell>
          <cell r="D753" t="str">
            <v>JAP</v>
          </cell>
          <cell r="E753" t="str">
            <v>https://umnappboxcom/file/844372663793</v>
          </cell>
          <cell r="F753" t="str">
            <v>PowerMarket</v>
          </cell>
          <cell r="G753" t="str">
            <v>Eversource MA West</v>
          </cell>
          <cell r="H753">
            <v>20455</v>
          </cell>
          <cell r="L753">
            <v>90</v>
          </cell>
          <cell r="M753" t="str">
            <v>Pct of Customer Load</v>
          </cell>
          <cell r="N753">
            <v>20</v>
          </cell>
          <cell r="O753" t="str">
            <v>Res/Comm</v>
          </cell>
          <cell r="Q753" t="str">
            <v>Hybrid</v>
          </cell>
          <cell r="Y753">
            <v>0.1</v>
          </cell>
          <cell r="AB753" t="str">
            <v>Other</v>
          </cell>
          <cell r="AC753" t="str">
            <v>in MA the discount is based on the value of energy</v>
          </cell>
          <cell r="AF753" t="str">
            <v>Spring</v>
          </cell>
          <cell r="AG753">
            <v>1</v>
          </cell>
          <cell r="AH753">
            <v>1</v>
          </cell>
          <cell r="AI753">
            <v>2021</v>
          </cell>
          <cell r="AJ753" t="str">
            <v>Third Party</v>
          </cell>
          <cell r="AK753" t="str">
            <v>REC payments are not provided to subscribers in this contract</v>
          </cell>
          <cell r="AS753" t="str">
            <v>P_759361159</v>
          </cell>
        </row>
        <row r="754">
          <cell r="A754" t="str">
            <v>C_634924843</v>
          </cell>
          <cell r="C754">
            <v>44538</v>
          </cell>
          <cell r="D754" t="str">
            <v>JAP</v>
          </cell>
          <cell r="E754" t="str">
            <v>https://umnappboxcom/file/844372663793</v>
          </cell>
          <cell r="F754" t="str">
            <v>PowerMarket</v>
          </cell>
          <cell r="G754" t="str">
            <v>Central Maine Power Co</v>
          </cell>
          <cell r="H754">
            <v>3266</v>
          </cell>
          <cell r="L754">
            <v>90</v>
          </cell>
          <cell r="M754" t="str">
            <v>Pct of Customer Load</v>
          </cell>
          <cell r="N754">
            <v>20</v>
          </cell>
          <cell r="O754" t="str">
            <v>Res/Comm</v>
          </cell>
          <cell r="Q754" t="str">
            <v>Hybrid</v>
          </cell>
          <cell r="Y754">
            <v>0.1</v>
          </cell>
          <cell r="AB754" t="str">
            <v>Other</v>
          </cell>
          <cell r="AC754" t="str">
            <v>in ME the discount is volumetric in $/kWh</v>
          </cell>
          <cell r="AF754" t="str">
            <v>Summer</v>
          </cell>
          <cell r="AG754">
            <v>7</v>
          </cell>
          <cell r="AH754">
            <v>10</v>
          </cell>
          <cell r="AI754">
            <v>2020</v>
          </cell>
          <cell r="AJ754" t="str">
            <v>Third Party</v>
          </cell>
          <cell r="AK754" t="str">
            <v>REC payments are not provided to subscribers in this contract</v>
          </cell>
          <cell r="AS754" t="str">
            <v>P_343791257</v>
          </cell>
          <cell r="AT754" t="str">
            <v>P_529676104</v>
          </cell>
          <cell r="AU754" t="str">
            <v>P_373001909</v>
          </cell>
          <cell r="AV754" t="str">
            <v>P_966926153</v>
          </cell>
        </row>
        <row r="755">
          <cell r="A755" t="str">
            <v>C_868814629</v>
          </cell>
          <cell r="C755">
            <v>44538</v>
          </cell>
          <cell r="D755" t="str">
            <v>JAP</v>
          </cell>
          <cell r="E755" t="str">
            <v>https://umnappboxcom/file/844372663793</v>
          </cell>
          <cell r="F755" t="str">
            <v>PowerMarket</v>
          </cell>
          <cell r="G755" t="str">
            <v>The Narragansett Electric Co</v>
          </cell>
          <cell r="H755">
            <v>13214</v>
          </cell>
          <cell r="L755">
            <v>90</v>
          </cell>
          <cell r="M755" t="str">
            <v>Pct of Customer Load</v>
          </cell>
          <cell r="N755">
            <v>20</v>
          </cell>
          <cell r="O755" t="str">
            <v>Res/Comm</v>
          </cell>
          <cell r="Q755" t="str">
            <v>Hybrid</v>
          </cell>
          <cell r="Y755">
            <v>0.1</v>
          </cell>
          <cell r="AB755" t="str">
            <v>Other</v>
          </cell>
          <cell r="AC755" t="str">
            <v>in RI the discount is a fixed $0015/kWh</v>
          </cell>
          <cell r="AF755" t="str">
            <v>Summer</v>
          </cell>
          <cell r="AG755">
            <v>7</v>
          </cell>
          <cell r="AH755">
            <v>26</v>
          </cell>
          <cell r="AI755">
            <v>2019</v>
          </cell>
          <cell r="AJ755" t="str">
            <v>Third Party</v>
          </cell>
          <cell r="AK755" t="str">
            <v>REC payments are not provided to subscribers in this contract</v>
          </cell>
          <cell r="AS755" t="str">
            <v>P_093284778</v>
          </cell>
          <cell r="AT755" t="str">
            <v>P_340795975</v>
          </cell>
          <cell r="AU755" t="str">
            <v>P_170326261</v>
          </cell>
        </row>
        <row r="756">
          <cell r="A756" t="str">
            <v>C_681519319</v>
          </cell>
          <cell r="C756">
            <v>44538</v>
          </cell>
          <cell r="D756" t="str">
            <v>JAP</v>
          </cell>
          <cell r="E756" t="str">
            <v>https://umnappboxcom/file/844372663793</v>
          </cell>
          <cell r="F756" t="str">
            <v>PowerMarket</v>
          </cell>
          <cell r="G756" t="str">
            <v>Public Service Elec &amp; Gas Co</v>
          </cell>
          <cell r="H756">
            <v>15477</v>
          </cell>
          <cell r="L756">
            <v>90</v>
          </cell>
          <cell r="M756" t="str">
            <v>Pct of Customer Load</v>
          </cell>
          <cell r="N756">
            <v>20</v>
          </cell>
          <cell r="O756" t="str">
            <v>Res/Comm</v>
          </cell>
          <cell r="Q756" t="str">
            <v>Hybrid</v>
          </cell>
          <cell r="Y756">
            <v>0.1</v>
          </cell>
          <cell r="AB756" t="str">
            <v>Other</v>
          </cell>
          <cell r="AC756" t="str">
            <v>in NJ the discount is based on the retail rate of electricity</v>
          </cell>
          <cell r="AF756" t="str">
            <v>Winter</v>
          </cell>
          <cell r="AG756">
            <v>12</v>
          </cell>
          <cell r="AH756">
            <v>4</v>
          </cell>
          <cell r="AI756">
            <v>2020</v>
          </cell>
          <cell r="AJ756" t="str">
            <v>Third Party</v>
          </cell>
          <cell r="AK756" t="str">
            <v>REC payments are not provided to subscribers in this contract</v>
          </cell>
          <cell r="AS756" t="str">
            <v>P_745559988</v>
          </cell>
          <cell r="AT756" t="str">
            <v>P_602860475</v>
          </cell>
          <cell r="AU756" t="str">
            <v>P_945598667</v>
          </cell>
          <cell r="AV756" t="str">
            <v>P_067970321</v>
          </cell>
        </row>
        <row r="757">
          <cell r="A757" t="str">
            <v>C_965647899</v>
          </cell>
          <cell r="C757">
            <v>44538</v>
          </cell>
          <cell r="D757" t="str">
            <v>JAP</v>
          </cell>
          <cell r="E757" t="str">
            <v>https://umnappboxcom/file/844372663793</v>
          </cell>
          <cell r="F757" t="str">
            <v>PowerMarket</v>
          </cell>
          <cell r="G757" t="str">
            <v>Potomac Electric Power Co</v>
          </cell>
          <cell r="H757" t="str">
            <v>15270DC</v>
          </cell>
          <cell r="L757">
            <v>90</v>
          </cell>
          <cell r="M757" t="str">
            <v>Pct of Customer Load</v>
          </cell>
          <cell r="N757">
            <v>20</v>
          </cell>
          <cell r="O757" t="str">
            <v>Res/Comm</v>
          </cell>
          <cell r="Q757" t="str">
            <v>Hybrid</v>
          </cell>
          <cell r="Y757">
            <v>0.1</v>
          </cell>
          <cell r="AB757" t="str">
            <v>Other</v>
          </cell>
          <cell r="AC757" t="str">
            <v>in MD the discount is based on the value of the credits</v>
          </cell>
          <cell r="AF757" t="str">
            <v>Spring</v>
          </cell>
          <cell r="AG757">
            <v>3</v>
          </cell>
          <cell r="AH757">
            <v>1</v>
          </cell>
          <cell r="AI757">
            <v>2019</v>
          </cell>
          <cell r="AJ757" t="str">
            <v>Third Party</v>
          </cell>
          <cell r="AK757" t="str">
            <v>REC payments are not provided to subscribers in this contract</v>
          </cell>
          <cell r="AS757" t="str">
            <v>P_680670428</v>
          </cell>
        </row>
        <row r="758">
          <cell r="A758" t="str">
            <v>C_660126486</v>
          </cell>
          <cell r="C758">
            <v>44538</v>
          </cell>
          <cell r="D758" t="str">
            <v>JAP</v>
          </cell>
          <cell r="E758" t="str">
            <v>https://umnappboxcom/file/844372663793</v>
          </cell>
          <cell r="F758" t="str">
            <v>PowerMarket</v>
          </cell>
          <cell r="G758" t="str">
            <v>Baltimore Gas &amp; Electric Co</v>
          </cell>
          <cell r="H758">
            <v>1167</v>
          </cell>
          <cell r="L758">
            <v>90</v>
          </cell>
          <cell r="M758" t="str">
            <v>Pct of Customer Load</v>
          </cell>
          <cell r="N758">
            <v>20</v>
          </cell>
          <cell r="O758" t="str">
            <v>Res/Comm</v>
          </cell>
          <cell r="Q758" t="str">
            <v>Hybrid</v>
          </cell>
          <cell r="Y758">
            <v>0.1</v>
          </cell>
          <cell r="AB758" t="str">
            <v>Other</v>
          </cell>
          <cell r="AC758" t="str">
            <v>in MD the discount is based on the value of the credits</v>
          </cell>
          <cell r="AF758" t="str">
            <v>Fall</v>
          </cell>
          <cell r="AG758">
            <v>8</v>
          </cell>
          <cell r="AH758">
            <v>3</v>
          </cell>
          <cell r="AI758">
            <v>2019</v>
          </cell>
          <cell r="AJ758" t="str">
            <v>Third Party</v>
          </cell>
          <cell r="AK758" t="str">
            <v>REC payments are not provided to subscribers in this contract</v>
          </cell>
          <cell r="AS758" t="str">
            <v>P_578442552</v>
          </cell>
        </row>
        <row r="759">
          <cell r="A759" t="str">
            <v>C_046093066</v>
          </cell>
          <cell r="C759">
            <v>44538</v>
          </cell>
          <cell r="D759" t="str">
            <v>JAP</v>
          </cell>
          <cell r="E759" t="str">
            <v>https://umnappboxcom/file/844372663793</v>
          </cell>
          <cell r="F759" t="str">
            <v>PowerMarket</v>
          </cell>
          <cell r="G759" t="str">
            <v>Long Island Power Authority</v>
          </cell>
          <cell r="H759">
            <v>11171</v>
          </cell>
          <cell r="L759">
            <v>90</v>
          </cell>
          <cell r="M759" t="str">
            <v>Pct of Customer Load</v>
          </cell>
          <cell r="N759">
            <v>20</v>
          </cell>
          <cell r="O759" t="str">
            <v>Res/Comm</v>
          </cell>
          <cell r="Q759" t="str">
            <v>Hybrid</v>
          </cell>
          <cell r="Y759">
            <v>0.1</v>
          </cell>
          <cell r="AB759" t="str">
            <v>Other</v>
          </cell>
          <cell r="AC759" t="str">
            <v>in NY the discount is based on the value stack of the credits</v>
          </cell>
          <cell r="AF759" t="str">
            <v>Fall</v>
          </cell>
          <cell r="AG759">
            <v>8</v>
          </cell>
          <cell r="AH759">
            <v>16</v>
          </cell>
          <cell r="AI759">
            <v>2020</v>
          </cell>
          <cell r="AJ759" t="str">
            <v>Third Party</v>
          </cell>
          <cell r="AK759" t="str">
            <v>REC payments are not provided to subscribers in this contract</v>
          </cell>
        </row>
        <row r="760">
          <cell r="A760" t="str">
            <v>C_501303035</v>
          </cell>
          <cell r="C760">
            <v>44538</v>
          </cell>
          <cell r="D760" t="str">
            <v>JAP</v>
          </cell>
          <cell r="E760" t="str">
            <v>https://umnappboxcom/file/844372663793</v>
          </cell>
          <cell r="F760" t="str">
            <v>PowerMarket</v>
          </cell>
          <cell r="G760" t="str">
            <v>Northern States Power Co - Minnesota</v>
          </cell>
          <cell r="H760">
            <v>13781</v>
          </cell>
          <cell r="L760">
            <v>90</v>
          </cell>
          <cell r="M760" t="str">
            <v>Pct of Customer Load</v>
          </cell>
          <cell r="N760">
            <v>20</v>
          </cell>
          <cell r="O760" t="str">
            <v>Res/Comm</v>
          </cell>
          <cell r="Q760" t="str">
            <v>Hybrid</v>
          </cell>
          <cell r="Y760">
            <v>0.1</v>
          </cell>
          <cell r="AB760" t="str">
            <v>Other</v>
          </cell>
          <cell r="AC760" t="str">
            <v>in MN the discount is a VoS tariff / fixed rate for all customers</v>
          </cell>
          <cell r="AF760" t="str">
            <v>Fall</v>
          </cell>
          <cell r="AG760">
            <v>9</v>
          </cell>
          <cell r="AH760">
            <v>1</v>
          </cell>
          <cell r="AI760">
            <v>2018</v>
          </cell>
          <cell r="AJ760" t="str">
            <v>Third Party</v>
          </cell>
          <cell r="AK760" t="str">
            <v>REC payments are not provided to subscribers in this contract</v>
          </cell>
          <cell r="AS760" t="str">
            <v>P_133246503</v>
          </cell>
          <cell r="AT760" t="str">
            <v>P_011560956</v>
          </cell>
          <cell r="AU760" t="str">
            <v>P_353009313</v>
          </cell>
        </row>
        <row r="761">
          <cell r="A761" t="str">
            <v>C_566196681</v>
          </cell>
          <cell r="C761">
            <v>44538</v>
          </cell>
          <cell r="D761" t="str">
            <v>JAP</v>
          </cell>
          <cell r="E761" t="str">
            <v>https://umnappboxcom/file/844372663793</v>
          </cell>
          <cell r="F761" t="str">
            <v>PowerMarket</v>
          </cell>
          <cell r="G761" t="str">
            <v>Eversource MA West</v>
          </cell>
          <cell r="H761">
            <v>20455</v>
          </cell>
          <cell r="L761">
            <v>90</v>
          </cell>
          <cell r="M761" t="str">
            <v>Pct of Customer Load</v>
          </cell>
          <cell r="N761">
            <v>20</v>
          </cell>
          <cell r="O761" t="str">
            <v>Res/Comm</v>
          </cell>
          <cell r="Q761" t="str">
            <v>Hybrid</v>
          </cell>
          <cell r="Y761">
            <v>0.1</v>
          </cell>
          <cell r="AB761" t="str">
            <v>Other</v>
          </cell>
          <cell r="AC761" t="str">
            <v>in MA the discount is based on the value of energy</v>
          </cell>
          <cell r="AF761" t="str">
            <v>Fall</v>
          </cell>
          <cell r="AG761">
            <v>8</v>
          </cell>
          <cell r="AH761">
            <v>1</v>
          </cell>
          <cell r="AI761">
            <v>2018</v>
          </cell>
          <cell r="AJ761" t="str">
            <v>Third Party</v>
          </cell>
          <cell r="AK761" t="str">
            <v>REC payments are not provided to subscribers in this contract</v>
          </cell>
          <cell r="AS761" t="str">
            <v>P_727047494a</v>
          </cell>
          <cell r="AT761" t="str">
            <v>P_727047494b</v>
          </cell>
          <cell r="AU761" t="str">
            <v>P_727047494c</v>
          </cell>
          <cell r="AV761" t="str">
            <v>P_857015507</v>
          </cell>
        </row>
        <row r="762">
          <cell r="A762" t="str">
            <v>C_862712018</v>
          </cell>
          <cell r="C762">
            <v>44538</v>
          </cell>
          <cell r="D762" t="str">
            <v>JAP</v>
          </cell>
          <cell r="E762" t="str">
            <v>https://umnappboxcom/file/844372663793</v>
          </cell>
          <cell r="F762" t="str">
            <v>PowerMarket</v>
          </cell>
          <cell r="G762" t="str">
            <v>Public Service Co of Colorado</v>
          </cell>
          <cell r="H762">
            <v>15466</v>
          </cell>
          <cell r="L762">
            <v>90</v>
          </cell>
          <cell r="M762" t="str">
            <v>Pct of Customer Load</v>
          </cell>
          <cell r="N762">
            <v>20</v>
          </cell>
          <cell r="O762" t="str">
            <v>Res/Comm</v>
          </cell>
          <cell r="Q762" t="str">
            <v>Hybrid</v>
          </cell>
          <cell r="Y762">
            <v>0.1</v>
          </cell>
          <cell r="AB762" t="str">
            <v>Other</v>
          </cell>
          <cell r="AC762" t="str">
            <v>in CO the discount is based on the SRC tariff rate</v>
          </cell>
          <cell r="AF762" t="str">
            <v>Spring</v>
          </cell>
          <cell r="AG762">
            <v>3</v>
          </cell>
          <cell r="AH762">
            <v>3</v>
          </cell>
          <cell r="AI762">
            <v>2021</v>
          </cell>
          <cell r="AJ762" t="str">
            <v>Third Party</v>
          </cell>
          <cell r="AK762" t="str">
            <v>REC payments are not provided to subscribers in this contract</v>
          </cell>
        </row>
        <row r="763">
          <cell r="A763" t="str">
            <v>C_456272566</v>
          </cell>
          <cell r="C763">
            <v>44538</v>
          </cell>
          <cell r="D763" t="str">
            <v>JAP</v>
          </cell>
          <cell r="E763" t="str">
            <v>https://umnappboxcom/file/844372663793</v>
          </cell>
          <cell r="F763" t="str">
            <v>PowerMarket</v>
          </cell>
          <cell r="G763" t="str">
            <v>Eversource MA East</v>
          </cell>
          <cell r="H763">
            <v>54913</v>
          </cell>
          <cell r="L763">
            <v>90</v>
          </cell>
          <cell r="M763" t="str">
            <v>Pct of Customer Load</v>
          </cell>
          <cell r="N763">
            <v>20</v>
          </cell>
          <cell r="O763" t="str">
            <v>Res/Comm</v>
          </cell>
          <cell r="Q763" t="str">
            <v>Hybrid</v>
          </cell>
          <cell r="Y763">
            <v>0.1</v>
          </cell>
          <cell r="AB763" t="str">
            <v>Other</v>
          </cell>
          <cell r="AC763" t="str">
            <v>in MA the discount is based on the value of energy</v>
          </cell>
          <cell r="AF763" t="str">
            <v>Spring</v>
          </cell>
          <cell r="AG763">
            <v>2</v>
          </cell>
          <cell r="AH763">
            <v>18</v>
          </cell>
          <cell r="AI763">
            <v>2019</v>
          </cell>
          <cell r="AJ763" t="str">
            <v>Third Party</v>
          </cell>
          <cell r="AK763" t="str">
            <v>REC payments are not provided to subscribers in this contract</v>
          </cell>
          <cell r="AS763" t="str">
            <v>P_460167081</v>
          </cell>
        </row>
        <row r="764">
          <cell r="A764" t="str">
            <v>C_538432602</v>
          </cell>
          <cell r="C764">
            <v>44538</v>
          </cell>
          <cell r="D764" t="str">
            <v>JAP</v>
          </cell>
          <cell r="E764" t="str">
            <v>https://umnappboxcom/file/844372663793</v>
          </cell>
          <cell r="F764" t="str">
            <v>PowerMarket</v>
          </cell>
          <cell r="G764" t="str">
            <v>National Grid (Massachusetts Electric)</v>
          </cell>
          <cell r="H764">
            <v>11804</v>
          </cell>
          <cell r="L764">
            <v>90</v>
          </cell>
          <cell r="M764" t="str">
            <v>Pct of Customer Load</v>
          </cell>
          <cell r="N764">
            <v>20</v>
          </cell>
          <cell r="O764" t="str">
            <v>Res/Comm</v>
          </cell>
          <cell r="Q764" t="str">
            <v>Hybrid</v>
          </cell>
          <cell r="Y764">
            <v>0.1</v>
          </cell>
          <cell r="AB764" t="str">
            <v>Other</v>
          </cell>
          <cell r="AC764" t="str">
            <v>in MA the discount is based on the value of energy</v>
          </cell>
          <cell r="AF764" t="str">
            <v>Winter</v>
          </cell>
          <cell r="AG764">
            <v>11</v>
          </cell>
          <cell r="AH764">
            <v>1</v>
          </cell>
          <cell r="AI764">
            <v>2017</v>
          </cell>
          <cell r="AJ764" t="str">
            <v>Third Party</v>
          </cell>
          <cell r="AK764" t="str">
            <v>REC payments are not provided to subscribers in this contract</v>
          </cell>
          <cell r="AS764" t="str">
            <v>P_279578054</v>
          </cell>
          <cell r="AT764" t="str">
            <v>P_024564586</v>
          </cell>
          <cell r="AU764" t="str">
            <v>P_861659346</v>
          </cell>
          <cell r="AV764" t="str">
            <v>P_876160810</v>
          </cell>
          <cell r="AW764" t="str">
            <v>P_335784043</v>
          </cell>
          <cell r="AX764" t="str">
            <v>P_222088802</v>
          </cell>
          <cell r="AY764" t="str">
            <v>P_902743775</v>
          </cell>
          <cell r="AZ764" t="str">
            <v>P_291885101</v>
          </cell>
          <cell r="BA764" t="str">
            <v>P_041781711</v>
          </cell>
        </row>
        <row r="765">
          <cell r="A765" t="str">
            <v>C_555918556</v>
          </cell>
          <cell r="C765">
            <v>44538</v>
          </cell>
          <cell r="D765" t="str">
            <v>JAP</v>
          </cell>
          <cell r="E765" t="str">
            <v>https://umnappboxcom/file/822350303912</v>
          </cell>
          <cell r="F765" t="str">
            <v>GRID Alternatives</v>
          </cell>
          <cell r="G765" t="str">
            <v>Delta Montrose Electric Assn</v>
          </cell>
          <cell r="H765">
            <v>5086</v>
          </cell>
          <cell r="L765">
            <v>1</v>
          </cell>
          <cell r="M765" t="str">
            <v>Pct of Customer Load</v>
          </cell>
          <cell r="N765">
            <v>5</v>
          </cell>
          <cell r="O765" t="str">
            <v>Residential</v>
          </cell>
          <cell r="Q765" t="str">
            <v>Amortized – Per kWh</v>
          </cell>
          <cell r="V765">
            <v>-0.04</v>
          </cell>
          <cell r="W765">
            <v>0</v>
          </cell>
          <cell r="X765">
            <v>60</v>
          </cell>
          <cell r="AB765" t="str">
            <v>Other</v>
          </cell>
          <cell r="AC765" t="str">
            <v>Retail rate minus $04 kWh solar payment on bill</v>
          </cell>
          <cell r="AD765">
            <v>0.1045</v>
          </cell>
          <cell r="AF765" t="str">
            <v>Winter</v>
          </cell>
          <cell r="AG765">
            <v>12</v>
          </cell>
          <cell r="AH765">
            <v>1</v>
          </cell>
          <cell r="AI765">
            <v>2016</v>
          </cell>
          <cell r="AJ765" t="str">
            <v>Third party</v>
          </cell>
          <cell r="AK765"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L765" t="str">
            <v>P_554286161</v>
          </cell>
          <cell r="AV765" t="str">
            <v>The program is for LMI customers, there are no penalties for existing or transferring subscriptions</v>
          </cell>
        </row>
        <row r="766">
          <cell r="A766" t="str">
            <v>C_314056798</v>
          </cell>
          <cell r="C766">
            <v>44538</v>
          </cell>
          <cell r="D766" t="str">
            <v>JAP</v>
          </cell>
          <cell r="E766" t="str">
            <v>https://umnappboxcom/file/822350303912</v>
          </cell>
          <cell r="F766" t="str">
            <v>GRID Alternatives</v>
          </cell>
          <cell r="G766" t="str">
            <v>Empire Electric Assn, Inc</v>
          </cell>
          <cell r="H766">
            <v>5862</v>
          </cell>
          <cell r="L766">
            <v>1</v>
          </cell>
          <cell r="M766" t="str">
            <v>Pct of Customer Load</v>
          </cell>
          <cell r="N766">
            <v>5</v>
          </cell>
          <cell r="O766" t="str">
            <v>Residential</v>
          </cell>
          <cell r="Q766" t="str">
            <v>Amortized – Per kWh</v>
          </cell>
          <cell r="V766">
            <v>-2.4E-2</v>
          </cell>
          <cell r="W766">
            <v>0</v>
          </cell>
          <cell r="X766">
            <v>60</v>
          </cell>
          <cell r="AB766" t="str">
            <v>Other</v>
          </cell>
          <cell r="AC766" t="str">
            <v>Retail rate minus $024 kWh solar payment on bill</v>
          </cell>
          <cell r="AD766">
            <v>9.6000000000000002E-2</v>
          </cell>
          <cell r="AF766" t="str">
            <v>Summer</v>
          </cell>
          <cell r="AG766">
            <v>7</v>
          </cell>
          <cell r="AH766">
            <v>1</v>
          </cell>
          <cell r="AI766">
            <v>2016</v>
          </cell>
          <cell r="AJ766" t="str">
            <v>Third party</v>
          </cell>
          <cell r="AK766"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L766" t="str">
            <v>P_087382071</v>
          </cell>
          <cell r="AV766" t="str">
            <v>The program is for LMI customers, there are no penalties for existing or transferring subscriptions</v>
          </cell>
        </row>
        <row r="767">
          <cell r="A767" t="str">
            <v>C_891581301</v>
          </cell>
          <cell r="C767">
            <v>44538</v>
          </cell>
          <cell r="D767" t="str">
            <v>JAP</v>
          </cell>
          <cell r="E767" t="str">
            <v>https://umnappboxcom/file/822350303912</v>
          </cell>
          <cell r="F767" t="str">
            <v>GRID Alternatives</v>
          </cell>
          <cell r="G767" t="str">
            <v>City of Fort Collins - (CO)</v>
          </cell>
          <cell r="H767">
            <v>6604</v>
          </cell>
          <cell r="L767">
            <v>1</v>
          </cell>
          <cell r="M767" t="str">
            <v>Pct of Customer Load</v>
          </cell>
          <cell r="N767">
            <v>1</v>
          </cell>
          <cell r="O767" t="str">
            <v>Residential</v>
          </cell>
          <cell r="Q767" t="str">
            <v>Amortized – Per kWh</v>
          </cell>
          <cell r="V767">
            <v>7.6200000000000004E-2</v>
          </cell>
          <cell r="X767">
            <v>12</v>
          </cell>
          <cell r="AB767" t="str">
            <v>Other</v>
          </cell>
          <cell r="AC767" t="str">
            <v>0762 kWh bill credit</v>
          </cell>
          <cell r="AD767">
            <v>0.1</v>
          </cell>
          <cell r="AF767" t="str">
            <v>Spring</v>
          </cell>
          <cell r="AG767">
            <v>4</v>
          </cell>
          <cell r="AH767">
            <v>1</v>
          </cell>
          <cell r="AI767">
            <v>2017</v>
          </cell>
          <cell r="AJ767" t="str">
            <v>Utility</v>
          </cell>
          <cell r="AL767" t="str">
            <v>P_656320498</v>
          </cell>
          <cell r="AV767" t="str">
            <v>The program is for LMI customers, there are no penalties for existing or transferring subscriptions</v>
          </cell>
        </row>
        <row r="768">
          <cell r="A768" t="str">
            <v>C_426336138</v>
          </cell>
          <cell r="C768">
            <v>44538</v>
          </cell>
          <cell r="D768" t="str">
            <v>JAP</v>
          </cell>
          <cell r="E768" t="str">
            <v>https://umnappboxcom/file/822350303912</v>
          </cell>
          <cell r="F768" t="str">
            <v>GRID Alternatives</v>
          </cell>
          <cell r="G768" t="str">
            <v>Grand Valley Power</v>
          </cell>
          <cell r="H768">
            <v>7563</v>
          </cell>
          <cell r="L768">
            <v>90</v>
          </cell>
          <cell r="M768" t="str">
            <v>Pct of Customer Load</v>
          </cell>
          <cell r="N768">
            <v>4</v>
          </cell>
          <cell r="O768" t="str">
            <v>Residential</v>
          </cell>
          <cell r="Q768" t="str">
            <v>Amortized – Per kWh</v>
          </cell>
          <cell r="V768">
            <v>-0.02</v>
          </cell>
          <cell r="W768">
            <v>0</v>
          </cell>
          <cell r="X768">
            <v>48</v>
          </cell>
          <cell r="AB768" t="str">
            <v>Other</v>
          </cell>
          <cell r="AC768" t="str">
            <v>Retail rate minus $02 kWh solar payment on bill</v>
          </cell>
          <cell r="AD768">
            <v>0.10199999999999999</v>
          </cell>
          <cell r="AF768" t="str">
            <v>Spring</v>
          </cell>
          <cell r="AG768">
            <v>6</v>
          </cell>
          <cell r="AH768">
            <v>31</v>
          </cell>
          <cell r="AI768">
            <v>2015</v>
          </cell>
          <cell r="AJ768" t="str">
            <v>Utility</v>
          </cell>
          <cell r="AL768" t="str">
            <v>P_301256015</v>
          </cell>
          <cell r="AM768" t="str">
            <v>P_588636489</v>
          </cell>
          <cell r="AN768" t="str">
            <v>P_520549841</v>
          </cell>
          <cell r="AV768" t="str">
            <v>The program is for LMI customers, there are no penalties for existing or transferring subscriptions Contract information applies across all GVP projects (GVP 1-3)</v>
          </cell>
          <cell r="AW768" t="str">
            <v>Y</v>
          </cell>
        </row>
        <row r="769">
          <cell r="A769" t="str">
            <v>C_474663835</v>
          </cell>
          <cell r="C769">
            <v>44538</v>
          </cell>
          <cell r="D769" t="str">
            <v>JAP</v>
          </cell>
          <cell r="E769" t="str">
            <v>https://umnappboxcom/file/822350303912</v>
          </cell>
          <cell r="F769" t="str">
            <v>GRID Alternatives</v>
          </cell>
          <cell r="G769" t="str">
            <v>Public Service Co of Colorado</v>
          </cell>
          <cell r="H769">
            <v>15466</v>
          </cell>
          <cell r="L769">
            <v>120</v>
          </cell>
          <cell r="M769" t="str">
            <v>Pct of Customer Load</v>
          </cell>
          <cell r="N769">
            <v>20</v>
          </cell>
          <cell r="O769" t="str">
            <v>Res/Comm/Ind</v>
          </cell>
          <cell r="Q769" t="str">
            <v>Amortized – Per kWh</v>
          </cell>
          <cell r="V769">
            <v>5.5E-2</v>
          </cell>
          <cell r="W769">
            <v>1.35E-2</v>
          </cell>
          <cell r="X769">
            <v>240</v>
          </cell>
          <cell r="AB769" t="str">
            <v>Other</v>
          </cell>
          <cell r="AC769" t="str">
            <v>Generation credit</v>
          </cell>
          <cell r="AF769" t="str">
            <v>Spring</v>
          </cell>
          <cell r="AG769">
            <v>2</v>
          </cell>
          <cell r="AH769">
            <v>1</v>
          </cell>
          <cell r="AI769">
            <v>2019</v>
          </cell>
          <cell r="AJ769" t="str">
            <v>Utility</v>
          </cell>
          <cell r="AK769" t="str">
            <v>Project RECs are purchased through competitive RFP or standard offer from Xcel</v>
          </cell>
          <cell r="AW769" t="str">
            <v>Y</v>
          </cell>
        </row>
        <row r="770">
          <cell r="A770" t="str">
            <v>C_178413458</v>
          </cell>
          <cell r="C770">
            <v>44538</v>
          </cell>
          <cell r="D770" t="str">
            <v>JAP</v>
          </cell>
          <cell r="E770" t="str">
            <v>https://umnappboxcom/file/822350303912</v>
          </cell>
          <cell r="F770" t="str">
            <v>GRID Alternatives</v>
          </cell>
          <cell r="G770" t="str">
            <v>Public Service Co of Colorado</v>
          </cell>
          <cell r="H770">
            <v>15466</v>
          </cell>
          <cell r="L770">
            <v>120</v>
          </cell>
          <cell r="M770" t="str">
            <v>Pct of Customer Load</v>
          </cell>
          <cell r="N770">
            <v>20</v>
          </cell>
          <cell r="O770" t="str">
            <v>Res/Comm/Ind</v>
          </cell>
          <cell r="Q770" t="str">
            <v>Amortized – Per kWh</v>
          </cell>
          <cell r="V770">
            <v>6.6900000000000001E-2</v>
          </cell>
          <cell r="X770">
            <v>240</v>
          </cell>
          <cell r="AB770" t="str">
            <v>Other</v>
          </cell>
          <cell r="AC770" t="str">
            <v>Generation credit</v>
          </cell>
          <cell r="AF770" t="str">
            <v>Spring</v>
          </cell>
          <cell r="AG770">
            <v>2</v>
          </cell>
          <cell r="AH770">
            <v>1</v>
          </cell>
          <cell r="AI770">
            <v>2019</v>
          </cell>
          <cell r="AJ770" t="str">
            <v>Utility</v>
          </cell>
          <cell r="AK770" t="str">
            <v>Project RECs are purchased through competitive RFP or standard offer from Xcel</v>
          </cell>
          <cell r="AW770" t="str">
            <v>Y</v>
          </cell>
        </row>
        <row r="771">
          <cell r="A771" t="str">
            <v>C_920913079</v>
          </cell>
          <cell r="C771">
            <v>44538</v>
          </cell>
          <cell r="D771" t="str">
            <v>JAP</v>
          </cell>
          <cell r="E771" t="str">
            <v>https://umnappboxcom/file/822350303912</v>
          </cell>
          <cell r="F771" t="str">
            <v>GRID Alternatives</v>
          </cell>
          <cell r="G771" t="str">
            <v>Public Service Co of Colorado</v>
          </cell>
          <cell r="H771">
            <v>15466</v>
          </cell>
          <cell r="L771">
            <v>120</v>
          </cell>
          <cell r="M771" t="str">
            <v>Pct of Customer Load</v>
          </cell>
          <cell r="N771">
            <v>20</v>
          </cell>
          <cell r="O771" t="str">
            <v>Res/Comm/Ind</v>
          </cell>
          <cell r="Q771" t="str">
            <v>Amortized – Per kWh</v>
          </cell>
          <cell r="V771">
            <v>5.5E-2</v>
          </cell>
          <cell r="W771">
            <v>0.01</v>
          </cell>
          <cell r="X771">
            <v>240</v>
          </cell>
          <cell r="AB771" t="str">
            <v>Other</v>
          </cell>
          <cell r="AC771" t="str">
            <v>Generation credit</v>
          </cell>
          <cell r="AF771" t="str">
            <v>Spring</v>
          </cell>
          <cell r="AG771">
            <v>2</v>
          </cell>
          <cell r="AH771">
            <v>1</v>
          </cell>
          <cell r="AI771">
            <v>2018</v>
          </cell>
          <cell r="AJ771" t="str">
            <v>Utility</v>
          </cell>
          <cell r="AK771" t="str">
            <v>Project RECs are purchased through competitive RFP or standard offer from Xcel</v>
          </cell>
          <cell r="AW771" t="str">
            <v>Y</v>
          </cell>
        </row>
        <row r="772">
          <cell r="A772" t="str">
            <v>C_612885610</v>
          </cell>
          <cell r="C772">
            <v>44538</v>
          </cell>
          <cell r="D772" t="str">
            <v>JAP</v>
          </cell>
          <cell r="E772" t="str">
            <v>https://umnappboxcom/file/822350303912</v>
          </cell>
          <cell r="F772" t="str">
            <v>GRID Alternatives</v>
          </cell>
          <cell r="G772" t="str">
            <v>Public Service Co of Colorado</v>
          </cell>
          <cell r="H772">
            <v>15466</v>
          </cell>
          <cell r="L772">
            <v>120</v>
          </cell>
          <cell r="M772" t="str">
            <v>Pct of Customer Load</v>
          </cell>
          <cell r="N772">
            <v>20</v>
          </cell>
          <cell r="O772" t="str">
            <v>Res/Comm/Ind</v>
          </cell>
          <cell r="Q772" t="str">
            <v>Amortized – Per kWh</v>
          </cell>
          <cell r="V772">
            <v>0</v>
          </cell>
          <cell r="W772">
            <v>0</v>
          </cell>
          <cell r="AB772" t="str">
            <v>Other</v>
          </cell>
          <cell r="AC772" t="str">
            <v>Generation credit</v>
          </cell>
          <cell r="AF772" t="str">
            <v>Spring</v>
          </cell>
          <cell r="AG772">
            <v>2</v>
          </cell>
          <cell r="AH772">
            <v>1</v>
          </cell>
          <cell r="AI772">
            <v>2018</v>
          </cell>
          <cell r="AJ772" t="str">
            <v>Utility</v>
          </cell>
          <cell r="AK772" t="str">
            <v>Project RECs are purchased through competitive RFP or standard offer from Xcel</v>
          </cell>
          <cell r="AL772" t="str">
            <v>P_122088506</v>
          </cell>
          <cell r="AW772" t="str">
            <v>Y</v>
          </cell>
        </row>
        <row r="773">
          <cell r="A773" t="str">
            <v>C_273974679</v>
          </cell>
          <cell r="C773">
            <v>44538</v>
          </cell>
          <cell r="D773" t="str">
            <v>JAP</v>
          </cell>
          <cell r="E773" t="str">
            <v>https://umnappboxcom/file/822350303912</v>
          </cell>
          <cell r="F773" t="str">
            <v>GRID Alternatives</v>
          </cell>
          <cell r="G773" t="str">
            <v>Holy Cross Electric Assn, Inc</v>
          </cell>
          <cell r="H773">
            <v>8773</v>
          </cell>
          <cell r="L773">
            <v>75</v>
          </cell>
          <cell r="M773" t="str">
            <v>Pct of Customer Load</v>
          </cell>
          <cell r="N773">
            <v>2</v>
          </cell>
          <cell r="O773" t="str">
            <v>Residential</v>
          </cell>
          <cell r="Q773" t="str">
            <v>Amortized – Per kWh</v>
          </cell>
          <cell r="V773">
            <v>-0.02</v>
          </cell>
          <cell r="W773">
            <v>0</v>
          </cell>
          <cell r="X773">
            <v>24</v>
          </cell>
          <cell r="AB773" t="str">
            <v>Other</v>
          </cell>
          <cell r="AC773" t="str">
            <v>Retail rate minus $02 kWh solar payment on bill</v>
          </cell>
          <cell r="AD773">
            <v>9.8500000000000004E-2</v>
          </cell>
          <cell r="AF773" t="str">
            <v>Winter</v>
          </cell>
          <cell r="AG773">
            <v>13</v>
          </cell>
          <cell r="AH773">
            <v>1</v>
          </cell>
          <cell r="AI773">
            <v>2016</v>
          </cell>
          <cell r="AJ773" t="str">
            <v>Utility</v>
          </cell>
          <cell r="AV773" t="str">
            <v>The program is for LMI customers, there are no penalties for existing or transferring subscriptions Contract information applies across all GVP projects (GVP 1-3)</v>
          </cell>
          <cell r="AW773" t="str">
            <v>Y</v>
          </cell>
        </row>
        <row r="774">
          <cell r="A774" t="str">
            <v>C_977194412</v>
          </cell>
          <cell r="C774">
            <v>44538</v>
          </cell>
          <cell r="D774" t="str">
            <v>JAP</v>
          </cell>
          <cell r="E774" t="str">
            <v>https://umnappboxcom/file/822350303912</v>
          </cell>
          <cell r="F774" t="str">
            <v>GRID Alternatives</v>
          </cell>
          <cell r="G774" t="str">
            <v>Poudre Valley Associated Services, Inc</v>
          </cell>
          <cell r="H774">
            <v>15257</v>
          </cell>
          <cell r="L774">
            <v>100</v>
          </cell>
          <cell r="M774" t="str">
            <v>Pct of Customer Load</v>
          </cell>
          <cell r="N774">
            <v>4</v>
          </cell>
          <cell r="O774" t="str">
            <v>Res/Comm/Ind</v>
          </cell>
          <cell r="Q774" t="str">
            <v>Amortized – Per kWh</v>
          </cell>
          <cell r="V774">
            <v>6.5699999999999995E-2</v>
          </cell>
          <cell r="X774">
            <v>48</v>
          </cell>
          <cell r="AB774" t="str">
            <v>Other</v>
          </cell>
          <cell r="AC774" t="str">
            <v>Bill credit of $0657 kWh</v>
          </cell>
          <cell r="AD774">
            <v>9.3899999999999997E-2</v>
          </cell>
          <cell r="AF774" t="str">
            <v>Fall</v>
          </cell>
          <cell r="AG774">
            <v>11</v>
          </cell>
          <cell r="AH774">
            <v>1</v>
          </cell>
          <cell r="AI774">
            <v>2017</v>
          </cell>
          <cell r="AJ774" t="str">
            <v>Other</v>
          </cell>
          <cell r="AK774"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V774" t="str">
            <v>The program is for LMI customers, there are no penalties for existing or transferring subscriptions Contract information applies across all GVP projects (GVP 1-3)</v>
          </cell>
          <cell r="AW774" t="str">
            <v>Y</v>
          </cell>
        </row>
        <row r="775">
          <cell r="A775" t="str">
            <v>C_643291902</v>
          </cell>
          <cell r="C775">
            <v>44538</v>
          </cell>
          <cell r="D775" t="str">
            <v>JAP</v>
          </cell>
          <cell r="E775" t="str">
            <v>https://umnappboxcom/file/822350303912</v>
          </cell>
          <cell r="F775" t="str">
            <v>GRID Alternatives</v>
          </cell>
          <cell r="G775" t="str">
            <v>Yampa Valley Electric Assn Inc</v>
          </cell>
          <cell r="H775">
            <v>21081</v>
          </cell>
          <cell r="L775">
            <v>100</v>
          </cell>
          <cell r="M775" t="str">
            <v>Pct of Customer Load</v>
          </cell>
          <cell r="N775">
            <v>5</v>
          </cell>
          <cell r="O775" t="str">
            <v>Residential</v>
          </cell>
          <cell r="Q775" t="str">
            <v>Amortized – Per kWh</v>
          </cell>
          <cell r="V775">
            <v>5.3199999999999997E-2</v>
          </cell>
          <cell r="X775">
            <v>60</v>
          </cell>
          <cell r="AB775" t="str">
            <v>Other</v>
          </cell>
          <cell r="AC775" t="str">
            <v>Bill credit of $05321 kWh</v>
          </cell>
          <cell r="AD775">
            <v>8.3210000000000006E-2</v>
          </cell>
          <cell r="AF775" t="str">
            <v>Fall</v>
          </cell>
          <cell r="AG775">
            <v>12</v>
          </cell>
          <cell r="AH775">
            <v>1</v>
          </cell>
          <cell r="AI775">
            <v>2016</v>
          </cell>
          <cell r="AJ775" t="str">
            <v>Utility</v>
          </cell>
          <cell r="AV775" t="str">
            <v>The program is for LMI customers, there are no penalties for existing or transferring subscriptions Contract information applies across all GVP projects (GVP 1-3)</v>
          </cell>
          <cell r="AW775" t="str">
            <v>Y</v>
          </cell>
        </row>
        <row r="776">
          <cell r="A776" t="str">
            <v>C_330475576</v>
          </cell>
          <cell r="C776">
            <v>44538</v>
          </cell>
          <cell r="D776" t="str">
            <v>JAP</v>
          </cell>
          <cell r="E776" t="str">
            <v>https://umnappboxcom/file/822350303912</v>
          </cell>
          <cell r="F776" t="str">
            <v>GRID Alternatives</v>
          </cell>
          <cell r="G776" t="str">
            <v>Black Hills/Colorado ElecUtil</v>
          </cell>
          <cell r="H776">
            <v>56146</v>
          </cell>
          <cell r="L776">
            <v>120</v>
          </cell>
          <cell r="M776" t="str">
            <v>Pct of Customer Load</v>
          </cell>
          <cell r="O776" t="str">
            <v>Res/Comm/Ind</v>
          </cell>
          <cell r="Q776" t="str">
            <v>Amortized – Per kWh</v>
          </cell>
          <cell r="AB776" t="str">
            <v>Other</v>
          </cell>
          <cell r="AW776" t="str">
            <v>Y</v>
          </cell>
        </row>
        <row r="777">
          <cell r="A777" t="str">
            <v>C_456174468</v>
          </cell>
          <cell r="C777">
            <v>44538</v>
          </cell>
          <cell r="D777" t="str">
            <v>JAP</v>
          </cell>
          <cell r="E777" t="str">
            <v>https://umnappboxcom/file/822350303912</v>
          </cell>
          <cell r="F777" t="str">
            <v>GRID Alternatives</v>
          </cell>
          <cell r="G777" t="str">
            <v>Anza Electric Coop Inc</v>
          </cell>
          <cell r="H777">
            <v>694</v>
          </cell>
          <cell r="L777">
            <v>100</v>
          </cell>
          <cell r="M777" t="str">
            <v>Pct of Customer Load</v>
          </cell>
          <cell r="O777" t="str">
            <v>Res/Comm/Ind</v>
          </cell>
          <cell r="Q777" t="str">
            <v>Amortized – Per kWh</v>
          </cell>
          <cell r="AB777" t="str">
            <v>Other</v>
          </cell>
          <cell r="AV777" t="str">
            <v>Project is dedicated to housing authority buildings (60% of capacity) and City of Pueblo (40% of Capacity)</v>
          </cell>
          <cell r="AW777" t="str">
            <v>Y</v>
          </cell>
        </row>
        <row r="778">
          <cell r="A778" t="str">
            <v>C_063484583</v>
          </cell>
          <cell r="C778">
            <v>44538</v>
          </cell>
          <cell r="D778" t="str">
            <v>JAP</v>
          </cell>
          <cell r="E778" t="str">
            <v>https://umnappboxcom/file/830528669870</v>
          </cell>
          <cell r="F778" t="str">
            <v>Consolidated Edison Co-NY Inc</v>
          </cell>
          <cell r="G778" t="str">
            <v>Consolidated Edison Co-NY Inc</v>
          </cell>
          <cell r="H778">
            <v>4226</v>
          </cell>
          <cell r="L778">
            <v>100</v>
          </cell>
          <cell r="M778" t="str">
            <v>Pct of Customer Load</v>
          </cell>
          <cell r="O778" t="str">
            <v>Res/Comm</v>
          </cell>
          <cell r="Q778" t="str">
            <v>Amortized – Fixed</v>
          </cell>
          <cell r="V778">
            <v>0.09</v>
          </cell>
          <cell r="W778">
            <v>0</v>
          </cell>
          <cell r="X778">
            <v>12</v>
          </cell>
          <cell r="AB778" t="str">
            <v>Other</v>
          </cell>
          <cell r="AC778" t="str">
            <v>10% discount off retail rate (pay 90% of bill credits) The Ute Tribe distributed the PPA payments from the utility amongst tribal members and buildings Utility worked to reflect the payments on bill for assigned accounts, mimicking a community solar model</v>
          </cell>
          <cell r="AI778">
            <v>2019</v>
          </cell>
          <cell r="AJ778" t="str">
            <v>Third party</v>
          </cell>
          <cell r="AW778" t="str">
            <v>Y</v>
          </cell>
        </row>
        <row r="779">
          <cell r="A779" t="str">
            <v>C_024001899</v>
          </cell>
          <cell r="B779" t="str">
            <v>Y</v>
          </cell>
          <cell r="C779">
            <v>45029</v>
          </cell>
          <cell r="D779" t="str">
            <v>JAP</v>
          </cell>
          <cell r="E779" t="str">
            <v>https://umn.app.box.com/file/1190285456009</v>
          </cell>
          <cell r="F779" t="str">
            <v>Standard Solar Inc</v>
          </cell>
          <cell r="G779" t="str">
            <v>Portland General Electric Co</v>
          </cell>
          <cell r="H779">
            <v>15248</v>
          </cell>
          <cell r="I779">
            <v>1000</v>
          </cell>
          <cell r="M779" t="str">
            <v>Fixed Wattage Amount</v>
          </cell>
          <cell r="N779">
            <v>10</v>
          </cell>
          <cell r="O779" t="str">
            <v>Residential</v>
          </cell>
          <cell r="Q779" t="str">
            <v>Amortized – Per kWh</v>
          </cell>
          <cell r="V779">
            <v>0.106723</v>
          </cell>
          <cell r="W779">
            <v>0</v>
          </cell>
          <cell r="X779">
            <v>120</v>
          </cell>
          <cell r="AB779" t="str">
            <v>Other</v>
          </cell>
          <cell r="AD779">
            <v>0.12823000000000001</v>
          </cell>
          <cell r="AI779">
            <v>2022</v>
          </cell>
          <cell r="AS779" t="str">
            <v>P_716669709</v>
          </cell>
        </row>
      </sheetData>
      <sheetData sheetId="6">
        <row r="1">
          <cell r="B1" t="str">
            <v>ID</v>
          </cell>
          <cell r="C1" t="str">
            <v>State</v>
          </cell>
          <cell r="D1" t="str">
            <v>Type</v>
          </cell>
          <cell r="E1" t="str">
            <v>Capacity factor</v>
          </cell>
          <cell r="F1" t="str">
            <v>1 = in Sales_Ult_Cust_2020 and Customers &lt;&gt; 0; 0 = not on Sales_Ult_Cust_2020 or Customers = 0</v>
          </cell>
          <cell r="G1" t="str">
            <v>IF ROW F = 1, Av consump [kWh/yr]</v>
          </cell>
          <cell r="H1" t="str">
            <v>AV consumption [kWh/yr], IF ROW = 0 then AV consumption is the average of the utility type in the state</v>
          </cell>
          <cell r="I1" t="str">
            <v>Fixed Charge [$/month]</v>
          </cell>
          <cell r="J1" t="str">
            <v>Revenues [Thousand Dollars]</v>
          </cell>
          <cell r="K1" t="str">
            <v>Sales [Megawatthours]</v>
          </cell>
          <cell r="L1" t="str">
            <v>Customers [Count]</v>
          </cell>
          <cell r="M1" t="str">
            <v>IF ROW F = 1, Volumetric Retail rate [$/kWh]</v>
          </cell>
          <cell r="N1" t="str">
            <v>Volumetric Retail Rate [$/kWh]. IF ROW = 0 then AV consumption is the average of the utility type in the state</v>
          </cell>
          <cell r="O1" t="str">
            <v>income (state median) - 0-30%</v>
          </cell>
          <cell r="P1" t="str">
            <v>income (state median) - 30%-60%</v>
          </cell>
          <cell r="Q1" t="str">
            <v>income (state median) - 60%-80%</v>
          </cell>
          <cell r="R1" t="str">
            <v>income (state median) - 80%-100%</v>
          </cell>
          <cell r="S1" t="str">
            <v>income (state median) - 100%+</v>
          </cell>
          <cell r="T1" t="str">
            <v>Electricity expenditure ($/yr) (state median) - 0-30%</v>
          </cell>
          <cell r="U1" t="str">
            <v>Electricity expenditure ($/yr) (state median) - 30%-60%</v>
          </cell>
          <cell r="V1" t="str">
            <v>Electricity expenditure ($/yr) (state median) - 60%-80%</v>
          </cell>
          <cell r="W1" t="str">
            <v>Electricity expenditure ($/yr) (state median) - 80%-100%</v>
          </cell>
          <cell r="X1" t="str">
            <v>Electricity expenditure ($/yr) (state median) - 100%+</v>
          </cell>
          <cell r="Y1" t="str">
            <v>Gas expenditure ($/yr) (state median) - 0-30%</v>
          </cell>
          <cell r="Z1" t="str">
            <v>Gas expenditure ($/yr) (state median) - 30%-60%</v>
          </cell>
          <cell r="AA1" t="str">
            <v>Gas expenditure ($/yr) (state median) - 60%-80%</v>
          </cell>
          <cell r="AB1" t="str">
            <v>Gas expenditure ($/yr) (state median) - 80%-100%</v>
          </cell>
          <cell r="AC1" t="str">
            <v>Gas expenditure ($/yr) (state median) - 100%+</v>
          </cell>
          <cell r="AD1" t="str">
            <v>Other fuels expenditure ($/yr) (state median) - 0-30%</v>
          </cell>
          <cell r="AE1" t="str">
            <v>Other fuels expenditure ($/yr) (state median) - 30%-60%</v>
          </cell>
          <cell r="AF1" t="str">
            <v>Other fuels expenditure ($/yr) (state median) - 60%-80%</v>
          </cell>
          <cell r="AG1" t="str">
            <v>Other fuels expenditure ($/yr) (state median) - 80%-100%</v>
          </cell>
          <cell r="AH1" t="str">
            <v>Other fuels expenditure ($/yr) (state median) - 100%+</v>
          </cell>
        </row>
        <row r="2">
          <cell r="B2">
            <v>61424</v>
          </cell>
          <cell r="C2" t="str">
            <v>(blank)</v>
          </cell>
          <cell r="D2" t="str">
            <v>Wholesale Power Marketer</v>
          </cell>
          <cell r="E2">
            <v>0.22158454142499201</v>
          </cell>
          <cell r="F2">
            <v>0</v>
          </cell>
          <cell r="G2">
            <v>0</v>
          </cell>
          <cell r="H2">
            <v>0</v>
          </cell>
          <cell r="I2">
            <v>11.608880937499999</v>
          </cell>
          <cell r="J2">
            <v>0</v>
          </cell>
          <cell r="K2">
            <v>0</v>
          </cell>
          <cell r="L2">
            <v>0</v>
          </cell>
          <cell r="M2">
            <v>0</v>
          </cell>
          <cell r="N2">
            <v>0</v>
          </cell>
          <cell r="O2" t="e">
            <v>#N/A</v>
          </cell>
          <cell r="P2" t="e">
            <v>#N/A</v>
          </cell>
          <cell r="Q2" t="e">
            <v>#N/A</v>
          </cell>
          <cell r="R2" t="e">
            <v>#N/A</v>
          </cell>
          <cell r="S2" t="e">
            <v>#N/A</v>
          </cell>
          <cell r="T2" t="e">
            <v>#N/A</v>
          </cell>
          <cell r="U2" t="e">
            <v>#N/A</v>
          </cell>
          <cell r="V2" t="e">
            <v>#N/A</v>
          </cell>
          <cell r="W2" t="e">
            <v>#N/A</v>
          </cell>
          <cell r="X2" t="e">
            <v>#N/A</v>
          </cell>
          <cell r="Y2" t="e">
            <v>#N/A</v>
          </cell>
          <cell r="Z2" t="e">
            <v>#N/A</v>
          </cell>
          <cell r="AA2" t="e">
            <v>#N/A</v>
          </cell>
          <cell r="AB2" t="e">
            <v>#N/A</v>
          </cell>
          <cell r="AC2" t="e">
            <v>#N/A</v>
          </cell>
          <cell r="AD2" t="e">
            <v>#N/A</v>
          </cell>
          <cell r="AE2" t="e">
            <v>#N/A</v>
          </cell>
          <cell r="AF2" t="e">
            <v>#N/A</v>
          </cell>
          <cell r="AG2" t="e">
            <v>#N/A</v>
          </cell>
          <cell r="AH2" t="e">
            <v>#N/A</v>
          </cell>
        </row>
        <row r="3">
          <cell r="B3">
            <v>4959</v>
          </cell>
          <cell r="C3" t="str">
            <v>AK</v>
          </cell>
          <cell r="D3" t="str">
            <v>Investor Owned</v>
          </cell>
          <cell r="E3">
            <v>0.22158454142499201</v>
          </cell>
          <cell r="F3">
            <v>0</v>
          </cell>
          <cell r="G3">
            <v>0</v>
          </cell>
          <cell r="H3">
            <v>1093.6990113633071</v>
          </cell>
          <cell r="I3">
            <v>11.608880937499999</v>
          </cell>
          <cell r="J3">
            <v>0</v>
          </cell>
          <cell r="K3">
            <v>0</v>
          </cell>
          <cell r="L3">
            <v>0</v>
          </cell>
          <cell r="M3">
            <v>0</v>
          </cell>
          <cell r="N3">
            <v>2.6403732393427266E-2</v>
          </cell>
          <cell r="O3">
            <v>13226.697139405269</v>
          </cell>
          <cell r="P3">
            <v>35939.557354012293</v>
          </cell>
          <cell r="Q3">
            <v>55137.787857846939</v>
          </cell>
          <cell r="R3">
            <v>69109.777463979161</v>
          </cell>
          <cell r="S3">
            <v>141993.03351626883</v>
          </cell>
          <cell r="T3">
            <v>1617.4273572245368</v>
          </cell>
          <cell r="U3">
            <v>1584.2622391818113</v>
          </cell>
          <cell r="V3">
            <v>1575.5717029411071</v>
          </cell>
          <cell r="W3">
            <v>1636.3243943691123</v>
          </cell>
          <cell r="X3">
            <v>1682.5378066708583</v>
          </cell>
          <cell r="Y3">
            <v>531.27779719927139</v>
          </cell>
          <cell r="Z3">
            <v>557.20972374495921</v>
          </cell>
          <cell r="AA3">
            <v>702.48784332470177</v>
          </cell>
          <cell r="AB3">
            <v>818.60882083443596</v>
          </cell>
          <cell r="AC3">
            <v>1036.6167058591793</v>
          </cell>
          <cell r="AD3">
            <v>749.14785423419232</v>
          </cell>
          <cell r="AE3">
            <v>608.56689024471871</v>
          </cell>
          <cell r="AF3">
            <v>578.50449001571803</v>
          </cell>
          <cell r="AG3">
            <v>628.22830080722201</v>
          </cell>
          <cell r="AH3">
            <v>653.30819314746327</v>
          </cell>
        </row>
        <row r="4">
          <cell r="B4">
            <v>192</v>
          </cell>
          <cell r="C4" t="str">
            <v>AK</v>
          </cell>
          <cell r="D4" t="str">
            <v>Cooperative</v>
          </cell>
          <cell r="E4">
            <v>0.22158454142499201</v>
          </cell>
          <cell r="F4">
            <v>0</v>
          </cell>
          <cell r="G4">
            <v>0</v>
          </cell>
          <cell r="H4">
            <v>2313.9494301271875</v>
          </cell>
          <cell r="I4">
            <v>11.608880937499999</v>
          </cell>
          <cell r="J4">
            <v>0</v>
          </cell>
          <cell r="K4">
            <v>0</v>
          </cell>
          <cell r="L4">
            <v>0</v>
          </cell>
          <cell r="M4">
            <v>0</v>
          </cell>
          <cell r="N4">
            <v>9.4812094330155292E-2</v>
          </cell>
          <cell r="O4">
            <v>13226.697139405269</v>
          </cell>
          <cell r="P4">
            <v>35939.557354012293</v>
          </cell>
          <cell r="Q4">
            <v>55137.787857846939</v>
          </cell>
          <cell r="R4">
            <v>69109.777463979161</v>
          </cell>
          <cell r="S4">
            <v>141993.03351626883</v>
          </cell>
          <cell r="T4">
            <v>1617.4273572245368</v>
          </cell>
          <cell r="U4">
            <v>1584.2622391818113</v>
          </cell>
          <cell r="V4">
            <v>1575.5717029411071</v>
          </cell>
          <cell r="W4">
            <v>1636.3243943691123</v>
          </cell>
          <cell r="X4">
            <v>1682.5378066708583</v>
          </cell>
          <cell r="Y4">
            <v>531.27779719927139</v>
          </cell>
          <cell r="Z4">
            <v>557.20972374495921</v>
          </cell>
          <cell r="AA4">
            <v>702.48784332470177</v>
          </cell>
          <cell r="AB4">
            <v>818.60882083443596</v>
          </cell>
          <cell r="AC4">
            <v>1036.6167058591793</v>
          </cell>
          <cell r="AD4">
            <v>749.14785423419232</v>
          </cell>
          <cell r="AE4">
            <v>608.56689024471871</v>
          </cell>
          <cell r="AF4">
            <v>578.50449001571803</v>
          </cell>
          <cell r="AG4">
            <v>628.22830080722201</v>
          </cell>
          <cell r="AH4">
            <v>653.30819314746327</v>
          </cell>
        </row>
        <row r="5">
          <cell r="B5">
            <v>49803</v>
          </cell>
          <cell r="C5" t="str">
            <v>AK</v>
          </cell>
          <cell r="D5" t="str">
            <v>Cooperative</v>
          </cell>
          <cell r="E5">
            <v>0.22158454142499201</v>
          </cell>
          <cell r="F5">
            <v>0</v>
          </cell>
          <cell r="G5">
            <v>0</v>
          </cell>
          <cell r="H5">
            <v>2313.9494301271875</v>
          </cell>
          <cell r="I5">
            <v>11.608880937499999</v>
          </cell>
          <cell r="J5">
            <v>0</v>
          </cell>
          <cell r="K5">
            <v>0</v>
          </cell>
          <cell r="L5">
            <v>0</v>
          </cell>
          <cell r="M5">
            <v>0</v>
          </cell>
          <cell r="N5">
            <v>9.4812094330155292E-2</v>
          </cell>
          <cell r="O5">
            <v>13226.697139405269</v>
          </cell>
          <cell r="P5">
            <v>35939.557354012293</v>
          </cell>
          <cell r="Q5">
            <v>55137.787857846939</v>
          </cell>
          <cell r="R5">
            <v>69109.777463979161</v>
          </cell>
          <cell r="S5">
            <v>141993.03351626883</v>
          </cell>
          <cell r="T5">
            <v>1617.4273572245368</v>
          </cell>
          <cell r="U5">
            <v>1584.2622391818113</v>
          </cell>
          <cell r="V5">
            <v>1575.5717029411071</v>
          </cell>
          <cell r="W5">
            <v>1636.3243943691123</v>
          </cell>
          <cell r="X5">
            <v>1682.5378066708583</v>
          </cell>
          <cell r="Y5">
            <v>531.27779719927139</v>
          </cell>
          <cell r="Z5">
            <v>557.20972374495921</v>
          </cell>
          <cell r="AA5">
            <v>702.48784332470177</v>
          </cell>
          <cell r="AB5">
            <v>818.60882083443596</v>
          </cell>
          <cell r="AC5">
            <v>1036.6167058591793</v>
          </cell>
          <cell r="AD5">
            <v>749.14785423419232</v>
          </cell>
          <cell r="AE5">
            <v>608.56689024471871</v>
          </cell>
          <cell r="AF5">
            <v>578.50449001571803</v>
          </cell>
          <cell r="AG5">
            <v>628.22830080722201</v>
          </cell>
          <cell r="AH5">
            <v>653.30819314746327</v>
          </cell>
        </row>
        <row r="6">
          <cell r="B6">
            <v>221</v>
          </cell>
          <cell r="C6" t="str">
            <v>AK</v>
          </cell>
          <cell r="D6" t="str">
            <v>Cooperative</v>
          </cell>
          <cell r="E6">
            <v>0.22158454142499201</v>
          </cell>
          <cell r="F6">
            <v>1</v>
          </cell>
          <cell r="G6">
            <v>5542.0348396869476</v>
          </cell>
          <cell r="H6">
            <v>5542.0348396869476</v>
          </cell>
          <cell r="I6">
            <v>11.608880937499999</v>
          </cell>
          <cell r="J6">
            <v>21964.5</v>
          </cell>
          <cell r="K6">
            <v>43904</v>
          </cell>
          <cell r="L6">
            <v>7922</v>
          </cell>
          <cell r="M6">
            <v>0.47514835419454948</v>
          </cell>
          <cell r="N6">
            <v>0.47514835419454948</v>
          </cell>
          <cell r="O6">
            <v>13226.697139405269</v>
          </cell>
          <cell r="P6">
            <v>35939.557354012293</v>
          </cell>
          <cell r="Q6">
            <v>55137.787857846939</v>
          </cell>
          <cell r="R6">
            <v>69109.777463979161</v>
          </cell>
          <cell r="S6">
            <v>141993.03351626883</v>
          </cell>
          <cell r="T6">
            <v>1617.4273572245368</v>
          </cell>
          <cell r="U6">
            <v>1584.2622391818113</v>
          </cell>
          <cell r="V6">
            <v>1575.5717029411071</v>
          </cell>
          <cell r="W6">
            <v>1636.3243943691123</v>
          </cell>
          <cell r="X6">
            <v>1682.5378066708583</v>
          </cell>
          <cell r="Y6">
            <v>531.27779719927139</v>
          </cell>
          <cell r="Z6">
            <v>557.20972374495921</v>
          </cell>
          <cell r="AA6">
            <v>702.48784332470177</v>
          </cell>
          <cell r="AB6">
            <v>818.60882083443596</v>
          </cell>
          <cell r="AC6">
            <v>1036.6167058591793</v>
          </cell>
          <cell r="AD6">
            <v>749.14785423419232</v>
          </cell>
          <cell r="AE6">
            <v>608.56689024471871</v>
          </cell>
          <cell r="AF6">
            <v>578.50449001571803</v>
          </cell>
          <cell r="AG6">
            <v>628.22830080722201</v>
          </cell>
          <cell r="AH6">
            <v>653.30819314746327</v>
          </cell>
        </row>
        <row r="7">
          <cell r="B7">
            <v>1276</v>
          </cell>
          <cell r="C7" t="str">
            <v>AK</v>
          </cell>
          <cell r="D7" t="str">
            <v>Cooperative</v>
          </cell>
          <cell r="E7">
            <v>0.22158454142499201</v>
          </cell>
          <cell r="F7">
            <v>0</v>
          </cell>
          <cell r="G7">
            <v>0</v>
          </cell>
          <cell r="H7">
            <v>2313.9494301271875</v>
          </cell>
          <cell r="I7">
            <v>11.608880937499999</v>
          </cell>
          <cell r="J7">
            <v>0</v>
          </cell>
          <cell r="K7">
            <v>0</v>
          </cell>
          <cell r="L7">
            <v>0</v>
          </cell>
          <cell r="M7">
            <v>0</v>
          </cell>
          <cell r="N7">
            <v>9.4812094330155292E-2</v>
          </cell>
          <cell r="O7">
            <v>13226.697139405269</v>
          </cell>
          <cell r="P7">
            <v>35939.557354012293</v>
          </cell>
          <cell r="Q7">
            <v>55137.787857846939</v>
          </cell>
          <cell r="R7">
            <v>69109.777463979161</v>
          </cell>
          <cell r="S7">
            <v>141993.03351626883</v>
          </cell>
          <cell r="T7">
            <v>1617.4273572245368</v>
          </cell>
          <cell r="U7">
            <v>1584.2622391818113</v>
          </cell>
          <cell r="V7">
            <v>1575.5717029411071</v>
          </cell>
          <cell r="W7">
            <v>1636.3243943691123</v>
          </cell>
          <cell r="X7">
            <v>1682.5378066708583</v>
          </cell>
          <cell r="Y7">
            <v>531.27779719927139</v>
          </cell>
          <cell r="Z7">
            <v>557.20972374495921</v>
          </cell>
          <cell r="AA7">
            <v>702.48784332470177</v>
          </cell>
          <cell r="AB7">
            <v>818.60882083443596</v>
          </cell>
          <cell r="AC7">
            <v>1036.6167058591793</v>
          </cell>
          <cell r="AD7">
            <v>749.14785423419232</v>
          </cell>
          <cell r="AE7">
            <v>608.56689024471871</v>
          </cell>
          <cell r="AF7">
            <v>578.50449001571803</v>
          </cell>
          <cell r="AG7">
            <v>628.22830080722201</v>
          </cell>
          <cell r="AH7">
            <v>653.30819314746327</v>
          </cell>
        </row>
        <row r="8">
          <cell r="B8">
            <v>3522</v>
          </cell>
          <cell r="C8" t="str">
            <v>AK</v>
          </cell>
          <cell r="D8" t="str">
            <v>Cooperative</v>
          </cell>
          <cell r="E8">
            <v>0.22158454142499201</v>
          </cell>
          <cell r="F8">
            <v>1</v>
          </cell>
          <cell r="G8">
            <v>5443.2556401901165</v>
          </cell>
          <cell r="H8">
            <v>5443.2556401901165</v>
          </cell>
          <cell r="I8">
            <v>11.608880937499999</v>
          </cell>
          <cell r="J8">
            <v>111202.1</v>
          </cell>
          <cell r="K8">
            <v>524523</v>
          </cell>
          <cell r="L8">
            <v>96362</v>
          </cell>
          <cell r="M8">
            <v>0.18641363711640388</v>
          </cell>
          <cell r="N8">
            <v>0.18641363711640388</v>
          </cell>
          <cell r="O8">
            <v>13226.697139405269</v>
          </cell>
          <cell r="P8">
            <v>35939.557354012293</v>
          </cell>
          <cell r="Q8">
            <v>55137.787857846939</v>
          </cell>
          <cell r="R8">
            <v>69109.777463979161</v>
          </cell>
          <cell r="S8">
            <v>141993.03351626883</v>
          </cell>
          <cell r="T8">
            <v>1617.4273572245368</v>
          </cell>
          <cell r="U8">
            <v>1584.2622391818113</v>
          </cell>
          <cell r="V8">
            <v>1575.5717029411071</v>
          </cell>
          <cell r="W8">
            <v>1636.3243943691123</v>
          </cell>
          <cell r="X8">
            <v>1682.5378066708583</v>
          </cell>
          <cell r="Y8">
            <v>531.27779719927139</v>
          </cell>
          <cell r="Z8">
            <v>557.20972374495921</v>
          </cell>
          <cell r="AA8">
            <v>702.48784332470177</v>
          </cell>
          <cell r="AB8">
            <v>818.60882083443596</v>
          </cell>
          <cell r="AC8">
            <v>1036.6167058591793</v>
          </cell>
          <cell r="AD8">
            <v>749.14785423419232</v>
          </cell>
          <cell r="AE8">
            <v>608.56689024471871</v>
          </cell>
          <cell r="AF8">
            <v>578.50449001571803</v>
          </cell>
          <cell r="AG8">
            <v>628.22830080722201</v>
          </cell>
          <cell r="AH8">
            <v>653.30819314746327</v>
          </cell>
        </row>
        <row r="9">
          <cell r="B9">
            <v>4329</v>
          </cell>
          <cell r="C9" t="str">
            <v>AK</v>
          </cell>
          <cell r="D9" t="str">
            <v>Cooperative</v>
          </cell>
          <cell r="E9">
            <v>0.22158454142499201</v>
          </cell>
          <cell r="F9">
            <v>0</v>
          </cell>
          <cell r="G9">
            <v>0</v>
          </cell>
          <cell r="H9">
            <v>2313.9494301271875</v>
          </cell>
          <cell r="I9">
            <v>11.608880937499999</v>
          </cell>
          <cell r="J9">
            <v>0</v>
          </cell>
          <cell r="K9">
            <v>0</v>
          </cell>
          <cell r="L9">
            <v>0</v>
          </cell>
          <cell r="M9">
            <v>0</v>
          </cell>
          <cell r="N9">
            <v>9.4812094330155292E-2</v>
          </cell>
          <cell r="O9">
            <v>13226.697139405269</v>
          </cell>
          <cell r="P9">
            <v>35939.557354012293</v>
          </cell>
          <cell r="Q9">
            <v>55137.787857846939</v>
          </cell>
          <cell r="R9">
            <v>69109.777463979161</v>
          </cell>
          <cell r="S9">
            <v>141993.03351626883</v>
          </cell>
          <cell r="T9">
            <v>1617.4273572245368</v>
          </cell>
          <cell r="U9">
            <v>1584.2622391818113</v>
          </cell>
          <cell r="V9">
            <v>1575.5717029411071</v>
          </cell>
          <cell r="W9">
            <v>1636.3243943691123</v>
          </cell>
          <cell r="X9">
            <v>1682.5378066708583</v>
          </cell>
          <cell r="Y9">
            <v>531.27779719927139</v>
          </cell>
          <cell r="Z9">
            <v>557.20972374495921</v>
          </cell>
          <cell r="AA9">
            <v>702.48784332470177</v>
          </cell>
          <cell r="AB9">
            <v>818.60882083443596</v>
          </cell>
          <cell r="AC9">
            <v>1036.6167058591793</v>
          </cell>
          <cell r="AD9">
            <v>749.14785423419232</v>
          </cell>
          <cell r="AE9">
            <v>608.56689024471871</v>
          </cell>
          <cell r="AF9">
            <v>578.50449001571803</v>
          </cell>
          <cell r="AG9">
            <v>628.22830080722201</v>
          </cell>
          <cell r="AH9">
            <v>653.30819314746327</v>
          </cell>
        </row>
        <row r="10">
          <cell r="B10">
            <v>40215</v>
          </cell>
          <cell r="C10" t="str">
            <v>AK</v>
          </cell>
          <cell r="D10" t="str">
            <v>Cooperative</v>
          </cell>
          <cell r="E10">
            <v>0.22158454142499201</v>
          </cell>
          <cell r="F10">
            <v>0</v>
          </cell>
          <cell r="G10">
            <v>0</v>
          </cell>
          <cell r="H10">
            <v>2313.9494301271875</v>
          </cell>
          <cell r="I10">
            <v>11.608880937499999</v>
          </cell>
          <cell r="J10">
            <v>0</v>
          </cell>
          <cell r="K10">
            <v>0</v>
          </cell>
          <cell r="L10">
            <v>0</v>
          </cell>
          <cell r="M10">
            <v>0</v>
          </cell>
          <cell r="N10">
            <v>9.4812094330155292E-2</v>
          </cell>
          <cell r="O10">
            <v>13226.697139405269</v>
          </cell>
          <cell r="P10">
            <v>35939.557354012293</v>
          </cell>
          <cell r="Q10">
            <v>55137.787857846939</v>
          </cell>
          <cell r="R10">
            <v>69109.777463979161</v>
          </cell>
          <cell r="S10">
            <v>141993.03351626883</v>
          </cell>
          <cell r="T10">
            <v>1617.4273572245368</v>
          </cell>
          <cell r="U10">
            <v>1584.2622391818113</v>
          </cell>
          <cell r="V10">
            <v>1575.5717029411071</v>
          </cell>
          <cell r="W10">
            <v>1636.3243943691123</v>
          </cell>
          <cell r="X10">
            <v>1682.5378066708583</v>
          </cell>
          <cell r="Y10">
            <v>531.27779719927139</v>
          </cell>
          <cell r="Z10">
            <v>557.20972374495921</v>
          </cell>
          <cell r="AA10">
            <v>702.48784332470177</v>
          </cell>
          <cell r="AB10">
            <v>818.60882083443596</v>
          </cell>
          <cell r="AC10">
            <v>1036.6167058591793</v>
          </cell>
          <cell r="AD10">
            <v>749.14785423419232</v>
          </cell>
          <cell r="AE10">
            <v>608.56689024471871</v>
          </cell>
          <cell r="AF10">
            <v>578.50449001571803</v>
          </cell>
          <cell r="AG10">
            <v>628.22830080722201</v>
          </cell>
          <cell r="AH10">
            <v>653.30819314746327</v>
          </cell>
        </row>
        <row r="11">
          <cell r="B11">
            <v>7353</v>
          </cell>
          <cell r="C11" t="str">
            <v>AK</v>
          </cell>
          <cell r="D11" t="str">
            <v>Cooperative</v>
          </cell>
          <cell r="E11">
            <v>0.22158454142499201</v>
          </cell>
          <cell r="F11">
            <v>1</v>
          </cell>
          <cell r="G11">
            <v>7411.1471127521163</v>
          </cell>
          <cell r="H11">
            <v>7411.1471127521163</v>
          </cell>
          <cell r="I11">
            <v>11.608880937499999</v>
          </cell>
          <cell r="J11">
            <v>74152.899999999994</v>
          </cell>
          <cell r="K11">
            <v>295060</v>
          </cell>
          <cell r="L11">
            <v>39813</v>
          </cell>
          <cell r="M11">
            <v>0.23251775055522184</v>
          </cell>
          <cell r="N11">
            <v>0.23251775055522184</v>
          </cell>
          <cell r="O11">
            <v>13226.697139405269</v>
          </cell>
          <cell r="P11">
            <v>35939.557354012293</v>
          </cell>
          <cell r="Q11">
            <v>55137.787857846939</v>
          </cell>
          <cell r="R11">
            <v>69109.777463979161</v>
          </cell>
          <cell r="S11">
            <v>141993.03351626883</v>
          </cell>
          <cell r="T11">
            <v>1617.4273572245368</v>
          </cell>
          <cell r="U11">
            <v>1584.2622391818113</v>
          </cell>
          <cell r="V11">
            <v>1575.5717029411071</v>
          </cell>
          <cell r="W11">
            <v>1636.3243943691123</v>
          </cell>
          <cell r="X11">
            <v>1682.5378066708583</v>
          </cell>
          <cell r="Y11">
            <v>531.27779719927139</v>
          </cell>
          <cell r="Z11">
            <v>557.20972374495921</v>
          </cell>
          <cell r="AA11">
            <v>702.48784332470177</v>
          </cell>
          <cell r="AB11">
            <v>818.60882083443596</v>
          </cell>
          <cell r="AC11">
            <v>1036.6167058591793</v>
          </cell>
          <cell r="AD11">
            <v>749.14785423419232</v>
          </cell>
          <cell r="AE11">
            <v>608.56689024471871</v>
          </cell>
          <cell r="AF11">
            <v>578.50449001571803</v>
          </cell>
          <cell r="AG11">
            <v>628.22830080722201</v>
          </cell>
          <cell r="AH11">
            <v>653.30819314746327</v>
          </cell>
        </row>
        <row r="12">
          <cell r="B12">
            <v>19558</v>
          </cell>
          <cell r="C12" t="str">
            <v>AK</v>
          </cell>
          <cell r="D12" t="str">
            <v>Cooperative</v>
          </cell>
          <cell r="E12">
            <v>0.22158454142499201</v>
          </cell>
          <cell r="F12">
            <v>1</v>
          </cell>
          <cell r="G12">
            <v>6187.7390565235874</v>
          </cell>
          <cell r="H12">
            <v>6187.7390565235874</v>
          </cell>
          <cell r="I12">
            <v>11.608880937499999</v>
          </cell>
          <cell r="J12">
            <v>50202.6</v>
          </cell>
          <cell r="K12">
            <v>174717</v>
          </cell>
          <cell r="L12">
            <v>28236</v>
          </cell>
          <cell r="M12">
            <v>0.26482334091236109</v>
          </cell>
          <cell r="N12">
            <v>0.26482334091236109</v>
          </cell>
          <cell r="O12">
            <v>13226.697139405269</v>
          </cell>
          <cell r="P12">
            <v>35939.557354012293</v>
          </cell>
          <cell r="Q12">
            <v>55137.787857846939</v>
          </cell>
          <cell r="R12">
            <v>69109.777463979161</v>
          </cell>
          <cell r="S12">
            <v>141993.03351626883</v>
          </cell>
          <cell r="T12">
            <v>1617.4273572245368</v>
          </cell>
          <cell r="U12">
            <v>1584.2622391818113</v>
          </cell>
          <cell r="V12">
            <v>1575.5717029411071</v>
          </cell>
          <cell r="W12">
            <v>1636.3243943691123</v>
          </cell>
          <cell r="X12">
            <v>1682.5378066708583</v>
          </cell>
          <cell r="Y12">
            <v>531.27779719927139</v>
          </cell>
          <cell r="Z12">
            <v>557.20972374495921</v>
          </cell>
          <cell r="AA12">
            <v>702.48784332470177</v>
          </cell>
          <cell r="AB12">
            <v>818.60882083443596</v>
          </cell>
          <cell r="AC12">
            <v>1036.6167058591793</v>
          </cell>
          <cell r="AD12">
            <v>749.14785423419232</v>
          </cell>
          <cell r="AE12">
            <v>608.56689024471871</v>
          </cell>
          <cell r="AF12">
            <v>578.50449001571803</v>
          </cell>
          <cell r="AG12">
            <v>628.22830080722201</v>
          </cell>
          <cell r="AH12">
            <v>653.30819314746327</v>
          </cell>
        </row>
        <row r="13">
          <cell r="B13">
            <v>9188</v>
          </cell>
          <cell r="C13" t="str">
            <v>AK</v>
          </cell>
          <cell r="D13" t="str">
            <v>Cooperative</v>
          </cell>
          <cell r="E13">
            <v>0.22158454142499201</v>
          </cell>
          <cell r="F13">
            <v>0</v>
          </cell>
          <cell r="G13">
            <v>0</v>
          </cell>
          <cell r="H13">
            <v>2313.9494301271875</v>
          </cell>
          <cell r="I13">
            <v>11.608880937499999</v>
          </cell>
          <cell r="J13">
            <v>0</v>
          </cell>
          <cell r="K13">
            <v>0</v>
          </cell>
          <cell r="L13">
            <v>0</v>
          </cell>
          <cell r="M13">
            <v>0</v>
          </cell>
          <cell r="N13">
            <v>9.4812094330155292E-2</v>
          </cell>
          <cell r="O13">
            <v>13226.697139405269</v>
          </cell>
          <cell r="P13">
            <v>35939.557354012293</v>
          </cell>
          <cell r="Q13">
            <v>55137.787857846939</v>
          </cell>
          <cell r="R13">
            <v>69109.777463979161</v>
          </cell>
          <cell r="S13">
            <v>141993.03351626883</v>
          </cell>
          <cell r="T13">
            <v>1617.4273572245368</v>
          </cell>
          <cell r="U13">
            <v>1584.2622391818113</v>
          </cell>
          <cell r="V13">
            <v>1575.5717029411071</v>
          </cell>
          <cell r="W13">
            <v>1636.3243943691123</v>
          </cell>
          <cell r="X13">
            <v>1682.5378066708583</v>
          </cell>
          <cell r="Y13">
            <v>531.27779719927139</v>
          </cell>
          <cell r="Z13">
            <v>557.20972374495921</v>
          </cell>
          <cell r="AA13">
            <v>702.48784332470177</v>
          </cell>
          <cell r="AB13">
            <v>818.60882083443596</v>
          </cell>
          <cell r="AC13">
            <v>1036.6167058591793</v>
          </cell>
          <cell r="AD13">
            <v>749.14785423419232</v>
          </cell>
          <cell r="AE13">
            <v>608.56689024471871</v>
          </cell>
          <cell r="AF13">
            <v>578.50449001571803</v>
          </cell>
          <cell r="AG13">
            <v>628.22830080722201</v>
          </cell>
          <cell r="AH13">
            <v>653.30819314746327</v>
          </cell>
        </row>
        <row r="14">
          <cell r="B14">
            <v>18963</v>
          </cell>
          <cell r="C14" t="str">
            <v>AK</v>
          </cell>
          <cell r="D14" t="str">
            <v>Cooperative</v>
          </cell>
          <cell r="E14">
            <v>0.22158454142499201</v>
          </cell>
          <cell r="F14">
            <v>0</v>
          </cell>
          <cell r="G14">
            <v>0</v>
          </cell>
          <cell r="H14">
            <v>2313.9494301271875</v>
          </cell>
          <cell r="I14">
            <v>11.608880937499999</v>
          </cell>
          <cell r="J14">
            <v>0</v>
          </cell>
          <cell r="K14">
            <v>0</v>
          </cell>
          <cell r="L14">
            <v>0</v>
          </cell>
          <cell r="M14">
            <v>0</v>
          </cell>
          <cell r="N14">
            <v>9.4812094330155292E-2</v>
          </cell>
          <cell r="O14">
            <v>13226.697139405269</v>
          </cell>
          <cell r="P14">
            <v>35939.557354012293</v>
          </cell>
          <cell r="Q14">
            <v>55137.787857846939</v>
          </cell>
          <cell r="R14">
            <v>69109.777463979161</v>
          </cell>
          <cell r="S14">
            <v>141993.03351626883</v>
          </cell>
          <cell r="T14">
            <v>1617.4273572245368</v>
          </cell>
          <cell r="U14">
            <v>1584.2622391818113</v>
          </cell>
          <cell r="V14">
            <v>1575.5717029411071</v>
          </cell>
          <cell r="W14">
            <v>1636.3243943691123</v>
          </cell>
          <cell r="X14">
            <v>1682.5378066708583</v>
          </cell>
          <cell r="Y14">
            <v>531.27779719927139</v>
          </cell>
          <cell r="Z14">
            <v>557.20972374495921</v>
          </cell>
          <cell r="AA14">
            <v>702.48784332470177</v>
          </cell>
          <cell r="AB14">
            <v>818.60882083443596</v>
          </cell>
          <cell r="AC14">
            <v>1036.6167058591793</v>
          </cell>
          <cell r="AD14">
            <v>749.14785423419232</v>
          </cell>
          <cell r="AE14">
            <v>608.56689024471871</v>
          </cell>
          <cell r="AF14">
            <v>578.50449001571803</v>
          </cell>
          <cell r="AG14">
            <v>628.22830080722201</v>
          </cell>
          <cell r="AH14">
            <v>653.30819314746327</v>
          </cell>
        </row>
        <row r="15">
          <cell r="B15">
            <v>10433</v>
          </cell>
          <cell r="C15" t="str">
            <v>AK</v>
          </cell>
          <cell r="D15" t="str">
            <v>Cooperative</v>
          </cell>
          <cell r="E15">
            <v>0.22158454142499201</v>
          </cell>
          <cell r="F15">
            <v>1</v>
          </cell>
          <cell r="G15">
            <v>7709.1576585763814</v>
          </cell>
          <cell r="H15">
            <v>7709.1576585763814</v>
          </cell>
          <cell r="I15">
            <v>11.608880937499999</v>
          </cell>
          <cell r="J15">
            <v>6633</v>
          </cell>
          <cell r="K15">
            <v>37798</v>
          </cell>
          <cell r="L15">
            <v>4903</v>
          </cell>
          <cell r="M15">
            <v>0.15741520400976905</v>
          </cell>
          <cell r="N15">
            <v>0.15741520400976905</v>
          </cell>
          <cell r="O15">
            <v>13226.697139405269</v>
          </cell>
          <cell r="P15">
            <v>35939.557354012293</v>
          </cell>
          <cell r="Q15">
            <v>55137.787857846939</v>
          </cell>
          <cell r="R15">
            <v>69109.777463979161</v>
          </cell>
          <cell r="S15">
            <v>141993.03351626883</v>
          </cell>
          <cell r="T15">
            <v>1617.4273572245368</v>
          </cell>
          <cell r="U15">
            <v>1584.2622391818113</v>
          </cell>
          <cell r="V15">
            <v>1575.5717029411071</v>
          </cell>
          <cell r="W15">
            <v>1636.3243943691123</v>
          </cell>
          <cell r="X15">
            <v>1682.5378066708583</v>
          </cell>
          <cell r="Y15">
            <v>531.27779719927139</v>
          </cell>
          <cell r="Z15">
            <v>557.20972374495921</v>
          </cell>
          <cell r="AA15">
            <v>702.48784332470177</v>
          </cell>
          <cell r="AB15">
            <v>818.60882083443596</v>
          </cell>
          <cell r="AC15">
            <v>1036.6167058591793</v>
          </cell>
          <cell r="AD15">
            <v>749.14785423419232</v>
          </cell>
          <cell r="AE15">
            <v>608.56689024471871</v>
          </cell>
          <cell r="AF15">
            <v>578.50449001571803</v>
          </cell>
          <cell r="AG15">
            <v>628.22830080722201</v>
          </cell>
          <cell r="AH15">
            <v>653.30819314746327</v>
          </cell>
        </row>
        <row r="16">
          <cell r="B16">
            <v>10451</v>
          </cell>
          <cell r="C16" t="str">
            <v>AK</v>
          </cell>
          <cell r="D16" t="str">
            <v>Cooperative</v>
          </cell>
          <cell r="E16">
            <v>0.22158454142499201</v>
          </cell>
          <cell r="F16">
            <v>1</v>
          </cell>
          <cell r="G16">
            <v>6458.0152671755723</v>
          </cell>
          <cell r="H16">
            <v>6458.0152671755723</v>
          </cell>
          <cell r="I16">
            <v>11.608880937499999</v>
          </cell>
          <cell r="J16">
            <v>3079.2</v>
          </cell>
          <cell r="K16">
            <v>7614</v>
          </cell>
          <cell r="L16">
            <v>1179</v>
          </cell>
          <cell r="M16">
            <v>0.3828418114652285</v>
          </cell>
          <cell r="N16">
            <v>0.3828418114652285</v>
          </cell>
          <cell r="O16">
            <v>13226.697139405269</v>
          </cell>
          <cell r="P16">
            <v>35939.557354012293</v>
          </cell>
          <cell r="Q16">
            <v>55137.787857846939</v>
          </cell>
          <cell r="R16">
            <v>69109.777463979161</v>
          </cell>
          <cell r="S16">
            <v>141993.03351626883</v>
          </cell>
          <cell r="T16">
            <v>1617.4273572245368</v>
          </cell>
          <cell r="U16">
            <v>1584.2622391818113</v>
          </cell>
          <cell r="V16">
            <v>1575.5717029411071</v>
          </cell>
          <cell r="W16">
            <v>1636.3243943691123</v>
          </cell>
          <cell r="X16">
            <v>1682.5378066708583</v>
          </cell>
          <cell r="Y16">
            <v>531.27779719927139</v>
          </cell>
          <cell r="Z16">
            <v>557.20972374495921</v>
          </cell>
          <cell r="AA16">
            <v>702.48784332470177</v>
          </cell>
          <cell r="AB16">
            <v>818.60882083443596</v>
          </cell>
          <cell r="AC16">
            <v>1036.6167058591793</v>
          </cell>
          <cell r="AD16">
            <v>749.14785423419232</v>
          </cell>
          <cell r="AE16">
            <v>608.56689024471871</v>
          </cell>
          <cell r="AF16">
            <v>578.50449001571803</v>
          </cell>
          <cell r="AG16">
            <v>628.22830080722201</v>
          </cell>
          <cell r="AH16">
            <v>653.30819314746327</v>
          </cell>
        </row>
        <row r="17">
          <cell r="B17">
            <v>11824</v>
          </cell>
          <cell r="C17" t="str">
            <v>AK</v>
          </cell>
          <cell r="D17" t="str">
            <v>Cooperative</v>
          </cell>
          <cell r="E17">
            <v>0.22158454142499201</v>
          </cell>
          <cell r="F17">
            <v>1</v>
          </cell>
          <cell r="G17">
            <v>7527.6390276390275</v>
          </cell>
          <cell r="H17">
            <v>7527.6390276390275</v>
          </cell>
          <cell r="I17">
            <v>11.608880937499999</v>
          </cell>
          <cell r="J17">
            <v>97469.4</v>
          </cell>
          <cell r="K17">
            <v>452110</v>
          </cell>
          <cell r="L17">
            <v>60060</v>
          </cell>
          <cell r="M17">
            <v>0.19708178834957202</v>
          </cell>
          <cell r="N17">
            <v>0.19708178834957202</v>
          </cell>
          <cell r="O17">
            <v>13226.697139405269</v>
          </cell>
          <cell r="P17">
            <v>35939.557354012293</v>
          </cell>
          <cell r="Q17">
            <v>55137.787857846939</v>
          </cell>
          <cell r="R17">
            <v>69109.777463979161</v>
          </cell>
          <cell r="S17">
            <v>141993.03351626883</v>
          </cell>
          <cell r="T17">
            <v>1617.4273572245368</v>
          </cell>
          <cell r="U17">
            <v>1584.2622391818113</v>
          </cell>
          <cell r="V17">
            <v>1575.5717029411071</v>
          </cell>
          <cell r="W17">
            <v>1636.3243943691123</v>
          </cell>
          <cell r="X17">
            <v>1682.5378066708583</v>
          </cell>
          <cell r="Y17">
            <v>531.27779719927139</v>
          </cell>
          <cell r="Z17">
            <v>557.20972374495921</v>
          </cell>
          <cell r="AA17">
            <v>702.48784332470177</v>
          </cell>
          <cell r="AB17">
            <v>818.60882083443596</v>
          </cell>
          <cell r="AC17">
            <v>1036.6167058591793</v>
          </cell>
          <cell r="AD17">
            <v>749.14785423419232</v>
          </cell>
          <cell r="AE17">
            <v>608.56689024471871</v>
          </cell>
          <cell r="AF17">
            <v>578.50449001571803</v>
          </cell>
          <cell r="AG17">
            <v>628.22830080722201</v>
          </cell>
          <cell r="AH17">
            <v>653.30819314746327</v>
          </cell>
        </row>
        <row r="18">
          <cell r="B18">
            <v>12485</v>
          </cell>
          <cell r="C18" t="str">
            <v>AK</v>
          </cell>
          <cell r="D18" t="str">
            <v>Cooperative</v>
          </cell>
          <cell r="E18">
            <v>0.22158454142499201</v>
          </cell>
          <cell r="F18">
            <v>0</v>
          </cell>
          <cell r="G18">
            <v>0</v>
          </cell>
          <cell r="H18">
            <v>2313.9494301271875</v>
          </cell>
          <cell r="I18">
            <v>11.608880937499999</v>
          </cell>
          <cell r="J18">
            <v>0</v>
          </cell>
          <cell r="K18">
            <v>0</v>
          </cell>
          <cell r="L18">
            <v>0</v>
          </cell>
          <cell r="M18">
            <v>0</v>
          </cell>
          <cell r="N18">
            <v>9.4812094330155292E-2</v>
          </cell>
          <cell r="O18">
            <v>13226.697139405269</v>
          </cell>
          <cell r="P18">
            <v>35939.557354012293</v>
          </cell>
          <cell r="Q18">
            <v>55137.787857846939</v>
          </cell>
          <cell r="R18">
            <v>69109.777463979161</v>
          </cell>
          <cell r="S18">
            <v>141993.03351626883</v>
          </cell>
          <cell r="T18">
            <v>1617.4273572245368</v>
          </cell>
          <cell r="U18">
            <v>1584.2622391818113</v>
          </cell>
          <cell r="V18">
            <v>1575.5717029411071</v>
          </cell>
          <cell r="W18">
            <v>1636.3243943691123</v>
          </cell>
          <cell r="X18">
            <v>1682.5378066708583</v>
          </cell>
          <cell r="Y18">
            <v>531.27779719927139</v>
          </cell>
          <cell r="Z18">
            <v>557.20972374495921</v>
          </cell>
          <cell r="AA18">
            <v>702.48784332470177</v>
          </cell>
          <cell r="AB18">
            <v>818.60882083443596</v>
          </cell>
          <cell r="AC18">
            <v>1036.6167058591793</v>
          </cell>
          <cell r="AD18">
            <v>749.14785423419232</v>
          </cell>
          <cell r="AE18">
            <v>608.56689024471871</v>
          </cell>
          <cell r="AF18">
            <v>578.50449001571803</v>
          </cell>
          <cell r="AG18">
            <v>628.22830080722201</v>
          </cell>
          <cell r="AH18">
            <v>653.30819314746327</v>
          </cell>
        </row>
        <row r="19">
          <cell r="B19">
            <v>13201</v>
          </cell>
          <cell r="C19" t="str">
            <v>AK</v>
          </cell>
          <cell r="D19" t="str">
            <v>Cooperative</v>
          </cell>
          <cell r="E19">
            <v>0.22158454142499201</v>
          </cell>
          <cell r="F19">
            <v>0</v>
          </cell>
          <cell r="G19">
            <v>0</v>
          </cell>
          <cell r="H19">
            <v>2313.9494301271875</v>
          </cell>
          <cell r="I19">
            <v>11.608880937499999</v>
          </cell>
          <cell r="J19">
            <v>0</v>
          </cell>
          <cell r="K19">
            <v>0</v>
          </cell>
          <cell r="L19">
            <v>0</v>
          </cell>
          <cell r="M19">
            <v>0</v>
          </cell>
          <cell r="N19">
            <v>9.4812094330155292E-2</v>
          </cell>
          <cell r="O19">
            <v>13226.697139405269</v>
          </cell>
          <cell r="P19">
            <v>35939.557354012293</v>
          </cell>
          <cell r="Q19">
            <v>55137.787857846939</v>
          </cell>
          <cell r="R19">
            <v>69109.777463979161</v>
          </cell>
          <cell r="S19">
            <v>141993.03351626883</v>
          </cell>
          <cell r="T19">
            <v>1617.4273572245368</v>
          </cell>
          <cell r="U19">
            <v>1584.2622391818113</v>
          </cell>
          <cell r="V19">
            <v>1575.5717029411071</v>
          </cell>
          <cell r="W19">
            <v>1636.3243943691123</v>
          </cell>
          <cell r="X19">
            <v>1682.5378066708583</v>
          </cell>
          <cell r="Y19">
            <v>531.27779719927139</v>
          </cell>
          <cell r="Z19">
            <v>557.20972374495921</v>
          </cell>
          <cell r="AA19">
            <v>702.48784332470177</v>
          </cell>
          <cell r="AB19">
            <v>818.60882083443596</v>
          </cell>
          <cell r="AC19">
            <v>1036.6167058591793</v>
          </cell>
          <cell r="AD19">
            <v>749.14785423419232</v>
          </cell>
          <cell r="AE19">
            <v>608.56689024471871</v>
          </cell>
          <cell r="AF19">
            <v>578.50449001571803</v>
          </cell>
          <cell r="AG19">
            <v>628.22830080722201</v>
          </cell>
          <cell r="AH19">
            <v>653.30819314746327</v>
          </cell>
        </row>
        <row r="20">
          <cell r="B20">
            <v>13477</v>
          </cell>
          <cell r="C20" t="str">
            <v>AK</v>
          </cell>
          <cell r="D20" t="str">
            <v>Cooperative</v>
          </cell>
          <cell r="E20">
            <v>0.22158454142499201</v>
          </cell>
          <cell r="F20">
            <v>0</v>
          </cell>
          <cell r="G20">
            <v>0</v>
          </cell>
          <cell r="H20">
            <v>2313.9494301271875</v>
          </cell>
          <cell r="I20">
            <v>11.608880937499999</v>
          </cell>
          <cell r="J20">
            <v>0</v>
          </cell>
          <cell r="K20">
            <v>0</v>
          </cell>
          <cell r="L20">
            <v>0</v>
          </cell>
          <cell r="M20">
            <v>0</v>
          </cell>
          <cell r="N20">
            <v>9.4812094330155292E-2</v>
          </cell>
          <cell r="O20">
            <v>13226.697139405269</v>
          </cell>
          <cell r="P20">
            <v>35939.557354012293</v>
          </cell>
          <cell r="Q20">
            <v>55137.787857846939</v>
          </cell>
          <cell r="R20">
            <v>69109.777463979161</v>
          </cell>
          <cell r="S20">
            <v>141993.03351626883</v>
          </cell>
          <cell r="T20">
            <v>1617.4273572245368</v>
          </cell>
          <cell r="U20">
            <v>1584.2622391818113</v>
          </cell>
          <cell r="V20">
            <v>1575.5717029411071</v>
          </cell>
          <cell r="W20">
            <v>1636.3243943691123</v>
          </cell>
          <cell r="X20">
            <v>1682.5378066708583</v>
          </cell>
          <cell r="Y20">
            <v>531.27779719927139</v>
          </cell>
          <cell r="Z20">
            <v>557.20972374495921</v>
          </cell>
          <cell r="AA20">
            <v>702.48784332470177</v>
          </cell>
          <cell r="AB20">
            <v>818.60882083443596</v>
          </cell>
          <cell r="AC20">
            <v>1036.6167058591793</v>
          </cell>
          <cell r="AD20">
            <v>749.14785423419232</v>
          </cell>
          <cell r="AE20">
            <v>608.56689024471871</v>
          </cell>
          <cell r="AF20">
            <v>578.50449001571803</v>
          </cell>
          <cell r="AG20">
            <v>628.22830080722201</v>
          </cell>
          <cell r="AH20">
            <v>653.30819314746327</v>
          </cell>
        </row>
        <row r="21">
          <cell r="B21">
            <v>13870</v>
          </cell>
          <cell r="C21" t="str">
            <v>AK</v>
          </cell>
          <cell r="D21" t="str">
            <v>Cooperative</v>
          </cell>
          <cell r="E21">
            <v>0.22158454142499201</v>
          </cell>
          <cell r="F21">
            <v>0</v>
          </cell>
          <cell r="G21">
            <v>0</v>
          </cell>
          <cell r="H21">
            <v>2313.9494301271875</v>
          </cell>
          <cell r="I21">
            <v>11.608880937499999</v>
          </cell>
          <cell r="J21">
            <v>0</v>
          </cell>
          <cell r="K21">
            <v>0</v>
          </cell>
          <cell r="L21">
            <v>0</v>
          </cell>
          <cell r="M21">
            <v>0</v>
          </cell>
          <cell r="N21">
            <v>9.4812094330155292E-2</v>
          </cell>
          <cell r="O21">
            <v>13226.697139405269</v>
          </cell>
          <cell r="P21">
            <v>35939.557354012293</v>
          </cell>
          <cell r="Q21">
            <v>55137.787857846939</v>
          </cell>
          <cell r="R21">
            <v>69109.777463979161</v>
          </cell>
          <cell r="S21">
            <v>141993.03351626883</v>
          </cell>
          <cell r="T21">
            <v>1617.4273572245368</v>
          </cell>
          <cell r="U21">
            <v>1584.2622391818113</v>
          </cell>
          <cell r="V21">
            <v>1575.5717029411071</v>
          </cell>
          <cell r="W21">
            <v>1636.3243943691123</v>
          </cell>
          <cell r="X21">
            <v>1682.5378066708583</v>
          </cell>
          <cell r="Y21">
            <v>531.27779719927139</v>
          </cell>
          <cell r="Z21">
            <v>557.20972374495921</v>
          </cell>
          <cell r="AA21">
            <v>702.48784332470177</v>
          </cell>
          <cell r="AB21">
            <v>818.60882083443596</v>
          </cell>
          <cell r="AC21">
            <v>1036.6167058591793</v>
          </cell>
          <cell r="AD21">
            <v>749.14785423419232</v>
          </cell>
          <cell r="AE21">
            <v>608.56689024471871</v>
          </cell>
          <cell r="AF21">
            <v>578.50449001571803</v>
          </cell>
          <cell r="AG21">
            <v>628.22830080722201</v>
          </cell>
          <cell r="AH21">
            <v>653.30819314746327</v>
          </cell>
        </row>
        <row r="22">
          <cell r="B22">
            <v>19267</v>
          </cell>
          <cell r="C22" t="str">
            <v>AK</v>
          </cell>
          <cell r="D22" t="str">
            <v>Cooperative</v>
          </cell>
          <cell r="E22">
            <v>0.22158454142499201</v>
          </cell>
          <cell r="F22">
            <v>0</v>
          </cell>
          <cell r="G22">
            <v>0</v>
          </cell>
          <cell r="H22">
            <v>2313.9494301271875</v>
          </cell>
          <cell r="I22">
            <v>11.608880937499999</v>
          </cell>
          <cell r="J22">
            <v>0</v>
          </cell>
          <cell r="K22">
            <v>0</v>
          </cell>
          <cell r="L22">
            <v>0</v>
          </cell>
          <cell r="M22">
            <v>0</v>
          </cell>
          <cell r="N22">
            <v>9.4812094330155292E-2</v>
          </cell>
          <cell r="O22">
            <v>13226.697139405269</v>
          </cell>
          <cell r="P22">
            <v>35939.557354012293</v>
          </cell>
          <cell r="Q22">
            <v>55137.787857846939</v>
          </cell>
          <cell r="R22">
            <v>69109.777463979161</v>
          </cell>
          <cell r="S22">
            <v>141993.03351626883</v>
          </cell>
          <cell r="T22">
            <v>1617.4273572245368</v>
          </cell>
          <cell r="U22">
            <v>1584.2622391818113</v>
          </cell>
          <cell r="V22">
            <v>1575.5717029411071</v>
          </cell>
          <cell r="W22">
            <v>1636.3243943691123</v>
          </cell>
          <cell r="X22">
            <v>1682.5378066708583</v>
          </cell>
          <cell r="Y22">
            <v>531.27779719927139</v>
          </cell>
          <cell r="Z22">
            <v>557.20972374495921</v>
          </cell>
          <cell r="AA22">
            <v>702.48784332470177</v>
          </cell>
          <cell r="AB22">
            <v>818.60882083443596</v>
          </cell>
          <cell r="AC22">
            <v>1036.6167058591793</v>
          </cell>
          <cell r="AD22">
            <v>749.14785423419232</v>
          </cell>
          <cell r="AE22">
            <v>608.56689024471871</v>
          </cell>
          <cell r="AF22">
            <v>578.50449001571803</v>
          </cell>
          <cell r="AG22">
            <v>628.22830080722201</v>
          </cell>
          <cell r="AH22">
            <v>653.30819314746327</v>
          </cell>
        </row>
        <row r="23">
          <cell r="B23">
            <v>40548</v>
          </cell>
          <cell r="C23" t="str">
            <v>AK</v>
          </cell>
          <cell r="D23" t="str">
            <v>Cooperative</v>
          </cell>
          <cell r="E23">
            <v>0.22158454142499201</v>
          </cell>
          <cell r="F23">
            <v>0</v>
          </cell>
          <cell r="G23">
            <v>0</v>
          </cell>
          <cell r="H23">
            <v>2313.9494301271875</v>
          </cell>
          <cell r="I23">
            <v>11.608880937499999</v>
          </cell>
          <cell r="J23">
            <v>0</v>
          </cell>
          <cell r="K23">
            <v>0</v>
          </cell>
          <cell r="L23">
            <v>0</v>
          </cell>
          <cell r="M23">
            <v>0</v>
          </cell>
          <cell r="N23">
            <v>9.4812094330155292E-2</v>
          </cell>
          <cell r="O23">
            <v>13226.697139405269</v>
          </cell>
          <cell r="P23">
            <v>35939.557354012293</v>
          </cell>
          <cell r="Q23">
            <v>55137.787857846939</v>
          </cell>
          <cell r="R23">
            <v>69109.777463979161</v>
          </cell>
          <cell r="S23">
            <v>141993.03351626883</v>
          </cell>
          <cell r="T23">
            <v>1617.4273572245368</v>
          </cell>
          <cell r="U23">
            <v>1584.2622391818113</v>
          </cell>
          <cell r="V23">
            <v>1575.5717029411071</v>
          </cell>
          <cell r="W23">
            <v>1636.3243943691123</v>
          </cell>
          <cell r="X23">
            <v>1682.5378066708583</v>
          </cell>
          <cell r="Y23">
            <v>531.27779719927139</v>
          </cell>
          <cell r="Z23">
            <v>557.20972374495921</v>
          </cell>
          <cell r="AA23">
            <v>702.48784332470177</v>
          </cell>
          <cell r="AB23">
            <v>818.60882083443596</v>
          </cell>
          <cell r="AC23">
            <v>1036.6167058591793</v>
          </cell>
          <cell r="AD23">
            <v>749.14785423419232</v>
          </cell>
          <cell r="AE23">
            <v>608.56689024471871</v>
          </cell>
          <cell r="AF23">
            <v>578.50449001571803</v>
          </cell>
          <cell r="AG23">
            <v>628.22830080722201</v>
          </cell>
          <cell r="AH23">
            <v>653.30819314746327</v>
          </cell>
        </row>
        <row r="24">
          <cell r="B24">
            <v>213</v>
          </cell>
          <cell r="C24" t="str">
            <v>AK</v>
          </cell>
          <cell r="D24" t="str">
            <v>Investor Owned</v>
          </cell>
          <cell r="E24">
            <v>0.22158454142499201</v>
          </cell>
          <cell r="F24">
            <v>1</v>
          </cell>
          <cell r="G24">
            <v>10541.171733440709</v>
          </cell>
          <cell r="H24">
            <v>10541.171733440709</v>
          </cell>
          <cell r="I24">
            <v>11.608880937499999</v>
          </cell>
          <cell r="J24">
            <v>19656</v>
          </cell>
          <cell r="K24">
            <v>157074</v>
          </cell>
          <cell r="L24">
            <v>14901</v>
          </cell>
          <cell r="M24">
            <v>0.11192299668820906</v>
          </cell>
          <cell r="N24">
            <v>0.11192299668820906</v>
          </cell>
          <cell r="O24">
            <v>13226.697139405269</v>
          </cell>
          <cell r="P24">
            <v>35939.557354012293</v>
          </cell>
          <cell r="Q24">
            <v>55137.787857846939</v>
          </cell>
          <cell r="R24">
            <v>69109.777463979161</v>
          </cell>
          <cell r="S24">
            <v>141993.03351626883</v>
          </cell>
          <cell r="T24">
            <v>1617.4273572245368</v>
          </cell>
          <cell r="U24">
            <v>1584.2622391818113</v>
          </cell>
          <cell r="V24">
            <v>1575.5717029411071</v>
          </cell>
          <cell r="W24">
            <v>1636.3243943691123</v>
          </cell>
          <cell r="X24">
            <v>1682.5378066708583</v>
          </cell>
          <cell r="Y24">
            <v>531.27779719927139</v>
          </cell>
          <cell r="Z24">
            <v>557.20972374495921</v>
          </cell>
          <cell r="AA24">
            <v>702.48784332470177</v>
          </cell>
          <cell r="AB24">
            <v>818.60882083443596</v>
          </cell>
          <cell r="AC24">
            <v>1036.6167058591793</v>
          </cell>
          <cell r="AD24">
            <v>749.14785423419232</v>
          </cell>
          <cell r="AE24">
            <v>608.56689024471871</v>
          </cell>
          <cell r="AF24">
            <v>578.50449001571803</v>
          </cell>
          <cell r="AG24">
            <v>628.22830080722201</v>
          </cell>
          <cell r="AH24">
            <v>653.30819314746327</v>
          </cell>
        </row>
        <row r="25">
          <cell r="B25">
            <v>3465</v>
          </cell>
          <cell r="C25" t="str">
            <v>AK</v>
          </cell>
          <cell r="D25" t="str">
            <v>Investor Owned</v>
          </cell>
          <cell r="E25">
            <v>0.22158454142499201</v>
          </cell>
          <cell r="F25">
            <v>0</v>
          </cell>
          <cell r="G25">
            <v>0</v>
          </cell>
          <cell r="H25">
            <v>1093.6990113633071</v>
          </cell>
          <cell r="I25">
            <v>11.608880937499999</v>
          </cell>
          <cell r="J25">
            <v>0</v>
          </cell>
          <cell r="K25">
            <v>0</v>
          </cell>
          <cell r="L25">
            <v>0</v>
          </cell>
          <cell r="M25">
            <v>0</v>
          </cell>
          <cell r="N25">
            <v>2.6403732393427266E-2</v>
          </cell>
          <cell r="O25">
            <v>13226.697139405269</v>
          </cell>
          <cell r="P25">
            <v>35939.557354012293</v>
          </cell>
          <cell r="Q25">
            <v>55137.787857846939</v>
          </cell>
          <cell r="R25">
            <v>69109.777463979161</v>
          </cell>
          <cell r="S25">
            <v>141993.03351626883</v>
          </cell>
          <cell r="T25">
            <v>1617.4273572245368</v>
          </cell>
          <cell r="U25">
            <v>1584.2622391818113</v>
          </cell>
          <cell r="V25">
            <v>1575.5717029411071</v>
          </cell>
          <cell r="W25">
            <v>1636.3243943691123</v>
          </cell>
          <cell r="X25">
            <v>1682.5378066708583</v>
          </cell>
          <cell r="Y25">
            <v>531.27779719927139</v>
          </cell>
          <cell r="Z25">
            <v>557.20972374495921</v>
          </cell>
          <cell r="AA25">
            <v>702.48784332470177</v>
          </cell>
          <cell r="AB25">
            <v>818.60882083443596</v>
          </cell>
          <cell r="AC25">
            <v>1036.6167058591793</v>
          </cell>
          <cell r="AD25">
            <v>749.14785423419232</v>
          </cell>
          <cell r="AE25">
            <v>608.56689024471871</v>
          </cell>
          <cell r="AF25">
            <v>578.50449001571803</v>
          </cell>
          <cell r="AG25">
            <v>628.22830080722201</v>
          </cell>
          <cell r="AH25">
            <v>653.30819314746327</v>
          </cell>
        </row>
        <row r="26">
          <cell r="B26">
            <v>6866</v>
          </cell>
          <cell r="C26" t="str">
            <v>AK</v>
          </cell>
          <cell r="D26" t="str">
            <v>Investor Owned</v>
          </cell>
          <cell r="E26">
            <v>0.22158454142499201</v>
          </cell>
          <cell r="F26">
            <v>0</v>
          </cell>
          <cell r="G26">
            <v>0</v>
          </cell>
          <cell r="H26">
            <v>1093.6990113633071</v>
          </cell>
          <cell r="I26">
            <v>11.608880937499999</v>
          </cell>
          <cell r="J26">
            <v>0</v>
          </cell>
          <cell r="K26">
            <v>0</v>
          </cell>
          <cell r="L26">
            <v>0</v>
          </cell>
          <cell r="M26">
            <v>0</v>
          </cell>
          <cell r="N26">
            <v>2.6403732393427266E-2</v>
          </cell>
          <cell r="O26">
            <v>13226.697139405269</v>
          </cell>
          <cell r="P26">
            <v>35939.557354012293</v>
          </cell>
          <cell r="Q26">
            <v>55137.787857846939</v>
          </cell>
          <cell r="R26">
            <v>69109.777463979161</v>
          </cell>
          <cell r="S26">
            <v>141993.03351626883</v>
          </cell>
          <cell r="T26">
            <v>1617.4273572245368</v>
          </cell>
          <cell r="U26">
            <v>1584.2622391818113</v>
          </cell>
          <cell r="V26">
            <v>1575.5717029411071</v>
          </cell>
          <cell r="W26">
            <v>1636.3243943691123</v>
          </cell>
          <cell r="X26">
            <v>1682.5378066708583</v>
          </cell>
          <cell r="Y26">
            <v>531.27779719927139</v>
          </cell>
          <cell r="Z26">
            <v>557.20972374495921</v>
          </cell>
          <cell r="AA26">
            <v>702.48784332470177</v>
          </cell>
          <cell r="AB26">
            <v>818.60882083443596</v>
          </cell>
          <cell r="AC26">
            <v>1036.6167058591793</v>
          </cell>
          <cell r="AD26">
            <v>749.14785423419232</v>
          </cell>
          <cell r="AE26">
            <v>608.56689024471871</v>
          </cell>
          <cell r="AF26">
            <v>578.50449001571803</v>
          </cell>
          <cell r="AG26">
            <v>628.22830080722201</v>
          </cell>
          <cell r="AH26">
            <v>653.30819314746327</v>
          </cell>
        </row>
        <row r="27">
          <cell r="B27">
            <v>56739</v>
          </cell>
          <cell r="C27" t="str">
            <v>AK</v>
          </cell>
          <cell r="D27" t="str">
            <v>Investor Owned</v>
          </cell>
          <cell r="E27">
            <v>0.22158454142499201</v>
          </cell>
          <cell r="F27">
            <v>0</v>
          </cell>
          <cell r="G27">
            <v>0</v>
          </cell>
          <cell r="H27">
            <v>1093.6990113633071</v>
          </cell>
          <cell r="I27">
            <v>11.608880937499999</v>
          </cell>
          <cell r="J27">
            <v>0</v>
          </cell>
          <cell r="K27">
            <v>0</v>
          </cell>
          <cell r="L27">
            <v>0</v>
          </cell>
          <cell r="M27">
            <v>0</v>
          </cell>
          <cell r="N27">
            <v>2.6403732393427266E-2</v>
          </cell>
          <cell r="O27">
            <v>13226.697139405269</v>
          </cell>
          <cell r="P27">
            <v>35939.557354012293</v>
          </cell>
          <cell r="Q27">
            <v>55137.787857846939</v>
          </cell>
          <cell r="R27">
            <v>69109.777463979161</v>
          </cell>
          <cell r="S27">
            <v>141993.03351626883</v>
          </cell>
          <cell r="T27">
            <v>1617.4273572245368</v>
          </cell>
          <cell r="U27">
            <v>1584.2622391818113</v>
          </cell>
          <cell r="V27">
            <v>1575.5717029411071</v>
          </cell>
          <cell r="W27">
            <v>1636.3243943691123</v>
          </cell>
          <cell r="X27">
            <v>1682.5378066708583</v>
          </cell>
          <cell r="Y27">
            <v>531.27779719927139</v>
          </cell>
          <cell r="Z27">
            <v>557.20972374495921</v>
          </cell>
          <cell r="AA27">
            <v>702.48784332470177</v>
          </cell>
          <cell r="AB27">
            <v>818.60882083443596</v>
          </cell>
          <cell r="AC27">
            <v>1036.6167058591793</v>
          </cell>
          <cell r="AD27">
            <v>749.14785423419232</v>
          </cell>
          <cell r="AE27">
            <v>608.56689024471871</v>
          </cell>
          <cell r="AF27">
            <v>578.50449001571803</v>
          </cell>
          <cell r="AG27">
            <v>628.22830080722201</v>
          </cell>
          <cell r="AH27">
            <v>653.30819314746327</v>
          </cell>
        </row>
        <row r="28">
          <cell r="B28">
            <v>7833</v>
          </cell>
          <cell r="C28" t="str">
            <v>AK</v>
          </cell>
          <cell r="D28" t="str">
            <v>Investor Owned</v>
          </cell>
          <cell r="E28">
            <v>0.22158454142499201</v>
          </cell>
          <cell r="F28">
            <v>0</v>
          </cell>
          <cell r="G28">
            <v>0</v>
          </cell>
          <cell r="H28">
            <v>1093.6990113633071</v>
          </cell>
          <cell r="I28">
            <v>11.608880937499999</v>
          </cell>
          <cell r="J28">
            <v>0</v>
          </cell>
          <cell r="K28">
            <v>0</v>
          </cell>
          <cell r="L28">
            <v>0</v>
          </cell>
          <cell r="M28">
            <v>0</v>
          </cell>
          <cell r="N28">
            <v>2.6403732393427266E-2</v>
          </cell>
          <cell r="O28">
            <v>13226.697139405269</v>
          </cell>
          <cell r="P28">
            <v>35939.557354012293</v>
          </cell>
          <cell r="Q28">
            <v>55137.787857846939</v>
          </cell>
          <cell r="R28">
            <v>69109.777463979161</v>
          </cell>
          <cell r="S28">
            <v>141993.03351626883</v>
          </cell>
          <cell r="T28">
            <v>1617.4273572245368</v>
          </cell>
          <cell r="U28">
            <v>1584.2622391818113</v>
          </cell>
          <cell r="V28">
            <v>1575.5717029411071</v>
          </cell>
          <cell r="W28">
            <v>1636.3243943691123</v>
          </cell>
          <cell r="X28">
            <v>1682.5378066708583</v>
          </cell>
          <cell r="Y28">
            <v>531.27779719927139</v>
          </cell>
          <cell r="Z28">
            <v>557.20972374495921</v>
          </cell>
          <cell r="AA28">
            <v>702.48784332470177</v>
          </cell>
          <cell r="AB28">
            <v>818.60882083443596</v>
          </cell>
          <cell r="AC28">
            <v>1036.6167058591793</v>
          </cell>
          <cell r="AD28">
            <v>749.14785423419232</v>
          </cell>
          <cell r="AE28">
            <v>608.56689024471871</v>
          </cell>
          <cell r="AF28">
            <v>578.50449001571803</v>
          </cell>
          <cell r="AG28">
            <v>628.22830080722201</v>
          </cell>
          <cell r="AH28">
            <v>653.30819314746327</v>
          </cell>
        </row>
        <row r="29">
          <cell r="B29">
            <v>9000</v>
          </cell>
          <cell r="C29" t="str">
            <v>AK</v>
          </cell>
          <cell r="D29" t="str">
            <v>Investor Owned</v>
          </cell>
          <cell r="E29">
            <v>0.22158454142499201</v>
          </cell>
          <cell r="F29">
            <v>0</v>
          </cell>
          <cell r="G29">
            <v>0</v>
          </cell>
          <cell r="H29">
            <v>1093.6990113633071</v>
          </cell>
          <cell r="I29">
            <v>11.608880937499999</v>
          </cell>
          <cell r="J29">
            <v>0</v>
          </cell>
          <cell r="K29">
            <v>0</v>
          </cell>
          <cell r="L29">
            <v>0</v>
          </cell>
          <cell r="M29">
            <v>0</v>
          </cell>
          <cell r="N29">
            <v>2.6403732393427266E-2</v>
          </cell>
          <cell r="O29">
            <v>13226.697139405269</v>
          </cell>
          <cell r="P29">
            <v>35939.557354012293</v>
          </cell>
          <cell r="Q29">
            <v>55137.787857846939</v>
          </cell>
          <cell r="R29">
            <v>69109.777463979161</v>
          </cell>
          <cell r="S29">
            <v>141993.03351626883</v>
          </cell>
          <cell r="T29">
            <v>1617.4273572245368</v>
          </cell>
          <cell r="U29">
            <v>1584.2622391818113</v>
          </cell>
          <cell r="V29">
            <v>1575.5717029411071</v>
          </cell>
          <cell r="W29">
            <v>1636.3243943691123</v>
          </cell>
          <cell r="X29">
            <v>1682.5378066708583</v>
          </cell>
          <cell r="Y29">
            <v>531.27779719927139</v>
          </cell>
          <cell r="Z29">
            <v>557.20972374495921</v>
          </cell>
          <cell r="AA29">
            <v>702.48784332470177</v>
          </cell>
          <cell r="AB29">
            <v>818.60882083443596</v>
          </cell>
          <cell r="AC29">
            <v>1036.6167058591793</v>
          </cell>
          <cell r="AD29">
            <v>749.14785423419232</v>
          </cell>
          <cell r="AE29">
            <v>608.56689024471871</v>
          </cell>
          <cell r="AF29">
            <v>578.50449001571803</v>
          </cell>
          <cell r="AG29">
            <v>628.22830080722201</v>
          </cell>
          <cell r="AH29">
            <v>653.30819314746327</v>
          </cell>
        </row>
        <row r="30">
          <cell r="B30">
            <v>9832</v>
          </cell>
          <cell r="C30" t="str">
            <v>AK</v>
          </cell>
          <cell r="D30" t="str">
            <v>Investor Owned</v>
          </cell>
          <cell r="E30">
            <v>0.22158454142499201</v>
          </cell>
          <cell r="F30">
            <v>0</v>
          </cell>
          <cell r="G30">
            <v>0</v>
          </cell>
          <cell r="H30">
            <v>1093.6990113633071</v>
          </cell>
          <cell r="I30">
            <v>11.608880937499999</v>
          </cell>
          <cell r="J30">
            <v>0</v>
          </cell>
          <cell r="K30">
            <v>0</v>
          </cell>
          <cell r="L30">
            <v>0</v>
          </cell>
          <cell r="M30">
            <v>0</v>
          </cell>
          <cell r="N30">
            <v>2.6403732393427266E-2</v>
          </cell>
          <cell r="O30">
            <v>13226.697139405269</v>
          </cell>
          <cell r="P30">
            <v>35939.557354012293</v>
          </cell>
          <cell r="Q30">
            <v>55137.787857846939</v>
          </cell>
          <cell r="R30">
            <v>69109.777463979161</v>
          </cell>
          <cell r="S30">
            <v>141993.03351626883</v>
          </cell>
          <cell r="T30">
            <v>1617.4273572245368</v>
          </cell>
          <cell r="U30">
            <v>1584.2622391818113</v>
          </cell>
          <cell r="V30">
            <v>1575.5717029411071</v>
          </cell>
          <cell r="W30">
            <v>1636.3243943691123</v>
          </cell>
          <cell r="X30">
            <v>1682.5378066708583</v>
          </cell>
          <cell r="Y30">
            <v>531.27779719927139</v>
          </cell>
          <cell r="Z30">
            <v>557.20972374495921</v>
          </cell>
          <cell r="AA30">
            <v>702.48784332470177</v>
          </cell>
          <cell r="AB30">
            <v>818.60882083443596</v>
          </cell>
          <cell r="AC30">
            <v>1036.6167058591793</v>
          </cell>
          <cell r="AD30">
            <v>749.14785423419232</v>
          </cell>
          <cell r="AE30">
            <v>608.56689024471871</v>
          </cell>
          <cell r="AF30">
            <v>578.50449001571803</v>
          </cell>
          <cell r="AG30">
            <v>628.22830080722201</v>
          </cell>
          <cell r="AH30">
            <v>653.30819314746327</v>
          </cell>
        </row>
        <row r="31">
          <cell r="B31">
            <v>12119</v>
          </cell>
          <cell r="C31" t="str">
            <v>AK</v>
          </cell>
          <cell r="D31" t="str">
            <v>Investor Owned</v>
          </cell>
          <cell r="E31">
            <v>0.22158454142499201</v>
          </cell>
          <cell r="F31">
            <v>0</v>
          </cell>
          <cell r="G31">
            <v>0</v>
          </cell>
          <cell r="H31">
            <v>1093.6990113633071</v>
          </cell>
          <cell r="I31">
            <v>11.608880937499999</v>
          </cell>
          <cell r="J31">
            <v>0</v>
          </cell>
          <cell r="K31">
            <v>0</v>
          </cell>
          <cell r="L31">
            <v>0</v>
          </cell>
          <cell r="M31">
            <v>0</v>
          </cell>
          <cell r="N31">
            <v>2.6403732393427266E-2</v>
          </cell>
          <cell r="O31">
            <v>13226.697139405269</v>
          </cell>
          <cell r="P31">
            <v>35939.557354012293</v>
          </cell>
          <cell r="Q31">
            <v>55137.787857846939</v>
          </cell>
          <cell r="R31">
            <v>69109.777463979161</v>
          </cell>
          <cell r="S31">
            <v>141993.03351626883</v>
          </cell>
          <cell r="T31">
            <v>1617.4273572245368</v>
          </cell>
          <cell r="U31">
            <v>1584.2622391818113</v>
          </cell>
          <cell r="V31">
            <v>1575.5717029411071</v>
          </cell>
          <cell r="W31">
            <v>1636.3243943691123</v>
          </cell>
          <cell r="X31">
            <v>1682.5378066708583</v>
          </cell>
          <cell r="Y31">
            <v>531.27779719927139</v>
          </cell>
          <cell r="Z31">
            <v>557.20972374495921</v>
          </cell>
          <cell r="AA31">
            <v>702.48784332470177</v>
          </cell>
          <cell r="AB31">
            <v>818.60882083443596</v>
          </cell>
          <cell r="AC31">
            <v>1036.6167058591793</v>
          </cell>
          <cell r="AD31">
            <v>749.14785423419232</v>
          </cell>
          <cell r="AE31">
            <v>608.56689024471871</v>
          </cell>
          <cell r="AF31">
            <v>578.50449001571803</v>
          </cell>
          <cell r="AG31">
            <v>628.22830080722201</v>
          </cell>
          <cell r="AH31">
            <v>653.30819314746327</v>
          </cell>
        </row>
        <row r="32">
          <cell r="B32">
            <v>13211</v>
          </cell>
          <cell r="C32" t="str">
            <v>AK</v>
          </cell>
          <cell r="D32" t="str">
            <v>Investor Owned</v>
          </cell>
          <cell r="E32">
            <v>0.22158454142499201</v>
          </cell>
          <cell r="F32">
            <v>0</v>
          </cell>
          <cell r="G32">
            <v>0</v>
          </cell>
          <cell r="H32">
            <v>1093.6990113633071</v>
          </cell>
          <cell r="I32">
            <v>11.608880937499999</v>
          </cell>
          <cell r="J32">
            <v>0</v>
          </cell>
          <cell r="K32">
            <v>0</v>
          </cell>
          <cell r="L32">
            <v>0</v>
          </cell>
          <cell r="M32">
            <v>0</v>
          </cell>
          <cell r="N32">
            <v>2.6403732393427266E-2</v>
          </cell>
          <cell r="O32">
            <v>13226.697139405269</v>
          </cell>
          <cell r="P32">
            <v>35939.557354012293</v>
          </cell>
          <cell r="Q32">
            <v>55137.787857846939</v>
          </cell>
          <cell r="R32">
            <v>69109.777463979161</v>
          </cell>
          <cell r="S32">
            <v>141993.03351626883</v>
          </cell>
          <cell r="T32">
            <v>1617.4273572245368</v>
          </cell>
          <cell r="U32">
            <v>1584.2622391818113</v>
          </cell>
          <cell r="V32">
            <v>1575.5717029411071</v>
          </cell>
          <cell r="W32">
            <v>1636.3243943691123</v>
          </cell>
          <cell r="X32">
            <v>1682.5378066708583</v>
          </cell>
          <cell r="Y32">
            <v>531.27779719927139</v>
          </cell>
          <cell r="Z32">
            <v>557.20972374495921</v>
          </cell>
          <cell r="AA32">
            <v>702.48784332470177</v>
          </cell>
          <cell r="AB32">
            <v>818.60882083443596</v>
          </cell>
          <cell r="AC32">
            <v>1036.6167058591793</v>
          </cell>
          <cell r="AD32">
            <v>749.14785423419232</v>
          </cell>
          <cell r="AE32">
            <v>608.56689024471871</v>
          </cell>
          <cell r="AF32">
            <v>578.50449001571803</v>
          </cell>
          <cell r="AG32">
            <v>628.22830080722201</v>
          </cell>
          <cell r="AH32">
            <v>653.30819314746327</v>
          </cell>
        </row>
        <row r="33">
          <cell r="B33">
            <v>18474</v>
          </cell>
          <cell r="C33" t="str">
            <v>AK</v>
          </cell>
          <cell r="D33" t="str">
            <v>Investor Owned</v>
          </cell>
          <cell r="E33">
            <v>0.22158454142499201</v>
          </cell>
          <cell r="F33">
            <v>0</v>
          </cell>
          <cell r="G33">
            <v>0</v>
          </cell>
          <cell r="H33">
            <v>1093.6990113633071</v>
          </cell>
          <cell r="I33">
            <v>11.608880937499999</v>
          </cell>
          <cell r="J33">
            <v>0</v>
          </cell>
          <cell r="K33">
            <v>0</v>
          </cell>
          <cell r="L33">
            <v>0</v>
          </cell>
          <cell r="M33">
            <v>0</v>
          </cell>
          <cell r="N33">
            <v>2.6403732393427266E-2</v>
          </cell>
          <cell r="O33">
            <v>13226.697139405269</v>
          </cell>
          <cell r="P33">
            <v>35939.557354012293</v>
          </cell>
          <cell r="Q33">
            <v>55137.787857846939</v>
          </cell>
          <cell r="R33">
            <v>69109.777463979161</v>
          </cell>
          <cell r="S33">
            <v>141993.03351626883</v>
          </cell>
          <cell r="T33">
            <v>1617.4273572245368</v>
          </cell>
          <cell r="U33">
            <v>1584.2622391818113</v>
          </cell>
          <cell r="V33">
            <v>1575.5717029411071</v>
          </cell>
          <cell r="W33">
            <v>1636.3243943691123</v>
          </cell>
          <cell r="X33">
            <v>1682.5378066708583</v>
          </cell>
          <cell r="Y33">
            <v>531.27779719927139</v>
          </cell>
          <cell r="Z33">
            <v>557.20972374495921</v>
          </cell>
          <cell r="AA33">
            <v>702.48784332470177</v>
          </cell>
          <cell r="AB33">
            <v>818.60882083443596</v>
          </cell>
          <cell r="AC33">
            <v>1036.6167058591793</v>
          </cell>
          <cell r="AD33">
            <v>749.14785423419232</v>
          </cell>
          <cell r="AE33">
            <v>608.56689024471871</v>
          </cell>
          <cell r="AF33">
            <v>578.50449001571803</v>
          </cell>
          <cell r="AG33">
            <v>628.22830080722201</v>
          </cell>
          <cell r="AH33">
            <v>653.30819314746327</v>
          </cell>
        </row>
        <row r="34">
          <cell r="B34">
            <v>56503</v>
          </cell>
          <cell r="C34" t="str">
            <v>AK</v>
          </cell>
          <cell r="D34" t="str">
            <v>Investor Owned</v>
          </cell>
          <cell r="E34">
            <v>0.22158454142499201</v>
          </cell>
          <cell r="F34">
            <v>0</v>
          </cell>
          <cell r="G34">
            <v>0</v>
          </cell>
          <cell r="H34">
            <v>1093.6990113633071</v>
          </cell>
          <cell r="I34">
            <v>11.608880937499999</v>
          </cell>
          <cell r="J34">
            <v>0</v>
          </cell>
          <cell r="K34">
            <v>0</v>
          </cell>
          <cell r="L34">
            <v>0</v>
          </cell>
          <cell r="M34">
            <v>0</v>
          </cell>
          <cell r="N34">
            <v>2.6403732393427266E-2</v>
          </cell>
          <cell r="O34">
            <v>13226.697139405269</v>
          </cell>
          <cell r="P34">
            <v>35939.557354012293</v>
          </cell>
          <cell r="Q34">
            <v>55137.787857846939</v>
          </cell>
          <cell r="R34">
            <v>69109.777463979161</v>
          </cell>
          <cell r="S34">
            <v>141993.03351626883</v>
          </cell>
          <cell r="T34">
            <v>1617.4273572245368</v>
          </cell>
          <cell r="U34">
            <v>1584.2622391818113</v>
          </cell>
          <cell r="V34">
            <v>1575.5717029411071</v>
          </cell>
          <cell r="W34">
            <v>1636.3243943691123</v>
          </cell>
          <cell r="X34">
            <v>1682.5378066708583</v>
          </cell>
          <cell r="Y34">
            <v>531.27779719927139</v>
          </cell>
          <cell r="Z34">
            <v>557.20972374495921</v>
          </cell>
          <cell r="AA34">
            <v>702.48784332470177</v>
          </cell>
          <cell r="AB34">
            <v>818.60882083443596</v>
          </cell>
          <cell r="AC34">
            <v>1036.6167058591793</v>
          </cell>
          <cell r="AD34">
            <v>749.14785423419232</v>
          </cell>
          <cell r="AE34">
            <v>608.56689024471871</v>
          </cell>
          <cell r="AF34">
            <v>578.50449001571803</v>
          </cell>
          <cell r="AG34">
            <v>628.22830080722201</v>
          </cell>
          <cell r="AH34">
            <v>653.30819314746327</v>
          </cell>
        </row>
        <row r="35">
          <cell r="B35">
            <v>19277</v>
          </cell>
          <cell r="C35" t="str">
            <v>AK</v>
          </cell>
          <cell r="D35" t="str">
            <v>Investor Owned</v>
          </cell>
          <cell r="E35">
            <v>0.22158454142499201</v>
          </cell>
          <cell r="F35">
            <v>0</v>
          </cell>
          <cell r="G35">
            <v>0</v>
          </cell>
          <cell r="H35">
            <v>1093.6990113633071</v>
          </cell>
          <cell r="I35">
            <v>11.608880937499999</v>
          </cell>
          <cell r="J35">
            <v>0</v>
          </cell>
          <cell r="K35">
            <v>0</v>
          </cell>
          <cell r="L35">
            <v>0</v>
          </cell>
          <cell r="M35">
            <v>0</v>
          </cell>
          <cell r="N35">
            <v>2.6403732393427266E-2</v>
          </cell>
          <cell r="O35">
            <v>13226.697139405269</v>
          </cell>
          <cell r="P35">
            <v>35939.557354012293</v>
          </cell>
          <cell r="Q35">
            <v>55137.787857846939</v>
          </cell>
          <cell r="R35">
            <v>69109.777463979161</v>
          </cell>
          <cell r="S35">
            <v>141993.03351626883</v>
          </cell>
          <cell r="T35">
            <v>1617.4273572245368</v>
          </cell>
          <cell r="U35">
            <v>1584.2622391818113</v>
          </cell>
          <cell r="V35">
            <v>1575.5717029411071</v>
          </cell>
          <cell r="W35">
            <v>1636.3243943691123</v>
          </cell>
          <cell r="X35">
            <v>1682.5378066708583</v>
          </cell>
          <cell r="Y35">
            <v>531.27779719927139</v>
          </cell>
          <cell r="Z35">
            <v>557.20972374495921</v>
          </cell>
          <cell r="AA35">
            <v>702.48784332470177</v>
          </cell>
          <cell r="AB35">
            <v>818.60882083443596</v>
          </cell>
          <cell r="AC35">
            <v>1036.6167058591793</v>
          </cell>
          <cell r="AD35">
            <v>749.14785423419232</v>
          </cell>
          <cell r="AE35">
            <v>608.56689024471871</v>
          </cell>
          <cell r="AF35">
            <v>578.50449001571803</v>
          </cell>
          <cell r="AG35">
            <v>628.22830080722201</v>
          </cell>
          <cell r="AH35">
            <v>653.30819314746327</v>
          </cell>
        </row>
        <row r="36">
          <cell r="B36">
            <v>219</v>
          </cell>
          <cell r="C36" t="str">
            <v>AK</v>
          </cell>
          <cell r="D36" t="str">
            <v>Investor Owned</v>
          </cell>
          <cell r="E36">
            <v>0.22158454142499201</v>
          </cell>
          <cell r="F36">
            <v>1</v>
          </cell>
          <cell r="G36">
            <v>4770.6144256455918</v>
          </cell>
          <cell r="H36">
            <v>4770.6144256455918</v>
          </cell>
          <cell r="I36">
            <v>11.608880937499999</v>
          </cell>
          <cell r="J36">
            <v>7686</v>
          </cell>
          <cell r="K36">
            <v>26787</v>
          </cell>
          <cell r="L36">
            <v>5615</v>
          </cell>
          <cell r="M36">
            <v>0.25772925681977266</v>
          </cell>
          <cell r="N36">
            <v>0.25772925681977266</v>
          </cell>
          <cell r="O36">
            <v>13226.697139405269</v>
          </cell>
          <cell r="P36">
            <v>35939.557354012293</v>
          </cell>
          <cell r="Q36">
            <v>55137.787857846939</v>
          </cell>
          <cell r="R36">
            <v>69109.777463979161</v>
          </cell>
          <cell r="S36">
            <v>141993.03351626883</v>
          </cell>
          <cell r="T36">
            <v>1617.4273572245368</v>
          </cell>
          <cell r="U36">
            <v>1584.2622391818113</v>
          </cell>
          <cell r="V36">
            <v>1575.5717029411071</v>
          </cell>
          <cell r="W36">
            <v>1636.3243943691123</v>
          </cell>
          <cell r="X36">
            <v>1682.5378066708583</v>
          </cell>
          <cell r="Y36">
            <v>531.27779719927139</v>
          </cell>
          <cell r="Z36">
            <v>557.20972374495921</v>
          </cell>
          <cell r="AA36">
            <v>702.48784332470177</v>
          </cell>
          <cell r="AB36">
            <v>818.60882083443596</v>
          </cell>
          <cell r="AC36">
            <v>1036.6167058591793</v>
          </cell>
          <cell r="AD36">
            <v>749.14785423419232</v>
          </cell>
          <cell r="AE36">
            <v>608.56689024471871</v>
          </cell>
          <cell r="AF36">
            <v>578.50449001571803</v>
          </cell>
          <cell r="AG36">
            <v>628.22830080722201</v>
          </cell>
          <cell r="AH36">
            <v>653.30819314746327</v>
          </cell>
        </row>
        <row r="37">
          <cell r="B37">
            <v>599</v>
          </cell>
          <cell r="C37" t="str">
            <v>AK</v>
          </cell>
          <cell r="D37" t="str">
            <v>Municipal</v>
          </cell>
          <cell r="E37">
            <v>0.22158454142499201</v>
          </cell>
          <cell r="F37">
            <v>1</v>
          </cell>
          <cell r="G37">
            <v>4342.0682448454645</v>
          </cell>
          <cell r="H37">
            <v>4342.0682448454645</v>
          </cell>
          <cell r="I37">
            <v>11.608880937499999</v>
          </cell>
          <cell r="J37">
            <v>23036.6</v>
          </cell>
          <cell r="K37">
            <v>108035</v>
          </cell>
          <cell r="L37">
            <v>24881</v>
          </cell>
          <cell r="M37">
            <v>0.18114974962492481</v>
          </cell>
          <cell r="N37">
            <v>0.18114974962492481</v>
          </cell>
          <cell r="O37">
            <v>13226.697139405269</v>
          </cell>
          <cell r="P37">
            <v>35939.557354012293</v>
          </cell>
          <cell r="Q37">
            <v>55137.787857846939</v>
          </cell>
          <cell r="R37">
            <v>69109.777463979161</v>
          </cell>
          <cell r="S37">
            <v>141993.03351626883</v>
          </cell>
          <cell r="T37">
            <v>1617.4273572245368</v>
          </cell>
          <cell r="U37">
            <v>1584.2622391818113</v>
          </cell>
          <cell r="V37">
            <v>1575.5717029411071</v>
          </cell>
          <cell r="W37">
            <v>1636.3243943691123</v>
          </cell>
          <cell r="X37">
            <v>1682.5378066708583</v>
          </cell>
          <cell r="Y37">
            <v>531.27779719927139</v>
          </cell>
          <cell r="Z37">
            <v>557.20972374495921</v>
          </cell>
          <cell r="AA37">
            <v>702.48784332470177</v>
          </cell>
          <cell r="AB37">
            <v>818.60882083443596</v>
          </cell>
          <cell r="AC37">
            <v>1036.6167058591793</v>
          </cell>
          <cell r="AD37">
            <v>749.14785423419232</v>
          </cell>
          <cell r="AE37">
            <v>608.56689024471871</v>
          </cell>
          <cell r="AF37">
            <v>578.50449001571803</v>
          </cell>
          <cell r="AG37">
            <v>628.22830080722201</v>
          </cell>
          <cell r="AH37">
            <v>653.30819314746327</v>
          </cell>
        </row>
        <row r="38">
          <cell r="B38">
            <v>878</v>
          </cell>
          <cell r="C38" t="str">
            <v>AK</v>
          </cell>
          <cell r="D38" t="str">
            <v>Municipal</v>
          </cell>
          <cell r="E38">
            <v>0.22158454142499201</v>
          </cell>
          <cell r="F38">
            <v>0</v>
          </cell>
          <cell r="G38">
            <v>0</v>
          </cell>
          <cell r="H38">
            <v>507.66473246399761</v>
          </cell>
          <cell r="I38">
            <v>11.608880937499999</v>
          </cell>
          <cell r="J38">
            <v>0</v>
          </cell>
          <cell r="K38">
            <v>0</v>
          </cell>
          <cell r="L38">
            <v>0</v>
          </cell>
          <cell r="M38">
            <v>0</v>
          </cell>
          <cell r="N38">
            <v>9.1810561842551267E-3</v>
          </cell>
          <cell r="O38">
            <v>13226.697139405269</v>
          </cell>
          <cell r="P38">
            <v>35939.557354012293</v>
          </cell>
          <cell r="Q38">
            <v>55137.787857846939</v>
          </cell>
          <cell r="R38">
            <v>69109.777463979161</v>
          </cell>
          <cell r="S38">
            <v>141993.03351626883</v>
          </cell>
          <cell r="T38">
            <v>1617.4273572245368</v>
          </cell>
          <cell r="U38">
            <v>1584.2622391818113</v>
          </cell>
          <cell r="V38">
            <v>1575.5717029411071</v>
          </cell>
          <cell r="W38">
            <v>1636.3243943691123</v>
          </cell>
          <cell r="X38">
            <v>1682.5378066708583</v>
          </cell>
          <cell r="Y38">
            <v>531.27779719927139</v>
          </cell>
          <cell r="Z38">
            <v>557.20972374495921</v>
          </cell>
          <cell r="AA38">
            <v>702.48784332470177</v>
          </cell>
          <cell r="AB38">
            <v>818.60882083443596</v>
          </cell>
          <cell r="AC38">
            <v>1036.6167058591793</v>
          </cell>
          <cell r="AD38">
            <v>749.14785423419232</v>
          </cell>
          <cell r="AE38">
            <v>608.56689024471871</v>
          </cell>
          <cell r="AF38">
            <v>578.50449001571803</v>
          </cell>
          <cell r="AG38">
            <v>628.22830080722201</v>
          </cell>
          <cell r="AH38">
            <v>653.30819314746327</v>
          </cell>
        </row>
        <row r="39">
          <cell r="B39">
            <v>1747</v>
          </cell>
          <cell r="C39" t="str">
            <v>AK</v>
          </cell>
          <cell r="D39" t="str">
            <v>Municipal</v>
          </cell>
          <cell r="E39">
            <v>0.22158454142499201</v>
          </cell>
          <cell r="F39">
            <v>0</v>
          </cell>
          <cell r="G39">
            <v>0</v>
          </cell>
          <cell r="H39">
            <v>507.66473246399761</v>
          </cell>
          <cell r="I39">
            <v>11.608880937499999</v>
          </cell>
          <cell r="J39">
            <v>0</v>
          </cell>
          <cell r="K39">
            <v>0</v>
          </cell>
          <cell r="L39">
            <v>0</v>
          </cell>
          <cell r="M39">
            <v>0</v>
          </cell>
          <cell r="N39">
            <v>9.1810561842551267E-3</v>
          </cell>
          <cell r="O39">
            <v>13226.697139405269</v>
          </cell>
          <cell r="P39">
            <v>35939.557354012293</v>
          </cell>
          <cell r="Q39">
            <v>55137.787857846939</v>
          </cell>
          <cell r="R39">
            <v>69109.777463979161</v>
          </cell>
          <cell r="S39">
            <v>141993.03351626883</v>
          </cell>
          <cell r="T39">
            <v>1617.4273572245368</v>
          </cell>
          <cell r="U39">
            <v>1584.2622391818113</v>
          </cell>
          <cell r="V39">
            <v>1575.5717029411071</v>
          </cell>
          <cell r="W39">
            <v>1636.3243943691123</v>
          </cell>
          <cell r="X39">
            <v>1682.5378066708583</v>
          </cell>
          <cell r="Y39">
            <v>531.27779719927139</v>
          </cell>
          <cell r="Z39">
            <v>557.20972374495921</v>
          </cell>
          <cell r="AA39">
            <v>702.48784332470177</v>
          </cell>
          <cell r="AB39">
            <v>818.60882083443596</v>
          </cell>
          <cell r="AC39">
            <v>1036.6167058591793</v>
          </cell>
          <cell r="AD39">
            <v>749.14785423419232</v>
          </cell>
          <cell r="AE39">
            <v>608.56689024471871</v>
          </cell>
          <cell r="AF39">
            <v>578.50449001571803</v>
          </cell>
          <cell r="AG39">
            <v>628.22830080722201</v>
          </cell>
          <cell r="AH39">
            <v>653.30819314746327</v>
          </cell>
        </row>
        <row r="40">
          <cell r="B40">
            <v>17271</v>
          </cell>
          <cell r="C40" t="str">
            <v>AK</v>
          </cell>
          <cell r="D40" t="str">
            <v>Municipal</v>
          </cell>
          <cell r="E40">
            <v>0.22158454142499201</v>
          </cell>
          <cell r="F40">
            <v>0</v>
          </cell>
          <cell r="G40">
            <v>0</v>
          </cell>
          <cell r="H40">
            <v>507.66473246399761</v>
          </cell>
          <cell r="I40">
            <v>11.608880937499999</v>
          </cell>
          <cell r="J40">
            <v>0</v>
          </cell>
          <cell r="K40">
            <v>0</v>
          </cell>
          <cell r="L40">
            <v>0</v>
          </cell>
          <cell r="M40">
            <v>0</v>
          </cell>
          <cell r="N40">
            <v>9.1810561842551267E-3</v>
          </cell>
          <cell r="O40">
            <v>13226.697139405269</v>
          </cell>
          <cell r="P40">
            <v>35939.557354012293</v>
          </cell>
          <cell r="Q40">
            <v>55137.787857846939</v>
          </cell>
          <cell r="R40">
            <v>69109.777463979161</v>
          </cell>
          <cell r="S40">
            <v>141993.03351626883</v>
          </cell>
          <cell r="T40">
            <v>1617.4273572245368</v>
          </cell>
          <cell r="U40">
            <v>1584.2622391818113</v>
          </cell>
          <cell r="V40">
            <v>1575.5717029411071</v>
          </cell>
          <cell r="W40">
            <v>1636.3243943691123</v>
          </cell>
          <cell r="X40">
            <v>1682.5378066708583</v>
          </cell>
          <cell r="Y40">
            <v>531.27779719927139</v>
          </cell>
          <cell r="Z40">
            <v>557.20972374495921</v>
          </cell>
          <cell r="AA40">
            <v>702.48784332470177</v>
          </cell>
          <cell r="AB40">
            <v>818.60882083443596</v>
          </cell>
          <cell r="AC40">
            <v>1036.6167058591793</v>
          </cell>
          <cell r="AD40">
            <v>749.14785423419232</v>
          </cell>
          <cell r="AE40">
            <v>608.56689024471871</v>
          </cell>
          <cell r="AF40">
            <v>578.50449001571803</v>
          </cell>
          <cell r="AG40">
            <v>628.22830080722201</v>
          </cell>
          <cell r="AH40">
            <v>653.30819314746327</v>
          </cell>
        </row>
        <row r="41">
          <cell r="B41">
            <v>24486</v>
          </cell>
          <cell r="C41" t="str">
            <v>AK</v>
          </cell>
          <cell r="D41" t="str">
            <v>Municipal</v>
          </cell>
          <cell r="E41">
            <v>0.22158454142499201</v>
          </cell>
          <cell r="F41">
            <v>0</v>
          </cell>
          <cell r="G41">
            <v>0</v>
          </cell>
          <cell r="H41">
            <v>507.66473246399761</v>
          </cell>
          <cell r="I41">
            <v>11.608880937499999</v>
          </cell>
          <cell r="J41">
            <v>0</v>
          </cell>
          <cell r="K41">
            <v>0</v>
          </cell>
          <cell r="L41">
            <v>0</v>
          </cell>
          <cell r="M41">
            <v>0</v>
          </cell>
          <cell r="N41">
            <v>9.1810561842551267E-3</v>
          </cell>
          <cell r="O41">
            <v>13226.697139405269</v>
          </cell>
          <cell r="P41">
            <v>35939.557354012293</v>
          </cell>
          <cell r="Q41">
            <v>55137.787857846939</v>
          </cell>
          <cell r="R41">
            <v>69109.777463979161</v>
          </cell>
          <cell r="S41">
            <v>141993.03351626883</v>
          </cell>
          <cell r="T41">
            <v>1617.4273572245368</v>
          </cell>
          <cell r="U41">
            <v>1584.2622391818113</v>
          </cell>
          <cell r="V41">
            <v>1575.5717029411071</v>
          </cell>
          <cell r="W41">
            <v>1636.3243943691123</v>
          </cell>
          <cell r="X41">
            <v>1682.5378066708583</v>
          </cell>
          <cell r="Y41">
            <v>531.27779719927139</v>
          </cell>
          <cell r="Z41">
            <v>557.20972374495921</v>
          </cell>
          <cell r="AA41">
            <v>702.48784332470177</v>
          </cell>
          <cell r="AB41">
            <v>818.60882083443596</v>
          </cell>
          <cell r="AC41">
            <v>1036.6167058591793</v>
          </cell>
          <cell r="AD41">
            <v>749.14785423419232</v>
          </cell>
          <cell r="AE41">
            <v>608.56689024471871</v>
          </cell>
          <cell r="AF41">
            <v>578.50449001571803</v>
          </cell>
          <cell r="AG41">
            <v>628.22830080722201</v>
          </cell>
          <cell r="AH41">
            <v>653.30819314746327</v>
          </cell>
        </row>
        <row r="42">
          <cell r="B42">
            <v>56256</v>
          </cell>
          <cell r="C42" t="str">
            <v>AK</v>
          </cell>
          <cell r="D42" t="str">
            <v>Municipal</v>
          </cell>
          <cell r="E42">
            <v>0.22158454142499201</v>
          </cell>
          <cell r="F42">
            <v>0</v>
          </cell>
          <cell r="G42">
            <v>0</v>
          </cell>
          <cell r="H42">
            <v>507.66473246399761</v>
          </cell>
          <cell r="I42">
            <v>11.608880937499999</v>
          </cell>
          <cell r="J42">
            <v>0</v>
          </cell>
          <cell r="K42">
            <v>0</v>
          </cell>
          <cell r="L42">
            <v>0</v>
          </cell>
          <cell r="M42">
            <v>0</v>
          </cell>
          <cell r="N42">
            <v>9.1810561842551267E-3</v>
          </cell>
          <cell r="O42">
            <v>13226.697139405269</v>
          </cell>
          <cell r="P42">
            <v>35939.557354012293</v>
          </cell>
          <cell r="Q42">
            <v>55137.787857846939</v>
          </cell>
          <cell r="R42">
            <v>69109.777463979161</v>
          </cell>
          <cell r="S42">
            <v>141993.03351626883</v>
          </cell>
          <cell r="T42">
            <v>1617.4273572245368</v>
          </cell>
          <cell r="U42">
            <v>1584.2622391818113</v>
          </cell>
          <cell r="V42">
            <v>1575.5717029411071</v>
          </cell>
          <cell r="W42">
            <v>1636.3243943691123</v>
          </cell>
          <cell r="X42">
            <v>1682.5378066708583</v>
          </cell>
          <cell r="Y42">
            <v>531.27779719927139</v>
          </cell>
          <cell r="Z42">
            <v>557.20972374495921</v>
          </cell>
          <cell r="AA42">
            <v>702.48784332470177</v>
          </cell>
          <cell r="AB42">
            <v>818.60882083443596</v>
          </cell>
          <cell r="AC42">
            <v>1036.6167058591793</v>
          </cell>
          <cell r="AD42">
            <v>749.14785423419232</v>
          </cell>
          <cell r="AE42">
            <v>608.56689024471871</v>
          </cell>
          <cell r="AF42">
            <v>578.50449001571803</v>
          </cell>
          <cell r="AG42">
            <v>628.22830080722201</v>
          </cell>
          <cell r="AH42">
            <v>653.30819314746327</v>
          </cell>
        </row>
        <row r="43">
          <cell r="B43">
            <v>3422</v>
          </cell>
          <cell r="C43" t="str">
            <v>AK</v>
          </cell>
          <cell r="D43" t="str">
            <v>Municipal</v>
          </cell>
          <cell r="E43">
            <v>0.22158454142499201</v>
          </cell>
          <cell r="F43">
            <v>0</v>
          </cell>
          <cell r="G43">
            <v>0</v>
          </cell>
          <cell r="H43">
            <v>507.66473246399761</v>
          </cell>
          <cell r="I43">
            <v>11.608880937499999</v>
          </cell>
          <cell r="J43">
            <v>0</v>
          </cell>
          <cell r="K43">
            <v>0</v>
          </cell>
          <cell r="L43">
            <v>0</v>
          </cell>
          <cell r="M43">
            <v>0</v>
          </cell>
          <cell r="N43">
            <v>9.1810561842551267E-3</v>
          </cell>
          <cell r="O43">
            <v>13226.697139405269</v>
          </cell>
          <cell r="P43">
            <v>35939.557354012293</v>
          </cell>
          <cell r="Q43">
            <v>55137.787857846939</v>
          </cell>
          <cell r="R43">
            <v>69109.777463979161</v>
          </cell>
          <cell r="S43">
            <v>141993.03351626883</v>
          </cell>
          <cell r="T43">
            <v>1617.4273572245368</v>
          </cell>
          <cell r="U43">
            <v>1584.2622391818113</v>
          </cell>
          <cell r="V43">
            <v>1575.5717029411071</v>
          </cell>
          <cell r="W43">
            <v>1636.3243943691123</v>
          </cell>
          <cell r="X43">
            <v>1682.5378066708583</v>
          </cell>
          <cell r="Y43">
            <v>531.27779719927139</v>
          </cell>
          <cell r="Z43">
            <v>557.20972374495921</v>
          </cell>
          <cell r="AA43">
            <v>702.48784332470177</v>
          </cell>
          <cell r="AB43">
            <v>818.60882083443596</v>
          </cell>
          <cell r="AC43">
            <v>1036.6167058591793</v>
          </cell>
          <cell r="AD43">
            <v>749.14785423419232</v>
          </cell>
          <cell r="AE43">
            <v>608.56689024471871</v>
          </cell>
          <cell r="AF43">
            <v>578.50449001571803</v>
          </cell>
          <cell r="AG43">
            <v>628.22830080722201</v>
          </cell>
          <cell r="AH43">
            <v>653.30819314746327</v>
          </cell>
        </row>
        <row r="44">
          <cell r="B44">
            <v>3421</v>
          </cell>
          <cell r="C44" t="str">
            <v>AK</v>
          </cell>
          <cell r="D44" t="str">
            <v>Municipal</v>
          </cell>
          <cell r="E44">
            <v>0.22158454142499201</v>
          </cell>
          <cell r="F44">
            <v>0</v>
          </cell>
          <cell r="G44">
            <v>0</v>
          </cell>
          <cell r="H44">
            <v>507.66473246399761</v>
          </cell>
          <cell r="I44">
            <v>11.608880937499999</v>
          </cell>
          <cell r="J44">
            <v>0</v>
          </cell>
          <cell r="K44">
            <v>0</v>
          </cell>
          <cell r="L44">
            <v>0</v>
          </cell>
          <cell r="M44">
            <v>0</v>
          </cell>
          <cell r="N44">
            <v>9.1810561842551267E-3</v>
          </cell>
          <cell r="O44">
            <v>13226.697139405269</v>
          </cell>
          <cell r="P44">
            <v>35939.557354012293</v>
          </cell>
          <cell r="Q44">
            <v>55137.787857846939</v>
          </cell>
          <cell r="R44">
            <v>69109.777463979161</v>
          </cell>
          <cell r="S44">
            <v>141993.03351626883</v>
          </cell>
          <cell r="T44">
            <v>1617.4273572245368</v>
          </cell>
          <cell r="U44">
            <v>1584.2622391818113</v>
          </cell>
          <cell r="V44">
            <v>1575.5717029411071</v>
          </cell>
          <cell r="W44">
            <v>1636.3243943691123</v>
          </cell>
          <cell r="X44">
            <v>1682.5378066708583</v>
          </cell>
          <cell r="Y44">
            <v>531.27779719927139</v>
          </cell>
          <cell r="Z44">
            <v>557.20972374495921</v>
          </cell>
          <cell r="AA44">
            <v>702.48784332470177</v>
          </cell>
          <cell r="AB44">
            <v>818.60882083443596</v>
          </cell>
          <cell r="AC44">
            <v>1036.6167058591793</v>
          </cell>
          <cell r="AD44">
            <v>749.14785423419232</v>
          </cell>
          <cell r="AE44">
            <v>608.56689024471871</v>
          </cell>
          <cell r="AF44">
            <v>578.50449001571803</v>
          </cell>
          <cell r="AG44">
            <v>628.22830080722201</v>
          </cell>
          <cell r="AH44">
            <v>653.30819314746327</v>
          </cell>
        </row>
        <row r="45">
          <cell r="B45">
            <v>57351</v>
          </cell>
          <cell r="C45" t="str">
            <v>AK</v>
          </cell>
          <cell r="D45" t="str">
            <v>Municipal</v>
          </cell>
          <cell r="E45">
            <v>0.22158454142499201</v>
          </cell>
          <cell r="F45">
            <v>0</v>
          </cell>
          <cell r="G45">
            <v>0</v>
          </cell>
          <cell r="H45">
            <v>507.66473246399761</v>
          </cell>
          <cell r="I45">
            <v>11.608880937499999</v>
          </cell>
          <cell r="J45">
            <v>0</v>
          </cell>
          <cell r="K45">
            <v>0</v>
          </cell>
          <cell r="L45">
            <v>0</v>
          </cell>
          <cell r="M45">
            <v>0</v>
          </cell>
          <cell r="N45">
            <v>9.1810561842551267E-3</v>
          </cell>
          <cell r="O45">
            <v>13226.697139405269</v>
          </cell>
          <cell r="P45">
            <v>35939.557354012293</v>
          </cell>
          <cell r="Q45">
            <v>55137.787857846939</v>
          </cell>
          <cell r="R45">
            <v>69109.777463979161</v>
          </cell>
          <cell r="S45">
            <v>141993.03351626883</v>
          </cell>
          <cell r="T45">
            <v>1617.4273572245368</v>
          </cell>
          <cell r="U45">
            <v>1584.2622391818113</v>
          </cell>
          <cell r="V45">
            <v>1575.5717029411071</v>
          </cell>
          <cell r="W45">
            <v>1636.3243943691123</v>
          </cell>
          <cell r="X45">
            <v>1682.5378066708583</v>
          </cell>
          <cell r="Y45">
            <v>531.27779719927139</v>
          </cell>
          <cell r="Z45">
            <v>557.20972374495921</v>
          </cell>
          <cell r="AA45">
            <v>702.48784332470177</v>
          </cell>
          <cell r="AB45">
            <v>818.60882083443596</v>
          </cell>
          <cell r="AC45">
            <v>1036.6167058591793</v>
          </cell>
          <cell r="AD45">
            <v>749.14785423419232</v>
          </cell>
          <cell r="AE45">
            <v>608.56689024471871</v>
          </cell>
          <cell r="AF45">
            <v>578.50449001571803</v>
          </cell>
          <cell r="AG45">
            <v>628.22830080722201</v>
          </cell>
          <cell r="AH45">
            <v>653.30819314746327</v>
          </cell>
        </row>
        <row r="46">
          <cell r="B46">
            <v>5721</v>
          </cell>
          <cell r="C46" t="str">
            <v>AK</v>
          </cell>
          <cell r="D46" t="str">
            <v>Municipal</v>
          </cell>
          <cell r="E46">
            <v>0.22158454142499201</v>
          </cell>
          <cell r="F46">
            <v>0</v>
          </cell>
          <cell r="G46">
            <v>0</v>
          </cell>
          <cell r="H46">
            <v>507.66473246399761</v>
          </cell>
          <cell r="I46">
            <v>11.608880937499999</v>
          </cell>
          <cell r="J46">
            <v>0</v>
          </cell>
          <cell r="K46">
            <v>0</v>
          </cell>
          <cell r="L46">
            <v>0</v>
          </cell>
          <cell r="M46">
            <v>0</v>
          </cell>
          <cell r="N46">
            <v>9.1810561842551267E-3</v>
          </cell>
          <cell r="O46">
            <v>13226.697139405269</v>
          </cell>
          <cell r="P46">
            <v>35939.557354012293</v>
          </cell>
          <cell r="Q46">
            <v>55137.787857846939</v>
          </cell>
          <cell r="R46">
            <v>69109.777463979161</v>
          </cell>
          <cell r="S46">
            <v>141993.03351626883</v>
          </cell>
          <cell r="T46">
            <v>1617.4273572245368</v>
          </cell>
          <cell r="U46">
            <v>1584.2622391818113</v>
          </cell>
          <cell r="V46">
            <v>1575.5717029411071</v>
          </cell>
          <cell r="W46">
            <v>1636.3243943691123</v>
          </cell>
          <cell r="X46">
            <v>1682.5378066708583</v>
          </cell>
          <cell r="Y46">
            <v>531.27779719927139</v>
          </cell>
          <cell r="Z46">
            <v>557.20972374495921</v>
          </cell>
          <cell r="AA46">
            <v>702.48784332470177</v>
          </cell>
          <cell r="AB46">
            <v>818.60882083443596</v>
          </cell>
          <cell r="AC46">
            <v>1036.6167058591793</v>
          </cell>
          <cell r="AD46">
            <v>749.14785423419232</v>
          </cell>
          <cell r="AE46">
            <v>608.56689024471871</v>
          </cell>
          <cell r="AF46">
            <v>578.50449001571803</v>
          </cell>
          <cell r="AG46">
            <v>628.22830080722201</v>
          </cell>
          <cell r="AH46">
            <v>653.30819314746327</v>
          </cell>
        </row>
        <row r="47">
          <cell r="B47">
            <v>9897</v>
          </cell>
          <cell r="C47" t="str">
            <v>AK</v>
          </cell>
          <cell r="D47" t="str">
            <v>Municipal</v>
          </cell>
          <cell r="E47">
            <v>0.22158454142499201</v>
          </cell>
          <cell r="F47">
            <v>0</v>
          </cell>
          <cell r="G47">
            <v>0</v>
          </cell>
          <cell r="H47">
            <v>507.66473246399761</v>
          </cell>
          <cell r="I47">
            <v>11.608880937499999</v>
          </cell>
          <cell r="J47">
            <v>0</v>
          </cell>
          <cell r="K47">
            <v>0</v>
          </cell>
          <cell r="L47">
            <v>0</v>
          </cell>
          <cell r="M47">
            <v>0</v>
          </cell>
          <cell r="N47">
            <v>9.1810561842551267E-3</v>
          </cell>
          <cell r="O47">
            <v>13226.697139405269</v>
          </cell>
          <cell r="P47">
            <v>35939.557354012293</v>
          </cell>
          <cell r="Q47">
            <v>55137.787857846939</v>
          </cell>
          <cell r="R47">
            <v>69109.777463979161</v>
          </cell>
          <cell r="S47">
            <v>141993.03351626883</v>
          </cell>
          <cell r="T47">
            <v>1617.4273572245368</v>
          </cell>
          <cell r="U47">
            <v>1584.2622391818113</v>
          </cell>
          <cell r="V47">
            <v>1575.5717029411071</v>
          </cell>
          <cell r="W47">
            <v>1636.3243943691123</v>
          </cell>
          <cell r="X47">
            <v>1682.5378066708583</v>
          </cell>
          <cell r="Y47">
            <v>531.27779719927139</v>
          </cell>
          <cell r="Z47">
            <v>557.20972374495921</v>
          </cell>
          <cell r="AA47">
            <v>702.48784332470177</v>
          </cell>
          <cell r="AB47">
            <v>818.60882083443596</v>
          </cell>
          <cell r="AC47">
            <v>1036.6167058591793</v>
          </cell>
          <cell r="AD47">
            <v>749.14785423419232</v>
          </cell>
          <cell r="AE47">
            <v>608.56689024471871</v>
          </cell>
          <cell r="AF47">
            <v>578.50449001571803</v>
          </cell>
          <cell r="AG47">
            <v>628.22830080722201</v>
          </cell>
          <cell r="AH47">
            <v>653.30819314746327</v>
          </cell>
        </row>
        <row r="48">
          <cell r="B48">
            <v>10716</v>
          </cell>
          <cell r="C48" t="str">
            <v>AK</v>
          </cell>
          <cell r="D48" t="str">
            <v>Municipal</v>
          </cell>
          <cell r="E48">
            <v>0.22158454142499201</v>
          </cell>
          <cell r="F48">
            <v>0</v>
          </cell>
          <cell r="G48">
            <v>0</v>
          </cell>
          <cell r="H48">
            <v>507.66473246399761</v>
          </cell>
          <cell r="I48">
            <v>11.608880937499999</v>
          </cell>
          <cell r="J48">
            <v>0</v>
          </cell>
          <cell r="K48">
            <v>0</v>
          </cell>
          <cell r="L48">
            <v>0</v>
          </cell>
          <cell r="M48">
            <v>0</v>
          </cell>
          <cell r="N48">
            <v>9.1810561842551267E-3</v>
          </cell>
          <cell r="O48">
            <v>13226.697139405269</v>
          </cell>
          <cell r="P48">
            <v>35939.557354012293</v>
          </cell>
          <cell r="Q48">
            <v>55137.787857846939</v>
          </cell>
          <cell r="R48">
            <v>69109.777463979161</v>
          </cell>
          <cell r="S48">
            <v>141993.03351626883</v>
          </cell>
          <cell r="T48">
            <v>1617.4273572245368</v>
          </cell>
          <cell r="U48">
            <v>1584.2622391818113</v>
          </cell>
          <cell r="V48">
            <v>1575.5717029411071</v>
          </cell>
          <cell r="W48">
            <v>1636.3243943691123</v>
          </cell>
          <cell r="X48">
            <v>1682.5378066708583</v>
          </cell>
          <cell r="Y48">
            <v>531.27779719927139</v>
          </cell>
          <cell r="Z48">
            <v>557.20972374495921</v>
          </cell>
          <cell r="AA48">
            <v>702.48784332470177</v>
          </cell>
          <cell r="AB48">
            <v>818.60882083443596</v>
          </cell>
          <cell r="AC48">
            <v>1036.6167058591793</v>
          </cell>
          <cell r="AD48">
            <v>749.14785423419232</v>
          </cell>
          <cell r="AE48">
            <v>608.56689024471871</v>
          </cell>
          <cell r="AF48">
            <v>578.50449001571803</v>
          </cell>
          <cell r="AG48">
            <v>628.22830080722201</v>
          </cell>
          <cell r="AH48">
            <v>653.30819314746327</v>
          </cell>
        </row>
        <row r="49">
          <cell r="B49">
            <v>14234</v>
          </cell>
          <cell r="C49" t="str">
            <v>AK</v>
          </cell>
          <cell r="D49" t="str">
            <v>Municipal</v>
          </cell>
          <cell r="E49">
            <v>0.22158454142499201</v>
          </cell>
          <cell r="F49">
            <v>0</v>
          </cell>
          <cell r="G49">
            <v>0</v>
          </cell>
          <cell r="H49">
            <v>507.66473246399761</v>
          </cell>
          <cell r="I49">
            <v>11.608880937499999</v>
          </cell>
          <cell r="J49">
            <v>0</v>
          </cell>
          <cell r="K49">
            <v>0</v>
          </cell>
          <cell r="L49">
            <v>0</v>
          </cell>
          <cell r="M49">
            <v>0</v>
          </cell>
          <cell r="N49">
            <v>9.1810561842551267E-3</v>
          </cell>
          <cell r="O49">
            <v>13226.697139405269</v>
          </cell>
          <cell r="P49">
            <v>35939.557354012293</v>
          </cell>
          <cell r="Q49">
            <v>55137.787857846939</v>
          </cell>
          <cell r="R49">
            <v>69109.777463979161</v>
          </cell>
          <cell r="S49">
            <v>141993.03351626883</v>
          </cell>
          <cell r="T49">
            <v>1617.4273572245368</v>
          </cell>
          <cell r="U49">
            <v>1584.2622391818113</v>
          </cell>
          <cell r="V49">
            <v>1575.5717029411071</v>
          </cell>
          <cell r="W49">
            <v>1636.3243943691123</v>
          </cell>
          <cell r="X49">
            <v>1682.5378066708583</v>
          </cell>
          <cell r="Y49">
            <v>531.27779719927139</v>
          </cell>
          <cell r="Z49">
            <v>557.20972374495921</v>
          </cell>
          <cell r="AA49">
            <v>702.48784332470177</v>
          </cell>
          <cell r="AB49">
            <v>818.60882083443596</v>
          </cell>
          <cell r="AC49">
            <v>1036.6167058591793</v>
          </cell>
          <cell r="AD49">
            <v>749.14785423419232</v>
          </cell>
          <cell r="AE49">
            <v>608.56689024471871</v>
          </cell>
          <cell r="AF49">
            <v>578.50449001571803</v>
          </cell>
          <cell r="AG49">
            <v>628.22830080722201</v>
          </cell>
          <cell r="AH49">
            <v>653.30819314746327</v>
          </cell>
        </row>
        <row r="50">
          <cell r="B50">
            <v>17898</v>
          </cell>
          <cell r="C50" t="str">
            <v>AK</v>
          </cell>
          <cell r="D50" t="str">
            <v>Municipal</v>
          </cell>
          <cell r="E50">
            <v>0.22158454142499201</v>
          </cell>
          <cell r="F50">
            <v>0</v>
          </cell>
          <cell r="G50">
            <v>0</v>
          </cell>
          <cell r="H50">
            <v>507.66473246399761</v>
          </cell>
          <cell r="I50">
            <v>11.608880937499999</v>
          </cell>
          <cell r="J50">
            <v>0</v>
          </cell>
          <cell r="K50">
            <v>0</v>
          </cell>
          <cell r="L50">
            <v>0</v>
          </cell>
          <cell r="M50">
            <v>0</v>
          </cell>
          <cell r="N50">
            <v>9.1810561842551267E-3</v>
          </cell>
          <cell r="O50">
            <v>13226.697139405269</v>
          </cell>
          <cell r="P50">
            <v>35939.557354012293</v>
          </cell>
          <cell r="Q50">
            <v>55137.787857846939</v>
          </cell>
          <cell r="R50">
            <v>69109.777463979161</v>
          </cell>
          <cell r="S50">
            <v>141993.03351626883</v>
          </cell>
          <cell r="T50">
            <v>1617.4273572245368</v>
          </cell>
          <cell r="U50">
            <v>1584.2622391818113</v>
          </cell>
          <cell r="V50">
            <v>1575.5717029411071</v>
          </cell>
          <cell r="W50">
            <v>1636.3243943691123</v>
          </cell>
          <cell r="X50">
            <v>1682.5378066708583</v>
          </cell>
          <cell r="Y50">
            <v>531.27779719927139</v>
          </cell>
          <cell r="Z50">
            <v>557.20972374495921</v>
          </cell>
          <cell r="AA50">
            <v>702.48784332470177</v>
          </cell>
          <cell r="AB50">
            <v>818.60882083443596</v>
          </cell>
          <cell r="AC50">
            <v>1036.6167058591793</v>
          </cell>
          <cell r="AD50">
            <v>749.14785423419232</v>
          </cell>
          <cell r="AE50">
            <v>608.56689024471871</v>
          </cell>
          <cell r="AF50">
            <v>578.50449001571803</v>
          </cell>
          <cell r="AG50">
            <v>628.22830080722201</v>
          </cell>
          <cell r="AH50">
            <v>653.30819314746327</v>
          </cell>
        </row>
        <row r="51">
          <cell r="B51">
            <v>16955</v>
          </cell>
          <cell r="C51" t="str">
            <v>AK</v>
          </cell>
          <cell r="D51" t="str">
            <v>Municipal</v>
          </cell>
          <cell r="E51">
            <v>0.22158454142499201</v>
          </cell>
          <cell r="F51">
            <v>0</v>
          </cell>
          <cell r="G51">
            <v>0</v>
          </cell>
          <cell r="H51">
            <v>507.66473246399761</v>
          </cell>
          <cell r="I51">
            <v>11.608880937499999</v>
          </cell>
          <cell r="J51">
            <v>0</v>
          </cell>
          <cell r="K51">
            <v>0</v>
          </cell>
          <cell r="L51">
            <v>0</v>
          </cell>
          <cell r="M51">
            <v>0</v>
          </cell>
          <cell r="N51">
            <v>9.1810561842551267E-3</v>
          </cell>
          <cell r="O51">
            <v>13226.697139405269</v>
          </cell>
          <cell r="P51">
            <v>35939.557354012293</v>
          </cell>
          <cell r="Q51">
            <v>55137.787857846939</v>
          </cell>
          <cell r="R51">
            <v>69109.777463979161</v>
          </cell>
          <cell r="S51">
            <v>141993.03351626883</v>
          </cell>
          <cell r="T51">
            <v>1617.4273572245368</v>
          </cell>
          <cell r="U51">
            <v>1584.2622391818113</v>
          </cell>
          <cell r="V51">
            <v>1575.5717029411071</v>
          </cell>
          <cell r="W51">
            <v>1636.3243943691123</v>
          </cell>
          <cell r="X51">
            <v>1682.5378066708583</v>
          </cell>
          <cell r="Y51">
            <v>531.27779719927139</v>
          </cell>
          <cell r="Z51">
            <v>557.20972374495921</v>
          </cell>
          <cell r="AA51">
            <v>702.48784332470177</v>
          </cell>
          <cell r="AB51">
            <v>818.60882083443596</v>
          </cell>
          <cell r="AC51">
            <v>1036.6167058591793</v>
          </cell>
          <cell r="AD51">
            <v>749.14785423419232</v>
          </cell>
          <cell r="AE51">
            <v>608.56689024471871</v>
          </cell>
          <cell r="AF51">
            <v>578.50449001571803</v>
          </cell>
          <cell r="AG51">
            <v>628.22830080722201</v>
          </cell>
          <cell r="AH51">
            <v>653.30819314746327</v>
          </cell>
        </row>
        <row r="52">
          <cell r="B52">
            <v>18541</v>
          </cell>
          <cell r="C52" t="str">
            <v>AK</v>
          </cell>
          <cell r="D52" t="str">
            <v>Municipal</v>
          </cell>
          <cell r="E52">
            <v>0.22158454142499201</v>
          </cell>
          <cell r="F52">
            <v>0</v>
          </cell>
          <cell r="G52">
            <v>0</v>
          </cell>
          <cell r="H52">
            <v>507.66473246399761</v>
          </cell>
          <cell r="I52">
            <v>11.608880937499999</v>
          </cell>
          <cell r="J52">
            <v>0</v>
          </cell>
          <cell r="K52">
            <v>0</v>
          </cell>
          <cell r="L52">
            <v>0</v>
          </cell>
          <cell r="M52">
            <v>0</v>
          </cell>
          <cell r="N52">
            <v>9.1810561842551267E-3</v>
          </cell>
          <cell r="O52">
            <v>13226.697139405269</v>
          </cell>
          <cell r="P52">
            <v>35939.557354012293</v>
          </cell>
          <cell r="Q52">
            <v>55137.787857846939</v>
          </cell>
          <cell r="R52">
            <v>69109.777463979161</v>
          </cell>
          <cell r="S52">
            <v>141993.03351626883</v>
          </cell>
          <cell r="T52">
            <v>1617.4273572245368</v>
          </cell>
          <cell r="U52">
            <v>1584.2622391818113</v>
          </cell>
          <cell r="V52">
            <v>1575.5717029411071</v>
          </cell>
          <cell r="W52">
            <v>1636.3243943691123</v>
          </cell>
          <cell r="X52">
            <v>1682.5378066708583</v>
          </cell>
          <cell r="Y52">
            <v>531.27779719927139</v>
          </cell>
          <cell r="Z52">
            <v>557.20972374495921</v>
          </cell>
          <cell r="AA52">
            <v>702.48784332470177</v>
          </cell>
          <cell r="AB52">
            <v>818.60882083443596</v>
          </cell>
          <cell r="AC52">
            <v>1036.6167058591793</v>
          </cell>
          <cell r="AD52">
            <v>749.14785423419232</v>
          </cell>
          <cell r="AE52">
            <v>608.56689024471871</v>
          </cell>
          <cell r="AF52">
            <v>578.50449001571803</v>
          </cell>
          <cell r="AG52">
            <v>628.22830080722201</v>
          </cell>
          <cell r="AH52">
            <v>653.30819314746327</v>
          </cell>
        </row>
        <row r="53">
          <cell r="B53">
            <v>19454</v>
          </cell>
          <cell r="C53" t="str">
            <v>AK</v>
          </cell>
          <cell r="D53" t="str">
            <v>Municipal</v>
          </cell>
          <cell r="E53">
            <v>0.22158454142499201</v>
          </cell>
          <cell r="F53">
            <v>0</v>
          </cell>
          <cell r="G53">
            <v>0</v>
          </cell>
          <cell r="H53">
            <v>507.66473246399761</v>
          </cell>
          <cell r="I53">
            <v>11.608880937499999</v>
          </cell>
          <cell r="J53">
            <v>0</v>
          </cell>
          <cell r="K53">
            <v>0</v>
          </cell>
          <cell r="L53">
            <v>0</v>
          </cell>
          <cell r="M53">
            <v>0</v>
          </cell>
          <cell r="N53">
            <v>9.1810561842551267E-3</v>
          </cell>
          <cell r="O53">
            <v>13226.697139405269</v>
          </cell>
          <cell r="P53">
            <v>35939.557354012293</v>
          </cell>
          <cell r="Q53">
            <v>55137.787857846939</v>
          </cell>
          <cell r="R53">
            <v>69109.777463979161</v>
          </cell>
          <cell r="S53">
            <v>141993.03351626883</v>
          </cell>
          <cell r="T53">
            <v>1617.4273572245368</v>
          </cell>
          <cell r="U53">
            <v>1584.2622391818113</v>
          </cell>
          <cell r="V53">
            <v>1575.5717029411071</v>
          </cell>
          <cell r="W53">
            <v>1636.3243943691123</v>
          </cell>
          <cell r="X53">
            <v>1682.5378066708583</v>
          </cell>
          <cell r="Y53">
            <v>531.27779719927139</v>
          </cell>
          <cell r="Z53">
            <v>557.20972374495921</v>
          </cell>
          <cell r="AA53">
            <v>702.48784332470177</v>
          </cell>
          <cell r="AB53">
            <v>818.60882083443596</v>
          </cell>
          <cell r="AC53">
            <v>1036.6167058591793</v>
          </cell>
          <cell r="AD53">
            <v>749.14785423419232</v>
          </cell>
          <cell r="AE53">
            <v>608.56689024471871</v>
          </cell>
          <cell r="AF53">
            <v>578.50449001571803</v>
          </cell>
          <cell r="AG53">
            <v>628.22830080722201</v>
          </cell>
          <cell r="AH53">
            <v>653.30819314746327</v>
          </cell>
        </row>
        <row r="54">
          <cell r="B54">
            <v>20535</v>
          </cell>
          <cell r="C54" t="str">
            <v>AK</v>
          </cell>
          <cell r="D54" t="str">
            <v>Municipal</v>
          </cell>
          <cell r="E54">
            <v>0.22158454142499201</v>
          </cell>
          <cell r="F54">
            <v>0</v>
          </cell>
          <cell r="G54">
            <v>0</v>
          </cell>
          <cell r="H54">
            <v>507.66473246399761</v>
          </cell>
          <cell r="I54">
            <v>11.608880937499999</v>
          </cell>
          <cell r="J54">
            <v>0</v>
          </cell>
          <cell r="K54">
            <v>0</v>
          </cell>
          <cell r="L54">
            <v>0</v>
          </cell>
          <cell r="M54">
            <v>0</v>
          </cell>
          <cell r="N54">
            <v>9.1810561842551267E-3</v>
          </cell>
          <cell r="O54">
            <v>13226.697139405269</v>
          </cell>
          <cell r="P54">
            <v>35939.557354012293</v>
          </cell>
          <cell r="Q54">
            <v>55137.787857846939</v>
          </cell>
          <cell r="R54">
            <v>69109.777463979161</v>
          </cell>
          <cell r="S54">
            <v>141993.03351626883</v>
          </cell>
          <cell r="T54">
            <v>1617.4273572245368</v>
          </cell>
          <cell r="U54">
            <v>1584.2622391818113</v>
          </cell>
          <cell r="V54">
            <v>1575.5717029411071</v>
          </cell>
          <cell r="W54">
            <v>1636.3243943691123</v>
          </cell>
          <cell r="X54">
            <v>1682.5378066708583</v>
          </cell>
          <cell r="Y54">
            <v>531.27779719927139</v>
          </cell>
          <cell r="Z54">
            <v>557.20972374495921</v>
          </cell>
          <cell r="AA54">
            <v>702.48784332470177</v>
          </cell>
          <cell r="AB54">
            <v>818.60882083443596</v>
          </cell>
          <cell r="AC54">
            <v>1036.6167058591793</v>
          </cell>
          <cell r="AD54">
            <v>749.14785423419232</v>
          </cell>
          <cell r="AE54">
            <v>608.56689024471871</v>
          </cell>
          <cell r="AF54">
            <v>578.50449001571803</v>
          </cell>
          <cell r="AG54">
            <v>628.22830080722201</v>
          </cell>
          <cell r="AH54">
            <v>653.30819314746327</v>
          </cell>
        </row>
        <row r="55">
          <cell r="B55">
            <v>21015</v>
          </cell>
          <cell r="C55" t="str">
            <v>AK</v>
          </cell>
          <cell r="D55" t="str">
            <v>Municipal</v>
          </cell>
          <cell r="E55">
            <v>0.22158454142499201</v>
          </cell>
          <cell r="F55">
            <v>0</v>
          </cell>
          <cell r="G55">
            <v>0</v>
          </cell>
          <cell r="H55">
            <v>507.66473246399761</v>
          </cell>
          <cell r="I55">
            <v>11.608880937499999</v>
          </cell>
          <cell r="J55">
            <v>0</v>
          </cell>
          <cell r="K55">
            <v>0</v>
          </cell>
          <cell r="L55">
            <v>0</v>
          </cell>
          <cell r="M55">
            <v>0</v>
          </cell>
          <cell r="N55">
            <v>9.1810561842551267E-3</v>
          </cell>
          <cell r="O55">
            <v>13226.697139405269</v>
          </cell>
          <cell r="P55">
            <v>35939.557354012293</v>
          </cell>
          <cell r="Q55">
            <v>55137.787857846939</v>
          </cell>
          <cell r="R55">
            <v>69109.777463979161</v>
          </cell>
          <cell r="S55">
            <v>141993.03351626883</v>
          </cell>
          <cell r="T55">
            <v>1617.4273572245368</v>
          </cell>
          <cell r="U55">
            <v>1584.2622391818113</v>
          </cell>
          <cell r="V55">
            <v>1575.5717029411071</v>
          </cell>
          <cell r="W55">
            <v>1636.3243943691123</v>
          </cell>
          <cell r="X55">
            <v>1682.5378066708583</v>
          </cell>
          <cell r="Y55">
            <v>531.27779719927139</v>
          </cell>
          <cell r="Z55">
            <v>557.20972374495921</v>
          </cell>
          <cell r="AA55">
            <v>702.48784332470177</v>
          </cell>
          <cell r="AB55">
            <v>818.60882083443596</v>
          </cell>
          <cell r="AC55">
            <v>1036.6167058591793</v>
          </cell>
          <cell r="AD55">
            <v>749.14785423419232</v>
          </cell>
          <cell r="AE55">
            <v>608.56689024471871</v>
          </cell>
          <cell r="AF55">
            <v>578.50449001571803</v>
          </cell>
          <cell r="AG55">
            <v>628.22830080722201</v>
          </cell>
          <cell r="AH55">
            <v>653.30819314746327</v>
          </cell>
        </row>
        <row r="56">
          <cell r="B56">
            <v>6915</v>
          </cell>
          <cell r="C56" t="str">
            <v>AK</v>
          </cell>
          <cell r="D56" t="str">
            <v>Municipal</v>
          </cell>
          <cell r="E56">
            <v>0.22158454142499201</v>
          </cell>
          <cell r="F56">
            <v>0</v>
          </cell>
          <cell r="G56">
            <v>0</v>
          </cell>
          <cell r="H56">
            <v>507.66473246399761</v>
          </cell>
          <cell r="I56">
            <v>11.608880937499999</v>
          </cell>
          <cell r="J56">
            <v>0</v>
          </cell>
          <cell r="K56">
            <v>0</v>
          </cell>
          <cell r="L56">
            <v>0</v>
          </cell>
          <cell r="M56">
            <v>0</v>
          </cell>
          <cell r="N56">
            <v>9.1810561842551267E-3</v>
          </cell>
          <cell r="O56">
            <v>13226.697139405269</v>
          </cell>
          <cell r="P56">
            <v>35939.557354012293</v>
          </cell>
          <cell r="Q56">
            <v>55137.787857846939</v>
          </cell>
          <cell r="R56">
            <v>69109.777463979161</v>
          </cell>
          <cell r="S56">
            <v>141993.03351626883</v>
          </cell>
          <cell r="T56">
            <v>1617.4273572245368</v>
          </cell>
          <cell r="U56">
            <v>1584.2622391818113</v>
          </cell>
          <cell r="V56">
            <v>1575.5717029411071</v>
          </cell>
          <cell r="W56">
            <v>1636.3243943691123</v>
          </cell>
          <cell r="X56">
            <v>1682.5378066708583</v>
          </cell>
          <cell r="Y56">
            <v>531.27779719927139</v>
          </cell>
          <cell r="Z56">
            <v>557.20972374495921</v>
          </cell>
          <cell r="AA56">
            <v>702.48784332470177</v>
          </cell>
          <cell r="AB56">
            <v>818.60882083443596</v>
          </cell>
          <cell r="AC56">
            <v>1036.6167058591793</v>
          </cell>
          <cell r="AD56">
            <v>749.14785423419232</v>
          </cell>
          <cell r="AE56">
            <v>608.56689024471871</v>
          </cell>
          <cell r="AF56">
            <v>578.50449001571803</v>
          </cell>
          <cell r="AG56">
            <v>628.22830080722201</v>
          </cell>
          <cell r="AH56">
            <v>653.30819314746327</v>
          </cell>
        </row>
        <row r="57">
          <cell r="B57">
            <v>9416</v>
          </cell>
          <cell r="C57" t="str">
            <v>AK</v>
          </cell>
          <cell r="D57" t="str">
            <v>Municipal</v>
          </cell>
          <cell r="E57">
            <v>0.22158454142499201</v>
          </cell>
          <cell r="F57">
            <v>0</v>
          </cell>
          <cell r="G57">
            <v>0</v>
          </cell>
          <cell r="H57">
            <v>507.66473246399761</v>
          </cell>
          <cell r="I57">
            <v>11.608880937499999</v>
          </cell>
          <cell r="J57">
            <v>0</v>
          </cell>
          <cell r="K57">
            <v>0</v>
          </cell>
          <cell r="L57">
            <v>0</v>
          </cell>
          <cell r="M57">
            <v>0</v>
          </cell>
          <cell r="N57">
            <v>9.1810561842551267E-3</v>
          </cell>
          <cell r="O57">
            <v>13226.697139405269</v>
          </cell>
          <cell r="P57">
            <v>35939.557354012293</v>
          </cell>
          <cell r="Q57">
            <v>55137.787857846939</v>
          </cell>
          <cell r="R57">
            <v>69109.777463979161</v>
          </cell>
          <cell r="S57">
            <v>141993.03351626883</v>
          </cell>
          <cell r="T57">
            <v>1617.4273572245368</v>
          </cell>
          <cell r="U57">
            <v>1584.2622391818113</v>
          </cell>
          <cell r="V57">
            <v>1575.5717029411071</v>
          </cell>
          <cell r="W57">
            <v>1636.3243943691123</v>
          </cell>
          <cell r="X57">
            <v>1682.5378066708583</v>
          </cell>
          <cell r="Y57">
            <v>531.27779719927139</v>
          </cell>
          <cell r="Z57">
            <v>557.20972374495921</v>
          </cell>
          <cell r="AA57">
            <v>702.48784332470177</v>
          </cell>
          <cell r="AB57">
            <v>818.60882083443596</v>
          </cell>
          <cell r="AC57">
            <v>1036.6167058591793</v>
          </cell>
          <cell r="AD57">
            <v>749.14785423419232</v>
          </cell>
          <cell r="AE57">
            <v>608.56689024471871</v>
          </cell>
          <cell r="AF57">
            <v>578.50449001571803</v>
          </cell>
          <cell r="AG57">
            <v>628.22830080722201</v>
          </cell>
          <cell r="AH57">
            <v>653.30819314746327</v>
          </cell>
        </row>
        <row r="58">
          <cell r="B58">
            <v>10210</v>
          </cell>
          <cell r="C58" t="str">
            <v>AK</v>
          </cell>
          <cell r="D58" t="str">
            <v>Municipal</v>
          </cell>
          <cell r="E58">
            <v>0.22158454142499201</v>
          </cell>
          <cell r="F58">
            <v>1</v>
          </cell>
          <cell r="G58">
            <v>11395.538461538461</v>
          </cell>
          <cell r="H58">
            <v>11395.538461538461</v>
          </cell>
          <cell r="I58">
            <v>11.608880937499999</v>
          </cell>
          <cell r="J58">
            <v>8569.1</v>
          </cell>
          <cell r="K58">
            <v>74071</v>
          </cell>
          <cell r="L58">
            <v>6500</v>
          </cell>
          <cell r="M58">
            <v>0.10346299208698412</v>
          </cell>
          <cell r="N58">
            <v>0.10346299208698412</v>
          </cell>
          <cell r="O58">
            <v>13226.697139405269</v>
          </cell>
          <cell r="P58">
            <v>35939.557354012293</v>
          </cell>
          <cell r="Q58">
            <v>55137.787857846939</v>
          </cell>
          <cell r="R58">
            <v>69109.777463979161</v>
          </cell>
          <cell r="S58">
            <v>141993.03351626883</v>
          </cell>
          <cell r="T58">
            <v>1617.4273572245368</v>
          </cell>
          <cell r="U58">
            <v>1584.2622391818113</v>
          </cell>
          <cell r="V58">
            <v>1575.5717029411071</v>
          </cell>
          <cell r="W58">
            <v>1636.3243943691123</v>
          </cell>
          <cell r="X58">
            <v>1682.5378066708583</v>
          </cell>
          <cell r="Y58">
            <v>531.27779719927139</v>
          </cell>
          <cell r="Z58">
            <v>557.20972374495921</v>
          </cell>
          <cell r="AA58">
            <v>702.48784332470177</v>
          </cell>
          <cell r="AB58">
            <v>818.60882083443596</v>
          </cell>
          <cell r="AC58">
            <v>1036.6167058591793</v>
          </cell>
          <cell r="AD58">
            <v>749.14785423419232</v>
          </cell>
          <cell r="AE58">
            <v>608.56689024471871</v>
          </cell>
          <cell r="AF58">
            <v>578.50449001571803</v>
          </cell>
          <cell r="AG58">
            <v>628.22830080722201</v>
          </cell>
          <cell r="AH58">
            <v>653.30819314746327</v>
          </cell>
        </row>
        <row r="59">
          <cell r="B59">
            <v>26317</v>
          </cell>
          <cell r="C59" t="str">
            <v>AK</v>
          </cell>
          <cell r="D59" t="str">
            <v>Municipal</v>
          </cell>
          <cell r="E59">
            <v>0.22158454142499201</v>
          </cell>
          <cell r="F59">
            <v>0</v>
          </cell>
          <cell r="G59">
            <v>0</v>
          </cell>
          <cell r="H59">
            <v>507.66473246399761</v>
          </cell>
          <cell r="I59">
            <v>11.608880937499999</v>
          </cell>
          <cell r="J59">
            <v>0</v>
          </cell>
          <cell r="K59">
            <v>0</v>
          </cell>
          <cell r="L59">
            <v>0</v>
          </cell>
          <cell r="M59">
            <v>0</v>
          </cell>
          <cell r="N59">
            <v>9.1810561842551267E-3</v>
          </cell>
          <cell r="O59">
            <v>13226.697139405269</v>
          </cell>
          <cell r="P59">
            <v>35939.557354012293</v>
          </cell>
          <cell r="Q59">
            <v>55137.787857846939</v>
          </cell>
          <cell r="R59">
            <v>69109.777463979161</v>
          </cell>
          <cell r="S59">
            <v>141993.03351626883</v>
          </cell>
          <cell r="T59">
            <v>1617.4273572245368</v>
          </cell>
          <cell r="U59">
            <v>1584.2622391818113</v>
          </cell>
          <cell r="V59">
            <v>1575.5717029411071</v>
          </cell>
          <cell r="W59">
            <v>1636.3243943691123</v>
          </cell>
          <cell r="X59">
            <v>1682.5378066708583</v>
          </cell>
          <cell r="Y59">
            <v>531.27779719927139</v>
          </cell>
          <cell r="Z59">
            <v>557.20972374495921</v>
          </cell>
          <cell r="AA59">
            <v>702.48784332470177</v>
          </cell>
          <cell r="AB59">
            <v>818.60882083443596</v>
          </cell>
          <cell r="AC59">
            <v>1036.6167058591793</v>
          </cell>
          <cell r="AD59">
            <v>749.14785423419232</v>
          </cell>
          <cell r="AE59">
            <v>608.56689024471871</v>
          </cell>
          <cell r="AF59">
            <v>578.50449001571803</v>
          </cell>
          <cell r="AG59">
            <v>628.22830080722201</v>
          </cell>
          <cell r="AH59">
            <v>653.30819314746327</v>
          </cell>
        </row>
        <row r="60">
          <cell r="B60">
            <v>12385</v>
          </cell>
          <cell r="C60" t="str">
            <v>AK</v>
          </cell>
          <cell r="D60" t="str">
            <v>Municipal</v>
          </cell>
          <cell r="E60">
            <v>0.22158454142499201</v>
          </cell>
          <cell r="F60">
            <v>0</v>
          </cell>
          <cell r="G60">
            <v>0</v>
          </cell>
          <cell r="H60">
            <v>507.66473246399761</v>
          </cell>
          <cell r="I60">
            <v>11.608880937499999</v>
          </cell>
          <cell r="J60">
            <v>0</v>
          </cell>
          <cell r="K60">
            <v>0</v>
          </cell>
          <cell r="L60">
            <v>0</v>
          </cell>
          <cell r="M60">
            <v>0</v>
          </cell>
          <cell r="N60">
            <v>9.1810561842551267E-3</v>
          </cell>
          <cell r="O60">
            <v>13226.697139405269</v>
          </cell>
          <cell r="P60">
            <v>35939.557354012293</v>
          </cell>
          <cell r="Q60">
            <v>55137.787857846939</v>
          </cell>
          <cell r="R60">
            <v>69109.777463979161</v>
          </cell>
          <cell r="S60">
            <v>141993.03351626883</v>
          </cell>
          <cell r="T60">
            <v>1617.4273572245368</v>
          </cell>
          <cell r="U60">
            <v>1584.2622391818113</v>
          </cell>
          <cell r="V60">
            <v>1575.5717029411071</v>
          </cell>
          <cell r="W60">
            <v>1636.3243943691123</v>
          </cell>
          <cell r="X60">
            <v>1682.5378066708583</v>
          </cell>
          <cell r="Y60">
            <v>531.27779719927139</v>
          </cell>
          <cell r="Z60">
            <v>557.20972374495921</v>
          </cell>
          <cell r="AA60">
            <v>702.48784332470177</v>
          </cell>
          <cell r="AB60">
            <v>818.60882083443596</v>
          </cell>
          <cell r="AC60">
            <v>1036.6167058591793</v>
          </cell>
          <cell r="AD60">
            <v>749.14785423419232</v>
          </cell>
          <cell r="AE60">
            <v>608.56689024471871</v>
          </cell>
          <cell r="AF60">
            <v>578.50449001571803</v>
          </cell>
          <cell r="AG60">
            <v>628.22830080722201</v>
          </cell>
          <cell r="AH60">
            <v>653.30819314746327</v>
          </cell>
        </row>
        <row r="61">
          <cell r="B61">
            <v>14832</v>
          </cell>
          <cell r="C61" t="str">
            <v>AK</v>
          </cell>
          <cell r="D61" t="str">
            <v>Municipal</v>
          </cell>
          <cell r="E61">
            <v>0.22158454142499201</v>
          </cell>
          <cell r="F61">
            <v>0</v>
          </cell>
          <cell r="G61">
            <v>0</v>
          </cell>
          <cell r="H61">
            <v>507.66473246399761</v>
          </cell>
          <cell r="I61">
            <v>11.608880937499999</v>
          </cell>
          <cell r="J61">
            <v>0</v>
          </cell>
          <cell r="K61">
            <v>0</v>
          </cell>
          <cell r="L61">
            <v>0</v>
          </cell>
          <cell r="M61">
            <v>0</v>
          </cell>
          <cell r="N61">
            <v>9.1810561842551267E-3</v>
          </cell>
          <cell r="O61">
            <v>13226.697139405269</v>
          </cell>
          <cell r="P61">
            <v>35939.557354012293</v>
          </cell>
          <cell r="Q61">
            <v>55137.787857846939</v>
          </cell>
          <cell r="R61">
            <v>69109.777463979161</v>
          </cell>
          <cell r="S61">
            <v>141993.03351626883</v>
          </cell>
          <cell r="T61">
            <v>1617.4273572245368</v>
          </cell>
          <cell r="U61">
            <v>1584.2622391818113</v>
          </cell>
          <cell r="V61">
            <v>1575.5717029411071</v>
          </cell>
          <cell r="W61">
            <v>1636.3243943691123</v>
          </cell>
          <cell r="X61">
            <v>1682.5378066708583</v>
          </cell>
          <cell r="Y61">
            <v>531.27779719927139</v>
          </cell>
          <cell r="Z61">
            <v>557.20972374495921</v>
          </cell>
          <cell r="AA61">
            <v>702.48784332470177</v>
          </cell>
          <cell r="AB61">
            <v>818.60882083443596</v>
          </cell>
          <cell r="AC61">
            <v>1036.6167058591793</v>
          </cell>
          <cell r="AD61">
            <v>749.14785423419232</v>
          </cell>
          <cell r="AE61">
            <v>608.56689024471871</v>
          </cell>
          <cell r="AF61">
            <v>578.50449001571803</v>
          </cell>
          <cell r="AG61">
            <v>628.22830080722201</v>
          </cell>
          <cell r="AH61">
            <v>653.30819314746327</v>
          </cell>
        </row>
        <row r="62">
          <cell r="B62">
            <v>13642</v>
          </cell>
          <cell r="C62" t="str">
            <v>AK</v>
          </cell>
          <cell r="D62" t="str">
            <v>Municipal</v>
          </cell>
          <cell r="E62">
            <v>0.22158454142499201</v>
          </cell>
          <cell r="F62">
            <v>0</v>
          </cell>
          <cell r="G62">
            <v>0</v>
          </cell>
          <cell r="H62">
            <v>507.66473246399761</v>
          </cell>
          <cell r="I62">
            <v>11.608880937499999</v>
          </cell>
          <cell r="J62">
            <v>0</v>
          </cell>
          <cell r="K62">
            <v>0</v>
          </cell>
          <cell r="L62">
            <v>0</v>
          </cell>
          <cell r="M62">
            <v>0</v>
          </cell>
          <cell r="N62">
            <v>9.1810561842551267E-3</v>
          </cell>
          <cell r="O62">
            <v>13226.697139405269</v>
          </cell>
          <cell r="P62">
            <v>35939.557354012293</v>
          </cell>
          <cell r="Q62">
            <v>55137.787857846939</v>
          </cell>
          <cell r="R62">
            <v>69109.777463979161</v>
          </cell>
          <cell r="S62">
            <v>141993.03351626883</v>
          </cell>
          <cell r="T62">
            <v>1617.4273572245368</v>
          </cell>
          <cell r="U62">
            <v>1584.2622391818113</v>
          </cell>
          <cell r="V62">
            <v>1575.5717029411071</v>
          </cell>
          <cell r="W62">
            <v>1636.3243943691123</v>
          </cell>
          <cell r="X62">
            <v>1682.5378066708583</v>
          </cell>
          <cell r="Y62">
            <v>531.27779719927139</v>
          </cell>
          <cell r="Z62">
            <v>557.20972374495921</v>
          </cell>
          <cell r="AA62">
            <v>702.48784332470177</v>
          </cell>
          <cell r="AB62">
            <v>818.60882083443596</v>
          </cell>
          <cell r="AC62">
            <v>1036.6167058591793</v>
          </cell>
          <cell r="AD62">
            <v>749.14785423419232</v>
          </cell>
          <cell r="AE62">
            <v>608.56689024471871</v>
          </cell>
          <cell r="AF62">
            <v>578.50449001571803</v>
          </cell>
          <cell r="AG62">
            <v>628.22830080722201</v>
          </cell>
          <cell r="AH62">
            <v>653.30819314746327</v>
          </cell>
        </row>
        <row r="63">
          <cell r="B63">
            <v>26616</v>
          </cell>
          <cell r="C63" t="str">
            <v>AK</v>
          </cell>
          <cell r="D63" t="str">
            <v>Municipal</v>
          </cell>
          <cell r="E63">
            <v>0.22158454142499201</v>
          </cell>
          <cell r="F63">
            <v>0</v>
          </cell>
          <cell r="G63">
            <v>0</v>
          </cell>
          <cell r="H63">
            <v>507.66473246399761</v>
          </cell>
          <cell r="I63">
            <v>11.608880937499999</v>
          </cell>
          <cell r="J63">
            <v>0</v>
          </cell>
          <cell r="K63">
            <v>0</v>
          </cell>
          <cell r="L63">
            <v>0</v>
          </cell>
          <cell r="M63">
            <v>0</v>
          </cell>
          <cell r="N63">
            <v>9.1810561842551267E-3</v>
          </cell>
          <cell r="O63">
            <v>13226.697139405269</v>
          </cell>
          <cell r="P63">
            <v>35939.557354012293</v>
          </cell>
          <cell r="Q63">
            <v>55137.787857846939</v>
          </cell>
          <cell r="R63">
            <v>69109.777463979161</v>
          </cell>
          <cell r="S63">
            <v>141993.03351626883</v>
          </cell>
          <cell r="T63">
            <v>1617.4273572245368</v>
          </cell>
          <cell r="U63">
            <v>1584.2622391818113</v>
          </cell>
          <cell r="V63">
            <v>1575.5717029411071</v>
          </cell>
          <cell r="W63">
            <v>1636.3243943691123</v>
          </cell>
          <cell r="X63">
            <v>1682.5378066708583</v>
          </cell>
          <cell r="Y63">
            <v>531.27779719927139</v>
          </cell>
          <cell r="Z63">
            <v>557.20972374495921</v>
          </cell>
          <cell r="AA63">
            <v>702.48784332470177</v>
          </cell>
          <cell r="AB63">
            <v>818.60882083443596</v>
          </cell>
          <cell r="AC63">
            <v>1036.6167058591793</v>
          </cell>
          <cell r="AD63">
            <v>749.14785423419232</v>
          </cell>
          <cell r="AE63">
            <v>608.56689024471871</v>
          </cell>
          <cell r="AF63">
            <v>578.50449001571803</v>
          </cell>
          <cell r="AG63">
            <v>628.22830080722201</v>
          </cell>
          <cell r="AH63">
            <v>653.30819314746327</v>
          </cell>
        </row>
        <row r="64">
          <cell r="B64">
            <v>14633</v>
          </cell>
          <cell r="C64" t="str">
            <v>AK</v>
          </cell>
          <cell r="D64" t="str">
            <v>Municipal</v>
          </cell>
          <cell r="E64">
            <v>0.22158454142499201</v>
          </cell>
          <cell r="F64">
            <v>0</v>
          </cell>
          <cell r="G64">
            <v>0</v>
          </cell>
          <cell r="H64">
            <v>507.66473246399761</v>
          </cell>
          <cell r="I64">
            <v>11.608880937499999</v>
          </cell>
          <cell r="J64">
            <v>0</v>
          </cell>
          <cell r="K64">
            <v>0</v>
          </cell>
          <cell r="L64">
            <v>0</v>
          </cell>
          <cell r="M64">
            <v>0</v>
          </cell>
          <cell r="N64">
            <v>9.1810561842551267E-3</v>
          </cell>
          <cell r="O64">
            <v>13226.697139405269</v>
          </cell>
          <cell r="P64">
            <v>35939.557354012293</v>
          </cell>
          <cell r="Q64">
            <v>55137.787857846939</v>
          </cell>
          <cell r="R64">
            <v>69109.777463979161</v>
          </cell>
          <cell r="S64">
            <v>141993.03351626883</v>
          </cell>
          <cell r="T64">
            <v>1617.4273572245368</v>
          </cell>
          <cell r="U64">
            <v>1584.2622391818113</v>
          </cell>
          <cell r="V64">
            <v>1575.5717029411071</v>
          </cell>
          <cell r="W64">
            <v>1636.3243943691123</v>
          </cell>
          <cell r="X64">
            <v>1682.5378066708583</v>
          </cell>
          <cell r="Y64">
            <v>531.27779719927139</v>
          </cell>
          <cell r="Z64">
            <v>557.20972374495921</v>
          </cell>
          <cell r="AA64">
            <v>702.48784332470177</v>
          </cell>
          <cell r="AB64">
            <v>818.60882083443596</v>
          </cell>
          <cell r="AC64">
            <v>1036.6167058591793</v>
          </cell>
          <cell r="AD64">
            <v>749.14785423419232</v>
          </cell>
          <cell r="AE64">
            <v>608.56689024471871</v>
          </cell>
          <cell r="AF64">
            <v>578.50449001571803</v>
          </cell>
          <cell r="AG64">
            <v>628.22830080722201</v>
          </cell>
          <cell r="AH64">
            <v>653.30819314746327</v>
          </cell>
        </row>
        <row r="65">
          <cell r="B65">
            <v>29297</v>
          </cell>
          <cell r="C65" t="str">
            <v>AK</v>
          </cell>
          <cell r="D65" t="str">
            <v>Municipal</v>
          </cell>
          <cell r="E65">
            <v>0.22158454142499201</v>
          </cell>
          <cell r="F65">
            <v>0</v>
          </cell>
          <cell r="G65">
            <v>0</v>
          </cell>
          <cell r="H65">
            <v>507.66473246399761</v>
          </cell>
          <cell r="I65">
            <v>11.608880937499999</v>
          </cell>
          <cell r="J65">
            <v>0</v>
          </cell>
          <cell r="K65">
            <v>0</v>
          </cell>
          <cell r="L65">
            <v>0</v>
          </cell>
          <cell r="M65">
            <v>0</v>
          </cell>
          <cell r="N65">
            <v>9.1810561842551267E-3</v>
          </cell>
          <cell r="O65">
            <v>13226.697139405269</v>
          </cell>
          <cell r="P65">
            <v>35939.557354012293</v>
          </cell>
          <cell r="Q65">
            <v>55137.787857846939</v>
          </cell>
          <cell r="R65">
            <v>69109.777463979161</v>
          </cell>
          <cell r="S65">
            <v>141993.03351626883</v>
          </cell>
          <cell r="T65">
            <v>1617.4273572245368</v>
          </cell>
          <cell r="U65">
            <v>1584.2622391818113</v>
          </cell>
          <cell r="V65">
            <v>1575.5717029411071</v>
          </cell>
          <cell r="W65">
            <v>1636.3243943691123</v>
          </cell>
          <cell r="X65">
            <v>1682.5378066708583</v>
          </cell>
          <cell r="Y65">
            <v>531.27779719927139</v>
          </cell>
          <cell r="Z65">
            <v>557.20972374495921</v>
          </cell>
          <cell r="AA65">
            <v>702.48784332470177</v>
          </cell>
          <cell r="AB65">
            <v>818.60882083443596</v>
          </cell>
          <cell r="AC65">
            <v>1036.6167058591793</v>
          </cell>
          <cell r="AD65">
            <v>749.14785423419232</v>
          </cell>
          <cell r="AE65">
            <v>608.56689024471871</v>
          </cell>
          <cell r="AF65">
            <v>578.50449001571803</v>
          </cell>
          <cell r="AG65">
            <v>628.22830080722201</v>
          </cell>
          <cell r="AH65">
            <v>653.30819314746327</v>
          </cell>
        </row>
        <row r="66">
          <cell r="B66">
            <v>14856</v>
          </cell>
          <cell r="C66" t="str">
            <v>AK</v>
          </cell>
          <cell r="D66" t="str">
            <v>Municipal</v>
          </cell>
          <cell r="E66">
            <v>0.22158454142499201</v>
          </cell>
          <cell r="F66">
            <v>0</v>
          </cell>
          <cell r="G66">
            <v>0</v>
          </cell>
          <cell r="H66">
            <v>507.66473246399761</v>
          </cell>
          <cell r="I66">
            <v>11.608880937499999</v>
          </cell>
          <cell r="J66">
            <v>0</v>
          </cell>
          <cell r="K66">
            <v>0</v>
          </cell>
          <cell r="L66">
            <v>0</v>
          </cell>
          <cell r="M66">
            <v>0</v>
          </cell>
          <cell r="N66">
            <v>9.1810561842551267E-3</v>
          </cell>
          <cell r="O66">
            <v>13226.697139405269</v>
          </cell>
          <cell r="P66">
            <v>35939.557354012293</v>
          </cell>
          <cell r="Q66">
            <v>55137.787857846939</v>
          </cell>
          <cell r="R66">
            <v>69109.777463979161</v>
          </cell>
          <cell r="S66">
            <v>141993.03351626883</v>
          </cell>
          <cell r="T66">
            <v>1617.4273572245368</v>
          </cell>
          <cell r="U66">
            <v>1584.2622391818113</v>
          </cell>
          <cell r="V66">
            <v>1575.5717029411071</v>
          </cell>
          <cell r="W66">
            <v>1636.3243943691123</v>
          </cell>
          <cell r="X66">
            <v>1682.5378066708583</v>
          </cell>
          <cell r="Y66">
            <v>531.27779719927139</v>
          </cell>
          <cell r="Z66">
            <v>557.20972374495921</v>
          </cell>
          <cell r="AA66">
            <v>702.48784332470177</v>
          </cell>
          <cell r="AB66">
            <v>818.60882083443596</v>
          </cell>
          <cell r="AC66">
            <v>1036.6167058591793</v>
          </cell>
          <cell r="AD66">
            <v>749.14785423419232</v>
          </cell>
          <cell r="AE66">
            <v>608.56689024471871</v>
          </cell>
          <cell r="AF66">
            <v>578.50449001571803</v>
          </cell>
          <cell r="AG66">
            <v>628.22830080722201</v>
          </cell>
          <cell r="AH66">
            <v>653.30819314746327</v>
          </cell>
        </row>
        <row r="67">
          <cell r="B67">
            <v>18480</v>
          </cell>
          <cell r="C67" t="str">
            <v>AK</v>
          </cell>
          <cell r="D67" t="str">
            <v>Municipal</v>
          </cell>
          <cell r="E67">
            <v>0.22158454142499201</v>
          </cell>
          <cell r="F67">
            <v>0</v>
          </cell>
          <cell r="G67">
            <v>0</v>
          </cell>
          <cell r="H67">
            <v>507.66473246399761</v>
          </cell>
          <cell r="I67">
            <v>11.608880937499999</v>
          </cell>
          <cell r="J67">
            <v>0</v>
          </cell>
          <cell r="K67">
            <v>0</v>
          </cell>
          <cell r="L67">
            <v>0</v>
          </cell>
          <cell r="M67">
            <v>0</v>
          </cell>
          <cell r="N67">
            <v>9.1810561842551267E-3</v>
          </cell>
          <cell r="O67">
            <v>13226.697139405269</v>
          </cell>
          <cell r="P67">
            <v>35939.557354012293</v>
          </cell>
          <cell r="Q67">
            <v>55137.787857846939</v>
          </cell>
          <cell r="R67">
            <v>69109.777463979161</v>
          </cell>
          <cell r="S67">
            <v>141993.03351626883</v>
          </cell>
          <cell r="T67">
            <v>1617.4273572245368</v>
          </cell>
          <cell r="U67">
            <v>1584.2622391818113</v>
          </cell>
          <cell r="V67">
            <v>1575.5717029411071</v>
          </cell>
          <cell r="W67">
            <v>1636.3243943691123</v>
          </cell>
          <cell r="X67">
            <v>1682.5378066708583</v>
          </cell>
          <cell r="Y67">
            <v>531.27779719927139</v>
          </cell>
          <cell r="Z67">
            <v>557.20972374495921</v>
          </cell>
          <cell r="AA67">
            <v>702.48784332470177</v>
          </cell>
          <cell r="AB67">
            <v>818.60882083443596</v>
          </cell>
          <cell r="AC67">
            <v>1036.6167058591793</v>
          </cell>
          <cell r="AD67">
            <v>749.14785423419232</v>
          </cell>
          <cell r="AE67">
            <v>608.56689024471871</v>
          </cell>
          <cell r="AF67">
            <v>578.50449001571803</v>
          </cell>
          <cell r="AG67">
            <v>628.22830080722201</v>
          </cell>
          <cell r="AH67">
            <v>653.30819314746327</v>
          </cell>
        </row>
        <row r="68">
          <cell r="B68">
            <v>9192</v>
          </cell>
          <cell r="C68" t="str">
            <v>AK</v>
          </cell>
          <cell r="D68" t="str">
            <v>Political Subdivision</v>
          </cell>
          <cell r="E68">
            <v>0.22158454142499201</v>
          </cell>
          <cell r="F68">
            <v>0</v>
          </cell>
          <cell r="G68">
            <v>0</v>
          </cell>
          <cell r="H68">
            <v>0</v>
          </cell>
          <cell r="I68">
            <v>11.608880937499999</v>
          </cell>
          <cell r="J68">
            <v>0</v>
          </cell>
          <cell r="K68">
            <v>0</v>
          </cell>
          <cell r="L68">
            <v>0</v>
          </cell>
          <cell r="M68">
            <v>0</v>
          </cell>
          <cell r="N68">
            <v>0</v>
          </cell>
          <cell r="O68">
            <v>13226.697139405269</v>
          </cell>
          <cell r="P68">
            <v>35939.557354012293</v>
          </cell>
          <cell r="Q68">
            <v>55137.787857846939</v>
          </cell>
          <cell r="R68">
            <v>69109.777463979161</v>
          </cell>
          <cell r="S68">
            <v>141993.03351626883</v>
          </cell>
          <cell r="T68">
            <v>1617.4273572245368</v>
          </cell>
          <cell r="U68">
            <v>1584.2622391818113</v>
          </cell>
          <cell r="V68">
            <v>1575.5717029411071</v>
          </cell>
          <cell r="W68">
            <v>1636.3243943691123</v>
          </cell>
          <cell r="X68">
            <v>1682.5378066708583</v>
          </cell>
          <cell r="Y68">
            <v>531.27779719927139</v>
          </cell>
          <cell r="Z68">
            <v>557.20972374495921</v>
          </cell>
          <cell r="AA68">
            <v>702.48784332470177</v>
          </cell>
          <cell r="AB68">
            <v>818.60882083443596</v>
          </cell>
          <cell r="AC68">
            <v>1036.6167058591793</v>
          </cell>
          <cell r="AD68">
            <v>749.14785423419232</v>
          </cell>
          <cell r="AE68">
            <v>608.56689024471871</v>
          </cell>
          <cell r="AF68">
            <v>578.50449001571803</v>
          </cell>
          <cell r="AG68">
            <v>628.22830080722201</v>
          </cell>
          <cell r="AH68">
            <v>653.30819314746327</v>
          </cell>
        </row>
        <row r="69">
          <cell r="B69">
            <v>10455</v>
          </cell>
          <cell r="C69" t="str">
            <v>AK</v>
          </cell>
          <cell r="D69" t="str">
            <v>Political Subdivision</v>
          </cell>
          <cell r="E69">
            <v>0.22158454142499201</v>
          </cell>
          <cell r="F69">
            <v>0</v>
          </cell>
          <cell r="G69">
            <v>0</v>
          </cell>
          <cell r="H69">
            <v>0</v>
          </cell>
          <cell r="I69">
            <v>11.608880937499999</v>
          </cell>
          <cell r="J69">
            <v>0</v>
          </cell>
          <cell r="K69">
            <v>0</v>
          </cell>
          <cell r="L69">
            <v>0</v>
          </cell>
          <cell r="M69">
            <v>0</v>
          </cell>
          <cell r="N69">
            <v>0</v>
          </cell>
          <cell r="O69">
            <v>13226.697139405269</v>
          </cell>
          <cell r="P69">
            <v>35939.557354012293</v>
          </cell>
          <cell r="Q69">
            <v>55137.787857846939</v>
          </cell>
          <cell r="R69">
            <v>69109.777463979161</v>
          </cell>
          <cell r="S69">
            <v>141993.03351626883</v>
          </cell>
          <cell r="T69">
            <v>1617.4273572245368</v>
          </cell>
          <cell r="U69">
            <v>1584.2622391818113</v>
          </cell>
          <cell r="V69">
            <v>1575.5717029411071</v>
          </cell>
          <cell r="W69">
            <v>1636.3243943691123</v>
          </cell>
          <cell r="X69">
            <v>1682.5378066708583</v>
          </cell>
          <cell r="Y69">
            <v>531.27779719927139</v>
          </cell>
          <cell r="Z69">
            <v>557.20972374495921</v>
          </cell>
          <cell r="AA69">
            <v>702.48784332470177</v>
          </cell>
          <cell r="AB69">
            <v>818.60882083443596</v>
          </cell>
          <cell r="AC69">
            <v>1036.6167058591793</v>
          </cell>
          <cell r="AD69">
            <v>749.14785423419232</v>
          </cell>
          <cell r="AE69">
            <v>608.56689024471871</v>
          </cell>
          <cell r="AF69">
            <v>578.50449001571803</v>
          </cell>
          <cell r="AG69">
            <v>628.22830080722201</v>
          </cell>
          <cell r="AH69">
            <v>653.30819314746327</v>
          </cell>
        </row>
        <row r="70">
          <cell r="B70">
            <v>10491</v>
          </cell>
          <cell r="C70" t="str">
            <v>AK</v>
          </cell>
          <cell r="D70" t="str">
            <v>Political Subdivision</v>
          </cell>
          <cell r="E70">
            <v>0.22158454142499201</v>
          </cell>
          <cell r="F70">
            <v>0</v>
          </cell>
          <cell r="G70">
            <v>0</v>
          </cell>
          <cell r="H70">
            <v>0</v>
          </cell>
          <cell r="I70">
            <v>11.608880937499999</v>
          </cell>
          <cell r="J70">
            <v>0</v>
          </cell>
          <cell r="K70">
            <v>0</v>
          </cell>
          <cell r="L70">
            <v>0</v>
          </cell>
          <cell r="M70">
            <v>0</v>
          </cell>
          <cell r="N70">
            <v>0</v>
          </cell>
          <cell r="O70">
            <v>13226.697139405269</v>
          </cell>
          <cell r="P70">
            <v>35939.557354012293</v>
          </cell>
          <cell r="Q70">
            <v>55137.787857846939</v>
          </cell>
          <cell r="R70">
            <v>69109.777463979161</v>
          </cell>
          <cell r="S70">
            <v>141993.03351626883</v>
          </cell>
          <cell r="T70">
            <v>1617.4273572245368</v>
          </cell>
          <cell r="U70">
            <v>1584.2622391818113</v>
          </cell>
          <cell r="V70">
            <v>1575.5717029411071</v>
          </cell>
          <cell r="W70">
            <v>1636.3243943691123</v>
          </cell>
          <cell r="X70">
            <v>1682.5378066708583</v>
          </cell>
          <cell r="Y70">
            <v>531.27779719927139</v>
          </cell>
          <cell r="Z70">
            <v>557.20972374495921</v>
          </cell>
          <cell r="AA70">
            <v>702.48784332470177</v>
          </cell>
          <cell r="AB70">
            <v>818.60882083443596</v>
          </cell>
          <cell r="AC70">
            <v>1036.6167058591793</v>
          </cell>
          <cell r="AD70">
            <v>749.14785423419232</v>
          </cell>
          <cell r="AE70">
            <v>608.56689024471871</v>
          </cell>
          <cell r="AF70">
            <v>578.50449001571803</v>
          </cell>
          <cell r="AG70">
            <v>628.22830080722201</v>
          </cell>
          <cell r="AH70">
            <v>653.30819314746327</v>
          </cell>
        </row>
        <row r="71">
          <cell r="B71">
            <v>42889</v>
          </cell>
          <cell r="C71" t="str">
            <v>AK</v>
          </cell>
          <cell r="D71" t="str">
            <v>State</v>
          </cell>
          <cell r="E71">
            <v>0.22158454142499201</v>
          </cell>
          <cell r="F71">
            <v>0</v>
          </cell>
          <cell r="G71">
            <v>0</v>
          </cell>
          <cell r="H71">
            <v>0</v>
          </cell>
          <cell r="I71">
            <v>11.608880937499999</v>
          </cell>
          <cell r="J71">
            <v>0</v>
          </cell>
          <cell r="K71">
            <v>0</v>
          </cell>
          <cell r="L71">
            <v>0</v>
          </cell>
          <cell r="M71">
            <v>0</v>
          </cell>
          <cell r="N71">
            <v>0</v>
          </cell>
          <cell r="O71">
            <v>13226.697139405269</v>
          </cell>
          <cell r="P71">
            <v>35939.557354012293</v>
          </cell>
          <cell r="Q71">
            <v>55137.787857846939</v>
          </cell>
          <cell r="R71">
            <v>69109.777463979161</v>
          </cell>
          <cell r="S71">
            <v>141993.03351626883</v>
          </cell>
          <cell r="T71">
            <v>1617.4273572245368</v>
          </cell>
          <cell r="U71">
            <v>1584.2622391818113</v>
          </cell>
          <cell r="V71">
            <v>1575.5717029411071</v>
          </cell>
          <cell r="W71">
            <v>1636.3243943691123</v>
          </cell>
          <cell r="X71">
            <v>1682.5378066708583</v>
          </cell>
          <cell r="Y71">
            <v>531.27779719927139</v>
          </cell>
          <cell r="Z71">
            <v>557.20972374495921</v>
          </cell>
          <cell r="AA71">
            <v>702.48784332470177</v>
          </cell>
          <cell r="AB71">
            <v>818.60882083443596</v>
          </cell>
          <cell r="AC71">
            <v>1036.6167058591793</v>
          </cell>
          <cell r="AD71">
            <v>749.14785423419232</v>
          </cell>
          <cell r="AE71">
            <v>608.56689024471871</v>
          </cell>
          <cell r="AF71">
            <v>578.50449001571803</v>
          </cell>
          <cell r="AG71">
            <v>628.22830080722201</v>
          </cell>
          <cell r="AH71">
            <v>653.30819314746327</v>
          </cell>
        </row>
        <row r="72">
          <cell r="B72">
            <v>60770</v>
          </cell>
          <cell r="C72" t="str">
            <v>AK</v>
          </cell>
          <cell r="D72" t="str">
            <v>Wholesale Power Marketer</v>
          </cell>
          <cell r="E72">
            <v>0.22158454142499201</v>
          </cell>
          <cell r="F72">
            <v>0</v>
          </cell>
          <cell r="G72">
            <v>0</v>
          </cell>
          <cell r="H72">
            <v>0</v>
          </cell>
          <cell r="I72">
            <v>11.608880937499999</v>
          </cell>
          <cell r="J72">
            <v>0</v>
          </cell>
          <cell r="K72">
            <v>0</v>
          </cell>
          <cell r="L72">
            <v>0</v>
          </cell>
          <cell r="M72">
            <v>0</v>
          </cell>
          <cell r="N72">
            <v>0</v>
          </cell>
          <cell r="O72">
            <v>13226.697139405269</v>
          </cell>
          <cell r="P72">
            <v>35939.557354012293</v>
          </cell>
          <cell r="Q72">
            <v>55137.787857846939</v>
          </cell>
          <cell r="R72">
            <v>69109.777463979161</v>
          </cell>
          <cell r="S72">
            <v>141993.03351626883</v>
          </cell>
          <cell r="T72">
            <v>1617.4273572245368</v>
          </cell>
          <cell r="U72">
            <v>1584.2622391818113</v>
          </cell>
          <cell r="V72">
            <v>1575.5717029411071</v>
          </cell>
          <cell r="W72">
            <v>1636.3243943691123</v>
          </cell>
          <cell r="X72">
            <v>1682.5378066708583</v>
          </cell>
          <cell r="Y72">
            <v>531.27779719927139</v>
          </cell>
          <cell r="Z72">
            <v>557.20972374495921</v>
          </cell>
          <cell r="AA72">
            <v>702.48784332470177</v>
          </cell>
          <cell r="AB72">
            <v>818.60882083443596</v>
          </cell>
          <cell r="AC72">
            <v>1036.6167058591793</v>
          </cell>
          <cell r="AD72">
            <v>749.14785423419232</v>
          </cell>
          <cell r="AE72">
            <v>608.56689024471871</v>
          </cell>
          <cell r="AF72">
            <v>578.50449001571803</v>
          </cell>
          <cell r="AG72">
            <v>628.22830080722201</v>
          </cell>
          <cell r="AH72">
            <v>653.30819314746327</v>
          </cell>
        </row>
        <row r="73">
          <cell r="B73">
            <v>1640</v>
          </cell>
          <cell r="C73" t="str">
            <v>AL</v>
          </cell>
          <cell r="D73" t="str">
            <v>Municipal</v>
          </cell>
          <cell r="E73">
            <v>0.22158454142499201</v>
          </cell>
          <cell r="F73">
            <v>1</v>
          </cell>
          <cell r="G73">
            <v>11809.257106625806</v>
          </cell>
          <cell r="H73">
            <v>11809.257106625806</v>
          </cell>
          <cell r="I73">
            <v>11.608880937499999</v>
          </cell>
          <cell r="J73">
            <v>12008</v>
          </cell>
          <cell r="K73">
            <v>111751</v>
          </cell>
          <cell r="L73">
            <v>9463</v>
          </cell>
          <cell r="M73">
            <v>9.5656789793928026E-2</v>
          </cell>
          <cell r="N73">
            <v>9.5656789793928026E-2</v>
          </cell>
          <cell r="O73">
            <v>7911.4867885490676</v>
          </cell>
          <cell r="P73">
            <v>22207.777422953041</v>
          </cell>
          <cell r="Q73">
            <v>36100.204236677135</v>
          </cell>
          <cell r="R73">
            <v>45676.235712909816</v>
          </cell>
          <cell r="S73">
            <v>108874.84119127922</v>
          </cell>
          <cell r="T73">
            <v>1908.9908061305341</v>
          </cell>
          <cell r="U73">
            <v>1973.6052528259886</v>
          </cell>
          <cell r="V73">
            <v>2024.4588374605369</v>
          </cell>
          <cell r="W73">
            <v>2027.9558775344772</v>
          </cell>
          <cell r="X73">
            <v>2152.307586456664</v>
          </cell>
          <cell r="Y73">
            <v>337.40032009280628</v>
          </cell>
          <cell r="Z73">
            <v>353.65657703781386</v>
          </cell>
          <cell r="AA73">
            <v>363.93921982193024</v>
          </cell>
          <cell r="AB73">
            <v>351.28012377040852</v>
          </cell>
          <cell r="AC73">
            <v>383.21288366503512</v>
          </cell>
          <cell r="AD73">
            <v>10.05214737706055</v>
          </cell>
          <cell r="AE73">
            <v>14.452594846237533</v>
          </cell>
          <cell r="AF73">
            <v>11.933794869150518</v>
          </cell>
          <cell r="AG73">
            <v>12.228727575231959</v>
          </cell>
          <cell r="AH73">
            <v>8.4755260622250415</v>
          </cell>
        </row>
        <row r="74">
          <cell r="B74">
            <v>19219</v>
          </cell>
          <cell r="C74" t="str">
            <v>AL</v>
          </cell>
          <cell r="D74" t="str">
            <v>Cooperative</v>
          </cell>
          <cell r="E74">
            <v>0.22158454142499201</v>
          </cell>
          <cell r="F74">
            <v>1</v>
          </cell>
          <cell r="G74">
            <v>14550.331147649016</v>
          </cell>
          <cell r="H74">
            <v>14550.331147649016</v>
          </cell>
          <cell r="I74">
            <v>11.608880937499999</v>
          </cell>
          <cell r="J74">
            <v>63885.4</v>
          </cell>
          <cell r="K74">
            <v>441588</v>
          </cell>
          <cell r="L74">
            <v>30349</v>
          </cell>
          <cell r="M74">
            <v>0.13509783977176407</v>
          </cell>
          <cell r="N74">
            <v>0.13509783977176407</v>
          </cell>
          <cell r="O74">
            <v>7911.4867885490676</v>
          </cell>
          <cell r="P74">
            <v>22207.777422953041</v>
          </cell>
          <cell r="Q74">
            <v>36100.204236677135</v>
          </cell>
          <cell r="R74">
            <v>45676.235712909816</v>
          </cell>
          <cell r="S74">
            <v>108874.84119127922</v>
          </cell>
          <cell r="T74">
            <v>1908.9908061305341</v>
          </cell>
          <cell r="U74">
            <v>1973.6052528259886</v>
          </cell>
          <cell r="V74">
            <v>2024.4588374605369</v>
          </cell>
          <cell r="W74">
            <v>2027.9558775344772</v>
          </cell>
          <cell r="X74">
            <v>2152.307586456664</v>
          </cell>
          <cell r="Y74">
            <v>337.40032009280628</v>
          </cell>
          <cell r="Z74">
            <v>353.65657703781386</v>
          </cell>
          <cell r="AA74">
            <v>363.93921982193024</v>
          </cell>
          <cell r="AB74">
            <v>351.28012377040852</v>
          </cell>
          <cell r="AC74">
            <v>383.21288366503512</v>
          </cell>
          <cell r="AD74">
            <v>10.05214737706055</v>
          </cell>
          <cell r="AE74">
            <v>14.452594846237533</v>
          </cell>
          <cell r="AF74">
            <v>11.933794869150518</v>
          </cell>
          <cell r="AG74">
            <v>12.228727575231959</v>
          </cell>
          <cell r="AH74">
            <v>8.4755260622250415</v>
          </cell>
        </row>
        <row r="75">
          <cell r="B75">
            <v>189</v>
          </cell>
          <cell r="C75" t="str">
            <v>AL</v>
          </cell>
          <cell r="D75" t="str">
            <v>Cooperative</v>
          </cell>
          <cell r="E75">
            <v>0.22158454142499201</v>
          </cell>
          <cell r="F75">
            <v>0</v>
          </cell>
          <cell r="G75">
            <v>0</v>
          </cell>
          <cell r="H75">
            <v>12125.760060729321</v>
          </cell>
          <cell r="I75">
            <v>11.608880937499999</v>
          </cell>
          <cell r="J75">
            <v>0</v>
          </cell>
          <cell r="K75">
            <v>0</v>
          </cell>
          <cell r="L75">
            <v>0</v>
          </cell>
          <cell r="M75">
            <v>0</v>
          </cell>
          <cell r="N75">
            <v>9.9442873706685392E-2</v>
          </cell>
          <cell r="O75">
            <v>7911.4867885490676</v>
          </cell>
          <cell r="P75">
            <v>22207.777422953041</v>
          </cell>
          <cell r="Q75">
            <v>36100.204236677135</v>
          </cell>
          <cell r="R75">
            <v>45676.235712909816</v>
          </cell>
          <cell r="S75">
            <v>108874.84119127922</v>
          </cell>
          <cell r="T75">
            <v>1908.9908061305341</v>
          </cell>
          <cell r="U75">
            <v>1973.6052528259886</v>
          </cell>
          <cell r="V75">
            <v>2024.4588374605369</v>
          </cell>
          <cell r="W75">
            <v>2027.9558775344772</v>
          </cell>
          <cell r="X75">
            <v>2152.307586456664</v>
          </cell>
          <cell r="Y75">
            <v>337.40032009280628</v>
          </cell>
          <cell r="Z75">
            <v>353.65657703781386</v>
          </cell>
          <cell r="AA75">
            <v>363.93921982193024</v>
          </cell>
          <cell r="AB75">
            <v>351.28012377040852</v>
          </cell>
          <cell r="AC75">
            <v>383.21288366503512</v>
          </cell>
          <cell r="AD75">
            <v>10.05214737706055</v>
          </cell>
          <cell r="AE75">
            <v>14.452594846237533</v>
          </cell>
          <cell r="AF75">
            <v>11.933794869150518</v>
          </cell>
          <cell r="AG75">
            <v>12.228727575231959</v>
          </cell>
          <cell r="AH75">
            <v>8.4755260622250415</v>
          </cell>
        </row>
        <row r="76">
          <cell r="B76">
            <v>750</v>
          </cell>
          <cell r="C76" t="str">
            <v>AL</v>
          </cell>
          <cell r="D76" t="str">
            <v>Cooperative</v>
          </cell>
          <cell r="E76">
            <v>0.22158454142499201</v>
          </cell>
          <cell r="F76">
            <v>1</v>
          </cell>
          <cell r="G76">
            <v>14339.495798319327</v>
          </cell>
          <cell r="H76">
            <v>14339.495798319327</v>
          </cell>
          <cell r="I76">
            <v>11.608880937499999</v>
          </cell>
          <cell r="J76">
            <v>20347</v>
          </cell>
          <cell r="K76">
            <v>187704</v>
          </cell>
          <cell r="L76">
            <v>13090</v>
          </cell>
          <cell r="M76">
            <v>9.8684508493891987E-2</v>
          </cell>
          <cell r="N76">
            <v>9.8684508493891987E-2</v>
          </cell>
          <cell r="O76">
            <v>7911.4867885490676</v>
          </cell>
          <cell r="P76">
            <v>22207.777422953041</v>
          </cell>
          <cell r="Q76">
            <v>36100.204236677135</v>
          </cell>
          <cell r="R76">
            <v>45676.235712909816</v>
          </cell>
          <cell r="S76">
            <v>108874.84119127922</v>
          </cell>
          <cell r="T76">
            <v>1908.9908061305341</v>
          </cell>
          <cell r="U76">
            <v>1973.6052528259886</v>
          </cell>
          <cell r="V76">
            <v>2024.4588374605369</v>
          </cell>
          <cell r="W76">
            <v>2027.9558775344772</v>
          </cell>
          <cell r="X76">
            <v>2152.307586456664</v>
          </cell>
          <cell r="Y76">
            <v>337.40032009280628</v>
          </cell>
          <cell r="Z76">
            <v>353.65657703781386</v>
          </cell>
          <cell r="AA76">
            <v>363.93921982193024</v>
          </cell>
          <cell r="AB76">
            <v>351.28012377040852</v>
          </cell>
          <cell r="AC76">
            <v>383.21288366503512</v>
          </cell>
          <cell r="AD76">
            <v>10.05214737706055</v>
          </cell>
          <cell r="AE76">
            <v>14.452594846237533</v>
          </cell>
          <cell r="AF76">
            <v>11.933794869150518</v>
          </cell>
          <cell r="AG76">
            <v>12.228727575231959</v>
          </cell>
          <cell r="AH76">
            <v>8.4755260622250415</v>
          </cell>
        </row>
        <row r="77">
          <cell r="B77">
            <v>1149</v>
          </cell>
          <cell r="C77" t="str">
            <v>AL</v>
          </cell>
          <cell r="D77" t="str">
            <v>Cooperative</v>
          </cell>
          <cell r="E77">
            <v>0.22158454142499201</v>
          </cell>
          <cell r="F77">
            <v>1</v>
          </cell>
          <cell r="G77">
            <v>13291.755793833536</v>
          </cell>
          <cell r="H77">
            <v>13291.755793833536</v>
          </cell>
          <cell r="I77">
            <v>11.608880937499999</v>
          </cell>
          <cell r="J77">
            <v>113394</v>
          </cell>
          <cell r="K77">
            <v>975575</v>
          </cell>
          <cell r="L77">
            <v>73397</v>
          </cell>
          <cell r="M77">
            <v>0.105752315905967</v>
          </cell>
          <cell r="N77">
            <v>0.105752315905967</v>
          </cell>
          <cell r="O77">
            <v>7911.4867885490676</v>
          </cell>
          <cell r="P77">
            <v>22207.777422953041</v>
          </cell>
          <cell r="Q77">
            <v>36100.204236677135</v>
          </cell>
          <cell r="R77">
            <v>45676.235712909816</v>
          </cell>
          <cell r="S77">
            <v>108874.84119127922</v>
          </cell>
          <cell r="T77">
            <v>1908.9908061305341</v>
          </cell>
          <cell r="U77">
            <v>1973.6052528259886</v>
          </cell>
          <cell r="V77">
            <v>2024.4588374605369</v>
          </cell>
          <cell r="W77">
            <v>2027.9558775344772</v>
          </cell>
          <cell r="X77">
            <v>2152.307586456664</v>
          </cell>
          <cell r="Y77">
            <v>337.40032009280628</v>
          </cell>
          <cell r="Z77">
            <v>353.65657703781386</v>
          </cell>
          <cell r="AA77">
            <v>363.93921982193024</v>
          </cell>
          <cell r="AB77">
            <v>351.28012377040852</v>
          </cell>
          <cell r="AC77">
            <v>383.21288366503512</v>
          </cell>
          <cell r="AD77">
            <v>10.05214737706055</v>
          </cell>
          <cell r="AE77">
            <v>14.452594846237533</v>
          </cell>
          <cell r="AF77">
            <v>11.933794869150518</v>
          </cell>
          <cell r="AG77">
            <v>12.228727575231959</v>
          </cell>
          <cell r="AH77">
            <v>8.4755260622250415</v>
          </cell>
        </row>
        <row r="78">
          <cell r="B78">
            <v>1780</v>
          </cell>
          <cell r="C78" t="str">
            <v>AL</v>
          </cell>
          <cell r="D78" t="str">
            <v>Cooperative</v>
          </cell>
          <cell r="E78">
            <v>0.22158454142499201</v>
          </cell>
          <cell r="F78">
            <v>1</v>
          </cell>
          <cell r="G78">
            <v>12931.145750595711</v>
          </cell>
          <cell r="H78">
            <v>12931.145750595711</v>
          </cell>
          <cell r="I78">
            <v>11.608880937499999</v>
          </cell>
          <cell r="J78">
            <v>28937.7</v>
          </cell>
          <cell r="K78">
            <v>260485</v>
          </cell>
          <cell r="L78">
            <v>20144</v>
          </cell>
          <cell r="M78">
            <v>0.10031866874768222</v>
          </cell>
          <cell r="N78">
            <v>0.10031866874768222</v>
          </cell>
          <cell r="O78">
            <v>7911.4867885490676</v>
          </cell>
          <cell r="P78">
            <v>22207.777422953041</v>
          </cell>
          <cell r="Q78">
            <v>36100.204236677135</v>
          </cell>
          <cell r="R78">
            <v>45676.235712909816</v>
          </cell>
          <cell r="S78">
            <v>108874.84119127922</v>
          </cell>
          <cell r="T78">
            <v>1908.9908061305341</v>
          </cell>
          <cell r="U78">
            <v>1973.6052528259886</v>
          </cell>
          <cell r="V78">
            <v>2024.4588374605369</v>
          </cell>
          <cell r="W78">
            <v>2027.9558775344772</v>
          </cell>
          <cell r="X78">
            <v>2152.307586456664</v>
          </cell>
          <cell r="Y78">
            <v>337.40032009280628</v>
          </cell>
          <cell r="Z78">
            <v>353.65657703781386</v>
          </cell>
          <cell r="AA78">
            <v>363.93921982193024</v>
          </cell>
          <cell r="AB78">
            <v>351.28012377040852</v>
          </cell>
          <cell r="AC78">
            <v>383.21288366503512</v>
          </cell>
          <cell r="AD78">
            <v>10.05214737706055</v>
          </cell>
          <cell r="AE78">
            <v>14.452594846237533</v>
          </cell>
          <cell r="AF78">
            <v>11.933794869150518</v>
          </cell>
          <cell r="AG78">
            <v>12.228727575231959</v>
          </cell>
          <cell r="AH78">
            <v>8.4755260622250415</v>
          </cell>
        </row>
        <row r="79">
          <cell r="B79">
            <v>3426</v>
          </cell>
          <cell r="C79" t="str">
            <v>AL</v>
          </cell>
          <cell r="D79" t="str">
            <v>Cooperative</v>
          </cell>
          <cell r="E79">
            <v>0.22158454142499201</v>
          </cell>
          <cell r="F79">
            <v>1</v>
          </cell>
          <cell r="G79">
            <v>13081.835435971865</v>
          </cell>
          <cell r="H79">
            <v>13081.835435971865</v>
          </cell>
          <cell r="I79">
            <v>11.608880937499999</v>
          </cell>
          <cell r="J79">
            <v>31146</v>
          </cell>
          <cell r="K79">
            <v>234348</v>
          </cell>
          <cell r="L79">
            <v>17914</v>
          </cell>
          <cell r="M79">
            <v>0.12225605545013186</v>
          </cell>
          <cell r="N79">
            <v>0.12225605545013186</v>
          </cell>
          <cell r="O79">
            <v>7911.4867885490676</v>
          </cell>
          <cell r="P79">
            <v>22207.777422953041</v>
          </cell>
          <cell r="Q79">
            <v>36100.204236677135</v>
          </cell>
          <cell r="R79">
            <v>45676.235712909816</v>
          </cell>
          <cell r="S79">
            <v>108874.84119127922</v>
          </cell>
          <cell r="T79">
            <v>1908.9908061305341</v>
          </cell>
          <cell r="U79">
            <v>1973.6052528259886</v>
          </cell>
          <cell r="V79">
            <v>2024.4588374605369</v>
          </cell>
          <cell r="W79">
            <v>2027.9558775344772</v>
          </cell>
          <cell r="X79">
            <v>2152.307586456664</v>
          </cell>
          <cell r="Y79">
            <v>337.40032009280628</v>
          </cell>
          <cell r="Z79">
            <v>353.65657703781386</v>
          </cell>
          <cell r="AA79">
            <v>363.93921982193024</v>
          </cell>
          <cell r="AB79">
            <v>351.28012377040852</v>
          </cell>
          <cell r="AC79">
            <v>383.21288366503512</v>
          </cell>
          <cell r="AD79">
            <v>10.05214737706055</v>
          </cell>
          <cell r="AE79">
            <v>14.452594846237533</v>
          </cell>
          <cell r="AF79">
            <v>11.933794869150518</v>
          </cell>
          <cell r="AG79">
            <v>12.228727575231959</v>
          </cell>
          <cell r="AH79">
            <v>8.4755260622250415</v>
          </cell>
        </row>
        <row r="80">
          <cell r="B80">
            <v>40127</v>
          </cell>
          <cell r="C80" t="str">
            <v>AL</v>
          </cell>
          <cell r="D80" t="str">
            <v>Cooperative</v>
          </cell>
          <cell r="E80">
            <v>0.22158454142499201</v>
          </cell>
          <cell r="F80">
            <v>1</v>
          </cell>
          <cell r="G80">
            <v>11347.739611890554</v>
          </cell>
          <cell r="H80">
            <v>11347.739611890554</v>
          </cell>
          <cell r="I80">
            <v>11.608880937499999</v>
          </cell>
          <cell r="J80">
            <v>27305</v>
          </cell>
          <cell r="K80">
            <v>211102</v>
          </cell>
          <cell r="L80">
            <v>18603</v>
          </cell>
          <cell r="M80">
            <v>0.11706890439236128</v>
          </cell>
          <cell r="N80">
            <v>0.11706890439236128</v>
          </cell>
          <cell r="O80">
            <v>7911.4867885490676</v>
          </cell>
          <cell r="P80">
            <v>22207.777422953041</v>
          </cell>
          <cell r="Q80">
            <v>36100.204236677135</v>
          </cell>
          <cell r="R80">
            <v>45676.235712909816</v>
          </cell>
          <cell r="S80">
            <v>108874.84119127922</v>
          </cell>
          <cell r="T80">
            <v>1908.9908061305341</v>
          </cell>
          <cell r="U80">
            <v>1973.6052528259886</v>
          </cell>
          <cell r="V80">
            <v>2024.4588374605369</v>
          </cell>
          <cell r="W80">
            <v>2027.9558775344772</v>
          </cell>
          <cell r="X80">
            <v>2152.307586456664</v>
          </cell>
          <cell r="Y80">
            <v>337.40032009280628</v>
          </cell>
          <cell r="Z80">
            <v>353.65657703781386</v>
          </cell>
          <cell r="AA80">
            <v>363.93921982193024</v>
          </cell>
          <cell r="AB80">
            <v>351.28012377040852</v>
          </cell>
          <cell r="AC80">
            <v>383.21288366503512</v>
          </cell>
          <cell r="AD80">
            <v>10.05214737706055</v>
          </cell>
          <cell r="AE80">
            <v>14.452594846237533</v>
          </cell>
          <cell r="AF80">
            <v>11.933794869150518</v>
          </cell>
          <cell r="AG80">
            <v>12.228727575231959</v>
          </cell>
          <cell r="AH80">
            <v>8.4755260622250415</v>
          </cell>
        </row>
        <row r="81">
          <cell r="B81">
            <v>4327</v>
          </cell>
          <cell r="C81" t="str">
            <v>AL</v>
          </cell>
          <cell r="D81" t="str">
            <v>Cooperative</v>
          </cell>
          <cell r="E81">
            <v>0.22158454142499201</v>
          </cell>
          <cell r="F81">
            <v>1</v>
          </cell>
          <cell r="G81">
            <v>14209.903414501428</v>
          </cell>
          <cell r="H81">
            <v>14209.903414501428</v>
          </cell>
          <cell r="I81">
            <v>11.608880937499999</v>
          </cell>
          <cell r="J81">
            <v>27730</v>
          </cell>
          <cell r="K81">
            <v>208914</v>
          </cell>
          <cell r="L81">
            <v>14702</v>
          </cell>
          <cell r="M81">
            <v>0.12293055893565055</v>
          </cell>
          <cell r="N81">
            <v>0.12293055893565055</v>
          </cell>
          <cell r="O81">
            <v>7911.4867885490676</v>
          </cell>
          <cell r="P81">
            <v>22207.777422953041</v>
          </cell>
          <cell r="Q81">
            <v>36100.204236677135</v>
          </cell>
          <cell r="R81">
            <v>45676.235712909816</v>
          </cell>
          <cell r="S81">
            <v>108874.84119127922</v>
          </cell>
          <cell r="T81">
            <v>1908.9908061305341</v>
          </cell>
          <cell r="U81">
            <v>1973.6052528259886</v>
          </cell>
          <cell r="V81">
            <v>2024.4588374605369</v>
          </cell>
          <cell r="W81">
            <v>2027.9558775344772</v>
          </cell>
          <cell r="X81">
            <v>2152.307586456664</v>
          </cell>
          <cell r="Y81">
            <v>337.40032009280628</v>
          </cell>
          <cell r="Z81">
            <v>353.65657703781386</v>
          </cell>
          <cell r="AA81">
            <v>363.93921982193024</v>
          </cell>
          <cell r="AB81">
            <v>351.28012377040852</v>
          </cell>
          <cell r="AC81">
            <v>383.21288366503512</v>
          </cell>
          <cell r="AD81">
            <v>10.05214737706055</v>
          </cell>
          <cell r="AE81">
            <v>14.452594846237533</v>
          </cell>
          <cell r="AF81">
            <v>11.933794869150518</v>
          </cell>
          <cell r="AG81">
            <v>12.228727575231959</v>
          </cell>
          <cell r="AH81">
            <v>8.4755260622250415</v>
          </cell>
        </row>
        <row r="82">
          <cell r="B82">
            <v>4430</v>
          </cell>
          <cell r="C82" t="str">
            <v>AL</v>
          </cell>
          <cell r="D82" t="str">
            <v>Cooperative</v>
          </cell>
          <cell r="E82">
            <v>0.22158454142499201</v>
          </cell>
          <cell r="F82">
            <v>1</v>
          </cell>
          <cell r="G82">
            <v>13418.638057189029</v>
          </cell>
          <cell r="H82">
            <v>13418.638057189029</v>
          </cell>
          <cell r="I82">
            <v>11.608880937499999</v>
          </cell>
          <cell r="J82">
            <v>43453</v>
          </cell>
          <cell r="K82">
            <v>298927</v>
          </cell>
          <cell r="L82">
            <v>22277</v>
          </cell>
          <cell r="M82">
            <v>0.13498167616931142</v>
          </cell>
          <cell r="N82">
            <v>0.13498167616931142</v>
          </cell>
          <cell r="O82">
            <v>7911.4867885490676</v>
          </cell>
          <cell r="P82">
            <v>22207.777422953041</v>
          </cell>
          <cell r="Q82">
            <v>36100.204236677135</v>
          </cell>
          <cell r="R82">
            <v>45676.235712909816</v>
          </cell>
          <cell r="S82">
            <v>108874.84119127922</v>
          </cell>
          <cell r="T82">
            <v>1908.9908061305341</v>
          </cell>
          <cell r="U82">
            <v>1973.6052528259886</v>
          </cell>
          <cell r="V82">
            <v>2024.4588374605369</v>
          </cell>
          <cell r="W82">
            <v>2027.9558775344772</v>
          </cell>
          <cell r="X82">
            <v>2152.307586456664</v>
          </cell>
          <cell r="Y82">
            <v>337.40032009280628</v>
          </cell>
          <cell r="Z82">
            <v>353.65657703781386</v>
          </cell>
          <cell r="AA82">
            <v>363.93921982193024</v>
          </cell>
          <cell r="AB82">
            <v>351.28012377040852</v>
          </cell>
          <cell r="AC82">
            <v>383.21288366503512</v>
          </cell>
          <cell r="AD82">
            <v>10.05214737706055</v>
          </cell>
          <cell r="AE82">
            <v>14.452594846237533</v>
          </cell>
          <cell r="AF82">
            <v>11.933794869150518</v>
          </cell>
          <cell r="AG82">
            <v>12.228727575231959</v>
          </cell>
          <cell r="AH82">
            <v>8.4755260622250415</v>
          </cell>
        </row>
        <row r="83">
          <cell r="B83">
            <v>4618</v>
          </cell>
          <cell r="C83" t="str">
            <v>AL</v>
          </cell>
          <cell r="D83" t="str">
            <v>Cooperative</v>
          </cell>
          <cell r="E83">
            <v>0.22158454142499201</v>
          </cell>
          <cell r="F83">
            <v>1</v>
          </cell>
          <cell r="G83">
            <v>14256.013375040449</v>
          </cell>
          <cell r="H83">
            <v>14256.013375040449</v>
          </cell>
          <cell r="I83">
            <v>11.608880937499999</v>
          </cell>
          <cell r="J83">
            <v>61767</v>
          </cell>
          <cell r="K83">
            <v>528670</v>
          </cell>
          <cell r="L83">
            <v>37084</v>
          </cell>
          <cell r="M83">
            <v>0.10706292226107969</v>
          </cell>
          <cell r="N83">
            <v>0.10706292226107969</v>
          </cell>
          <cell r="O83">
            <v>7911.4867885490676</v>
          </cell>
          <cell r="P83">
            <v>22207.777422953041</v>
          </cell>
          <cell r="Q83">
            <v>36100.204236677135</v>
          </cell>
          <cell r="R83">
            <v>45676.235712909816</v>
          </cell>
          <cell r="S83">
            <v>108874.84119127922</v>
          </cell>
          <cell r="T83">
            <v>1908.9908061305341</v>
          </cell>
          <cell r="U83">
            <v>1973.6052528259886</v>
          </cell>
          <cell r="V83">
            <v>2024.4588374605369</v>
          </cell>
          <cell r="W83">
            <v>2027.9558775344772</v>
          </cell>
          <cell r="X83">
            <v>2152.307586456664</v>
          </cell>
          <cell r="Y83">
            <v>337.40032009280628</v>
          </cell>
          <cell r="Z83">
            <v>353.65657703781386</v>
          </cell>
          <cell r="AA83">
            <v>363.93921982193024</v>
          </cell>
          <cell r="AB83">
            <v>351.28012377040852</v>
          </cell>
          <cell r="AC83">
            <v>383.21288366503512</v>
          </cell>
          <cell r="AD83">
            <v>10.05214737706055</v>
          </cell>
          <cell r="AE83">
            <v>14.452594846237533</v>
          </cell>
          <cell r="AF83">
            <v>11.933794869150518</v>
          </cell>
          <cell r="AG83">
            <v>12.228727575231959</v>
          </cell>
          <cell r="AH83">
            <v>8.4755260622250415</v>
          </cell>
        </row>
        <row r="84">
          <cell r="B84">
            <v>5204</v>
          </cell>
          <cell r="C84" t="str">
            <v>AL</v>
          </cell>
          <cell r="D84" t="str">
            <v>Cooperative</v>
          </cell>
          <cell r="E84">
            <v>0.22158454142499201</v>
          </cell>
          <cell r="F84">
            <v>1</v>
          </cell>
          <cell r="G84">
            <v>14426.660250240617</v>
          </cell>
          <cell r="H84">
            <v>14426.660250240617</v>
          </cell>
          <cell r="I84">
            <v>11.608880937499999</v>
          </cell>
          <cell r="J84">
            <v>36561</v>
          </cell>
          <cell r="K84">
            <v>299786</v>
          </cell>
          <cell r="L84">
            <v>20780</v>
          </cell>
          <cell r="M84">
            <v>0.11230080607308213</v>
          </cell>
          <cell r="N84">
            <v>0.11230080607308213</v>
          </cell>
          <cell r="O84">
            <v>7911.4867885490676</v>
          </cell>
          <cell r="P84">
            <v>22207.777422953041</v>
          </cell>
          <cell r="Q84">
            <v>36100.204236677135</v>
          </cell>
          <cell r="R84">
            <v>45676.235712909816</v>
          </cell>
          <cell r="S84">
            <v>108874.84119127922</v>
          </cell>
          <cell r="T84">
            <v>1908.9908061305341</v>
          </cell>
          <cell r="U84">
            <v>1973.6052528259886</v>
          </cell>
          <cell r="V84">
            <v>2024.4588374605369</v>
          </cell>
          <cell r="W84">
            <v>2027.9558775344772</v>
          </cell>
          <cell r="X84">
            <v>2152.307586456664</v>
          </cell>
          <cell r="Y84">
            <v>337.40032009280628</v>
          </cell>
          <cell r="Z84">
            <v>353.65657703781386</v>
          </cell>
          <cell r="AA84">
            <v>363.93921982193024</v>
          </cell>
          <cell r="AB84">
            <v>351.28012377040852</v>
          </cell>
          <cell r="AC84">
            <v>383.21288366503512</v>
          </cell>
          <cell r="AD84">
            <v>10.05214737706055</v>
          </cell>
          <cell r="AE84">
            <v>14.452594846237533</v>
          </cell>
          <cell r="AF84">
            <v>11.933794869150518</v>
          </cell>
          <cell r="AG84">
            <v>12.228727575231959</v>
          </cell>
          <cell r="AH84">
            <v>8.4755260622250415</v>
          </cell>
        </row>
        <row r="85">
          <cell r="B85">
            <v>6717</v>
          </cell>
          <cell r="C85" t="str">
            <v>AL</v>
          </cell>
          <cell r="D85" t="str">
            <v>Cooperative</v>
          </cell>
          <cell r="E85">
            <v>0.22158454142499201</v>
          </cell>
          <cell r="F85">
            <v>1</v>
          </cell>
          <cell r="G85">
            <v>12696.550546448087</v>
          </cell>
          <cell r="H85">
            <v>12696.550546448087</v>
          </cell>
          <cell r="I85">
            <v>11.608880937499999</v>
          </cell>
          <cell r="J85">
            <v>9177</v>
          </cell>
          <cell r="K85">
            <v>74351</v>
          </cell>
          <cell r="L85">
            <v>5856</v>
          </cell>
          <cell r="M85">
            <v>0.11245606271280817</v>
          </cell>
          <cell r="N85">
            <v>0.11245606271280817</v>
          </cell>
          <cell r="O85">
            <v>7911.4867885490676</v>
          </cell>
          <cell r="P85">
            <v>22207.777422953041</v>
          </cell>
          <cell r="Q85">
            <v>36100.204236677135</v>
          </cell>
          <cell r="R85">
            <v>45676.235712909816</v>
          </cell>
          <cell r="S85">
            <v>108874.84119127922</v>
          </cell>
          <cell r="T85">
            <v>1908.9908061305341</v>
          </cell>
          <cell r="U85">
            <v>1973.6052528259886</v>
          </cell>
          <cell r="V85">
            <v>2024.4588374605369</v>
          </cell>
          <cell r="W85">
            <v>2027.9558775344772</v>
          </cell>
          <cell r="X85">
            <v>2152.307586456664</v>
          </cell>
          <cell r="Y85">
            <v>337.40032009280628</v>
          </cell>
          <cell r="Z85">
            <v>353.65657703781386</v>
          </cell>
          <cell r="AA85">
            <v>363.93921982193024</v>
          </cell>
          <cell r="AB85">
            <v>351.28012377040852</v>
          </cell>
          <cell r="AC85">
            <v>383.21288366503512</v>
          </cell>
          <cell r="AD85">
            <v>10.05214737706055</v>
          </cell>
          <cell r="AE85">
            <v>14.452594846237533</v>
          </cell>
          <cell r="AF85">
            <v>11.933794869150518</v>
          </cell>
          <cell r="AG85">
            <v>12.228727575231959</v>
          </cell>
          <cell r="AH85">
            <v>8.4755260622250415</v>
          </cell>
        </row>
        <row r="86">
          <cell r="B86">
            <v>9739</v>
          </cell>
          <cell r="C86" t="str">
            <v>AL</v>
          </cell>
          <cell r="D86" t="str">
            <v>Cooperative</v>
          </cell>
          <cell r="E86">
            <v>0.22158454142499201</v>
          </cell>
          <cell r="F86">
            <v>1</v>
          </cell>
          <cell r="G86">
            <v>15726.354401805869</v>
          </cell>
          <cell r="H86">
            <v>15726.354401805869</v>
          </cell>
          <cell r="I86">
            <v>11.608880937499999</v>
          </cell>
          <cell r="J86">
            <v>66642</v>
          </cell>
          <cell r="K86">
            <v>557342</v>
          </cell>
          <cell r="L86">
            <v>35440</v>
          </cell>
          <cell r="M86">
            <v>0.1107129466555544</v>
          </cell>
          <cell r="N86">
            <v>0.1107129466555544</v>
          </cell>
          <cell r="O86">
            <v>7911.4867885490676</v>
          </cell>
          <cell r="P86">
            <v>22207.777422953041</v>
          </cell>
          <cell r="Q86">
            <v>36100.204236677135</v>
          </cell>
          <cell r="R86">
            <v>45676.235712909816</v>
          </cell>
          <cell r="S86">
            <v>108874.84119127922</v>
          </cell>
          <cell r="T86">
            <v>1908.9908061305341</v>
          </cell>
          <cell r="U86">
            <v>1973.6052528259886</v>
          </cell>
          <cell r="V86">
            <v>2024.4588374605369</v>
          </cell>
          <cell r="W86">
            <v>2027.9558775344772</v>
          </cell>
          <cell r="X86">
            <v>2152.307586456664</v>
          </cell>
          <cell r="Y86">
            <v>337.40032009280628</v>
          </cell>
          <cell r="Z86">
            <v>353.65657703781386</v>
          </cell>
          <cell r="AA86">
            <v>363.93921982193024</v>
          </cell>
          <cell r="AB86">
            <v>351.28012377040852</v>
          </cell>
          <cell r="AC86">
            <v>383.21288366503512</v>
          </cell>
          <cell r="AD86">
            <v>10.05214737706055</v>
          </cell>
          <cell r="AE86">
            <v>14.452594846237533</v>
          </cell>
          <cell r="AF86">
            <v>11.933794869150518</v>
          </cell>
          <cell r="AG86">
            <v>12.228727575231959</v>
          </cell>
          <cell r="AH86">
            <v>8.4755260622250415</v>
          </cell>
        </row>
        <row r="87">
          <cell r="B87">
            <v>11714</v>
          </cell>
          <cell r="C87" t="str">
            <v>AL</v>
          </cell>
          <cell r="D87" t="str">
            <v>Cooperative</v>
          </cell>
          <cell r="E87">
            <v>0.22158454142499201</v>
          </cell>
          <cell r="F87">
            <v>1</v>
          </cell>
          <cell r="G87">
            <v>14146.860310955768</v>
          </cell>
          <cell r="H87">
            <v>14146.860310955768</v>
          </cell>
          <cell r="I87">
            <v>11.608880937499999</v>
          </cell>
          <cell r="J87">
            <v>26075</v>
          </cell>
          <cell r="K87">
            <v>234753</v>
          </cell>
          <cell r="L87">
            <v>16594</v>
          </cell>
          <cell r="M87">
            <v>0.10122702055640397</v>
          </cell>
          <cell r="N87">
            <v>0.10122702055640397</v>
          </cell>
          <cell r="O87">
            <v>7911.4867885490676</v>
          </cell>
          <cell r="P87">
            <v>22207.777422953041</v>
          </cell>
          <cell r="Q87">
            <v>36100.204236677135</v>
          </cell>
          <cell r="R87">
            <v>45676.235712909816</v>
          </cell>
          <cell r="S87">
            <v>108874.84119127922</v>
          </cell>
          <cell r="T87">
            <v>1908.9908061305341</v>
          </cell>
          <cell r="U87">
            <v>1973.6052528259886</v>
          </cell>
          <cell r="V87">
            <v>2024.4588374605369</v>
          </cell>
          <cell r="W87">
            <v>2027.9558775344772</v>
          </cell>
          <cell r="X87">
            <v>2152.307586456664</v>
          </cell>
          <cell r="Y87">
            <v>337.40032009280628</v>
          </cell>
          <cell r="Z87">
            <v>353.65657703781386</v>
          </cell>
          <cell r="AA87">
            <v>363.93921982193024</v>
          </cell>
          <cell r="AB87">
            <v>351.28012377040852</v>
          </cell>
          <cell r="AC87">
            <v>383.21288366503512</v>
          </cell>
          <cell r="AD87">
            <v>10.05214737706055</v>
          </cell>
          <cell r="AE87">
            <v>14.452594846237533</v>
          </cell>
          <cell r="AF87">
            <v>11.933794869150518</v>
          </cell>
          <cell r="AG87">
            <v>12.228727575231959</v>
          </cell>
          <cell r="AH87">
            <v>8.4755260622250415</v>
          </cell>
        </row>
        <row r="88">
          <cell r="B88">
            <v>13669</v>
          </cell>
          <cell r="C88" t="str">
            <v>AL</v>
          </cell>
          <cell r="D88" t="str">
            <v>Cooperative</v>
          </cell>
          <cell r="E88">
            <v>0.22158454142499201</v>
          </cell>
          <cell r="F88">
            <v>1</v>
          </cell>
          <cell r="G88">
            <v>14626.751193550912</v>
          </cell>
          <cell r="H88">
            <v>14626.751193550912</v>
          </cell>
          <cell r="I88">
            <v>11.608880937499999</v>
          </cell>
          <cell r="J88">
            <v>21060</v>
          </cell>
          <cell r="K88">
            <v>186886</v>
          </cell>
          <cell r="L88">
            <v>12777</v>
          </cell>
          <cell r="M88">
            <v>0.10316492374569926</v>
          </cell>
          <cell r="N88">
            <v>0.10316492374569926</v>
          </cell>
          <cell r="O88">
            <v>7911.4867885490676</v>
          </cell>
          <cell r="P88">
            <v>22207.777422953041</v>
          </cell>
          <cell r="Q88">
            <v>36100.204236677135</v>
          </cell>
          <cell r="R88">
            <v>45676.235712909816</v>
          </cell>
          <cell r="S88">
            <v>108874.84119127922</v>
          </cell>
          <cell r="T88">
            <v>1908.9908061305341</v>
          </cell>
          <cell r="U88">
            <v>1973.6052528259886</v>
          </cell>
          <cell r="V88">
            <v>2024.4588374605369</v>
          </cell>
          <cell r="W88">
            <v>2027.9558775344772</v>
          </cell>
          <cell r="X88">
            <v>2152.307586456664</v>
          </cell>
          <cell r="Y88">
            <v>337.40032009280628</v>
          </cell>
          <cell r="Z88">
            <v>353.65657703781386</v>
          </cell>
          <cell r="AA88">
            <v>363.93921982193024</v>
          </cell>
          <cell r="AB88">
            <v>351.28012377040852</v>
          </cell>
          <cell r="AC88">
            <v>383.21288366503512</v>
          </cell>
          <cell r="AD88">
            <v>10.05214737706055</v>
          </cell>
          <cell r="AE88">
            <v>14.452594846237533</v>
          </cell>
          <cell r="AF88">
            <v>11.933794869150518</v>
          </cell>
          <cell r="AG88">
            <v>12.228727575231959</v>
          </cell>
          <cell r="AH88">
            <v>8.4755260622250415</v>
          </cell>
        </row>
        <row r="89">
          <cell r="B89">
            <v>14602</v>
          </cell>
          <cell r="C89" t="str">
            <v>AL</v>
          </cell>
          <cell r="D89" t="str">
            <v>Cooperative</v>
          </cell>
          <cell r="E89">
            <v>0.22158454142499201</v>
          </cell>
          <cell r="F89">
            <v>1</v>
          </cell>
          <cell r="G89">
            <v>13951.540068747052</v>
          </cell>
          <cell r="H89">
            <v>13951.540068747052</v>
          </cell>
          <cell r="I89">
            <v>11.608880937499999</v>
          </cell>
          <cell r="J89">
            <v>25311.8</v>
          </cell>
          <cell r="K89">
            <v>206999</v>
          </cell>
          <cell r="L89">
            <v>14837</v>
          </cell>
          <cell r="M89">
            <v>0.11229478597656874</v>
          </cell>
          <cell r="N89">
            <v>0.11229478597656874</v>
          </cell>
          <cell r="O89">
            <v>7911.4867885490676</v>
          </cell>
          <cell r="P89">
            <v>22207.777422953041</v>
          </cell>
          <cell r="Q89">
            <v>36100.204236677135</v>
          </cell>
          <cell r="R89">
            <v>45676.235712909816</v>
          </cell>
          <cell r="S89">
            <v>108874.84119127922</v>
          </cell>
          <cell r="T89">
            <v>1908.9908061305341</v>
          </cell>
          <cell r="U89">
            <v>1973.6052528259886</v>
          </cell>
          <cell r="V89">
            <v>2024.4588374605369</v>
          </cell>
          <cell r="W89">
            <v>2027.9558775344772</v>
          </cell>
          <cell r="X89">
            <v>2152.307586456664</v>
          </cell>
          <cell r="Y89">
            <v>337.40032009280628</v>
          </cell>
          <cell r="Z89">
            <v>353.65657703781386</v>
          </cell>
          <cell r="AA89">
            <v>363.93921982193024</v>
          </cell>
          <cell r="AB89">
            <v>351.28012377040852</v>
          </cell>
          <cell r="AC89">
            <v>383.21288366503512</v>
          </cell>
          <cell r="AD89">
            <v>10.05214737706055</v>
          </cell>
          <cell r="AE89">
            <v>14.452594846237533</v>
          </cell>
          <cell r="AF89">
            <v>11.933794869150518</v>
          </cell>
          <cell r="AG89">
            <v>12.228727575231959</v>
          </cell>
          <cell r="AH89">
            <v>8.4755260622250415</v>
          </cell>
        </row>
        <row r="90">
          <cell r="B90">
            <v>30517</v>
          </cell>
          <cell r="C90" t="str">
            <v>AL</v>
          </cell>
          <cell r="D90" t="str">
            <v>Cooperative</v>
          </cell>
          <cell r="E90">
            <v>0.22158454142499201</v>
          </cell>
          <cell r="F90">
            <v>0</v>
          </cell>
          <cell r="G90">
            <v>0</v>
          </cell>
          <cell r="H90">
            <v>12125.760060729321</v>
          </cell>
          <cell r="I90">
            <v>11.608880937499999</v>
          </cell>
          <cell r="J90">
            <v>0</v>
          </cell>
          <cell r="K90">
            <v>0</v>
          </cell>
          <cell r="L90">
            <v>0</v>
          </cell>
          <cell r="M90">
            <v>0</v>
          </cell>
          <cell r="N90">
            <v>9.9442873706685392E-2</v>
          </cell>
          <cell r="O90">
            <v>7911.4867885490676</v>
          </cell>
          <cell r="P90">
            <v>22207.777422953041</v>
          </cell>
          <cell r="Q90">
            <v>36100.204236677135</v>
          </cell>
          <cell r="R90">
            <v>45676.235712909816</v>
          </cell>
          <cell r="S90">
            <v>108874.84119127922</v>
          </cell>
          <cell r="T90">
            <v>1908.9908061305341</v>
          </cell>
          <cell r="U90">
            <v>1973.6052528259886</v>
          </cell>
          <cell r="V90">
            <v>2024.4588374605369</v>
          </cell>
          <cell r="W90">
            <v>2027.9558775344772</v>
          </cell>
          <cell r="X90">
            <v>2152.307586456664</v>
          </cell>
          <cell r="Y90">
            <v>337.40032009280628</v>
          </cell>
          <cell r="Z90">
            <v>353.65657703781386</v>
          </cell>
          <cell r="AA90">
            <v>363.93921982193024</v>
          </cell>
          <cell r="AB90">
            <v>351.28012377040852</v>
          </cell>
          <cell r="AC90">
            <v>383.21288366503512</v>
          </cell>
          <cell r="AD90">
            <v>10.05214737706055</v>
          </cell>
          <cell r="AE90">
            <v>14.452594846237533</v>
          </cell>
          <cell r="AF90">
            <v>11.933794869150518</v>
          </cell>
          <cell r="AG90">
            <v>12.228727575231959</v>
          </cell>
          <cell r="AH90">
            <v>8.4755260622250415</v>
          </cell>
        </row>
        <row r="91">
          <cell r="B91">
            <v>16629</v>
          </cell>
          <cell r="C91" t="str">
            <v>AL</v>
          </cell>
          <cell r="D91" t="str">
            <v>Cooperative</v>
          </cell>
          <cell r="E91">
            <v>0.22158454142499201</v>
          </cell>
          <cell r="F91">
            <v>1</v>
          </cell>
          <cell r="G91">
            <v>13750.163909136489</v>
          </cell>
          <cell r="H91">
            <v>13750.163909136489</v>
          </cell>
          <cell r="I91">
            <v>11.608880937499999</v>
          </cell>
          <cell r="J91">
            <v>40445</v>
          </cell>
          <cell r="K91">
            <v>356528</v>
          </cell>
          <cell r="L91">
            <v>25929</v>
          </cell>
          <cell r="M91">
            <v>0.10331003431444025</v>
          </cell>
          <cell r="N91">
            <v>0.10331003431444025</v>
          </cell>
          <cell r="O91">
            <v>7911.4867885490676</v>
          </cell>
          <cell r="P91">
            <v>22207.777422953041</v>
          </cell>
          <cell r="Q91">
            <v>36100.204236677135</v>
          </cell>
          <cell r="R91">
            <v>45676.235712909816</v>
          </cell>
          <cell r="S91">
            <v>108874.84119127922</v>
          </cell>
          <cell r="T91">
            <v>1908.9908061305341</v>
          </cell>
          <cell r="U91">
            <v>1973.6052528259886</v>
          </cell>
          <cell r="V91">
            <v>2024.4588374605369</v>
          </cell>
          <cell r="W91">
            <v>2027.9558775344772</v>
          </cell>
          <cell r="X91">
            <v>2152.307586456664</v>
          </cell>
          <cell r="Y91">
            <v>337.40032009280628</v>
          </cell>
          <cell r="Z91">
            <v>353.65657703781386</v>
          </cell>
          <cell r="AA91">
            <v>363.93921982193024</v>
          </cell>
          <cell r="AB91">
            <v>351.28012377040852</v>
          </cell>
          <cell r="AC91">
            <v>383.21288366503512</v>
          </cell>
          <cell r="AD91">
            <v>10.05214737706055</v>
          </cell>
          <cell r="AE91">
            <v>14.452594846237533</v>
          </cell>
          <cell r="AF91">
            <v>11.933794869150518</v>
          </cell>
          <cell r="AG91">
            <v>12.228727575231959</v>
          </cell>
          <cell r="AH91">
            <v>8.4755260622250415</v>
          </cell>
        </row>
        <row r="92">
          <cell r="B92">
            <v>17534</v>
          </cell>
          <cell r="C92" t="str">
            <v>AL</v>
          </cell>
          <cell r="D92" t="str">
            <v>Cooperative</v>
          </cell>
          <cell r="E92">
            <v>0.22158454142499201</v>
          </cell>
          <cell r="F92">
            <v>1</v>
          </cell>
          <cell r="G92">
            <v>13533.73089824823</v>
          </cell>
          <cell r="H92">
            <v>13533.73089824823</v>
          </cell>
          <cell r="I92">
            <v>11.608880937499999</v>
          </cell>
          <cell r="J92">
            <v>29359</v>
          </cell>
          <cell r="K92">
            <v>217866</v>
          </cell>
          <cell r="L92">
            <v>16098</v>
          </cell>
          <cell r="M92">
            <v>0.12446385767406341</v>
          </cell>
          <cell r="N92">
            <v>0.12446385767406341</v>
          </cell>
          <cell r="O92">
            <v>7911.4867885490676</v>
          </cell>
          <cell r="P92">
            <v>22207.777422953041</v>
          </cell>
          <cell r="Q92">
            <v>36100.204236677135</v>
          </cell>
          <cell r="R92">
            <v>45676.235712909816</v>
          </cell>
          <cell r="S92">
            <v>108874.84119127922</v>
          </cell>
          <cell r="T92">
            <v>1908.9908061305341</v>
          </cell>
          <cell r="U92">
            <v>1973.6052528259886</v>
          </cell>
          <cell r="V92">
            <v>2024.4588374605369</v>
          </cell>
          <cell r="W92">
            <v>2027.9558775344772</v>
          </cell>
          <cell r="X92">
            <v>2152.307586456664</v>
          </cell>
          <cell r="Y92">
            <v>337.40032009280628</v>
          </cell>
          <cell r="Z92">
            <v>353.65657703781386</v>
          </cell>
          <cell r="AA92">
            <v>363.93921982193024</v>
          </cell>
          <cell r="AB92">
            <v>351.28012377040852</v>
          </cell>
          <cell r="AC92">
            <v>383.21288366503512</v>
          </cell>
          <cell r="AD92">
            <v>10.05214737706055</v>
          </cell>
          <cell r="AE92">
            <v>14.452594846237533</v>
          </cell>
          <cell r="AF92">
            <v>11.933794869150518</v>
          </cell>
          <cell r="AG92">
            <v>12.228727575231959</v>
          </cell>
          <cell r="AH92">
            <v>8.4755260622250415</v>
          </cell>
        </row>
        <row r="93">
          <cell r="B93">
            <v>17646</v>
          </cell>
          <cell r="C93" t="str">
            <v>AL</v>
          </cell>
          <cell r="D93" t="str">
            <v>Cooperative</v>
          </cell>
          <cell r="E93">
            <v>0.22158454142499201</v>
          </cell>
          <cell r="F93">
            <v>1</v>
          </cell>
          <cell r="G93">
            <v>12452.882703777335</v>
          </cell>
          <cell r="H93">
            <v>12452.882703777335</v>
          </cell>
          <cell r="I93">
            <v>11.608880937499999</v>
          </cell>
          <cell r="J93">
            <v>29320</v>
          </cell>
          <cell r="K93">
            <v>250552</v>
          </cell>
          <cell r="L93">
            <v>20120</v>
          </cell>
          <cell r="M93">
            <v>0.10583492363441521</v>
          </cell>
          <cell r="N93">
            <v>0.10583492363441521</v>
          </cell>
          <cell r="O93">
            <v>7911.4867885490676</v>
          </cell>
          <cell r="P93">
            <v>22207.777422953041</v>
          </cell>
          <cell r="Q93">
            <v>36100.204236677135</v>
          </cell>
          <cell r="R93">
            <v>45676.235712909816</v>
          </cell>
          <cell r="S93">
            <v>108874.84119127922</v>
          </cell>
          <cell r="T93">
            <v>1908.9908061305341</v>
          </cell>
          <cell r="U93">
            <v>1973.6052528259886</v>
          </cell>
          <cell r="V93">
            <v>2024.4588374605369</v>
          </cell>
          <cell r="W93">
            <v>2027.9558775344772</v>
          </cell>
          <cell r="X93">
            <v>2152.307586456664</v>
          </cell>
          <cell r="Y93">
            <v>337.40032009280628</v>
          </cell>
          <cell r="Z93">
            <v>353.65657703781386</v>
          </cell>
          <cell r="AA93">
            <v>363.93921982193024</v>
          </cell>
          <cell r="AB93">
            <v>351.28012377040852</v>
          </cell>
          <cell r="AC93">
            <v>383.21288366503512</v>
          </cell>
          <cell r="AD93">
            <v>10.05214737706055</v>
          </cell>
          <cell r="AE93">
            <v>14.452594846237533</v>
          </cell>
          <cell r="AF93">
            <v>11.933794869150518</v>
          </cell>
          <cell r="AG93">
            <v>12.228727575231959</v>
          </cell>
          <cell r="AH93">
            <v>8.4755260622250415</v>
          </cell>
        </row>
        <row r="94">
          <cell r="B94">
            <v>18203</v>
          </cell>
          <cell r="C94" t="str">
            <v>AL</v>
          </cell>
          <cell r="D94" t="str">
            <v>Cooperative</v>
          </cell>
          <cell r="E94">
            <v>0.22158454142499201</v>
          </cell>
          <cell r="F94">
            <v>1</v>
          </cell>
          <cell r="G94">
            <v>13525.612718039301</v>
          </cell>
          <cell r="H94">
            <v>13525.612718039301</v>
          </cell>
          <cell r="I94">
            <v>11.608880937499999</v>
          </cell>
          <cell r="J94">
            <v>43305</v>
          </cell>
          <cell r="K94">
            <v>367545</v>
          </cell>
          <cell r="L94">
            <v>27174</v>
          </cell>
          <cell r="M94">
            <v>0.10752284273450191</v>
          </cell>
          <cell r="N94">
            <v>0.10752284273450191</v>
          </cell>
          <cell r="O94">
            <v>7911.4867885490676</v>
          </cell>
          <cell r="P94">
            <v>22207.777422953041</v>
          </cell>
          <cell r="Q94">
            <v>36100.204236677135</v>
          </cell>
          <cell r="R94">
            <v>45676.235712909816</v>
          </cell>
          <cell r="S94">
            <v>108874.84119127922</v>
          </cell>
          <cell r="T94">
            <v>1908.9908061305341</v>
          </cell>
          <cell r="U94">
            <v>1973.6052528259886</v>
          </cell>
          <cell r="V94">
            <v>2024.4588374605369</v>
          </cell>
          <cell r="W94">
            <v>2027.9558775344772</v>
          </cell>
          <cell r="X94">
            <v>2152.307586456664</v>
          </cell>
          <cell r="Y94">
            <v>337.40032009280628</v>
          </cell>
          <cell r="Z94">
            <v>353.65657703781386</v>
          </cell>
          <cell r="AA94">
            <v>363.93921982193024</v>
          </cell>
          <cell r="AB94">
            <v>351.28012377040852</v>
          </cell>
          <cell r="AC94">
            <v>383.21288366503512</v>
          </cell>
          <cell r="AD94">
            <v>10.05214737706055</v>
          </cell>
          <cell r="AE94">
            <v>14.452594846237533</v>
          </cell>
          <cell r="AF94">
            <v>11.933794869150518</v>
          </cell>
          <cell r="AG94">
            <v>12.228727575231959</v>
          </cell>
          <cell r="AH94">
            <v>8.4755260622250415</v>
          </cell>
        </row>
        <row r="95">
          <cell r="B95">
            <v>19027</v>
          </cell>
          <cell r="C95" t="str">
            <v>AL</v>
          </cell>
          <cell r="D95" t="str">
            <v>Cooperative</v>
          </cell>
          <cell r="E95">
            <v>0.22158454142499201</v>
          </cell>
          <cell r="F95">
            <v>0</v>
          </cell>
          <cell r="G95">
            <v>0</v>
          </cell>
          <cell r="H95">
            <v>12125.760060729321</v>
          </cell>
          <cell r="I95">
            <v>11.608880937499999</v>
          </cell>
          <cell r="J95">
            <v>0</v>
          </cell>
          <cell r="K95">
            <v>0</v>
          </cell>
          <cell r="L95">
            <v>0</v>
          </cell>
          <cell r="M95">
            <v>0</v>
          </cell>
          <cell r="N95">
            <v>9.9442873706685392E-2</v>
          </cell>
          <cell r="O95">
            <v>7911.4867885490676</v>
          </cell>
          <cell r="P95">
            <v>22207.777422953041</v>
          </cell>
          <cell r="Q95">
            <v>36100.204236677135</v>
          </cell>
          <cell r="R95">
            <v>45676.235712909816</v>
          </cell>
          <cell r="S95">
            <v>108874.84119127922</v>
          </cell>
          <cell r="T95">
            <v>1908.9908061305341</v>
          </cell>
          <cell r="U95">
            <v>1973.6052528259886</v>
          </cell>
          <cell r="V95">
            <v>2024.4588374605369</v>
          </cell>
          <cell r="W95">
            <v>2027.9558775344772</v>
          </cell>
          <cell r="X95">
            <v>2152.307586456664</v>
          </cell>
          <cell r="Y95">
            <v>337.40032009280628</v>
          </cell>
          <cell r="Z95">
            <v>353.65657703781386</v>
          </cell>
          <cell r="AA95">
            <v>363.93921982193024</v>
          </cell>
          <cell r="AB95">
            <v>351.28012377040852</v>
          </cell>
          <cell r="AC95">
            <v>383.21288366503512</v>
          </cell>
          <cell r="AD95">
            <v>10.05214737706055</v>
          </cell>
          <cell r="AE95">
            <v>14.452594846237533</v>
          </cell>
          <cell r="AF95">
            <v>11.933794869150518</v>
          </cell>
          <cell r="AG95">
            <v>12.228727575231959</v>
          </cell>
          <cell r="AH95">
            <v>8.4755260622250415</v>
          </cell>
        </row>
        <row r="96">
          <cell r="B96">
            <v>20841</v>
          </cell>
          <cell r="C96" t="str">
            <v>AL</v>
          </cell>
          <cell r="D96" t="str">
            <v>Cooperative</v>
          </cell>
          <cell r="E96">
            <v>0.22158454142499201</v>
          </cell>
          <cell r="F96">
            <v>1</v>
          </cell>
          <cell r="G96">
            <v>14510.909350192518</v>
          </cell>
          <cell r="H96">
            <v>14510.909350192518</v>
          </cell>
          <cell r="I96">
            <v>11.608880937499999</v>
          </cell>
          <cell r="J96">
            <v>39282</v>
          </cell>
          <cell r="K96">
            <v>305266</v>
          </cell>
          <cell r="L96">
            <v>21037</v>
          </cell>
          <cell r="M96">
            <v>0.11908108882290773</v>
          </cell>
          <cell r="N96">
            <v>0.11908108882290773</v>
          </cell>
          <cell r="O96">
            <v>7911.4867885490676</v>
          </cell>
          <cell r="P96">
            <v>22207.777422953041</v>
          </cell>
          <cell r="Q96">
            <v>36100.204236677135</v>
          </cell>
          <cell r="R96">
            <v>45676.235712909816</v>
          </cell>
          <cell r="S96">
            <v>108874.84119127922</v>
          </cell>
          <cell r="T96">
            <v>1908.9908061305341</v>
          </cell>
          <cell r="U96">
            <v>1973.6052528259886</v>
          </cell>
          <cell r="V96">
            <v>2024.4588374605369</v>
          </cell>
          <cell r="W96">
            <v>2027.9558775344772</v>
          </cell>
          <cell r="X96">
            <v>2152.307586456664</v>
          </cell>
          <cell r="Y96">
            <v>337.40032009280628</v>
          </cell>
          <cell r="Z96">
            <v>353.65657703781386</v>
          </cell>
          <cell r="AA96">
            <v>363.93921982193024</v>
          </cell>
          <cell r="AB96">
            <v>351.28012377040852</v>
          </cell>
          <cell r="AC96">
            <v>383.21288366503512</v>
          </cell>
          <cell r="AD96">
            <v>10.05214737706055</v>
          </cell>
          <cell r="AE96">
            <v>14.452594846237533</v>
          </cell>
          <cell r="AF96">
            <v>11.933794869150518</v>
          </cell>
          <cell r="AG96">
            <v>12.228727575231959</v>
          </cell>
          <cell r="AH96">
            <v>8.4755260622250415</v>
          </cell>
        </row>
        <row r="97">
          <cell r="B97">
            <v>17252</v>
          </cell>
          <cell r="C97" t="str">
            <v>AL</v>
          </cell>
          <cell r="D97" t="str">
            <v>Cooperative</v>
          </cell>
          <cell r="E97">
            <v>0.22158454142499201</v>
          </cell>
          <cell r="F97">
            <v>1</v>
          </cell>
          <cell r="G97">
            <v>14428.542142564283</v>
          </cell>
          <cell r="H97">
            <v>14428.542142564283</v>
          </cell>
          <cell r="I97">
            <v>11.608880937499999</v>
          </cell>
          <cell r="J97">
            <v>112653.9</v>
          </cell>
          <cell r="K97">
            <v>985354</v>
          </cell>
          <cell r="L97">
            <v>68292</v>
          </cell>
          <cell r="M97">
            <v>0.10467342258335076</v>
          </cell>
          <cell r="N97">
            <v>0.10467342258335076</v>
          </cell>
          <cell r="O97">
            <v>7911.4867885490676</v>
          </cell>
          <cell r="P97">
            <v>22207.777422953041</v>
          </cell>
          <cell r="Q97">
            <v>36100.204236677135</v>
          </cell>
          <cell r="R97">
            <v>45676.235712909816</v>
          </cell>
          <cell r="S97">
            <v>108874.84119127922</v>
          </cell>
          <cell r="T97">
            <v>1908.9908061305341</v>
          </cell>
          <cell r="U97">
            <v>1973.6052528259886</v>
          </cell>
          <cell r="V97">
            <v>2024.4588374605369</v>
          </cell>
          <cell r="W97">
            <v>2027.9558775344772</v>
          </cell>
          <cell r="X97">
            <v>2152.307586456664</v>
          </cell>
          <cell r="Y97">
            <v>337.40032009280628</v>
          </cell>
          <cell r="Z97">
            <v>353.65657703781386</v>
          </cell>
          <cell r="AA97">
            <v>363.93921982193024</v>
          </cell>
          <cell r="AB97">
            <v>351.28012377040852</v>
          </cell>
          <cell r="AC97">
            <v>383.21288366503512</v>
          </cell>
          <cell r="AD97">
            <v>10.05214737706055</v>
          </cell>
          <cell r="AE97">
            <v>14.452594846237533</v>
          </cell>
          <cell r="AF97">
            <v>11.933794869150518</v>
          </cell>
          <cell r="AG97">
            <v>12.228727575231959</v>
          </cell>
          <cell r="AH97">
            <v>8.4755260622250415</v>
          </cell>
        </row>
        <row r="98">
          <cell r="B98">
            <v>18642</v>
          </cell>
          <cell r="C98" t="str">
            <v>AL</v>
          </cell>
          <cell r="D98" t="str">
            <v>Federal</v>
          </cell>
          <cell r="E98">
            <v>0.22158454142499201</v>
          </cell>
          <cell r="F98">
            <v>0</v>
          </cell>
          <cell r="G98">
            <v>0</v>
          </cell>
          <cell r="H98">
            <v>0</v>
          </cell>
          <cell r="I98">
            <v>11.608880937499999</v>
          </cell>
          <cell r="J98">
            <v>0</v>
          </cell>
          <cell r="K98">
            <v>0</v>
          </cell>
          <cell r="L98">
            <v>0</v>
          </cell>
          <cell r="M98">
            <v>0</v>
          </cell>
          <cell r="N98">
            <v>0</v>
          </cell>
          <cell r="O98">
            <v>7911.4867885490676</v>
          </cell>
          <cell r="P98">
            <v>22207.777422953041</v>
          </cell>
          <cell r="Q98">
            <v>36100.204236677135</v>
          </cell>
          <cell r="R98">
            <v>45676.235712909816</v>
          </cell>
          <cell r="S98">
            <v>108874.84119127922</v>
          </cell>
          <cell r="T98">
            <v>1908.9908061305341</v>
          </cell>
          <cell r="U98">
            <v>1973.6052528259886</v>
          </cell>
          <cell r="V98">
            <v>2024.4588374605369</v>
          </cell>
          <cell r="W98">
            <v>2027.9558775344772</v>
          </cell>
          <cell r="X98">
            <v>2152.307586456664</v>
          </cell>
          <cell r="Y98">
            <v>337.40032009280628</v>
          </cell>
          <cell r="Z98">
            <v>353.65657703781386</v>
          </cell>
          <cell r="AA98">
            <v>363.93921982193024</v>
          </cell>
          <cell r="AB98">
            <v>351.28012377040852</v>
          </cell>
          <cell r="AC98">
            <v>383.21288366503512</v>
          </cell>
          <cell r="AD98">
            <v>10.05214737706055</v>
          </cell>
          <cell r="AE98">
            <v>14.452594846237533</v>
          </cell>
          <cell r="AF98">
            <v>11.933794869150518</v>
          </cell>
          <cell r="AG98">
            <v>12.228727575231959</v>
          </cell>
          <cell r="AH98">
            <v>8.4755260622250415</v>
          </cell>
        </row>
        <row r="99">
          <cell r="B99">
            <v>195</v>
          </cell>
          <cell r="C99" t="str">
            <v>AL</v>
          </cell>
          <cell r="D99" t="str">
            <v>Investor Owned</v>
          </cell>
          <cell r="E99">
            <v>0.22158454142499201</v>
          </cell>
          <cell r="F99">
            <v>1</v>
          </cell>
          <cell r="G99">
            <v>13597.886701126876</v>
          </cell>
          <cell r="H99">
            <v>13597.886701126876</v>
          </cell>
          <cell r="I99">
            <v>11.608880937499999</v>
          </cell>
          <cell r="J99">
            <v>2379707.4</v>
          </cell>
          <cell r="K99">
            <v>17620060</v>
          </cell>
          <cell r="L99">
            <v>1295794</v>
          </cell>
          <cell r="M99">
            <v>0.12481199160579914</v>
          </cell>
          <cell r="N99">
            <v>0.12481199160579914</v>
          </cell>
          <cell r="O99">
            <v>7911.4867885490676</v>
          </cell>
          <cell r="P99">
            <v>22207.777422953041</v>
          </cell>
          <cell r="Q99">
            <v>36100.204236677135</v>
          </cell>
          <cell r="R99">
            <v>45676.235712909816</v>
          </cell>
          <cell r="S99">
            <v>108874.84119127922</v>
          </cell>
          <cell r="T99">
            <v>1908.9908061305341</v>
          </cell>
          <cell r="U99">
            <v>1973.6052528259886</v>
          </cell>
          <cell r="V99">
            <v>2024.4588374605369</v>
          </cell>
          <cell r="W99">
            <v>2027.9558775344772</v>
          </cell>
          <cell r="X99">
            <v>2152.307586456664</v>
          </cell>
          <cell r="Y99">
            <v>337.40032009280628</v>
          </cell>
          <cell r="Z99">
            <v>353.65657703781386</v>
          </cell>
          <cell r="AA99">
            <v>363.93921982193024</v>
          </cell>
          <cell r="AB99">
            <v>351.28012377040852</v>
          </cell>
          <cell r="AC99">
            <v>383.21288366503512</v>
          </cell>
          <cell r="AD99">
            <v>10.05214737706055</v>
          </cell>
          <cell r="AE99">
            <v>14.452594846237533</v>
          </cell>
          <cell r="AF99">
            <v>11.933794869150518</v>
          </cell>
          <cell r="AG99">
            <v>12.228727575231959</v>
          </cell>
          <cell r="AH99">
            <v>8.4755260622250415</v>
          </cell>
        </row>
        <row r="100">
          <cell r="B100">
            <v>17622</v>
          </cell>
          <cell r="C100" t="str">
            <v>AL</v>
          </cell>
          <cell r="D100" t="str">
            <v>Investor Owned</v>
          </cell>
          <cell r="E100">
            <v>0.22158454142499201</v>
          </cell>
          <cell r="F100">
            <v>0</v>
          </cell>
          <cell r="G100">
            <v>0</v>
          </cell>
          <cell r="H100">
            <v>6798.9433505634379</v>
          </cell>
          <cell r="I100">
            <v>11.608880937499999</v>
          </cell>
          <cell r="J100">
            <v>0</v>
          </cell>
          <cell r="K100">
            <v>0</v>
          </cell>
          <cell r="L100">
            <v>0</v>
          </cell>
          <cell r="M100">
            <v>0</v>
          </cell>
          <cell r="N100">
            <v>6.2405995802899572E-2</v>
          </cell>
          <cell r="O100">
            <v>7911.4867885490676</v>
          </cell>
          <cell r="P100">
            <v>22207.777422953041</v>
          </cell>
          <cell r="Q100">
            <v>36100.204236677135</v>
          </cell>
          <cell r="R100">
            <v>45676.235712909816</v>
          </cell>
          <cell r="S100">
            <v>108874.84119127922</v>
          </cell>
          <cell r="T100">
            <v>1908.9908061305341</v>
          </cell>
          <cell r="U100">
            <v>1973.6052528259886</v>
          </cell>
          <cell r="V100">
            <v>2024.4588374605369</v>
          </cell>
          <cell r="W100">
            <v>2027.9558775344772</v>
          </cell>
          <cell r="X100">
            <v>2152.307586456664</v>
          </cell>
          <cell r="Y100">
            <v>337.40032009280628</v>
          </cell>
          <cell r="Z100">
            <v>353.65657703781386</v>
          </cell>
          <cell r="AA100">
            <v>363.93921982193024</v>
          </cell>
          <cell r="AB100">
            <v>351.28012377040852</v>
          </cell>
          <cell r="AC100">
            <v>383.21288366503512</v>
          </cell>
          <cell r="AD100">
            <v>10.05214737706055</v>
          </cell>
          <cell r="AE100">
            <v>14.452594846237533</v>
          </cell>
          <cell r="AF100">
            <v>11.933794869150518</v>
          </cell>
          <cell r="AG100">
            <v>12.228727575231959</v>
          </cell>
          <cell r="AH100">
            <v>8.4755260622250415</v>
          </cell>
        </row>
        <row r="101">
          <cell r="B101">
            <v>241</v>
          </cell>
          <cell r="C101" t="str">
            <v>AL</v>
          </cell>
          <cell r="D101" t="str">
            <v>Municipal</v>
          </cell>
          <cell r="E101">
            <v>0.22158454142499201</v>
          </cell>
          <cell r="F101">
            <v>1</v>
          </cell>
          <cell r="G101">
            <v>14245.734626242789</v>
          </cell>
          <cell r="H101">
            <v>14245.734626242789</v>
          </cell>
          <cell r="I101">
            <v>11.608880937499999</v>
          </cell>
          <cell r="J101">
            <v>11171</v>
          </cell>
          <cell r="K101">
            <v>116060</v>
          </cell>
          <cell r="L101">
            <v>8147</v>
          </cell>
          <cell r="M101">
            <v>8.6473111873395223E-2</v>
          </cell>
          <cell r="N101">
            <v>8.6473111873395223E-2</v>
          </cell>
          <cell r="O101">
            <v>7911.4867885490676</v>
          </cell>
          <cell r="P101">
            <v>22207.777422953041</v>
          </cell>
          <cell r="Q101">
            <v>36100.204236677135</v>
          </cell>
          <cell r="R101">
            <v>45676.235712909816</v>
          </cell>
          <cell r="S101">
            <v>108874.84119127922</v>
          </cell>
          <cell r="T101">
            <v>1908.9908061305341</v>
          </cell>
          <cell r="U101">
            <v>1973.6052528259886</v>
          </cell>
          <cell r="V101">
            <v>2024.4588374605369</v>
          </cell>
          <cell r="W101">
            <v>2027.9558775344772</v>
          </cell>
          <cell r="X101">
            <v>2152.307586456664</v>
          </cell>
          <cell r="Y101">
            <v>337.40032009280628</v>
          </cell>
          <cell r="Z101">
            <v>353.65657703781386</v>
          </cell>
          <cell r="AA101">
            <v>363.93921982193024</v>
          </cell>
          <cell r="AB101">
            <v>351.28012377040852</v>
          </cell>
          <cell r="AC101">
            <v>383.21288366503512</v>
          </cell>
          <cell r="AD101">
            <v>10.05214737706055</v>
          </cell>
          <cell r="AE101">
            <v>14.452594846237533</v>
          </cell>
          <cell r="AF101">
            <v>11.933794869150518</v>
          </cell>
          <cell r="AG101">
            <v>12.228727575231959</v>
          </cell>
          <cell r="AH101">
            <v>8.4755260622250415</v>
          </cell>
        </row>
        <row r="102">
          <cell r="B102">
            <v>289</v>
          </cell>
          <cell r="C102" t="str">
            <v>AL</v>
          </cell>
          <cell r="D102" t="str">
            <v>Municipal</v>
          </cell>
          <cell r="E102">
            <v>0.22158454142499201</v>
          </cell>
          <cell r="F102">
            <v>0</v>
          </cell>
          <cell r="G102">
            <v>0</v>
          </cell>
          <cell r="H102">
            <v>8315.1011447686105</v>
          </cell>
          <cell r="I102">
            <v>11.608880937499999</v>
          </cell>
          <cell r="J102">
            <v>0</v>
          </cell>
          <cell r="K102">
            <v>0</v>
          </cell>
          <cell r="L102">
            <v>0</v>
          </cell>
          <cell r="M102">
            <v>0</v>
          </cell>
          <cell r="N102">
            <v>5.9718135133812682E-2</v>
          </cell>
          <cell r="O102">
            <v>7911.4867885490676</v>
          </cell>
          <cell r="P102">
            <v>22207.777422953041</v>
          </cell>
          <cell r="Q102">
            <v>36100.204236677135</v>
          </cell>
          <cell r="R102">
            <v>45676.235712909816</v>
          </cell>
          <cell r="S102">
            <v>108874.84119127922</v>
          </cell>
          <cell r="T102">
            <v>1908.9908061305341</v>
          </cell>
          <cell r="U102">
            <v>1973.6052528259886</v>
          </cell>
          <cell r="V102">
            <v>2024.4588374605369</v>
          </cell>
          <cell r="W102">
            <v>2027.9558775344772</v>
          </cell>
          <cell r="X102">
            <v>2152.307586456664</v>
          </cell>
          <cell r="Y102">
            <v>337.40032009280628</v>
          </cell>
          <cell r="Z102">
            <v>353.65657703781386</v>
          </cell>
          <cell r="AA102">
            <v>363.93921982193024</v>
          </cell>
          <cell r="AB102">
            <v>351.28012377040852</v>
          </cell>
          <cell r="AC102">
            <v>383.21288366503512</v>
          </cell>
          <cell r="AD102">
            <v>10.05214737706055</v>
          </cell>
          <cell r="AE102">
            <v>14.452594846237533</v>
          </cell>
          <cell r="AF102">
            <v>11.933794869150518</v>
          </cell>
          <cell r="AG102">
            <v>12.228727575231959</v>
          </cell>
          <cell r="AH102">
            <v>8.4755260622250415</v>
          </cell>
        </row>
        <row r="103">
          <cell r="B103">
            <v>604</v>
          </cell>
          <cell r="C103" t="str">
            <v>AL</v>
          </cell>
          <cell r="D103" t="str">
            <v>Municipal</v>
          </cell>
          <cell r="E103">
            <v>0.22158454142499201</v>
          </cell>
          <cell r="F103">
            <v>1</v>
          </cell>
          <cell r="G103">
            <v>11299.428882240958</v>
          </cell>
          <cell r="H103">
            <v>11299.428882240958</v>
          </cell>
          <cell r="I103">
            <v>11.608880937499999</v>
          </cell>
          <cell r="J103">
            <v>5466</v>
          </cell>
          <cell r="K103">
            <v>41548</v>
          </cell>
          <cell r="L103">
            <v>3677</v>
          </cell>
          <cell r="M103">
            <v>0.11923004085668985</v>
          </cell>
          <cell r="N103">
            <v>0.11923004085668985</v>
          </cell>
          <cell r="O103">
            <v>7911.4867885490676</v>
          </cell>
          <cell r="P103">
            <v>22207.777422953041</v>
          </cell>
          <cell r="Q103">
            <v>36100.204236677135</v>
          </cell>
          <cell r="R103">
            <v>45676.235712909816</v>
          </cell>
          <cell r="S103">
            <v>108874.84119127922</v>
          </cell>
          <cell r="T103">
            <v>1908.9908061305341</v>
          </cell>
          <cell r="U103">
            <v>1973.6052528259886</v>
          </cell>
          <cell r="V103">
            <v>2024.4588374605369</v>
          </cell>
          <cell r="W103">
            <v>2027.9558775344772</v>
          </cell>
          <cell r="X103">
            <v>2152.307586456664</v>
          </cell>
          <cell r="Y103">
            <v>337.40032009280628</v>
          </cell>
          <cell r="Z103">
            <v>353.65657703781386</v>
          </cell>
          <cell r="AA103">
            <v>363.93921982193024</v>
          </cell>
          <cell r="AB103">
            <v>351.28012377040852</v>
          </cell>
          <cell r="AC103">
            <v>383.21288366503512</v>
          </cell>
          <cell r="AD103">
            <v>10.05214737706055</v>
          </cell>
          <cell r="AE103">
            <v>14.452594846237533</v>
          </cell>
          <cell r="AF103">
            <v>11.933794869150518</v>
          </cell>
          <cell r="AG103">
            <v>12.228727575231959</v>
          </cell>
          <cell r="AH103">
            <v>8.4755260622250415</v>
          </cell>
        </row>
        <row r="104">
          <cell r="B104">
            <v>944</v>
          </cell>
          <cell r="C104" t="str">
            <v>AL</v>
          </cell>
          <cell r="D104" t="str">
            <v>Municipal</v>
          </cell>
          <cell r="E104">
            <v>0.22158454142499201</v>
          </cell>
          <cell r="F104">
            <v>1</v>
          </cell>
          <cell r="G104">
            <v>15319.90416598823</v>
          </cell>
          <cell r="H104">
            <v>15319.90416598823</v>
          </cell>
          <cell r="I104">
            <v>11.608880937499999</v>
          </cell>
          <cell r="J104">
            <v>65305</v>
          </cell>
          <cell r="K104">
            <v>658618</v>
          </cell>
          <cell r="L104">
            <v>42991</v>
          </cell>
          <cell r="M104">
            <v>9.0061418296176615E-2</v>
          </cell>
          <cell r="N104">
            <v>9.0061418296176615E-2</v>
          </cell>
          <cell r="O104">
            <v>7911.4867885490676</v>
          </cell>
          <cell r="P104">
            <v>22207.777422953041</v>
          </cell>
          <cell r="Q104">
            <v>36100.204236677135</v>
          </cell>
          <cell r="R104">
            <v>45676.235712909816</v>
          </cell>
          <cell r="S104">
            <v>108874.84119127922</v>
          </cell>
          <cell r="T104">
            <v>1908.9908061305341</v>
          </cell>
          <cell r="U104">
            <v>1973.6052528259886</v>
          </cell>
          <cell r="V104">
            <v>2024.4588374605369</v>
          </cell>
          <cell r="W104">
            <v>2027.9558775344772</v>
          </cell>
          <cell r="X104">
            <v>2152.307586456664</v>
          </cell>
          <cell r="Y104">
            <v>337.40032009280628</v>
          </cell>
          <cell r="Z104">
            <v>353.65657703781386</v>
          </cell>
          <cell r="AA104">
            <v>363.93921982193024</v>
          </cell>
          <cell r="AB104">
            <v>351.28012377040852</v>
          </cell>
          <cell r="AC104">
            <v>383.21288366503512</v>
          </cell>
          <cell r="AD104">
            <v>10.05214737706055</v>
          </cell>
          <cell r="AE104">
            <v>14.452594846237533</v>
          </cell>
          <cell r="AF104">
            <v>11.933794869150518</v>
          </cell>
          <cell r="AG104">
            <v>12.228727575231959</v>
          </cell>
          <cell r="AH104">
            <v>8.4755260622250415</v>
          </cell>
        </row>
        <row r="105">
          <cell r="B105">
            <v>2423</v>
          </cell>
          <cell r="C105" t="str">
            <v>AL</v>
          </cell>
          <cell r="D105" t="str">
            <v>Municipal</v>
          </cell>
          <cell r="E105">
            <v>0.22158454142499201</v>
          </cell>
          <cell r="F105">
            <v>0</v>
          </cell>
          <cell r="G105">
            <v>0</v>
          </cell>
          <cell r="H105">
            <v>8315.1011447686105</v>
          </cell>
          <cell r="I105">
            <v>11.608880937499999</v>
          </cell>
          <cell r="J105">
            <v>0</v>
          </cell>
          <cell r="K105">
            <v>0</v>
          </cell>
          <cell r="L105">
            <v>0</v>
          </cell>
          <cell r="M105">
            <v>0</v>
          </cell>
          <cell r="N105">
            <v>5.9718135133812682E-2</v>
          </cell>
          <cell r="O105">
            <v>7911.4867885490676</v>
          </cell>
          <cell r="P105">
            <v>22207.777422953041</v>
          </cell>
          <cell r="Q105">
            <v>36100.204236677135</v>
          </cell>
          <cell r="R105">
            <v>45676.235712909816</v>
          </cell>
          <cell r="S105">
            <v>108874.84119127922</v>
          </cell>
          <cell r="T105">
            <v>1908.9908061305341</v>
          </cell>
          <cell r="U105">
            <v>1973.6052528259886</v>
          </cell>
          <cell r="V105">
            <v>2024.4588374605369</v>
          </cell>
          <cell r="W105">
            <v>2027.9558775344772</v>
          </cell>
          <cell r="X105">
            <v>2152.307586456664</v>
          </cell>
          <cell r="Y105">
            <v>337.40032009280628</v>
          </cell>
          <cell r="Z105">
            <v>353.65657703781386</v>
          </cell>
          <cell r="AA105">
            <v>363.93921982193024</v>
          </cell>
          <cell r="AB105">
            <v>351.28012377040852</v>
          </cell>
          <cell r="AC105">
            <v>383.21288366503512</v>
          </cell>
          <cell r="AD105">
            <v>10.05214737706055</v>
          </cell>
          <cell r="AE105">
            <v>14.452594846237533</v>
          </cell>
          <cell r="AF105">
            <v>11.933794869150518</v>
          </cell>
          <cell r="AG105">
            <v>12.228727575231959</v>
          </cell>
          <cell r="AH105">
            <v>8.4755260622250415</v>
          </cell>
        </row>
        <row r="106">
          <cell r="B106">
            <v>40364</v>
          </cell>
          <cell r="C106" t="str">
            <v>AL</v>
          </cell>
          <cell r="D106" t="str">
            <v>Municipal</v>
          </cell>
          <cell r="E106">
            <v>0.22158454142499201</v>
          </cell>
          <cell r="F106">
            <v>1</v>
          </cell>
          <cell r="G106">
            <v>13291.228070175439</v>
          </cell>
          <cell r="H106">
            <v>13291.228070175439</v>
          </cell>
          <cell r="I106">
            <v>11.608880937499999</v>
          </cell>
          <cell r="J106">
            <v>759</v>
          </cell>
          <cell r="K106">
            <v>7576</v>
          </cell>
          <cell r="L106">
            <v>570</v>
          </cell>
          <cell r="M106">
            <v>8.9703703060652062E-2</v>
          </cell>
          <cell r="N106">
            <v>8.9703703060652062E-2</v>
          </cell>
          <cell r="O106">
            <v>7911.4867885490676</v>
          </cell>
          <cell r="P106">
            <v>22207.777422953041</v>
          </cell>
          <cell r="Q106">
            <v>36100.204236677135</v>
          </cell>
          <cell r="R106">
            <v>45676.235712909816</v>
          </cell>
          <cell r="S106">
            <v>108874.84119127922</v>
          </cell>
          <cell r="T106">
            <v>1908.9908061305341</v>
          </cell>
          <cell r="U106">
            <v>1973.6052528259886</v>
          </cell>
          <cell r="V106">
            <v>2024.4588374605369</v>
          </cell>
          <cell r="W106">
            <v>2027.9558775344772</v>
          </cell>
          <cell r="X106">
            <v>2152.307586456664</v>
          </cell>
          <cell r="Y106">
            <v>337.40032009280628</v>
          </cell>
          <cell r="Z106">
            <v>353.65657703781386</v>
          </cell>
          <cell r="AA106">
            <v>363.93921982193024</v>
          </cell>
          <cell r="AB106">
            <v>351.28012377040852</v>
          </cell>
          <cell r="AC106">
            <v>383.21288366503512</v>
          </cell>
          <cell r="AD106">
            <v>10.05214737706055</v>
          </cell>
          <cell r="AE106">
            <v>14.452594846237533</v>
          </cell>
          <cell r="AF106">
            <v>11.933794869150518</v>
          </cell>
          <cell r="AG106">
            <v>12.228727575231959</v>
          </cell>
          <cell r="AH106">
            <v>8.4755260622250415</v>
          </cell>
        </row>
        <row r="107">
          <cell r="B107">
            <v>5309</v>
          </cell>
          <cell r="C107" t="str">
            <v>AL</v>
          </cell>
          <cell r="D107" t="str">
            <v>Municipal</v>
          </cell>
          <cell r="E107">
            <v>0.22158454142499201</v>
          </cell>
          <cell r="F107">
            <v>1</v>
          </cell>
          <cell r="G107">
            <v>14590.629800307219</v>
          </cell>
          <cell r="H107">
            <v>14590.629800307219</v>
          </cell>
          <cell r="I107">
            <v>11.608880937499999</v>
          </cell>
          <cell r="J107">
            <v>36329.5</v>
          </cell>
          <cell r="K107">
            <v>379940</v>
          </cell>
          <cell r="L107">
            <v>26040</v>
          </cell>
          <cell r="M107">
            <v>8.6071371491946089E-2</v>
          </cell>
          <cell r="N107">
            <v>8.6071371491946089E-2</v>
          </cell>
          <cell r="O107">
            <v>7911.4867885490676</v>
          </cell>
          <cell r="P107">
            <v>22207.777422953041</v>
          </cell>
          <cell r="Q107">
            <v>36100.204236677135</v>
          </cell>
          <cell r="R107">
            <v>45676.235712909816</v>
          </cell>
          <cell r="S107">
            <v>108874.84119127922</v>
          </cell>
          <cell r="T107">
            <v>1908.9908061305341</v>
          </cell>
          <cell r="U107">
            <v>1973.6052528259886</v>
          </cell>
          <cell r="V107">
            <v>2024.4588374605369</v>
          </cell>
          <cell r="W107">
            <v>2027.9558775344772</v>
          </cell>
          <cell r="X107">
            <v>2152.307586456664</v>
          </cell>
          <cell r="Y107">
            <v>337.40032009280628</v>
          </cell>
          <cell r="Z107">
            <v>353.65657703781386</v>
          </cell>
          <cell r="AA107">
            <v>363.93921982193024</v>
          </cell>
          <cell r="AB107">
            <v>351.28012377040852</v>
          </cell>
          <cell r="AC107">
            <v>383.21288366503512</v>
          </cell>
          <cell r="AD107">
            <v>10.05214737706055</v>
          </cell>
          <cell r="AE107">
            <v>14.452594846237533</v>
          </cell>
          <cell r="AF107">
            <v>11.933794869150518</v>
          </cell>
          <cell r="AG107">
            <v>12.228727575231959</v>
          </cell>
          <cell r="AH107">
            <v>8.4755260622250415</v>
          </cell>
        </row>
        <row r="108">
          <cell r="B108">
            <v>5728</v>
          </cell>
          <cell r="C108" t="str">
            <v>AL</v>
          </cell>
          <cell r="D108" t="str">
            <v>Municipal</v>
          </cell>
          <cell r="E108">
            <v>0.22158454142499201</v>
          </cell>
          <cell r="F108">
            <v>0</v>
          </cell>
          <cell r="G108">
            <v>0</v>
          </cell>
          <cell r="H108">
            <v>8315.1011447686105</v>
          </cell>
          <cell r="I108">
            <v>11.608880937499999</v>
          </cell>
          <cell r="J108">
            <v>0</v>
          </cell>
          <cell r="K108">
            <v>0</v>
          </cell>
          <cell r="L108">
            <v>0</v>
          </cell>
          <cell r="M108">
            <v>0</v>
          </cell>
          <cell r="N108">
            <v>5.9718135133812682E-2</v>
          </cell>
          <cell r="O108">
            <v>7911.4867885490676</v>
          </cell>
          <cell r="P108">
            <v>22207.777422953041</v>
          </cell>
          <cell r="Q108">
            <v>36100.204236677135</v>
          </cell>
          <cell r="R108">
            <v>45676.235712909816</v>
          </cell>
          <cell r="S108">
            <v>108874.84119127922</v>
          </cell>
          <cell r="T108">
            <v>1908.9908061305341</v>
          </cell>
          <cell r="U108">
            <v>1973.6052528259886</v>
          </cell>
          <cell r="V108">
            <v>2024.4588374605369</v>
          </cell>
          <cell r="W108">
            <v>2027.9558775344772</v>
          </cell>
          <cell r="X108">
            <v>2152.307586456664</v>
          </cell>
          <cell r="Y108">
            <v>337.40032009280628</v>
          </cell>
          <cell r="Z108">
            <v>353.65657703781386</v>
          </cell>
          <cell r="AA108">
            <v>363.93921982193024</v>
          </cell>
          <cell r="AB108">
            <v>351.28012377040852</v>
          </cell>
          <cell r="AC108">
            <v>383.21288366503512</v>
          </cell>
          <cell r="AD108">
            <v>10.05214737706055</v>
          </cell>
          <cell r="AE108">
            <v>14.452594846237533</v>
          </cell>
          <cell r="AF108">
            <v>11.933794869150518</v>
          </cell>
          <cell r="AG108">
            <v>12.228727575231959</v>
          </cell>
          <cell r="AH108">
            <v>8.4755260622250415</v>
          </cell>
        </row>
        <row r="109">
          <cell r="B109">
            <v>6052</v>
          </cell>
          <cell r="C109" t="str">
            <v>AL</v>
          </cell>
          <cell r="D109" t="str">
            <v>Municipal</v>
          </cell>
          <cell r="E109">
            <v>0.22158454142499201</v>
          </cell>
          <cell r="F109">
            <v>0</v>
          </cell>
          <cell r="G109">
            <v>0</v>
          </cell>
          <cell r="H109">
            <v>8315.1011447686105</v>
          </cell>
          <cell r="I109">
            <v>11.608880937499999</v>
          </cell>
          <cell r="J109">
            <v>0</v>
          </cell>
          <cell r="K109">
            <v>0</v>
          </cell>
          <cell r="L109">
            <v>0</v>
          </cell>
          <cell r="M109">
            <v>0</v>
          </cell>
          <cell r="N109">
            <v>5.9718135133812682E-2</v>
          </cell>
          <cell r="O109">
            <v>7911.4867885490676</v>
          </cell>
          <cell r="P109">
            <v>22207.777422953041</v>
          </cell>
          <cell r="Q109">
            <v>36100.204236677135</v>
          </cell>
          <cell r="R109">
            <v>45676.235712909816</v>
          </cell>
          <cell r="S109">
            <v>108874.84119127922</v>
          </cell>
          <cell r="T109">
            <v>1908.9908061305341</v>
          </cell>
          <cell r="U109">
            <v>1973.6052528259886</v>
          </cell>
          <cell r="V109">
            <v>2024.4588374605369</v>
          </cell>
          <cell r="W109">
            <v>2027.9558775344772</v>
          </cell>
          <cell r="X109">
            <v>2152.307586456664</v>
          </cell>
          <cell r="Y109">
            <v>337.40032009280628</v>
          </cell>
          <cell r="Z109">
            <v>353.65657703781386</v>
          </cell>
          <cell r="AA109">
            <v>363.93921982193024</v>
          </cell>
          <cell r="AB109">
            <v>351.28012377040852</v>
          </cell>
          <cell r="AC109">
            <v>383.21288366503512</v>
          </cell>
          <cell r="AD109">
            <v>10.05214737706055</v>
          </cell>
          <cell r="AE109">
            <v>14.452594846237533</v>
          </cell>
          <cell r="AF109">
            <v>11.933794869150518</v>
          </cell>
          <cell r="AG109">
            <v>12.228727575231959</v>
          </cell>
          <cell r="AH109">
            <v>8.4755260622250415</v>
          </cell>
        </row>
        <row r="110">
          <cell r="B110">
            <v>6145</v>
          </cell>
          <cell r="C110" t="str">
            <v>AL</v>
          </cell>
          <cell r="D110" t="str">
            <v>Municipal</v>
          </cell>
          <cell r="E110">
            <v>0.22158454142499201</v>
          </cell>
          <cell r="F110">
            <v>0</v>
          </cell>
          <cell r="G110">
            <v>0</v>
          </cell>
          <cell r="H110">
            <v>8315.1011447686105</v>
          </cell>
          <cell r="I110">
            <v>11.608880937499999</v>
          </cell>
          <cell r="J110">
            <v>0</v>
          </cell>
          <cell r="K110">
            <v>0</v>
          </cell>
          <cell r="L110">
            <v>0</v>
          </cell>
          <cell r="M110">
            <v>0</v>
          </cell>
          <cell r="N110">
            <v>5.9718135133812682E-2</v>
          </cell>
          <cell r="O110">
            <v>7911.4867885490676</v>
          </cell>
          <cell r="P110">
            <v>22207.777422953041</v>
          </cell>
          <cell r="Q110">
            <v>36100.204236677135</v>
          </cell>
          <cell r="R110">
            <v>45676.235712909816</v>
          </cell>
          <cell r="S110">
            <v>108874.84119127922</v>
          </cell>
          <cell r="T110">
            <v>1908.9908061305341</v>
          </cell>
          <cell r="U110">
            <v>1973.6052528259886</v>
          </cell>
          <cell r="V110">
            <v>2024.4588374605369</v>
          </cell>
          <cell r="W110">
            <v>2027.9558775344772</v>
          </cell>
          <cell r="X110">
            <v>2152.307586456664</v>
          </cell>
          <cell r="Y110">
            <v>337.40032009280628</v>
          </cell>
          <cell r="Z110">
            <v>353.65657703781386</v>
          </cell>
          <cell r="AA110">
            <v>363.93921982193024</v>
          </cell>
          <cell r="AB110">
            <v>351.28012377040852</v>
          </cell>
          <cell r="AC110">
            <v>383.21288366503512</v>
          </cell>
          <cell r="AD110">
            <v>10.05214737706055</v>
          </cell>
          <cell r="AE110">
            <v>14.452594846237533</v>
          </cell>
          <cell r="AF110">
            <v>11.933794869150518</v>
          </cell>
          <cell r="AG110">
            <v>12.228727575231959</v>
          </cell>
          <cell r="AH110">
            <v>8.4755260622250415</v>
          </cell>
        </row>
        <row r="111">
          <cell r="B111">
            <v>6422</v>
          </cell>
          <cell r="C111" t="str">
            <v>AL</v>
          </cell>
          <cell r="D111" t="str">
            <v>Municipal</v>
          </cell>
          <cell r="E111">
            <v>0.22158454142499201</v>
          </cell>
          <cell r="F111">
            <v>1</v>
          </cell>
          <cell r="G111">
            <v>14642.012121212121</v>
          </cell>
          <cell r="H111">
            <v>14642.012121212121</v>
          </cell>
          <cell r="I111">
            <v>11.608880937499999</v>
          </cell>
          <cell r="J111">
            <v>63128</v>
          </cell>
          <cell r="K111">
            <v>603983</v>
          </cell>
          <cell r="L111">
            <v>41250</v>
          </cell>
          <cell r="M111">
            <v>9.5005329514137815E-2</v>
          </cell>
          <cell r="N111">
            <v>9.5005329514137815E-2</v>
          </cell>
          <cell r="O111">
            <v>7911.4867885490676</v>
          </cell>
          <cell r="P111">
            <v>22207.777422953041</v>
          </cell>
          <cell r="Q111">
            <v>36100.204236677135</v>
          </cell>
          <cell r="R111">
            <v>45676.235712909816</v>
          </cell>
          <cell r="S111">
            <v>108874.84119127922</v>
          </cell>
          <cell r="T111">
            <v>1908.9908061305341</v>
          </cell>
          <cell r="U111">
            <v>1973.6052528259886</v>
          </cell>
          <cell r="V111">
            <v>2024.4588374605369</v>
          </cell>
          <cell r="W111">
            <v>2027.9558775344772</v>
          </cell>
          <cell r="X111">
            <v>2152.307586456664</v>
          </cell>
          <cell r="Y111">
            <v>337.40032009280628</v>
          </cell>
          <cell r="Z111">
            <v>353.65657703781386</v>
          </cell>
          <cell r="AA111">
            <v>363.93921982193024</v>
          </cell>
          <cell r="AB111">
            <v>351.28012377040852</v>
          </cell>
          <cell r="AC111">
            <v>383.21288366503512</v>
          </cell>
          <cell r="AD111">
            <v>10.05214737706055</v>
          </cell>
          <cell r="AE111">
            <v>14.452594846237533</v>
          </cell>
          <cell r="AF111">
            <v>11.933794869150518</v>
          </cell>
          <cell r="AG111">
            <v>12.228727575231959</v>
          </cell>
          <cell r="AH111">
            <v>8.4755260622250415</v>
          </cell>
        </row>
        <row r="112">
          <cell r="B112">
            <v>8209</v>
          </cell>
          <cell r="C112" t="str">
            <v>AL</v>
          </cell>
          <cell r="D112" t="str">
            <v>Municipal</v>
          </cell>
          <cell r="E112">
            <v>0.22158454142499201</v>
          </cell>
          <cell r="F112">
            <v>0</v>
          </cell>
          <cell r="G112">
            <v>0</v>
          </cell>
          <cell r="H112">
            <v>8315.1011447686105</v>
          </cell>
          <cell r="I112">
            <v>11.608880937499999</v>
          </cell>
          <cell r="J112">
            <v>0</v>
          </cell>
          <cell r="K112">
            <v>0</v>
          </cell>
          <cell r="L112">
            <v>0</v>
          </cell>
          <cell r="M112">
            <v>0</v>
          </cell>
          <cell r="N112">
            <v>5.9718135133812682E-2</v>
          </cell>
          <cell r="O112">
            <v>7911.4867885490676</v>
          </cell>
          <cell r="P112">
            <v>22207.777422953041</v>
          </cell>
          <cell r="Q112">
            <v>36100.204236677135</v>
          </cell>
          <cell r="R112">
            <v>45676.235712909816</v>
          </cell>
          <cell r="S112">
            <v>108874.84119127922</v>
          </cell>
          <cell r="T112">
            <v>1908.9908061305341</v>
          </cell>
          <cell r="U112">
            <v>1973.6052528259886</v>
          </cell>
          <cell r="V112">
            <v>2024.4588374605369</v>
          </cell>
          <cell r="W112">
            <v>2027.9558775344772</v>
          </cell>
          <cell r="X112">
            <v>2152.307586456664</v>
          </cell>
          <cell r="Y112">
            <v>337.40032009280628</v>
          </cell>
          <cell r="Z112">
            <v>353.65657703781386</v>
          </cell>
          <cell r="AA112">
            <v>363.93921982193024</v>
          </cell>
          <cell r="AB112">
            <v>351.28012377040852</v>
          </cell>
          <cell r="AC112">
            <v>383.21288366503512</v>
          </cell>
          <cell r="AD112">
            <v>10.05214737706055</v>
          </cell>
          <cell r="AE112">
            <v>14.452594846237533</v>
          </cell>
          <cell r="AF112">
            <v>11.933794869150518</v>
          </cell>
          <cell r="AG112">
            <v>12.228727575231959</v>
          </cell>
          <cell r="AH112">
            <v>8.4755260622250415</v>
          </cell>
        </row>
        <row r="113">
          <cell r="B113">
            <v>8226</v>
          </cell>
          <cell r="C113" t="str">
            <v>AL</v>
          </cell>
          <cell r="D113" t="str">
            <v>Municipal</v>
          </cell>
          <cell r="E113">
            <v>0.22158454142499201</v>
          </cell>
          <cell r="F113">
            <v>1</v>
          </cell>
          <cell r="G113">
            <v>13619.505494505494</v>
          </cell>
          <cell r="H113">
            <v>13619.505494505494</v>
          </cell>
          <cell r="I113">
            <v>11.608880937499999</v>
          </cell>
          <cell r="J113">
            <v>6326</v>
          </cell>
          <cell r="K113">
            <v>59490</v>
          </cell>
          <cell r="L113">
            <v>4368</v>
          </cell>
          <cell r="M113">
            <v>9.6108739229786522E-2</v>
          </cell>
          <cell r="N113">
            <v>9.6108739229786522E-2</v>
          </cell>
          <cell r="O113">
            <v>7911.4867885490676</v>
          </cell>
          <cell r="P113">
            <v>22207.777422953041</v>
          </cell>
          <cell r="Q113">
            <v>36100.204236677135</v>
          </cell>
          <cell r="R113">
            <v>45676.235712909816</v>
          </cell>
          <cell r="S113">
            <v>108874.84119127922</v>
          </cell>
          <cell r="T113">
            <v>1908.9908061305341</v>
          </cell>
          <cell r="U113">
            <v>1973.6052528259886</v>
          </cell>
          <cell r="V113">
            <v>2024.4588374605369</v>
          </cell>
          <cell r="W113">
            <v>2027.9558775344772</v>
          </cell>
          <cell r="X113">
            <v>2152.307586456664</v>
          </cell>
          <cell r="Y113">
            <v>337.40032009280628</v>
          </cell>
          <cell r="Z113">
            <v>353.65657703781386</v>
          </cell>
          <cell r="AA113">
            <v>363.93921982193024</v>
          </cell>
          <cell r="AB113">
            <v>351.28012377040852</v>
          </cell>
          <cell r="AC113">
            <v>383.21288366503512</v>
          </cell>
          <cell r="AD113">
            <v>10.05214737706055</v>
          </cell>
          <cell r="AE113">
            <v>14.452594846237533</v>
          </cell>
          <cell r="AF113">
            <v>11.933794869150518</v>
          </cell>
          <cell r="AG113">
            <v>12.228727575231959</v>
          </cell>
          <cell r="AH113">
            <v>8.4755260622250415</v>
          </cell>
        </row>
        <row r="114">
          <cell r="B114">
            <v>9094</v>
          </cell>
          <cell r="C114" t="str">
            <v>AL</v>
          </cell>
          <cell r="D114" t="str">
            <v>Municipal</v>
          </cell>
          <cell r="E114">
            <v>0.22158454142499201</v>
          </cell>
          <cell r="F114">
            <v>1</v>
          </cell>
          <cell r="G114">
            <v>14691.213523704007</v>
          </cell>
          <cell r="H114">
            <v>14691.213523704007</v>
          </cell>
          <cell r="I114">
            <v>11.608880937499999</v>
          </cell>
          <cell r="J114">
            <v>249558</v>
          </cell>
          <cell r="K114">
            <v>2466405</v>
          </cell>
          <cell r="L114">
            <v>167883</v>
          </cell>
          <cell r="M114">
            <v>9.1700590494600956E-2</v>
          </cell>
          <cell r="N114">
            <v>9.1700590494600956E-2</v>
          </cell>
          <cell r="O114">
            <v>7911.4867885490676</v>
          </cell>
          <cell r="P114">
            <v>22207.777422953041</v>
          </cell>
          <cell r="Q114">
            <v>36100.204236677135</v>
          </cell>
          <cell r="R114">
            <v>45676.235712909816</v>
          </cell>
          <cell r="S114">
            <v>108874.84119127922</v>
          </cell>
          <cell r="T114">
            <v>1908.9908061305341</v>
          </cell>
          <cell r="U114">
            <v>1973.6052528259886</v>
          </cell>
          <cell r="V114">
            <v>2024.4588374605369</v>
          </cell>
          <cell r="W114">
            <v>2027.9558775344772</v>
          </cell>
          <cell r="X114">
            <v>2152.307586456664</v>
          </cell>
          <cell r="Y114">
            <v>337.40032009280628</v>
          </cell>
          <cell r="Z114">
            <v>353.65657703781386</v>
          </cell>
          <cell r="AA114">
            <v>363.93921982193024</v>
          </cell>
          <cell r="AB114">
            <v>351.28012377040852</v>
          </cell>
          <cell r="AC114">
            <v>383.21288366503512</v>
          </cell>
          <cell r="AD114">
            <v>10.05214737706055</v>
          </cell>
          <cell r="AE114">
            <v>14.452594846237533</v>
          </cell>
          <cell r="AF114">
            <v>11.933794869150518</v>
          </cell>
          <cell r="AG114">
            <v>12.228727575231959</v>
          </cell>
          <cell r="AH114">
            <v>8.4755260622250415</v>
          </cell>
        </row>
        <row r="115">
          <cell r="B115">
            <v>10570</v>
          </cell>
          <cell r="C115" t="str">
            <v>AL</v>
          </cell>
          <cell r="D115" t="str">
            <v>Municipal</v>
          </cell>
          <cell r="E115">
            <v>0.22158454142499201</v>
          </cell>
          <cell r="F115">
            <v>0</v>
          </cell>
          <cell r="G115">
            <v>0</v>
          </cell>
          <cell r="H115">
            <v>8315.1011447686105</v>
          </cell>
          <cell r="I115">
            <v>11.608880937499999</v>
          </cell>
          <cell r="J115">
            <v>0</v>
          </cell>
          <cell r="K115">
            <v>0</v>
          </cell>
          <cell r="L115">
            <v>0</v>
          </cell>
          <cell r="M115">
            <v>0</v>
          </cell>
          <cell r="N115">
            <v>5.9718135133812682E-2</v>
          </cell>
          <cell r="O115">
            <v>7911.4867885490676</v>
          </cell>
          <cell r="P115">
            <v>22207.777422953041</v>
          </cell>
          <cell r="Q115">
            <v>36100.204236677135</v>
          </cell>
          <cell r="R115">
            <v>45676.235712909816</v>
          </cell>
          <cell r="S115">
            <v>108874.84119127922</v>
          </cell>
          <cell r="T115">
            <v>1908.9908061305341</v>
          </cell>
          <cell r="U115">
            <v>1973.6052528259886</v>
          </cell>
          <cell r="V115">
            <v>2024.4588374605369</v>
          </cell>
          <cell r="W115">
            <v>2027.9558775344772</v>
          </cell>
          <cell r="X115">
            <v>2152.307586456664</v>
          </cell>
          <cell r="Y115">
            <v>337.40032009280628</v>
          </cell>
          <cell r="Z115">
            <v>353.65657703781386</v>
          </cell>
          <cell r="AA115">
            <v>363.93921982193024</v>
          </cell>
          <cell r="AB115">
            <v>351.28012377040852</v>
          </cell>
          <cell r="AC115">
            <v>383.21288366503512</v>
          </cell>
          <cell r="AD115">
            <v>10.05214737706055</v>
          </cell>
          <cell r="AE115">
            <v>14.452594846237533</v>
          </cell>
          <cell r="AF115">
            <v>11.933794869150518</v>
          </cell>
          <cell r="AG115">
            <v>12.228727575231959</v>
          </cell>
          <cell r="AH115">
            <v>8.4755260622250415</v>
          </cell>
        </row>
        <row r="116">
          <cell r="B116">
            <v>10687</v>
          </cell>
          <cell r="C116" t="str">
            <v>AL</v>
          </cell>
          <cell r="D116" t="str">
            <v>Municipal</v>
          </cell>
          <cell r="E116">
            <v>0.22158454142499201</v>
          </cell>
          <cell r="F116">
            <v>0</v>
          </cell>
          <cell r="G116">
            <v>0</v>
          </cell>
          <cell r="H116">
            <v>8315.1011447686105</v>
          </cell>
          <cell r="I116">
            <v>11.608880937499999</v>
          </cell>
          <cell r="J116">
            <v>0</v>
          </cell>
          <cell r="K116">
            <v>0</v>
          </cell>
          <cell r="L116">
            <v>0</v>
          </cell>
          <cell r="M116">
            <v>0</v>
          </cell>
          <cell r="N116">
            <v>5.9718135133812682E-2</v>
          </cell>
          <cell r="O116">
            <v>7911.4867885490676</v>
          </cell>
          <cell r="P116">
            <v>22207.777422953041</v>
          </cell>
          <cell r="Q116">
            <v>36100.204236677135</v>
          </cell>
          <cell r="R116">
            <v>45676.235712909816</v>
          </cell>
          <cell r="S116">
            <v>108874.84119127922</v>
          </cell>
          <cell r="T116">
            <v>1908.9908061305341</v>
          </cell>
          <cell r="U116">
            <v>1973.6052528259886</v>
          </cell>
          <cell r="V116">
            <v>2024.4588374605369</v>
          </cell>
          <cell r="W116">
            <v>2027.9558775344772</v>
          </cell>
          <cell r="X116">
            <v>2152.307586456664</v>
          </cell>
          <cell r="Y116">
            <v>337.40032009280628</v>
          </cell>
          <cell r="Z116">
            <v>353.65657703781386</v>
          </cell>
          <cell r="AA116">
            <v>363.93921982193024</v>
          </cell>
          <cell r="AB116">
            <v>351.28012377040852</v>
          </cell>
          <cell r="AC116">
            <v>383.21288366503512</v>
          </cell>
          <cell r="AD116">
            <v>10.05214737706055</v>
          </cell>
          <cell r="AE116">
            <v>14.452594846237533</v>
          </cell>
          <cell r="AF116">
            <v>11.933794869150518</v>
          </cell>
          <cell r="AG116">
            <v>12.228727575231959</v>
          </cell>
          <cell r="AH116">
            <v>8.4755260622250415</v>
          </cell>
        </row>
        <row r="117">
          <cell r="B117">
            <v>11333</v>
          </cell>
          <cell r="C117" t="str">
            <v>AL</v>
          </cell>
          <cell r="D117" t="str">
            <v>Municipal</v>
          </cell>
          <cell r="E117">
            <v>0.22158454142499201</v>
          </cell>
          <cell r="F117">
            <v>0</v>
          </cell>
          <cell r="G117">
            <v>0</v>
          </cell>
          <cell r="H117">
            <v>8315.1011447686105</v>
          </cell>
          <cell r="I117">
            <v>11.608880937499999</v>
          </cell>
          <cell r="J117">
            <v>0</v>
          </cell>
          <cell r="K117">
            <v>0</v>
          </cell>
          <cell r="L117">
            <v>0</v>
          </cell>
          <cell r="M117">
            <v>0</v>
          </cell>
          <cell r="N117">
            <v>5.9718135133812682E-2</v>
          </cell>
          <cell r="O117">
            <v>7911.4867885490676</v>
          </cell>
          <cell r="P117">
            <v>22207.777422953041</v>
          </cell>
          <cell r="Q117">
            <v>36100.204236677135</v>
          </cell>
          <cell r="R117">
            <v>45676.235712909816</v>
          </cell>
          <cell r="S117">
            <v>108874.84119127922</v>
          </cell>
          <cell r="T117">
            <v>1908.9908061305341</v>
          </cell>
          <cell r="U117">
            <v>1973.6052528259886</v>
          </cell>
          <cell r="V117">
            <v>2024.4588374605369</v>
          </cell>
          <cell r="W117">
            <v>2027.9558775344772</v>
          </cell>
          <cell r="X117">
            <v>2152.307586456664</v>
          </cell>
          <cell r="Y117">
            <v>337.40032009280628</v>
          </cell>
          <cell r="Z117">
            <v>353.65657703781386</v>
          </cell>
          <cell r="AA117">
            <v>363.93921982193024</v>
          </cell>
          <cell r="AB117">
            <v>351.28012377040852</v>
          </cell>
          <cell r="AC117">
            <v>383.21288366503512</v>
          </cell>
          <cell r="AD117">
            <v>10.05214737706055</v>
          </cell>
          <cell r="AE117">
            <v>14.452594846237533</v>
          </cell>
          <cell r="AF117">
            <v>11.933794869150518</v>
          </cell>
          <cell r="AG117">
            <v>12.228727575231959</v>
          </cell>
          <cell r="AH117">
            <v>8.4755260622250415</v>
          </cell>
        </row>
        <row r="118">
          <cell r="B118">
            <v>13144</v>
          </cell>
          <cell r="C118" t="str">
            <v>AL</v>
          </cell>
          <cell r="D118" t="str">
            <v>Municipal</v>
          </cell>
          <cell r="E118">
            <v>0.22158454142499201</v>
          </cell>
          <cell r="F118">
            <v>1</v>
          </cell>
          <cell r="G118">
            <v>14538.975501113586</v>
          </cell>
          <cell r="H118">
            <v>14538.975501113586</v>
          </cell>
          <cell r="I118">
            <v>11.608880937499999</v>
          </cell>
          <cell r="J118">
            <v>10088</v>
          </cell>
          <cell r="K118">
            <v>97920</v>
          </cell>
          <cell r="L118">
            <v>6735</v>
          </cell>
          <cell r="M118">
            <v>9.3441281072623047E-2</v>
          </cell>
          <cell r="N118">
            <v>9.3441281072623047E-2</v>
          </cell>
          <cell r="O118">
            <v>7911.4867885490676</v>
          </cell>
          <cell r="P118">
            <v>22207.777422953041</v>
          </cell>
          <cell r="Q118">
            <v>36100.204236677135</v>
          </cell>
          <cell r="R118">
            <v>45676.235712909816</v>
          </cell>
          <cell r="S118">
            <v>108874.84119127922</v>
          </cell>
          <cell r="T118">
            <v>1908.9908061305341</v>
          </cell>
          <cell r="U118">
            <v>1973.6052528259886</v>
          </cell>
          <cell r="V118">
            <v>2024.4588374605369</v>
          </cell>
          <cell r="W118">
            <v>2027.9558775344772</v>
          </cell>
          <cell r="X118">
            <v>2152.307586456664</v>
          </cell>
          <cell r="Y118">
            <v>337.40032009280628</v>
          </cell>
          <cell r="Z118">
            <v>353.65657703781386</v>
          </cell>
          <cell r="AA118">
            <v>363.93921982193024</v>
          </cell>
          <cell r="AB118">
            <v>351.28012377040852</v>
          </cell>
          <cell r="AC118">
            <v>383.21288366503512</v>
          </cell>
          <cell r="AD118">
            <v>10.05214737706055</v>
          </cell>
          <cell r="AE118">
            <v>14.452594846237533</v>
          </cell>
          <cell r="AF118">
            <v>11.933794869150518</v>
          </cell>
          <cell r="AG118">
            <v>12.228727575231959</v>
          </cell>
          <cell r="AH118">
            <v>8.4755260622250415</v>
          </cell>
        </row>
        <row r="119">
          <cell r="B119">
            <v>14146</v>
          </cell>
          <cell r="C119" t="str">
            <v>AL</v>
          </cell>
          <cell r="D119" t="str">
            <v>Municipal</v>
          </cell>
          <cell r="E119">
            <v>0.22158454142499201</v>
          </cell>
          <cell r="F119">
            <v>1</v>
          </cell>
          <cell r="G119">
            <v>12200.263968323801</v>
          </cell>
          <cell r="H119">
            <v>12200.263968323801</v>
          </cell>
          <cell r="I119">
            <v>11.608880937499999</v>
          </cell>
          <cell r="J119">
            <v>16163</v>
          </cell>
          <cell r="K119">
            <v>138656</v>
          </cell>
          <cell r="L119">
            <v>11365</v>
          </cell>
          <cell r="M119">
            <v>0.10515073864631715</v>
          </cell>
          <cell r="N119">
            <v>0.10515073864631715</v>
          </cell>
          <cell r="O119">
            <v>7911.4867885490676</v>
          </cell>
          <cell r="P119">
            <v>22207.777422953041</v>
          </cell>
          <cell r="Q119">
            <v>36100.204236677135</v>
          </cell>
          <cell r="R119">
            <v>45676.235712909816</v>
          </cell>
          <cell r="S119">
            <v>108874.84119127922</v>
          </cell>
          <cell r="T119">
            <v>1908.9908061305341</v>
          </cell>
          <cell r="U119">
            <v>1973.6052528259886</v>
          </cell>
          <cell r="V119">
            <v>2024.4588374605369</v>
          </cell>
          <cell r="W119">
            <v>2027.9558775344772</v>
          </cell>
          <cell r="X119">
            <v>2152.307586456664</v>
          </cell>
          <cell r="Y119">
            <v>337.40032009280628</v>
          </cell>
          <cell r="Z119">
            <v>353.65657703781386</v>
          </cell>
          <cell r="AA119">
            <v>363.93921982193024</v>
          </cell>
          <cell r="AB119">
            <v>351.28012377040852</v>
          </cell>
          <cell r="AC119">
            <v>383.21288366503512</v>
          </cell>
          <cell r="AD119">
            <v>10.05214737706055</v>
          </cell>
          <cell r="AE119">
            <v>14.452594846237533</v>
          </cell>
          <cell r="AF119">
            <v>11.933794869150518</v>
          </cell>
          <cell r="AG119">
            <v>12.228727575231959</v>
          </cell>
          <cell r="AH119">
            <v>8.4755260622250415</v>
          </cell>
        </row>
        <row r="120">
          <cell r="B120">
            <v>14151</v>
          </cell>
          <cell r="C120" t="str">
            <v>AL</v>
          </cell>
          <cell r="D120" t="str">
            <v>Municipal</v>
          </cell>
          <cell r="E120">
            <v>0.22158454142499201</v>
          </cell>
          <cell r="F120">
            <v>0</v>
          </cell>
          <cell r="G120">
            <v>0</v>
          </cell>
          <cell r="H120">
            <v>8315.1011447686105</v>
          </cell>
          <cell r="I120">
            <v>11.608880937499999</v>
          </cell>
          <cell r="J120">
            <v>0</v>
          </cell>
          <cell r="K120">
            <v>0</v>
          </cell>
          <cell r="L120">
            <v>0</v>
          </cell>
          <cell r="M120">
            <v>0</v>
          </cell>
          <cell r="N120">
            <v>5.9718135133812682E-2</v>
          </cell>
          <cell r="O120">
            <v>7911.4867885490676</v>
          </cell>
          <cell r="P120">
            <v>22207.777422953041</v>
          </cell>
          <cell r="Q120">
            <v>36100.204236677135</v>
          </cell>
          <cell r="R120">
            <v>45676.235712909816</v>
          </cell>
          <cell r="S120">
            <v>108874.84119127922</v>
          </cell>
          <cell r="T120">
            <v>1908.9908061305341</v>
          </cell>
          <cell r="U120">
            <v>1973.6052528259886</v>
          </cell>
          <cell r="V120">
            <v>2024.4588374605369</v>
          </cell>
          <cell r="W120">
            <v>2027.9558775344772</v>
          </cell>
          <cell r="X120">
            <v>2152.307586456664</v>
          </cell>
          <cell r="Y120">
            <v>337.40032009280628</v>
          </cell>
          <cell r="Z120">
            <v>353.65657703781386</v>
          </cell>
          <cell r="AA120">
            <v>363.93921982193024</v>
          </cell>
          <cell r="AB120">
            <v>351.28012377040852</v>
          </cell>
          <cell r="AC120">
            <v>383.21288366503512</v>
          </cell>
          <cell r="AD120">
            <v>10.05214737706055</v>
          </cell>
          <cell r="AE120">
            <v>14.452594846237533</v>
          </cell>
          <cell r="AF120">
            <v>11.933794869150518</v>
          </cell>
          <cell r="AG120">
            <v>12.228727575231959</v>
          </cell>
          <cell r="AH120">
            <v>8.4755260622250415</v>
          </cell>
        </row>
        <row r="121">
          <cell r="B121">
            <v>15022</v>
          </cell>
          <cell r="C121" t="str">
            <v>AL</v>
          </cell>
          <cell r="D121" t="str">
            <v>Municipal</v>
          </cell>
          <cell r="E121">
            <v>0.22158454142499201</v>
          </cell>
          <cell r="F121">
            <v>0</v>
          </cell>
          <cell r="G121">
            <v>0</v>
          </cell>
          <cell r="H121">
            <v>8315.1011447686105</v>
          </cell>
          <cell r="I121">
            <v>11.608880937499999</v>
          </cell>
          <cell r="J121">
            <v>0</v>
          </cell>
          <cell r="K121">
            <v>0</v>
          </cell>
          <cell r="L121">
            <v>0</v>
          </cell>
          <cell r="M121">
            <v>0</v>
          </cell>
          <cell r="N121">
            <v>5.9718135133812682E-2</v>
          </cell>
          <cell r="O121">
            <v>7911.4867885490676</v>
          </cell>
          <cell r="P121">
            <v>22207.777422953041</v>
          </cell>
          <cell r="Q121">
            <v>36100.204236677135</v>
          </cell>
          <cell r="R121">
            <v>45676.235712909816</v>
          </cell>
          <cell r="S121">
            <v>108874.84119127922</v>
          </cell>
          <cell r="T121">
            <v>1908.9908061305341</v>
          </cell>
          <cell r="U121">
            <v>1973.6052528259886</v>
          </cell>
          <cell r="V121">
            <v>2024.4588374605369</v>
          </cell>
          <cell r="W121">
            <v>2027.9558775344772</v>
          </cell>
          <cell r="X121">
            <v>2152.307586456664</v>
          </cell>
          <cell r="Y121">
            <v>337.40032009280628</v>
          </cell>
          <cell r="Z121">
            <v>353.65657703781386</v>
          </cell>
          <cell r="AA121">
            <v>363.93921982193024</v>
          </cell>
          <cell r="AB121">
            <v>351.28012377040852</v>
          </cell>
          <cell r="AC121">
            <v>383.21288366503512</v>
          </cell>
          <cell r="AD121">
            <v>10.05214737706055</v>
          </cell>
          <cell r="AE121">
            <v>14.452594846237533</v>
          </cell>
          <cell r="AF121">
            <v>11.933794869150518</v>
          </cell>
          <cell r="AG121">
            <v>12.228727575231959</v>
          </cell>
          <cell r="AH121">
            <v>8.4755260622250415</v>
          </cell>
        </row>
        <row r="122">
          <cell r="B122">
            <v>16140</v>
          </cell>
          <cell r="C122" t="str">
            <v>AL</v>
          </cell>
          <cell r="D122" t="str">
            <v>Municipal</v>
          </cell>
          <cell r="E122">
            <v>0.22158454142499201</v>
          </cell>
          <cell r="F122">
            <v>0</v>
          </cell>
          <cell r="G122">
            <v>0</v>
          </cell>
          <cell r="H122">
            <v>8315.1011447686105</v>
          </cell>
          <cell r="I122">
            <v>11.608880937499999</v>
          </cell>
          <cell r="J122">
            <v>0</v>
          </cell>
          <cell r="K122">
            <v>0</v>
          </cell>
          <cell r="L122">
            <v>0</v>
          </cell>
          <cell r="M122">
            <v>0</v>
          </cell>
          <cell r="N122">
            <v>5.9718135133812682E-2</v>
          </cell>
          <cell r="O122">
            <v>7911.4867885490676</v>
          </cell>
          <cell r="P122">
            <v>22207.777422953041</v>
          </cell>
          <cell r="Q122">
            <v>36100.204236677135</v>
          </cell>
          <cell r="R122">
            <v>45676.235712909816</v>
          </cell>
          <cell r="S122">
            <v>108874.84119127922</v>
          </cell>
          <cell r="T122">
            <v>1908.9908061305341</v>
          </cell>
          <cell r="U122">
            <v>1973.6052528259886</v>
          </cell>
          <cell r="V122">
            <v>2024.4588374605369</v>
          </cell>
          <cell r="W122">
            <v>2027.9558775344772</v>
          </cell>
          <cell r="X122">
            <v>2152.307586456664</v>
          </cell>
          <cell r="Y122">
            <v>337.40032009280628</v>
          </cell>
          <cell r="Z122">
            <v>353.65657703781386</v>
          </cell>
          <cell r="AA122">
            <v>363.93921982193024</v>
          </cell>
          <cell r="AB122">
            <v>351.28012377040852</v>
          </cell>
          <cell r="AC122">
            <v>383.21288366503512</v>
          </cell>
          <cell r="AD122">
            <v>10.05214737706055</v>
          </cell>
          <cell r="AE122">
            <v>14.452594846237533</v>
          </cell>
          <cell r="AF122">
            <v>11.933794869150518</v>
          </cell>
          <cell r="AG122">
            <v>12.228727575231959</v>
          </cell>
          <cell r="AH122">
            <v>8.4755260622250415</v>
          </cell>
        </row>
        <row r="123">
          <cell r="B123">
            <v>16458</v>
          </cell>
          <cell r="C123" t="str">
            <v>AL</v>
          </cell>
          <cell r="D123" t="str">
            <v>Municipal</v>
          </cell>
          <cell r="E123">
            <v>0.22158454142499201</v>
          </cell>
          <cell r="F123">
            <v>1</v>
          </cell>
          <cell r="G123">
            <v>12171.49332661798</v>
          </cell>
          <cell r="H123">
            <v>12171.49332661798</v>
          </cell>
          <cell r="I123">
            <v>11.608880937499999</v>
          </cell>
          <cell r="J123">
            <v>5735</v>
          </cell>
          <cell r="K123">
            <v>48333</v>
          </cell>
          <cell r="L123">
            <v>3971</v>
          </cell>
          <cell r="M123">
            <v>0.1072106760508607</v>
          </cell>
          <cell r="N123">
            <v>0.1072106760508607</v>
          </cell>
          <cell r="O123">
            <v>7911.4867885490676</v>
          </cell>
          <cell r="P123">
            <v>22207.777422953041</v>
          </cell>
          <cell r="Q123">
            <v>36100.204236677135</v>
          </cell>
          <cell r="R123">
            <v>45676.235712909816</v>
          </cell>
          <cell r="S123">
            <v>108874.84119127922</v>
          </cell>
          <cell r="T123">
            <v>1908.9908061305341</v>
          </cell>
          <cell r="U123">
            <v>1973.6052528259886</v>
          </cell>
          <cell r="V123">
            <v>2024.4588374605369</v>
          </cell>
          <cell r="W123">
            <v>2027.9558775344772</v>
          </cell>
          <cell r="X123">
            <v>2152.307586456664</v>
          </cell>
          <cell r="Y123">
            <v>337.40032009280628</v>
          </cell>
          <cell r="Z123">
            <v>353.65657703781386</v>
          </cell>
          <cell r="AA123">
            <v>363.93921982193024</v>
          </cell>
          <cell r="AB123">
            <v>351.28012377040852</v>
          </cell>
          <cell r="AC123">
            <v>383.21288366503512</v>
          </cell>
          <cell r="AD123">
            <v>10.05214737706055</v>
          </cell>
          <cell r="AE123">
            <v>14.452594846237533</v>
          </cell>
          <cell r="AF123">
            <v>11.933794869150518</v>
          </cell>
          <cell r="AG123">
            <v>12.228727575231959</v>
          </cell>
          <cell r="AH123">
            <v>8.4755260622250415</v>
          </cell>
        </row>
        <row r="124">
          <cell r="B124">
            <v>16829</v>
          </cell>
          <cell r="C124" t="str">
            <v>AL</v>
          </cell>
          <cell r="D124" t="str">
            <v>Municipal</v>
          </cell>
          <cell r="E124">
            <v>0.22158454142499201</v>
          </cell>
          <cell r="F124">
            <v>1</v>
          </cell>
          <cell r="G124">
            <v>13770.153621068031</v>
          </cell>
          <cell r="H124">
            <v>13770.153621068031</v>
          </cell>
          <cell r="I124">
            <v>11.608880937499999</v>
          </cell>
          <cell r="J124">
            <v>11103</v>
          </cell>
          <cell r="K124">
            <v>94119</v>
          </cell>
          <cell r="L124">
            <v>6835</v>
          </cell>
          <cell r="M124">
            <v>0.1078511202361505</v>
          </cell>
          <cell r="N124">
            <v>0.1078511202361505</v>
          </cell>
          <cell r="O124">
            <v>7911.4867885490676</v>
          </cell>
          <cell r="P124">
            <v>22207.777422953041</v>
          </cell>
          <cell r="Q124">
            <v>36100.204236677135</v>
          </cell>
          <cell r="R124">
            <v>45676.235712909816</v>
          </cell>
          <cell r="S124">
            <v>108874.84119127922</v>
          </cell>
          <cell r="T124">
            <v>1908.9908061305341</v>
          </cell>
          <cell r="U124">
            <v>1973.6052528259886</v>
          </cell>
          <cell r="V124">
            <v>2024.4588374605369</v>
          </cell>
          <cell r="W124">
            <v>2027.9558775344772</v>
          </cell>
          <cell r="X124">
            <v>2152.307586456664</v>
          </cell>
          <cell r="Y124">
            <v>337.40032009280628</v>
          </cell>
          <cell r="Z124">
            <v>353.65657703781386</v>
          </cell>
          <cell r="AA124">
            <v>363.93921982193024</v>
          </cell>
          <cell r="AB124">
            <v>351.28012377040852</v>
          </cell>
          <cell r="AC124">
            <v>383.21288366503512</v>
          </cell>
          <cell r="AD124">
            <v>10.05214737706055</v>
          </cell>
          <cell r="AE124">
            <v>14.452594846237533</v>
          </cell>
          <cell r="AF124">
            <v>11.933794869150518</v>
          </cell>
          <cell r="AG124">
            <v>12.228727575231959</v>
          </cell>
          <cell r="AH124">
            <v>8.4755260622250415</v>
          </cell>
        </row>
        <row r="125">
          <cell r="B125">
            <v>18472</v>
          </cell>
          <cell r="C125" t="str">
            <v>AL</v>
          </cell>
          <cell r="D125" t="str">
            <v>Municipal</v>
          </cell>
          <cell r="E125">
            <v>0.22158454142499201</v>
          </cell>
          <cell r="F125">
            <v>1</v>
          </cell>
          <cell r="G125">
            <v>13070.89552238806</v>
          </cell>
          <cell r="H125">
            <v>13070.89552238806</v>
          </cell>
          <cell r="I125">
            <v>11.608880937499999</v>
          </cell>
          <cell r="J125">
            <v>3494</v>
          </cell>
          <cell r="K125">
            <v>28024</v>
          </cell>
          <cell r="L125">
            <v>2144</v>
          </cell>
          <cell r="M125">
            <v>0.11402107876248929</v>
          </cell>
          <cell r="N125">
            <v>0.11402107876248929</v>
          </cell>
          <cell r="O125">
            <v>7911.4867885490676</v>
          </cell>
          <cell r="P125">
            <v>22207.777422953041</v>
          </cell>
          <cell r="Q125">
            <v>36100.204236677135</v>
          </cell>
          <cell r="R125">
            <v>45676.235712909816</v>
          </cell>
          <cell r="S125">
            <v>108874.84119127922</v>
          </cell>
          <cell r="T125">
            <v>1908.9908061305341</v>
          </cell>
          <cell r="U125">
            <v>1973.6052528259886</v>
          </cell>
          <cell r="V125">
            <v>2024.4588374605369</v>
          </cell>
          <cell r="W125">
            <v>2027.9558775344772</v>
          </cell>
          <cell r="X125">
            <v>2152.307586456664</v>
          </cell>
          <cell r="Y125">
            <v>337.40032009280628</v>
          </cell>
          <cell r="Z125">
            <v>353.65657703781386</v>
          </cell>
          <cell r="AA125">
            <v>363.93921982193024</v>
          </cell>
          <cell r="AB125">
            <v>351.28012377040852</v>
          </cell>
          <cell r="AC125">
            <v>383.21288366503512</v>
          </cell>
          <cell r="AD125">
            <v>10.05214737706055</v>
          </cell>
          <cell r="AE125">
            <v>14.452594846237533</v>
          </cell>
          <cell r="AF125">
            <v>11.933794869150518</v>
          </cell>
          <cell r="AG125">
            <v>12.228727575231959</v>
          </cell>
          <cell r="AH125">
            <v>8.4755260622250415</v>
          </cell>
        </row>
        <row r="126">
          <cell r="B126">
            <v>19225</v>
          </cell>
          <cell r="C126" t="str">
            <v>AL</v>
          </cell>
          <cell r="D126" t="str">
            <v>Municipal</v>
          </cell>
          <cell r="E126">
            <v>0.22158454142499201</v>
          </cell>
          <cell r="F126">
            <v>1</v>
          </cell>
          <cell r="G126">
            <v>13883.154670750382</v>
          </cell>
          <cell r="H126">
            <v>13883.154670750382</v>
          </cell>
          <cell r="I126">
            <v>11.608880937499999</v>
          </cell>
          <cell r="J126">
            <v>8775</v>
          </cell>
          <cell r="K126">
            <v>90657</v>
          </cell>
          <cell r="L126">
            <v>6530</v>
          </cell>
          <cell r="M126">
            <v>8.6759192227158416E-2</v>
          </cell>
          <cell r="N126">
            <v>8.6759192227158416E-2</v>
          </cell>
          <cell r="O126">
            <v>7911.4867885490676</v>
          </cell>
          <cell r="P126">
            <v>22207.777422953041</v>
          </cell>
          <cell r="Q126">
            <v>36100.204236677135</v>
          </cell>
          <cell r="R126">
            <v>45676.235712909816</v>
          </cell>
          <cell r="S126">
            <v>108874.84119127922</v>
          </cell>
          <cell r="T126">
            <v>1908.9908061305341</v>
          </cell>
          <cell r="U126">
            <v>1973.6052528259886</v>
          </cell>
          <cell r="V126">
            <v>2024.4588374605369</v>
          </cell>
          <cell r="W126">
            <v>2027.9558775344772</v>
          </cell>
          <cell r="X126">
            <v>2152.307586456664</v>
          </cell>
          <cell r="Y126">
            <v>337.40032009280628</v>
          </cell>
          <cell r="Z126">
            <v>353.65657703781386</v>
          </cell>
          <cell r="AA126">
            <v>363.93921982193024</v>
          </cell>
          <cell r="AB126">
            <v>351.28012377040852</v>
          </cell>
          <cell r="AC126">
            <v>383.21288366503512</v>
          </cell>
          <cell r="AD126">
            <v>10.05214737706055</v>
          </cell>
          <cell r="AE126">
            <v>14.452594846237533</v>
          </cell>
          <cell r="AF126">
            <v>11.933794869150518</v>
          </cell>
          <cell r="AG126">
            <v>12.228727575231959</v>
          </cell>
          <cell r="AH126">
            <v>8.4755260622250415</v>
          </cell>
        </row>
        <row r="127">
          <cell r="B127">
            <v>19307</v>
          </cell>
          <cell r="C127" t="str">
            <v>AL</v>
          </cell>
          <cell r="D127" t="str">
            <v>Municipal</v>
          </cell>
          <cell r="E127">
            <v>0.22158454142499201</v>
          </cell>
          <cell r="F127">
            <v>1</v>
          </cell>
          <cell r="G127">
            <v>12993.278566094101</v>
          </cell>
          <cell r="H127">
            <v>12993.278566094101</v>
          </cell>
          <cell r="I127">
            <v>11.608880937499999</v>
          </cell>
          <cell r="J127">
            <v>5580</v>
          </cell>
          <cell r="K127">
            <v>52194</v>
          </cell>
          <cell r="L127">
            <v>4017</v>
          </cell>
          <cell r="M127">
            <v>9.6187406661469702E-2</v>
          </cell>
          <cell r="N127">
            <v>9.6187406661469702E-2</v>
          </cell>
          <cell r="O127">
            <v>7911.4867885490676</v>
          </cell>
          <cell r="P127">
            <v>22207.777422953041</v>
          </cell>
          <cell r="Q127">
            <v>36100.204236677135</v>
          </cell>
          <cell r="R127">
            <v>45676.235712909816</v>
          </cell>
          <cell r="S127">
            <v>108874.84119127922</v>
          </cell>
          <cell r="T127">
            <v>1908.9908061305341</v>
          </cell>
          <cell r="U127">
            <v>1973.6052528259886</v>
          </cell>
          <cell r="V127">
            <v>2024.4588374605369</v>
          </cell>
          <cell r="W127">
            <v>2027.9558775344772</v>
          </cell>
          <cell r="X127">
            <v>2152.307586456664</v>
          </cell>
          <cell r="Y127">
            <v>337.40032009280628</v>
          </cell>
          <cell r="Z127">
            <v>353.65657703781386</v>
          </cell>
          <cell r="AA127">
            <v>363.93921982193024</v>
          </cell>
          <cell r="AB127">
            <v>351.28012377040852</v>
          </cell>
          <cell r="AC127">
            <v>383.21288366503512</v>
          </cell>
          <cell r="AD127">
            <v>10.05214737706055</v>
          </cell>
          <cell r="AE127">
            <v>14.452594846237533</v>
          </cell>
          <cell r="AF127">
            <v>11.933794869150518</v>
          </cell>
          <cell r="AG127">
            <v>12.228727575231959</v>
          </cell>
          <cell r="AH127">
            <v>8.4755260622250415</v>
          </cell>
        </row>
        <row r="128">
          <cell r="B128">
            <v>19308</v>
          </cell>
          <cell r="C128" t="str">
            <v>AL</v>
          </cell>
          <cell r="D128" t="str">
            <v>Municipal</v>
          </cell>
          <cell r="E128">
            <v>0.22158454142499201</v>
          </cell>
          <cell r="F128">
            <v>0</v>
          </cell>
          <cell r="G128">
            <v>0</v>
          </cell>
          <cell r="H128">
            <v>8315.1011447686105</v>
          </cell>
          <cell r="I128">
            <v>11.608880937499999</v>
          </cell>
          <cell r="J128">
            <v>0</v>
          </cell>
          <cell r="K128">
            <v>0</v>
          </cell>
          <cell r="L128">
            <v>0</v>
          </cell>
          <cell r="M128">
            <v>0</v>
          </cell>
          <cell r="N128">
            <v>5.9718135133812682E-2</v>
          </cell>
          <cell r="O128">
            <v>7911.4867885490676</v>
          </cell>
          <cell r="P128">
            <v>22207.777422953041</v>
          </cell>
          <cell r="Q128">
            <v>36100.204236677135</v>
          </cell>
          <cell r="R128">
            <v>45676.235712909816</v>
          </cell>
          <cell r="S128">
            <v>108874.84119127922</v>
          </cell>
          <cell r="T128">
            <v>1908.9908061305341</v>
          </cell>
          <cell r="U128">
            <v>1973.6052528259886</v>
          </cell>
          <cell r="V128">
            <v>2024.4588374605369</v>
          </cell>
          <cell r="W128">
            <v>2027.9558775344772</v>
          </cell>
          <cell r="X128">
            <v>2152.307586456664</v>
          </cell>
          <cell r="Y128">
            <v>337.40032009280628</v>
          </cell>
          <cell r="Z128">
            <v>353.65657703781386</v>
          </cell>
          <cell r="AA128">
            <v>363.93921982193024</v>
          </cell>
          <cell r="AB128">
            <v>351.28012377040852</v>
          </cell>
          <cell r="AC128">
            <v>383.21288366503512</v>
          </cell>
          <cell r="AD128">
            <v>10.05214737706055</v>
          </cell>
          <cell r="AE128">
            <v>14.452594846237533</v>
          </cell>
          <cell r="AF128">
            <v>11.933794869150518</v>
          </cell>
          <cell r="AG128">
            <v>12.228727575231959</v>
          </cell>
          <cell r="AH128">
            <v>8.4755260622250415</v>
          </cell>
        </row>
        <row r="129">
          <cell r="B129">
            <v>4617</v>
          </cell>
          <cell r="C129" t="str">
            <v>AL</v>
          </cell>
          <cell r="D129" t="str">
            <v>Municipal</v>
          </cell>
          <cell r="E129">
            <v>0.22158454142499201</v>
          </cell>
          <cell r="F129">
            <v>1</v>
          </cell>
          <cell r="G129">
            <v>12426.816786079837</v>
          </cell>
          <cell r="H129">
            <v>12426.816786079837</v>
          </cell>
          <cell r="I129">
            <v>11.608880937499999</v>
          </cell>
          <cell r="J129">
            <v>9461</v>
          </cell>
          <cell r="K129">
            <v>84987</v>
          </cell>
          <cell r="L129">
            <v>6839</v>
          </cell>
          <cell r="M129">
            <v>0.10011275088214962</v>
          </cell>
          <cell r="N129">
            <v>0.10011275088214962</v>
          </cell>
          <cell r="O129">
            <v>7911.4867885490676</v>
          </cell>
          <cell r="P129">
            <v>22207.777422953041</v>
          </cell>
          <cell r="Q129">
            <v>36100.204236677135</v>
          </cell>
          <cell r="R129">
            <v>45676.235712909816</v>
          </cell>
          <cell r="S129">
            <v>108874.84119127922</v>
          </cell>
          <cell r="T129">
            <v>1908.9908061305341</v>
          </cell>
          <cell r="U129">
            <v>1973.6052528259886</v>
          </cell>
          <cell r="V129">
            <v>2024.4588374605369</v>
          </cell>
          <cell r="W129">
            <v>2027.9558775344772</v>
          </cell>
          <cell r="X129">
            <v>2152.307586456664</v>
          </cell>
          <cell r="Y129">
            <v>337.40032009280628</v>
          </cell>
          <cell r="Z129">
            <v>353.65657703781386</v>
          </cell>
          <cell r="AA129">
            <v>363.93921982193024</v>
          </cell>
          <cell r="AB129">
            <v>351.28012377040852</v>
          </cell>
          <cell r="AC129">
            <v>383.21288366503512</v>
          </cell>
          <cell r="AD129">
            <v>10.05214737706055</v>
          </cell>
          <cell r="AE129">
            <v>14.452594846237533</v>
          </cell>
          <cell r="AF129">
            <v>11.933794869150518</v>
          </cell>
          <cell r="AG129">
            <v>12.228727575231959</v>
          </cell>
          <cell r="AH129">
            <v>8.4755260622250415</v>
          </cell>
        </row>
        <row r="130">
          <cell r="B130">
            <v>4958</v>
          </cell>
          <cell r="C130" t="str">
            <v>AL</v>
          </cell>
          <cell r="D130" t="str">
            <v>Municipal</v>
          </cell>
          <cell r="E130">
            <v>0.22158454142499201</v>
          </cell>
          <cell r="F130">
            <v>1</v>
          </cell>
          <cell r="G130">
            <v>13842.999955960717</v>
          </cell>
          <cell r="H130">
            <v>13842.999955960717</v>
          </cell>
          <cell r="I130">
            <v>11.608880937499999</v>
          </cell>
          <cell r="J130">
            <v>30372</v>
          </cell>
          <cell r="K130">
            <v>314333</v>
          </cell>
          <cell r="L130">
            <v>22707</v>
          </cell>
          <cell r="M130">
            <v>8.6560321972641269E-2</v>
          </cell>
          <cell r="N130">
            <v>8.6560321972641269E-2</v>
          </cell>
          <cell r="O130">
            <v>7911.4867885490676</v>
          </cell>
          <cell r="P130">
            <v>22207.777422953041</v>
          </cell>
          <cell r="Q130">
            <v>36100.204236677135</v>
          </cell>
          <cell r="R130">
            <v>45676.235712909816</v>
          </cell>
          <cell r="S130">
            <v>108874.84119127922</v>
          </cell>
          <cell r="T130">
            <v>1908.9908061305341</v>
          </cell>
          <cell r="U130">
            <v>1973.6052528259886</v>
          </cell>
          <cell r="V130">
            <v>2024.4588374605369</v>
          </cell>
          <cell r="W130">
            <v>2027.9558775344772</v>
          </cell>
          <cell r="X130">
            <v>2152.307586456664</v>
          </cell>
          <cell r="Y130">
            <v>337.40032009280628</v>
          </cell>
          <cell r="Z130">
            <v>353.65657703781386</v>
          </cell>
          <cell r="AA130">
            <v>363.93921982193024</v>
          </cell>
          <cell r="AB130">
            <v>351.28012377040852</v>
          </cell>
          <cell r="AC130">
            <v>383.21288366503512</v>
          </cell>
          <cell r="AD130">
            <v>10.05214737706055</v>
          </cell>
          <cell r="AE130">
            <v>14.452594846237533</v>
          </cell>
          <cell r="AF130">
            <v>11.933794869150518</v>
          </cell>
          <cell r="AG130">
            <v>12.228727575231959</v>
          </cell>
          <cell r="AH130">
            <v>8.4755260622250415</v>
          </cell>
        </row>
        <row r="131">
          <cell r="B131">
            <v>6491</v>
          </cell>
          <cell r="C131" t="str">
            <v>AL</v>
          </cell>
          <cell r="D131" t="str">
            <v>Municipal</v>
          </cell>
          <cell r="E131">
            <v>0.22158454142499201</v>
          </cell>
          <cell r="F131">
            <v>1</v>
          </cell>
          <cell r="G131">
            <v>14524.743167931243</v>
          </cell>
          <cell r="H131">
            <v>14524.743167931243</v>
          </cell>
          <cell r="I131">
            <v>11.608880937499999</v>
          </cell>
          <cell r="J131">
            <v>76004</v>
          </cell>
          <cell r="K131">
            <v>648951</v>
          </cell>
          <cell r="L131">
            <v>44679</v>
          </cell>
          <cell r="M131">
            <v>0.10752725814910717</v>
          </cell>
          <cell r="N131">
            <v>0.10752725814910717</v>
          </cell>
          <cell r="O131">
            <v>7911.4867885490676</v>
          </cell>
          <cell r="P131">
            <v>22207.777422953041</v>
          </cell>
          <cell r="Q131">
            <v>36100.204236677135</v>
          </cell>
          <cell r="R131">
            <v>45676.235712909816</v>
          </cell>
          <cell r="S131">
            <v>108874.84119127922</v>
          </cell>
          <cell r="T131">
            <v>1908.9908061305341</v>
          </cell>
          <cell r="U131">
            <v>1973.6052528259886</v>
          </cell>
          <cell r="V131">
            <v>2024.4588374605369</v>
          </cell>
          <cell r="W131">
            <v>2027.9558775344772</v>
          </cell>
          <cell r="X131">
            <v>2152.307586456664</v>
          </cell>
          <cell r="Y131">
            <v>337.40032009280628</v>
          </cell>
          <cell r="Z131">
            <v>353.65657703781386</v>
          </cell>
          <cell r="AA131">
            <v>363.93921982193024</v>
          </cell>
          <cell r="AB131">
            <v>351.28012377040852</v>
          </cell>
          <cell r="AC131">
            <v>383.21288366503512</v>
          </cell>
          <cell r="AD131">
            <v>10.05214737706055</v>
          </cell>
          <cell r="AE131">
            <v>14.452594846237533</v>
          </cell>
          <cell r="AF131">
            <v>11.933794869150518</v>
          </cell>
          <cell r="AG131">
            <v>12.228727575231959</v>
          </cell>
          <cell r="AH131">
            <v>8.4755260622250415</v>
          </cell>
        </row>
        <row r="132">
          <cell r="B132">
            <v>6612</v>
          </cell>
          <cell r="C132" t="str">
            <v>AL</v>
          </cell>
          <cell r="D132" t="str">
            <v>Municipal</v>
          </cell>
          <cell r="E132">
            <v>0.22158454142499201</v>
          </cell>
          <cell r="F132">
            <v>1</v>
          </cell>
          <cell r="G132">
            <v>13844.665972325547</v>
          </cell>
          <cell r="H132">
            <v>13844.665972325547</v>
          </cell>
          <cell r="I132">
            <v>11.608880937499999</v>
          </cell>
          <cell r="J132">
            <v>9896</v>
          </cell>
          <cell r="K132">
            <v>93050</v>
          </cell>
          <cell r="L132">
            <v>6721</v>
          </cell>
          <cell r="M132">
            <v>9.628931256989523E-2</v>
          </cell>
          <cell r="N132">
            <v>9.628931256989523E-2</v>
          </cell>
          <cell r="O132">
            <v>7911.4867885490676</v>
          </cell>
          <cell r="P132">
            <v>22207.777422953041</v>
          </cell>
          <cell r="Q132">
            <v>36100.204236677135</v>
          </cell>
          <cell r="R132">
            <v>45676.235712909816</v>
          </cell>
          <cell r="S132">
            <v>108874.84119127922</v>
          </cell>
          <cell r="T132">
            <v>1908.9908061305341</v>
          </cell>
          <cell r="U132">
            <v>1973.6052528259886</v>
          </cell>
          <cell r="V132">
            <v>2024.4588374605369</v>
          </cell>
          <cell r="W132">
            <v>2027.9558775344772</v>
          </cell>
          <cell r="X132">
            <v>2152.307586456664</v>
          </cell>
          <cell r="Y132">
            <v>337.40032009280628</v>
          </cell>
          <cell r="Z132">
            <v>353.65657703781386</v>
          </cell>
          <cell r="AA132">
            <v>363.93921982193024</v>
          </cell>
          <cell r="AB132">
            <v>351.28012377040852</v>
          </cell>
          <cell r="AC132">
            <v>383.21288366503512</v>
          </cell>
          <cell r="AD132">
            <v>10.05214737706055</v>
          </cell>
          <cell r="AE132">
            <v>14.452594846237533</v>
          </cell>
          <cell r="AF132">
            <v>11.933794869150518</v>
          </cell>
          <cell r="AG132">
            <v>12.228727575231959</v>
          </cell>
          <cell r="AH132">
            <v>8.4755260622250415</v>
          </cell>
        </row>
        <row r="133">
          <cell r="B133">
            <v>7827</v>
          </cell>
          <cell r="C133" t="str">
            <v>AL</v>
          </cell>
          <cell r="D133" t="str">
            <v>Municipal</v>
          </cell>
          <cell r="E133">
            <v>0.22158454142499201</v>
          </cell>
          <cell r="F133">
            <v>1</v>
          </cell>
          <cell r="G133">
            <v>14191.734843717222</v>
          </cell>
          <cell r="H133">
            <v>14191.734843717222</v>
          </cell>
          <cell r="I133">
            <v>11.608880937499999</v>
          </cell>
          <cell r="J133">
            <v>7339</v>
          </cell>
          <cell r="K133">
            <v>67652</v>
          </cell>
          <cell r="L133">
            <v>4767</v>
          </cell>
          <cell r="M133">
            <v>9.8665605966582665E-2</v>
          </cell>
          <cell r="N133">
            <v>9.8665605966582665E-2</v>
          </cell>
          <cell r="O133">
            <v>7911.4867885490676</v>
          </cell>
          <cell r="P133">
            <v>22207.777422953041</v>
          </cell>
          <cell r="Q133">
            <v>36100.204236677135</v>
          </cell>
          <cell r="R133">
            <v>45676.235712909816</v>
          </cell>
          <cell r="S133">
            <v>108874.84119127922</v>
          </cell>
          <cell r="T133">
            <v>1908.9908061305341</v>
          </cell>
          <cell r="U133">
            <v>1973.6052528259886</v>
          </cell>
          <cell r="V133">
            <v>2024.4588374605369</v>
          </cell>
          <cell r="W133">
            <v>2027.9558775344772</v>
          </cell>
          <cell r="X133">
            <v>2152.307586456664</v>
          </cell>
          <cell r="Y133">
            <v>337.40032009280628</v>
          </cell>
          <cell r="Z133">
            <v>353.65657703781386</v>
          </cell>
          <cell r="AA133">
            <v>363.93921982193024</v>
          </cell>
          <cell r="AB133">
            <v>351.28012377040852</v>
          </cell>
          <cell r="AC133">
            <v>383.21288366503512</v>
          </cell>
          <cell r="AD133">
            <v>10.05214737706055</v>
          </cell>
          <cell r="AE133">
            <v>14.452594846237533</v>
          </cell>
          <cell r="AF133">
            <v>11.933794869150518</v>
          </cell>
          <cell r="AG133">
            <v>12.228727575231959</v>
          </cell>
          <cell r="AH133">
            <v>8.4755260622250415</v>
          </cell>
        </row>
        <row r="134">
          <cell r="B134">
            <v>17033</v>
          </cell>
          <cell r="C134" t="str">
            <v>AL</v>
          </cell>
          <cell r="D134" t="str">
            <v>Municipal</v>
          </cell>
          <cell r="E134">
            <v>0.22158454142499201</v>
          </cell>
          <cell r="F134">
            <v>1</v>
          </cell>
          <cell r="G134">
            <v>14375.55151829743</v>
          </cell>
          <cell r="H134">
            <v>14375.55151829743</v>
          </cell>
          <cell r="I134">
            <v>11.608880937499999</v>
          </cell>
          <cell r="J134">
            <v>24317</v>
          </cell>
          <cell r="K134">
            <v>221556</v>
          </cell>
          <cell r="L134">
            <v>15412</v>
          </cell>
          <cell r="M134">
            <v>0.10006502700849898</v>
          </cell>
          <cell r="N134">
            <v>0.10006502700849898</v>
          </cell>
          <cell r="O134">
            <v>7911.4867885490676</v>
          </cell>
          <cell r="P134">
            <v>22207.777422953041</v>
          </cell>
          <cell r="Q134">
            <v>36100.204236677135</v>
          </cell>
          <cell r="R134">
            <v>45676.235712909816</v>
          </cell>
          <cell r="S134">
            <v>108874.84119127922</v>
          </cell>
          <cell r="T134">
            <v>1908.9908061305341</v>
          </cell>
          <cell r="U134">
            <v>1973.6052528259886</v>
          </cell>
          <cell r="V134">
            <v>2024.4588374605369</v>
          </cell>
          <cell r="W134">
            <v>2027.9558775344772</v>
          </cell>
          <cell r="X134">
            <v>2152.307586456664</v>
          </cell>
          <cell r="Y134">
            <v>337.40032009280628</v>
          </cell>
          <cell r="Z134">
            <v>353.65657703781386</v>
          </cell>
          <cell r="AA134">
            <v>363.93921982193024</v>
          </cell>
          <cell r="AB134">
            <v>351.28012377040852</v>
          </cell>
          <cell r="AC134">
            <v>383.21288366503512</v>
          </cell>
          <cell r="AD134">
            <v>10.05214737706055</v>
          </cell>
          <cell r="AE134">
            <v>14.452594846237533</v>
          </cell>
          <cell r="AF134">
            <v>11.933794869150518</v>
          </cell>
          <cell r="AG134">
            <v>12.228727575231959</v>
          </cell>
          <cell r="AH134">
            <v>8.4755260622250415</v>
          </cell>
        </row>
        <row r="135">
          <cell r="B135">
            <v>18395</v>
          </cell>
          <cell r="C135" t="str">
            <v>AL</v>
          </cell>
          <cell r="D135" t="str">
            <v>Municipal</v>
          </cell>
          <cell r="E135">
            <v>0.22158454142499201</v>
          </cell>
          <cell r="F135">
            <v>0</v>
          </cell>
          <cell r="G135">
            <v>0</v>
          </cell>
          <cell r="H135">
            <v>8315.1011447686105</v>
          </cell>
          <cell r="I135">
            <v>11.608880937499999</v>
          </cell>
          <cell r="J135">
            <v>0</v>
          </cell>
          <cell r="K135">
            <v>0</v>
          </cell>
          <cell r="L135">
            <v>0</v>
          </cell>
          <cell r="M135">
            <v>0</v>
          </cell>
          <cell r="N135">
            <v>5.9718135133812682E-2</v>
          </cell>
          <cell r="O135">
            <v>7911.4867885490676</v>
          </cell>
          <cell r="P135">
            <v>22207.777422953041</v>
          </cell>
          <cell r="Q135">
            <v>36100.204236677135</v>
          </cell>
          <cell r="R135">
            <v>45676.235712909816</v>
          </cell>
          <cell r="S135">
            <v>108874.84119127922</v>
          </cell>
          <cell r="T135">
            <v>1908.9908061305341</v>
          </cell>
          <cell r="U135">
            <v>1973.6052528259886</v>
          </cell>
          <cell r="V135">
            <v>2024.4588374605369</v>
          </cell>
          <cell r="W135">
            <v>2027.9558775344772</v>
          </cell>
          <cell r="X135">
            <v>2152.307586456664</v>
          </cell>
          <cell r="Y135">
            <v>337.40032009280628</v>
          </cell>
          <cell r="Z135">
            <v>353.65657703781386</v>
          </cell>
          <cell r="AA135">
            <v>363.93921982193024</v>
          </cell>
          <cell r="AB135">
            <v>351.28012377040852</v>
          </cell>
          <cell r="AC135">
            <v>383.21288366503512</v>
          </cell>
          <cell r="AD135">
            <v>10.05214737706055</v>
          </cell>
          <cell r="AE135">
            <v>14.452594846237533</v>
          </cell>
          <cell r="AF135">
            <v>11.933794869150518</v>
          </cell>
          <cell r="AG135">
            <v>12.228727575231959</v>
          </cell>
          <cell r="AH135">
            <v>8.4755260622250415</v>
          </cell>
        </row>
        <row r="136">
          <cell r="B136">
            <v>40614</v>
          </cell>
          <cell r="C136" t="str">
            <v>AL</v>
          </cell>
          <cell r="D136" t="str">
            <v>Municipal Mktg Authority</v>
          </cell>
          <cell r="E136">
            <v>0.22158454142499201</v>
          </cell>
          <cell r="F136">
            <v>0</v>
          </cell>
          <cell r="G136">
            <v>0</v>
          </cell>
          <cell r="H136">
            <v>0</v>
          </cell>
          <cell r="I136">
            <v>11.608880937499999</v>
          </cell>
          <cell r="J136">
            <v>0</v>
          </cell>
          <cell r="K136">
            <v>0</v>
          </cell>
          <cell r="L136">
            <v>0</v>
          </cell>
          <cell r="M136">
            <v>0</v>
          </cell>
          <cell r="N136">
            <v>0</v>
          </cell>
          <cell r="O136">
            <v>7911.4867885490676</v>
          </cell>
          <cell r="P136">
            <v>22207.777422953041</v>
          </cell>
          <cell r="Q136">
            <v>36100.204236677135</v>
          </cell>
          <cell r="R136">
            <v>45676.235712909816</v>
          </cell>
          <cell r="S136">
            <v>108874.84119127922</v>
          </cell>
          <cell r="T136">
            <v>1908.9908061305341</v>
          </cell>
          <cell r="U136">
            <v>1973.6052528259886</v>
          </cell>
          <cell r="V136">
            <v>2024.4588374605369</v>
          </cell>
          <cell r="W136">
            <v>2027.9558775344772</v>
          </cell>
          <cell r="X136">
            <v>2152.307586456664</v>
          </cell>
          <cell r="Y136">
            <v>337.40032009280628</v>
          </cell>
          <cell r="Z136">
            <v>353.65657703781386</v>
          </cell>
          <cell r="AA136">
            <v>363.93921982193024</v>
          </cell>
          <cell r="AB136">
            <v>351.28012377040852</v>
          </cell>
          <cell r="AC136">
            <v>383.21288366503512</v>
          </cell>
          <cell r="AD136">
            <v>10.05214737706055</v>
          </cell>
          <cell r="AE136">
            <v>14.452594846237533</v>
          </cell>
          <cell r="AF136">
            <v>11.933794869150518</v>
          </cell>
          <cell r="AG136">
            <v>12.228727575231959</v>
          </cell>
          <cell r="AH136">
            <v>8.4755260622250415</v>
          </cell>
        </row>
        <row r="137">
          <cell r="B137">
            <v>3222</v>
          </cell>
          <cell r="C137" t="str">
            <v>AL</v>
          </cell>
          <cell r="D137" t="str">
            <v>Cooperative</v>
          </cell>
          <cell r="E137">
            <v>0.22158454142499201</v>
          </cell>
          <cell r="F137">
            <v>1</v>
          </cell>
          <cell r="G137">
            <v>13940.584639535713</v>
          </cell>
          <cell r="H137">
            <v>13940.584639535713</v>
          </cell>
          <cell r="I137">
            <v>11.608880937499999</v>
          </cell>
          <cell r="J137">
            <v>79047</v>
          </cell>
          <cell r="K137">
            <v>586104</v>
          </cell>
          <cell r="L137">
            <v>42043</v>
          </cell>
          <cell r="M137">
            <v>0.12487567705549912</v>
          </cell>
          <cell r="N137">
            <v>0.12487567705549912</v>
          </cell>
          <cell r="O137">
            <v>7911.4867885490676</v>
          </cell>
          <cell r="P137">
            <v>22207.777422953041</v>
          </cell>
          <cell r="Q137">
            <v>36100.204236677135</v>
          </cell>
          <cell r="R137">
            <v>45676.235712909816</v>
          </cell>
          <cell r="S137">
            <v>108874.84119127922</v>
          </cell>
          <cell r="T137">
            <v>1908.9908061305341</v>
          </cell>
          <cell r="U137">
            <v>1973.6052528259886</v>
          </cell>
          <cell r="V137">
            <v>2024.4588374605369</v>
          </cell>
          <cell r="W137">
            <v>2027.9558775344772</v>
          </cell>
          <cell r="X137">
            <v>2152.307586456664</v>
          </cell>
          <cell r="Y137">
            <v>337.40032009280628</v>
          </cell>
          <cell r="Z137">
            <v>353.65657703781386</v>
          </cell>
          <cell r="AA137">
            <v>363.93921982193024</v>
          </cell>
          <cell r="AB137">
            <v>351.28012377040852</v>
          </cell>
          <cell r="AC137">
            <v>383.21288366503512</v>
          </cell>
          <cell r="AD137">
            <v>10.05214737706055</v>
          </cell>
          <cell r="AE137">
            <v>14.452594846237533</v>
          </cell>
          <cell r="AF137">
            <v>11.933794869150518</v>
          </cell>
          <cell r="AG137">
            <v>12.228727575231959</v>
          </cell>
          <cell r="AH137">
            <v>8.4755260622250415</v>
          </cell>
        </row>
        <row r="138">
          <cell r="B138">
            <v>14063</v>
          </cell>
          <cell r="C138" t="str">
            <v>AR</v>
          </cell>
          <cell r="D138" t="str">
            <v>Investor Owned</v>
          </cell>
          <cell r="E138">
            <v>0.24582308863130783</v>
          </cell>
          <cell r="F138">
            <v>1</v>
          </cell>
          <cell r="G138">
            <v>12841.488223279664</v>
          </cell>
          <cell r="H138">
            <v>12841.488223279664</v>
          </cell>
          <cell r="I138">
            <v>11.608880937499999</v>
          </cell>
          <cell r="J138">
            <v>869066.6</v>
          </cell>
          <cell r="K138">
            <v>9456061</v>
          </cell>
          <cell r="L138">
            <v>736368</v>
          </cell>
          <cell r="M138">
            <v>8.1057609372632011E-2</v>
          </cell>
          <cell r="N138">
            <v>8.1057609372632011E-2</v>
          </cell>
          <cell r="O138">
            <v>7444.0564283492758</v>
          </cell>
          <cell r="P138">
            <v>20548.312418844944</v>
          </cell>
          <cell r="Q138">
            <v>32323.668337587704</v>
          </cell>
          <cell r="R138">
            <v>42988.93984777679</v>
          </cell>
          <cell r="S138">
            <v>100070.35260893997</v>
          </cell>
          <cell r="T138">
            <v>1437.0376592098291</v>
          </cell>
          <cell r="U138">
            <v>1448.5825203657048</v>
          </cell>
          <cell r="V138">
            <v>1473.2683218487668</v>
          </cell>
          <cell r="W138">
            <v>1530.1886382534367</v>
          </cell>
          <cell r="X138">
            <v>1637.4105808365539</v>
          </cell>
          <cell r="Y138">
            <v>405.09908146027158</v>
          </cell>
          <cell r="Z138">
            <v>435.0934528614689</v>
          </cell>
          <cell r="AA138">
            <v>445.14982723441904</v>
          </cell>
          <cell r="AB138">
            <v>454.44860597215558</v>
          </cell>
          <cell r="AC138">
            <v>457.66889332013722</v>
          </cell>
          <cell r="AD138">
            <v>17.558770273697952</v>
          </cell>
          <cell r="AE138">
            <v>23.178743562446538</v>
          </cell>
          <cell r="AF138">
            <v>23.755443363456202</v>
          </cell>
          <cell r="AG138">
            <v>21.438892473422531</v>
          </cell>
          <cell r="AH138">
            <v>19.980201182642237</v>
          </cell>
        </row>
        <row r="139">
          <cell r="B139">
            <v>50046</v>
          </cell>
          <cell r="C139" t="str">
            <v>AR</v>
          </cell>
          <cell r="D139" t="str">
            <v>Retail Power Marketer</v>
          </cell>
          <cell r="E139">
            <v>2.3273023649536748E-2</v>
          </cell>
          <cell r="F139">
            <v>0</v>
          </cell>
          <cell r="G139">
            <v>0</v>
          </cell>
          <cell r="H139">
            <v>0</v>
          </cell>
          <cell r="I139">
            <v>11.608880937499999</v>
          </cell>
          <cell r="J139">
            <v>0</v>
          </cell>
          <cell r="K139">
            <v>0</v>
          </cell>
          <cell r="L139">
            <v>0</v>
          </cell>
          <cell r="M139">
            <v>0</v>
          </cell>
          <cell r="N139">
            <v>0</v>
          </cell>
          <cell r="O139">
            <v>7444.0564283492758</v>
          </cell>
          <cell r="P139">
            <v>20548.312418844944</v>
          </cell>
          <cell r="Q139">
            <v>32323.668337587704</v>
          </cell>
          <cell r="R139">
            <v>42988.93984777679</v>
          </cell>
          <cell r="S139">
            <v>100070.35260893997</v>
          </cell>
          <cell r="T139">
            <v>1437.0376592098291</v>
          </cell>
          <cell r="U139">
            <v>1448.5825203657048</v>
          </cell>
          <cell r="V139">
            <v>1473.2683218487668</v>
          </cell>
          <cell r="W139">
            <v>1530.1886382534367</v>
          </cell>
          <cell r="X139">
            <v>1637.4105808365539</v>
          </cell>
          <cell r="Y139">
            <v>405.09908146027158</v>
          </cell>
          <cell r="Z139">
            <v>435.0934528614689</v>
          </cell>
          <cell r="AA139">
            <v>445.14982723441904</v>
          </cell>
          <cell r="AB139">
            <v>454.44860597215558</v>
          </cell>
          <cell r="AC139">
            <v>457.66889332013722</v>
          </cell>
          <cell r="AD139">
            <v>17.558770273697952</v>
          </cell>
          <cell r="AE139">
            <v>23.178743562446538</v>
          </cell>
          <cell r="AF139">
            <v>23.755443363456202</v>
          </cell>
          <cell r="AG139">
            <v>21.438892473422531</v>
          </cell>
          <cell r="AH139">
            <v>19.980201182642237</v>
          </cell>
        </row>
        <row r="140">
          <cell r="B140">
            <v>807</v>
          </cell>
          <cell r="C140" t="str">
            <v>AR</v>
          </cell>
          <cell r="D140" t="str">
            <v>Cooperative</v>
          </cell>
          <cell r="E140">
            <v>2.3273023649536748E-2</v>
          </cell>
          <cell r="F140">
            <v>0</v>
          </cell>
          <cell r="G140">
            <v>0</v>
          </cell>
          <cell r="H140">
            <v>10173.716393824674</v>
          </cell>
          <cell r="I140">
            <v>11.608880937499999</v>
          </cell>
          <cell r="J140">
            <v>0</v>
          </cell>
          <cell r="K140">
            <v>0</v>
          </cell>
          <cell r="L140">
            <v>0</v>
          </cell>
          <cell r="M140">
            <v>0</v>
          </cell>
          <cell r="N140">
            <v>7.555275462009757E-2</v>
          </cell>
          <cell r="O140">
            <v>7444.0564283492758</v>
          </cell>
          <cell r="P140">
            <v>20548.312418844944</v>
          </cell>
          <cell r="Q140">
            <v>32323.668337587704</v>
          </cell>
          <cell r="R140">
            <v>42988.93984777679</v>
          </cell>
          <cell r="S140">
            <v>100070.35260893997</v>
          </cell>
          <cell r="T140">
            <v>1437.0376592098291</v>
          </cell>
          <cell r="U140">
            <v>1448.5825203657048</v>
          </cell>
          <cell r="V140">
            <v>1473.2683218487668</v>
          </cell>
          <cell r="W140">
            <v>1530.1886382534367</v>
          </cell>
          <cell r="X140">
            <v>1637.4105808365539</v>
          </cell>
          <cell r="Y140">
            <v>405.09908146027158</v>
          </cell>
          <cell r="Z140">
            <v>435.0934528614689</v>
          </cell>
          <cell r="AA140">
            <v>445.14982723441904</v>
          </cell>
          <cell r="AB140">
            <v>454.44860597215558</v>
          </cell>
          <cell r="AC140">
            <v>457.66889332013722</v>
          </cell>
          <cell r="AD140">
            <v>17.558770273697952</v>
          </cell>
          <cell r="AE140">
            <v>23.178743562446538</v>
          </cell>
          <cell r="AF140">
            <v>23.755443363456202</v>
          </cell>
          <cell r="AG140">
            <v>21.438892473422531</v>
          </cell>
          <cell r="AH140">
            <v>19.980201182642237</v>
          </cell>
        </row>
        <row r="141">
          <cell r="B141">
            <v>817</v>
          </cell>
          <cell r="C141" t="str">
            <v>AR</v>
          </cell>
          <cell r="D141" t="str">
            <v>Cooperative</v>
          </cell>
          <cell r="E141">
            <v>2.3273023649536748E-2</v>
          </cell>
          <cell r="F141">
            <v>1</v>
          </cell>
          <cell r="G141">
            <v>13559.39675174014</v>
          </cell>
          <cell r="H141">
            <v>13559.39675174014</v>
          </cell>
          <cell r="I141">
            <v>11.608880937499999</v>
          </cell>
          <cell r="J141">
            <v>81422</v>
          </cell>
          <cell r="K141">
            <v>759733</v>
          </cell>
          <cell r="L141">
            <v>56030</v>
          </cell>
          <cell r="M141">
            <v>9.6898058677012192E-2</v>
          </cell>
          <cell r="N141">
            <v>9.6898058677012192E-2</v>
          </cell>
          <cell r="O141">
            <v>7444.0564283492758</v>
          </cell>
          <cell r="P141">
            <v>20548.312418844944</v>
          </cell>
          <cell r="Q141">
            <v>32323.668337587704</v>
          </cell>
          <cell r="R141">
            <v>42988.93984777679</v>
          </cell>
          <cell r="S141">
            <v>100070.35260893997</v>
          </cell>
          <cell r="T141">
            <v>1437.0376592098291</v>
          </cell>
          <cell r="U141">
            <v>1448.5825203657048</v>
          </cell>
          <cell r="V141">
            <v>1473.2683218487668</v>
          </cell>
          <cell r="W141">
            <v>1530.1886382534367</v>
          </cell>
          <cell r="X141">
            <v>1637.4105808365539</v>
          </cell>
          <cell r="Y141">
            <v>405.09908146027158</v>
          </cell>
          <cell r="Z141">
            <v>435.0934528614689</v>
          </cell>
          <cell r="AA141">
            <v>445.14982723441904</v>
          </cell>
          <cell r="AB141">
            <v>454.44860597215558</v>
          </cell>
          <cell r="AC141">
            <v>457.66889332013722</v>
          </cell>
          <cell r="AD141">
            <v>17.558770273697952</v>
          </cell>
          <cell r="AE141">
            <v>23.178743562446538</v>
          </cell>
          <cell r="AF141">
            <v>23.755443363456202</v>
          </cell>
          <cell r="AG141">
            <v>21.438892473422531</v>
          </cell>
          <cell r="AH141">
            <v>19.980201182642237</v>
          </cell>
        </row>
        <row r="142">
          <cell r="B142">
            <v>925</v>
          </cell>
          <cell r="C142" t="str">
            <v>AR</v>
          </cell>
          <cell r="D142" t="str">
            <v>Cooperative</v>
          </cell>
          <cell r="E142">
            <v>2.3273023649536748E-2</v>
          </cell>
          <cell r="F142">
            <v>0</v>
          </cell>
          <cell r="G142">
            <v>0</v>
          </cell>
          <cell r="H142">
            <v>10173.716393824674</v>
          </cell>
          <cell r="I142">
            <v>11.608880937499999</v>
          </cell>
          <cell r="J142">
            <v>0</v>
          </cell>
          <cell r="K142">
            <v>0</v>
          </cell>
          <cell r="L142">
            <v>0</v>
          </cell>
          <cell r="M142">
            <v>0</v>
          </cell>
          <cell r="N142">
            <v>7.555275462009757E-2</v>
          </cell>
          <cell r="O142">
            <v>7444.0564283492758</v>
          </cell>
          <cell r="P142">
            <v>20548.312418844944</v>
          </cell>
          <cell r="Q142">
            <v>32323.668337587704</v>
          </cell>
          <cell r="R142">
            <v>42988.93984777679</v>
          </cell>
          <cell r="S142">
            <v>100070.35260893997</v>
          </cell>
          <cell r="T142">
            <v>1437.0376592098291</v>
          </cell>
          <cell r="U142">
            <v>1448.5825203657048</v>
          </cell>
          <cell r="V142">
            <v>1473.2683218487668</v>
          </cell>
          <cell r="W142">
            <v>1530.1886382534367</v>
          </cell>
          <cell r="X142">
            <v>1637.4105808365539</v>
          </cell>
          <cell r="Y142">
            <v>405.09908146027158</v>
          </cell>
          <cell r="Z142">
            <v>435.0934528614689</v>
          </cell>
          <cell r="AA142">
            <v>445.14982723441904</v>
          </cell>
          <cell r="AB142">
            <v>454.44860597215558</v>
          </cell>
          <cell r="AC142">
            <v>457.66889332013722</v>
          </cell>
          <cell r="AD142">
            <v>17.558770273697952</v>
          </cell>
          <cell r="AE142">
            <v>23.178743562446538</v>
          </cell>
          <cell r="AF142">
            <v>23.755443363456202</v>
          </cell>
          <cell r="AG142">
            <v>21.438892473422531</v>
          </cell>
          <cell r="AH142">
            <v>19.980201182642237</v>
          </cell>
        </row>
        <row r="143">
          <cell r="B143">
            <v>2678</v>
          </cell>
          <cell r="C143" t="str">
            <v>AR</v>
          </cell>
          <cell r="D143" t="str">
            <v>Cooperative</v>
          </cell>
          <cell r="E143">
            <v>2.3273023649536748E-2</v>
          </cell>
          <cell r="F143">
            <v>1</v>
          </cell>
          <cell r="G143">
            <v>12097.306212204508</v>
          </cell>
          <cell r="H143">
            <v>12097.306212204508</v>
          </cell>
          <cell r="I143">
            <v>11.608880937499999</v>
          </cell>
          <cell r="J143">
            <v>27118</v>
          </cell>
          <cell r="K143">
            <v>242055</v>
          </cell>
          <cell r="L143">
            <v>20009</v>
          </cell>
          <cell r="M143">
            <v>0.10051688589724959</v>
          </cell>
          <cell r="N143">
            <v>0.10051688589724959</v>
          </cell>
          <cell r="O143">
            <v>7444.0564283492758</v>
          </cell>
          <cell r="P143">
            <v>20548.312418844944</v>
          </cell>
          <cell r="Q143">
            <v>32323.668337587704</v>
          </cell>
          <cell r="R143">
            <v>42988.93984777679</v>
          </cell>
          <cell r="S143">
            <v>100070.35260893997</v>
          </cell>
          <cell r="T143">
            <v>1437.0376592098291</v>
          </cell>
          <cell r="U143">
            <v>1448.5825203657048</v>
          </cell>
          <cell r="V143">
            <v>1473.2683218487668</v>
          </cell>
          <cell r="W143">
            <v>1530.1886382534367</v>
          </cell>
          <cell r="X143">
            <v>1637.4105808365539</v>
          </cell>
          <cell r="Y143">
            <v>405.09908146027158</v>
          </cell>
          <cell r="Z143">
            <v>435.0934528614689</v>
          </cell>
          <cell r="AA143">
            <v>445.14982723441904</v>
          </cell>
          <cell r="AB143">
            <v>454.44860597215558</v>
          </cell>
          <cell r="AC143">
            <v>457.66889332013722</v>
          </cell>
          <cell r="AD143">
            <v>17.558770273697952</v>
          </cell>
          <cell r="AE143">
            <v>23.178743562446538</v>
          </cell>
          <cell r="AF143">
            <v>23.755443363456202</v>
          </cell>
          <cell r="AG143">
            <v>21.438892473422531</v>
          </cell>
          <cell r="AH143">
            <v>19.980201182642237</v>
          </cell>
        </row>
        <row r="144">
          <cell r="B144">
            <v>3093</v>
          </cell>
          <cell r="C144" t="str">
            <v>AR</v>
          </cell>
          <cell r="D144" t="str">
            <v>Cooperative</v>
          </cell>
          <cell r="E144">
            <v>2.3273023649536748E-2</v>
          </cell>
          <cell r="F144">
            <v>1</v>
          </cell>
          <cell r="G144">
            <v>13905.867970660147</v>
          </cell>
          <cell r="H144">
            <v>13905.867970660147</v>
          </cell>
          <cell r="I144">
            <v>11.608880937499999</v>
          </cell>
          <cell r="J144">
            <v>132324</v>
          </cell>
          <cell r="K144">
            <v>1365000</v>
          </cell>
          <cell r="L144">
            <v>98160</v>
          </cell>
          <cell r="M144">
            <v>8.6922832942197811E-2</v>
          </cell>
          <cell r="N144">
            <v>8.6922832942197811E-2</v>
          </cell>
          <cell r="O144">
            <v>7444.0564283492758</v>
          </cell>
          <cell r="P144">
            <v>20548.312418844944</v>
          </cell>
          <cell r="Q144">
            <v>32323.668337587704</v>
          </cell>
          <cell r="R144">
            <v>42988.93984777679</v>
          </cell>
          <cell r="S144">
            <v>100070.35260893997</v>
          </cell>
          <cell r="T144">
            <v>1437.0376592098291</v>
          </cell>
          <cell r="U144">
            <v>1448.5825203657048</v>
          </cell>
          <cell r="V144">
            <v>1473.2683218487668</v>
          </cell>
          <cell r="W144">
            <v>1530.1886382534367</v>
          </cell>
          <cell r="X144">
            <v>1637.4105808365539</v>
          </cell>
          <cell r="Y144">
            <v>405.09908146027158</v>
          </cell>
          <cell r="Z144">
            <v>435.0934528614689</v>
          </cell>
          <cell r="AA144">
            <v>445.14982723441904</v>
          </cell>
          <cell r="AB144">
            <v>454.44860597215558</v>
          </cell>
          <cell r="AC144">
            <v>457.66889332013722</v>
          </cell>
          <cell r="AD144">
            <v>17.558770273697952</v>
          </cell>
          <cell r="AE144">
            <v>23.178743562446538</v>
          </cell>
          <cell r="AF144">
            <v>23.755443363456202</v>
          </cell>
          <cell r="AG144">
            <v>21.438892473422531</v>
          </cell>
          <cell r="AH144">
            <v>19.980201182642237</v>
          </cell>
        </row>
        <row r="145">
          <cell r="B145">
            <v>3712</v>
          </cell>
          <cell r="C145" t="str">
            <v>AR</v>
          </cell>
          <cell r="D145" t="str">
            <v>Cooperative</v>
          </cell>
          <cell r="E145">
            <v>2.3273023649536748E-2</v>
          </cell>
          <cell r="F145">
            <v>1</v>
          </cell>
          <cell r="G145">
            <v>10302.266288951841</v>
          </cell>
          <cell r="H145">
            <v>10302.266288951841</v>
          </cell>
          <cell r="I145">
            <v>11.608880937499999</v>
          </cell>
          <cell r="J145">
            <v>14342.9</v>
          </cell>
          <cell r="K145">
            <v>109101</v>
          </cell>
          <cell r="L145">
            <v>10590</v>
          </cell>
          <cell r="M145">
            <v>0.11794248824907655</v>
          </cell>
          <cell r="N145">
            <v>0.11794248824907655</v>
          </cell>
          <cell r="O145">
            <v>7444.0564283492758</v>
          </cell>
          <cell r="P145">
            <v>20548.312418844944</v>
          </cell>
          <cell r="Q145">
            <v>32323.668337587704</v>
          </cell>
          <cell r="R145">
            <v>42988.93984777679</v>
          </cell>
          <cell r="S145">
            <v>100070.35260893997</v>
          </cell>
          <cell r="T145">
            <v>1437.0376592098291</v>
          </cell>
          <cell r="U145">
            <v>1448.5825203657048</v>
          </cell>
          <cell r="V145">
            <v>1473.2683218487668</v>
          </cell>
          <cell r="W145">
            <v>1530.1886382534367</v>
          </cell>
          <cell r="X145">
            <v>1637.4105808365539</v>
          </cell>
          <cell r="Y145">
            <v>405.09908146027158</v>
          </cell>
          <cell r="Z145">
            <v>435.0934528614689</v>
          </cell>
          <cell r="AA145">
            <v>445.14982723441904</v>
          </cell>
          <cell r="AB145">
            <v>454.44860597215558</v>
          </cell>
          <cell r="AC145">
            <v>457.66889332013722</v>
          </cell>
          <cell r="AD145">
            <v>17.558770273697952</v>
          </cell>
          <cell r="AE145">
            <v>23.178743562446538</v>
          </cell>
          <cell r="AF145">
            <v>23.755443363456202</v>
          </cell>
          <cell r="AG145">
            <v>21.438892473422531</v>
          </cell>
          <cell r="AH145">
            <v>19.980201182642237</v>
          </cell>
        </row>
        <row r="146">
          <cell r="B146">
            <v>4509</v>
          </cell>
          <cell r="C146" t="str">
            <v>AR</v>
          </cell>
          <cell r="D146" t="str">
            <v>Cooperative</v>
          </cell>
          <cell r="E146">
            <v>2.3273023649536748E-2</v>
          </cell>
          <cell r="F146">
            <v>1</v>
          </cell>
          <cell r="G146">
            <v>15283.486390336726</v>
          </cell>
          <cell r="H146">
            <v>15283.486390336726</v>
          </cell>
          <cell r="I146">
            <v>11.608880937499999</v>
          </cell>
          <cell r="J146">
            <v>37730</v>
          </cell>
          <cell r="K146">
            <v>369463</v>
          </cell>
          <cell r="L146">
            <v>24174</v>
          </cell>
          <cell r="M146">
            <v>9.3006344198478599E-2</v>
          </cell>
          <cell r="N146">
            <v>9.3006344198478599E-2</v>
          </cell>
          <cell r="O146">
            <v>7444.0564283492758</v>
          </cell>
          <cell r="P146">
            <v>20548.312418844944</v>
          </cell>
          <cell r="Q146">
            <v>32323.668337587704</v>
          </cell>
          <cell r="R146">
            <v>42988.93984777679</v>
          </cell>
          <cell r="S146">
            <v>100070.35260893997</v>
          </cell>
          <cell r="T146">
            <v>1437.0376592098291</v>
          </cell>
          <cell r="U146">
            <v>1448.5825203657048</v>
          </cell>
          <cell r="V146">
            <v>1473.2683218487668</v>
          </cell>
          <cell r="W146">
            <v>1530.1886382534367</v>
          </cell>
          <cell r="X146">
            <v>1637.4105808365539</v>
          </cell>
          <cell r="Y146">
            <v>405.09908146027158</v>
          </cell>
          <cell r="Z146">
            <v>435.0934528614689</v>
          </cell>
          <cell r="AA146">
            <v>445.14982723441904</v>
          </cell>
          <cell r="AB146">
            <v>454.44860597215558</v>
          </cell>
          <cell r="AC146">
            <v>457.66889332013722</v>
          </cell>
          <cell r="AD146">
            <v>17.558770273697952</v>
          </cell>
          <cell r="AE146">
            <v>23.178743562446538</v>
          </cell>
          <cell r="AF146">
            <v>23.755443363456202</v>
          </cell>
          <cell r="AG146">
            <v>21.438892473422531</v>
          </cell>
          <cell r="AH146">
            <v>19.980201182642237</v>
          </cell>
        </row>
        <row r="147">
          <cell r="B147">
            <v>6206</v>
          </cell>
          <cell r="C147" t="str">
            <v>AR</v>
          </cell>
          <cell r="D147" t="str">
            <v>Cooperative</v>
          </cell>
          <cell r="E147">
            <v>2.3273023649536748E-2</v>
          </cell>
          <cell r="F147">
            <v>0</v>
          </cell>
          <cell r="G147">
            <v>0</v>
          </cell>
          <cell r="H147">
            <v>10173.716393824674</v>
          </cell>
          <cell r="I147">
            <v>11.608880937499999</v>
          </cell>
          <cell r="J147">
            <v>0</v>
          </cell>
          <cell r="K147">
            <v>0</v>
          </cell>
          <cell r="L147">
            <v>0</v>
          </cell>
          <cell r="M147">
            <v>0</v>
          </cell>
          <cell r="N147">
            <v>7.555275462009757E-2</v>
          </cell>
          <cell r="O147">
            <v>7444.0564283492758</v>
          </cell>
          <cell r="P147">
            <v>20548.312418844944</v>
          </cell>
          <cell r="Q147">
            <v>32323.668337587704</v>
          </cell>
          <cell r="R147">
            <v>42988.93984777679</v>
          </cell>
          <cell r="S147">
            <v>100070.35260893997</v>
          </cell>
          <cell r="T147">
            <v>1437.0376592098291</v>
          </cell>
          <cell r="U147">
            <v>1448.5825203657048</v>
          </cell>
          <cell r="V147">
            <v>1473.2683218487668</v>
          </cell>
          <cell r="W147">
            <v>1530.1886382534367</v>
          </cell>
          <cell r="X147">
            <v>1637.4105808365539</v>
          </cell>
          <cell r="Y147">
            <v>405.09908146027158</v>
          </cell>
          <cell r="Z147">
            <v>435.0934528614689</v>
          </cell>
          <cell r="AA147">
            <v>445.14982723441904</v>
          </cell>
          <cell r="AB147">
            <v>454.44860597215558</v>
          </cell>
          <cell r="AC147">
            <v>457.66889332013722</v>
          </cell>
          <cell r="AD147">
            <v>17.558770273697952</v>
          </cell>
          <cell r="AE147">
            <v>23.178743562446538</v>
          </cell>
          <cell r="AF147">
            <v>23.755443363456202</v>
          </cell>
          <cell r="AG147">
            <v>21.438892473422531</v>
          </cell>
          <cell r="AH147">
            <v>19.980201182642237</v>
          </cell>
        </row>
        <row r="148">
          <cell r="B148">
            <v>6342</v>
          </cell>
          <cell r="C148" t="str">
            <v>AR</v>
          </cell>
          <cell r="D148" t="str">
            <v>Cooperative</v>
          </cell>
          <cell r="E148">
            <v>2.3273023649536748E-2</v>
          </cell>
          <cell r="F148">
            <v>1</v>
          </cell>
          <cell r="G148">
            <v>14051.547083696893</v>
          </cell>
          <cell r="H148">
            <v>14051.547083696893</v>
          </cell>
          <cell r="I148">
            <v>11.608880937499999</v>
          </cell>
          <cell r="J148">
            <v>125999.1</v>
          </cell>
          <cell r="K148">
            <v>1256124</v>
          </cell>
          <cell r="L148">
            <v>89394</v>
          </cell>
          <cell r="M148">
            <v>9.039388497447505E-2</v>
          </cell>
          <cell r="N148">
            <v>9.039388497447505E-2</v>
          </cell>
          <cell r="O148">
            <v>7444.0564283492758</v>
          </cell>
          <cell r="P148">
            <v>20548.312418844944</v>
          </cell>
          <cell r="Q148">
            <v>32323.668337587704</v>
          </cell>
          <cell r="R148">
            <v>42988.93984777679</v>
          </cell>
          <cell r="S148">
            <v>100070.35260893997</v>
          </cell>
          <cell r="T148">
            <v>1437.0376592098291</v>
          </cell>
          <cell r="U148">
            <v>1448.5825203657048</v>
          </cell>
          <cell r="V148">
            <v>1473.2683218487668</v>
          </cell>
          <cell r="W148">
            <v>1530.1886382534367</v>
          </cell>
          <cell r="X148">
            <v>1637.4105808365539</v>
          </cell>
          <cell r="Y148">
            <v>405.09908146027158</v>
          </cell>
          <cell r="Z148">
            <v>435.0934528614689</v>
          </cell>
          <cell r="AA148">
            <v>445.14982723441904</v>
          </cell>
          <cell r="AB148">
            <v>454.44860597215558</v>
          </cell>
          <cell r="AC148">
            <v>457.66889332013722</v>
          </cell>
          <cell r="AD148">
            <v>17.558770273697952</v>
          </cell>
          <cell r="AE148">
            <v>23.178743562446538</v>
          </cell>
          <cell r="AF148">
            <v>23.755443363456202</v>
          </cell>
          <cell r="AG148">
            <v>21.438892473422531</v>
          </cell>
          <cell r="AH148">
            <v>19.980201182642237</v>
          </cell>
        </row>
        <row r="149">
          <cell r="B149">
            <v>12681</v>
          </cell>
          <cell r="C149" t="str">
            <v>AR</v>
          </cell>
          <cell r="D149" t="str">
            <v>Cooperative</v>
          </cell>
          <cell r="E149">
            <v>2.3273023649536748E-2</v>
          </cell>
          <cell r="F149">
            <v>1</v>
          </cell>
          <cell r="G149">
            <v>17047.633681622618</v>
          </cell>
          <cell r="H149">
            <v>17047.633681622618</v>
          </cell>
          <cell r="I149">
            <v>11.608880937499999</v>
          </cell>
          <cell r="J149">
            <v>3849</v>
          </cell>
          <cell r="K149">
            <v>55473</v>
          </cell>
          <cell r="L149">
            <v>3254</v>
          </cell>
          <cell r="M149">
            <v>6.1213498767914119E-2</v>
          </cell>
          <cell r="N149">
            <v>6.1213498767914119E-2</v>
          </cell>
          <cell r="O149">
            <v>7444.0564283492758</v>
          </cell>
          <cell r="P149">
            <v>20548.312418844944</v>
          </cell>
          <cell r="Q149">
            <v>32323.668337587704</v>
          </cell>
          <cell r="R149">
            <v>42988.93984777679</v>
          </cell>
          <cell r="S149">
            <v>100070.35260893997</v>
          </cell>
          <cell r="T149">
            <v>1437.0376592098291</v>
          </cell>
          <cell r="U149">
            <v>1448.5825203657048</v>
          </cell>
          <cell r="V149">
            <v>1473.2683218487668</v>
          </cell>
          <cell r="W149">
            <v>1530.1886382534367</v>
          </cell>
          <cell r="X149">
            <v>1637.4105808365539</v>
          </cell>
          <cell r="Y149">
            <v>405.09908146027158</v>
          </cell>
          <cell r="Z149">
            <v>435.0934528614689</v>
          </cell>
          <cell r="AA149">
            <v>445.14982723441904</v>
          </cell>
          <cell r="AB149">
            <v>454.44860597215558</v>
          </cell>
          <cell r="AC149">
            <v>457.66889332013722</v>
          </cell>
          <cell r="AD149">
            <v>17.558770273697952</v>
          </cell>
          <cell r="AE149">
            <v>23.178743562446538</v>
          </cell>
          <cell r="AF149">
            <v>23.755443363456202</v>
          </cell>
          <cell r="AG149">
            <v>21.438892473422531</v>
          </cell>
          <cell r="AH149">
            <v>19.980201182642237</v>
          </cell>
        </row>
        <row r="150">
          <cell r="B150">
            <v>13676</v>
          </cell>
          <cell r="C150" t="str">
            <v>AR</v>
          </cell>
          <cell r="D150" t="str">
            <v>Cooperative</v>
          </cell>
          <cell r="E150">
            <v>2.3273023649536748E-2</v>
          </cell>
          <cell r="F150">
            <v>1</v>
          </cell>
          <cell r="G150">
            <v>11739.052519004537</v>
          </cell>
          <cell r="H150">
            <v>11739.052519004537</v>
          </cell>
          <cell r="I150">
            <v>11.608880937499999</v>
          </cell>
          <cell r="J150">
            <v>45887.8</v>
          </cell>
          <cell r="K150">
            <v>406136</v>
          </cell>
          <cell r="L150">
            <v>34597</v>
          </cell>
          <cell r="M150">
            <v>0.10111935547320049</v>
          </cell>
          <cell r="N150">
            <v>0.10111935547320049</v>
          </cell>
          <cell r="O150">
            <v>7444.0564283492758</v>
          </cell>
          <cell r="P150">
            <v>20548.312418844944</v>
          </cell>
          <cell r="Q150">
            <v>32323.668337587704</v>
          </cell>
          <cell r="R150">
            <v>42988.93984777679</v>
          </cell>
          <cell r="S150">
            <v>100070.35260893997</v>
          </cell>
          <cell r="T150">
            <v>1437.0376592098291</v>
          </cell>
          <cell r="U150">
            <v>1448.5825203657048</v>
          </cell>
          <cell r="V150">
            <v>1473.2683218487668</v>
          </cell>
          <cell r="W150">
            <v>1530.1886382534367</v>
          </cell>
          <cell r="X150">
            <v>1637.4105808365539</v>
          </cell>
          <cell r="Y150">
            <v>405.09908146027158</v>
          </cell>
          <cell r="Z150">
            <v>435.0934528614689</v>
          </cell>
          <cell r="AA150">
            <v>445.14982723441904</v>
          </cell>
          <cell r="AB150">
            <v>454.44860597215558</v>
          </cell>
          <cell r="AC150">
            <v>457.66889332013722</v>
          </cell>
          <cell r="AD150">
            <v>17.558770273697952</v>
          </cell>
          <cell r="AE150">
            <v>23.178743562446538</v>
          </cell>
          <cell r="AF150">
            <v>23.755443363456202</v>
          </cell>
          <cell r="AG150">
            <v>21.438892473422531</v>
          </cell>
          <cell r="AH150">
            <v>19.980201182642237</v>
          </cell>
        </row>
        <row r="151">
          <cell r="B151">
            <v>14238</v>
          </cell>
          <cell r="C151" t="str">
            <v>AR</v>
          </cell>
          <cell r="D151" t="str">
            <v>Cooperative</v>
          </cell>
          <cell r="E151">
            <v>0.21065156304882332</v>
          </cell>
          <cell r="F151">
            <v>1</v>
          </cell>
          <cell r="G151">
            <v>11071.019071019071</v>
          </cell>
          <cell r="H151">
            <v>11071.019071019071</v>
          </cell>
          <cell r="I151">
            <v>11.608880937499999</v>
          </cell>
          <cell r="J151">
            <v>12086</v>
          </cell>
          <cell r="K151">
            <v>94624</v>
          </cell>
          <cell r="L151">
            <v>8547</v>
          </cell>
          <cell r="M151">
            <v>0.11514358656922399</v>
          </cell>
          <cell r="N151">
            <v>0.11514358656922399</v>
          </cell>
          <cell r="O151">
            <v>7444.0564283492758</v>
          </cell>
          <cell r="P151">
            <v>20548.312418844944</v>
          </cell>
          <cell r="Q151">
            <v>32323.668337587704</v>
          </cell>
          <cell r="R151">
            <v>42988.93984777679</v>
          </cell>
          <cell r="S151">
            <v>100070.35260893997</v>
          </cell>
          <cell r="T151">
            <v>1437.0376592098291</v>
          </cell>
          <cell r="U151">
            <v>1448.5825203657048</v>
          </cell>
          <cell r="V151">
            <v>1473.2683218487668</v>
          </cell>
          <cell r="W151">
            <v>1530.1886382534367</v>
          </cell>
          <cell r="X151">
            <v>1637.4105808365539</v>
          </cell>
          <cell r="Y151">
            <v>405.09908146027158</v>
          </cell>
          <cell r="Z151">
            <v>435.0934528614689</v>
          </cell>
          <cell r="AA151">
            <v>445.14982723441904</v>
          </cell>
          <cell r="AB151">
            <v>454.44860597215558</v>
          </cell>
          <cell r="AC151">
            <v>457.66889332013722</v>
          </cell>
          <cell r="AD151">
            <v>17.558770273697952</v>
          </cell>
          <cell r="AE151">
            <v>23.178743562446538</v>
          </cell>
          <cell r="AF151">
            <v>23.755443363456202</v>
          </cell>
          <cell r="AG151">
            <v>21.438892473422531</v>
          </cell>
          <cell r="AH151">
            <v>19.980201182642237</v>
          </cell>
        </row>
        <row r="152">
          <cell r="B152">
            <v>14289</v>
          </cell>
          <cell r="C152" t="str">
            <v>AR</v>
          </cell>
          <cell r="D152" t="str">
            <v>Cooperative</v>
          </cell>
          <cell r="E152">
            <v>0.22298618428755415</v>
          </cell>
          <cell r="F152">
            <v>1</v>
          </cell>
          <cell r="G152">
            <v>12563.74298827129</v>
          </cell>
          <cell r="H152">
            <v>12563.74298827129</v>
          </cell>
          <cell r="I152">
            <v>11.608880937499999</v>
          </cell>
          <cell r="J152">
            <v>101340</v>
          </cell>
          <cell r="K152">
            <v>936225</v>
          </cell>
          <cell r="L152">
            <v>74518</v>
          </cell>
          <cell r="M152">
            <v>9.7155227561315394E-2</v>
          </cell>
          <cell r="N152">
            <v>9.7155227561315394E-2</v>
          </cell>
          <cell r="O152">
            <v>7444.0564283492758</v>
          </cell>
          <cell r="P152">
            <v>20548.312418844944</v>
          </cell>
          <cell r="Q152">
            <v>32323.668337587704</v>
          </cell>
          <cell r="R152">
            <v>42988.93984777679</v>
          </cell>
          <cell r="S152">
            <v>100070.35260893997</v>
          </cell>
          <cell r="T152">
            <v>1437.0376592098291</v>
          </cell>
          <cell r="U152">
            <v>1448.5825203657048</v>
          </cell>
          <cell r="V152">
            <v>1473.2683218487668</v>
          </cell>
          <cell r="W152">
            <v>1530.1886382534367</v>
          </cell>
          <cell r="X152">
            <v>1637.4105808365539</v>
          </cell>
          <cell r="Y152">
            <v>405.09908146027158</v>
          </cell>
          <cell r="Z152">
            <v>435.0934528614689</v>
          </cell>
          <cell r="AA152">
            <v>445.14982723441904</v>
          </cell>
          <cell r="AB152">
            <v>454.44860597215558</v>
          </cell>
          <cell r="AC152">
            <v>457.66889332013722</v>
          </cell>
          <cell r="AD152">
            <v>17.558770273697952</v>
          </cell>
          <cell r="AE152">
            <v>23.178743562446538</v>
          </cell>
          <cell r="AF152">
            <v>23.755443363456202</v>
          </cell>
          <cell r="AG152">
            <v>21.438892473422531</v>
          </cell>
          <cell r="AH152">
            <v>19.980201182642237</v>
          </cell>
        </row>
        <row r="153">
          <cell r="B153">
            <v>14864</v>
          </cell>
          <cell r="C153" t="str">
            <v>AR</v>
          </cell>
          <cell r="D153" t="str">
            <v>Cooperative</v>
          </cell>
          <cell r="E153">
            <v>2.3273023649536748E-2</v>
          </cell>
          <cell r="F153">
            <v>1</v>
          </cell>
          <cell r="G153">
            <v>11345.321001088139</v>
          </cell>
          <cell r="H153">
            <v>11345.321001088139</v>
          </cell>
          <cell r="I153">
            <v>11.608880937499999</v>
          </cell>
          <cell r="J153">
            <v>23531.8</v>
          </cell>
          <cell r="K153">
            <v>208527</v>
          </cell>
          <cell r="L153">
            <v>18380</v>
          </cell>
          <cell r="M153">
            <v>0.10056896814525218</v>
          </cell>
          <cell r="N153">
            <v>0.10056896814525218</v>
          </cell>
          <cell r="O153">
            <v>7444.0564283492758</v>
          </cell>
          <cell r="P153">
            <v>20548.312418844944</v>
          </cell>
          <cell r="Q153">
            <v>32323.668337587704</v>
          </cell>
          <cell r="R153">
            <v>42988.93984777679</v>
          </cell>
          <cell r="S153">
            <v>100070.35260893997</v>
          </cell>
          <cell r="T153">
            <v>1437.0376592098291</v>
          </cell>
          <cell r="U153">
            <v>1448.5825203657048</v>
          </cell>
          <cell r="V153">
            <v>1473.2683218487668</v>
          </cell>
          <cell r="W153">
            <v>1530.1886382534367</v>
          </cell>
          <cell r="X153">
            <v>1637.4105808365539</v>
          </cell>
          <cell r="Y153">
            <v>405.09908146027158</v>
          </cell>
          <cell r="Z153">
            <v>435.0934528614689</v>
          </cell>
          <cell r="AA153">
            <v>445.14982723441904</v>
          </cell>
          <cell r="AB153">
            <v>454.44860597215558</v>
          </cell>
          <cell r="AC153">
            <v>457.66889332013722</v>
          </cell>
          <cell r="AD153">
            <v>17.558770273697952</v>
          </cell>
          <cell r="AE153">
            <v>23.178743562446538</v>
          </cell>
          <cell r="AF153">
            <v>23.755443363456202</v>
          </cell>
          <cell r="AG153">
            <v>21.438892473422531</v>
          </cell>
          <cell r="AH153">
            <v>19.980201182642237</v>
          </cell>
        </row>
        <row r="154">
          <cell r="B154">
            <v>15811</v>
          </cell>
          <cell r="C154" t="str">
            <v>AR</v>
          </cell>
          <cell r="D154" t="str">
            <v>Cooperative</v>
          </cell>
          <cell r="E154">
            <v>2.3273023649536748E-2</v>
          </cell>
          <cell r="F154">
            <v>0</v>
          </cell>
          <cell r="G154">
            <v>0</v>
          </cell>
          <cell r="H154">
            <v>10173.716393824674</v>
          </cell>
          <cell r="I154">
            <v>11.608880937499999</v>
          </cell>
          <cell r="J154">
            <v>0</v>
          </cell>
          <cell r="K154">
            <v>0</v>
          </cell>
          <cell r="L154">
            <v>0</v>
          </cell>
          <cell r="M154">
            <v>0</v>
          </cell>
          <cell r="N154">
            <v>7.555275462009757E-2</v>
          </cell>
          <cell r="O154">
            <v>7444.0564283492758</v>
          </cell>
          <cell r="P154">
            <v>20548.312418844944</v>
          </cell>
          <cell r="Q154">
            <v>32323.668337587704</v>
          </cell>
          <cell r="R154">
            <v>42988.93984777679</v>
          </cell>
          <cell r="S154">
            <v>100070.35260893997</v>
          </cell>
          <cell r="T154">
            <v>1437.0376592098291</v>
          </cell>
          <cell r="U154">
            <v>1448.5825203657048</v>
          </cell>
          <cell r="V154">
            <v>1473.2683218487668</v>
          </cell>
          <cell r="W154">
            <v>1530.1886382534367</v>
          </cell>
          <cell r="X154">
            <v>1637.4105808365539</v>
          </cell>
          <cell r="Y154">
            <v>405.09908146027158</v>
          </cell>
          <cell r="Z154">
            <v>435.0934528614689</v>
          </cell>
          <cell r="AA154">
            <v>445.14982723441904</v>
          </cell>
          <cell r="AB154">
            <v>454.44860597215558</v>
          </cell>
          <cell r="AC154">
            <v>457.66889332013722</v>
          </cell>
          <cell r="AD154">
            <v>17.558770273697952</v>
          </cell>
          <cell r="AE154">
            <v>23.178743562446538</v>
          </cell>
          <cell r="AF154">
            <v>23.755443363456202</v>
          </cell>
          <cell r="AG154">
            <v>21.438892473422531</v>
          </cell>
          <cell r="AH154">
            <v>19.980201182642237</v>
          </cell>
        </row>
        <row r="155">
          <cell r="B155">
            <v>17540</v>
          </cell>
          <cell r="C155" t="str">
            <v>AR</v>
          </cell>
          <cell r="D155" t="str">
            <v>Cooperative</v>
          </cell>
          <cell r="E155">
            <v>2.3273023649536748E-2</v>
          </cell>
          <cell r="F155">
            <v>1</v>
          </cell>
          <cell r="G155">
            <v>11500.82717547149</v>
          </cell>
          <cell r="H155">
            <v>11500.82717547149</v>
          </cell>
          <cell r="I155">
            <v>11.608880937499999</v>
          </cell>
          <cell r="J155">
            <v>12444</v>
          </cell>
          <cell r="K155">
            <v>104278</v>
          </cell>
          <cell r="L155">
            <v>9067</v>
          </cell>
          <cell r="M155">
            <v>0.10722211126485214</v>
          </cell>
          <cell r="N155">
            <v>0.10722211126485214</v>
          </cell>
          <cell r="O155">
            <v>7444.0564283492758</v>
          </cell>
          <cell r="P155">
            <v>20548.312418844944</v>
          </cell>
          <cell r="Q155">
            <v>32323.668337587704</v>
          </cell>
          <cell r="R155">
            <v>42988.93984777679</v>
          </cell>
          <cell r="S155">
            <v>100070.35260893997</v>
          </cell>
          <cell r="T155">
            <v>1437.0376592098291</v>
          </cell>
          <cell r="U155">
            <v>1448.5825203657048</v>
          </cell>
          <cell r="V155">
            <v>1473.2683218487668</v>
          </cell>
          <cell r="W155">
            <v>1530.1886382534367</v>
          </cell>
          <cell r="X155">
            <v>1637.4105808365539</v>
          </cell>
          <cell r="Y155">
            <v>405.09908146027158</v>
          </cell>
          <cell r="Z155">
            <v>435.0934528614689</v>
          </cell>
          <cell r="AA155">
            <v>445.14982723441904</v>
          </cell>
          <cell r="AB155">
            <v>454.44860597215558</v>
          </cell>
          <cell r="AC155">
            <v>457.66889332013722</v>
          </cell>
          <cell r="AD155">
            <v>17.558770273697952</v>
          </cell>
          <cell r="AE155">
            <v>23.178743562446538</v>
          </cell>
          <cell r="AF155">
            <v>23.755443363456202</v>
          </cell>
          <cell r="AG155">
            <v>21.438892473422531</v>
          </cell>
          <cell r="AH155">
            <v>19.980201182642237</v>
          </cell>
        </row>
        <row r="156">
          <cell r="B156">
            <v>17671</v>
          </cell>
          <cell r="C156" t="str">
            <v>AR</v>
          </cell>
          <cell r="D156" t="str">
            <v>Cooperative</v>
          </cell>
          <cell r="E156">
            <v>2.3273023649536748E-2</v>
          </cell>
          <cell r="F156">
            <v>1</v>
          </cell>
          <cell r="G156">
            <v>14576.572685148825</v>
          </cell>
          <cell r="H156">
            <v>14576.572685148825</v>
          </cell>
          <cell r="I156">
            <v>11.608880937499999</v>
          </cell>
          <cell r="J156">
            <v>39711.1</v>
          </cell>
          <cell r="K156">
            <v>371207</v>
          </cell>
          <cell r="L156">
            <v>25466</v>
          </cell>
          <cell r="M156">
            <v>9.7421435631729725E-2</v>
          </cell>
          <cell r="N156">
            <v>9.7421435631729725E-2</v>
          </cell>
          <cell r="O156">
            <v>7444.0564283492758</v>
          </cell>
          <cell r="P156">
            <v>20548.312418844944</v>
          </cell>
          <cell r="Q156">
            <v>32323.668337587704</v>
          </cell>
          <cell r="R156">
            <v>42988.93984777679</v>
          </cell>
          <cell r="S156">
            <v>100070.35260893997</v>
          </cell>
          <cell r="T156">
            <v>1437.0376592098291</v>
          </cell>
          <cell r="U156">
            <v>1448.5825203657048</v>
          </cell>
          <cell r="V156">
            <v>1473.2683218487668</v>
          </cell>
          <cell r="W156">
            <v>1530.1886382534367</v>
          </cell>
          <cell r="X156">
            <v>1637.4105808365539</v>
          </cell>
          <cell r="Y156">
            <v>405.09908146027158</v>
          </cell>
          <cell r="Z156">
            <v>435.0934528614689</v>
          </cell>
          <cell r="AA156">
            <v>445.14982723441904</v>
          </cell>
          <cell r="AB156">
            <v>454.44860597215558</v>
          </cell>
          <cell r="AC156">
            <v>457.66889332013722</v>
          </cell>
          <cell r="AD156">
            <v>17.558770273697952</v>
          </cell>
          <cell r="AE156">
            <v>23.178743562446538</v>
          </cell>
          <cell r="AF156">
            <v>23.755443363456202</v>
          </cell>
          <cell r="AG156">
            <v>21.438892473422531</v>
          </cell>
          <cell r="AH156">
            <v>19.980201182642237</v>
          </cell>
        </row>
        <row r="157">
          <cell r="B157">
            <v>20963</v>
          </cell>
          <cell r="C157" t="str">
            <v>AR</v>
          </cell>
          <cell r="D157" t="str">
            <v>Cooperative</v>
          </cell>
          <cell r="E157">
            <v>2.3273023649536748E-2</v>
          </cell>
          <cell r="F157">
            <v>1</v>
          </cell>
          <cell r="G157">
            <v>14082.855269627929</v>
          </cell>
          <cell r="H157">
            <v>14082.855269627929</v>
          </cell>
          <cell r="I157">
            <v>11.608880937499999</v>
          </cell>
          <cell r="J157">
            <v>17925.7</v>
          </cell>
          <cell r="K157">
            <v>171839</v>
          </cell>
          <cell r="L157">
            <v>12202</v>
          </cell>
          <cell r="M157">
            <v>9.4424904809778346E-2</v>
          </cell>
          <cell r="N157">
            <v>9.4424904809778346E-2</v>
          </cell>
          <cell r="O157">
            <v>7444.0564283492758</v>
          </cell>
          <cell r="P157">
            <v>20548.312418844944</v>
          </cell>
          <cell r="Q157">
            <v>32323.668337587704</v>
          </cell>
          <cell r="R157">
            <v>42988.93984777679</v>
          </cell>
          <cell r="S157">
            <v>100070.35260893997</v>
          </cell>
          <cell r="T157">
            <v>1437.0376592098291</v>
          </cell>
          <cell r="U157">
            <v>1448.5825203657048</v>
          </cell>
          <cell r="V157">
            <v>1473.2683218487668</v>
          </cell>
          <cell r="W157">
            <v>1530.1886382534367</v>
          </cell>
          <cell r="X157">
            <v>1637.4105808365539</v>
          </cell>
          <cell r="Y157">
            <v>405.09908146027158</v>
          </cell>
          <cell r="Z157">
            <v>435.0934528614689</v>
          </cell>
          <cell r="AA157">
            <v>445.14982723441904</v>
          </cell>
          <cell r="AB157">
            <v>454.44860597215558</v>
          </cell>
          <cell r="AC157">
            <v>457.66889332013722</v>
          </cell>
          <cell r="AD157">
            <v>17.558770273697952</v>
          </cell>
          <cell r="AE157">
            <v>23.178743562446538</v>
          </cell>
          <cell r="AF157">
            <v>23.755443363456202</v>
          </cell>
          <cell r="AG157">
            <v>21.438892473422531</v>
          </cell>
          <cell r="AH157">
            <v>19.980201182642237</v>
          </cell>
        </row>
        <row r="158">
          <cell r="B158">
            <v>814</v>
          </cell>
          <cell r="C158" t="str">
            <v>AR</v>
          </cell>
          <cell r="D158" t="str">
            <v>Investor Owned</v>
          </cell>
          <cell r="E158">
            <v>0.22818708636424787</v>
          </cell>
          <cell r="F158">
            <v>1</v>
          </cell>
          <cell r="G158">
            <v>12671.084882883575</v>
          </cell>
          <cell r="H158">
            <v>12671.084882883575</v>
          </cell>
          <cell r="I158">
            <v>11.608880937499999</v>
          </cell>
          <cell r="J158">
            <v>838066.39999999991</v>
          </cell>
          <cell r="K158">
            <v>7583733</v>
          </cell>
          <cell r="L158">
            <v>598507</v>
          </cell>
          <cell r="M158">
            <v>9.9514373984537177E-2</v>
          </cell>
          <cell r="N158">
            <v>9.9514373984537177E-2</v>
          </cell>
          <cell r="O158">
            <v>7444.0564283492758</v>
          </cell>
          <cell r="P158">
            <v>20548.312418844944</v>
          </cell>
          <cell r="Q158">
            <v>32323.668337587704</v>
          </cell>
          <cell r="R158">
            <v>42988.93984777679</v>
          </cell>
          <cell r="S158">
            <v>100070.35260893997</v>
          </cell>
          <cell r="T158">
            <v>1437.0376592098291</v>
          </cell>
          <cell r="U158">
            <v>1448.5825203657048</v>
          </cell>
          <cell r="V158">
            <v>1473.2683218487668</v>
          </cell>
          <cell r="W158">
            <v>1530.1886382534367</v>
          </cell>
          <cell r="X158">
            <v>1637.4105808365539</v>
          </cell>
          <cell r="Y158">
            <v>405.09908146027158</v>
          </cell>
          <cell r="Z158">
            <v>435.0934528614689</v>
          </cell>
          <cell r="AA158">
            <v>445.14982723441904</v>
          </cell>
          <cell r="AB158">
            <v>454.44860597215558</v>
          </cell>
          <cell r="AC158">
            <v>457.66889332013722</v>
          </cell>
          <cell r="AD158">
            <v>17.558770273697952</v>
          </cell>
          <cell r="AE158">
            <v>23.178743562446538</v>
          </cell>
          <cell r="AF158">
            <v>23.755443363456202</v>
          </cell>
          <cell r="AG158">
            <v>21.438892473422531</v>
          </cell>
          <cell r="AH158">
            <v>19.980201182642237</v>
          </cell>
        </row>
        <row r="159">
          <cell r="B159">
            <v>25251</v>
          </cell>
          <cell r="C159" t="str">
            <v>AR</v>
          </cell>
          <cell r="D159" t="str">
            <v>Investor Owned</v>
          </cell>
          <cell r="E159">
            <v>2.3273023649536748E-2</v>
          </cell>
          <cell r="F159">
            <v>0</v>
          </cell>
          <cell r="G159">
            <v>0</v>
          </cell>
          <cell r="H159">
            <v>10162.571772018124</v>
          </cell>
          <cell r="I159">
            <v>11.608880937499999</v>
          </cell>
          <cell r="J159">
            <v>0</v>
          </cell>
          <cell r="K159">
            <v>0</v>
          </cell>
          <cell r="L159">
            <v>0</v>
          </cell>
          <cell r="M159">
            <v>0</v>
          </cell>
          <cell r="N159">
            <v>7.9125755916252552E-2</v>
          </cell>
          <cell r="O159">
            <v>7444.0564283492758</v>
          </cell>
          <cell r="P159">
            <v>20548.312418844944</v>
          </cell>
          <cell r="Q159">
            <v>32323.668337587704</v>
          </cell>
          <cell r="R159">
            <v>42988.93984777679</v>
          </cell>
          <cell r="S159">
            <v>100070.35260893997</v>
          </cell>
          <cell r="T159">
            <v>1437.0376592098291</v>
          </cell>
          <cell r="U159">
            <v>1448.5825203657048</v>
          </cell>
          <cell r="V159">
            <v>1473.2683218487668</v>
          </cell>
          <cell r="W159">
            <v>1530.1886382534367</v>
          </cell>
          <cell r="X159">
            <v>1637.4105808365539</v>
          </cell>
          <cell r="Y159">
            <v>405.09908146027158</v>
          </cell>
          <cell r="Z159">
            <v>435.0934528614689</v>
          </cell>
          <cell r="AA159">
            <v>445.14982723441904</v>
          </cell>
          <cell r="AB159">
            <v>454.44860597215558</v>
          </cell>
          <cell r="AC159">
            <v>457.66889332013722</v>
          </cell>
          <cell r="AD159">
            <v>17.558770273697952</v>
          </cell>
          <cell r="AE159">
            <v>23.178743562446538</v>
          </cell>
          <cell r="AF159">
            <v>23.755443363456202</v>
          </cell>
          <cell r="AG159">
            <v>21.438892473422531</v>
          </cell>
          <cell r="AH159">
            <v>19.980201182642237</v>
          </cell>
        </row>
        <row r="160">
          <cell r="B160">
            <v>5860</v>
          </cell>
          <cell r="C160" t="str">
            <v>AR</v>
          </cell>
          <cell r="D160" t="str">
            <v>Investor Owned</v>
          </cell>
          <cell r="E160">
            <v>2.3273023649536748E-2</v>
          </cell>
          <cell r="F160">
            <v>1</v>
          </cell>
          <cell r="G160">
            <v>12340.086102840589</v>
          </cell>
          <cell r="H160">
            <v>12340.086102840589</v>
          </cell>
          <cell r="I160">
            <v>11.608880937499999</v>
          </cell>
          <cell r="J160">
            <v>243284.69999999998</v>
          </cell>
          <cell r="K160">
            <v>1840203</v>
          </cell>
          <cell r="L160">
            <v>149124</v>
          </cell>
          <cell r="M160">
            <v>0.12091641349835587</v>
          </cell>
          <cell r="N160">
            <v>0.12091641349835587</v>
          </cell>
          <cell r="O160">
            <v>7444.0564283492758</v>
          </cell>
          <cell r="P160">
            <v>20548.312418844944</v>
          </cell>
          <cell r="Q160">
            <v>32323.668337587704</v>
          </cell>
          <cell r="R160">
            <v>42988.93984777679</v>
          </cell>
          <cell r="S160">
            <v>100070.35260893997</v>
          </cell>
          <cell r="T160">
            <v>1437.0376592098291</v>
          </cell>
          <cell r="U160">
            <v>1448.5825203657048</v>
          </cell>
          <cell r="V160">
            <v>1473.2683218487668</v>
          </cell>
          <cell r="W160">
            <v>1530.1886382534367</v>
          </cell>
          <cell r="X160">
            <v>1637.4105808365539</v>
          </cell>
          <cell r="Y160">
            <v>405.09908146027158</v>
          </cell>
          <cell r="Z160">
            <v>435.0934528614689</v>
          </cell>
          <cell r="AA160">
            <v>445.14982723441904</v>
          </cell>
          <cell r="AB160">
            <v>454.44860597215558</v>
          </cell>
          <cell r="AC160">
            <v>457.66889332013722</v>
          </cell>
          <cell r="AD160">
            <v>17.558770273697952</v>
          </cell>
          <cell r="AE160">
            <v>23.178743562446538</v>
          </cell>
          <cell r="AF160">
            <v>23.755443363456202</v>
          </cell>
          <cell r="AG160">
            <v>21.438892473422531</v>
          </cell>
          <cell r="AH160">
            <v>19.980201182642237</v>
          </cell>
        </row>
        <row r="161">
          <cell r="B161">
            <v>17698</v>
          </cell>
          <cell r="C161" t="str">
            <v>AR</v>
          </cell>
          <cell r="D161" t="str">
            <v>Investor Owned</v>
          </cell>
          <cell r="E161">
            <v>2.3273023649536748E-2</v>
          </cell>
          <cell r="F161">
            <v>1</v>
          </cell>
          <cell r="G161">
            <v>12960.199651086783</v>
          </cell>
          <cell r="H161">
            <v>12960.199651086783</v>
          </cell>
          <cell r="I161">
            <v>11.608880937499999</v>
          </cell>
          <cell r="J161">
            <v>628043.89999999991</v>
          </cell>
          <cell r="K161">
            <v>5987690</v>
          </cell>
          <cell r="L161">
            <v>462006</v>
          </cell>
          <cell r="M161">
            <v>9.4140382725737701E-2</v>
          </cell>
          <cell r="N161">
            <v>9.4140382725737701E-2</v>
          </cell>
          <cell r="O161">
            <v>7444.0564283492758</v>
          </cell>
          <cell r="P161">
            <v>20548.312418844944</v>
          </cell>
          <cell r="Q161">
            <v>32323.668337587704</v>
          </cell>
          <cell r="R161">
            <v>42988.93984777679</v>
          </cell>
          <cell r="S161">
            <v>100070.35260893997</v>
          </cell>
          <cell r="T161">
            <v>1437.0376592098291</v>
          </cell>
          <cell r="U161">
            <v>1448.5825203657048</v>
          </cell>
          <cell r="V161">
            <v>1473.2683218487668</v>
          </cell>
          <cell r="W161">
            <v>1530.1886382534367</v>
          </cell>
          <cell r="X161">
            <v>1637.4105808365539</v>
          </cell>
          <cell r="Y161">
            <v>405.09908146027158</v>
          </cell>
          <cell r="Z161">
            <v>435.0934528614689</v>
          </cell>
          <cell r="AA161">
            <v>445.14982723441904</v>
          </cell>
          <cell r="AB161">
            <v>454.44860597215558</v>
          </cell>
          <cell r="AC161">
            <v>457.66889332013722</v>
          </cell>
          <cell r="AD161">
            <v>17.558770273697952</v>
          </cell>
          <cell r="AE161">
            <v>23.178743562446538</v>
          </cell>
          <cell r="AF161">
            <v>23.755443363456202</v>
          </cell>
          <cell r="AG161">
            <v>21.438892473422531</v>
          </cell>
          <cell r="AH161">
            <v>19.980201182642237</v>
          </cell>
        </row>
        <row r="162">
          <cell r="B162">
            <v>1000</v>
          </cell>
          <cell r="C162" t="str">
            <v>AR</v>
          </cell>
          <cell r="D162" t="str">
            <v>Municipal</v>
          </cell>
          <cell r="E162">
            <v>2.3273023649536748E-2</v>
          </cell>
          <cell r="F162">
            <v>0</v>
          </cell>
          <cell r="G162">
            <v>0</v>
          </cell>
          <cell r="H162">
            <v>8102.755913697556</v>
          </cell>
          <cell r="I162">
            <v>11.608880937499999</v>
          </cell>
          <cell r="J162">
            <v>0</v>
          </cell>
          <cell r="K162">
            <v>0</v>
          </cell>
          <cell r="L162">
            <v>0</v>
          </cell>
          <cell r="M162">
            <v>0</v>
          </cell>
          <cell r="N162">
            <v>5.2628463641010793E-2</v>
          </cell>
          <cell r="O162">
            <v>7444.0564283492758</v>
          </cell>
          <cell r="P162">
            <v>20548.312418844944</v>
          </cell>
          <cell r="Q162">
            <v>32323.668337587704</v>
          </cell>
          <cell r="R162">
            <v>42988.93984777679</v>
          </cell>
          <cell r="S162">
            <v>100070.35260893997</v>
          </cell>
          <cell r="T162">
            <v>1437.0376592098291</v>
          </cell>
          <cell r="U162">
            <v>1448.5825203657048</v>
          </cell>
          <cell r="V162">
            <v>1473.2683218487668</v>
          </cell>
          <cell r="W162">
            <v>1530.1886382534367</v>
          </cell>
          <cell r="X162">
            <v>1637.4105808365539</v>
          </cell>
          <cell r="Y162">
            <v>405.09908146027158</v>
          </cell>
          <cell r="Z162">
            <v>435.0934528614689</v>
          </cell>
          <cell r="AA162">
            <v>445.14982723441904</v>
          </cell>
          <cell r="AB162">
            <v>454.44860597215558</v>
          </cell>
          <cell r="AC162">
            <v>457.66889332013722</v>
          </cell>
          <cell r="AD162">
            <v>17.558770273697952</v>
          </cell>
          <cell r="AE162">
            <v>23.178743562446538</v>
          </cell>
          <cell r="AF162">
            <v>23.755443363456202</v>
          </cell>
          <cell r="AG162">
            <v>21.438892473422531</v>
          </cell>
          <cell r="AH162">
            <v>19.980201182642237</v>
          </cell>
        </row>
        <row r="163">
          <cell r="B163">
            <v>1581</v>
          </cell>
          <cell r="C163" t="str">
            <v>AR</v>
          </cell>
          <cell r="D163" t="str">
            <v>Municipal</v>
          </cell>
          <cell r="E163">
            <v>2.3273023649536748E-2</v>
          </cell>
          <cell r="F163">
            <v>1</v>
          </cell>
          <cell r="G163">
            <v>11847.097763784614</v>
          </cell>
          <cell r="H163">
            <v>11847.097763784614</v>
          </cell>
          <cell r="I163">
            <v>11.608880937499999</v>
          </cell>
          <cell r="J163">
            <v>15094.3</v>
          </cell>
          <cell r="K163">
            <v>146750</v>
          </cell>
          <cell r="L163">
            <v>12387</v>
          </cell>
          <cell r="M163">
            <v>9.1098531529310051E-2</v>
          </cell>
          <cell r="N163">
            <v>9.1098531529310051E-2</v>
          </cell>
          <cell r="O163">
            <v>7444.0564283492758</v>
          </cell>
          <cell r="P163">
            <v>20548.312418844944</v>
          </cell>
          <cell r="Q163">
            <v>32323.668337587704</v>
          </cell>
          <cell r="R163">
            <v>42988.93984777679</v>
          </cell>
          <cell r="S163">
            <v>100070.35260893997</v>
          </cell>
          <cell r="T163">
            <v>1437.0376592098291</v>
          </cell>
          <cell r="U163">
            <v>1448.5825203657048</v>
          </cell>
          <cell r="V163">
            <v>1473.2683218487668</v>
          </cell>
          <cell r="W163">
            <v>1530.1886382534367</v>
          </cell>
          <cell r="X163">
            <v>1637.4105808365539</v>
          </cell>
          <cell r="Y163">
            <v>405.09908146027158</v>
          </cell>
          <cell r="Z163">
            <v>435.0934528614689</v>
          </cell>
          <cell r="AA163">
            <v>445.14982723441904</v>
          </cell>
          <cell r="AB163">
            <v>454.44860597215558</v>
          </cell>
          <cell r="AC163">
            <v>457.66889332013722</v>
          </cell>
          <cell r="AD163">
            <v>17.558770273697952</v>
          </cell>
          <cell r="AE163">
            <v>23.178743562446538</v>
          </cell>
          <cell r="AF163">
            <v>23.755443363456202</v>
          </cell>
          <cell r="AG163">
            <v>21.438892473422531</v>
          </cell>
          <cell r="AH163">
            <v>19.980201182642237</v>
          </cell>
        </row>
        <row r="164">
          <cell r="B164">
            <v>1586</v>
          </cell>
          <cell r="C164" t="str">
            <v>AR</v>
          </cell>
          <cell r="D164" t="str">
            <v>Municipal</v>
          </cell>
          <cell r="E164">
            <v>2.3273023649536748E-2</v>
          </cell>
          <cell r="F164">
            <v>1</v>
          </cell>
          <cell r="G164">
            <v>11503.229254821612</v>
          </cell>
          <cell r="H164">
            <v>11503.229254821612</v>
          </cell>
          <cell r="I164">
            <v>11.608880937499999</v>
          </cell>
          <cell r="J164">
            <v>30279</v>
          </cell>
          <cell r="K164">
            <v>258259</v>
          </cell>
          <cell r="L164">
            <v>22451</v>
          </cell>
          <cell r="M164">
            <v>0.10513255363362459</v>
          </cell>
          <cell r="N164">
            <v>0.10513255363362459</v>
          </cell>
          <cell r="O164">
            <v>7444.0564283492758</v>
          </cell>
          <cell r="P164">
            <v>20548.312418844944</v>
          </cell>
          <cell r="Q164">
            <v>32323.668337587704</v>
          </cell>
          <cell r="R164">
            <v>42988.93984777679</v>
          </cell>
          <cell r="S164">
            <v>100070.35260893997</v>
          </cell>
          <cell r="T164">
            <v>1437.0376592098291</v>
          </cell>
          <cell r="U164">
            <v>1448.5825203657048</v>
          </cell>
          <cell r="V164">
            <v>1473.2683218487668</v>
          </cell>
          <cell r="W164">
            <v>1530.1886382534367</v>
          </cell>
          <cell r="X164">
            <v>1637.4105808365539</v>
          </cell>
          <cell r="Y164">
            <v>405.09908146027158</v>
          </cell>
          <cell r="Z164">
            <v>435.0934528614689</v>
          </cell>
          <cell r="AA164">
            <v>445.14982723441904</v>
          </cell>
          <cell r="AB164">
            <v>454.44860597215558</v>
          </cell>
          <cell r="AC164">
            <v>457.66889332013722</v>
          </cell>
          <cell r="AD164">
            <v>17.558770273697952</v>
          </cell>
          <cell r="AE164">
            <v>23.178743562446538</v>
          </cell>
          <cell r="AF164">
            <v>23.755443363456202</v>
          </cell>
          <cell r="AG164">
            <v>21.438892473422531</v>
          </cell>
          <cell r="AH164">
            <v>19.980201182642237</v>
          </cell>
        </row>
        <row r="165">
          <cell r="B165">
            <v>8840</v>
          </cell>
          <cell r="C165" t="str">
            <v>AR</v>
          </cell>
          <cell r="D165" t="str">
            <v>Municipal</v>
          </cell>
          <cell r="E165">
            <v>2.3273023649536748E-2</v>
          </cell>
          <cell r="F165">
            <v>1</v>
          </cell>
          <cell r="G165">
            <v>10875.128821710752</v>
          </cell>
          <cell r="H165">
            <v>10875.128821710752</v>
          </cell>
          <cell r="I165">
            <v>11.608880937499999</v>
          </cell>
          <cell r="J165">
            <v>6579.9</v>
          </cell>
          <cell r="K165">
            <v>63315</v>
          </cell>
          <cell r="L165">
            <v>5822</v>
          </cell>
          <cell r="M165">
            <v>9.1113593021914241E-2</v>
          </cell>
          <cell r="N165">
            <v>9.1113593021914241E-2</v>
          </cell>
          <cell r="O165">
            <v>7444.0564283492758</v>
          </cell>
          <cell r="P165">
            <v>20548.312418844944</v>
          </cell>
          <cell r="Q165">
            <v>32323.668337587704</v>
          </cell>
          <cell r="R165">
            <v>42988.93984777679</v>
          </cell>
          <cell r="S165">
            <v>100070.35260893997</v>
          </cell>
          <cell r="T165">
            <v>1437.0376592098291</v>
          </cell>
          <cell r="U165">
            <v>1448.5825203657048</v>
          </cell>
          <cell r="V165">
            <v>1473.2683218487668</v>
          </cell>
          <cell r="W165">
            <v>1530.1886382534367</v>
          </cell>
          <cell r="X165">
            <v>1637.4105808365539</v>
          </cell>
          <cell r="Y165">
            <v>405.09908146027158</v>
          </cell>
          <cell r="Z165">
            <v>435.0934528614689</v>
          </cell>
          <cell r="AA165">
            <v>445.14982723441904</v>
          </cell>
          <cell r="AB165">
            <v>454.44860597215558</v>
          </cell>
          <cell r="AC165">
            <v>457.66889332013722</v>
          </cell>
          <cell r="AD165">
            <v>17.558770273697952</v>
          </cell>
          <cell r="AE165">
            <v>23.178743562446538</v>
          </cell>
          <cell r="AF165">
            <v>23.755443363456202</v>
          </cell>
          <cell r="AG165">
            <v>21.438892473422531</v>
          </cell>
          <cell r="AH165">
            <v>19.980201182642237</v>
          </cell>
        </row>
        <row r="166">
          <cell r="B166">
            <v>13718</v>
          </cell>
          <cell r="C166" t="str">
            <v>AR</v>
          </cell>
          <cell r="D166" t="str">
            <v>Municipal</v>
          </cell>
          <cell r="E166">
            <v>2.3273023649536748E-2</v>
          </cell>
          <cell r="F166">
            <v>1</v>
          </cell>
          <cell r="G166">
            <v>10515.74953677833</v>
          </cell>
          <cell r="H166">
            <v>10515.74953677833</v>
          </cell>
          <cell r="I166">
            <v>11.608880937499999</v>
          </cell>
          <cell r="J166">
            <v>39840</v>
          </cell>
          <cell r="K166">
            <v>357546</v>
          </cell>
          <cell r="L166">
            <v>34001</v>
          </cell>
          <cell r="M166">
            <v>9.8178800129014865E-2</v>
          </cell>
          <cell r="N166">
            <v>9.8178800129014865E-2</v>
          </cell>
          <cell r="O166">
            <v>7444.0564283492758</v>
          </cell>
          <cell r="P166">
            <v>20548.312418844944</v>
          </cell>
          <cell r="Q166">
            <v>32323.668337587704</v>
          </cell>
          <cell r="R166">
            <v>42988.93984777679</v>
          </cell>
          <cell r="S166">
            <v>100070.35260893997</v>
          </cell>
          <cell r="T166">
            <v>1437.0376592098291</v>
          </cell>
          <cell r="U166">
            <v>1448.5825203657048</v>
          </cell>
          <cell r="V166">
            <v>1473.2683218487668</v>
          </cell>
          <cell r="W166">
            <v>1530.1886382534367</v>
          </cell>
          <cell r="X166">
            <v>1637.4105808365539</v>
          </cell>
          <cell r="Y166">
            <v>405.09908146027158</v>
          </cell>
          <cell r="Z166">
            <v>435.0934528614689</v>
          </cell>
          <cell r="AA166">
            <v>445.14982723441904</v>
          </cell>
          <cell r="AB166">
            <v>454.44860597215558</v>
          </cell>
          <cell r="AC166">
            <v>457.66889332013722</v>
          </cell>
          <cell r="AD166">
            <v>17.558770273697952</v>
          </cell>
          <cell r="AE166">
            <v>23.178743562446538</v>
          </cell>
          <cell r="AF166">
            <v>23.755443363456202</v>
          </cell>
          <cell r="AG166">
            <v>21.438892473422531</v>
          </cell>
          <cell r="AH166">
            <v>19.980201182642237</v>
          </cell>
        </row>
        <row r="167">
          <cell r="B167">
            <v>14216</v>
          </cell>
          <cell r="C167" t="str">
            <v>AR</v>
          </cell>
          <cell r="D167" t="str">
            <v>Municipal</v>
          </cell>
          <cell r="E167">
            <v>2.3273023649536748E-2</v>
          </cell>
          <cell r="F167">
            <v>0</v>
          </cell>
          <cell r="G167">
            <v>0</v>
          </cell>
          <cell r="H167">
            <v>8102.755913697556</v>
          </cell>
          <cell r="I167">
            <v>11.608880937499999</v>
          </cell>
          <cell r="J167">
            <v>0</v>
          </cell>
          <cell r="K167">
            <v>0</v>
          </cell>
          <cell r="L167">
            <v>0</v>
          </cell>
          <cell r="M167">
            <v>0</v>
          </cell>
          <cell r="N167">
            <v>5.2628463641010793E-2</v>
          </cell>
          <cell r="O167">
            <v>7444.0564283492758</v>
          </cell>
          <cell r="P167">
            <v>20548.312418844944</v>
          </cell>
          <cell r="Q167">
            <v>32323.668337587704</v>
          </cell>
          <cell r="R167">
            <v>42988.93984777679</v>
          </cell>
          <cell r="S167">
            <v>100070.35260893997</v>
          </cell>
          <cell r="T167">
            <v>1437.0376592098291</v>
          </cell>
          <cell r="U167">
            <v>1448.5825203657048</v>
          </cell>
          <cell r="V167">
            <v>1473.2683218487668</v>
          </cell>
          <cell r="W167">
            <v>1530.1886382534367</v>
          </cell>
          <cell r="X167">
            <v>1637.4105808365539</v>
          </cell>
          <cell r="Y167">
            <v>405.09908146027158</v>
          </cell>
          <cell r="Z167">
            <v>435.0934528614689</v>
          </cell>
          <cell r="AA167">
            <v>445.14982723441904</v>
          </cell>
          <cell r="AB167">
            <v>454.44860597215558</v>
          </cell>
          <cell r="AC167">
            <v>457.66889332013722</v>
          </cell>
          <cell r="AD167">
            <v>17.558770273697952</v>
          </cell>
          <cell r="AE167">
            <v>23.178743562446538</v>
          </cell>
          <cell r="AF167">
            <v>23.755443363456202</v>
          </cell>
          <cell r="AG167">
            <v>21.438892473422531</v>
          </cell>
          <cell r="AH167">
            <v>19.980201182642237</v>
          </cell>
        </row>
        <row r="168">
          <cell r="B168">
            <v>14460</v>
          </cell>
          <cell r="C168" t="str">
            <v>AR</v>
          </cell>
          <cell r="D168" t="str">
            <v>Municipal</v>
          </cell>
          <cell r="E168">
            <v>2.3273023649536748E-2</v>
          </cell>
          <cell r="F168">
            <v>0</v>
          </cell>
          <cell r="G168">
            <v>0</v>
          </cell>
          <cell r="H168">
            <v>8102.755913697556</v>
          </cell>
          <cell r="I168">
            <v>11.608880937499999</v>
          </cell>
          <cell r="J168">
            <v>0</v>
          </cell>
          <cell r="K168">
            <v>0</v>
          </cell>
          <cell r="L168">
            <v>0</v>
          </cell>
          <cell r="M168">
            <v>0</v>
          </cell>
          <cell r="N168">
            <v>5.2628463641010793E-2</v>
          </cell>
          <cell r="O168">
            <v>7444.0564283492758</v>
          </cell>
          <cell r="P168">
            <v>20548.312418844944</v>
          </cell>
          <cell r="Q168">
            <v>32323.668337587704</v>
          </cell>
          <cell r="R168">
            <v>42988.93984777679</v>
          </cell>
          <cell r="S168">
            <v>100070.35260893997</v>
          </cell>
          <cell r="T168">
            <v>1437.0376592098291</v>
          </cell>
          <cell r="U168">
            <v>1448.5825203657048</v>
          </cell>
          <cell r="V168">
            <v>1473.2683218487668</v>
          </cell>
          <cell r="W168">
            <v>1530.1886382534367</v>
          </cell>
          <cell r="X168">
            <v>1637.4105808365539</v>
          </cell>
          <cell r="Y168">
            <v>405.09908146027158</v>
          </cell>
          <cell r="Z168">
            <v>435.0934528614689</v>
          </cell>
          <cell r="AA168">
            <v>445.14982723441904</v>
          </cell>
          <cell r="AB168">
            <v>454.44860597215558</v>
          </cell>
          <cell r="AC168">
            <v>457.66889332013722</v>
          </cell>
          <cell r="AD168">
            <v>17.558770273697952</v>
          </cell>
          <cell r="AE168">
            <v>23.178743562446538</v>
          </cell>
          <cell r="AF168">
            <v>23.755443363456202</v>
          </cell>
          <cell r="AG168">
            <v>21.438892473422531</v>
          </cell>
          <cell r="AH168">
            <v>19.980201182642237</v>
          </cell>
        </row>
        <row r="169">
          <cell r="B169">
            <v>15043</v>
          </cell>
          <cell r="C169" t="str">
            <v>AR</v>
          </cell>
          <cell r="D169" t="str">
            <v>Municipal</v>
          </cell>
          <cell r="E169">
            <v>2.3273023649536748E-2</v>
          </cell>
          <cell r="F169">
            <v>0</v>
          </cell>
          <cell r="G169">
            <v>0</v>
          </cell>
          <cell r="H169">
            <v>8102.755913697556</v>
          </cell>
          <cell r="I169">
            <v>11.608880937499999</v>
          </cell>
          <cell r="J169">
            <v>0</v>
          </cell>
          <cell r="K169">
            <v>0</v>
          </cell>
          <cell r="L169">
            <v>0</v>
          </cell>
          <cell r="M169">
            <v>0</v>
          </cell>
          <cell r="N169">
            <v>5.2628463641010793E-2</v>
          </cell>
          <cell r="O169">
            <v>7444.0564283492758</v>
          </cell>
          <cell r="P169">
            <v>20548.312418844944</v>
          </cell>
          <cell r="Q169">
            <v>32323.668337587704</v>
          </cell>
          <cell r="R169">
            <v>42988.93984777679</v>
          </cell>
          <cell r="S169">
            <v>100070.35260893997</v>
          </cell>
          <cell r="T169">
            <v>1437.0376592098291</v>
          </cell>
          <cell r="U169">
            <v>1448.5825203657048</v>
          </cell>
          <cell r="V169">
            <v>1473.2683218487668</v>
          </cell>
          <cell r="W169">
            <v>1530.1886382534367</v>
          </cell>
          <cell r="X169">
            <v>1637.4105808365539</v>
          </cell>
          <cell r="Y169">
            <v>405.09908146027158</v>
          </cell>
          <cell r="Z169">
            <v>435.0934528614689</v>
          </cell>
          <cell r="AA169">
            <v>445.14982723441904</v>
          </cell>
          <cell r="AB169">
            <v>454.44860597215558</v>
          </cell>
          <cell r="AC169">
            <v>457.66889332013722</v>
          </cell>
          <cell r="AD169">
            <v>17.558770273697952</v>
          </cell>
          <cell r="AE169">
            <v>23.178743562446538</v>
          </cell>
          <cell r="AF169">
            <v>23.755443363456202</v>
          </cell>
          <cell r="AG169">
            <v>21.438892473422531</v>
          </cell>
          <cell r="AH169">
            <v>19.980201182642237</v>
          </cell>
        </row>
        <row r="170">
          <cell r="B170">
            <v>15337</v>
          </cell>
          <cell r="C170" t="str">
            <v>AR</v>
          </cell>
          <cell r="D170" t="str">
            <v>Municipal</v>
          </cell>
          <cell r="E170">
            <v>2.3273023649536748E-2</v>
          </cell>
          <cell r="F170">
            <v>0</v>
          </cell>
          <cell r="G170">
            <v>0</v>
          </cell>
          <cell r="H170">
            <v>8102.755913697556</v>
          </cell>
          <cell r="I170">
            <v>11.608880937499999</v>
          </cell>
          <cell r="J170">
            <v>0</v>
          </cell>
          <cell r="K170">
            <v>0</v>
          </cell>
          <cell r="L170">
            <v>0</v>
          </cell>
          <cell r="M170">
            <v>0</v>
          </cell>
          <cell r="N170">
            <v>5.2628463641010793E-2</v>
          </cell>
          <cell r="O170">
            <v>7444.0564283492758</v>
          </cell>
          <cell r="P170">
            <v>20548.312418844944</v>
          </cell>
          <cell r="Q170">
            <v>32323.668337587704</v>
          </cell>
          <cell r="R170">
            <v>42988.93984777679</v>
          </cell>
          <cell r="S170">
            <v>100070.35260893997</v>
          </cell>
          <cell r="T170">
            <v>1437.0376592098291</v>
          </cell>
          <cell r="U170">
            <v>1448.5825203657048</v>
          </cell>
          <cell r="V170">
            <v>1473.2683218487668</v>
          </cell>
          <cell r="W170">
            <v>1530.1886382534367</v>
          </cell>
          <cell r="X170">
            <v>1637.4105808365539</v>
          </cell>
          <cell r="Y170">
            <v>405.09908146027158</v>
          </cell>
          <cell r="Z170">
            <v>435.0934528614689</v>
          </cell>
          <cell r="AA170">
            <v>445.14982723441904</v>
          </cell>
          <cell r="AB170">
            <v>454.44860597215558</v>
          </cell>
          <cell r="AC170">
            <v>457.66889332013722</v>
          </cell>
          <cell r="AD170">
            <v>17.558770273697952</v>
          </cell>
          <cell r="AE170">
            <v>23.178743562446538</v>
          </cell>
          <cell r="AF170">
            <v>23.755443363456202</v>
          </cell>
          <cell r="AG170">
            <v>21.438892473422531</v>
          </cell>
          <cell r="AH170">
            <v>19.980201182642237</v>
          </cell>
        </row>
        <row r="171">
          <cell r="B171">
            <v>17184</v>
          </cell>
          <cell r="C171" t="str">
            <v>AR</v>
          </cell>
          <cell r="D171" t="str">
            <v>Municipal</v>
          </cell>
          <cell r="E171">
            <v>2.3273023649536748E-2</v>
          </cell>
          <cell r="F171">
            <v>1</v>
          </cell>
          <cell r="G171">
            <v>10172.250799388294</v>
          </cell>
          <cell r="H171">
            <v>10172.250799388294</v>
          </cell>
          <cell r="I171">
            <v>11.608880937499999</v>
          </cell>
          <cell r="J171">
            <v>7781</v>
          </cell>
          <cell r="K171">
            <v>73169</v>
          </cell>
          <cell r="L171">
            <v>7193</v>
          </cell>
          <cell r="M171">
            <v>9.2648086389027454E-2</v>
          </cell>
          <cell r="N171">
            <v>9.2648086389027454E-2</v>
          </cell>
          <cell r="O171">
            <v>7444.0564283492758</v>
          </cell>
          <cell r="P171">
            <v>20548.312418844944</v>
          </cell>
          <cell r="Q171">
            <v>32323.668337587704</v>
          </cell>
          <cell r="R171">
            <v>42988.93984777679</v>
          </cell>
          <cell r="S171">
            <v>100070.35260893997</v>
          </cell>
          <cell r="T171">
            <v>1437.0376592098291</v>
          </cell>
          <cell r="U171">
            <v>1448.5825203657048</v>
          </cell>
          <cell r="V171">
            <v>1473.2683218487668</v>
          </cell>
          <cell r="W171">
            <v>1530.1886382534367</v>
          </cell>
          <cell r="X171">
            <v>1637.4105808365539</v>
          </cell>
          <cell r="Y171">
            <v>405.09908146027158</v>
          </cell>
          <cell r="Z171">
            <v>435.0934528614689</v>
          </cell>
          <cell r="AA171">
            <v>445.14982723441904</v>
          </cell>
          <cell r="AB171">
            <v>454.44860597215558</v>
          </cell>
          <cell r="AC171">
            <v>457.66889332013722</v>
          </cell>
          <cell r="AD171">
            <v>17.558770273697952</v>
          </cell>
          <cell r="AE171">
            <v>23.178743562446538</v>
          </cell>
          <cell r="AF171">
            <v>23.755443363456202</v>
          </cell>
          <cell r="AG171">
            <v>21.438892473422531</v>
          </cell>
          <cell r="AH171">
            <v>19.980201182642237</v>
          </cell>
        </row>
        <row r="172">
          <cell r="B172">
            <v>20382</v>
          </cell>
          <cell r="C172" t="str">
            <v>AR</v>
          </cell>
          <cell r="D172" t="str">
            <v>Municipal</v>
          </cell>
          <cell r="E172">
            <v>2.3273023649536748E-2</v>
          </cell>
          <cell r="F172">
            <v>1</v>
          </cell>
          <cell r="G172">
            <v>13383.287563750491</v>
          </cell>
          <cell r="H172">
            <v>13383.287563750491</v>
          </cell>
          <cell r="I172">
            <v>11.608880937499999</v>
          </cell>
          <cell r="J172">
            <v>9300</v>
          </cell>
          <cell r="K172">
            <v>136456</v>
          </cell>
          <cell r="L172">
            <v>10196</v>
          </cell>
          <cell r="M172">
            <v>5.7744842290078854E-2</v>
          </cell>
          <cell r="N172">
            <v>5.7744842290078854E-2</v>
          </cell>
          <cell r="O172">
            <v>7444.0564283492758</v>
          </cell>
          <cell r="P172">
            <v>20548.312418844944</v>
          </cell>
          <cell r="Q172">
            <v>32323.668337587704</v>
          </cell>
          <cell r="R172">
            <v>42988.93984777679</v>
          </cell>
          <cell r="S172">
            <v>100070.35260893997</v>
          </cell>
          <cell r="T172">
            <v>1437.0376592098291</v>
          </cell>
          <cell r="U172">
            <v>1448.5825203657048</v>
          </cell>
          <cell r="V172">
            <v>1473.2683218487668</v>
          </cell>
          <cell r="W172">
            <v>1530.1886382534367</v>
          </cell>
          <cell r="X172">
            <v>1637.4105808365539</v>
          </cell>
          <cell r="Y172">
            <v>405.09908146027158</v>
          </cell>
          <cell r="Z172">
            <v>435.0934528614689</v>
          </cell>
          <cell r="AA172">
            <v>445.14982723441904</v>
          </cell>
          <cell r="AB172">
            <v>454.44860597215558</v>
          </cell>
          <cell r="AC172">
            <v>457.66889332013722</v>
          </cell>
          <cell r="AD172">
            <v>17.558770273697952</v>
          </cell>
          <cell r="AE172">
            <v>23.178743562446538</v>
          </cell>
          <cell r="AF172">
            <v>23.755443363456202</v>
          </cell>
          <cell r="AG172">
            <v>21.438892473422531</v>
          </cell>
          <cell r="AH172">
            <v>19.980201182642237</v>
          </cell>
        </row>
        <row r="173">
          <cell r="B173">
            <v>9879</v>
          </cell>
          <cell r="C173" t="str">
            <v>AR</v>
          </cell>
          <cell r="D173" t="str">
            <v>Municipal</v>
          </cell>
          <cell r="E173">
            <v>2.3273023649536748E-2</v>
          </cell>
          <cell r="F173">
            <v>1</v>
          </cell>
          <cell r="G173">
            <v>14435.113116690391</v>
          </cell>
          <cell r="H173">
            <v>14435.113116690391</v>
          </cell>
          <cell r="I173">
            <v>11.608880937499999</v>
          </cell>
          <cell r="J173">
            <v>29853</v>
          </cell>
          <cell r="K173">
            <v>476633</v>
          </cell>
          <cell r="L173">
            <v>33019</v>
          </cell>
          <cell r="M173">
            <v>5.2982559587557411E-2</v>
          </cell>
          <cell r="N173">
            <v>5.2982559587557411E-2</v>
          </cell>
          <cell r="O173">
            <v>7444.0564283492758</v>
          </cell>
          <cell r="P173">
            <v>20548.312418844944</v>
          </cell>
          <cell r="Q173">
            <v>32323.668337587704</v>
          </cell>
          <cell r="R173">
            <v>42988.93984777679</v>
          </cell>
          <cell r="S173">
            <v>100070.35260893997</v>
          </cell>
          <cell r="T173">
            <v>1437.0376592098291</v>
          </cell>
          <cell r="U173">
            <v>1448.5825203657048</v>
          </cell>
          <cell r="V173">
            <v>1473.2683218487668</v>
          </cell>
          <cell r="W173">
            <v>1530.1886382534367</v>
          </cell>
          <cell r="X173">
            <v>1637.4105808365539</v>
          </cell>
          <cell r="Y173">
            <v>405.09908146027158</v>
          </cell>
          <cell r="Z173">
            <v>435.0934528614689</v>
          </cell>
          <cell r="AA173">
            <v>445.14982723441904</v>
          </cell>
          <cell r="AB173">
            <v>454.44860597215558</v>
          </cell>
          <cell r="AC173">
            <v>457.66889332013722</v>
          </cell>
          <cell r="AD173">
            <v>17.558770273697952</v>
          </cell>
          <cell r="AE173">
            <v>23.178743562446538</v>
          </cell>
          <cell r="AF173">
            <v>23.755443363456202</v>
          </cell>
          <cell r="AG173">
            <v>21.438892473422531</v>
          </cell>
          <cell r="AH173">
            <v>19.980201182642237</v>
          </cell>
        </row>
        <row r="174">
          <cell r="B174">
            <v>3705</v>
          </cell>
          <cell r="C174" t="str">
            <v>AR</v>
          </cell>
          <cell r="D174" t="str">
            <v>Municipal</v>
          </cell>
          <cell r="E174">
            <v>2.3273023649536748E-2</v>
          </cell>
          <cell r="F174">
            <v>1</v>
          </cell>
          <cell r="G174">
            <v>10899.475065616798</v>
          </cell>
          <cell r="H174">
            <v>10899.475065616798</v>
          </cell>
          <cell r="I174">
            <v>11.608880937499999</v>
          </cell>
          <cell r="J174">
            <v>3645</v>
          </cell>
          <cell r="K174">
            <v>41527</v>
          </cell>
          <cell r="L174">
            <v>3810</v>
          </cell>
          <cell r="M174">
            <v>7.4993184278601882E-2</v>
          </cell>
          <cell r="N174">
            <v>7.4993184278601882E-2</v>
          </cell>
          <cell r="O174">
            <v>7444.0564283492758</v>
          </cell>
          <cell r="P174">
            <v>20548.312418844944</v>
          </cell>
          <cell r="Q174">
            <v>32323.668337587704</v>
          </cell>
          <cell r="R174">
            <v>42988.93984777679</v>
          </cell>
          <cell r="S174">
            <v>100070.35260893997</v>
          </cell>
          <cell r="T174">
            <v>1437.0376592098291</v>
          </cell>
          <cell r="U174">
            <v>1448.5825203657048</v>
          </cell>
          <cell r="V174">
            <v>1473.2683218487668</v>
          </cell>
          <cell r="W174">
            <v>1530.1886382534367</v>
          </cell>
          <cell r="X174">
            <v>1637.4105808365539</v>
          </cell>
          <cell r="Y174">
            <v>405.09908146027158</v>
          </cell>
          <cell r="Z174">
            <v>435.0934528614689</v>
          </cell>
          <cell r="AA174">
            <v>445.14982723441904</v>
          </cell>
          <cell r="AB174">
            <v>454.44860597215558</v>
          </cell>
          <cell r="AC174">
            <v>457.66889332013722</v>
          </cell>
          <cell r="AD174">
            <v>17.558770273697952</v>
          </cell>
          <cell r="AE174">
            <v>23.178743562446538</v>
          </cell>
          <cell r="AF174">
            <v>23.755443363456202</v>
          </cell>
          <cell r="AG174">
            <v>21.438892473422531</v>
          </cell>
          <cell r="AH174">
            <v>19.980201182642237</v>
          </cell>
        </row>
        <row r="175">
          <cell r="B175">
            <v>4280</v>
          </cell>
          <cell r="C175" t="str">
            <v>AR</v>
          </cell>
          <cell r="D175" t="str">
            <v>Municipal</v>
          </cell>
          <cell r="E175">
            <v>2.3273023649536748E-2</v>
          </cell>
          <cell r="F175">
            <v>1</v>
          </cell>
          <cell r="G175">
            <v>11782.096916299559</v>
          </cell>
          <cell r="H175">
            <v>11782.096916299559</v>
          </cell>
          <cell r="I175">
            <v>11.608880937499999</v>
          </cell>
          <cell r="J175">
            <v>22823.3</v>
          </cell>
          <cell r="K175">
            <v>334317</v>
          </cell>
          <cell r="L175">
            <v>28375</v>
          </cell>
          <cell r="M175">
            <v>5.6444859342424263E-2</v>
          </cell>
          <cell r="N175">
            <v>5.6444859342424263E-2</v>
          </cell>
          <cell r="O175">
            <v>7444.0564283492758</v>
          </cell>
          <cell r="P175">
            <v>20548.312418844944</v>
          </cell>
          <cell r="Q175">
            <v>32323.668337587704</v>
          </cell>
          <cell r="R175">
            <v>42988.93984777679</v>
          </cell>
          <cell r="S175">
            <v>100070.35260893997</v>
          </cell>
          <cell r="T175">
            <v>1437.0376592098291</v>
          </cell>
          <cell r="U175">
            <v>1448.5825203657048</v>
          </cell>
          <cell r="V175">
            <v>1473.2683218487668</v>
          </cell>
          <cell r="W175">
            <v>1530.1886382534367</v>
          </cell>
          <cell r="X175">
            <v>1637.4105808365539</v>
          </cell>
          <cell r="Y175">
            <v>405.09908146027158</v>
          </cell>
          <cell r="Z175">
            <v>435.0934528614689</v>
          </cell>
          <cell r="AA175">
            <v>445.14982723441904</v>
          </cell>
          <cell r="AB175">
            <v>454.44860597215558</v>
          </cell>
          <cell r="AC175">
            <v>457.66889332013722</v>
          </cell>
          <cell r="AD175">
            <v>17.558770273697952</v>
          </cell>
          <cell r="AE175">
            <v>23.178743562446538</v>
          </cell>
          <cell r="AF175">
            <v>23.755443363456202</v>
          </cell>
          <cell r="AG175">
            <v>21.438892473422531</v>
          </cell>
          <cell r="AH175">
            <v>19.980201182642237</v>
          </cell>
        </row>
        <row r="176">
          <cell r="B176">
            <v>14446</v>
          </cell>
          <cell r="C176" t="str">
            <v>AR</v>
          </cell>
          <cell r="D176" t="str">
            <v>Municipal</v>
          </cell>
          <cell r="E176">
            <v>2.3273023649536748E-2</v>
          </cell>
          <cell r="F176">
            <v>1</v>
          </cell>
          <cell r="G176">
            <v>16127.909866622484</v>
          </cell>
          <cell r="H176">
            <v>16127.909866622484</v>
          </cell>
          <cell r="I176">
            <v>11.608880937499999</v>
          </cell>
          <cell r="J176">
            <v>15132</v>
          </cell>
          <cell r="K176">
            <v>194680</v>
          </cell>
          <cell r="L176">
            <v>12071</v>
          </cell>
          <cell r="M176">
            <v>6.9089944413608231E-2</v>
          </cell>
          <cell r="N176">
            <v>6.9089944413608231E-2</v>
          </cell>
          <cell r="O176">
            <v>7444.0564283492758</v>
          </cell>
          <cell r="P176">
            <v>20548.312418844944</v>
          </cell>
          <cell r="Q176">
            <v>32323.668337587704</v>
          </cell>
          <cell r="R176">
            <v>42988.93984777679</v>
          </cell>
          <cell r="S176">
            <v>100070.35260893997</v>
          </cell>
          <cell r="T176">
            <v>1437.0376592098291</v>
          </cell>
          <cell r="U176">
            <v>1448.5825203657048</v>
          </cell>
          <cell r="V176">
            <v>1473.2683218487668</v>
          </cell>
          <cell r="W176">
            <v>1530.1886382534367</v>
          </cell>
          <cell r="X176">
            <v>1637.4105808365539</v>
          </cell>
          <cell r="Y176">
            <v>405.09908146027158</v>
          </cell>
          <cell r="Z176">
            <v>435.0934528614689</v>
          </cell>
          <cell r="AA176">
            <v>445.14982723441904</v>
          </cell>
          <cell r="AB176">
            <v>454.44860597215558</v>
          </cell>
          <cell r="AC176">
            <v>457.66889332013722</v>
          </cell>
          <cell r="AD176">
            <v>17.558770273697952</v>
          </cell>
          <cell r="AE176">
            <v>23.178743562446538</v>
          </cell>
          <cell r="AF176">
            <v>23.755443363456202</v>
          </cell>
          <cell r="AG176">
            <v>21.438892473422531</v>
          </cell>
          <cell r="AH176">
            <v>19.980201182642237</v>
          </cell>
        </row>
        <row r="177">
          <cell r="B177">
            <v>40429</v>
          </cell>
          <cell r="C177" t="str">
            <v>AS</v>
          </cell>
          <cell r="D177" t="str">
            <v>State</v>
          </cell>
          <cell r="E177">
            <v>0.22158454142499201</v>
          </cell>
          <cell r="F177">
            <v>0</v>
          </cell>
          <cell r="G177">
            <v>0</v>
          </cell>
          <cell r="H177">
            <v>0</v>
          </cell>
          <cell r="I177">
            <v>11.608880937499999</v>
          </cell>
          <cell r="J177">
            <v>0</v>
          </cell>
          <cell r="K177">
            <v>0</v>
          </cell>
          <cell r="L177">
            <v>0</v>
          </cell>
          <cell r="M177">
            <v>0</v>
          </cell>
          <cell r="N177">
            <v>0</v>
          </cell>
          <cell r="O177" t="e">
            <v>#N/A</v>
          </cell>
          <cell r="P177" t="e">
            <v>#N/A</v>
          </cell>
          <cell r="Q177" t="e">
            <v>#N/A</v>
          </cell>
          <cell r="R177" t="e">
            <v>#N/A</v>
          </cell>
          <cell r="S177" t="e">
            <v>#N/A</v>
          </cell>
          <cell r="T177" t="e">
            <v>#N/A</v>
          </cell>
          <cell r="U177" t="e">
            <v>#N/A</v>
          </cell>
          <cell r="V177" t="e">
            <v>#N/A</v>
          </cell>
          <cell r="W177" t="e">
            <v>#N/A</v>
          </cell>
          <cell r="X177" t="e">
            <v>#N/A</v>
          </cell>
          <cell r="Y177" t="e">
            <v>#N/A</v>
          </cell>
          <cell r="Z177" t="e">
            <v>#N/A</v>
          </cell>
          <cell r="AA177" t="e">
            <v>#N/A</v>
          </cell>
          <cell r="AB177" t="e">
            <v>#N/A</v>
          </cell>
          <cell r="AC177" t="e">
            <v>#N/A</v>
          </cell>
          <cell r="AD177" t="e">
            <v>#N/A</v>
          </cell>
          <cell r="AE177" t="e">
            <v>#N/A</v>
          </cell>
          <cell r="AF177" t="e">
            <v>#N/A</v>
          </cell>
          <cell r="AG177" t="e">
            <v>#N/A</v>
          </cell>
          <cell r="AH177" t="e">
            <v>#N/A</v>
          </cell>
        </row>
        <row r="178">
          <cell r="B178">
            <v>16572</v>
          </cell>
          <cell r="C178" t="str">
            <v>AZ</v>
          </cell>
          <cell r="D178" t="str">
            <v>Political Subdivision</v>
          </cell>
          <cell r="E178">
            <v>0.27817439409905165</v>
          </cell>
          <cell r="F178">
            <v>1</v>
          </cell>
          <cell r="G178">
            <v>15135.211805153007</v>
          </cell>
          <cell r="H178">
            <v>15135.211805153007</v>
          </cell>
          <cell r="I178">
            <v>11.608880937499999</v>
          </cell>
          <cell r="J178">
            <v>1688883.3</v>
          </cell>
          <cell r="K178">
            <v>14752185</v>
          </cell>
          <cell r="L178">
            <v>974693</v>
          </cell>
          <cell r="M178">
            <v>0.10527946606883141</v>
          </cell>
          <cell r="N178">
            <v>0.10527946606883141</v>
          </cell>
          <cell r="O178">
            <v>8302.8964095372958</v>
          </cell>
          <cell r="P178">
            <v>24668.10679178168</v>
          </cell>
          <cell r="Q178">
            <v>38283.216572637204</v>
          </cell>
          <cell r="R178">
            <v>47497.80282425123</v>
          </cell>
          <cell r="S178">
            <v>115447.90213824759</v>
          </cell>
          <cell r="T178">
            <v>1519.3779786916102</v>
          </cell>
          <cell r="U178">
            <v>1603.8276127901674</v>
          </cell>
          <cell r="V178">
            <v>1698.0828958296281</v>
          </cell>
          <cell r="W178">
            <v>1720.6902247358746</v>
          </cell>
          <cell r="X178">
            <v>1945.7455627187903</v>
          </cell>
          <cell r="Y178">
            <v>234.51368575238857</v>
          </cell>
          <cell r="Z178">
            <v>247.85395713513702</v>
          </cell>
          <cell r="AA178">
            <v>252.86121229166667</v>
          </cell>
          <cell r="AB178">
            <v>254.74389702182177</v>
          </cell>
          <cell r="AC178">
            <v>299.16054961467313</v>
          </cell>
          <cell r="AD178">
            <v>12.347641832881127</v>
          </cell>
          <cell r="AE178">
            <v>9.570779060440378</v>
          </cell>
          <cell r="AF178">
            <v>8.2236155665262949</v>
          </cell>
          <cell r="AG178">
            <v>7.7733189451361842</v>
          </cell>
          <cell r="AH178">
            <v>7.3568397893358179</v>
          </cell>
        </row>
        <row r="179">
          <cell r="B179">
            <v>57313</v>
          </cell>
          <cell r="C179" t="str">
            <v>AZ</v>
          </cell>
          <cell r="D179" t="str">
            <v>Behind the Meter</v>
          </cell>
          <cell r="E179">
            <v>2.2816175016938542E-2</v>
          </cell>
          <cell r="F179">
            <v>1</v>
          </cell>
          <cell r="G179">
            <v>7721.5259362642473</v>
          </cell>
          <cell r="H179">
            <v>7721.5259362642473</v>
          </cell>
          <cell r="I179">
            <v>11.608880937499999</v>
          </cell>
          <cell r="J179">
            <v>380666.2</v>
          </cell>
          <cell r="K179">
            <v>2489613</v>
          </cell>
          <cell r="L179">
            <v>322425</v>
          </cell>
          <cell r="M179">
            <v>0.13486042961886799</v>
          </cell>
          <cell r="N179">
            <v>0.13486042961886799</v>
          </cell>
          <cell r="O179">
            <v>8302.8964095372958</v>
          </cell>
          <cell r="P179">
            <v>24668.10679178168</v>
          </cell>
          <cell r="Q179">
            <v>38283.216572637204</v>
          </cell>
          <cell r="R179">
            <v>47497.80282425123</v>
          </cell>
          <cell r="S179">
            <v>115447.90213824759</v>
          </cell>
          <cell r="T179">
            <v>1519.3779786916102</v>
          </cell>
          <cell r="U179">
            <v>1603.8276127901674</v>
          </cell>
          <cell r="V179">
            <v>1698.0828958296281</v>
          </cell>
          <cell r="W179">
            <v>1720.6902247358746</v>
          </cell>
          <cell r="X179">
            <v>1945.7455627187903</v>
          </cell>
          <cell r="Y179">
            <v>234.51368575238857</v>
          </cell>
          <cell r="Z179">
            <v>247.85395713513702</v>
          </cell>
          <cell r="AA179">
            <v>252.86121229166667</v>
          </cell>
          <cell r="AB179">
            <v>254.74389702182177</v>
          </cell>
          <cell r="AC179">
            <v>299.16054961467313</v>
          </cell>
          <cell r="AD179">
            <v>12.347641832881127</v>
          </cell>
          <cell r="AE179">
            <v>9.570779060440378</v>
          </cell>
          <cell r="AF179">
            <v>8.2236155665262949</v>
          </cell>
          <cell r="AG179">
            <v>7.7733189451361842</v>
          </cell>
          <cell r="AH179">
            <v>7.3568397893358179</v>
          </cell>
        </row>
        <row r="180">
          <cell r="B180">
            <v>59086</v>
          </cell>
          <cell r="C180" t="str">
            <v>AZ</v>
          </cell>
          <cell r="D180" t="str">
            <v>Behind the Meter</v>
          </cell>
          <cell r="E180">
            <v>2.2816175016938542E-2</v>
          </cell>
          <cell r="F180">
            <v>0</v>
          </cell>
          <cell r="G180">
            <v>0</v>
          </cell>
          <cell r="H180">
            <v>4504.4617449719963</v>
          </cell>
          <cell r="I180">
            <v>11.608880937499999</v>
          </cell>
          <cell r="J180">
            <v>0</v>
          </cell>
          <cell r="K180">
            <v>0</v>
          </cell>
          <cell r="L180">
            <v>0</v>
          </cell>
          <cell r="M180">
            <v>0</v>
          </cell>
          <cell r="N180">
            <v>8.9008737314898737E-2</v>
          </cell>
          <cell r="O180">
            <v>8302.8964095372958</v>
          </cell>
          <cell r="P180">
            <v>24668.10679178168</v>
          </cell>
          <cell r="Q180">
            <v>38283.216572637204</v>
          </cell>
          <cell r="R180">
            <v>47497.80282425123</v>
          </cell>
          <cell r="S180">
            <v>115447.90213824759</v>
          </cell>
          <cell r="T180">
            <v>1519.3779786916102</v>
          </cell>
          <cell r="U180">
            <v>1603.8276127901674</v>
          </cell>
          <cell r="V180">
            <v>1698.0828958296281</v>
          </cell>
          <cell r="W180">
            <v>1720.6902247358746</v>
          </cell>
          <cell r="X180">
            <v>1945.7455627187903</v>
          </cell>
          <cell r="Y180">
            <v>234.51368575238857</v>
          </cell>
          <cell r="Z180">
            <v>247.85395713513702</v>
          </cell>
          <cell r="AA180">
            <v>252.86121229166667</v>
          </cell>
          <cell r="AB180">
            <v>254.74389702182177</v>
          </cell>
          <cell r="AC180">
            <v>299.16054961467313</v>
          </cell>
          <cell r="AD180">
            <v>12.347641832881127</v>
          </cell>
          <cell r="AE180">
            <v>9.570779060440378</v>
          </cell>
          <cell r="AF180">
            <v>8.2236155665262949</v>
          </cell>
          <cell r="AG180">
            <v>7.7733189451361842</v>
          </cell>
          <cell r="AH180">
            <v>7.3568397893358179</v>
          </cell>
        </row>
        <row r="181">
          <cell r="B181">
            <v>59139</v>
          </cell>
          <cell r="C181" t="str">
            <v>AZ</v>
          </cell>
          <cell r="D181" t="str">
            <v>Behind the Meter</v>
          </cell>
          <cell r="E181">
            <v>2.2816175016938542E-2</v>
          </cell>
          <cell r="F181">
            <v>0</v>
          </cell>
          <cell r="G181">
            <v>0</v>
          </cell>
          <cell r="H181">
            <v>4504.4617449719963</v>
          </cell>
          <cell r="I181">
            <v>11.608880937499999</v>
          </cell>
          <cell r="J181">
            <v>0</v>
          </cell>
          <cell r="K181">
            <v>0</v>
          </cell>
          <cell r="L181">
            <v>0</v>
          </cell>
          <cell r="M181">
            <v>0</v>
          </cell>
          <cell r="N181">
            <v>8.9008737314898737E-2</v>
          </cell>
          <cell r="O181">
            <v>8302.8964095372958</v>
          </cell>
          <cell r="P181">
            <v>24668.10679178168</v>
          </cell>
          <cell r="Q181">
            <v>38283.216572637204</v>
          </cell>
          <cell r="R181">
            <v>47497.80282425123</v>
          </cell>
          <cell r="S181">
            <v>115447.90213824759</v>
          </cell>
          <cell r="T181">
            <v>1519.3779786916102</v>
          </cell>
          <cell r="U181">
            <v>1603.8276127901674</v>
          </cell>
          <cell r="V181">
            <v>1698.0828958296281</v>
          </cell>
          <cell r="W181">
            <v>1720.6902247358746</v>
          </cell>
          <cell r="X181">
            <v>1945.7455627187903</v>
          </cell>
          <cell r="Y181">
            <v>234.51368575238857</v>
          </cell>
          <cell r="Z181">
            <v>247.85395713513702</v>
          </cell>
          <cell r="AA181">
            <v>252.86121229166667</v>
          </cell>
          <cell r="AB181">
            <v>254.74389702182177</v>
          </cell>
          <cell r="AC181">
            <v>299.16054961467313</v>
          </cell>
          <cell r="AD181">
            <v>12.347641832881127</v>
          </cell>
          <cell r="AE181">
            <v>9.570779060440378</v>
          </cell>
          <cell r="AF181">
            <v>8.2236155665262949</v>
          </cell>
          <cell r="AG181">
            <v>7.7733189451361842</v>
          </cell>
          <cell r="AH181">
            <v>7.3568397893358179</v>
          </cell>
        </row>
        <row r="182">
          <cell r="B182">
            <v>59579</v>
          </cell>
          <cell r="C182" t="str">
            <v>AZ</v>
          </cell>
          <cell r="D182" t="str">
            <v>Behind the Meter</v>
          </cell>
          <cell r="E182">
            <v>2.2816175016938542E-2</v>
          </cell>
          <cell r="F182">
            <v>1</v>
          </cell>
          <cell r="G182">
            <v>8836.6321169955991</v>
          </cell>
          <cell r="H182">
            <v>8836.6321169955991</v>
          </cell>
          <cell r="I182">
            <v>11.608880937499999</v>
          </cell>
          <cell r="J182">
            <v>117174.7</v>
          </cell>
          <cell r="K182">
            <v>622364</v>
          </cell>
          <cell r="L182">
            <v>70430</v>
          </cell>
          <cell r="M182">
            <v>0.17250891469760862</v>
          </cell>
          <cell r="N182">
            <v>0.17250891469760862</v>
          </cell>
          <cell r="O182">
            <v>8302.8964095372958</v>
          </cell>
          <cell r="P182">
            <v>24668.10679178168</v>
          </cell>
          <cell r="Q182">
            <v>38283.216572637204</v>
          </cell>
          <cell r="R182">
            <v>47497.80282425123</v>
          </cell>
          <cell r="S182">
            <v>115447.90213824759</v>
          </cell>
          <cell r="T182">
            <v>1519.3779786916102</v>
          </cell>
          <cell r="U182">
            <v>1603.8276127901674</v>
          </cell>
          <cell r="V182">
            <v>1698.0828958296281</v>
          </cell>
          <cell r="W182">
            <v>1720.6902247358746</v>
          </cell>
          <cell r="X182">
            <v>1945.7455627187903</v>
          </cell>
          <cell r="Y182">
            <v>234.51368575238857</v>
          </cell>
          <cell r="Z182">
            <v>247.85395713513702</v>
          </cell>
          <cell r="AA182">
            <v>252.86121229166667</v>
          </cell>
          <cell r="AB182">
            <v>254.74389702182177</v>
          </cell>
          <cell r="AC182">
            <v>299.16054961467313</v>
          </cell>
          <cell r="AD182">
            <v>12.347641832881127</v>
          </cell>
          <cell r="AE182">
            <v>9.570779060440378</v>
          </cell>
          <cell r="AF182">
            <v>8.2236155665262949</v>
          </cell>
          <cell r="AG182">
            <v>7.7733189451361842</v>
          </cell>
          <cell r="AH182">
            <v>7.3568397893358179</v>
          </cell>
        </row>
        <row r="183">
          <cell r="B183">
            <v>59580</v>
          </cell>
          <cell r="C183" t="str">
            <v>AZ</v>
          </cell>
          <cell r="D183" t="str">
            <v>Behind the Meter</v>
          </cell>
          <cell r="E183">
            <v>2.2816175016938542E-2</v>
          </cell>
          <cell r="F183">
            <v>1</v>
          </cell>
          <cell r="G183">
            <v>9861.0838183054948</v>
          </cell>
          <cell r="H183">
            <v>9861.0838183054948</v>
          </cell>
          <cell r="I183">
            <v>11.608880937499999</v>
          </cell>
          <cell r="J183">
            <v>124190.7</v>
          </cell>
          <cell r="K183">
            <v>782832</v>
          </cell>
          <cell r="L183">
            <v>79386</v>
          </cell>
          <cell r="M183">
            <v>0.14451594791059574</v>
          </cell>
          <cell r="N183">
            <v>0.14451594791059574</v>
          </cell>
          <cell r="O183">
            <v>8302.8964095372958</v>
          </cell>
          <cell r="P183">
            <v>24668.10679178168</v>
          </cell>
          <cell r="Q183">
            <v>38283.216572637204</v>
          </cell>
          <cell r="R183">
            <v>47497.80282425123</v>
          </cell>
          <cell r="S183">
            <v>115447.90213824759</v>
          </cell>
          <cell r="T183">
            <v>1519.3779786916102</v>
          </cell>
          <cell r="U183">
            <v>1603.8276127901674</v>
          </cell>
          <cell r="V183">
            <v>1698.0828958296281</v>
          </cell>
          <cell r="W183">
            <v>1720.6902247358746</v>
          </cell>
          <cell r="X183">
            <v>1945.7455627187903</v>
          </cell>
          <cell r="Y183">
            <v>234.51368575238857</v>
          </cell>
          <cell r="Z183">
            <v>247.85395713513702</v>
          </cell>
          <cell r="AA183">
            <v>252.86121229166667</v>
          </cell>
          <cell r="AB183">
            <v>254.74389702182177</v>
          </cell>
          <cell r="AC183">
            <v>299.16054961467313</v>
          </cell>
          <cell r="AD183">
            <v>12.347641832881127</v>
          </cell>
          <cell r="AE183">
            <v>9.570779060440378</v>
          </cell>
          <cell r="AF183">
            <v>8.2236155665262949</v>
          </cell>
          <cell r="AG183">
            <v>7.7733189451361842</v>
          </cell>
          <cell r="AH183">
            <v>7.3568397893358179</v>
          </cell>
        </row>
        <row r="184">
          <cell r="B184">
            <v>59624</v>
          </cell>
          <cell r="C184" t="str">
            <v>AZ</v>
          </cell>
          <cell r="D184" t="str">
            <v>Behind the Meter</v>
          </cell>
          <cell r="E184">
            <v>2.2816175016938542E-2</v>
          </cell>
          <cell r="F184">
            <v>1</v>
          </cell>
          <cell r="G184">
            <v>6331.8519765451838</v>
          </cell>
          <cell r="H184">
            <v>6331.8519765451838</v>
          </cell>
          <cell r="I184">
            <v>11.608880937499999</v>
          </cell>
          <cell r="J184">
            <v>170406.30000000002</v>
          </cell>
          <cell r="K184">
            <v>1128431</v>
          </cell>
          <cell r="L184">
            <v>178215</v>
          </cell>
          <cell r="M184">
            <v>0.12901079410675642</v>
          </cell>
          <cell r="N184">
            <v>0.12901079410675642</v>
          </cell>
          <cell r="O184">
            <v>8302.8964095372958</v>
          </cell>
          <cell r="P184">
            <v>24668.10679178168</v>
          </cell>
          <cell r="Q184">
            <v>38283.216572637204</v>
          </cell>
          <cell r="R184">
            <v>47497.80282425123</v>
          </cell>
          <cell r="S184">
            <v>115447.90213824759</v>
          </cell>
          <cell r="T184">
            <v>1519.3779786916102</v>
          </cell>
          <cell r="U184">
            <v>1603.8276127901674</v>
          </cell>
          <cell r="V184">
            <v>1698.0828958296281</v>
          </cell>
          <cell r="W184">
            <v>1720.6902247358746</v>
          </cell>
          <cell r="X184">
            <v>1945.7455627187903</v>
          </cell>
          <cell r="Y184">
            <v>234.51368575238857</v>
          </cell>
          <cell r="Z184">
            <v>247.85395713513702</v>
          </cell>
          <cell r="AA184">
            <v>252.86121229166667</v>
          </cell>
          <cell r="AB184">
            <v>254.74389702182177</v>
          </cell>
          <cell r="AC184">
            <v>299.16054961467313</v>
          </cell>
          <cell r="AD184">
            <v>12.347641832881127</v>
          </cell>
          <cell r="AE184">
            <v>9.570779060440378</v>
          </cell>
          <cell r="AF184">
            <v>8.2236155665262949</v>
          </cell>
          <cell r="AG184">
            <v>7.7733189451361842</v>
          </cell>
          <cell r="AH184">
            <v>7.3568397893358179</v>
          </cell>
        </row>
        <row r="185">
          <cell r="B185">
            <v>59647</v>
          </cell>
          <cell r="C185" t="str">
            <v>AZ</v>
          </cell>
          <cell r="D185" t="str">
            <v>Behind the Meter</v>
          </cell>
          <cell r="E185">
            <v>2.2816175016938542E-2</v>
          </cell>
          <cell r="F185">
            <v>1</v>
          </cell>
          <cell r="G185">
            <v>8173.9830597910423</v>
          </cell>
          <cell r="H185">
            <v>8173.9830597910423</v>
          </cell>
          <cell r="I185">
            <v>11.608880937499999</v>
          </cell>
          <cell r="J185">
            <v>392960.29999999981</v>
          </cell>
          <cell r="K185">
            <v>2091240</v>
          </cell>
          <cell r="L185">
            <v>255841</v>
          </cell>
          <cell r="M185">
            <v>0.17086511710986235</v>
          </cell>
          <cell r="N185">
            <v>0.17086511710986235</v>
          </cell>
          <cell r="O185">
            <v>8302.8964095372958</v>
          </cell>
          <cell r="P185">
            <v>24668.10679178168</v>
          </cell>
          <cell r="Q185">
            <v>38283.216572637204</v>
          </cell>
          <cell r="R185">
            <v>47497.80282425123</v>
          </cell>
          <cell r="S185">
            <v>115447.90213824759</v>
          </cell>
          <cell r="T185">
            <v>1519.3779786916102</v>
          </cell>
          <cell r="U185">
            <v>1603.8276127901674</v>
          </cell>
          <cell r="V185">
            <v>1698.0828958296281</v>
          </cell>
          <cell r="W185">
            <v>1720.6902247358746</v>
          </cell>
          <cell r="X185">
            <v>1945.7455627187903</v>
          </cell>
          <cell r="Y185">
            <v>234.51368575238857</v>
          </cell>
          <cell r="Z185">
            <v>247.85395713513702</v>
          </cell>
          <cell r="AA185">
            <v>252.86121229166667</v>
          </cell>
          <cell r="AB185">
            <v>254.74389702182177</v>
          </cell>
          <cell r="AC185">
            <v>299.16054961467313</v>
          </cell>
          <cell r="AD185">
            <v>12.347641832881127</v>
          </cell>
          <cell r="AE185">
            <v>9.570779060440378</v>
          </cell>
          <cell r="AF185">
            <v>8.2236155665262949</v>
          </cell>
          <cell r="AG185">
            <v>7.7733189451361842</v>
          </cell>
          <cell r="AH185">
            <v>7.3568397893358179</v>
          </cell>
        </row>
        <row r="186">
          <cell r="B186">
            <v>59738</v>
          </cell>
          <cell r="C186" t="str">
            <v>AZ</v>
          </cell>
          <cell r="D186" t="str">
            <v>Behind the Meter</v>
          </cell>
          <cell r="E186">
            <v>2.2816175016938542E-2</v>
          </cell>
          <cell r="F186">
            <v>0</v>
          </cell>
          <cell r="G186">
            <v>0</v>
          </cell>
          <cell r="H186">
            <v>4504.4617449719963</v>
          </cell>
          <cell r="I186">
            <v>11.608880937499999</v>
          </cell>
          <cell r="J186">
            <v>0</v>
          </cell>
          <cell r="K186">
            <v>0</v>
          </cell>
          <cell r="L186">
            <v>0</v>
          </cell>
          <cell r="M186">
            <v>0</v>
          </cell>
          <cell r="N186">
            <v>8.9008737314898737E-2</v>
          </cell>
          <cell r="O186">
            <v>8302.8964095372958</v>
          </cell>
          <cell r="P186">
            <v>24668.10679178168</v>
          </cell>
          <cell r="Q186">
            <v>38283.216572637204</v>
          </cell>
          <cell r="R186">
            <v>47497.80282425123</v>
          </cell>
          <cell r="S186">
            <v>115447.90213824759</v>
          </cell>
          <cell r="T186">
            <v>1519.3779786916102</v>
          </cell>
          <cell r="U186">
            <v>1603.8276127901674</v>
          </cell>
          <cell r="V186">
            <v>1698.0828958296281</v>
          </cell>
          <cell r="W186">
            <v>1720.6902247358746</v>
          </cell>
          <cell r="X186">
            <v>1945.7455627187903</v>
          </cell>
          <cell r="Y186">
            <v>234.51368575238857</v>
          </cell>
          <cell r="Z186">
            <v>247.85395713513702</v>
          </cell>
          <cell r="AA186">
            <v>252.86121229166667</v>
          </cell>
          <cell r="AB186">
            <v>254.74389702182177</v>
          </cell>
          <cell r="AC186">
            <v>299.16054961467313</v>
          </cell>
          <cell r="AD186">
            <v>12.347641832881127</v>
          </cell>
          <cell r="AE186">
            <v>9.570779060440378</v>
          </cell>
          <cell r="AF186">
            <v>8.2236155665262949</v>
          </cell>
          <cell r="AG186">
            <v>7.7733189451361842</v>
          </cell>
          <cell r="AH186">
            <v>7.3568397893358179</v>
          </cell>
        </row>
        <row r="187">
          <cell r="B187">
            <v>59943</v>
          </cell>
          <cell r="C187" t="str">
            <v>AZ</v>
          </cell>
          <cell r="D187" t="str">
            <v>Behind the Meter</v>
          </cell>
          <cell r="E187">
            <v>2.2816175016938542E-2</v>
          </cell>
          <cell r="F187">
            <v>1</v>
          </cell>
          <cell r="G187">
            <v>8179.9661776851381</v>
          </cell>
          <cell r="H187">
            <v>8179.9661776851381</v>
          </cell>
          <cell r="I187">
            <v>11.608880937499999</v>
          </cell>
          <cell r="J187">
            <v>37306</v>
          </cell>
          <cell r="K187">
            <v>207992</v>
          </cell>
          <cell r="L187">
            <v>25427</v>
          </cell>
          <cell r="M187">
            <v>0.16233245419451831</v>
          </cell>
          <cell r="N187">
            <v>0.16233245419451831</v>
          </cell>
          <cell r="O187">
            <v>8302.8964095372958</v>
          </cell>
          <cell r="P187">
            <v>24668.10679178168</v>
          </cell>
          <cell r="Q187">
            <v>38283.216572637204</v>
          </cell>
          <cell r="R187">
            <v>47497.80282425123</v>
          </cell>
          <cell r="S187">
            <v>115447.90213824759</v>
          </cell>
          <cell r="T187">
            <v>1519.3779786916102</v>
          </cell>
          <cell r="U187">
            <v>1603.8276127901674</v>
          </cell>
          <cell r="V187">
            <v>1698.0828958296281</v>
          </cell>
          <cell r="W187">
            <v>1720.6902247358746</v>
          </cell>
          <cell r="X187">
            <v>1945.7455627187903</v>
          </cell>
          <cell r="Y187">
            <v>234.51368575238857</v>
          </cell>
          <cell r="Z187">
            <v>247.85395713513702</v>
          </cell>
          <cell r="AA187">
            <v>252.86121229166667</v>
          </cell>
          <cell r="AB187">
            <v>254.74389702182177</v>
          </cell>
          <cell r="AC187">
            <v>299.16054961467313</v>
          </cell>
          <cell r="AD187">
            <v>12.347641832881127</v>
          </cell>
          <cell r="AE187">
            <v>9.570779060440378</v>
          </cell>
          <cell r="AF187">
            <v>8.2236155665262949</v>
          </cell>
          <cell r="AG187">
            <v>7.7733189451361842</v>
          </cell>
          <cell r="AH187">
            <v>7.3568397893358179</v>
          </cell>
        </row>
        <row r="188">
          <cell r="B188">
            <v>60025</v>
          </cell>
          <cell r="C188" t="str">
            <v>AZ</v>
          </cell>
          <cell r="D188" t="str">
            <v>Behind the Meter</v>
          </cell>
          <cell r="E188">
            <v>2.2816175016938542E-2</v>
          </cell>
          <cell r="F188">
            <v>1</v>
          </cell>
          <cell r="G188">
            <v>4948.4978540772536</v>
          </cell>
          <cell r="H188">
            <v>4948.4978540772536</v>
          </cell>
          <cell r="I188">
            <v>11.608880937499999</v>
          </cell>
          <cell r="J188">
            <v>630.1</v>
          </cell>
          <cell r="K188">
            <v>3459</v>
          </cell>
          <cell r="L188">
            <v>699</v>
          </cell>
          <cell r="M188">
            <v>0.15401119014057532</v>
          </cell>
          <cell r="N188">
            <v>0.15401119014057532</v>
          </cell>
          <cell r="O188">
            <v>8302.8964095372958</v>
          </cell>
          <cell r="P188">
            <v>24668.10679178168</v>
          </cell>
          <cell r="Q188">
            <v>38283.216572637204</v>
          </cell>
          <cell r="R188">
            <v>47497.80282425123</v>
          </cell>
          <cell r="S188">
            <v>115447.90213824759</v>
          </cell>
          <cell r="T188">
            <v>1519.3779786916102</v>
          </cell>
          <cell r="U188">
            <v>1603.8276127901674</v>
          </cell>
          <cell r="V188">
            <v>1698.0828958296281</v>
          </cell>
          <cell r="W188">
            <v>1720.6902247358746</v>
          </cell>
          <cell r="X188">
            <v>1945.7455627187903</v>
          </cell>
          <cell r="Y188">
            <v>234.51368575238857</v>
          </cell>
          <cell r="Z188">
            <v>247.85395713513702</v>
          </cell>
          <cell r="AA188">
            <v>252.86121229166667</v>
          </cell>
          <cell r="AB188">
            <v>254.74389702182177</v>
          </cell>
          <cell r="AC188">
            <v>299.16054961467313</v>
          </cell>
          <cell r="AD188">
            <v>12.347641832881127</v>
          </cell>
          <cell r="AE188">
            <v>9.570779060440378</v>
          </cell>
          <cell r="AF188">
            <v>8.2236155665262949</v>
          </cell>
          <cell r="AG188">
            <v>7.7733189451361842</v>
          </cell>
          <cell r="AH188">
            <v>7.3568397893358179</v>
          </cell>
        </row>
        <row r="189">
          <cell r="B189">
            <v>60981</v>
          </cell>
          <cell r="C189" t="str">
            <v>AZ</v>
          </cell>
          <cell r="D189" t="str">
            <v>Behind the Meter</v>
          </cell>
          <cell r="E189">
            <v>2.2816175016938542E-2</v>
          </cell>
          <cell r="F189">
            <v>0</v>
          </cell>
          <cell r="G189">
            <v>0</v>
          </cell>
          <cell r="H189">
            <v>4504.4617449719963</v>
          </cell>
          <cell r="I189">
            <v>11.608880937499999</v>
          </cell>
          <cell r="J189">
            <v>0</v>
          </cell>
          <cell r="K189">
            <v>0</v>
          </cell>
          <cell r="L189">
            <v>0</v>
          </cell>
          <cell r="M189">
            <v>0</v>
          </cell>
          <cell r="N189">
            <v>8.9008737314898737E-2</v>
          </cell>
          <cell r="O189">
            <v>8302.8964095372958</v>
          </cell>
          <cell r="P189">
            <v>24668.10679178168</v>
          </cell>
          <cell r="Q189">
            <v>38283.216572637204</v>
          </cell>
          <cell r="R189">
            <v>47497.80282425123</v>
          </cell>
          <cell r="S189">
            <v>115447.90213824759</v>
          </cell>
          <cell r="T189">
            <v>1519.3779786916102</v>
          </cell>
          <cell r="U189">
            <v>1603.8276127901674</v>
          </cell>
          <cell r="V189">
            <v>1698.0828958296281</v>
          </cell>
          <cell r="W189">
            <v>1720.6902247358746</v>
          </cell>
          <cell r="X189">
            <v>1945.7455627187903</v>
          </cell>
          <cell r="Y189">
            <v>234.51368575238857</v>
          </cell>
          <cell r="Z189">
            <v>247.85395713513702</v>
          </cell>
          <cell r="AA189">
            <v>252.86121229166667</v>
          </cell>
          <cell r="AB189">
            <v>254.74389702182177</v>
          </cell>
          <cell r="AC189">
            <v>299.16054961467313</v>
          </cell>
          <cell r="AD189">
            <v>12.347641832881127</v>
          </cell>
          <cell r="AE189">
            <v>9.570779060440378</v>
          </cell>
          <cell r="AF189">
            <v>8.2236155665262949</v>
          </cell>
          <cell r="AG189">
            <v>7.7733189451361842</v>
          </cell>
          <cell r="AH189">
            <v>7.3568397893358179</v>
          </cell>
        </row>
        <row r="190">
          <cell r="B190">
            <v>61098</v>
          </cell>
          <cell r="C190" t="str">
            <v>AZ</v>
          </cell>
          <cell r="D190" t="str">
            <v>Behind the Meter</v>
          </cell>
          <cell r="E190">
            <v>2.2816175016938542E-2</v>
          </cell>
          <cell r="F190">
            <v>0</v>
          </cell>
          <cell r="G190">
            <v>0</v>
          </cell>
          <cell r="H190">
            <v>4504.4617449719963</v>
          </cell>
          <cell r="I190">
            <v>11.608880937499999</v>
          </cell>
          <cell r="J190">
            <v>0</v>
          </cell>
          <cell r="K190">
            <v>0</v>
          </cell>
          <cell r="L190">
            <v>0</v>
          </cell>
          <cell r="M190">
            <v>0</v>
          </cell>
          <cell r="N190">
            <v>8.9008737314898737E-2</v>
          </cell>
          <cell r="O190">
            <v>8302.8964095372958</v>
          </cell>
          <cell r="P190">
            <v>24668.10679178168</v>
          </cell>
          <cell r="Q190">
            <v>38283.216572637204</v>
          </cell>
          <cell r="R190">
            <v>47497.80282425123</v>
          </cell>
          <cell r="S190">
            <v>115447.90213824759</v>
          </cell>
          <cell r="T190">
            <v>1519.3779786916102</v>
          </cell>
          <cell r="U190">
            <v>1603.8276127901674</v>
          </cell>
          <cell r="V190">
            <v>1698.0828958296281</v>
          </cell>
          <cell r="W190">
            <v>1720.6902247358746</v>
          </cell>
          <cell r="X190">
            <v>1945.7455627187903</v>
          </cell>
          <cell r="Y190">
            <v>234.51368575238857</v>
          </cell>
          <cell r="Z190">
            <v>247.85395713513702</v>
          </cell>
          <cell r="AA190">
            <v>252.86121229166667</v>
          </cell>
          <cell r="AB190">
            <v>254.74389702182177</v>
          </cell>
          <cell r="AC190">
            <v>299.16054961467313</v>
          </cell>
          <cell r="AD190">
            <v>12.347641832881127</v>
          </cell>
          <cell r="AE190">
            <v>9.570779060440378</v>
          </cell>
          <cell r="AF190">
            <v>8.2236155665262949</v>
          </cell>
          <cell r="AG190">
            <v>7.7733189451361842</v>
          </cell>
          <cell r="AH190">
            <v>7.3568397893358179</v>
          </cell>
        </row>
        <row r="191">
          <cell r="B191">
            <v>796</v>
          </cell>
          <cell r="C191" t="str">
            <v>AZ</v>
          </cell>
          <cell r="D191" t="str">
            <v>Cooperative</v>
          </cell>
          <cell r="E191">
            <v>2.2816175016938542E-2</v>
          </cell>
          <cell r="F191">
            <v>0</v>
          </cell>
          <cell r="G191">
            <v>0</v>
          </cell>
          <cell r="H191">
            <v>6715.0540451902434</v>
          </cell>
          <cell r="I191">
            <v>11.608880937499999</v>
          </cell>
          <cell r="J191">
            <v>0</v>
          </cell>
          <cell r="K191">
            <v>0</v>
          </cell>
          <cell r="L191">
            <v>0</v>
          </cell>
          <cell r="M191">
            <v>0</v>
          </cell>
          <cell r="N191">
            <v>6.0794295069750891E-2</v>
          </cell>
          <cell r="O191">
            <v>8302.8964095372958</v>
          </cell>
          <cell r="P191">
            <v>24668.10679178168</v>
          </cell>
          <cell r="Q191">
            <v>38283.216572637204</v>
          </cell>
          <cell r="R191">
            <v>47497.80282425123</v>
          </cell>
          <cell r="S191">
            <v>115447.90213824759</v>
          </cell>
          <cell r="T191">
            <v>1519.3779786916102</v>
          </cell>
          <cell r="U191">
            <v>1603.8276127901674</v>
          </cell>
          <cell r="V191">
            <v>1698.0828958296281</v>
          </cell>
          <cell r="W191">
            <v>1720.6902247358746</v>
          </cell>
          <cell r="X191">
            <v>1945.7455627187903</v>
          </cell>
          <cell r="Y191">
            <v>234.51368575238857</v>
          </cell>
          <cell r="Z191">
            <v>247.85395713513702</v>
          </cell>
          <cell r="AA191">
            <v>252.86121229166667</v>
          </cell>
          <cell r="AB191">
            <v>254.74389702182177</v>
          </cell>
          <cell r="AC191">
            <v>299.16054961467313</v>
          </cell>
          <cell r="AD191">
            <v>12.347641832881127</v>
          </cell>
          <cell r="AE191">
            <v>9.570779060440378</v>
          </cell>
          <cell r="AF191">
            <v>8.2236155665262949</v>
          </cell>
          <cell r="AG191">
            <v>7.7733189451361842</v>
          </cell>
          <cell r="AH191">
            <v>7.3568397893358179</v>
          </cell>
        </row>
        <row r="192">
          <cell r="B192">
            <v>5438</v>
          </cell>
          <cell r="C192" t="str">
            <v>AZ</v>
          </cell>
          <cell r="D192" t="str">
            <v>Cooperative</v>
          </cell>
          <cell r="E192">
            <v>2.2816175016938542E-2</v>
          </cell>
          <cell r="F192">
            <v>0</v>
          </cell>
          <cell r="G192">
            <v>0</v>
          </cell>
          <cell r="H192">
            <v>6715.0540451902434</v>
          </cell>
          <cell r="I192">
            <v>11.608880937499999</v>
          </cell>
          <cell r="J192">
            <v>0</v>
          </cell>
          <cell r="K192">
            <v>0</v>
          </cell>
          <cell r="L192">
            <v>0</v>
          </cell>
          <cell r="M192">
            <v>0</v>
          </cell>
          <cell r="N192">
            <v>6.0794295069750891E-2</v>
          </cell>
          <cell r="O192">
            <v>8302.8964095372958</v>
          </cell>
          <cell r="P192">
            <v>24668.10679178168</v>
          </cell>
          <cell r="Q192">
            <v>38283.216572637204</v>
          </cell>
          <cell r="R192">
            <v>47497.80282425123</v>
          </cell>
          <cell r="S192">
            <v>115447.90213824759</v>
          </cell>
          <cell r="T192">
            <v>1519.3779786916102</v>
          </cell>
          <cell r="U192">
            <v>1603.8276127901674</v>
          </cell>
          <cell r="V192">
            <v>1698.0828958296281</v>
          </cell>
          <cell r="W192">
            <v>1720.6902247358746</v>
          </cell>
          <cell r="X192">
            <v>1945.7455627187903</v>
          </cell>
          <cell r="Y192">
            <v>234.51368575238857</v>
          </cell>
          <cell r="Z192">
            <v>247.85395713513702</v>
          </cell>
          <cell r="AA192">
            <v>252.86121229166667</v>
          </cell>
          <cell r="AB192">
            <v>254.74389702182177</v>
          </cell>
          <cell r="AC192">
            <v>299.16054961467313</v>
          </cell>
          <cell r="AD192">
            <v>12.347641832881127</v>
          </cell>
          <cell r="AE192">
            <v>9.570779060440378</v>
          </cell>
          <cell r="AF192">
            <v>8.2236155665262949</v>
          </cell>
          <cell r="AG192">
            <v>7.7733189451361842</v>
          </cell>
          <cell r="AH192">
            <v>7.3568397893358179</v>
          </cell>
        </row>
        <row r="193">
          <cell r="B193">
            <v>7456</v>
          </cell>
          <cell r="C193" t="str">
            <v>AZ</v>
          </cell>
          <cell r="D193" t="str">
            <v>Cooperative</v>
          </cell>
          <cell r="E193">
            <v>2.2816175016938542E-2</v>
          </cell>
          <cell r="F193">
            <v>0</v>
          </cell>
          <cell r="G193">
            <v>0</v>
          </cell>
          <cell r="H193">
            <v>6715.0540451902434</v>
          </cell>
          <cell r="I193">
            <v>11.608880937499999</v>
          </cell>
          <cell r="J193">
            <v>0</v>
          </cell>
          <cell r="K193">
            <v>0</v>
          </cell>
          <cell r="L193">
            <v>0</v>
          </cell>
          <cell r="M193">
            <v>0</v>
          </cell>
          <cell r="N193">
            <v>6.0794295069750891E-2</v>
          </cell>
          <cell r="O193">
            <v>8302.8964095372958</v>
          </cell>
          <cell r="P193">
            <v>24668.10679178168</v>
          </cell>
          <cell r="Q193">
            <v>38283.216572637204</v>
          </cell>
          <cell r="R193">
            <v>47497.80282425123</v>
          </cell>
          <cell r="S193">
            <v>115447.90213824759</v>
          </cell>
          <cell r="T193">
            <v>1519.3779786916102</v>
          </cell>
          <cell r="U193">
            <v>1603.8276127901674</v>
          </cell>
          <cell r="V193">
            <v>1698.0828958296281</v>
          </cell>
          <cell r="W193">
            <v>1720.6902247358746</v>
          </cell>
          <cell r="X193">
            <v>1945.7455627187903</v>
          </cell>
          <cell r="Y193">
            <v>234.51368575238857</v>
          </cell>
          <cell r="Z193">
            <v>247.85395713513702</v>
          </cell>
          <cell r="AA193">
            <v>252.86121229166667</v>
          </cell>
          <cell r="AB193">
            <v>254.74389702182177</v>
          </cell>
          <cell r="AC193">
            <v>299.16054961467313</v>
          </cell>
          <cell r="AD193">
            <v>12.347641832881127</v>
          </cell>
          <cell r="AE193">
            <v>9.570779060440378</v>
          </cell>
          <cell r="AF193">
            <v>8.2236155665262949</v>
          </cell>
          <cell r="AG193">
            <v>7.7733189451361842</v>
          </cell>
          <cell r="AH193">
            <v>7.3568397893358179</v>
          </cell>
        </row>
        <row r="194">
          <cell r="B194">
            <v>21538</v>
          </cell>
          <cell r="C194" t="str">
            <v>AZ</v>
          </cell>
          <cell r="D194" t="str">
            <v>Cooperative</v>
          </cell>
          <cell r="E194">
            <v>2.2816175016938542E-2</v>
          </cell>
          <cell r="F194">
            <v>1</v>
          </cell>
          <cell r="G194">
            <v>11522.893603529816</v>
          </cell>
          <cell r="H194">
            <v>11522.893603529816</v>
          </cell>
          <cell r="I194">
            <v>11.608880937499999</v>
          </cell>
          <cell r="J194">
            <v>44923.7</v>
          </cell>
          <cell r="K194">
            <v>436130</v>
          </cell>
          <cell r="L194">
            <v>37849</v>
          </cell>
          <cell r="M194">
            <v>9.0915748938983215E-2</v>
          </cell>
          <cell r="N194">
            <v>9.0915748938983215E-2</v>
          </cell>
          <cell r="O194">
            <v>8302.8964095372958</v>
          </cell>
          <cell r="P194">
            <v>24668.10679178168</v>
          </cell>
          <cell r="Q194">
            <v>38283.216572637204</v>
          </cell>
          <cell r="R194">
            <v>47497.80282425123</v>
          </cell>
          <cell r="S194">
            <v>115447.90213824759</v>
          </cell>
          <cell r="T194">
            <v>1519.3779786916102</v>
          </cell>
          <cell r="U194">
            <v>1603.8276127901674</v>
          </cell>
          <cell r="V194">
            <v>1698.0828958296281</v>
          </cell>
          <cell r="W194">
            <v>1720.6902247358746</v>
          </cell>
          <cell r="X194">
            <v>1945.7455627187903</v>
          </cell>
          <cell r="Y194">
            <v>234.51368575238857</v>
          </cell>
          <cell r="Z194">
            <v>247.85395713513702</v>
          </cell>
          <cell r="AA194">
            <v>252.86121229166667</v>
          </cell>
          <cell r="AB194">
            <v>254.74389702182177</v>
          </cell>
          <cell r="AC194">
            <v>299.16054961467313</v>
          </cell>
          <cell r="AD194">
            <v>12.347641832881127</v>
          </cell>
          <cell r="AE194">
            <v>9.570779060440378</v>
          </cell>
          <cell r="AF194">
            <v>8.2236155665262949</v>
          </cell>
          <cell r="AG194">
            <v>7.7733189451361842</v>
          </cell>
          <cell r="AH194">
            <v>7.3568397893358179</v>
          </cell>
        </row>
        <row r="195">
          <cell r="B195">
            <v>13318</v>
          </cell>
          <cell r="C195" t="str">
            <v>AZ</v>
          </cell>
          <cell r="D195" t="str">
            <v>Cooperative</v>
          </cell>
          <cell r="E195">
            <v>2.2816175016938542E-2</v>
          </cell>
          <cell r="F195">
            <v>1</v>
          </cell>
          <cell r="G195">
            <v>7065.4870011935036</v>
          </cell>
          <cell r="H195">
            <v>7065.4870011935036</v>
          </cell>
          <cell r="I195">
            <v>11.608880937499999</v>
          </cell>
          <cell r="J195">
            <v>35648.1</v>
          </cell>
          <cell r="K195">
            <v>272318</v>
          </cell>
          <cell r="L195">
            <v>38542</v>
          </cell>
          <cell r="M195">
            <v>0.11118966109799022</v>
          </cell>
          <cell r="N195">
            <v>0.11118966109799022</v>
          </cell>
          <cell r="O195">
            <v>8302.8964095372958</v>
          </cell>
          <cell r="P195">
            <v>24668.10679178168</v>
          </cell>
          <cell r="Q195">
            <v>38283.216572637204</v>
          </cell>
          <cell r="R195">
            <v>47497.80282425123</v>
          </cell>
          <cell r="S195">
            <v>115447.90213824759</v>
          </cell>
          <cell r="T195">
            <v>1519.3779786916102</v>
          </cell>
          <cell r="U195">
            <v>1603.8276127901674</v>
          </cell>
          <cell r="V195">
            <v>1698.0828958296281</v>
          </cell>
          <cell r="W195">
            <v>1720.6902247358746</v>
          </cell>
          <cell r="X195">
            <v>1945.7455627187903</v>
          </cell>
          <cell r="Y195">
            <v>234.51368575238857</v>
          </cell>
          <cell r="Z195">
            <v>247.85395713513702</v>
          </cell>
          <cell r="AA195">
            <v>252.86121229166667</v>
          </cell>
          <cell r="AB195">
            <v>254.74389702182177</v>
          </cell>
          <cell r="AC195">
            <v>299.16054961467313</v>
          </cell>
          <cell r="AD195">
            <v>12.347641832881127</v>
          </cell>
          <cell r="AE195">
            <v>9.570779060440378</v>
          </cell>
          <cell r="AF195">
            <v>8.2236155665262949</v>
          </cell>
          <cell r="AG195">
            <v>7.7733189451361842</v>
          </cell>
          <cell r="AH195">
            <v>7.3568397893358179</v>
          </cell>
        </row>
        <row r="196">
          <cell r="B196">
            <v>18280</v>
          </cell>
          <cell r="C196" t="str">
            <v>AZ</v>
          </cell>
          <cell r="D196" t="str">
            <v>Cooperative</v>
          </cell>
          <cell r="E196">
            <v>2.2816175016938542E-2</v>
          </cell>
          <cell r="F196">
            <v>1</v>
          </cell>
          <cell r="G196">
            <v>9074.2111283051872</v>
          </cell>
          <cell r="H196">
            <v>9074.2111283051872</v>
          </cell>
          <cell r="I196">
            <v>11.608880937499999</v>
          </cell>
          <cell r="J196">
            <v>53104</v>
          </cell>
          <cell r="K196">
            <v>404610</v>
          </cell>
          <cell r="L196">
            <v>44589</v>
          </cell>
          <cell r="M196">
            <v>0.11589545313890846</v>
          </cell>
          <cell r="N196">
            <v>0.11589545313890846</v>
          </cell>
          <cell r="O196">
            <v>8302.8964095372958</v>
          </cell>
          <cell r="P196">
            <v>24668.10679178168</v>
          </cell>
          <cell r="Q196">
            <v>38283.216572637204</v>
          </cell>
          <cell r="R196">
            <v>47497.80282425123</v>
          </cell>
          <cell r="S196">
            <v>115447.90213824759</v>
          </cell>
          <cell r="T196">
            <v>1519.3779786916102</v>
          </cell>
          <cell r="U196">
            <v>1603.8276127901674</v>
          </cell>
          <cell r="V196">
            <v>1698.0828958296281</v>
          </cell>
          <cell r="W196">
            <v>1720.6902247358746</v>
          </cell>
          <cell r="X196">
            <v>1945.7455627187903</v>
          </cell>
          <cell r="Y196">
            <v>234.51368575238857</v>
          </cell>
          <cell r="Z196">
            <v>247.85395713513702</v>
          </cell>
          <cell r="AA196">
            <v>252.86121229166667</v>
          </cell>
          <cell r="AB196">
            <v>254.74389702182177</v>
          </cell>
          <cell r="AC196">
            <v>299.16054961467313</v>
          </cell>
          <cell r="AD196">
            <v>12.347641832881127</v>
          </cell>
          <cell r="AE196">
            <v>9.570779060440378</v>
          </cell>
          <cell r="AF196">
            <v>8.2236155665262949</v>
          </cell>
          <cell r="AG196">
            <v>7.7733189451361842</v>
          </cell>
          <cell r="AH196">
            <v>7.3568397893358179</v>
          </cell>
        </row>
        <row r="197">
          <cell r="B197">
            <v>19189</v>
          </cell>
          <cell r="C197" t="str">
            <v>AZ</v>
          </cell>
          <cell r="D197" t="str">
            <v>Cooperative</v>
          </cell>
          <cell r="E197">
            <v>0.27893981969324433</v>
          </cell>
          <cell r="F197">
            <v>1</v>
          </cell>
          <cell r="G197">
            <v>11931.126388154416</v>
          </cell>
          <cell r="H197">
            <v>11931.126388154416</v>
          </cell>
          <cell r="I197">
            <v>11.608880937499999</v>
          </cell>
          <cell r="J197">
            <v>79758.399999999994</v>
          </cell>
          <cell r="K197">
            <v>564044</v>
          </cell>
          <cell r="L197">
            <v>47275</v>
          </cell>
          <cell r="M197">
            <v>0.12972867691909895</v>
          </cell>
          <cell r="N197">
            <v>0.12972867691909895</v>
          </cell>
          <cell r="O197">
            <v>8302.8964095372958</v>
          </cell>
          <cell r="P197">
            <v>24668.10679178168</v>
          </cell>
          <cell r="Q197">
            <v>38283.216572637204</v>
          </cell>
          <cell r="R197">
            <v>47497.80282425123</v>
          </cell>
          <cell r="S197">
            <v>115447.90213824759</v>
          </cell>
          <cell r="T197">
            <v>1519.3779786916102</v>
          </cell>
          <cell r="U197">
            <v>1603.8276127901674</v>
          </cell>
          <cell r="V197">
            <v>1698.0828958296281</v>
          </cell>
          <cell r="W197">
            <v>1720.6902247358746</v>
          </cell>
          <cell r="X197">
            <v>1945.7455627187903</v>
          </cell>
          <cell r="Y197">
            <v>234.51368575238857</v>
          </cell>
          <cell r="Z197">
            <v>247.85395713513702</v>
          </cell>
          <cell r="AA197">
            <v>252.86121229166667</v>
          </cell>
          <cell r="AB197">
            <v>254.74389702182177</v>
          </cell>
          <cell r="AC197">
            <v>299.16054961467313</v>
          </cell>
          <cell r="AD197">
            <v>12.347641832881127</v>
          </cell>
          <cell r="AE197">
            <v>9.570779060440378</v>
          </cell>
          <cell r="AF197">
            <v>8.2236155665262949</v>
          </cell>
          <cell r="AG197">
            <v>7.7733189451361842</v>
          </cell>
          <cell r="AH197">
            <v>7.3568397893358179</v>
          </cell>
        </row>
        <row r="198">
          <cell r="B198">
            <v>4071</v>
          </cell>
          <cell r="C198" t="str">
            <v>AZ</v>
          </cell>
          <cell r="D198" t="str">
            <v>Cooperative</v>
          </cell>
          <cell r="E198">
            <v>2.2816175016938542E-2</v>
          </cell>
          <cell r="F198">
            <v>0</v>
          </cell>
          <cell r="G198">
            <v>0</v>
          </cell>
          <cell r="H198">
            <v>6715.0540451902434</v>
          </cell>
          <cell r="I198">
            <v>11.608880937499999</v>
          </cell>
          <cell r="J198">
            <v>0</v>
          </cell>
          <cell r="K198">
            <v>0</v>
          </cell>
          <cell r="L198">
            <v>0</v>
          </cell>
          <cell r="M198">
            <v>0</v>
          </cell>
          <cell r="N198">
            <v>6.0794295069750891E-2</v>
          </cell>
          <cell r="O198">
            <v>8302.8964095372958</v>
          </cell>
          <cell r="P198">
            <v>24668.10679178168</v>
          </cell>
          <cell r="Q198">
            <v>38283.216572637204</v>
          </cell>
          <cell r="R198">
            <v>47497.80282425123</v>
          </cell>
          <cell r="S198">
            <v>115447.90213824759</v>
          </cell>
          <cell r="T198">
            <v>1519.3779786916102</v>
          </cell>
          <cell r="U198">
            <v>1603.8276127901674</v>
          </cell>
          <cell r="V198">
            <v>1698.0828958296281</v>
          </cell>
          <cell r="W198">
            <v>1720.6902247358746</v>
          </cell>
          <cell r="X198">
            <v>1945.7455627187903</v>
          </cell>
          <cell r="Y198">
            <v>234.51368575238857</v>
          </cell>
          <cell r="Z198">
            <v>247.85395713513702</v>
          </cell>
          <cell r="AA198">
            <v>252.86121229166667</v>
          </cell>
          <cell r="AB198">
            <v>254.74389702182177</v>
          </cell>
          <cell r="AC198">
            <v>299.16054961467313</v>
          </cell>
          <cell r="AD198">
            <v>12.347641832881127</v>
          </cell>
          <cell r="AE198">
            <v>9.570779060440378</v>
          </cell>
          <cell r="AF198">
            <v>8.2236155665262949</v>
          </cell>
          <cell r="AG198">
            <v>7.7733189451361842</v>
          </cell>
          <cell r="AH198">
            <v>7.3568397893358179</v>
          </cell>
        </row>
        <row r="199">
          <cell r="B199">
            <v>6957</v>
          </cell>
          <cell r="C199" t="str">
            <v>AZ</v>
          </cell>
          <cell r="D199" t="str">
            <v>Cooperative</v>
          </cell>
          <cell r="E199">
            <v>2.2816175016938542E-2</v>
          </cell>
          <cell r="F199">
            <v>1</v>
          </cell>
          <cell r="G199">
            <v>11294.426562764696</v>
          </cell>
          <cell r="H199">
            <v>11294.426562764696</v>
          </cell>
          <cell r="I199">
            <v>11.608880937499999</v>
          </cell>
          <cell r="J199">
            <v>13862.5</v>
          </cell>
          <cell r="K199">
            <v>133342</v>
          </cell>
          <cell r="L199">
            <v>11806</v>
          </cell>
          <cell r="M199">
            <v>9.1627893835569435E-2</v>
          </cell>
          <cell r="N199">
            <v>9.1627893835569435E-2</v>
          </cell>
          <cell r="O199">
            <v>8302.8964095372958</v>
          </cell>
          <cell r="P199">
            <v>24668.10679178168</v>
          </cell>
          <cell r="Q199">
            <v>38283.216572637204</v>
          </cell>
          <cell r="R199">
            <v>47497.80282425123</v>
          </cell>
          <cell r="S199">
            <v>115447.90213824759</v>
          </cell>
          <cell r="T199">
            <v>1519.3779786916102</v>
          </cell>
          <cell r="U199">
            <v>1603.8276127901674</v>
          </cell>
          <cell r="V199">
            <v>1698.0828958296281</v>
          </cell>
          <cell r="W199">
            <v>1720.6902247358746</v>
          </cell>
          <cell r="X199">
            <v>1945.7455627187903</v>
          </cell>
          <cell r="Y199">
            <v>234.51368575238857</v>
          </cell>
          <cell r="Z199">
            <v>247.85395713513702</v>
          </cell>
          <cell r="AA199">
            <v>252.86121229166667</v>
          </cell>
          <cell r="AB199">
            <v>254.74389702182177</v>
          </cell>
          <cell r="AC199">
            <v>299.16054961467313</v>
          </cell>
          <cell r="AD199">
            <v>12.347641832881127</v>
          </cell>
          <cell r="AE199">
            <v>9.570779060440378</v>
          </cell>
          <cell r="AF199">
            <v>8.2236155665262949</v>
          </cell>
          <cell r="AG199">
            <v>7.7733189451361842</v>
          </cell>
          <cell r="AH199">
            <v>7.3568397893358179</v>
          </cell>
        </row>
        <row r="200">
          <cell r="B200">
            <v>40165</v>
          </cell>
          <cell r="C200" t="str">
            <v>AZ</v>
          </cell>
          <cell r="D200" t="str">
            <v>Cooperative</v>
          </cell>
          <cell r="E200">
            <v>0.27122994965460717</v>
          </cell>
          <cell r="F200">
            <v>1</v>
          </cell>
          <cell r="G200">
            <v>16262.395767954811</v>
          </cell>
          <cell r="H200">
            <v>16262.395767954811</v>
          </cell>
          <cell r="I200">
            <v>11.608880937499999</v>
          </cell>
          <cell r="J200">
            <v>27986.7</v>
          </cell>
          <cell r="K200">
            <v>362749</v>
          </cell>
          <cell r="L200">
            <v>22306</v>
          </cell>
          <cell r="M200">
            <v>6.858551676695869E-2</v>
          </cell>
          <cell r="N200">
            <v>6.858551676695869E-2</v>
          </cell>
          <cell r="O200">
            <v>8302.8964095372958</v>
          </cell>
          <cell r="P200">
            <v>24668.10679178168</v>
          </cell>
          <cell r="Q200">
            <v>38283.216572637204</v>
          </cell>
          <cell r="R200">
            <v>47497.80282425123</v>
          </cell>
          <cell r="S200">
            <v>115447.90213824759</v>
          </cell>
          <cell r="T200">
            <v>1519.3779786916102</v>
          </cell>
          <cell r="U200">
            <v>1603.8276127901674</v>
          </cell>
          <cell r="V200">
            <v>1698.0828958296281</v>
          </cell>
          <cell r="W200">
            <v>1720.6902247358746</v>
          </cell>
          <cell r="X200">
            <v>1945.7455627187903</v>
          </cell>
          <cell r="Y200">
            <v>234.51368575238857</v>
          </cell>
          <cell r="Z200">
            <v>247.85395713513702</v>
          </cell>
          <cell r="AA200">
            <v>252.86121229166667</v>
          </cell>
          <cell r="AB200">
            <v>254.74389702182177</v>
          </cell>
          <cell r="AC200">
            <v>299.16054961467313</v>
          </cell>
          <cell r="AD200">
            <v>12.347641832881127</v>
          </cell>
          <cell r="AE200">
            <v>9.570779060440378</v>
          </cell>
          <cell r="AF200">
            <v>8.2236155665262949</v>
          </cell>
          <cell r="AG200">
            <v>7.7733189451361842</v>
          </cell>
          <cell r="AH200">
            <v>7.3568397893358179</v>
          </cell>
        </row>
        <row r="201">
          <cell r="B201">
            <v>3990</v>
          </cell>
          <cell r="C201" t="str">
            <v>AZ</v>
          </cell>
          <cell r="D201" t="str">
            <v>Federal</v>
          </cell>
          <cell r="E201">
            <v>2.2816175016938542E-2</v>
          </cell>
          <cell r="F201">
            <v>0</v>
          </cell>
          <cell r="G201">
            <v>0</v>
          </cell>
          <cell r="H201">
            <v>3569.5970695970695</v>
          </cell>
          <cell r="I201">
            <v>11.608880937499999</v>
          </cell>
          <cell r="J201">
            <v>0</v>
          </cell>
          <cell r="K201">
            <v>0</v>
          </cell>
          <cell r="L201">
            <v>0</v>
          </cell>
          <cell r="M201">
            <v>0</v>
          </cell>
          <cell r="N201">
            <v>3.9032405544542619E-2</v>
          </cell>
          <cell r="O201">
            <v>8302.8964095372958</v>
          </cell>
          <cell r="P201">
            <v>24668.10679178168</v>
          </cell>
          <cell r="Q201">
            <v>38283.216572637204</v>
          </cell>
          <cell r="R201">
            <v>47497.80282425123</v>
          </cell>
          <cell r="S201">
            <v>115447.90213824759</v>
          </cell>
          <cell r="T201">
            <v>1519.3779786916102</v>
          </cell>
          <cell r="U201">
            <v>1603.8276127901674</v>
          </cell>
          <cell r="V201">
            <v>1698.0828958296281</v>
          </cell>
          <cell r="W201">
            <v>1720.6902247358746</v>
          </cell>
          <cell r="X201">
            <v>1945.7455627187903</v>
          </cell>
          <cell r="Y201">
            <v>234.51368575238857</v>
          </cell>
          <cell r="Z201">
            <v>247.85395713513702</v>
          </cell>
          <cell r="AA201">
            <v>252.86121229166667</v>
          </cell>
          <cell r="AB201">
            <v>254.74389702182177</v>
          </cell>
          <cell r="AC201">
            <v>299.16054961467313</v>
          </cell>
          <cell r="AD201">
            <v>12.347641832881127</v>
          </cell>
          <cell r="AE201">
            <v>9.570779060440378</v>
          </cell>
          <cell r="AF201">
            <v>8.2236155665262949</v>
          </cell>
          <cell r="AG201">
            <v>7.7733189451361842</v>
          </cell>
          <cell r="AH201">
            <v>7.3568397893358179</v>
          </cell>
        </row>
        <row r="202">
          <cell r="B202">
            <v>19604</v>
          </cell>
          <cell r="C202" t="str">
            <v>AZ</v>
          </cell>
          <cell r="D202" t="str">
            <v>Federal</v>
          </cell>
          <cell r="E202">
            <v>2.2816175016938542E-2</v>
          </cell>
          <cell r="F202">
            <v>1</v>
          </cell>
          <cell r="G202">
            <v>10708.791208791208</v>
          </cell>
          <cell r="H202">
            <v>10708.791208791208</v>
          </cell>
          <cell r="I202">
            <v>11.608880937499999</v>
          </cell>
          <cell r="J202">
            <v>14961</v>
          </cell>
          <cell r="K202">
            <v>114991</v>
          </cell>
          <cell r="L202">
            <v>10738</v>
          </cell>
          <cell r="M202">
            <v>0.11709721663362785</v>
          </cell>
          <cell r="N202">
            <v>0.11709721663362785</v>
          </cell>
          <cell r="O202">
            <v>8302.8964095372958</v>
          </cell>
          <cell r="P202">
            <v>24668.10679178168</v>
          </cell>
          <cell r="Q202">
            <v>38283.216572637204</v>
          </cell>
          <cell r="R202">
            <v>47497.80282425123</v>
          </cell>
          <cell r="S202">
            <v>115447.90213824759</v>
          </cell>
          <cell r="T202">
            <v>1519.3779786916102</v>
          </cell>
          <cell r="U202">
            <v>1603.8276127901674</v>
          </cell>
          <cell r="V202">
            <v>1698.0828958296281</v>
          </cell>
          <cell r="W202">
            <v>1720.6902247358746</v>
          </cell>
          <cell r="X202">
            <v>1945.7455627187903</v>
          </cell>
          <cell r="Y202">
            <v>234.51368575238857</v>
          </cell>
          <cell r="Z202">
            <v>247.85395713513702</v>
          </cell>
          <cell r="AA202">
            <v>252.86121229166667</v>
          </cell>
          <cell r="AB202">
            <v>254.74389702182177</v>
          </cell>
          <cell r="AC202">
            <v>299.16054961467313</v>
          </cell>
          <cell r="AD202">
            <v>12.347641832881127</v>
          </cell>
          <cell r="AE202">
            <v>9.570779060440378</v>
          </cell>
          <cell r="AF202">
            <v>8.2236155665262949</v>
          </cell>
          <cell r="AG202">
            <v>7.7733189451361842</v>
          </cell>
          <cell r="AH202">
            <v>7.3568397893358179</v>
          </cell>
        </row>
        <row r="203">
          <cell r="B203">
            <v>27000</v>
          </cell>
          <cell r="C203" t="str">
            <v>AZ</v>
          </cell>
          <cell r="D203" t="str">
            <v>Federal</v>
          </cell>
          <cell r="E203">
            <v>2.2816175016938542E-2</v>
          </cell>
          <cell r="F203">
            <v>0</v>
          </cell>
          <cell r="G203">
            <v>0</v>
          </cell>
          <cell r="H203">
            <v>3569.5970695970695</v>
          </cell>
          <cell r="I203">
            <v>11.608880937499999</v>
          </cell>
          <cell r="J203">
            <v>0</v>
          </cell>
          <cell r="K203">
            <v>0</v>
          </cell>
          <cell r="L203">
            <v>0</v>
          </cell>
          <cell r="M203">
            <v>0</v>
          </cell>
          <cell r="N203">
            <v>3.9032405544542619E-2</v>
          </cell>
          <cell r="O203">
            <v>8302.8964095372958</v>
          </cell>
          <cell r="P203">
            <v>24668.10679178168</v>
          </cell>
          <cell r="Q203">
            <v>38283.216572637204</v>
          </cell>
          <cell r="R203">
            <v>47497.80282425123</v>
          </cell>
          <cell r="S203">
            <v>115447.90213824759</v>
          </cell>
          <cell r="T203">
            <v>1519.3779786916102</v>
          </cell>
          <cell r="U203">
            <v>1603.8276127901674</v>
          </cell>
          <cell r="V203">
            <v>1698.0828958296281</v>
          </cell>
          <cell r="W203">
            <v>1720.6902247358746</v>
          </cell>
          <cell r="X203">
            <v>1945.7455627187903</v>
          </cell>
          <cell r="Y203">
            <v>234.51368575238857</v>
          </cell>
          <cell r="Z203">
            <v>247.85395713513702</v>
          </cell>
          <cell r="AA203">
            <v>252.86121229166667</v>
          </cell>
          <cell r="AB203">
            <v>254.74389702182177</v>
          </cell>
          <cell r="AC203">
            <v>299.16054961467313</v>
          </cell>
          <cell r="AD203">
            <v>12.347641832881127</v>
          </cell>
          <cell r="AE203">
            <v>9.570779060440378</v>
          </cell>
          <cell r="AF203">
            <v>8.2236155665262949</v>
          </cell>
          <cell r="AG203">
            <v>7.7733189451361842</v>
          </cell>
          <cell r="AH203">
            <v>7.3568397893358179</v>
          </cell>
        </row>
        <row r="204">
          <cell r="B204">
            <v>176</v>
          </cell>
          <cell r="C204" t="str">
            <v>AZ</v>
          </cell>
          <cell r="D204" t="str">
            <v>Investor Owned</v>
          </cell>
          <cell r="E204">
            <v>2.2816175016938542E-2</v>
          </cell>
          <cell r="F204">
            <v>1</v>
          </cell>
          <cell r="G204">
            <v>6976.9137302551644</v>
          </cell>
          <cell r="H204">
            <v>6976.9137302551644</v>
          </cell>
          <cell r="I204">
            <v>11.608880937499999</v>
          </cell>
          <cell r="J204">
            <v>539.1</v>
          </cell>
          <cell r="K204">
            <v>5742</v>
          </cell>
          <cell r="L204">
            <v>823</v>
          </cell>
          <cell r="M204">
            <v>7.3920357342607101E-2</v>
          </cell>
          <cell r="N204">
            <v>7.3920357342607101E-2</v>
          </cell>
          <cell r="O204">
            <v>8302.8964095372958</v>
          </cell>
          <cell r="P204">
            <v>24668.10679178168</v>
          </cell>
          <cell r="Q204">
            <v>38283.216572637204</v>
          </cell>
          <cell r="R204">
            <v>47497.80282425123</v>
          </cell>
          <cell r="S204">
            <v>115447.90213824759</v>
          </cell>
          <cell r="T204">
            <v>1519.3779786916102</v>
          </cell>
          <cell r="U204">
            <v>1603.8276127901674</v>
          </cell>
          <cell r="V204">
            <v>1698.0828958296281</v>
          </cell>
          <cell r="W204">
            <v>1720.6902247358746</v>
          </cell>
          <cell r="X204">
            <v>1945.7455627187903</v>
          </cell>
          <cell r="Y204">
            <v>234.51368575238857</v>
          </cell>
          <cell r="Z204">
            <v>247.85395713513702</v>
          </cell>
          <cell r="AA204">
            <v>252.86121229166667</v>
          </cell>
          <cell r="AB204">
            <v>254.74389702182177</v>
          </cell>
          <cell r="AC204">
            <v>299.16054961467313</v>
          </cell>
          <cell r="AD204">
            <v>12.347641832881127</v>
          </cell>
          <cell r="AE204">
            <v>9.570779060440378</v>
          </cell>
          <cell r="AF204">
            <v>8.2236155665262949</v>
          </cell>
          <cell r="AG204">
            <v>7.7733189451361842</v>
          </cell>
          <cell r="AH204">
            <v>7.3568397893358179</v>
          </cell>
        </row>
        <row r="205">
          <cell r="B205">
            <v>803</v>
          </cell>
          <cell r="C205" t="str">
            <v>AZ</v>
          </cell>
          <cell r="D205" t="str">
            <v>Investor Owned</v>
          </cell>
          <cell r="E205">
            <v>2.2816175016938542E-2</v>
          </cell>
          <cell r="F205">
            <v>1</v>
          </cell>
          <cell r="G205">
            <v>12822.076971363093</v>
          </cell>
          <cell r="H205">
            <v>12822.076971363093</v>
          </cell>
          <cell r="I205">
            <v>11.608880937499999</v>
          </cell>
          <cell r="J205">
            <v>1953176.3</v>
          </cell>
          <cell r="K205">
            <v>14747876</v>
          </cell>
          <cell r="L205">
            <v>1150194</v>
          </cell>
          <cell r="M205">
            <v>0.12157321621009544</v>
          </cell>
          <cell r="N205">
            <v>0.12157321621009544</v>
          </cell>
          <cell r="O205">
            <v>8302.8964095372958</v>
          </cell>
          <cell r="P205">
            <v>24668.10679178168</v>
          </cell>
          <cell r="Q205">
            <v>38283.216572637204</v>
          </cell>
          <cell r="R205">
            <v>47497.80282425123</v>
          </cell>
          <cell r="S205">
            <v>115447.90213824759</v>
          </cell>
          <cell r="T205">
            <v>1519.3779786916102</v>
          </cell>
          <cell r="U205">
            <v>1603.8276127901674</v>
          </cell>
          <cell r="V205">
            <v>1698.0828958296281</v>
          </cell>
          <cell r="W205">
            <v>1720.6902247358746</v>
          </cell>
          <cell r="X205">
            <v>1945.7455627187903</v>
          </cell>
          <cell r="Y205">
            <v>234.51368575238857</v>
          </cell>
          <cell r="Z205">
            <v>247.85395713513702</v>
          </cell>
          <cell r="AA205">
            <v>252.86121229166667</v>
          </cell>
          <cell r="AB205">
            <v>254.74389702182177</v>
          </cell>
          <cell r="AC205">
            <v>299.16054961467313</v>
          </cell>
          <cell r="AD205">
            <v>12.347641832881127</v>
          </cell>
          <cell r="AE205">
            <v>9.570779060440378</v>
          </cell>
          <cell r="AF205">
            <v>8.2236155665262949</v>
          </cell>
          <cell r="AG205">
            <v>7.7733189451361842</v>
          </cell>
          <cell r="AH205">
            <v>7.3568397893358179</v>
          </cell>
        </row>
        <row r="206">
          <cell r="B206">
            <v>12919</v>
          </cell>
          <cell r="C206" t="str">
            <v>AZ</v>
          </cell>
          <cell r="D206" t="str">
            <v>Investor Owned</v>
          </cell>
          <cell r="E206">
            <v>2.2816175016938542E-2</v>
          </cell>
          <cell r="F206">
            <v>1</v>
          </cell>
          <cell r="G206">
            <v>8939.6963123644255</v>
          </cell>
          <cell r="H206">
            <v>8939.6963123644255</v>
          </cell>
          <cell r="I206">
            <v>11.608880937499999</v>
          </cell>
          <cell r="J206">
            <v>1718.2</v>
          </cell>
          <cell r="K206">
            <v>20606</v>
          </cell>
          <cell r="L206">
            <v>2305</v>
          </cell>
          <cell r="M206">
            <v>6.7800560674985438E-2</v>
          </cell>
          <cell r="N206">
            <v>6.7800560674985438E-2</v>
          </cell>
          <cell r="O206">
            <v>8302.8964095372958</v>
          </cell>
          <cell r="P206">
            <v>24668.10679178168</v>
          </cell>
          <cell r="Q206">
            <v>38283.216572637204</v>
          </cell>
          <cell r="R206">
            <v>47497.80282425123</v>
          </cell>
          <cell r="S206">
            <v>115447.90213824759</v>
          </cell>
          <cell r="T206">
            <v>1519.3779786916102</v>
          </cell>
          <cell r="U206">
            <v>1603.8276127901674</v>
          </cell>
          <cell r="V206">
            <v>1698.0828958296281</v>
          </cell>
          <cell r="W206">
            <v>1720.6902247358746</v>
          </cell>
          <cell r="X206">
            <v>1945.7455627187903</v>
          </cell>
          <cell r="Y206">
            <v>234.51368575238857</v>
          </cell>
          <cell r="Z206">
            <v>247.85395713513702</v>
          </cell>
          <cell r="AA206">
            <v>252.86121229166667</v>
          </cell>
          <cell r="AB206">
            <v>254.74389702182177</v>
          </cell>
          <cell r="AC206">
            <v>299.16054961467313</v>
          </cell>
          <cell r="AD206">
            <v>12.347641832881127</v>
          </cell>
          <cell r="AE206">
            <v>9.570779060440378</v>
          </cell>
          <cell r="AF206">
            <v>8.2236155665262949</v>
          </cell>
          <cell r="AG206">
            <v>7.7733189451361842</v>
          </cell>
          <cell r="AH206">
            <v>7.3568397893358179</v>
          </cell>
        </row>
        <row r="207">
          <cell r="B207">
            <v>24211</v>
          </cell>
          <cell r="C207" t="str">
            <v>AZ</v>
          </cell>
          <cell r="D207" t="str">
            <v>Investor Owned</v>
          </cell>
          <cell r="E207">
            <v>0.27808511883854348</v>
          </cell>
          <cell r="F207">
            <v>1</v>
          </cell>
          <cell r="G207">
            <v>10566.960496410953</v>
          </cell>
          <cell r="H207">
            <v>10566.960496410953</v>
          </cell>
          <cell r="I207">
            <v>11.608880937499999</v>
          </cell>
          <cell r="J207">
            <v>516004.7</v>
          </cell>
          <cell r="K207">
            <v>4170494</v>
          </cell>
          <cell r="L207">
            <v>394673</v>
          </cell>
          <cell r="M207">
            <v>0.11054425629315107</v>
          </cell>
          <cell r="N207">
            <v>0.11054425629315107</v>
          </cell>
          <cell r="O207">
            <v>8302.8964095372958</v>
          </cell>
          <cell r="P207">
            <v>24668.10679178168</v>
          </cell>
          <cell r="Q207">
            <v>38283.216572637204</v>
          </cell>
          <cell r="R207">
            <v>47497.80282425123</v>
          </cell>
          <cell r="S207">
            <v>115447.90213824759</v>
          </cell>
          <cell r="T207">
            <v>1519.3779786916102</v>
          </cell>
          <cell r="U207">
            <v>1603.8276127901674</v>
          </cell>
          <cell r="V207">
            <v>1698.0828958296281</v>
          </cell>
          <cell r="W207">
            <v>1720.6902247358746</v>
          </cell>
          <cell r="X207">
            <v>1945.7455627187903</v>
          </cell>
          <cell r="Y207">
            <v>234.51368575238857</v>
          </cell>
          <cell r="Z207">
            <v>247.85395713513702</v>
          </cell>
          <cell r="AA207">
            <v>252.86121229166667</v>
          </cell>
          <cell r="AB207">
            <v>254.74389702182177</v>
          </cell>
          <cell r="AC207">
            <v>299.16054961467313</v>
          </cell>
          <cell r="AD207">
            <v>12.347641832881127</v>
          </cell>
          <cell r="AE207">
            <v>9.570779060440378</v>
          </cell>
          <cell r="AF207">
            <v>8.2236155665262949</v>
          </cell>
          <cell r="AG207">
            <v>7.7733189451361842</v>
          </cell>
          <cell r="AH207">
            <v>7.3568397893358179</v>
          </cell>
        </row>
        <row r="208">
          <cell r="B208">
            <v>19728</v>
          </cell>
          <cell r="C208" t="str">
            <v>AZ</v>
          </cell>
          <cell r="D208" t="str">
            <v>Investor Owned</v>
          </cell>
          <cell r="E208">
            <v>0.28535739374780472</v>
          </cell>
          <cell r="F208">
            <v>1</v>
          </cell>
          <cell r="G208">
            <v>11339.94099103647</v>
          </cell>
          <cell r="H208">
            <v>11339.94099103647</v>
          </cell>
          <cell r="I208">
            <v>11.608880937499999</v>
          </cell>
          <cell r="J208">
            <v>101290.3</v>
          </cell>
          <cell r="K208">
            <v>1010831</v>
          </cell>
          <cell r="L208">
            <v>89139</v>
          </cell>
          <cell r="M208">
            <v>8.7920385846245577E-2</v>
          </cell>
          <cell r="N208">
            <v>8.7920385846245577E-2</v>
          </cell>
          <cell r="O208">
            <v>8302.8964095372958</v>
          </cell>
          <cell r="P208">
            <v>24668.10679178168</v>
          </cell>
          <cell r="Q208">
            <v>38283.216572637204</v>
          </cell>
          <cell r="R208">
            <v>47497.80282425123</v>
          </cell>
          <cell r="S208">
            <v>115447.90213824759</v>
          </cell>
          <cell r="T208">
            <v>1519.3779786916102</v>
          </cell>
          <cell r="U208">
            <v>1603.8276127901674</v>
          </cell>
          <cell r="V208">
            <v>1698.0828958296281</v>
          </cell>
          <cell r="W208">
            <v>1720.6902247358746</v>
          </cell>
          <cell r="X208">
            <v>1945.7455627187903</v>
          </cell>
          <cell r="Y208">
            <v>234.51368575238857</v>
          </cell>
          <cell r="Z208">
            <v>247.85395713513702</v>
          </cell>
          <cell r="AA208">
            <v>252.86121229166667</v>
          </cell>
          <cell r="AB208">
            <v>254.74389702182177</v>
          </cell>
          <cell r="AC208">
            <v>299.16054961467313</v>
          </cell>
          <cell r="AD208">
            <v>12.347641832881127</v>
          </cell>
          <cell r="AE208">
            <v>9.570779060440378</v>
          </cell>
          <cell r="AF208">
            <v>8.2236155665262949</v>
          </cell>
          <cell r="AG208">
            <v>7.7733189451361842</v>
          </cell>
          <cell r="AH208">
            <v>7.3568397893358179</v>
          </cell>
        </row>
        <row r="209">
          <cell r="B209">
            <v>6753</v>
          </cell>
          <cell r="C209" t="str">
            <v>AZ</v>
          </cell>
          <cell r="D209" t="str">
            <v>Municipal</v>
          </cell>
          <cell r="E209">
            <v>2.2816175016938542E-2</v>
          </cell>
          <cell r="F209">
            <v>0</v>
          </cell>
          <cell r="G209">
            <v>0</v>
          </cell>
          <cell r="H209">
            <v>1554.4008148008979</v>
          </cell>
          <cell r="I209">
            <v>11.608880937499999</v>
          </cell>
          <cell r="J209">
            <v>0</v>
          </cell>
          <cell r="K209">
            <v>0</v>
          </cell>
          <cell r="L209">
            <v>0</v>
          </cell>
          <cell r="M209">
            <v>0</v>
          </cell>
          <cell r="N209">
            <v>1.2555595611593653E-2</v>
          </cell>
          <cell r="O209">
            <v>8302.8964095372958</v>
          </cell>
          <cell r="P209">
            <v>24668.10679178168</v>
          </cell>
          <cell r="Q209">
            <v>38283.216572637204</v>
          </cell>
          <cell r="R209">
            <v>47497.80282425123</v>
          </cell>
          <cell r="S209">
            <v>115447.90213824759</v>
          </cell>
          <cell r="T209">
            <v>1519.3779786916102</v>
          </cell>
          <cell r="U209">
            <v>1603.8276127901674</v>
          </cell>
          <cell r="V209">
            <v>1698.0828958296281</v>
          </cell>
          <cell r="W209">
            <v>1720.6902247358746</v>
          </cell>
          <cell r="X209">
            <v>1945.7455627187903</v>
          </cell>
          <cell r="Y209">
            <v>234.51368575238857</v>
          </cell>
          <cell r="Z209">
            <v>247.85395713513702</v>
          </cell>
          <cell r="AA209">
            <v>252.86121229166667</v>
          </cell>
          <cell r="AB209">
            <v>254.74389702182177</v>
          </cell>
          <cell r="AC209">
            <v>299.16054961467313</v>
          </cell>
          <cell r="AD209">
            <v>12.347641832881127</v>
          </cell>
          <cell r="AE209">
            <v>9.570779060440378</v>
          </cell>
          <cell r="AF209">
            <v>8.2236155665262949</v>
          </cell>
          <cell r="AG209">
            <v>7.7733189451361842</v>
          </cell>
          <cell r="AH209">
            <v>7.3568397893358179</v>
          </cell>
        </row>
        <row r="210">
          <cell r="B210">
            <v>12351</v>
          </cell>
          <cell r="C210" t="str">
            <v>AZ</v>
          </cell>
          <cell r="D210" t="str">
            <v>Municipal</v>
          </cell>
          <cell r="E210">
            <v>2.2816175016938542E-2</v>
          </cell>
          <cell r="F210">
            <v>1</v>
          </cell>
          <cell r="G210">
            <v>10880.805703606286</v>
          </cell>
          <cell r="H210">
            <v>10880.805703606286</v>
          </cell>
          <cell r="I210">
            <v>11.608880937499999</v>
          </cell>
          <cell r="J210">
            <v>15828.3</v>
          </cell>
          <cell r="K210">
            <v>157195</v>
          </cell>
          <cell r="L210">
            <v>14447</v>
          </cell>
          <cell r="M210">
            <v>8.7889169281155574E-2</v>
          </cell>
          <cell r="N210">
            <v>8.7889169281155574E-2</v>
          </cell>
          <cell r="O210">
            <v>8302.8964095372958</v>
          </cell>
          <cell r="P210">
            <v>24668.10679178168</v>
          </cell>
          <cell r="Q210">
            <v>38283.216572637204</v>
          </cell>
          <cell r="R210">
            <v>47497.80282425123</v>
          </cell>
          <cell r="S210">
            <v>115447.90213824759</v>
          </cell>
          <cell r="T210">
            <v>1519.3779786916102</v>
          </cell>
          <cell r="U210">
            <v>1603.8276127901674</v>
          </cell>
          <cell r="V210">
            <v>1698.0828958296281</v>
          </cell>
          <cell r="W210">
            <v>1720.6902247358746</v>
          </cell>
          <cell r="X210">
            <v>1945.7455627187903</v>
          </cell>
          <cell r="Y210">
            <v>234.51368575238857</v>
          </cell>
          <cell r="Z210">
            <v>247.85395713513702</v>
          </cell>
          <cell r="AA210">
            <v>252.86121229166667</v>
          </cell>
          <cell r="AB210">
            <v>254.74389702182177</v>
          </cell>
          <cell r="AC210">
            <v>299.16054961467313</v>
          </cell>
          <cell r="AD210">
            <v>12.347641832881127</v>
          </cell>
          <cell r="AE210">
            <v>9.570779060440378</v>
          </cell>
          <cell r="AF210">
            <v>8.2236155665262949</v>
          </cell>
          <cell r="AG210">
            <v>7.7733189451361842</v>
          </cell>
          <cell r="AH210">
            <v>7.3568397893358179</v>
          </cell>
        </row>
        <row r="211">
          <cell r="B211">
            <v>16538</v>
          </cell>
          <cell r="C211" t="str">
            <v>AZ</v>
          </cell>
          <cell r="D211" t="str">
            <v>Municipal</v>
          </cell>
          <cell r="E211">
            <v>2.2816175016938542E-2</v>
          </cell>
          <cell r="F211">
            <v>0</v>
          </cell>
          <cell r="G211">
            <v>0</v>
          </cell>
          <cell r="H211">
            <v>1554.4008148008979</v>
          </cell>
          <cell r="I211">
            <v>11.608880937499999</v>
          </cell>
          <cell r="J211">
            <v>0</v>
          </cell>
          <cell r="K211">
            <v>0</v>
          </cell>
          <cell r="L211">
            <v>0</v>
          </cell>
          <cell r="M211">
            <v>0</v>
          </cell>
          <cell r="N211">
            <v>1.2555595611593653E-2</v>
          </cell>
          <cell r="O211">
            <v>8302.8964095372958</v>
          </cell>
          <cell r="P211">
            <v>24668.10679178168</v>
          </cell>
          <cell r="Q211">
            <v>38283.216572637204</v>
          </cell>
          <cell r="R211">
            <v>47497.80282425123</v>
          </cell>
          <cell r="S211">
            <v>115447.90213824759</v>
          </cell>
          <cell r="T211">
            <v>1519.3779786916102</v>
          </cell>
          <cell r="U211">
            <v>1603.8276127901674</v>
          </cell>
          <cell r="V211">
            <v>1698.0828958296281</v>
          </cell>
          <cell r="W211">
            <v>1720.6902247358746</v>
          </cell>
          <cell r="X211">
            <v>1945.7455627187903</v>
          </cell>
          <cell r="Y211">
            <v>234.51368575238857</v>
          </cell>
          <cell r="Z211">
            <v>247.85395713513702</v>
          </cell>
          <cell r="AA211">
            <v>252.86121229166667</v>
          </cell>
          <cell r="AB211">
            <v>254.74389702182177</v>
          </cell>
          <cell r="AC211">
            <v>299.16054961467313</v>
          </cell>
          <cell r="AD211">
            <v>12.347641832881127</v>
          </cell>
          <cell r="AE211">
            <v>9.570779060440378</v>
          </cell>
          <cell r="AF211">
            <v>8.2236155665262949</v>
          </cell>
          <cell r="AG211">
            <v>7.7733189451361842</v>
          </cell>
          <cell r="AH211">
            <v>7.3568397893358179</v>
          </cell>
        </row>
        <row r="212">
          <cell r="B212">
            <v>56535</v>
          </cell>
          <cell r="C212" t="str">
            <v>AZ</v>
          </cell>
          <cell r="D212" t="str">
            <v>Municipal</v>
          </cell>
          <cell r="E212">
            <v>2.2816175016938542E-2</v>
          </cell>
          <cell r="F212">
            <v>0</v>
          </cell>
          <cell r="G212">
            <v>0</v>
          </cell>
          <cell r="H212">
            <v>1554.4008148008979</v>
          </cell>
          <cell r="I212">
            <v>11.608880937499999</v>
          </cell>
          <cell r="J212">
            <v>0</v>
          </cell>
          <cell r="K212">
            <v>0</v>
          </cell>
          <cell r="L212">
            <v>0</v>
          </cell>
          <cell r="M212">
            <v>0</v>
          </cell>
          <cell r="N212">
            <v>1.2555595611593653E-2</v>
          </cell>
          <cell r="O212">
            <v>8302.8964095372958</v>
          </cell>
          <cell r="P212">
            <v>24668.10679178168</v>
          </cell>
          <cell r="Q212">
            <v>38283.216572637204</v>
          </cell>
          <cell r="R212">
            <v>47497.80282425123</v>
          </cell>
          <cell r="S212">
            <v>115447.90213824759</v>
          </cell>
          <cell r="T212">
            <v>1519.3779786916102</v>
          </cell>
          <cell r="U212">
            <v>1603.8276127901674</v>
          </cell>
          <cell r="V212">
            <v>1698.0828958296281</v>
          </cell>
          <cell r="W212">
            <v>1720.6902247358746</v>
          </cell>
          <cell r="X212">
            <v>1945.7455627187903</v>
          </cell>
          <cell r="Y212">
            <v>234.51368575238857</v>
          </cell>
          <cell r="Z212">
            <v>247.85395713513702</v>
          </cell>
          <cell r="AA212">
            <v>252.86121229166667</v>
          </cell>
          <cell r="AB212">
            <v>254.74389702182177</v>
          </cell>
          <cell r="AC212">
            <v>299.16054961467313</v>
          </cell>
          <cell r="AD212">
            <v>12.347641832881127</v>
          </cell>
          <cell r="AE212">
            <v>9.570779060440378</v>
          </cell>
          <cell r="AF212">
            <v>8.2236155665262949</v>
          </cell>
          <cell r="AG212">
            <v>7.7733189451361842</v>
          </cell>
          <cell r="AH212">
            <v>7.3568397893358179</v>
          </cell>
        </row>
        <row r="213">
          <cell r="B213">
            <v>14373</v>
          </cell>
          <cell r="C213" t="str">
            <v>AZ</v>
          </cell>
          <cell r="D213" t="str">
            <v>Municipal</v>
          </cell>
          <cell r="E213">
            <v>2.2816175016938542E-2</v>
          </cell>
          <cell r="F213">
            <v>0</v>
          </cell>
          <cell r="G213">
            <v>0</v>
          </cell>
          <cell r="H213">
            <v>1554.4008148008979</v>
          </cell>
          <cell r="I213">
            <v>11.608880937499999</v>
          </cell>
          <cell r="J213">
            <v>0</v>
          </cell>
          <cell r="K213">
            <v>0</v>
          </cell>
          <cell r="L213">
            <v>0</v>
          </cell>
          <cell r="M213">
            <v>0</v>
          </cell>
          <cell r="N213">
            <v>1.2555595611593653E-2</v>
          </cell>
          <cell r="O213">
            <v>8302.8964095372958</v>
          </cell>
          <cell r="P213">
            <v>24668.10679178168</v>
          </cell>
          <cell r="Q213">
            <v>38283.216572637204</v>
          </cell>
          <cell r="R213">
            <v>47497.80282425123</v>
          </cell>
          <cell r="S213">
            <v>115447.90213824759</v>
          </cell>
          <cell r="T213">
            <v>1519.3779786916102</v>
          </cell>
          <cell r="U213">
            <v>1603.8276127901674</v>
          </cell>
          <cell r="V213">
            <v>1698.0828958296281</v>
          </cell>
          <cell r="W213">
            <v>1720.6902247358746</v>
          </cell>
          <cell r="X213">
            <v>1945.7455627187903</v>
          </cell>
          <cell r="Y213">
            <v>234.51368575238857</v>
          </cell>
          <cell r="Z213">
            <v>247.85395713513702</v>
          </cell>
          <cell r="AA213">
            <v>252.86121229166667</v>
          </cell>
          <cell r="AB213">
            <v>254.74389702182177</v>
          </cell>
          <cell r="AC213">
            <v>299.16054961467313</v>
          </cell>
          <cell r="AD213">
            <v>12.347641832881127</v>
          </cell>
          <cell r="AE213">
            <v>9.570779060440378</v>
          </cell>
          <cell r="AF213">
            <v>8.2236155665262949</v>
          </cell>
          <cell r="AG213">
            <v>7.7733189451361842</v>
          </cell>
          <cell r="AH213">
            <v>7.3568397893358179</v>
          </cell>
        </row>
        <row r="214">
          <cell r="B214">
            <v>18805</v>
          </cell>
          <cell r="C214" t="str">
            <v>AZ</v>
          </cell>
          <cell r="D214" t="str">
            <v>Municipal</v>
          </cell>
          <cell r="E214">
            <v>2.2816175016938542E-2</v>
          </cell>
          <cell r="F214">
            <v>0</v>
          </cell>
          <cell r="G214">
            <v>0</v>
          </cell>
          <cell r="H214">
            <v>1554.4008148008979</v>
          </cell>
          <cell r="I214">
            <v>11.608880937499999</v>
          </cell>
          <cell r="J214">
            <v>0</v>
          </cell>
          <cell r="K214">
            <v>0</v>
          </cell>
          <cell r="L214">
            <v>0</v>
          </cell>
          <cell r="M214">
            <v>0</v>
          </cell>
          <cell r="N214">
            <v>1.2555595611593653E-2</v>
          </cell>
          <cell r="O214">
            <v>8302.8964095372958</v>
          </cell>
          <cell r="P214">
            <v>24668.10679178168</v>
          </cell>
          <cell r="Q214">
            <v>38283.216572637204</v>
          </cell>
          <cell r="R214">
            <v>47497.80282425123</v>
          </cell>
          <cell r="S214">
            <v>115447.90213824759</v>
          </cell>
          <cell r="T214">
            <v>1519.3779786916102</v>
          </cell>
          <cell r="U214">
            <v>1603.8276127901674</v>
          </cell>
          <cell r="V214">
            <v>1698.0828958296281</v>
          </cell>
          <cell r="W214">
            <v>1720.6902247358746</v>
          </cell>
          <cell r="X214">
            <v>1945.7455627187903</v>
          </cell>
          <cell r="Y214">
            <v>234.51368575238857</v>
          </cell>
          <cell r="Z214">
            <v>247.85395713513702</v>
          </cell>
          <cell r="AA214">
            <v>252.86121229166667</v>
          </cell>
          <cell r="AB214">
            <v>254.74389702182177</v>
          </cell>
          <cell r="AC214">
            <v>299.16054961467313</v>
          </cell>
          <cell r="AD214">
            <v>12.347641832881127</v>
          </cell>
          <cell r="AE214">
            <v>9.570779060440378</v>
          </cell>
          <cell r="AF214">
            <v>8.2236155665262949</v>
          </cell>
          <cell r="AG214">
            <v>7.7733189451361842</v>
          </cell>
          <cell r="AH214">
            <v>7.3568397893358179</v>
          </cell>
        </row>
        <row r="215">
          <cell r="B215">
            <v>20618</v>
          </cell>
          <cell r="C215" t="str">
            <v>AZ</v>
          </cell>
          <cell r="D215" t="str">
            <v>Municipal</v>
          </cell>
          <cell r="E215">
            <v>2.2816175016938542E-2</v>
          </cell>
          <cell r="F215">
            <v>0</v>
          </cell>
          <cell r="G215">
            <v>0</v>
          </cell>
          <cell r="H215">
            <v>1554.4008148008979</v>
          </cell>
          <cell r="I215">
            <v>11.608880937499999</v>
          </cell>
          <cell r="J215">
            <v>0</v>
          </cell>
          <cell r="K215">
            <v>0</v>
          </cell>
          <cell r="L215">
            <v>0</v>
          </cell>
          <cell r="M215">
            <v>0</v>
          </cell>
          <cell r="N215">
            <v>1.2555595611593653E-2</v>
          </cell>
          <cell r="O215">
            <v>8302.8964095372958</v>
          </cell>
          <cell r="P215">
            <v>24668.10679178168</v>
          </cell>
          <cell r="Q215">
            <v>38283.216572637204</v>
          </cell>
          <cell r="R215">
            <v>47497.80282425123</v>
          </cell>
          <cell r="S215">
            <v>115447.90213824759</v>
          </cell>
          <cell r="T215">
            <v>1519.3779786916102</v>
          </cell>
          <cell r="U215">
            <v>1603.8276127901674</v>
          </cell>
          <cell r="V215">
            <v>1698.0828958296281</v>
          </cell>
          <cell r="W215">
            <v>1720.6902247358746</v>
          </cell>
          <cell r="X215">
            <v>1945.7455627187903</v>
          </cell>
          <cell r="Y215">
            <v>234.51368575238857</v>
          </cell>
          <cell r="Z215">
            <v>247.85395713513702</v>
          </cell>
          <cell r="AA215">
            <v>252.86121229166667</v>
          </cell>
          <cell r="AB215">
            <v>254.74389702182177</v>
          </cell>
          <cell r="AC215">
            <v>299.16054961467313</v>
          </cell>
          <cell r="AD215">
            <v>12.347641832881127</v>
          </cell>
          <cell r="AE215">
            <v>9.570779060440378</v>
          </cell>
          <cell r="AF215">
            <v>8.2236155665262949</v>
          </cell>
          <cell r="AG215">
            <v>7.7733189451361842</v>
          </cell>
          <cell r="AH215">
            <v>7.3568397893358179</v>
          </cell>
        </row>
        <row r="216">
          <cell r="B216">
            <v>737</v>
          </cell>
          <cell r="C216" t="str">
            <v>AZ</v>
          </cell>
          <cell r="D216" t="str">
            <v>Political Subdivision</v>
          </cell>
          <cell r="E216">
            <v>2.2816175016938542E-2</v>
          </cell>
          <cell r="F216">
            <v>0</v>
          </cell>
          <cell r="G216">
            <v>0</v>
          </cell>
          <cell r="H216">
            <v>2194.8953247695936</v>
          </cell>
          <cell r="I216">
            <v>11.608880937499999</v>
          </cell>
          <cell r="J216">
            <v>0</v>
          </cell>
          <cell r="K216">
            <v>0</v>
          </cell>
          <cell r="L216">
            <v>0</v>
          </cell>
          <cell r="M216">
            <v>0</v>
          </cell>
          <cell r="N216">
            <v>1.7678465984987801E-2</v>
          </cell>
          <cell r="O216">
            <v>8302.8964095372958</v>
          </cell>
          <cell r="P216">
            <v>24668.10679178168</v>
          </cell>
          <cell r="Q216">
            <v>38283.216572637204</v>
          </cell>
          <cell r="R216">
            <v>47497.80282425123</v>
          </cell>
          <cell r="S216">
            <v>115447.90213824759</v>
          </cell>
          <cell r="T216">
            <v>1519.3779786916102</v>
          </cell>
          <cell r="U216">
            <v>1603.8276127901674</v>
          </cell>
          <cell r="V216">
            <v>1698.0828958296281</v>
          </cell>
          <cell r="W216">
            <v>1720.6902247358746</v>
          </cell>
          <cell r="X216">
            <v>1945.7455627187903</v>
          </cell>
          <cell r="Y216">
            <v>234.51368575238857</v>
          </cell>
          <cell r="Z216">
            <v>247.85395713513702</v>
          </cell>
          <cell r="AA216">
            <v>252.86121229166667</v>
          </cell>
          <cell r="AB216">
            <v>254.74389702182177</v>
          </cell>
          <cell r="AC216">
            <v>299.16054961467313</v>
          </cell>
          <cell r="AD216">
            <v>12.347641832881127</v>
          </cell>
          <cell r="AE216">
            <v>9.570779060440378</v>
          </cell>
          <cell r="AF216">
            <v>8.2236155665262949</v>
          </cell>
          <cell r="AG216">
            <v>7.7733189451361842</v>
          </cell>
          <cell r="AH216">
            <v>7.3568397893358179</v>
          </cell>
        </row>
        <row r="217">
          <cell r="B217">
            <v>58123</v>
          </cell>
          <cell r="C217" t="str">
            <v>AZ</v>
          </cell>
          <cell r="D217" t="str">
            <v>Political Subdivision</v>
          </cell>
          <cell r="E217">
            <v>2.2816175016938542E-2</v>
          </cell>
          <cell r="F217">
            <v>0</v>
          </cell>
          <cell r="G217">
            <v>0</v>
          </cell>
          <cell r="H217">
            <v>2194.8953247695936</v>
          </cell>
          <cell r="I217">
            <v>11.608880937499999</v>
          </cell>
          <cell r="J217">
            <v>0</v>
          </cell>
          <cell r="K217">
            <v>0</v>
          </cell>
          <cell r="L217">
            <v>0</v>
          </cell>
          <cell r="M217">
            <v>0</v>
          </cell>
          <cell r="N217">
            <v>1.7678465984987801E-2</v>
          </cell>
          <cell r="O217">
            <v>8302.8964095372958</v>
          </cell>
          <cell r="P217">
            <v>24668.10679178168</v>
          </cell>
          <cell r="Q217">
            <v>38283.216572637204</v>
          </cell>
          <cell r="R217">
            <v>47497.80282425123</v>
          </cell>
          <cell r="S217">
            <v>115447.90213824759</v>
          </cell>
          <cell r="T217">
            <v>1519.3779786916102</v>
          </cell>
          <cell r="U217">
            <v>1603.8276127901674</v>
          </cell>
          <cell r="V217">
            <v>1698.0828958296281</v>
          </cell>
          <cell r="W217">
            <v>1720.6902247358746</v>
          </cell>
          <cell r="X217">
            <v>1945.7455627187903</v>
          </cell>
          <cell r="Y217">
            <v>234.51368575238857</v>
          </cell>
          <cell r="Z217">
            <v>247.85395713513702</v>
          </cell>
          <cell r="AA217">
            <v>252.86121229166667</v>
          </cell>
          <cell r="AB217">
            <v>254.74389702182177</v>
          </cell>
          <cell r="AC217">
            <v>299.16054961467313</v>
          </cell>
          <cell r="AD217">
            <v>12.347641832881127</v>
          </cell>
          <cell r="AE217">
            <v>9.570779060440378</v>
          </cell>
          <cell r="AF217">
            <v>8.2236155665262949</v>
          </cell>
          <cell r="AG217">
            <v>7.7733189451361842</v>
          </cell>
          <cell r="AH217">
            <v>7.3568397893358179</v>
          </cell>
        </row>
        <row r="218">
          <cell r="B218">
            <v>2469</v>
          </cell>
          <cell r="C218" t="str">
            <v>AZ</v>
          </cell>
          <cell r="D218" t="str">
            <v>Political Subdivision</v>
          </cell>
          <cell r="E218">
            <v>2.2816175016938542E-2</v>
          </cell>
          <cell r="F218">
            <v>0</v>
          </cell>
          <cell r="G218">
            <v>0</v>
          </cell>
          <cell r="H218">
            <v>2194.8953247695936</v>
          </cell>
          <cell r="I218">
            <v>11.608880937499999</v>
          </cell>
          <cell r="J218">
            <v>0</v>
          </cell>
          <cell r="K218">
            <v>0</v>
          </cell>
          <cell r="L218">
            <v>0</v>
          </cell>
          <cell r="M218">
            <v>0</v>
          </cell>
          <cell r="N218">
            <v>1.7678465984987801E-2</v>
          </cell>
          <cell r="O218">
            <v>8302.8964095372958</v>
          </cell>
          <cell r="P218">
            <v>24668.10679178168</v>
          </cell>
          <cell r="Q218">
            <v>38283.216572637204</v>
          </cell>
          <cell r="R218">
            <v>47497.80282425123</v>
          </cell>
          <cell r="S218">
            <v>115447.90213824759</v>
          </cell>
          <cell r="T218">
            <v>1519.3779786916102</v>
          </cell>
          <cell r="U218">
            <v>1603.8276127901674</v>
          </cell>
          <cell r="V218">
            <v>1698.0828958296281</v>
          </cell>
          <cell r="W218">
            <v>1720.6902247358746</v>
          </cell>
          <cell r="X218">
            <v>1945.7455627187903</v>
          </cell>
          <cell r="Y218">
            <v>234.51368575238857</v>
          </cell>
          <cell r="Z218">
            <v>247.85395713513702</v>
          </cell>
          <cell r="AA218">
            <v>252.86121229166667</v>
          </cell>
          <cell r="AB218">
            <v>254.74389702182177</v>
          </cell>
          <cell r="AC218">
            <v>299.16054961467313</v>
          </cell>
          <cell r="AD218">
            <v>12.347641832881127</v>
          </cell>
          <cell r="AE218">
            <v>9.570779060440378</v>
          </cell>
          <cell r="AF218">
            <v>8.2236155665262949</v>
          </cell>
          <cell r="AG218">
            <v>7.7733189451361842</v>
          </cell>
          <cell r="AH218">
            <v>7.3568397893358179</v>
          </cell>
        </row>
        <row r="219">
          <cell r="B219">
            <v>15048</v>
          </cell>
          <cell r="C219" t="str">
            <v>AZ</v>
          </cell>
          <cell r="D219" t="str">
            <v>Political Subdivision</v>
          </cell>
          <cell r="E219">
            <v>2.2816175016938542E-2</v>
          </cell>
          <cell r="F219">
            <v>1</v>
          </cell>
          <cell r="G219">
            <v>12706.660583941606</v>
          </cell>
          <cell r="H219">
            <v>12706.660583941606</v>
          </cell>
          <cell r="I219">
            <v>11.608880937499999</v>
          </cell>
          <cell r="J219">
            <v>6787</v>
          </cell>
          <cell r="K219">
            <v>55706</v>
          </cell>
          <cell r="L219">
            <v>4384</v>
          </cell>
          <cell r="M219">
            <v>0.11087279631709331</v>
          </cell>
          <cell r="N219">
            <v>0.11087279631709331</v>
          </cell>
          <cell r="O219">
            <v>8302.8964095372958</v>
          </cell>
          <cell r="P219">
            <v>24668.10679178168</v>
          </cell>
          <cell r="Q219">
            <v>38283.216572637204</v>
          </cell>
          <cell r="R219">
            <v>47497.80282425123</v>
          </cell>
          <cell r="S219">
            <v>115447.90213824759</v>
          </cell>
          <cell r="T219">
            <v>1519.3779786916102</v>
          </cell>
          <cell r="U219">
            <v>1603.8276127901674</v>
          </cell>
          <cell r="V219">
            <v>1698.0828958296281</v>
          </cell>
          <cell r="W219">
            <v>1720.6902247358746</v>
          </cell>
          <cell r="X219">
            <v>1945.7455627187903</v>
          </cell>
          <cell r="Y219">
            <v>234.51368575238857</v>
          </cell>
          <cell r="Z219">
            <v>247.85395713513702</v>
          </cell>
          <cell r="AA219">
            <v>252.86121229166667</v>
          </cell>
          <cell r="AB219">
            <v>254.74389702182177</v>
          </cell>
          <cell r="AC219">
            <v>299.16054961467313</v>
          </cell>
          <cell r="AD219">
            <v>12.347641832881127</v>
          </cell>
          <cell r="AE219">
            <v>9.570779060440378</v>
          </cell>
          <cell r="AF219">
            <v>8.2236155665262949</v>
          </cell>
          <cell r="AG219">
            <v>7.7733189451361842</v>
          </cell>
          <cell r="AH219">
            <v>7.3568397893358179</v>
          </cell>
        </row>
        <row r="220">
          <cell r="B220">
            <v>30518</v>
          </cell>
          <cell r="C220" t="str">
            <v>AZ</v>
          </cell>
          <cell r="D220" t="str">
            <v>Political Subdivision</v>
          </cell>
          <cell r="E220">
            <v>2.2816175016938542E-2</v>
          </cell>
          <cell r="F220">
            <v>1</v>
          </cell>
          <cell r="G220">
            <v>13861.138781527672</v>
          </cell>
          <cell r="H220">
            <v>13861.138781527672</v>
          </cell>
          <cell r="I220">
            <v>11.608880937499999</v>
          </cell>
          <cell r="J220">
            <v>45150</v>
          </cell>
          <cell r="K220">
            <v>347873</v>
          </cell>
          <cell r="L220">
            <v>25097</v>
          </cell>
          <cell r="M220">
            <v>0.11973859132884344</v>
          </cell>
          <cell r="N220">
            <v>0.11973859132884344</v>
          </cell>
          <cell r="O220">
            <v>8302.8964095372958</v>
          </cell>
          <cell r="P220">
            <v>24668.10679178168</v>
          </cell>
          <cell r="Q220">
            <v>38283.216572637204</v>
          </cell>
          <cell r="R220">
            <v>47497.80282425123</v>
          </cell>
          <cell r="S220">
            <v>115447.90213824759</v>
          </cell>
          <cell r="T220">
            <v>1519.3779786916102</v>
          </cell>
          <cell r="U220">
            <v>1603.8276127901674</v>
          </cell>
          <cell r="V220">
            <v>1698.0828958296281</v>
          </cell>
          <cell r="W220">
            <v>1720.6902247358746</v>
          </cell>
          <cell r="X220">
            <v>1945.7455627187903</v>
          </cell>
          <cell r="Y220">
            <v>234.51368575238857</v>
          </cell>
          <cell r="Z220">
            <v>247.85395713513702</v>
          </cell>
          <cell r="AA220">
            <v>252.86121229166667</v>
          </cell>
          <cell r="AB220">
            <v>254.74389702182177</v>
          </cell>
          <cell r="AC220">
            <v>299.16054961467313</v>
          </cell>
          <cell r="AD220">
            <v>12.347641832881127</v>
          </cell>
          <cell r="AE220">
            <v>9.570779060440378</v>
          </cell>
          <cell r="AF220">
            <v>8.2236155665262949</v>
          </cell>
          <cell r="AG220">
            <v>7.7733189451361842</v>
          </cell>
          <cell r="AH220">
            <v>7.3568397893358179</v>
          </cell>
        </row>
        <row r="221">
          <cell r="B221">
            <v>15049</v>
          </cell>
          <cell r="C221" t="str">
            <v>AZ</v>
          </cell>
          <cell r="D221" t="str">
            <v>Political Subdivision</v>
          </cell>
          <cell r="E221">
            <v>2.2816175016938542E-2</v>
          </cell>
          <cell r="F221">
            <v>0</v>
          </cell>
          <cell r="G221">
            <v>0</v>
          </cell>
          <cell r="H221">
            <v>2194.8953247695936</v>
          </cell>
          <cell r="I221">
            <v>11.608880937499999</v>
          </cell>
          <cell r="J221">
            <v>0</v>
          </cell>
          <cell r="K221">
            <v>0</v>
          </cell>
          <cell r="L221">
            <v>0</v>
          </cell>
          <cell r="M221">
            <v>0</v>
          </cell>
          <cell r="N221">
            <v>1.7678465984987801E-2</v>
          </cell>
          <cell r="O221">
            <v>8302.8964095372958</v>
          </cell>
          <cell r="P221">
            <v>24668.10679178168</v>
          </cell>
          <cell r="Q221">
            <v>38283.216572637204</v>
          </cell>
          <cell r="R221">
            <v>47497.80282425123</v>
          </cell>
          <cell r="S221">
            <v>115447.90213824759</v>
          </cell>
          <cell r="T221">
            <v>1519.3779786916102</v>
          </cell>
          <cell r="U221">
            <v>1603.8276127901674</v>
          </cell>
          <cell r="V221">
            <v>1698.0828958296281</v>
          </cell>
          <cell r="W221">
            <v>1720.6902247358746</v>
          </cell>
          <cell r="X221">
            <v>1945.7455627187903</v>
          </cell>
          <cell r="Y221">
            <v>234.51368575238857</v>
          </cell>
          <cell r="Z221">
            <v>247.85395713513702</v>
          </cell>
          <cell r="AA221">
            <v>252.86121229166667</v>
          </cell>
          <cell r="AB221">
            <v>254.74389702182177</v>
          </cell>
          <cell r="AC221">
            <v>299.16054961467313</v>
          </cell>
          <cell r="AD221">
            <v>12.347641832881127</v>
          </cell>
          <cell r="AE221">
            <v>9.570779060440378</v>
          </cell>
          <cell r="AF221">
            <v>8.2236155665262949</v>
          </cell>
          <cell r="AG221">
            <v>7.7733189451361842</v>
          </cell>
          <cell r="AH221">
            <v>7.3568397893358179</v>
          </cell>
        </row>
        <row r="222">
          <cell r="B222">
            <v>40357</v>
          </cell>
          <cell r="C222" t="str">
            <v>AZ</v>
          </cell>
          <cell r="D222" t="str">
            <v>Political Subdivision</v>
          </cell>
          <cell r="E222">
            <v>2.2816175016938542E-2</v>
          </cell>
          <cell r="F222">
            <v>0</v>
          </cell>
          <cell r="G222">
            <v>0</v>
          </cell>
          <cell r="H222">
            <v>2194.8953247695936</v>
          </cell>
          <cell r="I222">
            <v>11.608880937499999</v>
          </cell>
          <cell r="J222">
            <v>0</v>
          </cell>
          <cell r="K222">
            <v>0</v>
          </cell>
          <cell r="L222">
            <v>0</v>
          </cell>
          <cell r="M222">
            <v>0</v>
          </cell>
          <cell r="N222">
            <v>1.7678465984987801E-2</v>
          </cell>
          <cell r="O222">
            <v>8302.8964095372958</v>
          </cell>
          <cell r="P222">
            <v>24668.10679178168</v>
          </cell>
          <cell r="Q222">
            <v>38283.216572637204</v>
          </cell>
          <cell r="R222">
            <v>47497.80282425123</v>
          </cell>
          <cell r="S222">
            <v>115447.90213824759</v>
          </cell>
          <cell r="T222">
            <v>1519.3779786916102</v>
          </cell>
          <cell r="U222">
            <v>1603.8276127901674</v>
          </cell>
          <cell r="V222">
            <v>1698.0828958296281</v>
          </cell>
          <cell r="W222">
            <v>1720.6902247358746</v>
          </cell>
          <cell r="X222">
            <v>1945.7455627187903</v>
          </cell>
          <cell r="Y222">
            <v>234.51368575238857</v>
          </cell>
          <cell r="Z222">
            <v>247.85395713513702</v>
          </cell>
          <cell r="AA222">
            <v>252.86121229166667</v>
          </cell>
          <cell r="AB222">
            <v>254.74389702182177</v>
          </cell>
          <cell r="AC222">
            <v>299.16054961467313</v>
          </cell>
          <cell r="AD222">
            <v>12.347641832881127</v>
          </cell>
          <cell r="AE222">
            <v>9.570779060440378</v>
          </cell>
          <cell r="AF222">
            <v>8.2236155665262949</v>
          </cell>
          <cell r="AG222">
            <v>7.7733189451361842</v>
          </cell>
          <cell r="AH222">
            <v>7.3568397893358179</v>
          </cell>
        </row>
        <row r="223">
          <cell r="B223">
            <v>21239</v>
          </cell>
          <cell r="C223" t="str">
            <v>AZ</v>
          </cell>
          <cell r="D223" t="str">
            <v>Political Subdivision</v>
          </cell>
          <cell r="E223">
            <v>2.2816175016938542E-2</v>
          </cell>
          <cell r="F223">
            <v>0</v>
          </cell>
          <cell r="G223">
            <v>0</v>
          </cell>
          <cell r="H223">
            <v>2194.8953247695936</v>
          </cell>
          <cell r="I223">
            <v>11.608880937499999</v>
          </cell>
          <cell r="J223">
            <v>0</v>
          </cell>
          <cell r="K223">
            <v>0</v>
          </cell>
          <cell r="L223">
            <v>0</v>
          </cell>
          <cell r="M223">
            <v>0</v>
          </cell>
          <cell r="N223">
            <v>1.7678465984987801E-2</v>
          </cell>
          <cell r="O223">
            <v>8302.8964095372958</v>
          </cell>
          <cell r="P223">
            <v>24668.10679178168</v>
          </cell>
          <cell r="Q223">
            <v>38283.216572637204</v>
          </cell>
          <cell r="R223">
            <v>47497.80282425123</v>
          </cell>
          <cell r="S223">
            <v>115447.90213824759</v>
          </cell>
          <cell r="T223">
            <v>1519.3779786916102</v>
          </cell>
          <cell r="U223">
            <v>1603.8276127901674</v>
          </cell>
          <cell r="V223">
            <v>1698.0828958296281</v>
          </cell>
          <cell r="W223">
            <v>1720.6902247358746</v>
          </cell>
          <cell r="X223">
            <v>1945.7455627187903</v>
          </cell>
          <cell r="Y223">
            <v>234.51368575238857</v>
          </cell>
          <cell r="Z223">
            <v>247.85395713513702</v>
          </cell>
          <cell r="AA223">
            <v>252.86121229166667</v>
          </cell>
          <cell r="AB223">
            <v>254.74389702182177</v>
          </cell>
          <cell r="AC223">
            <v>299.16054961467313</v>
          </cell>
          <cell r="AD223">
            <v>12.347641832881127</v>
          </cell>
          <cell r="AE223">
            <v>9.570779060440378</v>
          </cell>
          <cell r="AF223">
            <v>8.2236155665262949</v>
          </cell>
          <cell r="AG223">
            <v>7.7733189451361842</v>
          </cell>
          <cell r="AH223">
            <v>7.3568397893358179</v>
          </cell>
        </row>
        <row r="224">
          <cell r="B224">
            <v>5729</v>
          </cell>
          <cell r="C224" t="str">
            <v>AZ</v>
          </cell>
          <cell r="D224" t="str">
            <v>Political Subdivision</v>
          </cell>
          <cell r="E224">
            <v>2.2816175016938542E-2</v>
          </cell>
          <cell r="F224">
            <v>0</v>
          </cell>
          <cell r="G224">
            <v>0</v>
          </cell>
          <cell r="H224">
            <v>2194.8953247695936</v>
          </cell>
          <cell r="I224">
            <v>11.608880937499999</v>
          </cell>
          <cell r="J224">
            <v>0</v>
          </cell>
          <cell r="K224">
            <v>0</v>
          </cell>
          <cell r="L224">
            <v>0</v>
          </cell>
          <cell r="M224">
            <v>0</v>
          </cell>
          <cell r="N224">
            <v>1.7678465984987801E-2</v>
          </cell>
          <cell r="O224">
            <v>8302.8964095372958</v>
          </cell>
          <cell r="P224">
            <v>24668.10679178168</v>
          </cell>
          <cell r="Q224">
            <v>38283.216572637204</v>
          </cell>
          <cell r="R224">
            <v>47497.80282425123</v>
          </cell>
          <cell r="S224">
            <v>115447.90213824759</v>
          </cell>
          <cell r="T224">
            <v>1519.3779786916102</v>
          </cell>
          <cell r="U224">
            <v>1603.8276127901674</v>
          </cell>
          <cell r="V224">
            <v>1698.0828958296281</v>
          </cell>
          <cell r="W224">
            <v>1720.6902247358746</v>
          </cell>
          <cell r="X224">
            <v>1945.7455627187903</v>
          </cell>
          <cell r="Y224">
            <v>234.51368575238857</v>
          </cell>
          <cell r="Z224">
            <v>247.85395713513702</v>
          </cell>
          <cell r="AA224">
            <v>252.86121229166667</v>
          </cell>
          <cell r="AB224">
            <v>254.74389702182177</v>
          </cell>
          <cell r="AC224">
            <v>299.16054961467313</v>
          </cell>
          <cell r="AD224">
            <v>12.347641832881127</v>
          </cell>
          <cell r="AE224">
            <v>9.570779060440378</v>
          </cell>
          <cell r="AF224">
            <v>8.2236155665262949</v>
          </cell>
          <cell r="AG224">
            <v>7.7733189451361842</v>
          </cell>
          <cell r="AH224">
            <v>7.3568397893358179</v>
          </cell>
        </row>
        <row r="225">
          <cell r="B225">
            <v>8139</v>
          </cell>
          <cell r="C225" t="str">
            <v>AZ</v>
          </cell>
          <cell r="D225" t="str">
            <v>Political Subdivision</v>
          </cell>
          <cell r="E225">
            <v>2.2816175016938542E-2</v>
          </cell>
          <cell r="F225">
            <v>0</v>
          </cell>
          <cell r="G225">
            <v>0</v>
          </cell>
          <cell r="H225">
            <v>2194.8953247695936</v>
          </cell>
          <cell r="I225">
            <v>11.608880937499999</v>
          </cell>
          <cell r="J225">
            <v>0</v>
          </cell>
          <cell r="K225">
            <v>0</v>
          </cell>
          <cell r="L225">
            <v>0</v>
          </cell>
          <cell r="M225">
            <v>0</v>
          </cell>
          <cell r="N225">
            <v>1.7678465984987801E-2</v>
          </cell>
          <cell r="O225">
            <v>8302.8964095372958</v>
          </cell>
          <cell r="P225">
            <v>24668.10679178168</v>
          </cell>
          <cell r="Q225">
            <v>38283.216572637204</v>
          </cell>
          <cell r="R225">
            <v>47497.80282425123</v>
          </cell>
          <cell r="S225">
            <v>115447.90213824759</v>
          </cell>
          <cell r="T225">
            <v>1519.3779786916102</v>
          </cell>
          <cell r="U225">
            <v>1603.8276127901674</v>
          </cell>
          <cell r="V225">
            <v>1698.0828958296281</v>
          </cell>
          <cell r="W225">
            <v>1720.6902247358746</v>
          </cell>
          <cell r="X225">
            <v>1945.7455627187903</v>
          </cell>
          <cell r="Y225">
            <v>234.51368575238857</v>
          </cell>
          <cell r="Z225">
            <v>247.85395713513702</v>
          </cell>
          <cell r="AA225">
            <v>252.86121229166667</v>
          </cell>
          <cell r="AB225">
            <v>254.74389702182177</v>
          </cell>
          <cell r="AC225">
            <v>299.16054961467313</v>
          </cell>
          <cell r="AD225">
            <v>12.347641832881127</v>
          </cell>
          <cell r="AE225">
            <v>9.570779060440378</v>
          </cell>
          <cell r="AF225">
            <v>8.2236155665262949</v>
          </cell>
          <cell r="AG225">
            <v>7.7733189451361842</v>
          </cell>
          <cell r="AH225">
            <v>7.3568397893358179</v>
          </cell>
        </row>
        <row r="226">
          <cell r="B226">
            <v>8700</v>
          </cell>
          <cell r="C226" t="str">
            <v>AZ</v>
          </cell>
          <cell r="D226" t="str">
            <v>Political Subdivision</v>
          </cell>
          <cell r="E226">
            <v>2.2816175016938542E-2</v>
          </cell>
          <cell r="F226">
            <v>0</v>
          </cell>
          <cell r="G226">
            <v>0</v>
          </cell>
          <cell r="H226">
            <v>2194.8953247695936</v>
          </cell>
          <cell r="I226">
            <v>11.608880937499999</v>
          </cell>
          <cell r="J226">
            <v>0</v>
          </cell>
          <cell r="K226">
            <v>0</v>
          </cell>
          <cell r="L226">
            <v>0</v>
          </cell>
          <cell r="M226">
            <v>0</v>
          </cell>
          <cell r="N226">
            <v>1.7678465984987801E-2</v>
          </cell>
          <cell r="O226">
            <v>8302.8964095372958</v>
          </cell>
          <cell r="P226">
            <v>24668.10679178168</v>
          </cell>
          <cell r="Q226">
            <v>38283.216572637204</v>
          </cell>
          <cell r="R226">
            <v>47497.80282425123</v>
          </cell>
          <cell r="S226">
            <v>115447.90213824759</v>
          </cell>
          <cell r="T226">
            <v>1519.3779786916102</v>
          </cell>
          <cell r="U226">
            <v>1603.8276127901674</v>
          </cell>
          <cell r="V226">
            <v>1698.0828958296281</v>
          </cell>
          <cell r="W226">
            <v>1720.6902247358746</v>
          </cell>
          <cell r="X226">
            <v>1945.7455627187903</v>
          </cell>
          <cell r="Y226">
            <v>234.51368575238857</v>
          </cell>
          <cell r="Z226">
            <v>247.85395713513702</v>
          </cell>
          <cell r="AA226">
            <v>252.86121229166667</v>
          </cell>
          <cell r="AB226">
            <v>254.74389702182177</v>
          </cell>
          <cell r="AC226">
            <v>299.16054961467313</v>
          </cell>
          <cell r="AD226">
            <v>12.347641832881127</v>
          </cell>
          <cell r="AE226">
            <v>9.570779060440378</v>
          </cell>
          <cell r="AF226">
            <v>8.2236155665262949</v>
          </cell>
          <cell r="AG226">
            <v>7.7733189451361842</v>
          </cell>
          <cell r="AH226">
            <v>7.3568397893358179</v>
          </cell>
        </row>
        <row r="227">
          <cell r="B227">
            <v>40355</v>
          </cell>
          <cell r="C227" t="str">
            <v>AZ</v>
          </cell>
          <cell r="D227" t="str">
            <v>Political Subdivision</v>
          </cell>
          <cell r="E227">
            <v>2.2816175016938542E-2</v>
          </cell>
          <cell r="F227">
            <v>0</v>
          </cell>
          <cell r="G227">
            <v>0</v>
          </cell>
          <cell r="H227">
            <v>2194.8953247695936</v>
          </cell>
          <cell r="I227">
            <v>11.608880937499999</v>
          </cell>
          <cell r="J227">
            <v>0</v>
          </cell>
          <cell r="K227">
            <v>0</v>
          </cell>
          <cell r="L227">
            <v>0</v>
          </cell>
          <cell r="M227">
            <v>0</v>
          </cell>
          <cell r="N227">
            <v>1.7678465984987801E-2</v>
          </cell>
          <cell r="O227">
            <v>8302.8964095372958</v>
          </cell>
          <cell r="P227">
            <v>24668.10679178168</v>
          </cell>
          <cell r="Q227">
            <v>38283.216572637204</v>
          </cell>
          <cell r="R227">
            <v>47497.80282425123</v>
          </cell>
          <cell r="S227">
            <v>115447.90213824759</v>
          </cell>
          <cell r="T227">
            <v>1519.3779786916102</v>
          </cell>
          <cell r="U227">
            <v>1603.8276127901674</v>
          </cell>
          <cell r="V227">
            <v>1698.0828958296281</v>
          </cell>
          <cell r="W227">
            <v>1720.6902247358746</v>
          </cell>
          <cell r="X227">
            <v>1945.7455627187903</v>
          </cell>
          <cell r="Y227">
            <v>234.51368575238857</v>
          </cell>
          <cell r="Z227">
            <v>247.85395713513702</v>
          </cell>
          <cell r="AA227">
            <v>252.86121229166667</v>
          </cell>
          <cell r="AB227">
            <v>254.74389702182177</v>
          </cell>
          <cell r="AC227">
            <v>299.16054961467313</v>
          </cell>
          <cell r="AD227">
            <v>12.347641832881127</v>
          </cell>
          <cell r="AE227">
            <v>9.570779060440378</v>
          </cell>
          <cell r="AF227">
            <v>8.2236155665262949</v>
          </cell>
          <cell r="AG227">
            <v>7.7733189451361842</v>
          </cell>
          <cell r="AH227">
            <v>7.3568397893358179</v>
          </cell>
        </row>
        <row r="228">
          <cell r="B228">
            <v>12191</v>
          </cell>
          <cell r="C228" t="str">
            <v>AZ</v>
          </cell>
          <cell r="D228" t="str">
            <v>Political Subdivision</v>
          </cell>
          <cell r="E228">
            <v>2.2816175016938542E-2</v>
          </cell>
          <cell r="F228">
            <v>0</v>
          </cell>
          <cell r="G228">
            <v>0</v>
          </cell>
          <cell r="H228">
            <v>2194.8953247695936</v>
          </cell>
          <cell r="I228">
            <v>11.608880937499999</v>
          </cell>
          <cell r="J228">
            <v>0</v>
          </cell>
          <cell r="K228">
            <v>0</v>
          </cell>
          <cell r="L228">
            <v>0</v>
          </cell>
          <cell r="M228">
            <v>0</v>
          </cell>
          <cell r="N228">
            <v>1.7678465984987801E-2</v>
          </cell>
          <cell r="O228">
            <v>8302.8964095372958</v>
          </cell>
          <cell r="P228">
            <v>24668.10679178168</v>
          </cell>
          <cell r="Q228">
            <v>38283.216572637204</v>
          </cell>
          <cell r="R228">
            <v>47497.80282425123</v>
          </cell>
          <cell r="S228">
            <v>115447.90213824759</v>
          </cell>
          <cell r="T228">
            <v>1519.3779786916102</v>
          </cell>
          <cell r="U228">
            <v>1603.8276127901674</v>
          </cell>
          <cell r="V228">
            <v>1698.0828958296281</v>
          </cell>
          <cell r="W228">
            <v>1720.6902247358746</v>
          </cell>
          <cell r="X228">
            <v>1945.7455627187903</v>
          </cell>
          <cell r="Y228">
            <v>234.51368575238857</v>
          </cell>
          <cell r="Z228">
            <v>247.85395713513702</v>
          </cell>
          <cell r="AA228">
            <v>252.86121229166667</v>
          </cell>
          <cell r="AB228">
            <v>254.74389702182177</v>
          </cell>
          <cell r="AC228">
            <v>299.16054961467313</v>
          </cell>
          <cell r="AD228">
            <v>12.347641832881127</v>
          </cell>
          <cell r="AE228">
            <v>9.570779060440378</v>
          </cell>
          <cell r="AF228">
            <v>8.2236155665262949</v>
          </cell>
          <cell r="AG228">
            <v>7.7733189451361842</v>
          </cell>
          <cell r="AH228">
            <v>7.3568397893358179</v>
          </cell>
        </row>
        <row r="229">
          <cell r="B229">
            <v>13961</v>
          </cell>
          <cell r="C229" t="str">
            <v>AZ</v>
          </cell>
          <cell r="D229" t="str">
            <v>Political Subdivision</v>
          </cell>
          <cell r="E229">
            <v>2.2816175016938542E-2</v>
          </cell>
          <cell r="F229">
            <v>0</v>
          </cell>
          <cell r="G229">
            <v>0</v>
          </cell>
          <cell r="H229">
            <v>2194.8953247695936</v>
          </cell>
          <cell r="I229">
            <v>11.608880937499999</v>
          </cell>
          <cell r="J229">
            <v>0</v>
          </cell>
          <cell r="K229">
            <v>0</v>
          </cell>
          <cell r="L229">
            <v>0</v>
          </cell>
          <cell r="M229">
            <v>0</v>
          </cell>
          <cell r="N229">
            <v>1.7678465984987801E-2</v>
          </cell>
          <cell r="O229">
            <v>8302.8964095372958</v>
          </cell>
          <cell r="P229">
            <v>24668.10679178168</v>
          </cell>
          <cell r="Q229">
            <v>38283.216572637204</v>
          </cell>
          <cell r="R229">
            <v>47497.80282425123</v>
          </cell>
          <cell r="S229">
            <v>115447.90213824759</v>
          </cell>
          <cell r="T229">
            <v>1519.3779786916102</v>
          </cell>
          <cell r="U229">
            <v>1603.8276127901674</v>
          </cell>
          <cell r="V229">
            <v>1698.0828958296281</v>
          </cell>
          <cell r="W229">
            <v>1720.6902247358746</v>
          </cell>
          <cell r="X229">
            <v>1945.7455627187903</v>
          </cell>
          <cell r="Y229">
            <v>234.51368575238857</v>
          </cell>
          <cell r="Z229">
            <v>247.85395713513702</v>
          </cell>
          <cell r="AA229">
            <v>252.86121229166667</v>
          </cell>
          <cell r="AB229">
            <v>254.74389702182177</v>
          </cell>
          <cell r="AC229">
            <v>299.16054961467313</v>
          </cell>
          <cell r="AD229">
            <v>12.347641832881127</v>
          </cell>
          <cell r="AE229">
            <v>9.570779060440378</v>
          </cell>
          <cell r="AF229">
            <v>8.2236155665262949</v>
          </cell>
          <cell r="AG229">
            <v>7.7733189451361842</v>
          </cell>
          <cell r="AH229">
            <v>7.3568397893358179</v>
          </cell>
        </row>
        <row r="230">
          <cell r="B230">
            <v>16273</v>
          </cell>
          <cell r="C230" t="str">
            <v>AZ</v>
          </cell>
          <cell r="D230" t="str">
            <v>Political Subdivision</v>
          </cell>
          <cell r="E230">
            <v>2.2816175016938542E-2</v>
          </cell>
          <cell r="F230">
            <v>0</v>
          </cell>
          <cell r="G230">
            <v>0</v>
          </cell>
          <cell r="H230">
            <v>2194.8953247695936</v>
          </cell>
          <cell r="I230">
            <v>11.608880937499999</v>
          </cell>
          <cell r="J230">
            <v>0</v>
          </cell>
          <cell r="K230">
            <v>0</v>
          </cell>
          <cell r="L230">
            <v>0</v>
          </cell>
          <cell r="M230">
            <v>0</v>
          </cell>
          <cell r="N230">
            <v>1.7678465984987801E-2</v>
          </cell>
          <cell r="O230">
            <v>8302.8964095372958</v>
          </cell>
          <cell r="P230">
            <v>24668.10679178168</v>
          </cell>
          <cell r="Q230">
            <v>38283.216572637204</v>
          </cell>
          <cell r="R230">
            <v>47497.80282425123</v>
          </cell>
          <cell r="S230">
            <v>115447.90213824759</v>
          </cell>
          <cell r="T230">
            <v>1519.3779786916102</v>
          </cell>
          <cell r="U230">
            <v>1603.8276127901674</v>
          </cell>
          <cell r="V230">
            <v>1698.0828958296281</v>
          </cell>
          <cell r="W230">
            <v>1720.6902247358746</v>
          </cell>
          <cell r="X230">
            <v>1945.7455627187903</v>
          </cell>
          <cell r="Y230">
            <v>234.51368575238857</v>
          </cell>
          <cell r="Z230">
            <v>247.85395713513702</v>
          </cell>
          <cell r="AA230">
            <v>252.86121229166667</v>
          </cell>
          <cell r="AB230">
            <v>254.74389702182177</v>
          </cell>
          <cell r="AC230">
            <v>299.16054961467313</v>
          </cell>
          <cell r="AD230">
            <v>12.347641832881127</v>
          </cell>
          <cell r="AE230">
            <v>9.570779060440378</v>
          </cell>
          <cell r="AF230">
            <v>8.2236155665262949</v>
          </cell>
          <cell r="AG230">
            <v>7.7733189451361842</v>
          </cell>
          <cell r="AH230">
            <v>7.3568397893358179</v>
          </cell>
        </row>
        <row r="231">
          <cell r="B231">
            <v>14543</v>
          </cell>
          <cell r="C231" t="str">
            <v>AZ</v>
          </cell>
          <cell r="D231" t="str">
            <v>Political Subdivision</v>
          </cell>
          <cell r="E231">
            <v>2.2816175016938542E-2</v>
          </cell>
          <cell r="F231">
            <v>0</v>
          </cell>
          <cell r="G231">
            <v>0</v>
          </cell>
          <cell r="H231">
            <v>2194.8953247695936</v>
          </cell>
          <cell r="I231">
            <v>11.608880937499999</v>
          </cell>
          <cell r="J231">
            <v>0</v>
          </cell>
          <cell r="K231">
            <v>0</v>
          </cell>
          <cell r="L231">
            <v>0</v>
          </cell>
          <cell r="M231">
            <v>0</v>
          </cell>
          <cell r="N231">
            <v>1.7678465984987801E-2</v>
          </cell>
          <cell r="O231">
            <v>8302.8964095372958</v>
          </cell>
          <cell r="P231">
            <v>24668.10679178168</v>
          </cell>
          <cell r="Q231">
            <v>38283.216572637204</v>
          </cell>
          <cell r="R231">
            <v>47497.80282425123</v>
          </cell>
          <cell r="S231">
            <v>115447.90213824759</v>
          </cell>
          <cell r="T231">
            <v>1519.3779786916102</v>
          </cell>
          <cell r="U231">
            <v>1603.8276127901674</v>
          </cell>
          <cell r="V231">
            <v>1698.0828958296281</v>
          </cell>
          <cell r="W231">
            <v>1720.6902247358746</v>
          </cell>
          <cell r="X231">
            <v>1945.7455627187903</v>
          </cell>
          <cell r="Y231">
            <v>234.51368575238857</v>
          </cell>
          <cell r="Z231">
            <v>247.85395713513702</v>
          </cell>
          <cell r="AA231">
            <v>252.86121229166667</v>
          </cell>
          <cell r="AB231">
            <v>254.74389702182177</v>
          </cell>
          <cell r="AC231">
            <v>299.16054961467313</v>
          </cell>
          <cell r="AD231">
            <v>12.347641832881127</v>
          </cell>
          <cell r="AE231">
            <v>9.570779060440378</v>
          </cell>
          <cell r="AF231">
            <v>8.2236155665262949</v>
          </cell>
          <cell r="AG231">
            <v>7.7733189451361842</v>
          </cell>
          <cell r="AH231">
            <v>7.3568397893358179</v>
          </cell>
        </row>
        <row r="232">
          <cell r="B232">
            <v>19016</v>
          </cell>
          <cell r="C232" t="str">
            <v>AZ</v>
          </cell>
          <cell r="D232" t="str">
            <v>Political Subdivision</v>
          </cell>
          <cell r="E232">
            <v>2.2816175016938542E-2</v>
          </cell>
          <cell r="F232">
            <v>0</v>
          </cell>
          <cell r="G232">
            <v>0</v>
          </cell>
          <cell r="H232">
            <v>2194.8953247695936</v>
          </cell>
          <cell r="I232">
            <v>11.608880937499999</v>
          </cell>
          <cell r="J232">
            <v>0</v>
          </cell>
          <cell r="K232">
            <v>0</v>
          </cell>
          <cell r="L232">
            <v>0</v>
          </cell>
          <cell r="M232">
            <v>0</v>
          </cell>
          <cell r="N232">
            <v>1.7678465984987801E-2</v>
          </cell>
          <cell r="O232">
            <v>8302.8964095372958</v>
          </cell>
          <cell r="P232">
            <v>24668.10679178168</v>
          </cell>
          <cell r="Q232">
            <v>38283.216572637204</v>
          </cell>
          <cell r="R232">
            <v>47497.80282425123</v>
          </cell>
          <cell r="S232">
            <v>115447.90213824759</v>
          </cell>
          <cell r="T232">
            <v>1519.3779786916102</v>
          </cell>
          <cell r="U232">
            <v>1603.8276127901674</v>
          </cell>
          <cell r="V232">
            <v>1698.0828958296281</v>
          </cell>
          <cell r="W232">
            <v>1720.6902247358746</v>
          </cell>
          <cell r="X232">
            <v>1945.7455627187903</v>
          </cell>
          <cell r="Y232">
            <v>234.51368575238857</v>
          </cell>
          <cell r="Z232">
            <v>247.85395713513702</v>
          </cell>
          <cell r="AA232">
            <v>252.86121229166667</v>
          </cell>
          <cell r="AB232">
            <v>254.74389702182177</v>
          </cell>
          <cell r="AC232">
            <v>299.16054961467313</v>
          </cell>
          <cell r="AD232">
            <v>12.347641832881127</v>
          </cell>
          <cell r="AE232">
            <v>9.570779060440378</v>
          </cell>
          <cell r="AF232">
            <v>8.2236155665262949</v>
          </cell>
          <cell r="AG232">
            <v>7.7733189451361842</v>
          </cell>
          <cell r="AH232">
            <v>7.3568397893358179</v>
          </cell>
        </row>
        <row r="233">
          <cell r="B233">
            <v>25060</v>
          </cell>
          <cell r="C233" t="str">
            <v>AZ</v>
          </cell>
          <cell r="D233" t="str">
            <v>Political Subdivision</v>
          </cell>
          <cell r="E233">
            <v>2.2816175016938542E-2</v>
          </cell>
          <cell r="F233">
            <v>0</v>
          </cell>
          <cell r="G233">
            <v>0</v>
          </cell>
          <cell r="H233">
            <v>2194.8953247695936</v>
          </cell>
          <cell r="I233">
            <v>11.608880937499999</v>
          </cell>
          <cell r="J233">
            <v>0</v>
          </cell>
          <cell r="K233">
            <v>0</v>
          </cell>
          <cell r="L233">
            <v>0</v>
          </cell>
          <cell r="M233">
            <v>0</v>
          </cell>
          <cell r="N233">
            <v>1.7678465984987801E-2</v>
          </cell>
          <cell r="O233">
            <v>8302.8964095372958</v>
          </cell>
          <cell r="P233">
            <v>24668.10679178168</v>
          </cell>
          <cell r="Q233">
            <v>38283.216572637204</v>
          </cell>
          <cell r="R233">
            <v>47497.80282425123</v>
          </cell>
          <cell r="S233">
            <v>115447.90213824759</v>
          </cell>
          <cell r="T233">
            <v>1519.3779786916102</v>
          </cell>
          <cell r="U233">
            <v>1603.8276127901674</v>
          </cell>
          <cell r="V233">
            <v>1698.0828958296281</v>
          </cell>
          <cell r="W233">
            <v>1720.6902247358746</v>
          </cell>
          <cell r="X233">
            <v>1945.7455627187903</v>
          </cell>
          <cell r="Y233">
            <v>234.51368575238857</v>
          </cell>
          <cell r="Z233">
            <v>247.85395713513702</v>
          </cell>
          <cell r="AA233">
            <v>252.86121229166667</v>
          </cell>
          <cell r="AB233">
            <v>254.74389702182177</v>
          </cell>
          <cell r="AC233">
            <v>299.16054961467313</v>
          </cell>
          <cell r="AD233">
            <v>12.347641832881127</v>
          </cell>
          <cell r="AE233">
            <v>9.570779060440378</v>
          </cell>
          <cell r="AF233">
            <v>8.2236155665262949</v>
          </cell>
          <cell r="AG233">
            <v>7.7733189451361842</v>
          </cell>
          <cell r="AH233">
            <v>7.3568397893358179</v>
          </cell>
        </row>
        <row r="234">
          <cell r="B234">
            <v>60914</v>
          </cell>
          <cell r="C234" t="str">
            <v>AZ</v>
          </cell>
          <cell r="D234" t="str">
            <v>Retail Power Marketer</v>
          </cell>
          <cell r="E234">
            <v>2.2816175016938542E-2</v>
          </cell>
          <cell r="F234">
            <v>1</v>
          </cell>
          <cell r="G234">
            <v>15104.166666666666</v>
          </cell>
          <cell r="H234">
            <v>15104.166666666666</v>
          </cell>
          <cell r="I234">
            <v>11.608880937499999</v>
          </cell>
          <cell r="J234">
            <v>33.5</v>
          </cell>
          <cell r="K234">
            <v>725</v>
          </cell>
          <cell r="L234">
            <v>48</v>
          </cell>
          <cell r="M234">
            <v>3.6983840800000001E-2</v>
          </cell>
          <cell r="N234">
            <v>3.6983840800000001E-2</v>
          </cell>
          <cell r="O234">
            <v>8302.8964095372958</v>
          </cell>
          <cell r="P234">
            <v>24668.10679178168</v>
          </cell>
          <cell r="Q234">
            <v>38283.216572637204</v>
          </cell>
          <cell r="R234">
            <v>47497.80282425123</v>
          </cell>
          <cell r="S234">
            <v>115447.90213824759</v>
          </cell>
          <cell r="T234">
            <v>1519.3779786916102</v>
          </cell>
          <cell r="U234">
            <v>1603.8276127901674</v>
          </cell>
          <cell r="V234">
            <v>1698.0828958296281</v>
          </cell>
          <cell r="W234">
            <v>1720.6902247358746</v>
          </cell>
          <cell r="X234">
            <v>1945.7455627187903</v>
          </cell>
          <cell r="Y234">
            <v>234.51368575238857</v>
          </cell>
          <cell r="Z234">
            <v>247.85395713513702</v>
          </cell>
          <cell r="AA234">
            <v>252.86121229166667</v>
          </cell>
          <cell r="AB234">
            <v>254.74389702182177</v>
          </cell>
          <cell r="AC234">
            <v>299.16054961467313</v>
          </cell>
          <cell r="AD234">
            <v>12.347641832881127</v>
          </cell>
          <cell r="AE234">
            <v>9.570779060440378</v>
          </cell>
          <cell r="AF234">
            <v>8.2236155665262949</v>
          </cell>
          <cell r="AG234">
            <v>7.7733189451361842</v>
          </cell>
          <cell r="AH234">
            <v>7.3568397893358179</v>
          </cell>
        </row>
        <row r="235">
          <cell r="B235">
            <v>59059</v>
          </cell>
          <cell r="C235" t="str">
            <v>AZ</v>
          </cell>
          <cell r="D235" t="str">
            <v>Retail Power Marketer</v>
          </cell>
          <cell r="E235">
            <v>2.2816175016938542E-2</v>
          </cell>
          <cell r="F235">
            <v>1</v>
          </cell>
          <cell r="G235">
            <v>8453.9415703142477</v>
          </cell>
          <cell r="H235">
            <v>8453.9415703142477</v>
          </cell>
          <cell r="I235">
            <v>11.608880937499999</v>
          </cell>
          <cell r="J235">
            <v>62387.1</v>
          </cell>
          <cell r="K235">
            <v>642694</v>
          </cell>
          <cell r="L235">
            <v>76023</v>
          </cell>
          <cell r="M235">
            <v>8.0592936193369241E-2</v>
          </cell>
          <cell r="N235">
            <v>8.0592936193369241E-2</v>
          </cell>
          <cell r="O235">
            <v>8302.8964095372958</v>
          </cell>
          <cell r="P235">
            <v>24668.10679178168</v>
          </cell>
          <cell r="Q235">
            <v>38283.216572637204</v>
          </cell>
          <cell r="R235">
            <v>47497.80282425123</v>
          </cell>
          <cell r="S235">
            <v>115447.90213824759</v>
          </cell>
          <cell r="T235">
            <v>1519.3779786916102</v>
          </cell>
          <cell r="U235">
            <v>1603.8276127901674</v>
          </cell>
          <cell r="V235">
            <v>1698.0828958296281</v>
          </cell>
          <cell r="W235">
            <v>1720.6902247358746</v>
          </cell>
          <cell r="X235">
            <v>1945.7455627187903</v>
          </cell>
          <cell r="Y235">
            <v>234.51368575238857</v>
          </cell>
          <cell r="Z235">
            <v>247.85395713513702</v>
          </cell>
          <cell r="AA235">
            <v>252.86121229166667</v>
          </cell>
          <cell r="AB235">
            <v>254.74389702182177</v>
          </cell>
          <cell r="AC235">
            <v>299.16054961467313</v>
          </cell>
          <cell r="AD235">
            <v>12.347641832881127</v>
          </cell>
          <cell r="AE235">
            <v>9.570779060440378</v>
          </cell>
          <cell r="AF235">
            <v>8.2236155665262949</v>
          </cell>
          <cell r="AG235">
            <v>7.7733189451361842</v>
          </cell>
          <cell r="AH235">
            <v>7.3568397893358179</v>
          </cell>
        </row>
        <row r="236">
          <cell r="B236">
            <v>25866</v>
          </cell>
          <cell r="C236" t="str">
            <v>AZ</v>
          </cell>
          <cell r="D236" t="str">
            <v>State</v>
          </cell>
          <cell r="E236">
            <v>2.2816175016938542E-2</v>
          </cell>
          <cell r="F236">
            <v>1</v>
          </cell>
          <cell r="G236">
            <v>16316.614420062697</v>
          </cell>
          <cell r="H236">
            <v>16316.614420062697</v>
          </cell>
          <cell r="I236">
            <v>11.608880937499999</v>
          </cell>
          <cell r="J236">
            <v>526.9</v>
          </cell>
          <cell r="K236">
            <v>5205</v>
          </cell>
          <cell r="L236">
            <v>319</v>
          </cell>
          <cell r="M236">
            <v>9.2691873923390983E-2</v>
          </cell>
          <cell r="N236">
            <v>9.2691873923390983E-2</v>
          </cell>
          <cell r="O236">
            <v>8302.8964095372958</v>
          </cell>
          <cell r="P236">
            <v>24668.10679178168</v>
          </cell>
          <cell r="Q236">
            <v>38283.216572637204</v>
          </cell>
          <cell r="R236">
            <v>47497.80282425123</v>
          </cell>
          <cell r="S236">
            <v>115447.90213824759</v>
          </cell>
          <cell r="T236">
            <v>1519.3779786916102</v>
          </cell>
          <cell r="U236">
            <v>1603.8276127901674</v>
          </cell>
          <cell r="V236">
            <v>1698.0828958296281</v>
          </cell>
          <cell r="W236">
            <v>1720.6902247358746</v>
          </cell>
          <cell r="X236">
            <v>1945.7455627187903</v>
          </cell>
          <cell r="Y236">
            <v>234.51368575238857</v>
          </cell>
          <cell r="Z236">
            <v>247.85395713513702</v>
          </cell>
          <cell r="AA236">
            <v>252.86121229166667</v>
          </cell>
          <cell r="AB236">
            <v>254.74389702182177</v>
          </cell>
          <cell r="AC236">
            <v>299.16054961467313</v>
          </cell>
          <cell r="AD236">
            <v>12.347641832881127</v>
          </cell>
          <cell r="AE236">
            <v>9.570779060440378</v>
          </cell>
          <cell r="AF236">
            <v>8.2236155665262949</v>
          </cell>
          <cell r="AG236">
            <v>7.7733189451361842</v>
          </cell>
          <cell r="AH236">
            <v>7.3568397893358179</v>
          </cell>
        </row>
        <row r="237">
          <cell r="B237">
            <v>798</v>
          </cell>
          <cell r="C237" t="str">
            <v>AZ</v>
          </cell>
          <cell r="D237" t="str">
            <v>State</v>
          </cell>
          <cell r="E237">
            <v>2.2816175016938542E-2</v>
          </cell>
          <cell r="F237">
            <v>0</v>
          </cell>
          <cell r="G237">
            <v>0</v>
          </cell>
          <cell r="H237">
            <v>7535.2047440695978</v>
          </cell>
          <cell r="I237">
            <v>11.608880937499999</v>
          </cell>
          <cell r="J237">
            <v>0</v>
          </cell>
          <cell r="K237">
            <v>0</v>
          </cell>
          <cell r="L237">
            <v>0</v>
          </cell>
          <cell r="M237">
            <v>0</v>
          </cell>
          <cell r="N237">
            <v>6.8634804817693643E-2</v>
          </cell>
          <cell r="O237">
            <v>8302.8964095372958</v>
          </cell>
          <cell r="P237">
            <v>24668.10679178168</v>
          </cell>
          <cell r="Q237">
            <v>38283.216572637204</v>
          </cell>
          <cell r="R237">
            <v>47497.80282425123</v>
          </cell>
          <cell r="S237">
            <v>115447.90213824759</v>
          </cell>
          <cell r="T237">
            <v>1519.3779786916102</v>
          </cell>
          <cell r="U237">
            <v>1603.8276127901674</v>
          </cell>
          <cell r="V237">
            <v>1698.0828958296281</v>
          </cell>
          <cell r="W237">
            <v>1720.6902247358746</v>
          </cell>
          <cell r="X237">
            <v>1945.7455627187903</v>
          </cell>
          <cell r="Y237">
            <v>234.51368575238857</v>
          </cell>
          <cell r="Z237">
            <v>247.85395713513702</v>
          </cell>
          <cell r="AA237">
            <v>252.86121229166667</v>
          </cell>
          <cell r="AB237">
            <v>254.74389702182177</v>
          </cell>
          <cell r="AC237">
            <v>299.16054961467313</v>
          </cell>
          <cell r="AD237">
            <v>12.347641832881127</v>
          </cell>
          <cell r="AE237">
            <v>9.570779060440378</v>
          </cell>
          <cell r="AF237">
            <v>8.2236155665262949</v>
          </cell>
          <cell r="AG237">
            <v>7.7733189451361842</v>
          </cell>
          <cell r="AH237">
            <v>7.3568397893358179</v>
          </cell>
        </row>
        <row r="238">
          <cell r="B238">
            <v>13314</v>
          </cell>
          <cell r="C238" t="str">
            <v>AZ</v>
          </cell>
          <cell r="D238" t="str">
            <v>State</v>
          </cell>
          <cell r="E238">
            <v>2.2816175016938542E-2</v>
          </cell>
          <cell r="F238">
            <v>1</v>
          </cell>
          <cell r="G238">
            <v>6288.9998121460967</v>
          </cell>
          <cell r="H238">
            <v>6288.9998121460967</v>
          </cell>
          <cell r="I238">
            <v>11.608880937499999</v>
          </cell>
          <cell r="J238">
            <v>31722</v>
          </cell>
          <cell r="K238">
            <v>234347</v>
          </cell>
          <cell r="L238">
            <v>37263</v>
          </cell>
          <cell r="M238">
            <v>0.11321254052968995</v>
          </cell>
          <cell r="N238">
            <v>0.11321254052968995</v>
          </cell>
          <cell r="O238">
            <v>8302.8964095372958</v>
          </cell>
          <cell r="P238">
            <v>24668.10679178168</v>
          </cell>
          <cell r="Q238">
            <v>38283.216572637204</v>
          </cell>
          <cell r="R238">
            <v>47497.80282425123</v>
          </cell>
          <cell r="S238">
            <v>115447.90213824759</v>
          </cell>
          <cell r="T238">
            <v>1519.3779786916102</v>
          </cell>
          <cell r="U238">
            <v>1603.8276127901674</v>
          </cell>
          <cell r="V238">
            <v>1698.0828958296281</v>
          </cell>
          <cell r="W238">
            <v>1720.6902247358746</v>
          </cell>
          <cell r="X238">
            <v>1945.7455627187903</v>
          </cell>
          <cell r="Y238">
            <v>234.51368575238857</v>
          </cell>
          <cell r="Z238">
            <v>247.85395713513702</v>
          </cell>
          <cell r="AA238">
            <v>252.86121229166667</v>
          </cell>
          <cell r="AB238">
            <v>254.74389702182177</v>
          </cell>
          <cell r="AC238">
            <v>299.16054961467313</v>
          </cell>
          <cell r="AD238">
            <v>12.347641832881127</v>
          </cell>
          <cell r="AE238">
            <v>9.570779060440378</v>
          </cell>
          <cell r="AF238">
            <v>8.2236155665262949</v>
          </cell>
          <cell r="AG238">
            <v>7.7733189451361842</v>
          </cell>
          <cell r="AH238">
            <v>7.3568397893358179</v>
          </cell>
        </row>
        <row r="239">
          <cell r="B239">
            <v>16609</v>
          </cell>
          <cell r="C239" t="str">
            <v>CA</v>
          </cell>
          <cell r="D239" t="str">
            <v>Investor Owned</v>
          </cell>
          <cell r="E239">
            <v>0.27631424891698864</v>
          </cell>
          <cell r="F239">
            <v>1</v>
          </cell>
          <cell r="G239">
            <v>5039.353912941915</v>
          </cell>
          <cell r="H239">
            <v>5039.353912941915</v>
          </cell>
          <cell r="I239">
            <v>11.608880937499999</v>
          </cell>
          <cell r="J239">
            <v>1693169.3</v>
          </cell>
          <cell r="K239">
            <v>6644499</v>
          </cell>
          <cell r="L239">
            <v>1318522</v>
          </cell>
          <cell r="M239">
            <v>0.2271789823525156</v>
          </cell>
          <cell r="N239">
            <v>0.2271789823525156</v>
          </cell>
          <cell r="O239">
            <v>11145.821955249119</v>
          </cell>
          <cell r="P239">
            <v>30089.630572633061</v>
          </cell>
          <cell r="Q239">
            <v>47929.607138320789</v>
          </cell>
          <cell r="R239">
            <v>61055.482249227374</v>
          </cell>
          <cell r="S239">
            <v>155443.39723827835</v>
          </cell>
          <cell r="T239">
            <v>1022.3233103105292</v>
          </cell>
          <cell r="U239">
            <v>1067.8563051559343</v>
          </cell>
          <cell r="V239">
            <v>1193.2444671810963</v>
          </cell>
          <cell r="W239">
            <v>1250.4207346488693</v>
          </cell>
          <cell r="X239">
            <v>1435.8719845570286</v>
          </cell>
          <cell r="Y239">
            <v>359.47334893916826</v>
          </cell>
          <cell r="Z239">
            <v>385.44249636174879</v>
          </cell>
          <cell r="AA239">
            <v>427.3142610801973</v>
          </cell>
          <cell r="AB239">
            <v>443.97846336555034</v>
          </cell>
          <cell r="AC239">
            <v>515.72035067265313</v>
          </cell>
          <cell r="AD239">
            <v>7.7355639954644975</v>
          </cell>
          <cell r="AE239">
            <v>9.3057906765802691</v>
          </cell>
          <cell r="AF239">
            <v>9.8953952245913257</v>
          </cell>
          <cell r="AG239">
            <v>10.168574732961631</v>
          </cell>
          <cell r="AH239">
            <v>10.197063099670384</v>
          </cell>
        </row>
        <row r="240">
          <cell r="B240">
            <v>17609</v>
          </cell>
          <cell r="C240" t="str">
            <v>CA</v>
          </cell>
          <cell r="D240" t="str">
            <v>Investor Owned</v>
          </cell>
          <cell r="E240">
            <v>1.6810187566072231E-2</v>
          </cell>
          <cell r="F240">
            <v>1</v>
          </cell>
          <cell r="G240">
            <v>7144.9358411155354</v>
          </cell>
          <cell r="H240">
            <v>7144.9358411155354</v>
          </cell>
          <cell r="I240">
            <v>11.608880937499999</v>
          </cell>
          <cell r="J240">
            <v>5383745</v>
          </cell>
          <cell r="K240">
            <v>32268588</v>
          </cell>
          <cell r="L240">
            <v>4516288</v>
          </cell>
          <cell r="M240">
            <v>0.1473444206465582</v>
          </cell>
          <cell r="N240">
            <v>0.1473444206465582</v>
          </cell>
          <cell r="O240">
            <v>11145.821955249119</v>
          </cell>
          <cell r="P240">
            <v>30089.630572633061</v>
          </cell>
          <cell r="Q240">
            <v>47929.607138320789</v>
          </cell>
          <cell r="R240">
            <v>61055.482249227374</v>
          </cell>
          <cell r="S240">
            <v>155443.39723827835</v>
          </cell>
          <cell r="T240">
            <v>1022.3233103105292</v>
          </cell>
          <cell r="U240">
            <v>1067.8563051559343</v>
          </cell>
          <cell r="V240">
            <v>1193.2444671810963</v>
          </cell>
          <cell r="W240">
            <v>1250.4207346488693</v>
          </cell>
          <cell r="X240">
            <v>1435.8719845570286</v>
          </cell>
          <cell r="Y240">
            <v>359.47334893916826</v>
          </cell>
          <cell r="Z240">
            <v>385.44249636174879</v>
          </cell>
          <cell r="AA240">
            <v>427.3142610801973</v>
          </cell>
          <cell r="AB240">
            <v>443.97846336555034</v>
          </cell>
          <cell r="AC240">
            <v>515.72035067265313</v>
          </cell>
          <cell r="AD240">
            <v>7.7355639954644975</v>
          </cell>
          <cell r="AE240">
            <v>9.3057906765802691</v>
          </cell>
          <cell r="AF240">
            <v>9.8953952245913257</v>
          </cell>
          <cell r="AG240">
            <v>10.168574732961631</v>
          </cell>
          <cell r="AH240">
            <v>10.197063099670384</v>
          </cell>
        </row>
        <row r="241">
          <cell r="B241">
            <v>59622</v>
          </cell>
          <cell r="C241" t="str">
            <v>CA</v>
          </cell>
          <cell r="D241" t="str">
            <v>Behind the Meter</v>
          </cell>
          <cell r="E241">
            <v>1.6810187566072231E-2</v>
          </cell>
          <cell r="F241">
            <v>0</v>
          </cell>
          <cell r="G241">
            <v>0</v>
          </cell>
          <cell r="H241">
            <v>3603.5693959775972</v>
          </cell>
          <cell r="I241">
            <v>11.608880937499999</v>
          </cell>
          <cell r="J241">
            <v>0</v>
          </cell>
          <cell r="K241">
            <v>0</v>
          </cell>
          <cell r="L241">
            <v>0</v>
          </cell>
          <cell r="M241">
            <v>0</v>
          </cell>
          <cell r="N241">
            <v>7.1206989851918978E-2</v>
          </cell>
          <cell r="O241">
            <v>11145.821955249119</v>
          </cell>
          <cell r="P241">
            <v>30089.630572633061</v>
          </cell>
          <cell r="Q241">
            <v>47929.607138320789</v>
          </cell>
          <cell r="R241">
            <v>61055.482249227374</v>
          </cell>
          <cell r="S241">
            <v>155443.39723827835</v>
          </cell>
          <cell r="T241">
            <v>1022.3233103105292</v>
          </cell>
          <cell r="U241">
            <v>1067.8563051559343</v>
          </cell>
          <cell r="V241">
            <v>1193.2444671810963</v>
          </cell>
          <cell r="W241">
            <v>1250.4207346488693</v>
          </cell>
          <cell r="X241">
            <v>1435.8719845570286</v>
          </cell>
          <cell r="Y241">
            <v>359.47334893916826</v>
          </cell>
          <cell r="Z241">
            <v>385.44249636174879</v>
          </cell>
          <cell r="AA241">
            <v>427.3142610801973</v>
          </cell>
          <cell r="AB241">
            <v>443.97846336555034</v>
          </cell>
          <cell r="AC241">
            <v>515.72035067265313</v>
          </cell>
          <cell r="AD241">
            <v>7.7355639954644975</v>
          </cell>
          <cell r="AE241">
            <v>9.3057906765802691</v>
          </cell>
          <cell r="AF241">
            <v>9.8953952245913257</v>
          </cell>
          <cell r="AG241">
            <v>10.168574732961631</v>
          </cell>
          <cell r="AH241">
            <v>10.197063099670384</v>
          </cell>
        </row>
        <row r="242">
          <cell r="B242">
            <v>59558</v>
          </cell>
          <cell r="C242" t="str">
            <v>CA</v>
          </cell>
          <cell r="D242" t="str">
            <v>Behind the Meter</v>
          </cell>
          <cell r="E242">
            <v>1.6810187566072231E-2</v>
          </cell>
          <cell r="F242">
            <v>0</v>
          </cell>
          <cell r="G242">
            <v>0</v>
          </cell>
          <cell r="H242">
            <v>3603.5693959775972</v>
          </cell>
          <cell r="I242">
            <v>11.608880937499999</v>
          </cell>
          <cell r="J242">
            <v>0</v>
          </cell>
          <cell r="K242">
            <v>0</v>
          </cell>
          <cell r="L242">
            <v>0</v>
          </cell>
          <cell r="M242">
            <v>0</v>
          </cell>
          <cell r="N242">
            <v>7.1206989851918978E-2</v>
          </cell>
          <cell r="O242">
            <v>11145.821955249119</v>
          </cell>
          <cell r="P242">
            <v>30089.630572633061</v>
          </cell>
          <cell r="Q242">
            <v>47929.607138320789</v>
          </cell>
          <cell r="R242">
            <v>61055.482249227374</v>
          </cell>
          <cell r="S242">
            <v>155443.39723827835</v>
          </cell>
          <cell r="T242">
            <v>1022.3233103105292</v>
          </cell>
          <cell r="U242">
            <v>1067.8563051559343</v>
          </cell>
          <cell r="V242">
            <v>1193.2444671810963</v>
          </cell>
          <cell r="W242">
            <v>1250.4207346488693</v>
          </cell>
          <cell r="X242">
            <v>1435.8719845570286</v>
          </cell>
          <cell r="Y242">
            <v>359.47334893916826</v>
          </cell>
          <cell r="Z242">
            <v>385.44249636174879</v>
          </cell>
          <cell r="AA242">
            <v>427.3142610801973</v>
          </cell>
          <cell r="AB242">
            <v>443.97846336555034</v>
          </cell>
          <cell r="AC242">
            <v>515.72035067265313</v>
          </cell>
          <cell r="AD242">
            <v>7.7355639954644975</v>
          </cell>
          <cell r="AE242">
            <v>9.3057906765802691</v>
          </cell>
          <cell r="AF242">
            <v>9.8953952245913257</v>
          </cell>
          <cell r="AG242">
            <v>10.168574732961631</v>
          </cell>
          <cell r="AH242">
            <v>10.197063099670384</v>
          </cell>
        </row>
        <row r="243">
          <cell r="B243">
            <v>57313</v>
          </cell>
          <cell r="C243" t="str">
            <v>CA</v>
          </cell>
          <cell r="D243" t="str">
            <v>Behind the Meter</v>
          </cell>
          <cell r="E243">
            <v>1.6810187566072231E-2</v>
          </cell>
          <cell r="F243">
            <v>1</v>
          </cell>
          <cell r="G243">
            <v>7721.5259362642473</v>
          </cell>
          <cell r="H243">
            <v>7721.5259362642473</v>
          </cell>
          <cell r="I243">
            <v>11.608880937499999</v>
          </cell>
          <cell r="J243">
            <v>380666.2</v>
          </cell>
          <cell r="K243">
            <v>2489613</v>
          </cell>
          <cell r="L243">
            <v>322425</v>
          </cell>
          <cell r="M243">
            <v>0.13486042961886799</v>
          </cell>
          <cell r="N243">
            <v>0.13486042961886799</v>
          </cell>
          <cell r="O243">
            <v>11145.821955249119</v>
          </cell>
          <cell r="P243">
            <v>30089.630572633061</v>
          </cell>
          <cell r="Q243">
            <v>47929.607138320789</v>
          </cell>
          <cell r="R243">
            <v>61055.482249227374</v>
          </cell>
          <cell r="S243">
            <v>155443.39723827835</v>
          </cell>
          <cell r="T243">
            <v>1022.3233103105292</v>
          </cell>
          <cell r="U243">
            <v>1067.8563051559343</v>
          </cell>
          <cell r="V243">
            <v>1193.2444671810963</v>
          </cell>
          <cell r="W243">
            <v>1250.4207346488693</v>
          </cell>
          <cell r="X243">
            <v>1435.8719845570286</v>
          </cell>
          <cell r="Y243">
            <v>359.47334893916826</v>
          </cell>
          <cell r="Z243">
            <v>385.44249636174879</v>
          </cell>
          <cell r="AA243">
            <v>427.3142610801973</v>
          </cell>
          <cell r="AB243">
            <v>443.97846336555034</v>
          </cell>
          <cell r="AC243">
            <v>515.72035067265313</v>
          </cell>
          <cell r="AD243">
            <v>7.7355639954644975</v>
          </cell>
          <cell r="AE243">
            <v>9.3057906765802691</v>
          </cell>
          <cell r="AF243">
            <v>9.8953952245913257</v>
          </cell>
          <cell r="AG243">
            <v>10.168574732961631</v>
          </cell>
          <cell r="AH243">
            <v>10.197063099670384</v>
          </cell>
        </row>
        <row r="244">
          <cell r="B244">
            <v>59943</v>
          </cell>
          <cell r="C244" t="str">
            <v>CA</v>
          </cell>
          <cell r="D244" t="str">
            <v>Behind the Meter</v>
          </cell>
          <cell r="E244">
            <v>1.6810187566072231E-2</v>
          </cell>
          <cell r="F244">
            <v>1</v>
          </cell>
          <cell r="G244">
            <v>8179.9661776851381</v>
          </cell>
          <cell r="H244">
            <v>8179.9661776851381</v>
          </cell>
          <cell r="I244">
            <v>11.608880937499999</v>
          </cell>
          <cell r="J244">
            <v>37306</v>
          </cell>
          <cell r="K244">
            <v>207992</v>
          </cell>
          <cell r="L244">
            <v>25427</v>
          </cell>
          <cell r="M244">
            <v>0.16233245419451831</v>
          </cell>
          <cell r="N244">
            <v>0.16233245419451831</v>
          </cell>
          <cell r="O244">
            <v>11145.821955249119</v>
          </cell>
          <cell r="P244">
            <v>30089.630572633061</v>
          </cell>
          <cell r="Q244">
            <v>47929.607138320789</v>
          </cell>
          <cell r="R244">
            <v>61055.482249227374</v>
          </cell>
          <cell r="S244">
            <v>155443.39723827835</v>
          </cell>
          <cell r="T244">
            <v>1022.3233103105292</v>
          </cell>
          <cell r="U244">
            <v>1067.8563051559343</v>
          </cell>
          <cell r="V244">
            <v>1193.2444671810963</v>
          </cell>
          <cell r="W244">
            <v>1250.4207346488693</v>
          </cell>
          <cell r="X244">
            <v>1435.8719845570286</v>
          </cell>
          <cell r="Y244">
            <v>359.47334893916826</v>
          </cell>
          <cell r="Z244">
            <v>385.44249636174879</v>
          </cell>
          <cell r="AA244">
            <v>427.3142610801973</v>
          </cell>
          <cell r="AB244">
            <v>443.97846336555034</v>
          </cell>
          <cell r="AC244">
            <v>515.72035067265313</v>
          </cell>
          <cell r="AD244">
            <v>7.7355639954644975</v>
          </cell>
          <cell r="AE244">
            <v>9.3057906765802691</v>
          </cell>
          <cell r="AF244">
            <v>9.8953952245913257</v>
          </cell>
          <cell r="AG244">
            <v>10.168574732961631</v>
          </cell>
          <cell r="AH244">
            <v>10.197063099670384</v>
          </cell>
        </row>
        <row r="245">
          <cell r="B245">
            <v>59139</v>
          </cell>
          <cell r="C245" t="str">
            <v>CA</v>
          </cell>
          <cell r="D245" t="str">
            <v>Behind the Meter</v>
          </cell>
          <cell r="E245">
            <v>1.6810187566072231E-2</v>
          </cell>
          <cell r="F245">
            <v>0</v>
          </cell>
          <cell r="G245">
            <v>0</v>
          </cell>
          <cell r="H245">
            <v>3603.5693959775972</v>
          </cell>
          <cell r="I245">
            <v>11.608880937499999</v>
          </cell>
          <cell r="J245">
            <v>0</v>
          </cell>
          <cell r="K245">
            <v>0</v>
          </cell>
          <cell r="L245">
            <v>0</v>
          </cell>
          <cell r="M245">
            <v>0</v>
          </cell>
          <cell r="N245">
            <v>7.1206989851918978E-2</v>
          </cell>
          <cell r="O245">
            <v>11145.821955249119</v>
          </cell>
          <cell r="P245">
            <v>30089.630572633061</v>
          </cell>
          <cell r="Q245">
            <v>47929.607138320789</v>
          </cell>
          <cell r="R245">
            <v>61055.482249227374</v>
          </cell>
          <cell r="S245">
            <v>155443.39723827835</v>
          </cell>
          <cell r="T245">
            <v>1022.3233103105292</v>
          </cell>
          <cell r="U245">
            <v>1067.8563051559343</v>
          </cell>
          <cell r="V245">
            <v>1193.2444671810963</v>
          </cell>
          <cell r="W245">
            <v>1250.4207346488693</v>
          </cell>
          <cell r="X245">
            <v>1435.8719845570286</v>
          </cell>
          <cell r="Y245">
            <v>359.47334893916826</v>
          </cell>
          <cell r="Z245">
            <v>385.44249636174879</v>
          </cell>
          <cell r="AA245">
            <v>427.3142610801973</v>
          </cell>
          <cell r="AB245">
            <v>443.97846336555034</v>
          </cell>
          <cell r="AC245">
            <v>515.72035067265313</v>
          </cell>
          <cell r="AD245">
            <v>7.7355639954644975</v>
          </cell>
          <cell r="AE245">
            <v>9.3057906765802691</v>
          </cell>
          <cell r="AF245">
            <v>9.8953952245913257</v>
          </cell>
          <cell r="AG245">
            <v>10.168574732961631</v>
          </cell>
          <cell r="AH245">
            <v>10.197063099670384</v>
          </cell>
        </row>
        <row r="246">
          <cell r="B246">
            <v>59647</v>
          </cell>
          <cell r="C246" t="str">
            <v>CA</v>
          </cell>
          <cell r="D246" t="str">
            <v>Behind the Meter</v>
          </cell>
          <cell r="E246">
            <v>1.6810187566072231E-2</v>
          </cell>
          <cell r="F246">
            <v>1</v>
          </cell>
          <cell r="G246">
            <v>8173.9830597910423</v>
          </cell>
          <cell r="H246">
            <v>8173.9830597910423</v>
          </cell>
          <cell r="I246">
            <v>11.608880937499999</v>
          </cell>
          <cell r="J246">
            <v>392960.29999999981</v>
          </cell>
          <cell r="K246">
            <v>2091240</v>
          </cell>
          <cell r="L246">
            <v>255841</v>
          </cell>
          <cell r="M246">
            <v>0.17086511710986235</v>
          </cell>
          <cell r="N246">
            <v>0.17086511710986235</v>
          </cell>
          <cell r="O246">
            <v>11145.821955249119</v>
          </cell>
          <cell r="P246">
            <v>30089.630572633061</v>
          </cell>
          <cell r="Q246">
            <v>47929.607138320789</v>
          </cell>
          <cell r="R246">
            <v>61055.482249227374</v>
          </cell>
          <cell r="S246">
            <v>155443.39723827835</v>
          </cell>
          <cell r="T246">
            <v>1022.3233103105292</v>
          </cell>
          <cell r="U246">
            <v>1067.8563051559343</v>
          </cell>
          <cell r="V246">
            <v>1193.2444671810963</v>
          </cell>
          <cell r="W246">
            <v>1250.4207346488693</v>
          </cell>
          <cell r="X246">
            <v>1435.8719845570286</v>
          </cell>
          <cell r="Y246">
            <v>359.47334893916826</v>
          </cell>
          <cell r="Z246">
            <v>385.44249636174879</v>
          </cell>
          <cell r="AA246">
            <v>427.3142610801973</v>
          </cell>
          <cell r="AB246">
            <v>443.97846336555034</v>
          </cell>
          <cell r="AC246">
            <v>515.72035067265313</v>
          </cell>
          <cell r="AD246">
            <v>7.7355639954644975</v>
          </cell>
          <cell r="AE246">
            <v>9.3057906765802691</v>
          </cell>
          <cell r="AF246">
            <v>9.8953952245913257</v>
          </cell>
          <cell r="AG246">
            <v>10.168574732961631</v>
          </cell>
          <cell r="AH246">
            <v>10.197063099670384</v>
          </cell>
        </row>
        <row r="247">
          <cell r="B247">
            <v>59086</v>
          </cell>
          <cell r="C247" t="str">
            <v>CA</v>
          </cell>
          <cell r="D247" t="str">
            <v>Behind the Meter</v>
          </cell>
          <cell r="E247">
            <v>1.6810187566072231E-2</v>
          </cell>
          <cell r="F247">
            <v>0</v>
          </cell>
          <cell r="G247">
            <v>0</v>
          </cell>
          <cell r="H247">
            <v>3603.5693959775972</v>
          </cell>
          <cell r="I247">
            <v>11.608880937499999</v>
          </cell>
          <cell r="J247">
            <v>0</v>
          </cell>
          <cell r="K247">
            <v>0</v>
          </cell>
          <cell r="L247">
            <v>0</v>
          </cell>
          <cell r="M247">
            <v>0</v>
          </cell>
          <cell r="N247">
            <v>7.1206989851918978E-2</v>
          </cell>
          <cell r="O247">
            <v>11145.821955249119</v>
          </cell>
          <cell r="P247">
            <v>30089.630572633061</v>
          </cell>
          <cell r="Q247">
            <v>47929.607138320789</v>
          </cell>
          <cell r="R247">
            <v>61055.482249227374</v>
          </cell>
          <cell r="S247">
            <v>155443.39723827835</v>
          </cell>
          <cell r="T247">
            <v>1022.3233103105292</v>
          </cell>
          <cell r="U247">
            <v>1067.8563051559343</v>
          </cell>
          <cell r="V247">
            <v>1193.2444671810963</v>
          </cell>
          <cell r="W247">
            <v>1250.4207346488693</v>
          </cell>
          <cell r="X247">
            <v>1435.8719845570286</v>
          </cell>
          <cell r="Y247">
            <v>359.47334893916826</v>
          </cell>
          <cell r="Z247">
            <v>385.44249636174879</v>
          </cell>
          <cell r="AA247">
            <v>427.3142610801973</v>
          </cell>
          <cell r="AB247">
            <v>443.97846336555034</v>
          </cell>
          <cell r="AC247">
            <v>515.72035067265313</v>
          </cell>
          <cell r="AD247">
            <v>7.7355639954644975</v>
          </cell>
          <cell r="AE247">
            <v>9.3057906765802691</v>
          </cell>
          <cell r="AF247">
            <v>9.8953952245913257</v>
          </cell>
          <cell r="AG247">
            <v>10.168574732961631</v>
          </cell>
          <cell r="AH247">
            <v>10.197063099670384</v>
          </cell>
        </row>
        <row r="248">
          <cell r="B248">
            <v>59557</v>
          </cell>
          <cell r="C248" t="str">
            <v>CA</v>
          </cell>
          <cell r="D248" t="str">
            <v>Behind the Meter</v>
          </cell>
          <cell r="E248">
            <v>1.6810187566072231E-2</v>
          </cell>
          <cell r="F248">
            <v>0</v>
          </cell>
          <cell r="G248">
            <v>0</v>
          </cell>
          <cell r="H248">
            <v>3603.5693959775972</v>
          </cell>
          <cell r="I248">
            <v>11.608880937499999</v>
          </cell>
          <cell r="J248">
            <v>0</v>
          </cell>
          <cell r="K248">
            <v>0</v>
          </cell>
          <cell r="L248">
            <v>0</v>
          </cell>
          <cell r="M248">
            <v>0</v>
          </cell>
          <cell r="N248">
            <v>7.1206989851918978E-2</v>
          </cell>
          <cell r="O248">
            <v>11145.821955249119</v>
          </cell>
          <cell r="P248">
            <v>30089.630572633061</v>
          </cell>
          <cell r="Q248">
            <v>47929.607138320789</v>
          </cell>
          <cell r="R248">
            <v>61055.482249227374</v>
          </cell>
          <cell r="S248">
            <v>155443.39723827835</v>
          </cell>
          <cell r="T248">
            <v>1022.3233103105292</v>
          </cell>
          <cell r="U248">
            <v>1067.8563051559343</v>
          </cell>
          <cell r="V248">
            <v>1193.2444671810963</v>
          </cell>
          <cell r="W248">
            <v>1250.4207346488693</v>
          </cell>
          <cell r="X248">
            <v>1435.8719845570286</v>
          </cell>
          <cell r="Y248">
            <v>359.47334893916826</v>
          </cell>
          <cell r="Z248">
            <v>385.44249636174879</v>
          </cell>
          <cell r="AA248">
            <v>427.3142610801973</v>
          </cell>
          <cell r="AB248">
            <v>443.97846336555034</v>
          </cell>
          <cell r="AC248">
            <v>515.72035067265313</v>
          </cell>
          <cell r="AD248">
            <v>7.7355639954644975</v>
          </cell>
          <cell r="AE248">
            <v>9.3057906765802691</v>
          </cell>
          <cell r="AF248">
            <v>9.8953952245913257</v>
          </cell>
          <cell r="AG248">
            <v>10.168574732961631</v>
          </cell>
          <cell r="AH248">
            <v>10.197063099670384</v>
          </cell>
        </row>
        <row r="249">
          <cell r="B249">
            <v>59579</v>
          </cell>
          <cell r="C249" t="str">
            <v>CA</v>
          </cell>
          <cell r="D249" t="str">
            <v>Behind the Meter</v>
          </cell>
          <cell r="E249">
            <v>1.6810187566072231E-2</v>
          </cell>
          <cell r="F249">
            <v>1</v>
          </cell>
          <cell r="G249">
            <v>8836.6321169955991</v>
          </cell>
          <cell r="H249">
            <v>8836.6321169955991</v>
          </cell>
          <cell r="I249">
            <v>11.608880937499999</v>
          </cell>
          <cell r="J249">
            <v>117174.7</v>
          </cell>
          <cell r="K249">
            <v>622364</v>
          </cell>
          <cell r="L249">
            <v>70430</v>
          </cell>
          <cell r="M249">
            <v>0.17250891469760862</v>
          </cell>
          <cell r="N249">
            <v>0.17250891469760862</v>
          </cell>
          <cell r="O249">
            <v>11145.821955249119</v>
          </cell>
          <cell r="P249">
            <v>30089.630572633061</v>
          </cell>
          <cell r="Q249">
            <v>47929.607138320789</v>
          </cell>
          <cell r="R249">
            <v>61055.482249227374</v>
          </cell>
          <cell r="S249">
            <v>155443.39723827835</v>
          </cell>
          <cell r="T249">
            <v>1022.3233103105292</v>
          </cell>
          <cell r="U249">
            <v>1067.8563051559343</v>
          </cell>
          <cell r="V249">
            <v>1193.2444671810963</v>
          </cell>
          <cell r="W249">
            <v>1250.4207346488693</v>
          </cell>
          <cell r="X249">
            <v>1435.8719845570286</v>
          </cell>
          <cell r="Y249">
            <v>359.47334893916826</v>
          </cell>
          <cell r="Z249">
            <v>385.44249636174879</v>
          </cell>
          <cell r="AA249">
            <v>427.3142610801973</v>
          </cell>
          <cell r="AB249">
            <v>443.97846336555034</v>
          </cell>
          <cell r="AC249">
            <v>515.72035067265313</v>
          </cell>
          <cell r="AD249">
            <v>7.7355639954644975</v>
          </cell>
          <cell r="AE249">
            <v>9.3057906765802691</v>
          </cell>
          <cell r="AF249">
            <v>9.8953952245913257</v>
          </cell>
          <cell r="AG249">
            <v>10.168574732961631</v>
          </cell>
          <cell r="AH249">
            <v>10.197063099670384</v>
          </cell>
        </row>
        <row r="250">
          <cell r="B250">
            <v>59580</v>
          </cell>
          <cell r="C250" t="str">
            <v>CA</v>
          </cell>
          <cell r="D250" t="str">
            <v>Behind the Meter</v>
          </cell>
          <cell r="E250">
            <v>1.6810187566072231E-2</v>
          </cell>
          <cell r="F250">
            <v>1</v>
          </cell>
          <cell r="G250">
            <v>9861.0838183054948</v>
          </cell>
          <cell r="H250">
            <v>9861.0838183054948</v>
          </cell>
          <cell r="I250">
            <v>11.608880937499999</v>
          </cell>
          <cell r="J250">
            <v>124190.7</v>
          </cell>
          <cell r="K250">
            <v>782832</v>
          </cell>
          <cell r="L250">
            <v>79386</v>
          </cell>
          <cell r="M250">
            <v>0.14451594791059574</v>
          </cell>
          <cell r="N250">
            <v>0.14451594791059574</v>
          </cell>
          <cell r="O250">
            <v>11145.821955249119</v>
          </cell>
          <cell r="P250">
            <v>30089.630572633061</v>
          </cell>
          <cell r="Q250">
            <v>47929.607138320789</v>
          </cell>
          <cell r="R250">
            <v>61055.482249227374</v>
          </cell>
          <cell r="S250">
            <v>155443.39723827835</v>
          </cell>
          <cell r="T250">
            <v>1022.3233103105292</v>
          </cell>
          <cell r="U250">
            <v>1067.8563051559343</v>
          </cell>
          <cell r="V250">
            <v>1193.2444671810963</v>
          </cell>
          <cell r="W250">
            <v>1250.4207346488693</v>
          </cell>
          <cell r="X250">
            <v>1435.8719845570286</v>
          </cell>
          <cell r="Y250">
            <v>359.47334893916826</v>
          </cell>
          <cell r="Z250">
            <v>385.44249636174879</v>
          </cell>
          <cell r="AA250">
            <v>427.3142610801973</v>
          </cell>
          <cell r="AB250">
            <v>443.97846336555034</v>
          </cell>
          <cell r="AC250">
            <v>515.72035067265313</v>
          </cell>
          <cell r="AD250">
            <v>7.7355639954644975</v>
          </cell>
          <cell r="AE250">
            <v>9.3057906765802691</v>
          </cell>
          <cell r="AF250">
            <v>9.8953952245913257</v>
          </cell>
          <cell r="AG250">
            <v>10.168574732961631</v>
          </cell>
          <cell r="AH250">
            <v>10.197063099670384</v>
          </cell>
        </row>
        <row r="251">
          <cell r="B251">
            <v>59624</v>
          </cell>
          <cell r="C251" t="str">
            <v>CA</v>
          </cell>
          <cell r="D251" t="str">
            <v>Behind the Meter</v>
          </cell>
          <cell r="E251">
            <v>1.6810187566072231E-2</v>
          </cell>
          <cell r="F251">
            <v>1</v>
          </cell>
          <cell r="G251">
            <v>6331.8519765451838</v>
          </cell>
          <cell r="H251">
            <v>6331.8519765451838</v>
          </cell>
          <cell r="I251">
            <v>11.608880937499999</v>
          </cell>
          <cell r="J251">
            <v>170406.30000000002</v>
          </cell>
          <cell r="K251">
            <v>1128431</v>
          </cell>
          <cell r="L251">
            <v>178215</v>
          </cell>
          <cell r="M251">
            <v>0.12901079410675642</v>
          </cell>
          <cell r="N251">
            <v>0.12901079410675642</v>
          </cell>
          <cell r="O251">
            <v>11145.821955249119</v>
          </cell>
          <cell r="P251">
            <v>30089.630572633061</v>
          </cell>
          <cell r="Q251">
            <v>47929.607138320789</v>
          </cell>
          <cell r="R251">
            <v>61055.482249227374</v>
          </cell>
          <cell r="S251">
            <v>155443.39723827835</v>
          </cell>
          <cell r="T251">
            <v>1022.3233103105292</v>
          </cell>
          <cell r="U251">
            <v>1067.8563051559343</v>
          </cell>
          <cell r="V251">
            <v>1193.2444671810963</v>
          </cell>
          <cell r="W251">
            <v>1250.4207346488693</v>
          </cell>
          <cell r="X251">
            <v>1435.8719845570286</v>
          </cell>
          <cell r="Y251">
            <v>359.47334893916826</v>
          </cell>
          <cell r="Z251">
            <v>385.44249636174879</v>
          </cell>
          <cell r="AA251">
            <v>427.3142610801973</v>
          </cell>
          <cell r="AB251">
            <v>443.97846336555034</v>
          </cell>
          <cell r="AC251">
            <v>515.72035067265313</v>
          </cell>
          <cell r="AD251">
            <v>7.7355639954644975</v>
          </cell>
          <cell r="AE251">
            <v>9.3057906765802691</v>
          </cell>
          <cell r="AF251">
            <v>9.8953952245913257</v>
          </cell>
          <cell r="AG251">
            <v>10.168574732961631</v>
          </cell>
          <cell r="AH251">
            <v>10.197063099670384</v>
          </cell>
        </row>
        <row r="252">
          <cell r="B252">
            <v>59738</v>
          </cell>
          <cell r="C252" t="str">
            <v>CA</v>
          </cell>
          <cell r="D252" t="str">
            <v>Behind the Meter</v>
          </cell>
          <cell r="E252">
            <v>1.6810187566072231E-2</v>
          </cell>
          <cell r="F252">
            <v>0</v>
          </cell>
          <cell r="G252">
            <v>0</v>
          </cell>
          <cell r="H252">
            <v>3603.5693959775972</v>
          </cell>
          <cell r="I252">
            <v>11.608880937499999</v>
          </cell>
          <cell r="J252">
            <v>0</v>
          </cell>
          <cell r="K252">
            <v>0</v>
          </cell>
          <cell r="L252">
            <v>0</v>
          </cell>
          <cell r="M252">
            <v>0</v>
          </cell>
          <cell r="N252">
            <v>7.1206989851918978E-2</v>
          </cell>
          <cell r="O252">
            <v>11145.821955249119</v>
          </cell>
          <cell r="P252">
            <v>30089.630572633061</v>
          </cell>
          <cell r="Q252">
            <v>47929.607138320789</v>
          </cell>
          <cell r="R252">
            <v>61055.482249227374</v>
          </cell>
          <cell r="S252">
            <v>155443.39723827835</v>
          </cell>
          <cell r="T252">
            <v>1022.3233103105292</v>
          </cell>
          <cell r="U252">
            <v>1067.8563051559343</v>
          </cell>
          <cell r="V252">
            <v>1193.2444671810963</v>
          </cell>
          <cell r="W252">
            <v>1250.4207346488693</v>
          </cell>
          <cell r="X252">
            <v>1435.8719845570286</v>
          </cell>
          <cell r="Y252">
            <v>359.47334893916826</v>
          </cell>
          <cell r="Z252">
            <v>385.44249636174879</v>
          </cell>
          <cell r="AA252">
            <v>427.3142610801973</v>
          </cell>
          <cell r="AB252">
            <v>443.97846336555034</v>
          </cell>
          <cell r="AC252">
            <v>515.72035067265313</v>
          </cell>
          <cell r="AD252">
            <v>7.7355639954644975</v>
          </cell>
          <cell r="AE252">
            <v>9.3057906765802691</v>
          </cell>
          <cell r="AF252">
            <v>9.8953952245913257</v>
          </cell>
          <cell r="AG252">
            <v>10.168574732961631</v>
          </cell>
          <cell r="AH252">
            <v>10.197063099670384</v>
          </cell>
        </row>
        <row r="253">
          <cell r="B253">
            <v>60025</v>
          </cell>
          <cell r="C253" t="str">
            <v>CA</v>
          </cell>
          <cell r="D253" t="str">
            <v>Behind the Meter</v>
          </cell>
          <cell r="E253">
            <v>1.6810187566072231E-2</v>
          </cell>
          <cell r="F253">
            <v>1</v>
          </cell>
          <cell r="G253">
            <v>4948.4978540772536</v>
          </cell>
          <cell r="H253">
            <v>4948.4978540772536</v>
          </cell>
          <cell r="I253">
            <v>11.608880937499999</v>
          </cell>
          <cell r="J253">
            <v>630.1</v>
          </cell>
          <cell r="K253">
            <v>3459</v>
          </cell>
          <cell r="L253">
            <v>699</v>
          </cell>
          <cell r="M253">
            <v>0.15401119014057532</v>
          </cell>
          <cell r="N253">
            <v>0.15401119014057532</v>
          </cell>
          <cell r="O253">
            <v>11145.821955249119</v>
          </cell>
          <cell r="P253">
            <v>30089.630572633061</v>
          </cell>
          <cell r="Q253">
            <v>47929.607138320789</v>
          </cell>
          <cell r="R253">
            <v>61055.482249227374</v>
          </cell>
          <cell r="S253">
            <v>155443.39723827835</v>
          </cell>
          <cell r="T253">
            <v>1022.3233103105292</v>
          </cell>
          <cell r="U253">
            <v>1067.8563051559343</v>
          </cell>
          <cell r="V253">
            <v>1193.2444671810963</v>
          </cell>
          <cell r="W253">
            <v>1250.4207346488693</v>
          </cell>
          <cell r="X253">
            <v>1435.8719845570286</v>
          </cell>
          <cell r="Y253">
            <v>359.47334893916826</v>
          </cell>
          <cell r="Z253">
            <v>385.44249636174879</v>
          </cell>
          <cell r="AA253">
            <v>427.3142610801973</v>
          </cell>
          <cell r="AB253">
            <v>443.97846336555034</v>
          </cell>
          <cell r="AC253">
            <v>515.72035067265313</v>
          </cell>
          <cell r="AD253">
            <v>7.7355639954644975</v>
          </cell>
          <cell r="AE253">
            <v>9.3057906765802691</v>
          </cell>
          <cell r="AF253">
            <v>9.8953952245913257</v>
          </cell>
          <cell r="AG253">
            <v>10.168574732961631</v>
          </cell>
          <cell r="AH253">
            <v>10.197063099670384</v>
          </cell>
        </row>
        <row r="254">
          <cell r="B254">
            <v>60981</v>
          </cell>
          <cell r="C254" t="str">
            <v>CA</v>
          </cell>
          <cell r="D254" t="str">
            <v>Behind the Meter</v>
          </cell>
          <cell r="E254">
            <v>1.6810187566072231E-2</v>
          </cell>
          <cell r="F254">
            <v>0</v>
          </cell>
          <cell r="G254">
            <v>0</v>
          </cell>
          <cell r="H254">
            <v>3603.5693959775972</v>
          </cell>
          <cell r="I254">
            <v>11.608880937499999</v>
          </cell>
          <cell r="J254">
            <v>0</v>
          </cell>
          <cell r="K254">
            <v>0</v>
          </cell>
          <cell r="L254">
            <v>0</v>
          </cell>
          <cell r="M254">
            <v>0</v>
          </cell>
          <cell r="N254">
            <v>7.1206989851918978E-2</v>
          </cell>
          <cell r="O254">
            <v>11145.821955249119</v>
          </cell>
          <cell r="P254">
            <v>30089.630572633061</v>
          </cell>
          <cell r="Q254">
            <v>47929.607138320789</v>
          </cell>
          <cell r="R254">
            <v>61055.482249227374</v>
          </cell>
          <cell r="S254">
            <v>155443.39723827835</v>
          </cell>
          <cell r="T254">
            <v>1022.3233103105292</v>
          </cell>
          <cell r="U254">
            <v>1067.8563051559343</v>
          </cell>
          <cell r="V254">
            <v>1193.2444671810963</v>
          </cell>
          <cell r="W254">
            <v>1250.4207346488693</v>
          </cell>
          <cell r="X254">
            <v>1435.8719845570286</v>
          </cell>
          <cell r="Y254">
            <v>359.47334893916826</v>
          </cell>
          <cell r="Z254">
            <v>385.44249636174879</v>
          </cell>
          <cell r="AA254">
            <v>427.3142610801973</v>
          </cell>
          <cell r="AB254">
            <v>443.97846336555034</v>
          </cell>
          <cell r="AC254">
            <v>515.72035067265313</v>
          </cell>
          <cell r="AD254">
            <v>7.7355639954644975</v>
          </cell>
          <cell r="AE254">
            <v>9.3057906765802691</v>
          </cell>
          <cell r="AF254">
            <v>9.8953952245913257</v>
          </cell>
          <cell r="AG254">
            <v>10.168574732961631</v>
          </cell>
          <cell r="AH254">
            <v>10.197063099670384</v>
          </cell>
        </row>
        <row r="255">
          <cell r="B255">
            <v>61098</v>
          </cell>
          <cell r="C255" t="str">
            <v>CA</v>
          </cell>
          <cell r="D255" t="str">
            <v>Behind the Meter</v>
          </cell>
          <cell r="E255">
            <v>1.6810187566072231E-2</v>
          </cell>
          <cell r="F255">
            <v>0</v>
          </cell>
          <cell r="G255">
            <v>0</v>
          </cell>
          <cell r="H255">
            <v>3603.5693959775972</v>
          </cell>
          <cell r="I255">
            <v>11.608880937499999</v>
          </cell>
          <cell r="J255">
            <v>0</v>
          </cell>
          <cell r="K255">
            <v>0</v>
          </cell>
          <cell r="L255">
            <v>0</v>
          </cell>
          <cell r="M255">
            <v>0</v>
          </cell>
          <cell r="N255">
            <v>7.1206989851918978E-2</v>
          </cell>
          <cell r="O255">
            <v>11145.821955249119</v>
          </cell>
          <cell r="P255">
            <v>30089.630572633061</v>
          </cell>
          <cell r="Q255">
            <v>47929.607138320789</v>
          </cell>
          <cell r="R255">
            <v>61055.482249227374</v>
          </cell>
          <cell r="S255">
            <v>155443.39723827835</v>
          </cell>
          <cell r="T255">
            <v>1022.3233103105292</v>
          </cell>
          <cell r="U255">
            <v>1067.8563051559343</v>
          </cell>
          <cell r="V255">
            <v>1193.2444671810963</v>
          </cell>
          <cell r="W255">
            <v>1250.4207346488693</v>
          </cell>
          <cell r="X255">
            <v>1435.8719845570286</v>
          </cell>
          <cell r="Y255">
            <v>359.47334893916826</v>
          </cell>
          <cell r="Z255">
            <v>385.44249636174879</v>
          </cell>
          <cell r="AA255">
            <v>427.3142610801973</v>
          </cell>
          <cell r="AB255">
            <v>443.97846336555034</v>
          </cell>
          <cell r="AC255">
            <v>515.72035067265313</v>
          </cell>
          <cell r="AD255">
            <v>7.7355639954644975</v>
          </cell>
          <cell r="AE255">
            <v>9.3057906765802691</v>
          </cell>
          <cell r="AF255">
            <v>9.8953952245913257</v>
          </cell>
          <cell r="AG255">
            <v>10.168574732961631</v>
          </cell>
          <cell r="AH255">
            <v>10.197063099670384</v>
          </cell>
        </row>
        <row r="256">
          <cell r="B256">
            <v>60758</v>
          </cell>
          <cell r="C256" t="str">
            <v>CA</v>
          </cell>
          <cell r="D256" t="str">
            <v>Community Choice Aggregator</v>
          </cell>
          <cell r="E256">
            <v>1.6810187566072231E-2</v>
          </cell>
          <cell r="F256">
            <v>1</v>
          </cell>
          <cell r="G256">
            <v>8081.5160502442432</v>
          </cell>
          <cell r="H256">
            <v>8081.5160502442432</v>
          </cell>
          <cell r="I256">
            <v>11.608880937499999</v>
          </cell>
          <cell r="J256">
            <v>13704</v>
          </cell>
          <cell r="K256">
            <v>185293</v>
          </cell>
          <cell r="L256">
            <v>22928</v>
          </cell>
          <cell r="M256">
            <v>5.6720863359004392E-2</v>
          </cell>
          <cell r="N256">
            <v>5.6720863359004392E-2</v>
          </cell>
          <cell r="O256">
            <v>11145.821955249119</v>
          </cell>
          <cell r="P256">
            <v>30089.630572633061</v>
          </cell>
          <cell r="Q256">
            <v>47929.607138320789</v>
          </cell>
          <cell r="R256">
            <v>61055.482249227374</v>
          </cell>
          <cell r="S256">
            <v>155443.39723827835</v>
          </cell>
          <cell r="T256">
            <v>1022.3233103105292</v>
          </cell>
          <cell r="U256">
            <v>1067.8563051559343</v>
          </cell>
          <cell r="V256">
            <v>1193.2444671810963</v>
          </cell>
          <cell r="W256">
            <v>1250.4207346488693</v>
          </cell>
          <cell r="X256">
            <v>1435.8719845570286</v>
          </cell>
          <cell r="Y256">
            <v>359.47334893916826</v>
          </cell>
          <cell r="Z256">
            <v>385.44249636174879</v>
          </cell>
          <cell r="AA256">
            <v>427.3142610801973</v>
          </cell>
          <cell r="AB256">
            <v>443.97846336555034</v>
          </cell>
          <cell r="AC256">
            <v>515.72035067265313</v>
          </cell>
          <cell r="AD256">
            <v>7.7355639954644975</v>
          </cell>
          <cell r="AE256">
            <v>9.3057906765802691</v>
          </cell>
          <cell r="AF256">
            <v>9.8953952245913257</v>
          </cell>
          <cell r="AG256">
            <v>10.168574732961631</v>
          </cell>
          <cell r="AH256">
            <v>10.197063099670384</v>
          </cell>
        </row>
        <row r="257">
          <cell r="B257">
            <v>60181</v>
          </cell>
          <cell r="C257" t="str">
            <v>CA</v>
          </cell>
          <cell r="D257" t="str">
            <v>Community Choice Aggregator</v>
          </cell>
          <cell r="E257">
            <v>1.6810187566072231E-2</v>
          </cell>
          <cell r="F257">
            <v>1</v>
          </cell>
          <cell r="G257">
            <v>3699.5457793055562</v>
          </cell>
          <cell r="H257">
            <v>3699.5457793055562</v>
          </cell>
          <cell r="I257">
            <v>11.608880937499999</v>
          </cell>
          <cell r="J257">
            <v>106208.5</v>
          </cell>
          <cell r="K257">
            <v>1289325</v>
          </cell>
          <cell r="L257">
            <v>348509</v>
          </cell>
          <cell r="M257">
            <v>4.4720226599370798E-2</v>
          </cell>
          <cell r="N257">
            <v>4.4720226599370798E-2</v>
          </cell>
          <cell r="O257">
            <v>11145.821955249119</v>
          </cell>
          <cell r="P257">
            <v>30089.630572633061</v>
          </cell>
          <cell r="Q257">
            <v>47929.607138320789</v>
          </cell>
          <cell r="R257">
            <v>61055.482249227374</v>
          </cell>
          <cell r="S257">
            <v>155443.39723827835</v>
          </cell>
          <cell r="T257">
            <v>1022.3233103105292</v>
          </cell>
          <cell r="U257">
            <v>1067.8563051559343</v>
          </cell>
          <cell r="V257">
            <v>1193.2444671810963</v>
          </cell>
          <cell r="W257">
            <v>1250.4207346488693</v>
          </cell>
          <cell r="X257">
            <v>1435.8719845570286</v>
          </cell>
          <cell r="Y257">
            <v>359.47334893916826</v>
          </cell>
          <cell r="Z257">
            <v>385.44249636174879</v>
          </cell>
          <cell r="AA257">
            <v>427.3142610801973</v>
          </cell>
          <cell r="AB257">
            <v>443.97846336555034</v>
          </cell>
          <cell r="AC257">
            <v>515.72035067265313</v>
          </cell>
          <cell r="AD257">
            <v>7.7355639954644975</v>
          </cell>
          <cell r="AE257">
            <v>9.3057906765802691</v>
          </cell>
          <cell r="AF257">
            <v>9.8953952245913257</v>
          </cell>
          <cell r="AG257">
            <v>10.168574732961631</v>
          </cell>
          <cell r="AH257">
            <v>10.197063099670384</v>
          </cell>
        </row>
        <row r="258">
          <cell r="B258">
            <v>59625</v>
          </cell>
          <cell r="C258" t="str">
            <v>CA</v>
          </cell>
          <cell r="D258" t="str">
            <v>Community Choice Aggregator</v>
          </cell>
          <cell r="E258">
            <v>1.6810187566072231E-2</v>
          </cell>
          <cell r="F258">
            <v>1</v>
          </cell>
          <cell r="G258">
            <v>7896.8311803025281</v>
          </cell>
          <cell r="H258">
            <v>7896.8311803025281</v>
          </cell>
          <cell r="I258">
            <v>11.608880937499999</v>
          </cell>
          <cell r="J258">
            <v>26972</v>
          </cell>
          <cell r="K258">
            <v>357608</v>
          </cell>
          <cell r="L258">
            <v>45285</v>
          </cell>
          <cell r="M258">
            <v>5.7782549386321762E-2</v>
          </cell>
          <cell r="N258">
            <v>5.7782549386321762E-2</v>
          </cell>
          <cell r="O258">
            <v>11145.821955249119</v>
          </cell>
          <cell r="P258">
            <v>30089.630572633061</v>
          </cell>
          <cell r="Q258">
            <v>47929.607138320789</v>
          </cell>
          <cell r="R258">
            <v>61055.482249227374</v>
          </cell>
          <cell r="S258">
            <v>155443.39723827835</v>
          </cell>
          <cell r="T258">
            <v>1022.3233103105292</v>
          </cell>
          <cell r="U258">
            <v>1067.8563051559343</v>
          </cell>
          <cell r="V258">
            <v>1193.2444671810963</v>
          </cell>
          <cell r="W258">
            <v>1250.4207346488693</v>
          </cell>
          <cell r="X258">
            <v>1435.8719845570286</v>
          </cell>
          <cell r="Y258">
            <v>359.47334893916826</v>
          </cell>
          <cell r="Z258">
            <v>385.44249636174879</v>
          </cell>
          <cell r="AA258">
            <v>427.3142610801973</v>
          </cell>
          <cell r="AB258">
            <v>443.97846336555034</v>
          </cell>
          <cell r="AC258">
            <v>515.72035067265313</v>
          </cell>
          <cell r="AD258">
            <v>7.7355639954644975</v>
          </cell>
          <cell r="AE258">
            <v>9.3057906765802691</v>
          </cell>
          <cell r="AF258">
            <v>9.8953952245913257</v>
          </cell>
          <cell r="AG258">
            <v>10.168574732961631</v>
          </cell>
          <cell r="AH258">
            <v>10.197063099670384</v>
          </cell>
        </row>
        <row r="259">
          <cell r="B259">
            <v>56692</v>
          </cell>
          <cell r="C259" t="str">
            <v>CA</v>
          </cell>
          <cell r="D259" t="str">
            <v>Community Choice Aggregator</v>
          </cell>
          <cell r="E259">
            <v>1.6810187566072231E-2</v>
          </cell>
          <cell r="F259">
            <v>1</v>
          </cell>
          <cell r="G259">
            <v>6289.8833773037877</v>
          </cell>
          <cell r="H259">
            <v>6289.8833773037877</v>
          </cell>
          <cell r="I259">
            <v>11.608880937499999</v>
          </cell>
          <cell r="J259">
            <v>232955.5</v>
          </cell>
          <cell r="K259">
            <v>2698838</v>
          </cell>
          <cell r="L259">
            <v>429076</v>
          </cell>
          <cell r="M259">
            <v>6.4169243813202201E-2</v>
          </cell>
          <cell r="N259">
            <v>6.4169243813202201E-2</v>
          </cell>
          <cell r="O259">
            <v>11145.821955249119</v>
          </cell>
          <cell r="P259">
            <v>30089.630572633061</v>
          </cell>
          <cell r="Q259">
            <v>47929.607138320789</v>
          </cell>
          <cell r="R259">
            <v>61055.482249227374</v>
          </cell>
          <cell r="S259">
            <v>155443.39723827835</v>
          </cell>
          <cell r="T259">
            <v>1022.3233103105292</v>
          </cell>
          <cell r="U259">
            <v>1067.8563051559343</v>
          </cell>
          <cell r="V259">
            <v>1193.2444671810963</v>
          </cell>
          <cell r="W259">
            <v>1250.4207346488693</v>
          </cell>
          <cell r="X259">
            <v>1435.8719845570286</v>
          </cell>
          <cell r="Y259">
            <v>359.47334893916826</v>
          </cell>
          <cell r="Z259">
            <v>385.44249636174879</v>
          </cell>
          <cell r="AA259">
            <v>427.3142610801973</v>
          </cell>
          <cell r="AB259">
            <v>443.97846336555034</v>
          </cell>
          <cell r="AC259">
            <v>515.72035067265313</v>
          </cell>
          <cell r="AD259">
            <v>7.7355639954644975</v>
          </cell>
          <cell r="AE259">
            <v>9.3057906765802691</v>
          </cell>
          <cell r="AF259">
            <v>9.8953952245913257</v>
          </cell>
          <cell r="AG259">
            <v>10.168574732961631</v>
          </cell>
          <cell r="AH259">
            <v>10.197063099670384</v>
          </cell>
        </row>
        <row r="260">
          <cell r="B260">
            <v>60402</v>
          </cell>
          <cell r="C260" t="str">
            <v>CA</v>
          </cell>
          <cell r="D260" t="str">
            <v>Community Choice Aggregator</v>
          </cell>
          <cell r="E260">
            <v>1.6810187566072231E-2</v>
          </cell>
          <cell r="F260">
            <v>1</v>
          </cell>
          <cell r="G260">
            <v>5498.4753013808449</v>
          </cell>
          <cell r="H260">
            <v>5498.4753013808449</v>
          </cell>
          <cell r="I260">
            <v>11.608880937499999</v>
          </cell>
          <cell r="J260">
            <v>116403.7</v>
          </cell>
          <cell r="K260">
            <v>1467752</v>
          </cell>
          <cell r="L260">
            <v>266938</v>
          </cell>
          <cell r="M260">
            <v>5.3971980609576746E-2</v>
          </cell>
          <cell r="N260">
            <v>5.3971980609576746E-2</v>
          </cell>
          <cell r="O260">
            <v>11145.821955249119</v>
          </cell>
          <cell r="P260">
            <v>30089.630572633061</v>
          </cell>
          <cell r="Q260">
            <v>47929.607138320789</v>
          </cell>
          <cell r="R260">
            <v>61055.482249227374</v>
          </cell>
          <cell r="S260">
            <v>155443.39723827835</v>
          </cell>
          <cell r="T260">
            <v>1022.3233103105292</v>
          </cell>
          <cell r="U260">
            <v>1067.8563051559343</v>
          </cell>
          <cell r="V260">
            <v>1193.2444671810963</v>
          </cell>
          <cell r="W260">
            <v>1250.4207346488693</v>
          </cell>
          <cell r="X260">
            <v>1435.8719845570286</v>
          </cell>
          <cell r="Y260">
            <v>359.47334893916826</v>
          </cell>
          <cell r="Z260">
            <v>385.44249636174879</v>
          </cell>
          <cell r="AA260">
            <v>427.3142610801973</v>
          </cell>
          <cell r="AB260">
            <v>443.97846336555034</v>
          </cell>
          <cell r="AC260">
            <v>515.72035067265313</v>
          </cell>
          <cell r="AD260">
            <v>7.7355639954644975</v>
          </cell>
          <cell r="AE260">
            <v>9.3057906765802691</v>
          </cell>
          <cell r="AF260">
            <v>9.8953952245913257</v>
          </cell>
          <cell r="AG260">
            <v>10.168574732961631</v>
          </cell>
          <cell r="AH260">
            <v>10.197063099670384</v>
          </cell>
        </row>
        <row r="261">
          <cell r="B261">
            <v>61083</v>
          </cell>
          <cell r="C261" t="str">
            <v>CA</v>
          </cell>
          <cell r="D261" t="str">
            <v>Community Choice Aggregator</v>
          </cell>
          <cell r="E261">
            <v>1.6810187566072231E-2</v>
          </cell>
          <cell r="F261">
            <v>1</v>
          </cell>
          <cell r="G261">
            <v>6485.7945268107896</v>
          </cell>
          <cell r="H261">
            <v>6485.7945268107896</v>
          </cell>
          <cell r="I261">
            <v>11.608880937499999</v>
          </cell>
          <cell r="J261">
            <v>7473</v>
          </cell>
          <cell r="K261">
            <v>99304</v>
          </cell>
          <cell r="L261">
            <v>15311</v>
          </cell>
          <cell r="M261">
            <v>5.3775045190437951E-2</v>
          </cell>
          <cell r="N261">
            <v>5.3775045190437951E-2</v>
          </cell>
          <cell r="O261">
            <v>11145.821955249119</v>
          </cell>
          <cell r="P261">
            <v>30089.630572633061</v>
          </cell>
          <cell r="Q261">
            <v>47929.607138320789</v>
          </cell>
          <cell r="R261">
            <v>61055.482249227374</v>
          </cell>
          <cell r="S261">
            <v>155443.39723827835</v>
          </cell>
          <cell r="T261">
            <v>1022.3233103105292</v>
          </cell>
          <cell r="U261">
            <v>1067.8563051559343</v>
          </cell>
          <cell r="V261">
            <v>1193.2444671810963</v>
          </cell>
          <cell r="W261">
            <v>1250.4207346488693</v>
          </cell>
          <cell r="X261">
            <v>1435.8719845570286</v>
          </cell>
          <cell r="Y261">
            <v>359.47334893916826</v>
          </cell>
          <cell r="Z261">
            <v>385.44249636174879</v>
          </cell>
          <cell r="AA261">
            <v>427.3142610801973</v>
          </cell>
          <cell r="AB261">
            <v>443.97846336555034</v>
          </cell>
          <cell r="AC261">
            <v>515.72035067265313</v>
          </cell>
          <cell r="AD261">
            <v>7.7355639954644975</v>
          </cell>
          <cell r="AE261">
            <v>9.3057906765802691</v>
          </cell>
          <cell r="AF261">
            <v>9.8953952245913257</v>
          </cell>
          <cell r="AG261">
            <v>10.168574732961631</v>
          </cell>
          <cell r="AH261">
            <v>10.197063099670384</v>
          </cell>
        </row>
        <row r="262">
          <cell r="B262">
            <v>60868</v>
          </cell>
          <cell r="C262" t="str">
            <v>CA</v>
          </cell>
          <cell r="D262" t="str">
            <v>Community Choice Aggregator</v>
          </cell>
          <cell r="E262">
            <v>1.6810187566072231E-2</v>
          </cell>
          <cell r="F262">
            <v>1</v>
          </cell>
          <cell r="G262">
            <v>6954.8323598005863</v>
          </cell>
          <cell r="H262">
            <v>6954.8323598005863</v>
          </cell>
          <cell r="I262">
            <v>11.608880937499999</v>
          </cell>
          <cell r="J262">
            <v>26509.8</v>
          </cell>
          <cell r="K262">
            <v>325048</v>
          </cell>
          <cell r="L262">
            <v>46737</v>
          </cell>
          <cell r="M262">
            <v>6.1526386193696776E-2</v>
          </cell>
          <cell r="N262">
            <v>6.1526386193696776E-2</v>
          </cell>
          <cell r="O262">
            <v>11145.821955249119</v>
          </cell>
          <cell r="P262">
            <v>30089.630572633061</v>
          </cell>
          <cell r="Q262">
            <v>47929.607138320789</v>
          </cell>
          <cell r="R262">
            <v>61055.482249227374</v>
          </cell>
          <cell r="S262">
            <v>155443.39723827835</v>
          </cell>
          <cell r="T262">
            <v>1022.3233103105292</v>
          </cell>
          <cell r="U262">
            <v>1067.8563051559343</v>
          </cell>
          <cell r="V262">
            <v>1193.2444671810963</v>
          </cell>
          <cell r="W262">
            <v>1250.4207346488693</v>
          </cell>
          <cell r="X262">
            <v>1435.8719845570286</v>
          </cell>
          <cell r="Y262">
            <v>359.47334893916826</v>
          </cell>
          <cell r="Z262">
            <v>385.44249636174879</v>
          </cell>
          <cell r="AA262">
            <v>427.3142610801973</v>
          </cell>
          <cell r="AB262">
            <v>443.97846336555034</v>
          </cell>
          <cell r="AC262">
            <v>515.72035067265313</v>
          </cell>
          <cell r="AD262">
            <v>7.7355639954644975</v>
          </cell>
          <cell r="AE262">
            <v>9.3057906765802691</v>
          </cell>
          <cell r="AF262">
            <v>9.8953952245913257</v>
          </cell>
          <cell r="AG262">
            <v>10.168574732961631</v>
          </cell>
          <cell r="AH262">
            <v>10.197063099670384</v>
          </cell>
        </row>
        <row r="263">
          <cell r="B263">
            <v>60759</v>
          </cell>
          <cell r="C263" t="str">
            <v>CA</v>
          </cell>
          <cell r="D263" t="str">
            <v>Community Choice Aggregator</v>
          </cell>
          <cell r="E263">
            <v>1.6810187566072231E-2</v>
          </cell>
          <cell r="F263">
            <v>1</v>
          </cell>
          <cell r="G263">
            <v>6096.6330630253133</v>
          </cell>
          <cell r="H263">
            <v>6096.6330630253133</v>
          </cell>
          <cell r="I263">
            <v>11.608880937499999</v>
          </cell>
          <cell r="J263">
            <v>118912</v>
          </cell>
          <cell r="K263">
            <v>1484079</v>
          </cell>
          <cell r="L263">
            <v>243426</v>
          </cell>
          <cell r="M263">
            <v>5.7275359726064103E-2</v>
          </cell>
          <cell r="N263">
            <v>5.7275359726064103E-2</v>
          </cell>
          <cell r="O263">
            <v>11145.821955249119</v>
          </cell>
          <cell r="P263">
            <v>30089.630572633061</v>
          </cell>
          <cell r="Q263">
            <v>47929.607138320789</v>
          </cell>
          <cell r="R263">
            <v>61055.482249227374</v>
          </cell>
          <cell r="S263">
            <v>155443.39723827835</v>
          </cell>
          <cell r="T263">
            <v>1022.3233103105292</v>
          </cell>
          <cell r="U263">
            <v>1067.8563051559343</v>
          </cell>
          <cell r="V263">
            <v>1193.2444671810963</v>
          </cell>
          <cell r="W263">
            <v>1250.4207346488693</v>
          </cell>
          <cell r="X263">
            <v>1435.8719845570286</v>
          </cell>
          <cell r="Y263">
            <v>359.47334893916826</v>
          </cell>
          <cell r="Z263">
            <v>385.44249636174879</v>
          </cell>
          <cell r="AA263">
            <v>427.3142610801973</v>
          </cell>
          <cell r="AB263">
            <v>443.97846336555034</v>
          </cell>
          <cell r="AC263">
            <v>515.72035067265313</v>
          </cell>
          <cell r="AD263">
            <v>7.7355639954644975</v>
          </cell>
          <cell r="AE263">
            <v>9.3057906765802691</v>
          </cell>
          <cell r="AF263">
            <v>9.8953952245913257</v>
          </cell>
          <cell r="AG263">
            <v>10.168574732961631</v>
          </cell>
          <cell r="AH263">
            <v>10.197063099670384</v>
          </cell>
        </row>
        <row r="264">
          <cell r="B264">
            <v>59126</v>
          </cell>
          <cell r="C264" t="str">
            <v>CA</v>
          </cell>
          <cell r="D264" t="str">
            <v>Community Choice Aggregator</v>
          </cell>
          <cell r="E264">
            <v>1.6810187566072231E-2</v>
          </cell>
          <cell r="F264">
            <v>1</v>
          </cell>
          <cell r="G264">
            <v>6417.2867132867132</v>
          </cell>
          <cell r="H264">
            <v>6417.2867132867132</v>
          </cell>
          <cell r="I264">
            <v>11.608880937499999</v>
          </cell>
          <cell r="J264">
            <v>111098</v>
          </cell>
          <cell r="K264">
            <v>1261799</v>
          </cell>
          <cell r="L264">
            <v>196625</v>
          </cell>
          <cell r="M264">
            <v>6.6339286548783724E-2</v>
          </cell>
          <cell r="N264">
            <v>6.6339286548783724E-2</v>
          </cell>
          <cell r="O264">
            <v>11145.821955249119</v>
          </cell>
          <cell r="P264">
            <v>30089.630572633061</v>
          </cell>
          <cell r="Q264">
            <v>47929.607138320789</v>
          </cell>
          <cell r="R264">
            <v>61055.482249227374</v>
          </cell>
          <cell r="S264">
            <v>155443.39723827835</v>
          </cell>
          <cell r="T264">
            <v>1022.3233103105292</v>
          </cell>
          <cell r="U264">
            <v>1067.8563051559343</v>
          </cell>
          <cell r="V264">
            <v>1193.2444671810963</v>
          </cell>
          <cell r="W264">
            <v>1250.4207346488693</v>
          </cell>
          <cell r="X264">
            <v>1435.8719845570286</v>
          </cell>
          <cell r="Y264">
            <v>359.47334893916826</v>
          </cell>
          <cell r="Z264">
            <v>385.44249636174879</v>
          </cell>
          <cell r="AA264">
            <v>427.3142610801973</v>
          </cell>
          <cell r="AB264">
            <v>443.97846336555034</v>
          </cell>
          <cell r="AC264">
            <v>515.72035067265313</v>
          </cell>
          <cell r="AD264">
            <v>7.7355639954644975</v>
          </cell>
          <cell r="AE264">
            <v>9.3057906765802691</v>
          </cell>
          <cell r="AF264">
            <v>9.8953952245913257</v>
          </cell>
          <cell r="AG264">
            <v>10.168574732961631</v>
          </cell>
          <cell r="AH264">
            <v>10.197063099670384</v>
          </cell>
        </row>
        <row r="265">
          <cell r="B265">
            <v>694</v>
          </cell>
          <cell r="C265" t="str">
            <v>CA</v>
          </cell>
          <cell r="D265" t="str">
            <v>Cooperative</v>
          </cell>
          <cell r="E265">
            <v>0.27357228634140346</v>
          </cell>
          <cell r="F265">
            <v>0</v>
          </cell>
          <cell r="G265">
            <v>0</v>
          </cell>
          <cell r="H265">
            <v>6825.6523544084657</v>
          </cell>
          <cell r="I265">
            <v>11.608880937499999</v>
          </cell>
          <cell r="J265">
            <v>0</v>
          </cell>
          <cell r="K265">
            <v>0</v>
          </cell>
          <cell r="L265">
            <v>0</v>
          </cell>
          <cell r="M265">
            <v>0</v>
          </cell>
          <cell r="N265">
            <v>5.3820141526214393E-2</v>
          </cell>
          <cell r="O265">
            <v>11145.821955249119</v>
          </cell>
          <cell r="P265">
            <v>30089.630572633061</v>
          </cell>
          <cell r="Q265">
            <v>47929.607138320789</v>
          </cell>
          <cell r="R265">
            <v>61055.482249227374</v>
          </cell>
          <cell r="S265">
            <v>155443.39723827835</v>
          </cell>
          <cell r="T265">
            <v>1022.3233103105292</v>
          </cell>
          <cell r="U265">
            <v>1067.8563051559343</v>
          </cell>
          <cell r="V265">
            <v>1193.2444671810963</v>
          </cell>
          <cell r="W265">
            <v>1250.4207346488693</v>
          </cell>
          <cell r="X265">
            <v>1435.8719845570286</v>
          </cell>
          <cell r="Y265">
            <v>359.47334893916826</v>
          </cell>
          <cell r="Z265">
            <v>385.44249636174879</v>
          </cell>
          <cell r="AA265">
            <v>427.3142610801973</v>
          </cell>
          <cell r="AB265">
            <v>443.97846336555034</v>
          </cell>
          <cell r="AC265">
            <v>515.72035067265313</v>
          </cell>
          <cell r="AD265">
            <v>7.7355639954644975</v>
          </cell>
          <cell r="AE265">
            <v>9.3057906765802691</v>
          </cell>
          <cell r="AF265">
            <v>9.8953952245913257</v>
          </cell>
          <cell r="AG265">
            <v>10.168574732961631</v>
          </cell>
          <cell r="AH265">
            <v>10.197063099670384</v>
          </cell>
        </row>
        <row r="266">
          <cell r="B266">
            <v>15308</v>
          </cell>
          <cell r="C266" t="str">
            <v>CA</v>
          </cell>
          <cell r="D266" t="str">
            <v>Cooperative</v>
          </cell>
          <cell r="E266">
            <v>0.26255122351012761</v>
          </cell>
          <cell r="F266">
            <v>0</v>
          </cell>
          <cell r="G266">
            <v>0</v>
          </cell>
          <cell r="H266">
            <v>6825.6523544084657</v>
          </cell>
          <cell r="I266">
            <v>11.608880937499999</v>
          </cell>
          <cell r="J266">
            <v>0</v>
          </cell>
          <cell r="K266">
            <v>0</v>
          </cell>
          <cell r="L266">
            <v>0</v>
          </cell>
          <cell r="M266">
            <v>0</v>
          </cell>
          <cell r="N266">
            <v>5.3820141526214393E-2</v>
          </cell>
          <cell r="O266">
            <v>11145.821955249119</v>
          </cell>
          <cell r="P266">
            <v>30089.630572633061</v>
          </cell>
          <cell r="Q266">
            <v>47929.607138320789</v>
          </cell>
          <cell r="R266">
            <v>61055.482249227374</v>
          </cell>
          <cell r="S266">
            <v>155443.39723827835</v>
          </cell>
          <cell r="T266">
            <v>1022.3233103105292</v>
          </cell>
          <cell r="U266">
            <v>1067.8563051559343</v>
          </cell>
          <cell r="V266">
            <v>1193.2444671810963</v>
          </cell>
          <cell r="W266">
            <v>1250.4207346488693</v>
          </cell>
          <cell r="X266">
            <v>1435.8719845570286</v>
          </cell>
          <cell r="Y266">
            <v>359.47334893916826</v>
          </cell>
          <cell r="Z266">
            <v>385.44249636174879</v>
          </cell>
          <cell r="AA266">
            <v>427.3142610801973</v>
          </cell>
          <cell r="AB266">
            <v>443.97846336555034</v>
          </cell>
          <cell r="AC266">
            <v>515.72035067265313</v>
          </cell>
          <cell r="AD266">
            <v>7.7355639954644975</v>
          </cell>
          <cell r="AE266">
            <v>9.3057906765802691</v>
          </cell>
          <cell r="AF266">
            <v>9.8953952245913257</v>
          </cell>
          <cell r="AG266">
            <v>10.168574732961631</v>
          </cell>
          <cell r="AH266">
            <v>10.197063099670384</v>
          </cell>
        </row>
        <row r="267">
          <cell r="B267">
            <v>18260</v>
          </cell>
          <cell r="C267" t="str">
            <v>CA</v>
          </cell>
          <cell r="D267" t="str">
            <v>Cooperative</v>
          </cell>
          <cell r="E267">
            <v>1.6810187566072231E-2</v>
          </cell>
          <cell r="F267">
            <v>1</v>
          </cell>
          <cell r="G267">
            <v>12552.283503868231</v>
          </cell>
          <cell r="H267">
            <v>12552.283503868231</v>
          </cell>
          <cell r="I267">
            <v>11.608880937499999</v>
          </cell>
          <cell r="J267">
            <v>5013.5</v>
          </cell>
          <cell r="K267">
            <v>50297</v>
          </cell>
          <cell r="L267">
            <v>4007</v>
          </cell>
          <cell r="M267">
            <v>8.8579807324517368E-2</v>
          </cell>
          <cell r="N267">
            <v>8.8579807324517368E-2</v>
          </cell>
          <cell r="O267">
            <v>11145.821955249119</v>
          </cell>
          <cell r="P267">
            <v>30089.630572633061</v>
          </cell>
          <cell r="Q267">
            <v>47929.607138320789</v>
          </cell>
          <cell r="R267">
            <v>61055.482249227374</v>
          </cell>
          <cell r="S267">
            <v>155443.39723827835</v>
          </cell>
          <cell r="T267">
            <v>1022.3233103105292</v>
          </cell>
          <cell r="U267">
            <v>1067.8563051559343</v>
          </cell>
          <cell r="V267">
            <v>1193.2444671810963</v>
          </cell>
          <cell r="W267">
            <v>1250.4207346488693</v>
          </cell>
          <cell r="X267">
            <v>1435.8719845570286</v>
          </cell>
          <cell r="Y267">
            <v>359.47334893916826</v>
          </cell>
          <cell r="Z267">
            <v>385.44249636174879</v>
          </cell>
          <cell r="AA267">
            <v>427.3142610801973</v>
          </cell>
          <cell r="AB267">
            <v>443.97846336555034</v>
          </cell>
          <cell r="AC267">
            <v>515.72035067265313</v>
          </cell>
          <cell r="AD267">
            <v>7.7355639954644975</v>
          </cell>
          <cell r="AE267">
            <v>9.3057906765802691</v>
          </cell>
          <cell r="AF267">
            <v>9.8953952245913257</v>
          </cell>
          <cell r="AG267">
            <v>10.168574732961631</v>
          </cell>
          <cell r="AH267">
            <v>10.197063099670384</v>
          </cell>
        </row>
        <row r="268">
          <cell r="B268">
            <v>19840</v>
          </cell>
          <cell r="C268" t="str">
            <v>CA</v>
          </cell>
          <cell r="D268" t="str">
            <v>Cooperative</v>
          </cell>
          <cell r="E268">
            <v>1.6810187566072231E-2</v>
          </cell>
          <cell r="F268">
            <v>1</v>
          </cell>
          <cell r="G268">
            <v>14750.325913765631</v>
          </cell>
          <cell r="H268">
            <v>14750.325913765631</v>
          </cell>
          <cell r="I268">
            <v>11.608880937499999</v>
          </cell>
          <cell r="J268">
            <v>41591.5</v>
          </cell>
          <cell r="K268">
            <v>305494</v>
          </cell>
          <cell r="L268">
            <v>20711</v>
          </cell>
          <cell r="M268">
            <v>0.12670075878034021</v>
          </cell>
          <cell r="N268">
            <v>0.12670075878034021</v>
          </cell>
          <cell r="O268">
            <v>11145.821955249119</v>
          </cell>
          <cell r="P268">
            <v>30089.630572633061</v>
          </cell>
          <cell r="Q268">
            <v>47929.607138320789</v>
          </cell>
          <cell r="R268">
            <v>61055.482249227374</v>
          </cell>
          <cell r="S268">
            <v>155443.39723827835</v>
          </cell>
          <cell r="T268">
            <v>1022.3233103105292</v>
          </cell>
          <cell r="U268">
            <v>1067.8563051559343</v>
          </cell>
          <cell r="V268">
            <v>1193.2444671810963</v>
          </cell>
          <cell r="W268">
            <v>1250.4207346488693</v>
          </cell>
          <cell r="X268">
            <v>1435.8719845570286</v>
          </cell>
          <cell r="Y268">
            <v>359.47334893916826</v>
          </cell>
          <cell r="Z268">
            <v>385.44249636174879</v>
          </cell>
          <cell r="AA268">
            <v>427.3142610801973</v>
          </cell>
          <cell r="AB268">
            <v>443.97846336555034</v>
          </cell>
          <cell r="AC268">
            <v>515.72035067265313</v>
          </cell>
          <cell r="AD268">
            <v>7.7355639954644975</v>
          </cell>
          <cell r="AE268">
            <v>9.3057906765802691</v>
          </cell>
          <cell r="AF268">
            <v>9.8953952245913257</v>
          </cell>
          <cell r="AG268">
            <v>10.168574732961631</v>
          </cell>
          <cell r="AH268">
            <v>10.197063099670384</v>
          </cell>
        </row>
        <row r="269">
          <cell r="B269">
            <v>3990</v>
          </cell>
          <cell r="C269" t="str">
            <v>CA</v>
          </cell>
          <cell r="D269" t="str">
            <v>Federal</v>
          </cell>
          <cell r="E269">
            <v>1.6810187566072231E-2</v>
          </cell>
          <cell r="F269">
            <v>0</v>
          </cell>
          <cell r="G269">
            <v>0</v>
          </cell>
          <cell r="H269">
            <v>0</v>
          </cell>
          <cell r="I269">
            <v>11.608880937499999</v>
          </cell>
          <cell r="J269">
            <v>0</v>
          </cell>
          <cell r="K269">
            <v>0</v>
          </cell>
          <cell r="L269">
            <v>0</v>
          </cell>
          <cell r="M269">
            <v>0</v>
          </cell>
          <cell r="N269">
            <v>0</v>
          </cell>
          <cell r="O269">
            <v>11145.821955249119</v>
          </cell>
          <cell r="P269">
            <v>30089.630572633061</v>
          </cell>
          <cell r="Q269">
            <v>47929.607138320789</v>
          </cell>
          <cell r="R269">
            <v>61055.482249227374</v>
          </cell>
          <cell r="S269">
            <v>155443.39723827835</v>
          </cell>
          <cell r="T269">
            <v>1022.3233103105292</v>
          </cell>
          <cell r="U269">
            <v>1067.8563051559343</v>
          </cell>
          <cell r="V269">
            <v>1193.2444671810963</v>
          </cell>
          <cell r="W269">
            <v>1250.4207346488693</v>
          </cell>
          <cell r="X269">
            <v>1435.8719845570286</v>
          </cell>
          <cell r="Y269">
            <v>359.47334893916826</v>
          </cell>
          <cell r="Z269">
            <v>385.44249636174879</v>
          </cell>
          <cell r="AA269">
            <v>427.3142610801973</v>
          </cell>
          <cell r="AB269">
            <v>443.97846336555034</v>
          </cell>
          <cell r="AC269">
            <v>515.72035067265313</v>
          </cell>
          <cell r="AD269">
            <v>7.7355639954644975</v>
          </cell>
          <cell r="AE269">
            <v>9.3057906765802691</v>
          </cell>
          <cell r="AF269">
            <v>9.8953952245913257</v>
          </cell>
          <cell r="AG269">
            <v>10.168574732961631</v>
          </cell>
          <cell r="AH269">
            <v>10.197063099670384</v>
          </cell>
        </row>
        <row r="270">
          <cell r="B270">
            <v>27000</v>
          </cell>
          <cell r="C270" t="str">
            <v>CA</v>
          </cell>
          <cell r="D270" t="str">
            <v>Federal</v>
          </cell>
          <cell r="E270">
            <v>1.6810187566072231E-2</v>
          </cell>
          <cell r="F270">
            <v>0</v>
          </cell>
          <cell r="G270">
            <v>0</v>
          </cell>
          <cell r="H270">
            <v>0</v>
          </cell>
          <cell r="I270">
            <v>11.608880937499999</v>
          </cell>
          <cell r="J270">
            <v>0</v>
          </cell>
          <cell r="K270">
            <v>0</v>
          </cell>
          <cell r="L270">
            <v>0</v>
          </cell>
          <cell r="M270">
            <v>0</v>
          </cell>
          <cell r="N270">
            <v>0</v>
          </cell>
          <cell r="O270">
            <v>11145.821955249119</v>
          </cell>
          <cell r="P270">
            <v>30089.630572633061</v>
          </cell>
          <cell r="Q270">
            <v>47929.607138320789</v>
          </cell>
          <cell r="R270">
            <v>61055.482249227374</v>
          </cell>
          <cell r="S270">
            <v>155443.39723827835</v>
          </cell>
          <cell r="T270">
            <v>1022.3233103105292</v>
          </cell>
          <cell r="U270">
            <v>1067.8563051559343</v>
          </cell>
          <cell r="V270">
            <v>1193.2444671810963</v>
          </cell>
          <cell r="W270">
            <v>1250.4207346488693</v>
          </cell>
          <cell r="X270">
            <v>1435.8719845570286</v>
          </cell>
          <cell r="Y270">
            <v>359.47334893916826</v>
          </cell>
          <cell r="Z270">
            <v>385.44249636174879</v>
          </cell>
          <cell r="AA270">
            <v>427.3142610801973</v>
          </cell>
          <cell r="AB270">
            <v>443.97846336555034</v>
          </cell>
          <cell r="AC270">
            <v>515.72035067265313</v>
          </cell>
          <cell r="AD270">
            <v>7.7355639954644975</v>
          </cell>
          <cell r="AE270">
            <v>9.3057906765802691</v>
          </cell>
          <cell r="AF270">
            <v>9.8953952245913257</v>
          </cell>
          <cell r="AG270">
            <v>10.168574732961631</v>
          </cell>
          <cell r="AH270">
            <v>10.197063099670384</v>
          </cell>
        </row>
        <row r="271">
          <cell r="B271">
            <v>17612</v>
          </cell>
          <cell r="C271" t="str">
            <v>CA</v>
          </cell>
          <cell r="D271" t="str">
            <v>Investor Owned</v>
          </cell>
          <cell r="E271">
            <v>1.6810187566072231E-2</v>
          </cell>
          <cell r="F271">
            <v>1</v>
          </cell>
          <cell r="G271">
            <v>3705.4469456176253</v>
          </cell>
          <cell r="H271">
            <v>3705.4469456176253</v>
          </cell>
          <cell r="I271">
            <v>11.608880937499999</v>
          </cell>
          <cell r="J271">
            <v>24750.2</v>
          </cell>
          <cell r="K271">
            <v>85103</v>
          </cell>
          <cell r="L271">
            <v>22967</v>
          </cell>
          <cell r="M271">
            <v>0.25323133118810442</v>
          </cell>
          <cell r="N271">
            <v>0.25323133118810442</v>
          </cell>
          <cell r="O271">
            <v>11145.821955249119</v>
          </cell>
          <cell r="P271">
            <v>30089.630572633061</v>
          </cell>
          <cell r="Q271">
            <v>47929.607138320789</v>
          </cell>
          <cell r="R271">
            <v>61055.482249227374</v>
          </cell>
          <cell r="S271">
            <v>155443.39723827835</v>
          </cell>
          <cell r="T271">
            <v>1022.3233103105292</v>
          </cell>
          <cell r="U271">
            <v>1067.8563051559343</v>
          </cell>
          <cell r="V271">
            <v>1193.2444671810963</v>
          </cell>
          <cell r="W271">
            <v>1250.4207346488693</v>
          </cell>
          <cell r="X271">
            <v>1435.8719845570286</v>
          </cell>
          <cell r="Y271">
            <v>359.47334893916826</v>
          </cell>
          <cell r="Z271">
            <v>385.44249636174879</v>
          </cell>
          <cell r="AA271">
            <v>427.3142610801973</v>
          </cell>
          <cell r="AB271">
            <v>443.97846336555034</v>
          </cell>
          <cell r="AC271">
            <v>515.72035067265313</v>
          </cell>
          <cell r="AD271">
            <v>7.7355639954644975</v>
          </cell>
          <cell r="AE271">
            <v>9.3057906765802691</v>
          </cell>
          <cell r="AF271">
            <v>9.8953952245913257</v>
          </cell>
          <cell r="AG271">
            <v>10.168574732961631</v>
          </cell>
          <cell r="AH271">
            <v>10.197063099670384</v>
          </cell>
        </row>
        <row r="272">
          <cell r="B272">
            <v>57483</v>
          </cell>
          <cell r="C272" t="str">
            <v>CA</v>
          </cell>
          <cell r="D272" t="str">
            <v>Investor Owned</v>
          </cell>
          <cell r="E272">
            <v>1.6810187566072231E-2</v>
          </cell>
          <cell r="F272">
            <v>1</v>
          </cell>
          <cell r="G272">
            <v>6723.05909617613</v>
          </cell>
          <cell r="H272">
            <v>6723.05909617613</v>
          </cell>
          <cell r="I272">
            <v>11.608880937499999</v>
          </cell>
          <cell r="J272">
            <v>41431.9</v>
          </cell>
          <cell r="K272">
            <v>295902</v>
          </cell>
          <cell r="L272">
            <v>44013</v>
          </cell>
          <cell r="M272">
            <v>0.11929828078071032</v>
          </cell>
          <cell r="N272">
            <v>0.11929828078071032</v>
          </cell>
          <cell r="O272">
            <v>11145.821955249119</v>
          </cell>
          <cell r="P272">
            <v>30089.630572633061</v>
          </cell>
          <cell r="Q272">
            <v>47929.607138320789</v>
          </cell>
          <cell r="R272">
            <v>61055.482249227374</v>
          </cell>
          <cell r="S272">
            <v>155443.39723827835</v>
          </cell>
          <cell r="T272">
            <v>1022.3233103105292</v>
          </cell>
          <cell r="U272">
            <v>1067.8563051559343</v>
          </cell>
          <cell r="V272">
            <v>1193.2444671810963</v>
          </cell>
          <cell r="W272">
            <v>1250.4207346488693</v>
          </cell>
          <cell r="X272">
            <v>1435.8719845570286</v>
          </cell>
          <cell r="Y272">
            <v>359.47334893916826</v>
          </cell>
          <cell r="Z272">
            <v>385.44249636174879</v>
          </cell>
          <cell r="AA272">
            <v>427.3142610801973</v>
          </cell>
          <cell r="AB272">
            <v>443.97846336555034</v>
          </cell>
          <cell r="AC272">
            <v>515.72035067265313</v>
          </cell>
          <cell r="AD272">
            <v>7.7355639954644975</v>
          </cell>
          <cell r="AE272">
            <v>9.3057906765802691</v>
          </cell>
          <cell r="AF272">
            <v>9.8953952245913257</v>
          </cell>
          <cell r="AG272">
            <v>10.168574732961631</v>
          </cell>
          <cell r="AH272">
            <v>10.197063099670384</v>
          </cell>
        </row>
        <row r="273">
          <cell r="B273">
            <v>14328</v>
          </cell>
          <cell r="C273" t="str">
            <v>CA</v>
          </cell>
          <cell r="D273" t="str">
            <v>Investor Owned</v>
          </cell>
          <cell r="E273">
            <v>0.2628462989422567</v>
          </cell>
          <cell r="F273">
            <v>1</v>
          </cell>
          <cell r="G273">
            <v>6071.1681232622368</v>
          </cell>
          <cell r="H273">
            <v>6071.1681232622368</v>
          </cell>
          <cell r="I273">
            <v>11.608880937499999</v>
          </cell>
          <cell r="J273">
            <v>5872993</v>
          </cell>
          <cell r="K273">
            <v>29814086</v>
          </cell>
          <cell r="L273">
            <v>4910766</v>
          </cell>
          <cell r="M273">
            <v>0.17404159316938048</v>
          </cell>
          <cell r="N273">
            <v>0.17404159316938048</v>
          </cell>
          <cell r="O273">
            <v>11145.821955249119</v>
          </cell>
          <cell r="P273">
            <v>30089.630572633061</v>
          </cell>
          <cell r="Q273">
            <v>47929.607138320789</v>
          </cell>
          <cell r="R273">
            <v>61055.482249227374</v>
          </cell>
          <cell r="S273">
            <v>155443.39723827835</v>
          </cell>
          <cell r="T273">
            <v>1022.3233103105292</v>
          </cell>
          <cell r="U273">
            <v>1067.8563051559343</v>
          </cell>
          <cell r="V273">
            <v>1193.2444671810963</v>
          </cell>
          <cell r="W273">
            <v>1250.4207346488693</v>
          </cell>
          <cell r="X273">
            <v>1435.8719845570286</v>
          </cell>
          <cell r="Y273">
            <v>359.47334893916826</v>
          </cell>
          <cell r="Z273">
            <v>385.44249636174879</v>
          </cell>
          <cell r="AA273">
            <v>427.3142610801973</v>
          </cell>
          <cell r="AB273">
            <v>443.97846336555034</v>
          </cell>
          <cell r="AC273">
            <v>515.72035067265313</v>
          </cell>
          <cell r="AD273">
            <v>7.7355639954644975</v>
          </cell>
          <cell r="AE273">
            <v>9.3057906765802691</v>
          </cell>
          <cell r="AF273">
            <v>9.8953952245913257</v>
          </cell>
          <cell r="AG273">
            <v>10.168574732961631</v>
          </cell>
          <cell r="AH273">
            <v>10.197063099670384</v>
          </cell>
        </row>
        <row r="274">
          <cell r="B274">
            <v>14354</v>
          </cell>
          <cell r="C274" t="str">
            <v>CA</v>
          </cell>
          <cell r="D274" t="str">
            <v>Investor Owned</v>
          </cell>
          <cell r="E274">
            <v>0.24508584279273879</v>
          </cell>
          <cell r="F274">
            <v>1</v>
          </cell>
          <cell r="G274">
            <v>10009.51043024848</v>
          </cell>
          <cell r="H274">
            <v>10009.51043024848</v>
          </cell>
          <cell r="I274">
            <v>11.608880937499999</v>
          </cell>
          <cell r="J274">
            <v>1802365.4000000001</v>
          </cell>
          <cell r="K274">
            <v>17150115</v>
          </cell>
          <cell r="L274">
            <v>1713382</v>
          </cell>
          <cell r="M274">
            <v>9.1176066652528726E-2</v>
          </cell>
          <cell r="N274">
            <v>9.1176066652528726E-2</v>
          </cell>
          <cell r="O274">
            <v>11145.821955249119</v>
          </cell>
          <cell r="P274">
            <v>30089.630572633061</v>
          </cell>
          <cell r="Q274">
            <v>47929.607138320789</v>
          </cell>
          <cell r="R274">
            <v>61055.482249227374</v>
          </cell>
          <cell r="S274">
            <v>155443.39723827835</v>
          </cell>
          <cell r="T274">
            <v>1022.3233103105292</v>
          </cell>
          <cell r="U274">
            <v>1067.8563051559343</v>
          </cell>
          <cell r="V274">
            <v>1193.2444671810963</v>
          </cell>
          <cell r="W274">
            <v>1250.4207346488693</v>
          </cell>
          <cell r="X274">
            <v>1435.8719845570286</v>
          </cell>
          <cell r="Y274">
            <v>359.47334893916826</v>
          </cell>
          <cell r="Z274">
            <v>385.44249636174879</v>
          </cell>
          <cell r="AA274">
            <v>427.3142610801973</v>
          </cell>
          <cell r="AB274">
            <v>443.97846336555034</v>
          </cell>
          <cell r="AC274">
            <v>515.72035067265313</v>
          </cell>
          <cell r="AD274">
            <v>7.7355639954644975</v>
          </cell>
          <cell r="AE274">
            <v>9.3057906765802691</v>
          </cell>
          <cell r="AF274">
            <v>9.8953952245913257</v>
          </cell>
          <cell r="AG274">
            <v>10.168574732961631</v>
          </cell>
          <cell r="AH274">
            <v>10.197063099670384</v>
          </cell>
        </row>
        <row r="275">
          <cell r="B275">
            <v>16612</v>
          </cell>
          <cell r="C275" t="str">
            <v>CA</v>
          </cell>
          <cell r="D275" t="str">
            <v>Municipal</v>
          </cell>
          <cell r="E275">
            <v>1.6810187566072231E-2</v>
          </cell>
          <cell r="F275">
            <v>1</v>
          </cell>
          <cell r="G275">
            <v>5346.4435146443511</v>
          </cell>
          <cell r="H275">
            <v>5346.4435146443511</v>
          </cell>
          <cell r="I275">
            <v>11.608880937499999</v>
          </cell>
          <cell r="J275">
            <v>1354.6</v>
          </cell>
          <cell r="K275">
            <v>6389</v>
          </cell>
          <cell r="L275">
            <v>1195</v>
          </cell>
          <cell r="M275">
            <v>0.18596472802570826</v>
          </cell>
          <cell r="N275">
            <v>0.18596472802570826</v>
          </cell>
          <cell r="O275">
            <v>11145.821955249119</v>
          </cell>
          <cell r="P275">
            <v>30089.630572633061</v>
          </cell>
          <cell r="Q275">
            <v>47929.607138320789</v>
          </cell>
          <cell r="R275">
            <v>61055.482249227374</v>
          </cell>
          <cell r="S275">
            <v>155443.39723827835</v>
          </cell>
          <cell r="T275">
            <v>1022.3233103105292</v>
          </cell>
          <cell r="U275">
            <v>1067.8563051559343</v>
          </cell>
          <cell r="V275">
            <v>1193.2444671810963</v>
          </cell>
          <cell r="W275">
            <v>1250.4207346488693</v>
          </cell>
          <cell r="X275">
            <v>1435.8719845570286</v>
          </cell>
          <cell r="Y275">
            <v>359.47334893916826</v>
          </cell>
          <cell r="Z275">
            <v>385.44249636174879</v>
          </cell>
          <cell r="AA275">
            <v>427.3142610801973</v>
          </cell>
          <cell r="AB275">
            <v>443.97846336555034</v>
          </cell>
          <cell r="AC275">
            <v>515.72035067265313</v>
          </cell>
          <cell r="AD275">
            <v>7.7355639954644975</v>
          </cell>
          <cell r="AE275">
            <v>9.3057906765802691</v>
          </cell>
          <cell r="AF275">
            <v>9.8953952245913257</v>
          </cell>
          <cell r="AG275">
            <v>10.168574732961631</v>
          </cell>
          <cell r="AH275">
            <v>10.197063099670384</v>
          </cell>
        </row>
        <row r="276">
          <cell r="B276">
            <v>207</v>
          </cell>
          <cell r="C276" t="str">
            <v>CA</v>
          </cell>
          <cell r="D276" t="str">
            <v>Municipal</v>
          </cell>
          <cell r="E276">
            <v>1.6810187566072231E-2</v>
          </cell>
          <cell r="F276">
            <v>1</v>
          </cell>
          <cell r="G276">
            <v>4324.7847248221642</v>
          </cell>
          <cell r="H276">
            <v>4324.7847248221642</v>
          </cell>
          <cell r="I276">
            <v>11.608880937499999</v>
          </cell>
          <cell r="J276">
            <v>27678.799999999999</v>
          </cell>
          <cell r="K276">
            <v>138618</v>
          </cell>
          <cell r="L276">
            <v>32052</v>
          </cell>
          <cell r="M276">
            <v>0.16746559449923534</v>
          </cell>
          <cell r="N276">
            <v>0.16746559449923534</v>
          </cell>
          <cell r="O276">
            <v>11145.821955249119</v>
          </cell>
          <cell r="P276">
            <v>30089.630572633061</v>
          </cell>
          <cell r="Q276">
            <v>47929.607138320789</v>
          </cell>
          <cell r="R276">
            <v>61055.482249227374</v>
          </cell>
          <cell r="S276">
            <v>155443.39723827835</v>
          </cell>
          <cell r="T276">
            <v>1022.3233103105292</v>
          </cell>
          <cell r="U276">
            <v>1067.8563051559343</v>
          </cell>
          <cell r="V276">
            <v>1193.2444671810963</v>
          </cell>
          <cell r="W276">
            <v>1250.4207346488693</v>
          </cell>
          <cell r="X276">
            <v>1435.8719845570286</v>
          </cell>
          <cell r="Y276">
            <v>359.47334893916826</v>
          </cell>
          <cell r="Z276">
            <v>385.44249636174879</v>
          </cell>
          <cell r="AA276">
            <v>427.3142610801973</v>
          </cell>
          <cell r="AB276">
            <v>443.97846336555034</v>
          </cell>
          <cell r="AC276">
            <v>515.72035067265313</v>
          </cell>
          <cell r="AD276">
            <v>7.7355639954644975</v>
          </cell>
          <cell r="AE276">
            <v>9.3057906765802691</v>
          </cell>
          <cell r="AF276">
            <v>9.8953952245913257</v>
          </cell>
          <cell r="AG276">
            <v>10.168574732961631</v>
          </cell>
          <cell r="AH276">
            <v>10.197063099670384</v>
          </cell>
        </row>
        <row r="277">
          <cell r="B277">
            <v>590</v>
          </cell>
          <cell r="C277" t="str">
            <v>CA</v>
          </cell>
          <cell r="D277" t="str">
            <v>Municipal</v>
          </cell>
          <cell r="E277">
            <v>1.6810187566072231E-2</v>
          </cell>
          <cell r="F277">
            <v>1</v>
          </cell>
          <cell r="G277">
            <v>5360.2441808718531</v>
          </cell>
          <cell r="H277">
            <v>5360.2441808718531</v>
          </cell>
          <cell r="I277">
            <v>11.608880937499999</v>
          </cell>
          <cell r="J277">
            <v>95299</v>
          </cell>
          <cell r="K277">
            <v>554067</v>
          </cell>
          <cell r="L277">
            <v>103366</v>
          </cell>
          <cell r="M277">
            <v>0.14601020626778438</v>
          </cell>
          <cell r="N277">
            <v>0.14601020626778438</v>
          </cell>
          <cell r="O277">
            <v>11145.821955249119</v>
          </cell>
          <cell r="P277">
            <v>30089.630572633061</v>
          </cell>
          <cell r="Q277">
            <v>47929.607138320789</v>
          </cell>
          <cell r="R277">
            <v>61055.482249227374</v>
          </cell>
          <cell r="S277">
            <v>155443.39723827835</v>
          </cell>
          <cell r="T277">
            <v>1022.3233103105292</v>
          </cell>
          <cell r="U277">
            <v>1067.8563051559343</v>
          </cell>
          <cell r="V277">
            <v>1193.2444671810963</v>
          </cell>
          <cell r="W277">
            <v>1250.4207346488693</v>
          </cell>
          <cell r="X277">
            <v>1435.8719845570286</v>
          </cell>
          <cell r="Y277">
            <v>359.47334893916826</v>
          </cell>
          <cell r="Z277">
            <v>385.44249636174879</v>
          </cell>
          <cell r="AA277">
            <v>427.3142610801973</v>
          </cell>
          <cell r="AB277">
            <v>443.97846336555034</v>
          </cell>
          <cell r="AC277">
            <v>515.72035067265313</v>
          </cell>
          <cell r="AD277">
            <v>7.7355639954644975</v>
          </cell>
          <cell r="AE277">
            <v>9.3057906765802691</v>
          </cell>
          <cell r="AF277">
            <v>9.8953952245913257</v>
          </cell>
          <cell r="AG277">
            <v>10.168574732961631</v>
          </cell>
          <cell r="AH277">
            <v>10.197063099670384</v>
          </cell>
        </row>
        <row r="278">
          <cell r="B278">
            <v>1050</v>
          </cell>
          <cell r="C278" t="str">
            <v>CA</v>
          </cell>
          <cell r="D278" t="str">
            <v>Municipal</v>
          </cell>
          <cell r="E278">
            <v>1.6810187566072231E-2</v>
          </cell>
          <cell r="F278">
            <v>1</v>
          </cell>
          <cell r="G278">
            <v>5896.3365539452498</v>
          </cell>
          <cell r="H278">
            <v>5896.3365539452498</v>
          </cell>
          <cell r="I278">
            <v>11.608880937499999</v>
          </cell>
          <cell r="J278">
            <v>12332</v>
          </cell>
          <cell r="K278">
            <v>87879</v>
          </cell>
          <cell r="L278">
            <v>14904</v>
          </cell>
          <cell r="M278">
            <v>0.11670336328463002</v>
          </cell>
          <cell r="N278">
            <v>0.11670336328463002</v>
          </cell>
          <cell r="O278">
            <v>11145.821955249119</v>
          </cell>
          <cell r="P278">
            <v>30089.630572633061</v>
          </cell>
          <cell r="Q278">
            <v>47929.607138320789</v>
          </cell>
          <cell r="R278">
            <v>61055.482249227374</v>
          </cell>
          <cell r="S278">
            <v>155443.39723827835</v>
          </cell>
          <cell r="T278">
            <v>1022.3233103105292</v>
          </cell>
          <cell r="U278">
            <v>1067.8563051559343</v>
          </cell>
          <cell r="V278">
            <v>1193.2444671810963</v>
          </cell>
          <cell r="W278">
            <v>1250.4207346488693</v>
          </cell>
          <cell r="X278">
            <v>1435.8719845570286</v>
          </cell>
          <cell r="Y278">
            <v>359.47334893916826</v>
          </cell>
          <cell r="Z278">
            <v>385.44249636174879</v>
          </cell>
          <cell r="AA278">
            <v>427.3142610801973</v>
          </cell>
          <cell r="AB278">
            <v>443.97846336555034</v>
          </cell>
          <cell r="AC278">
            <v>515.72035067265313</v>
          </cell>
          <cell r="AD278">
            <v>7.7355639954644975</v>
          </cell>
          <cell r="AE278">
            <v>9.3057906765802691</v>
          </cell>
          <cell r="AF278">
            <v>9.8953952245913257</v>
          </cell>
          <cell r="AG278">
            <v>10.168574732961631</v>
          </cell>
          <cell r="AH278">
            <v>10.197063099670384</v>
          </cell>
        </row>
        <row r="279">
          <cell r="B279">
            <v>1192</v>
          </cell>
          <cell r="C279" t="str">
            <v>CA</v>
          </cell>
          <cell r="D279" t="str">
            <v>Municipal</v>
          </cell>
          <cell r="E279">
            <v>1.6810187566072231E-2</v>
          </cell>
          <cell r="F279">
            <v>0</v>
          </cell>
          <cell r="G279">
            <v>0</v>
          </cell>
          <cell r="H279">
            <v>3431.1553113069422</v>
          </cell>
          <cell r="I279">
            <v>11.608880937499999</v>
          </cell>
          <cell r="J279">
            <v>0</v>
          </cell>
          <cell r="K279">
            <v>0</v>
          </cell>
          <cell r="L279">
            <v>0</v>
          </cell>
          <cell r="M279">
            <v>0</v>
          </cell>
          <cell r="N279">
            <v>8.0313111241526666E-2</v>
          </cell>
          <cell r="O279">
            <v>11145.821955249119</v>
          </cell>
          <cell r="P279">
            <v>30089.630572633061</v>
          </cell>
          <cell r="Q279">
            <v>47929.607138320789</v>
          </cell>
          <cell r="R279">
            <v>61055.482249227374</v>
          </cell>
          <cell r="S279">
            <v>155443.39723827835</v>
          </cell>
          <cell r="T279">
            <v>1022.3233103105292</v>
          </cell>
          <cell r="U279">
            <v>1067.8563051559343</v>
          </cell>
          <cell r="V279">
            <v>1193.2444671810963</v>
          </cell>
          <cell r="W279">
            <v>1250.4207346488693</v>
          </cell>
          <cell r="X279">
            <v>1435.8719845570286</v>
          </cell>
          <cell r="Y279">
            <v>359.47334893916826</v>
          </cell>
          <cell r="Z279">
            <v>385.44249636174879</v>
          </cell>
          <cell r="AA279">
            <v>427.3142610801973</v>
          </cell>
          <cell r="AB279">
            <v>443.97846336555034</v>
          </cell>
          <cell r="AC279">
            <v>515.72035067265313</v>
          </cell>
          <cell r="AD279">
            <v>7.7355639954644975</v>
          </cell>
          <cell r="AE279">
            <v>9.3057906765802691</v>
          </cell>
          <cell r="AF279">
            <v>9.8953952245913257</v>
          </cell>
          <cell r="AG279">
            <v>10.168574732961631</v>
          </cell>
          <cell r="AH279">
            <v>10.197063099670384</v>
          </cell>
        </row>
        <row r="280">
          <cell r="B280">
            <v>1702</v>
          </cell>
          <cell r="C280" t="str">
            <v>CA</v>
          </cell>
          <cell r="D280" t="str">
            <v>Municipal</v>
          </cell>
          <cell r="E280">
            <v>1.6810187566072231E-2</v>
          </cell>
          <cell r="F280">
            <v>0</v>
          </cell>
          <cell r="G280">
            <v>0</v>
          </cell>
          <cell r="H280">
            <v>3431.1553113069422</v>
          </cell>
          <cell r="I280">
            <v>11.608880937499999</v>
          </cell>
          <cell r="J280">
            <v>0</v>
          </cell>
          <cell r="K280">
            <v>0</v>
          </cell>
          <cell r="L280">
            <v>0</v>
          </cell>
          <cell r="M280">
            <v>0</v>
          </cell>
          <cell r="N280">
            <v>8.0313111241526666E-2</v>
          </cell>
          <cell r="O280">
            <v>11145.821955249119</v>
          </cell>
          <cell r="P280">
            <v>30089.630572633061</v>
          </cell>
          <cell r="Q280">
            <v>47929.607138320789</v>
          </cell>
          <cell r="R280">
            <v>61055.482249227374</v>
          </cell>
          <cell r="S280">
            <v>155443.39723827835</v>
          </cell>
          <cell r="T280">
            <v>1022.3233103105292</v>
          </cell>
          <cell r="U280">
            <v>1067.8563051559343</v>
          </cell>
          <cell r="V280">
            <v>1193.2444671810963</v>
          </cell>
          <cell r="W280">
            <v>1250.4207346488693</v>
          </cell>
          <cell r="X280">
            <v>1435.8719845570286</v>
          </cell>
          <cell r="Y280">
            <v>359.47334893916826</v>
          </cell>
          <cell r="Z280">
            <v>385.44249636174879</v>
          </cell>
          <cell r="AA280">
            <v>427.3142610801973</v>
          </cell>
          <cell r="AB280">
            <v>443.97846336555034</v>
          </cell>
          <cell r="AC280">
            <v>515.72035067265313</v>
          </cell>
          <cell r="AD280">
            <v>7.7355639954644975</v>
          </cell>
          <cell r="AE280">
            <v>9.3057906765802691</v>
          </cell>
          <cell r="AF280">
            <v>9.8953952245913257</v>
          </cell>
          <cell r="AG280">
            <v>10.168574732961631</v>
          </cell>
          <cell r="AH280">
            <v>10.197063099670384</v>
          </cell>
        </row>
        <row r="281">
          <cell r="B281">
            <v>2507</v>
          </cell>
          <cell r="C281" t="str">
            <v>CA</v>
          </cell>
          <cell r="D281" t="str">
            <v>Municipal</v>
          </cell>
          <cell r="E281">
            <v>1.6810187566072231E-2</v>
          </cell>
          <cell r="F281">
            <v>1</v>
          </cell>
          <cell r="G281">
            <v>5958.8268471517204</v>
          </cell>
          <cell r="H281">
            <v>5958.8268471517204</v>
          </cell>
          <cell r="I281">
            <v>11.608880937499999</v>
          </cell>
          <cell r="J281">
            <v>43495.1</v>
          </cell>
          <cell r="K281">
            <v>274690</v>
          </cell>
          <cell r="L281">
            <v>46098</v>
          </cell>
          <cell r="M281">
            <v>0.1349643076869107</v>
          </cell>
          <cell r="N281">
            <v>0.1349643076869107</v>
          </cell>
          <cell r="O281">
            <v>11145.821955249119</v>
          </cell>
          <cell r="P281">
            <v>30089.630572633061</v>
          </cell>
          <cell r="Q281">
            <v>47929.607138320789</v>
          </cell>
          <cell r="R281">
            <v>61055.482249227374</v>
          </cell>
          <cell r="S281">
            <v>155443.39723827835</v>
          </cell>
          <cell r="T281">
            <v>1022.3233103105292</v>
          </cell>
          <cell r="U281">
            <v>1067.8563051559343</v>
          </cell>
          <cell r="V281">
            <v>1193.2444671810963</v>
          </cell>
          <cell r="W281">
            <v>1250.4207346488693</v>
          </cell>
          <cell r="X281">
            <v>1435.8719845570286</v>
          </cell>
          <cell r="Y281">
            <v>359.47334893916826</v>
          </cell>
          <cell r="Z281">
            <v>385.44249636174879</v>
          </cell>
          <cell r="AA281">
            <v>427.3142610801973</v>
          </cell>
          <cell r="AB281">
            <v>443.97846336555034</v>
          </cell>
          <cell r="AC281">
            <v>515.72035067265313</v>
          </cell>
          <cell r="AD281">
            <v>7.7355639954644975</v>
          </cell>
          <cell r="AE281">
            <v>9.3057906765802691</v>
          </cell>
          <cell r="AF281">
            <v>9.8953952245913257</v>
          </cell>
          <cell r="AG281">
            <v>10.168574732961631</v>
          </cell>
          <cell r="AH281">
            <v>10.197063099670384</v>
          </cell>
        </row>
        <row r="282">
          <cell r="B282">
            <v>58851</v>
          </cell>
          <cell r="C282" t="str">
            <v>CA</v>
          </cell>
          <cell r="D282" t="str">
            <v>Municipal</v>
          </cell>
          <cell r="E282">
            <v>1.6810187566072231E-2</v>
          </cell>
          <cell r="F282">
            <v>0</v>
          </cell>
          <cell r="G282">
            <v>0</v>
          </cell>
          <cell r="H282">
            <v>3431.1553113069422</v>
          </cell>
          <cell r="I282">
            <v>11.608880937499999</v>
          </cell>
          <cell r="J282">
            <v>0</v>
          </cell>
          <cell r="K282">
            <v>0</v>
          </cell>
          <cell r="L282">
            <v>0</v>
          </cell>
          <cell r="M282">
            <v>0</v>
          </cell>
          <cell r="N282">
            <v>8.0313111241526666E-2</v>
          </cell>
          <cell r="O282">
            <v>11145.821955249119</v>
          </cell>
          <cell r="P282">
            <v>30089.630572633061</v>
          </cell>
          <cell r="Q282">
            <v>47929.607138320789</v>
          </cell>
          <cell r="R282">
            <v>61055.482249227374</v>
          </cell>
          <cell r="S282">
            <v>155443.39723827835</v>
          </cell>
          <cell r="T282">
            <v>1022.3233103105292</v>
          </cell>
          <cell r="U282">
            <v>1067.8563051559343</v>
          </cell>
          <cell r="V282">
            <v>1193.2444671810963</v>
          </cell>
          <cell r="W282">
            <v>1250.4207346488693</v>
          </cell>
          <cell r="X282">
            <v>1435.8719845570286</v>
          </cell>
          <cell r="Y282">
            <v>359.47334893916826</v>
          </cell>
          <cell r="Z282">
            <v>385.44249636174879</v>
          </cell>
          <cell r="AA282">
            <v>427.3142610801973</v>
          </cell>
          <cell r="AB282">
            <v>443.97846336555034</v>
          </cell>
          <cell r="AC282">
            <v>515.72035067265313</v>
          </cell>
          <cell r="AD282">
            <v>7.7355639954644975</v>
          </cell>
          <cell r="AE282">
            <v>9.3057906765802691</v>
          </cell>
          <cell r="AF282">
            <v>9.8953952245913257</v>
          </cell>
          <cell r="AG282">
            <v>10.168574732961631</v>
          </cell>
          <cell r="AH282">
            <v>10.197063099670384</v>
          </cell>
        </row>
        <row r="283">
          <cell r="B283">
            <v>4003</v>
          </cell>
          <cell r="C283" t="str">
            <v>CA</v>
          </cell>
          <cell r="D283" t="str">
            <v>Municipal</v>
          </cell>
          <cell r="E283">
            <v>1.6810187566072231E-2</v>
          </cell>
          <cell r="F283">
            <v>1</v>
          </cell>
          <cell r="G283">
            <v>6704.6529277832915</v>
          </cell>
          <cell r="H283">
            <v>6704.6529277832915</v>
          </cell>
          <cell r="I283">
            <v>11.608880937499999</v>
          </cell>
          <cell r="J283">
            <v>18841</v>
          </cell>
          <cell r="K283">
            <v>114844</v>
          </cell>
          <cell r="L283">
            <v>17129</v>
          </cell>
          <cell r="M283">
            <v>0.14327973373496874</v>
          </cell>
          <cell r="N283">
            <v>0.14327973373496874</v>
          </cell>
          <cell r="O283">
            <v>11145.821955249119</v>
          </cell>
          <cell r="P283">
            <v>30089.630572633061</v>
          </cell>
          <cell r="Q283">
            <v>47929.607138320789</v>
          </cell>
          <cell r="R283">
            <v>61055.482249227374</v>
          </cell>
          <cell r="S283">
            <v>155443.39723827835</v>
          </cell>
          <cell r="T283">
            <v>1022.3233103105292</v>
          </cell>
          <cell r="U283">
            <v>1067.8563051559343</v>
          </cell>
          <cell r="V283">
            <v>1193.2444671810963</v>
          </cell>
          <cell r="W283">
            <v>1250.4207346488693</v>
          </cell>
          <cell r="X283">
            <v>1435.8719845570286</v>
          </cell>
          <cell r="Y283">
            <v>359.47334893916826</v>
          </cell>
          <cell r="Z283">
            <v>385.44249636174879</v>
          </cell>
          <cell r="AA283">
            <v>427.3142610801973</v>
          </cell>
          <cell r="AB283">
            <v>443.97846336555034</v>
          </cell>
          <cell r="AC283">
            <v>515.72035067265313</v>
          </cell>
          <cell r="AD283">
            <v>7.7355639954644975</v>
          </cell>
          <cell r="AE283">
            <v>9.3057906765802691</v>
          </cell>
          <cell r="AF283">
            <v>9.8953952245913257</v>
          </cell>
          <cell r="AG283">
            <v>10.168574732961631</v>
          </cell>
          <cell r="AH283">
            <v>10.197063099670384</v>
          </cell>
        </row>
        <row r="284">
          <cell r="B284">
            <v>4390</v>
          </cell>
          <cell r="C284" t="str">
            <v>CA</v>
          </cell>
          <cell r="D284" t="str">
            <v>Municipal</v>
          </cell>
          <cell r="E284">
            <v>1.6810187566072231E-2</v>
          </cell>
          <cell r="F284">
            <v>1</v>
          </cell>
          <cell r="G284">
            <v>6486.4024864024868</v>
          </cell>
          <cell r="H284">
            <v>6486.4024864024868</v>
          </cell>
          <cell r="I284">
            <v>11.608880937499999</v>
          </cell>
          <cell r="J284">
            <v>1311.2</v>
          </cell>
          <cell r="K284">
            <v>8348</v>
          </cell>
          <cell r="L284">
            <v>1287</v>
          </cell>
          <cell r="M284">
            <v>0.13559085323445738</v>
          </cell>
          <cell r="N284">
            <v>0.13559085323445738</v>
          </cell>
          <cell r="O284">
            <v>11145.821955249119</v>
          </cell>
          <cell r="P284">
            <v>30089.630572633061</v>
          </cell>
          <cell r="Q284">
            <v>47929.607138320789</v>
          </cell>
          <cell r="R284">
            <v>61055.482249227374</v>
          </cell>
          <cell r="S284">
            <v>155443.39723827835</v>
          </cell>
          <cell r="T284">
            <v>1022.3233103105292</v>
          </cell>
          <cell r="U284">
            <v>1067.8563051559343</v>
          </cell>
          <cell r="V284">
            <v>1193.2444671810963</v>
          </cell>
          <cell r="W284">
            <v>1250.4207346488693</v>
          </cell>
          <cell r="X284">
            <v>1435.8719845570286</v>
          </cell>
          <cell r="Y284">
            <v>359.47334893916826</v>
          </cell>
          <cell r="Z284">
            <v>385.44249636174879</v>
          </cell>
          <cell r="AA284">
            <v>427.3142610801973</v>
          </cell>
          <cell r="AB284">
            <v>443.97846336555034</v>
          </cell>
          <cell r="AC284">
            <v>515.72035067265313</v>
          </cell>
          <cell r="AD284">
            <v>7.7355639954644975</v>
          </cell>
          <cell r="AE284">
            <v>9.3057906765802691</v>
          </cell>
          <cell r="AF284">
            <v>9.8953952245913257</v>
          </cell>
          <cell r="AG284">
            <v>10.168574732961631</v>
          </cell>
          <cell r="AH284">
            <v>10.197063099670384</v>
          </cell>
        </row>
        <row r="285">
          <cell r="B285">
            <v>5969</v>
          </cell>
          <cell r="C285" t="str">
            <v>CA</v>
          </cell>
          <cell r="D285" t="str">
            <v>Municipal</v>
          </cell>
          <cell r="E285">
            <v>1.6810187566072231E-2</v>
          </cell>
          <cell r="F285">
            <v>0</v>
          </cell>
          <cell r="G285">
            <v>0</v>
          </cell>
          <cell r="H285">
            <v>3431.1553113069422</v>
          </cell>
          <cell r="I285">
            <v>11.608880937499999</v>
          </cell>
          <cell r="J285">
            <v>0</v>
          </cell>
          <cell r="K285">
            <v>0</v>
          </cell>
          <cell r="L285">
            <v>0</v>
          </cell>
          <cell r="M285">
            <v>0</v>
          </cell>
          <cell r="N285">
            <v>8.0313111241526666E-2</v>
          </cell>
          <cell r="O285">
            <v>11145.821955249119</v>
          </cell>
          <cell r="P285">
            <v>30089.630572633061</v>
          </cell>
          <cell r="Q285">
            <v>47929.607138320789</v>
          </cell>
          <cell r="R285">
            <v>61055.482249227374</v>
          </cell>
          <cell r="S285">
            <v>155443.39723827835</v>
          </cell>
          <cell r="T285">
            <v>1022.3233103105292</v>
          </cell>
          <cell r="U285">
            <v>1067.8563051559343</v>
          </cell>
          <cell r="V285">
            <v>1193.2444671810963</v>
          </cell>
          <cell r="W285">
            <v>1250.4207346488693</v>
          </cell>
          <cell r="X285">
            <v>1435.8719845570286</v>
          </cell>
          <cell r="Y285">
            <v>359.47334893916826</v>
          </cell>
          <cell r="Z285">
            <v>385.44249636174879</v>
          </cell>
          <cell r="AA285">
            <v>427.3142610801973</v>
          </cell>
          <cell r="AB285">
            <v>443.97846336555034</v>
          </cell>
          <cell r="AC285">
            <v>515.72035067265313</v>
          </cell>
          <cell r="AD285">
            <v>7.7355639954644975</v>
          </cell>
          <cell r="AE285">
            <v>9.3057906765802691</v>
          </cell>
          <cell r="AF285">
            <v>9.8953952245913257</v>
          </cell>
          <cell r="AG285">
            <v>10.168574732961631</v>
          </cell>
          <cell r="AH285">
            <v>10.197063099670384</v>
          </cell>
        </row>
        <row r="286">
          <cell r="B286">
            <v>7294</v>
          </cell>
          <cell r="C286" t="str">
            <v>CA</v>
          </cell>
          <cell r="D286" t="str">
            <v>Municipal</v>
          </cell>
          <cell r="E286">
            <v>1.6810187566072231E-2</v>
          </cell>
          <cell r="F286">
            <v>1</v>
          </cell>
          <cell r="G286">
            <v>5271.9947848761412</v>
          </cell>
          <cell r="H286">
            <v>5271.9947848761412</v>
          </cell>
          <cell r="I286">
            <v>11.608880937499999</v>
          </cell>
          <cell r="J286">
            <v>85227.3</v>
          </cell>
          <cell r="K286">
            <v>404362</v>
          </cell>
          <cell r="L286">
            <v>76700</v>
          </cell>
          <cell r="M286">
            <v>0.18434592267603039</v>
          </cell>
          <cell r="N286">
            <v>0.18434592267603039</v>
          </cell>
          <cell r="O286">
            <v>11145.821955249119</v>
          </cell>
          <cell r="P286">
            <v>30089.630572633061</v>
          </cell>
          <cell r="Q286">
            <v>47929.607138320789</v>
          </cell>
          <cell r="R286">
            <v>61055.482249227374</v>
          </cell>
          <cell r="S286">
            <v>155443.39723827835</v>
          </cell>
          <cell r="T286">
            <v>1022.3233103105292</v>
          </cell>
          <cell r="U286">
            <v>1067.8563051559343</v>
          </cell>
          <cell r="V286">
            <v>1193.2444671810963</v>
          </cell>
          <cell r="W286">
            <v>1250.4207346488693</v>
          </cell>
          <cell r="X286">
            <v>1435.8719845570286</v>
          </cell>
          <cell r="Y286">
            <v>359.47334893916826</v>
          </cell>
          <cell r="Z286">
            <v>385.44249636174879</v>
          </cell>
          <cell r="AA286">
            <v>427.3142610801973</v>
          </cell>
          <cell r="AB286">
            <v>443.97846336555034</v>
          </cell>
          <cell r="AC286">
            <v>515.72035067265313</v>
          </cell>
          <cell r="AD286">
            <v>7.7355639954644975</v>
          </cell>
          <cell r="AE286">
            <v>9.3057906765802691</v>
          </cell>
          <cell r="AF286">
            <v>9.8953952245913257</v>
          </cell>
          <cell r="AG286">
            <v>10.168574732961631</v>
          </cell>
          <cell r="AH286">
            <v>10.197063099670384</v>
          </cell>
        </row>
        <row r="287">
          <cell r="B287">
            <v>7677</v>
          </cell>
          <cell r="C287" t="str">
            <v>CA</v>
          </cell>
          <cell r="D287" t="str">
            <v>Municipal</v>
          </cell>
          <cell r="E287">
            <v>1.6810187566072231E-2</v>
          </cell>
          <cell r="F287">
            <v>0</v>
          </cell>
          <cell r="G287">
            <v>0</v>
          </cell>
          <cell r="H287">
            <v>3431.1553113069422</v>
          </cell>
          <cell r="I287">
            <v>11.608880937499999</v>
          </cell>
          <cell r="J287">
            <v>0</v>
          </cell>
          <cell r="K287">
            <v>0</v>
          </cell>
          <cell r="L287">
            <v>0</v>
          </cell>
          <cell r="M287">
            <v>0</v>
          </cell>
          <cell r="N287">
            <v>8.0313111241526666E-2</v>
          </cell>
          <cell r="O287">
            <v>11145.821955249119</v>
          </cell>
          <cell r="P287">
            <v>30089.630572633061</v>
          </cell>
          <cell r="Q287">
            <v>47929.607138320789</v>
          </cell>
          <cell r="R287">
            <v>61055.482249227374</v>
          </cell>
          <cell r="S287">
            <v>155443.39723827835</v>
          </cell>
          <cell r="T287">
            <v>1022.3233103105292</v>
          </cell>
          <cell r="U287">
            <v>1067.8563051559343</v>
          </cell>
          <cell r="V287">
            <v>1193.2444671810963</v>
          </cell>
          <cell r="W287">
            <v>1250.4207346488693</v>
          </cell>
          <cell r="X287">
            <v>1435.8719845570286</v>
          </cell>
          <cell r="Y287">
            <v>359.47334893916826</v>
          </cell>
          <cell r="Z287">
            <v>385.44249636174879</v>
          </cell>
          <cell r="AA287">
            <v>427.3142610801973</v>
          </cell>
          <cell r="AB287">
            <v>443.97846336555034</v>
          </cell>
          <cell r="AC287">
            <v>515.72035067265313</v>
          </cell>
          <cell r="AD287">
            <v>7.7355639954644975</v>
          </cell>
          <cell r="AE287">
            <v>9.3057906765802691</v>
          </cell>
          <cell r="AF287">
            <v>9.8953952245913257</v>
          </cell>
          <cell r="AG287">
            <v>10.168574732961631</v>
          </cell>
          <cell r="AH287">
            <v>10.197063099670384</v>
          </cell>
        </row>
        <row r="288">
          <cell r="B288">
            <v>8348</v>
          </cell>
          <cell r="C288" t="str">
            <v>CA</v>
          </cell>
          <cell r="D288" t="str">
            <v>Municipal</v>
          </cell>
          <cell r="E288">
            <v>1.6810187566072231E-2</v>
          </cell>
          <cell r="F288">
            <v>0</v>
          </cell>
          <cell r="G288">
            <v>0</v>
          </cell>
          <cell r="H288">
            <v>3431.1553113069422</v>
          </cell>
          <cell r="I288">
            <v>11.608880937499999</v>
          </cell>
          <cell r="J288">
            <v>0</v>
          </cell>
          <cell r="K288">
            <v>0</v>
          </cell>
          <cell r="L288">
            <v>0</v>
          </cell>
          <cell r="M288">
            <v>0</v>
          </cell>
          <cell r="N288">
            <v>8.0313111241526666E-2</v>
          </cell>
          <cell r="O288">
            <v>11145.821955249119</v>
          </cell>
          <cell r="P288">
            <v>30089.630572633061</v>
          </cell>
          <cell r="Q288">
            <v>47929.607138320789</v>
          </cell>
          <cell r="R288">
            <v>61055.482249227374</v>
          </cell>
          <cell r="S288">
            <v>155443.39723827835</v>
          </cell>
          <cell r="T288">
            <v>1022.3233103105292</v>
          </cell>
          <cell r="U288">
            <v>1067.8563051559343</v>
          </cell>
          <cell r="V288">
            <v>1193.2444671810963</v>
          </cell>
          <cell r="W288">
            <v>1250.4207346488693</v>
          </cell>
          <cell r="X288">
            <v>1435.8719845570286</v>
          </cell>
          <cell r="Y288">
            <v>359.47334893916826</v>
          </cell>
          <cell r="Z288">
            <v>385.44249636174879</v>
          </cell>
          <cell r="AA288">
            <v>427.3142610801973</v>
          </cell>
          <cell r="AB288">
            <v>443.97846336555034</v>
          </cell>
          <cell r="AC288">
            <v>515.72035067265313</v>
          </cell>
          <cell r="AD288">
            <v>7.7355639954644975</v>
          </cell>
          <cell r="AE288">
            <v>9.3057906765802691</v>
          </cell>
          <cell r="AF288">
            <v>9.8953952245913257</v>
          </cell>
          <cell r="AG288">
            <v>10.168574732961631</v>
          </cell>
          <cell r="AH288">
            <v>10.197063099670384</v>
          </cell>
        </row>
        <row r="289">
          <cell r="B289">
            <v>11124</v>
          </cell>
          <cell r="C289" t="str">
            <v>CA</v>
          </cell>
          <cell r="D289" t="str">
            <v>Municipal</v>
          </cell>
          <cell r="E289">
            <v>1.6810187566072231E-2</v>
          </cell>
          <cell r="F289">
            <v>1</v>
          </cell>
          <cell r="G289">
            <v>7414.6117121457664</v>
          </cell>
          <cell r="H289">
            <v>7414.6117121457664</v>
          </cell>
          <cell r="I289">
            <v>11.608880937499999</v>
          </cell>
          <cell r="J289">
            <v>32901.5</v>
          </cell>
          <cell r="K289">
            <v>169283</v>
          </cell>
          <cell r="L289">
            <v>22831</v>
          </cell>
          <cell r="M289">
            <v>0.17556985445550499</v>
          </cell>
          <cell r="N289">
            <v>0.17556985445550499</v>
          </cell>
          <cell r="O289">
            <v>11145.821955249119</v>
          </cell>
          <cell r="P289">
            <v>30089.630572633061</v>
          </cell>
          <cell r="Q289">
            <v>47929.607138320789</v>
          </cell>
          <cell r="R289">
            <v>61055.482249227374</v>
          </cell>
          <cell r="S289">
            <v>155443.39723827835</v>
          </cell>
          <cell r="T289">
            <v>1022.3233103105292</v>
          </cell>
          <cell r="U289">
            <v>1067.8563051559343</v>
          </cell>
          <cell r="V289">
            <v>1193.2444671810963</v>
          </cell>
          <cell r="W289">
            <v>1250.4207346488693</v>
          </cell>
          <cell r="X289">
            <v>1435.8719845570286</v>
          </cell>
          <cell r="Y289">
            <v>359.47334893916826</v>
          </cell>
          <cell r="Z289">
            <v>385.44249636174879</v>
          </cell>
          <cell r="AA289">
            <v>427.3142610801973</v>
          </cell>
          <cell r="AB289">
            <v>443.97846336555034</v>
          </cell>
          <cell r="AC289">
            <v>515.72035067265313</v>
          </cell>
          <cell r="AD289">
            <v>7.7355639954644975</v>
          </cell>
          <cell r="AE289">
            <v>9.3057906765802691</v>
          </cell>
          <cell r="AF289">
            <v>9.8953952245913257</v>
          </cell>
          <cell r="AG289">
            <v>10.168574732961631</v>
          </cell>
          <cell r="AH289">
            <v>10.197063099670384</v>
          </cell>
        </row>
        <row r="290">
          <cell r="B290">
            <v>11148</v>
          </cell>
          <cell r="C290" t="str">
            <v>CA</v>
          </cell>
          <cell r="D290" t="str">
            <v>Municipal</v>
          </cell>
          <cell r="E290">
            <v>1.6810187566072231E-2</v>
          </cell>
          <cell r="F290">
            <v>0</v>
          </cell>
          <cell r="G290">
            <v>0</v>
          </cell>
          <cell r="H290">
            <v>3431.1553113069422</v>
          </cell>
          <cell r="I290">
            <v>11.608880937499999</v>
          </cell>
          <cell r="J290">
            <v>0</v>
          </cell>
          <cell r="K290">
            <v>0</v>
          </cell>
          <cell r="L290">
            <v>0</v>
          </cell>
          <cell r="M290">
            <v>0</v>
          </cell>
          <cell r="N290">
            <v>8.0313111241526666E-2</v>
          </cell>
          <cell r="O290">
            <v>11145.821955249119</v>
          </cell>
          <cell r="P290">
            <v>30089.630572633061</v>
          </cell>
          <cell r="Q290">
            <v>47929.607138320789</v>
          </cell>
          <cell r="R290">
            <v>61055.482249227374</v>
          </cell>
          <cell r="S290">
            <v>155443.39723827835</v>
          </cell>
          <cell r="T290">
            <v>1022.3233103105292</v>
          </cell>
          <cell r="U290">
            <v>1067.8563051559343</v>
          </cell>
          <cell r="V290">
            <v>1193.2444671810963</v>
          </cell>
          <cell r="W290">
            <v>1250.4207346488693</v>
          </cell>
          <cell r="X290">
            <v>1435.8719845570286</v>
          </cell>
          <cell r="Y290">
            <v>359.47334893916826</v>
          </cell>
          <cell r="Z290">
            <v>385.44249636174879</v>
          </cell>
          <cell r="AA290">
            <v>427.3142610801973</v>
          </cell>
          <cell r="AB290">
            <v>443.97846336555034</v>
          </cell>
          <cell r="AC290">
            <v>515.72035067265313</v>
          </cell>
          <cell r="AD290">
            <v>7.7355639954644975</v>
          </cell>
          <cell r="AE290">
            <v>9.3057906765802691</v>
          </cell>
          <cell r="AF290">
            <v>9.8953952245913257</v>
          </cell>
          <cell r="AG290">
            <v>10.168574732961631</v>
          </cell>
          <cell r="AH290">
            <v>10.197063099670384</v>
          </cell>
        </row>
        <row r="291">
          <cell r="B291">
            <v>55787</v>
          </cell>
          <cell r="C291" t="str">
            <v>CA</v>
          </cell>
          <cell r="D291" t="str">
            <v>Municipal</v>
          </cell>
          <cell r="E291">
            <v>1.6810187566072231E-2</v>
          </cell>
          <cell r="F291">
            <v>1</v>
          </cell>
          <cell r="G291">
            <v>8000.8128759551291</v>
          </cell>
          <cell r="H291">
            <v>8000.8128759551291</v>
          </cell>
          <cell r="I291">
            <v>11.608880937499999</v>
          </cell>
          <cell r="J291">
            <v>11051.2</v>
          </cell>
          <cell r="K291">
            <v>49213</v>
          </cell>
          <cell r="L291">
            <v>6151</v>
          </cell>
          <cell r="M291">
            <v>0.20714699937498732</v>
          </cell>
          <cell r="N291">
            <v>0.20714699937498732</v>
          </cell>
          <cell r="O291">
            <v>11145.821955249119</v>
          </cell>
          <cell r="P291">
            <v>30089.630572633061</v>
          </cell>
          <cell r="Q291">
            <v>47929.607138320789</v>
          </cell>
          <cell r="R291">
            <v>61055.482249227374</v>
          </cell>
          <cell r="S291">
            <v>155443.39723827835</v>
          </cell>
          <cell r="T291">
            <v>1022.3233103105292</v>
          </cell>
          <cell r="U291">
            <v>1067.8563051559343</v>
          </cell>
          <cell r="V291">
            <v>1193.2444671810963</v>
          </cell>
          <cell r="W291">
            <v>1250.4207346488693</v>
          </cell>
          <cell r="X291">
            <v>1435.8719845570286</v>
          </cell>
          <cell r="Y291">
            <v>359.47334893916826</v>
          </cell>
          <cell r="Z291">
            <v>385.44249636174879</v>
          </cell>
          <cell r="AA291">
            <v>427.3142610801973</v>
          </cell>
          <cell r="AB291">
            <v>443.97846336555034</v>
          </cell>
          <cell r="AC291">
            <v>515.72035067265313</v>
          </cell>
          <cell r="AD291">
            <v>7.7355639954644975</v>
          </cell>
          <cell r="AE291">
            <v>9.3057906765802691</v>
          </cell>
          <cell r="AF291">
            <v>9.8953952245913257</v>
          </cell>
          <cell r="AG291">
            <v>10.168574732961631</v>
          </cell>
          <cell r="AH291">
            <v>10.197063099670384</v>
          </cell>
        </row>
        <row r="292">
          <cell r="B292">
            <v>13149</v>
          </cell>
          <cell r="C292" t="str">
            <v>CA</v>
          </cell>
          <cell r="D292" t="str">
            <v>Municipal</v>
          </cell>
          <cell r="E292">
            <v>1.6810187566072231E-2</v>
          </cell>
          <cell r="F292">
            <v>0</v>
          </cell>
          <cell r="G292">
            <v>0</v>
          </cell>
          <cell r="H292">
            <v>3431.1553113069422</v>
          </cell>
          <cell r="I292">
            <v>11.608880937499999</v>
          </cell>
          <cell r="J292">
            <v>0</v>
          </cell>
          <cell r="K292">
            <v>0</v>
          </cell>
          <cell r="L292">
            <v>0</v>
          </cell>
          <cell r="M292">
            <v>0</v>
          </cell>
          <cell r="N292">
            <v>8.0313111241526666E-2</v>
          </cell>
          <cell r="O292">
            <v>11145.821955249119</v>
          </cell>
          <cell r="P292">
            <v>30089.630572633061</v>
          </cell>
          <cell r="Q292">
            <v>47929.607138320789</v>
          </cell>
          <cell r="R292">
            <v>61055.482249227374</v>
          </cell>
          <cell r="S292">
            <v>155443.39723827835</v>
          </cell>
          <cell r="T292">
            <v>1022.3233103105292</v>
          </cell>
          <cell r="U292">
            <v>1067.8563051559343</v>
          </cell>
          <cell r="V292">
            <v>1193.2444671810963</v>
          </cell>
          <cell r="W292">
            <v>1250.4207346488693</v>
          </cell>
          <cell r="X292">
            <v>1435.8719845570286</v>
          </cell>
          <cell r="Y292">
            <v>359.47334893916826</v>
          </cell>
          <cell r="Z292">
            <v>385.44249636174879</v>
          </cell>
          <cell r="AA292">
            <v>427.3142610801973</v>
          </cell>
          <cell r="AB292">
            <v>443.97846336555034</v>
          </cell>
          <cell r="AC292">
            <v>515.72035067265313</v>
          </cell>
          <cell r="AD292">
            <v>7.7355639954644975</v>
          </cell>
          <cell r="AE292">
            <v>9.3057906765802691</v>
          </cell>
          <cell r="AF292">
            <v>9.8953952245913257</v>
          </cell>
          <cell r="AG292">
            <v>10.168574732961631</v>
          </cell>
          <cell r="AH292">
            <v>10.197063099670384</v>
          </cell>
        </row>
        <row r="293">
          <cell r="B293">
            <v>14401</v>
          </cell>
          <cell r="C293" t="str">
            <v>CA</v>
          </cell>
          <cell r="D293" t="str">
            <v>Municipal</v>
          </cell>
          <cell r="E293">
            <v>1.6810187566072231E-2</v>
          </cell>
          <cell r="F293">
            <v>1</v>
          </cell>
          <cell r="G293">
            <v>6453.055854562851</v>
          </cell>
          <cell r="H293">
            <v>6453.055854562851</v>
          </cell>
          <cell r="I293">
            <v>11.608880937499999</v>
          </cell>
          <cell r="J293">
            <v>26489</v>
          </cell>
          <cell r="K293">
            <v>161862</v>
          </cell>
          <cell r="L293">
            <v>25083</v>
          </cell>
          <cell r="M293">
            <v>0.14206406243180147</v>
          </cell>
          <cell r="N293">
            <v>0.14206406243180147</v>
          </cell>
          <cell r="O293">
            <v>11145.821955249119</v>
          </cell>
          <cell r="P293">
            <v>30089.630572633061</v>
          </cell>
          <cell r="Q293">
            <v>47929.607138320789</v>
          </cell>
          <cell r="R293">
            <v>61055.482249227374</v>
          </cell>
          <cell r="S293">
            <v>155443.39723827835</v>
          </cell>
          <cell r="T293">
            <v>1022.3233103105292</v>
          </cell>
          <cell r="U293">
            <v>1067.8563051559343</v>
          </cell>
          <cell r="V293">
            <v>1193.2444671810963</v>
          </cell>
          <cell r="W293">
            <v>1250.4207346488693</v>
          </cell>
          <cell r="X293">
            <v>1435.8719845570286</v>
          </cell>
          <cell r="Y293">
            <v>359.47334893916826</v>
          </cell>
          <cell r="Z293">
            <v>385.44249636174879</v>
          </cell>
          <cell r="AA293">
            <v>427.3142610801973</v>
          </cell>
          <cell r="AB293">
            <v>443.97846336555034</v>
          </cell>
          <cell r="AC293">
            <v>515.72035067265313</v>
          </cell>
          <cell r="AD293">
            <v>7.7355639954644975</v>
          </cell>
          <cell r="AE293">
            <v>9.3057906765802691</v>
          </cell>
          <cell r="AF293">
            <v>9.8953952245913257</v>
          </cell>
          <cell r="AG293">
            <v>10.168574732961631</v>
          </cell>
          <cell r="AH293">
            <v>10.197063099670384</v>
          </cell>
        </row>
        <row r="294">
          <cell r="B294">
            <v>14534</v>
          </cell>
          <cell r="C294" t="str">
            <v>CA</v>
          </cell>
          <cell r="D294" t="str">
            <v>Municipal</v>
          </cell>
          <cell r="E294">
            <v>1.6810187566072231E-2</v>
          </cell>
          <cell r="F294">
            <v>1</v>
          </cell>
          <cell r="G294">
            <v>6151.3842667988383</v>
          </cell>
          <cell r="H294">
            <v>6151.3842667988383</v>
          </cell>
          <cell r="I294">
            <v>11.608880937499999</v>
          </cell>
          <cell r="J294">
            <v>72847.399999999994</v>
          </cell>
          <cell r="K294">
            <v>347504</v>
          </cell>
          <cell r="L294">
            <v>56492</v>
          </cell>
          <cell r="M294">
            <v>0.18698401508168253</v>
          </cell>
          <cell r="N294">
            <v>0.18698401508168253</v>
          </cell>
          <cell r="O294">
            <v>11145.821955249119</v>
          </cell>
          <cell r="P294">
            <v>30089.630572633061</v>
          </cell>
          <cell r="Q294">
            <v>47929.607138320789</v>
          </cell>
          <cell r="R294">
            <v>61055.482249227374</v>
          </cell>
          <cell r="S294">
            <v>155443.39723827835</v>
          </cell>
          <cell r="T294">
            <v>1022.3233103105292</v>
          </cell>
          <cell r="U294">
            <v>1067.8563051559343</v>
          </cell>
          <cell r="V294">
            <v>1193.2444671810963</v>
          </cell>
          <cell r="W294">
            <v>1250.4207346488693</v>
          </cell>
          <cell r="X294">
            <v>1435.8719845570286</v>
          </cell>
          <cell r="Y294">
            <v>359.47334893916826</v>
          </cell>
          <cell r="Z294">
            <v>385.44249636174879</v>
          </cell>
          <cell r="AA294">
            <v>427.3142610801973</v>
          </cell>
          <cell r="AB294">
            <v>443.97846336555034</v>
          </cell>
          <cell r="AC294">
            <v>515.72035067265313</v>
          </cell>
          <cell r="AD294">
            <v>7.7355639954644975</v>
          </cell>
          <cell r="AE294">
            <v>9.3057906765802691</v>
          </cell>
          <cell r="AF294">
            <v>9.8953952245913257</v>
          </cell>
          <cell r="AG294">
            <v>10.168574732961631</v>
          </cell>
          <cell r="AH294">
            <v>10.197063099670384</v>
          </cell>
        </row>
        <row r="295">
          <cell r="B295">
            <v>15783</v>
          </cell>
          <cell r="C295" t="str">
            <v>CA</v>
          </cell>
          <cell r="D295" t="str">
            <v>Municipal</v>
          </cell>
          <cell r="E295">
            <v>1.6810187566072231E-2</v>
          </cell>
          <cell r="F295">
            <v>1</v>
          </cell>
          <cell r="G295">
            <v>10052.834645669291</v>
          </cell>
          <cell r="H295">
            <v>10052.834645669291</v>
          </cell>
          <cell r="I295">
            <v>11.608880937499999</v>
          </cell>
          <cell r="J295">
            <v>64588</v>
          </cell>
          <cell r="K295">
            <v>383013</v>
          </cell>
          <cell r="L295">
            <v>38100</v>
          </cell>
          <cell r="M295">
            <v>0.15477391011630154</v>
          </cell>
          <cell r="N295">
            <v>0.15477391011630154</v>
          </cell>
          <cell r="O295">
            <v>11145.821955249119</v>
          </cell>
          <cell r="P295">
            <v>30089.630572633061</v>
          </cell>
          <cell r="Q295">
            <v>47929.607138320789</v>
          </cell>
          <cell r="R295">
            <v>61055.482249227374</v>
          </cell>
          <cell r="S295">
            <v>155443.39723827835</v>
          </cell>
          <cell r="T295">
            <v>1022.3233103105292</v>
          </cell>
          <cell r="U295">
            <v>1067.8563051559343</v>
          </cell>
          <cell r="V295">
            <v>1193.2444671810963</v>
          </cell>
          <cell r="W295">
            <v>1250.4207346488693</v>
          </cell>
          <cell r="X295">
            <v>1435.8719845570286</v>
          </cell>
          <cell r="Y295">
            <v>359.47334893916826</v>
          </cell>
          <cell r="Z295">
            <v>385.44249636174879</v>
          </cell>
          <cell r="AA295">
            <v>427.3142610801973</v>
          </cell>
          <cell r="AB295">
            <v>443.97846336555034</v>
          </cell>
          <cell r="AC295">
            <v>515.72035067265313</v>
          </cell>
          <cell r="AD295">
            <v>7.7355639954644975</v>
          </cell>
          <cell r="AE295">
            <v>9.3057906765802691</v>
          </cell>
          <cell r="AF295">
            <v>9.8953952245913257</v>
          </cell>
          <cell r="AG295">
            <v>10.168574732961631</v>
          </cell>
          <cell r="AH295">
            <v>10.197063099670384</v>
          </cell>
        </row>
        <row r="296">
          <cell r="B296">
            <v>16088</v>
          </cell>
          <cell r="C296" t="str">
            <v>CA</v>
          </cell>
          <cell r="D296" t="str">
            <v>Municipal</v>
          </cell>
          <cell r="E296">
            <v>1.6810187566072231E-2</v>
          </cell>
          <cell r="F296">
            <v>1</v>
          </cell>
          <cell r="G296">
            <v>8014.1031603210868</v>
          </cell>
          <cell r="H296">
            <v>8014.1031603210868</v>
          </cell>
          <cell r="I296">
            <v>11.608880937499999</v>
          </cell>
          <cell r="J296">
            <v>134402</v>
          </cell>
          <cell r="K296">
            <v>792707</v>
          </cell>
          <cell r="L296">
            <v>98914</v>
          </cell>
          <cell r="M296">
            <v>0.15216546569082587</v>
          </cell>
          <cell r="N296">
            <v>0.15216546569082587</v>
          </cell>
          <cell r="O296">
            <v>11145.821955249119</v>
          </cell>
          <cell r="P296">
            <v>30089.630572633061</v>
          </cell>
          <cell r="Q296">
            <v>47929.607138320789</v>
          </cell>
          <cell r="R296">
            <v>61055.482249227374</v>
          </cell>
          <cell r="S296">
            <v>155443.39723827835</v>
          </cell>
          <cell r="T296">
            <v>1022.3233103105292</v>
          </cell>
          <cell r="U296">
            <v>1067.8563051559343</v>
          </cell>
          <cell r="V296">
            <v>1193.2444671810963</v>
          </cell>
          <cell r="W296">
            <v>1250.4207346488693</v>
          </cell>
          <cell r="X296">
            <v>1435.8719845570286</v>
          </cell>
          <cell r="Y296">
            <v>359.47334893916826</v>
          </cell>
          <cell r="Z296">
            <v>385.44249636174879</v>
          </cell>
          <cell r="AA296">
            <v>427.3142610801973</v>
          </cell>
          <cell r="AB296">
            <v>443.97846336555034</v>
          </cell>
          <cell r="AC296">
            <v>515.72035067265313</v>
          </cell>
          <cell r="AD296">
            <v>7.7355639954644975</v>
          </cell>
          <cell r="AE296">
            <v>9.3057906765802691</v>
          </cell>
          <cell r="AF296">
            <v>9.8953952245913257</v>
          </cell>
          <cell r="AG296">
            <v>10.168574732961631</v>
          </cell>
          <cell r="AH296">
            <v>10.197063099670384</v>
          </cell>
        </row>
        <row r="297">
          <cell r="B297">
            <v>16295</v>
          </cell>
          <cell r="C297" t="str">
            <v>CA</v>
          </cell>
          <cell r="D297" t="str">
            <v>Municipal</v>
          </cell>
          <cell r="E297">
            <v>0.24865326074230185</v>
          </cell>
          <cell r="F297">
            <v>1</v>
          </cell>
          <cell r="G297">
            <v>8799.6351851523905</v>
          </cell>
          <cell r="H297">
            <v>8799.6351851523905</v>
          </cell>
          <cell r="I297">
            <v>11.608880937499999</v>
          </cell>
          <cell r="J297">
            <v>77130.5</v>
          </cell>
          <cell r="K297">
            <v>496889</v>
          </cell>
          <cell r="L297">
            <v>56467</v>
          </cell>
          <cell r="M297">
            <v>0.13939587280303298</v>
          </cell>
          <cell r="N297">
            <v>0.13939587280303298</v>
          </cell>
          <cell r="O297">
            <v>11145.821955249119</v>
          </cell>
          <cell r="P297">
            <v>30089.630572633061</v>
          </cell>
          <cell r="Q297">
            <v>47929.607138320789</v>
          </cell>
          <cell r="R297">
            <v>61055.482249227374</v>
          </cell>
          <cell r="S297">
            <v>155443.39723827835</v>
          </cell>
          <cell r="T297">
            <v>1022.3233103105292</v>
          </cell>
          <cell r="U297">
            <v>1067.8563051559343</v>
          </cell>
          <cell r="V297">
            <v>1193.2444671810963</v>
          </cell>
          <cell r="W297">
            <v>1250.4207346488693</v>
          </cell>
          <cell r="X297">
            <v>1435.8719845570286</v>
          </cell>
          <cell r="Y297">
            <v>359.47334893916826</v>
          </cell>
          <cell r="Z297">
            <v>385.44249636174879</v>
          </cell>
          <cell r="AA297">
            <v>427.3142610801973</v>
          </cell>
          <cell r="AB297">
            <v>443.97846336555034</v>
          </cell>
          <cell r="AC297">
            <v>515.72035067265313</v>
          </cell>
          <cell r="AD297">
            <v>7.7355639954644975</v>
          </cell>
          <cell r="AE297">
            <v>9.3057906765802691</v>
          </cell>
          <cell r="AF297">
            <v>9.8953952245913257</v>
          </cell>
          <cell r="AG297">
            <v>10.168574732961631</v>
          </cell>
          <cell r="AH297">
            <v>10.197063099670384</v>
          </cell>
        </row>
        <row r="298">
          <cell r="B298">
            <v>16655</v>
          </cell>
          <cell r="C298" t="str">
            <v>CA</v>
          </cell>
          <cell r="D298" t="str">
            <v>Municipal</v>
          </cell>
          <cell r="E298">
            <v>1.6810187566072231E-2</v>
          </cell>
          <cell r="F298">
            <v>1</v>
          </cell>
          <cell r="G298">
            <v>5329.5820583024642</v>
          </cell>
          <cell r="H298">
            <v>5329.5820583024642</v>
          </cell>
          <cell r="I298">
            <v>11.608880937499999</v>
          </cell>
          <cell r="J298">
            <v>32571.5</v>
          </cell>
          <cell r="K298">
            <v>264731</v>
          </cell>
          <cell r="L298">
            <v>49672</v>
          </cell>
          <cell r="M298">
            <v>9.6897847221783628E-2</v>
          </cell>
          <cell r="N298">
            <v>9.6897847221783628E-2</v>
          </cell>
          <cell r="O298">
            <v>11145.821955249119</v>
          </cell>
          <cell r="P298">
            <v>30089.630572633061</v>
          </cell>
          <cell r="Q298">
            <v>47929.607138320789</v>
          </cell>
          <cell r="R298">
            <v>61055.482249227374</v>
          </cell>
          <cell r="S298">
            <v>155443.39723827835</v>
          </cell>
          <cell r="T298">
            <v>1022.3233103105292</v>
          </cell>
          <cell r="U298">
            <v>1067.8563051559343</v>
          </cell>
          <cell r="V298">
            <v>1193.2444671810963</v>
          </cell>
          <cell r="W298">
            <v>1250.4207346488693</v>
          </cell>
          <cell r="X298">
            <v>1435.8719845570286</v>
          </cell>
          <cell r="Y298">
            <v>359.47334893916826</v>
          </cell>
          <cell r="Z298">
            <v>385.44249636174879</v>
          </cell>
          <cell r="AA298">
            <v>427.3142610801973</v>
          </cell>
          <cell r="AB298">
            <v>443.97846336555034</v>
          </cell>
          <cell r="AC298">
            <v>515.72035067265313</v>
          </cell>
          <cell r="AD298">
            <v>7.7355639954644975</v>
          </cell>
          <cell r="AE298">
            <v>9.3057906765802691</v>
          </cell>
          <cell r="AF298">
            <v>9.8953952245913257</v>
          </cell>
          <cell r="AG298">
            <v>10.168574732961631</v>
          </cell>
          <cell r="AH298">
            <v>10.197063099670384</v>
          </cell>
        </row>
        <row r="299">
          <cell r="B299">
            <v>17896</v>
          </cell>
          <cell r="C299" t="str">
            <v>CA</v>
          </cell>
          <cell r="D299" t="str">
            <v>Municipal</v>
          </cell>
          <cell r="E299">
            <v>1.6810187566072231E-2</v>
          </cell>
          <cell r="F299">
            <v>0</v>
          </cell>
          <cell r="G299">
            <v>0</v>
          </cell>
          <cell r="H299">
            <v>3431.1553113069422</v>
          </cell>
          <cell r="I299">
            <v>11.608880937499999</v>
          </cell>
          <cell r="J299">
            <v>0</v>
          </cell>
          <cell r="K299">
            <v>0</v>
          </cell>
          <cell r="L299">
            <v>0</v>
          </cell>
          <cell r="M299">
            <v>0</v>
          </cell>
          <cell r="N299">
            <v>8.0313111241526666E-2</v>
          </cell>
          <cell r="O299">
            <v>11145.821955249119</v>
          </cell>
          <cell r="P299">
            <v>30089.630572633061</v>
          </cell>
          <cell r="Q299">
            <v>47929.607138320789</v>
          </cell>
          <cell r="R299">
            <v>61055.482249227374</v>
          </cell>
          <cell r="S299">
            <v>155443.39723827835</v>
          </cell>
          <cell r="T299">
            <v>1022.3233103105292</v>
          </cell>
          <cell r="U299">
            <v>1067.8563051559343</v>
          </cell>
          <cell r="V299">
            <v>1193.2444671810963</v>
          </cell>
          <cell r="W299">
            <v>1250.4207346488693</v>
          </cell>
          <cell r="X299">
            <v>1435.8719845570286</v>
          </cell>
          <cell r="Y299">
            <v>359.47334893916826</v>
          </cell>
          <cell r="Z299">
            <v>385.44249636174879</v>
          </cell>
          <cell r="AA299">
            <v>427.3142610801973</v>
          </cell>
          <cell r="AB299">
            <v>443.97846336555034</v>
          </cell>
          <cell r="AC299">
            <v>515.72035067265313</v>
          </cell>
          <cell r="AD299">
            <v>7.7355639954644975</v>
          </cell>
          <cell r="AE299">
            <v>9.3057906765802691</v>
          </cell>
          <cell r="AF299">
            <v>9.8953952245913257</v>
          </cell>
          <cell r="AG299">
            <v>10.168574732961631</v>
          </cell>
          <cell r="AH299">
            <v>10.197063099670384</v>
          </cell>
        </row>
        <row r="300">
          <cell r="B300">
            <v>19397</v>
          </cell>
          <cell r="C300" t="str">
            <v>CA</v>
          </cell>
          <cell r="D300" t="str">
            <v>Municipal</v>
          </cell>
          <cell r="E300">
            <v>1.6810187566072231E-2</v>
          </cell>
          <cell r="F300">
            <v>0</v>
          </cell>
          <cell r="G300">
            <v>0</v>
          </cell>
          <cell r="H300">
            <v>3431.1553113069422</v>
          </cell>
          <cell r="I300">
            <v>11.608880937499999</v>
          </cell>
          <cell r="J300">
            <v>0</v>
          </cell>
          <cell r="K300">
            <v>0</v>
          </cell>
          <cell r="L300">
            <v>0</v>
          </cell>
          <cell r="M300">
            <v>0</v>
          </cell>
          <cell r="N300">
            <v>8.0313111241526666E-2</v>
          </cell>
          <cell r="O300">
            <v>11145.821955249119</v>
          </cell>
          <cell r="P300">
            <v>30089.630572633061</v>
          </cell>
          <cell r="Q300">
            <v>47929.607138320789</v>
          </cell>
          <cell r="R300">
            <v>61055.482249227374</v>
          </cell>
          <cell r="S300">
            <v>155443.39723827835</v>
          </cell>
          <cell r="T300">
            <v>1022.3233103105292</v>
          </cell>
          <cell r="U300">
            <v>1067.8563051559343</v>
          </cell>
          <cell r="V300">
            <v>1193.2444671810963</v>
          </cell>
          <cell r="W300">
            <v>1250.4207346488693</v>
          </cell>
          <cell r="X300">
            <v>1435.8719845570286</v>
          </cell>
          <cell r="Y300">
            <v>359.47334893916826</v>
          </cell>
          <cell r="Z300">
            <v>385.44249636174879</v>
          </cell>
          <cell r="AA300">
            <v>427.3142610801973</v>
          </cell>
          <cell r="AB300">
            <v>443.97846336555034</v>
          </cell>
          <cell r="AC300">
            <v>515.72035067265313</v>
          </cell>
          <cell r="AD300">
            <v>7.7355639954644975</v>
          </cell>
          <cell r="AE300">
            <v>9.3057906765802691</v>
          </cell>
          <cell r="AF300">
            <v>9.8953952245913257</v>
          </cell>
          <cell r="AG300">
            <v>10.168574732961631</v>
          </cell>
          <cell r="AH300">
            <v>10.197063099670384</v>
          </cell>
        </row>
        <row r="301">
          <cell r="B301">
            <v>19798</v>
          </cell>
          <cell r="C301" t="str">
            <v>CA</v>
          </cell>
          <cell r="D301" t="str">
            <v>Municipal</v>
          </cell>
          <cell r="E301">
            <v>1.6810187566072231E-2</v>
          </cell>
          <cell r="F301">
            <v>1</v>
          </cell>
          <cell r="G301">
            <v>4756.7567567567567</v>
          </cell>
          <cell r="H301">
            <v>4756.7567567567567</v>
          </cell>
          <cell r="I301">
            <v>11.608880937499999</v>
          </cell>
          <cell r="J301">
            <v>37.4</v>
          </cell>
          <cell r="K301">
            <v>352</v>
          </cell>
          <cell r="L301">
            <v>74</v>
          </cell>
          <cell r="M301">
            <v>7.6963959453125008E-2</v>
          </cell>
          <cell r="N301">
            <v>7.6963959453125008E-2</v>
          </cell>
          <cell r="O301">
            <v>11145.821955249119</v>
          </cell>
          <cell r="P301">
            <v>30089.630572633061</v>
          </cell>
          <cell r="Q301">
            <v>47929.607138320789</v>
          </cell>
          <cell r="R301">
            <v>61055.482249227374</v>
          </cell>
          <cell r="S301">
            <v>155443.39723827835</v>
          </cell>
          <cell r="T301">
            <v>1022.3233103105292</v>
          </cell>
          <cell r="U301">
            <v>1067.8563051559343</v>
          </cell>
          <cell r="V301">
            <v>1193.2444671810963</v>
          </cell>
          <cell r="W301">
            <v>1250.4207346488693</v>
          </cell>
          <cell r="X301">
            <v>1435.8719845570286</v>
          </cell>
          <cell r="Y301">
            <v>359.47334893916826</v>
          </cell>
          <cell r="Z301">
            <v>385.44249636174879</v>
          </cell>
          <cell r="AA301">
            <v>427.3142610801973</v>
          </cell>
          <cell r="AB301">
            <v>443.97846336555034</v>
          </cell>
          <cell r="AC301">
            <v>515.72035067265313</v>
          </cell>
          <cell r="AD301">
            <v>7.7355639954644975</v>
          </cell>
          <cell r="AE301">
            <v>9.3057906765802691</v>
          </cell>
          <cell r="AF301">
            <v>9.8953952245913257</v>
          </cell>
          <cell r="AG301">
            <v>10.168574732961631</v>
          </cell>
          <cell r="AH301">
            <v>10.197063099670384</v>
          </cell>
        </row>
        <row r="302">
          <cell r="B302">
            <v>55962</v>
          </cell>
          <cell r="C302" t="str">
            <v>CA</v>
          </cell>
          <cell r="D302" t="str">
            <v>Municipal</v>
          </cell>
          <cell r="E302">
            <v>1.6810187566072231E-2</v>
          </cell>
          <cell r="F302">
            <v>0</v>
          </cell>
          <cell r="G302">
            <v>0</v>
          </cell>
          <cell r="H302">
            <v>3431.1553113069422</v>
          </cell>
          <cell r="I302">
            <v>11.608880937499999</v>
          </cell>
          <cell r="J302">
            <v>0</v>
          </cell>
          <cell r="K302">
            <v>0</v>
          </cell>
          <cell r="L302">
            <v>0</v>
          </cell>
          <cell r="M302">
            <v>0</v>
          </cell>
          <cell r="N302">
            <v>8.0313111241526666E-2</v>
          </cell>
          <cell r="O302">
            <v>11145.821955249119</v>
          </cell>
          <cell r="P302">
            <v>30089.630572633061</v>
          </cell>
          <cell r="Q302">
            <v>47929.607138320789</v>
          </cell>
          <cell r="R302">
            <v>61055.482249227374</v>
          </cell>
          <cell r="S302">
            <v>155443.39723827835</v>
          </cell>
          <cell r="T302">
            <v>1022.3233103105292</v>
          </cell>
          <cell r="U302">
            <v>1067.8563051559343</v>
          </cell>
          <cell r="V302">
            <v>1193.2444671810963</v>
          </cell>
          <cell r="W302">
            <v>1250.4207346488693</v>
          </cell>
          <cell r="X302">
            <v>1435.8719845570286</v>
          </cell>
          <cell r="Y302">
            <v>359.47334893916826</v>
          </cell>
          <cell r="Z302">
            <v>385.44249636174879</v>
          </cell>
          <cell r="AA302">
            <v>427.3142610801973</v>
          </cell>
          <cell r="AB302">
            <v>443.97846336555034</v>
          </cell>
          <cell r="AC302">
            <v>515.72035067265313</v>
          </cell>
          <cell r="AD302">
            <v>7.7355639954644975</v>
          </cell>
          <cell r="AE302">
            <v>9.3057906765802691</v>
          </cell>
          <cell r="AF302">
            <v>9.8953952245913257</v>
          </cell>
          <cell r="AG302">
            <v>10.168574732961631</v>
          </cell>
          <cell r="AH302">
            <v>10.197063099670384</v>
          </cell>
        </row>
        <row r="303">
          <cell r="B303">
            <v>10724</v>
          </cell>
          <cell r="C303" t="str">
            <v>CA</v>
          </cell>
          <cell r="D303" t="str">
            <v>Municipal</v>
          </cell>
          <cell r="E303">
            <v>1.6810187566072231E-2</v>
          </cell>
          <cell r="F303">
            <v>0</v>
          </cell>
          <cell r="G303">
            <v>0</v>
          </cell>
          <cell r="H303">
            <v>3431.1553113069422</v>
          </cell>
          <cell r="I303">
            <v>11.608880937499999</v>
          </cell>
          <cell r="J303">
            <v>0</v>
          </cell>
          <cell r="K303">
            <v>0</v>
          </cell>
          <cell r="L303">
            <v>0</v>
          </cell>
          <cell r="M303">
            <v>0</v>
          </cell>
          <cell r="N303">
            <v>8.0313111241526666E-2</v>
          </cell>
          <cell r="O303">
            <v>11145.821955249119</v>
          </cell>
          <cell r="P303">
            <v>30089.630572633061</v>
          </cell>
          <cell r="Q303">
            <v>47929.607138320789</v>
          </cell>
          <cell r="R303">
            <v>61055.482249227374</v>
          </cell>
          <cell r="S303">
            <v>155443.39723827835</v>
          </cell>
          <cell r="T303">
            <v>1022.3233103105292</v>
          </cell>
          <cell r="U303">
            <v>1067.8563051559343</v>
          </cell>
          <cell r="V303">
            <v>1193.2444671810963</v>
          </cell>
          <cell r="W303">
            <v>1250.4207346488693</v>
          </cell>
          <cell r="X303">
            <v>1435.8719845570286</v>
          </cell>
          <cell r="Y303">
            <v>359.47334893916826</v>
          </cell>
          <cell r="Z303">
            <v>385.44249636174879</v>
          </cell>
          <cell r="AA303">
            <v>427.3142610801973</v>
          </cell>
          <cell r="AB303">
            <v>443.97846336555034</v>
          </cell>
          <cell r="AC303">
            <v>515.72035067265313</v>
          </cell>
          <cell r="AD303">
            <v>7.7355639954644975</v>
          </cell>
          <cell r="AE303">
            <v>9.3057906765802691</v>
          </cell>
          <cell r="AF303">
            <v>9.8953952245913257</v>
          </cell>
          <cell r="AG303">
            <v>10.168574732961631</v>
          </cell>
          <cell r="AH303">
            <v>10.197063099670384</v>
          </cell>
        </row>
        <row r="304">
          <cell r="B304">
            <v>11208</v>
          </cell>
          <cell r="C304" t="str">
            <v>CA</v>
          </cell>
          <cell r="D304" t="str">
            <v>Municipal</v>
          </cell>
          <cell r="E304">
            <v>1.6810187566072231E-2</v>
          </cell>
          <cell r="F304">
            <v>1</v>
          </cell>
          <cell r="G304">
            <v>6336.8180482742027</v>
          </cell>
          <cell r="H304">
            <v>6336.8180482742027</v>
          </cell>
          <cell r="I304">
            <v>11.608880937499999</v>
          </cell>
          <cell r="J304">
            <v>1771318.1</v>
          </cell>
          <cell r="K304">
            <v>8584348</v>
          </cell>
          <cell r="L304">
            <v>1354678</v>
          </cell>
          <cell r="M304">
            <v>0.18435908617313657</v>
          </cell>
          <cell r="N304">
            <v>0.18435908617313657</v>
          </cell>
          <cell r="O304">
            <v>11145.821955249119</v>
          </cell>
          <cell r="P304">
            <v>30089.630572633061</v>
          </cell>
          <cell r="Q304">
            <v>47929.607138320789</v>
          </cell>
          <cell r="R304">
            <v>61055.482249227374</v>
          </cell>
          <cell r="S304">
            <v>155443.39723827835</v>
          </cell>
          <cell r="T304">
            <v>1022.3233103105292</v>
          </cell>
          <cell r="U304">
            <v>1067.8563051559343</v>
          </cell>
          <cell r="V304">
            <v>1193.2444671810963</v>
          </cell>
          <cell r="W304">
            <v>1250.4207346488693</v>
          </cell>
          <cell r="X304">
            <v>1435.8719845570286</v>
          </cell>
          <cell r="Y304">
            <v>359.47334893916826</v>
          </cell>
          <cell r="Z304">
            <v>385.44249636174879</v>
          </cell>
          <cell r="AA304">
            <v>427.3142610801973</v>
          </cell>
          <cell r="AB304">
            <v>443.97846336555034</v>
          </cell>
          <cell r="AC304">
            <v>515.72035067265313</v>
          </cell>
          <cell r="AD304">
            <v>7.7355639954644975</v>
          </cell>
          <cell r="AE304">
            <v>9.3057906765802691</v>
          </cell>
          <cell r="AF304">
            <v>9.8953952245913257</v>
          </cell>
          <cell r="AG304">
            <v>10.168574732961631</v>
          </cell>
          <cell r="AH304">
            <v>10.197063099670384</v>
          </cell>
        </row>
        <row r="305">
          <cell r="B305">
            <v>58126</v>
          </cell>
          <cell r="C305" t="str">
            <v>CA</v>
          </cell>
          <cell r="D305" t="str">
            <v>Municipal</v>
          </cell>
          <cell r="E305">
            <v>1.6810187566072231E-2</v>
          </cell>
          <cell r="F305">
            <v>0</v>
          </cell>
          <cell r="G305">
            <v>0</v>
          </cell>
          <cell r="H305">
            <v>3431.1553113069422</v>
          </cell>
          <cell r="I305">
            <v>11.608880937499999</v>
          </cell>
          <cell r="J305">
            <v>0</v>
          </cell>
          <cell r="K305">
            <v>0</v>
          </cell>
          <cell r="L305">
            <v>0</v>
          </cell>
          <cell r="M305">
            <v>0</v>
          </cell>
          <cell r="N305">
            <v>8.0313111241526666E-2</v>
          </cell>
          <cell r="O305">
            <v>11145.821955249119</v>
          </cell>
          <cell r="P305">
            <v>30089.630572633061</v>
          </cell>
          <cell r="Q305">
            <v>47929.607138320789</v>
          </cell>
          <cell r="R305">
            <v>61055.482249227374</v>
          </cell>
          <cell r="S305">
            <v>155443.39723827835</v>
          </cell>
          <cell r="T305">
            <v>1022.3233103105292</v>
          </cell>
          <cell r="U305">
            <v>1067.8563051559343</v>
          </cell>
          <cell r="V305">
            <v>1193.2444671810963</v>
          </cell>
          <cell r="W305">
            <v>1250.4207346488693</v>
          </cell>
          <cell r="X305">
            <v>1435.8719845570286</v>
          </cell>
          <cell r="Y305">
            <v>359.47334893916826</v>
          </cell>
          <cell r="Z305">
            <v>385.44249636174879</v>
          </cell>
          <cell r="AA305">
            <v>427.3142610801973</v>
          </cell>
          <cell r="AB305">
            <v>443.97846336555034</v>
          </cell>
          <cell r="AC305">
            <v>515.72035067265313</v>
          </cell>
          <cell r="AD305">
            <v>7.7355639954644975</v>
          </cell>
          <cell r="AE305">
            <v>9.3057906765802691</v>
          </cell>
          <cell r="AF305">
            <v>9.8953952245913257</v>
          </cell>
          <cell r="AG305">
            <v>10.168574732961631</v>
          </cell>
          <cell r="AH305">
            <v>10.197063099670384</v>
          </cell>
        </row>
        <row r="306">
          <cell r="B306">
            <v>60715</v>
          </cell>
          <cell r="C306" t="str">
            <v>CA</v>
          </cell>
          <cell r="D306" t="str">
            <v>Municipal</v>
          </cell>
          <cell r="E306">
            <v>1.6810187566072231E-2</v>
          </cell>
          <cell r="F306">
            <v>0</v>
          </cell>
          <cell r="G306">
            <v>0</v>
          </cell>
          <cell r="H306">
            <v>3431.1553113069422</v>
          </cell>
          <cell r="I306">
            <v>11.608880937499999</v>
          </cell>
          <cell r="J306">
            <v>0</v>
          </cell>
          <cell r="K306">
            <v>0</v>
          </cell>
          <cell r="L306">
            <v>0</v>
          </cell>
          <cell r="M306">
            <v>0</v>
          </cell>
          <cell r="N306">
            <v>8.0313111241526666E-2</v>
          </cell>
          <cell r="O306">
            <v>11145.821955249119</v>
          </cell>
          <cell r="P306">
            <v>30089.630572633061</v>
          </cell>
          <cell r="Q306">
            <v>47929.607138320789</v>
          </cell>
          <cell r="R306">
            <v>61055.482249227374</v>
          </cell>
          <cell r="S306">
            <v>155443.39723827835</v>
          </cell>
          <cell r="T306">
            <v>1022.3233103105292</v>
          </cell>
          <cell r="U306">
            <v>1067.8563051559343</v>
          </cell>
          <cell r="V306">
            <v>1193.2444671810963</v>
          </cell>
          <cell r="W306">
            <v>1250.4207346488693</v>
          </cell>
          <cell r="X306">
            <v>1435.8719845570286</v>
          </cell>
          <cell r="Y306">
            <v>359.47334893916826</v>
          </cell>
          <cell r="Z306">
            <v>385.44249636174879</v>
          </cell>
          <cell r="AA306">
            <v>427.3142610801973</v>
          </cell>
          <cell r="AB306">
            <v>443.97846336555034</v>
          </cell>
          <cell r="AC306">
            <v>515.72035067265313</v>
          </cell>
          <cell r="AD306">
            <v>7.7355639954644975</v>
          </cell>
          <cell r="AE306">
            <v>9.3057906765802691</v>
          </cell>
          <cell r="AF306">
            <v>9.8953952245913257</v>
          </cell>
          <cell r="AG306">
            <v>10.168574732961631</v>
          </cell>
          <cell r="AH306">
            <v>10.197063099670384</v>
          </cell>
        </row>
        <row r="307">
          <cell r="B307">
            <v>60502</v>
          </cell>
          <cell r="C307" t="str">
            <v>CA</v>
          </cell>
          <cell r="D307" t="str">
            <v>Municipal</v>
          </cell>
          <cell r="E307">
            <v>1.6810187566072231E-2</v>
          </cell>
          <cell r="F307">
            <v>0</v>
          </cell>
          <cell r="G307">
            <v>0</v>
          </cell>
          <cell r="H307">
            <v>3431.1553113069422</v>
          </cell>
          <cell r="I307">
            <v>11.608880937499999</v>
          </cell>
          <cell r="J307">
            <v>0</v>
          </cell>
          <cell r="K307">
            <v>0</v>
          </cell>
          <cell r="L307">
            <v>0</v>
          </cell>
          <cell r="M307">
            <v>0</v>
          </cell>
          <cell r="N307">
            <v>8.0313111241526666E-2</v>
          </cell>
          <cell r="O307">
            <v>11145.821955249119</v>
          </cell>
          <cell r="P307">
            <v>30089.630572633061</v>
          </cell>
          <cell r="Q307">
            <v>47929.607138320789</v>
          </cell>
          <cell r="R307">
            <v>61055.482249227374</v>
          </cell>
          <cell r="S307">
            <v>155443.39723827835</v>
          </cell>
          <cell r="T307">
            <v>1022.3233103105292</v>
          </cell>
          <cell r="U307">
            <v>1067.8563051559343</v>
          </cell>
          <cell r="V307">
            <v>1193.2444671810963</v>
          </cell>
          <cell r="W307">
            <v>1250.4207346488693</v>
          </cell>
          <cell r="X307">
            <v>1435.8719845570286</v>
          </cell>
          <cell r="Y307">
            <v>359.47334893916826</v>
          </cell>
          <cell r="Z307">
            <v>385.44249636174879</v>
          </cell>
          <cell r="AA307">
            <v>427.3142610801973</v>
          </cell>
          <cell r="AB307">
            <v>443.97846336555034</v>
          </cell>
          <cell r="AC307">
            <v>515.72035067265313</v>
          </cell>
          <cell r="AD307">
            <v>7.7355639954644975</v>
          </cell>
          <cell r="AE307">
            <v>9.3057906765802691</v>
          </cell>
          <cell r="AF307">
            <v>9.8953952245913257</v>
          </cell>
          <cell r="AG307">
            <v>10.168574732961631</v>
          </cell>
          <cell r="AH307">
            <v>10.197063099670384</v>
          </cell>
        </row>
        <row r="308">
          <cell r="B308">
            <v>56224</v>
          </cell>
          <cell r="C308" t="str">
            <v>CA</v>
          </cell>
          <cell r="D308" t="str">
            <v>Municipal</v>
          </cell>
          <cell r="E308">
            <v>1.6810187566072231E-2</v>
          </cell>
          <cell r="F308">
            <v>0</v>
          </cell>
          <cell r="G308">
            <v>0</v>
          </cell>
          <cell r="H308">
            <v>3431.1553113069422</v>
          </cell>
          <cell r="I308">
            <v>11.608880937499999</v>
          </cell>
          <cell r="J308">
            <v>0</v>
          </cell>
          <cell r="K308">
            <v>0</v>
          </cell>
          <cell r="L308">
            <v>0</v>
          </cell>
          <cell r="M308">
            <v>0</v>
          </cell>
          <cell r="N308">
            <v>8.0313111241526666E-2</v>
          </cell>
          <cell r="O308">
            <v>11145.821955249119</v>
          </cell>
          <cell r="P308">
            <v>30089.630572633061</v>
          </cell>
          <cell r="Q308">
            <v>47929.607138320789</v>
          </cell>
          <cell r="R308">
            <v>61055.482249227374</v>
          </cell>
          <cell r="S308">
            <v>155443.39723827835</v>
          </cell>
          <cell r="T308">
            <v>1022.3233103105292</v>
          </cell>
          <cell r="U308">
            <v>1067.8563051559343</v>
          </cell>
          <cell r="V308">
            <v>1193.2444671810963</v>
          </cell>
          <cell r="W308">
            <v>1250.4207346488693</v>
          </cell>
          <cell r="X308">
            <v>1435.8719845570286</v>
          </cell>
          <cell r="Y308">
            <v>359.47334893916826</v>
          </cell>
          <cell r="Z308">
            <v>385.44249636174879</v>
          </cell>
          <cell r="AA308">
            <v>427.3142610801973</v>
          </cell>
          <cell r="AB308">
            <v>443.97846336555034</v>
          </cell>
          <cell r="AC308">
            <v>515.72035067265313</v>
          </cell>
          <cell r="AD308">
            <v>7.7355639954644975</v>
          </cell>
          <cell r="AE308">
            <v>9.3057906765802691</v>
          </cell>
          <cell r="AF308">
            <v>9.8953952245913257</v>
          </cell>
          <cell r="AG308">
            <v>10.168574732961631</v>
          </cell>
          <cell r="AH308">
            <v>10.197063099670384</v>
          </cell>
        </row>
        <row r="309">
          <cell r="B309">
            <v>9216</v>
          </cell>
          <cell r="C309" t="str">
            <v>CA</v>
          </cell>
          <cell r="D309" t="str">
            <v>Political Subdivision</v>
          </cell>
          <cell r="E309">
            <v>0.28009747102212856</v>
          </cell>
          <cell r="F309">
            <v>1</v>
          </cell>
          <cell r="G309">
            <v>14232.6250846659</v>
          </cell>
          <cell r="H309">
            <v>14232.6250846659</v>
          </cell>
          <cell r="I309">
            <v>11.608880937499999</v>
          </cell>
          <cell r="J309">
            <v>242359</v>
          </cell>
          <cell r="K309">
            <v>1933189</v>
          </cell>
          <cell r="L309">
            <v>135828</v>
          </cell>
          <cell r="M309">
            <v>0.11557962881035171</v>
          </cell>
          <cell r="N309">
            <v>0.11557962881035171</v>
          </cell>
          <cell r="O309">
            <v>11145.821955249119</v>
          </cell>
          <cell r="P309">
            <v>30089.630572633061</v>
          </cell>
          <cell r="Q309">
            <v>47929.607138320789</v>
          </cell>
          <cell r="R309">
            <v>61055.482249227374</v>
          </cell>
          <cell r="S309">
            <v>155443.39723827835</v>
          </cell>
          <cell r="T309">
            <v>1022.3233103105292</v>
          </cell>
          <cell r="U309">
            <v>1067.8563051559343</v>
          </cell>
          <cell r="V309">
            <v>1193.2444671810963</v>
          </cell>
          <cell r="W309">
            <v>1250.4207346488693</v>
          </cell>
          <cell r="X309">
            <v>1435.8719845570286</v>
          </cell>
          <cell r="Y309">
            <v>359.47334893916826</v>
          </cell>
          <cell r="Z309">
            <v>385.44249636174879</v>
          </cell>
          <cell r="AA309">
            <v>427.3142610801973</v>
          </cell>
          <cell r="AB309">
            <v>443.97846336555034</v>
          </cell>
          <cell r="AC309">
            <v>515.72035067265313</v>
          </cell>
          <cell r="AD309">
            <v>7.7355639954644975</v>
          </cell>
          <cell r="AE309">
            <v>9.3057906765802691</v>
          </cell>
          <cell r="AF309">
            <v>9.8953952245913257</v>
          </cell>
          <cell r="AG309">
            <v>10.168574732961631</v>
          </cell>
          <cell r="AH309">
            <v>10.197063099670384</v>
          </cell>
        </row>
        <row r="310">
          <cell r="B310">
            <v>40576</v>
          </cell>
          <cell r="C310" t="str">
            <v>CA</v>
          </cell>
          <cell r="D310" t="str">
            <v>Political Subdivision</v>
          </cell>
          <cell r="E310">
            <v>1.6810187566072231E-2</v>
          </cell>
          <cell r="F310">
            <v>0</v>
          </cell>
          <cell r="G310">
            <v>0</v>
          </cell>
          <cell r="H310">
            <v>2716.2268554056254</v>
          </cell>
          <cell r="I310">
            <v>11.608880937499999</v>
          </cell>
          <cell r="J310">
            <v>0</v>
          </cell>
          <cell r="K310">
            <v>0</v>
          </cell>
          <cell r="L310">
            <v>0</v>
          </cell>
          <cell r="M310">
            <v>0</v>
          </cell>
          <cell r="N310">
            <v>3.8027213044193264E-2</v>
          </cell>
          <cell r="O310">
            <v>11145.821955249119</v>
          </cell>
          <cell r="P310">
            <v>30089.630572633061</v>
          </cell>
          <cell r="Q310">
            <v>47929.607138320789</v>
          </cell>
          <cell r="R310">
            <v>61055.482249227374</v>
          </cell>
          <cell r="S310">
            <v>155443.39723827835</v>
          </cell>
          <cell r="T310">
            <v>1022.3233103105292</v>
          </cell>
          <cell r="U310">
            <v>1067.8563051559343</v>
          </cell>
          <cell r="V310">
            <v>1193.2444671810963</v>
          </cell>
          <cell r="W310">
            <v>1250.4207346488693</v>
          </cell>
          <cell r="X310">
            <v>1435.8719845570286</v>
          </cell>
          <cell r="Y310">
            <v>359.47334893916826</v>
          </cell>
          <cell r="Z310">
            <v>385.44249636174879</v>
          </cell>
          <cell r="AA310">
            <v>427.3142610801973</v>
          </cell>
          <cell r="AB310">
            <v>443.97846336555034</v>
          </cell>
          <cell r="AC310">
            <v>515.72035067265313</v>
          </cell>
          <cell r="AD310">
            <v>7.7355639954644975</v>
          </cell>
          <cell r="AE310">
            <v>9.3057906765802691</v>
          </cell>
          <cell r="AF310">
            <v>9.8953952245913257</v>
          </cell>
          <cell r="AG310">
            <v>10.168574732961631</v>
          </cell>
          <cell r="AH310">
            <v>10.197063099670384</v>
          </cell>
        </row>
        <row r="311">
          <cell r="B311">
            <v>10325</v>
          </cell>
          <cell r="C311" t="str">
            <v>CA</v>
          </cell>
          <cell r="D311" t="str">
            <v>Political Subdivision</v>
          </cell>
          <cell r="E311">
            <v>1.6810187566072231E-2</v>
          </cell>
          <cell r="F311">
            <v>0</v>
          </cell>
          <cell r="G311">
            <v>0</v>
          </cell>
          <cell r="H311">
            <v>2716.2268554056254</v>
          </cell>
          <cell r="I311">
            <v>11.608880937499999</v>
          </cell>
          <cell r="J311">
            <v>0</v>
          </cell>
          <cell r="K311">
            <v>0</v>
          </cell>
          <cell r="L311">
            <v>0</v>
          </cell>
          <cell r="M311">
            <v>0</v>
          </cell>
          <cell r="N311">
            <v>3.8027213044193264E-2</v>
          </cell>
          <cell r="O311">
            <v>11145.821955249119</v>
          </cell>
          <cell r="P311">
            <v>30089.630572633061</v>
          </cell>
          <cell r="Q311">
            <v>47929.607138320789</v>
          </cell>
          <cell r="R311">
            <v>61055.482249227374</v>
          </cell>
          <cell r="S311">
            <v>155443.39723827835</v>
          </cell>
          <cell r="T311">
            <v>1022.3233103105292</v>
          </cell>
          <cell r="U311">
            <v>1067.8563051559343</v>
          </cell>
          <cell r="V311">
            <v>1193.2444671810963</v>
          </cell>
          <cell r="W311">
            <v>1250.4207346488693</v>
          </cell>
          <cell r="X311">
            <v>1435.8719845570286</v>
          </cell>
          <cell r="Y311">
            <v>359.47334893916826</v>
          </cell>
          <cell r="Z311">
            <v>385.44249636174879</v>
          </cell>
          <cell r="AA311">
            <v>427.3142610801973</v>
          </cell>
          <cell r="AB311">
            <v>443.97846336555034</v>
          </cell>
          <cell r="AC311">
            <v>515.72035067265313</v>
          </cell>
          <cell r="AD311">
            <v>7.7355639954644975</v>
          </cell>
          <cell r="AE311">
            <v>9.3057906765802691</v>
          </cell>
          <cell r="AF311">
            <v>9.8953952245913257</v>
          </cell>
          <cell r="AG311">
            <v>10.168574732961631</v>
          </cell>
          <cell r="AH311">
            <v>10.197063099670384</v>
          </cell>
        </row>
        <row r="312">
          <cell r="B312">
            <v>12312</v>
          </cell>
          <cell r="C312" t="str">
            <v>CA</v>
          </cell>
          <cell r="D312" t="str">
            <v>Political Subdivision</v>
          </cell>
          <cell r="E312">
            <v>1.6810187566072231E-2</v>
          </cell>
          <cell r="F312">
            <v>1</v>
          </cell>
          <cell r="G312">
            <v>8264.836714766192</v>
          </cell>
          <cell r="H312">
            <v>8264.836714766192</v>
          </cell>
          <cell r="I312">
            <v>11.608880937499999</v>
          </cell>
          <cell r="J312">
            <v>13306.1</v>
          </cell>
          <cell r="K312">
            <v>76177</v>
          </cell>
          <cell r="L312">
            <v>9217</v>
          </cell>
          <cell r="M312">
            <v>0.15781812532376899</v>
          </cell>
          <cell r="N312">
            <v>0.15781812532376899</v>
          </cell>
          <cell r="O312">
            <v>11145.821955249119</v>
          </cell>
          <cell r="P312">
            <v>30089.630572633061</v>
          </cell>
          <cell r="Q312">
            <v>47929.607138320789</v>
          </cell>
          <cell r="R312">
            <v>61055.482249227374</v>
          </cell>
          <cell r="S312">
            <v>155443.39723827835</v>
          </cell>
          <cell r="T312">
            <v>1022.3233103105292</v>
          </cell>
          <cell r="U312">
            <v>1067.8563051559343</v>
          </cell>
          <cell r="V312">
            <v>1193.2444671810963</v>
          </cell>
          <cell r="W312">
            <v>1250.4207346488693</v>
          </cell>
          <cell r="X312">
            <v>1435.8719845570286</v>
          </cell>
          <cell r="Y312">
            <v>359.47334893916826</v>
          </cell>
          <cell r="Z312">
            <v>385.44249636174879</v>
          </cell>
          <cell r="AA312">
            <v>427.3142610801973</v>
          </cell>
          <cell r="AB312">
            <v>443.97846336555034</v>
          </cell>
          <cell r="AC312">
            <v>515.72035067265313</v>
          </cell>
          <cell r="AD312">
            <v>7.7355639954644975</v>
          </cell>
          <cell r="AE312">
            <v>9.3057906765802691</v>
          </cell>
          <cell r="AF312">
            <v>9.8953952245913257</v>
          </cell>
          <cell r="AG312">
            <v>10.168574732961631</v>
          </cell>
          <cell r="AH312">
            <v>10.197063099670384</v>
          </cell>
        </row>
        <row r="313">
          <cell r="B313">
            <v>12745</v>
          </cell>
          <cell r="C313" t="str">
            <v>CA</v>
          </cell>
          <cell r="D313" t="str">
            <v>Political Subdivision</v>
          </cell>
          <cell r="E313">
            <v>1.6810187566072231E-2</v>
          </cell>
          <cell r="F313">
            <v>1</v>
          </cell>
          <cell r="G313">
            <v>9888.1635337971184</v>
          </cell>
          <cell r="H313">
            <v>9888.1635337971184</v>
          </cell>
          <cell r="I313">
            <v>11.608880937499999</v>
          </cell>
          <cell r="J313">
            <v>178537</v>
          </cell>
          <cell r="K313">
            <v>992119</v>
          </cell>
          <cell r="L313">
            <v>100334</v>
          </cell>
          <cell r="M313">
            <v>0.16586701240496604</v>
          </cell>
          <cell r="N313">
            <v>0.16586701240496604</v>
          </cell>
          <cell r="O313">
            <v>11145.821955249119</v>
          </cell>
          <cell r="P313">
            <v>30089.630572633061</v>
          </cell>
          <cell r="Q313">
            <v>47929.607138320789</v>
          </cell>
          <cell r="R313">
            <v>61055.482249227374</v>
          </cell>
          <cell r="S313">
            <v>155443.39723827835</v>
          </cell>
          <cell r="T313">
            <v>1022.3233103105292</v>
          </cell>
          <cell r="U313">
            <v>1067.8563051559343</v>
          </cell>
          <cell r="V313">
            <v>1193.2444671810963</v>
          </cell>
          <cell r="W313">
            <v>1250.4207346488693</v>
          </cell>
          <cell r="X313">
            <v>1435.8719845570286</v>
          </cell>
          <cell r="Y313">
            <v>359.47334893916826</v>
          </cell>
          <cell r="Z313">
            <v>385.44249636174879</v>
          </cell>
          <cell r="AA313">
            <v>427.3142610801973</v>
          </cell>
          <cell r="AB313">
            <v>443.97846336555034</v>
          </cell>
          <cell r="AC313">
            <v>515.72035067265313</v>
          </cell>
          <cell r="AD313">
            <v>7.7355639954644975</v>
          </cell>
          <cell r="AE313">
            <v>9.3057906765802691</v>
          </cell>
          <cell r="AF313">
            <v>9.8953952245913257</v>
          </cell>
          <cell r="AG313">
            <v>10.168574732961631</v>
          </cell>
          <cell r="AH313">
            <v>10.197063099670384</v>
          </cell>
        </row>
        <row r="314">
          <cell r="B314">
            <v>21704</v>
          </cell>
          <cell r="C314" t="str">
            <v>CA</v>
          </cell>
          <cell r="D314" t="str">
            <v>Political Subdivision</v>
          </cell>
          <cell r="E314">
            <v>1.6810187566072231E-2</v>
          </cell>
          <cell r="F314">
            <v>0</v>
          </cell>
          <cell r="G314">
            <v>0</v>
          </cell>
          <cell r="H314">
            <v>2716.2268554056254</v>
          </cell>
          <cell r="I314">
            <v>11.608880937499999</v>
          </cell>
          <cell r="J314">
            <v>0</v>
          </cell>
          <cell r="K314">
            <v>0</v>
          </cell>
          <cell r="L314">
            <v>0</v>
          </cell>
          <cell r="M314">
            <v>0</v>
          </cell>
          <cell r="N314">
            <v>3.8027213044193264E-2</v>
          </cell>
          <cell r="O314">
            <v>11145.821955249119</v>
          </cell>
          <cell r="P314">
            <v>30089.630572633061</v>
          </cell>
          <cell r="Q314">
            <v>47929.607138320789</v>
          </cell>
          <cell r="R314">
            <v>61055.482249227374</v>
          </cell>
          <cell r="S314">
            <v>155443.39723827835</v>
          </cell>
          <cell r="T314">
            <v>1022.3233103105292</v>
          </cell>
          <cell r="U314">
            <v>1067.8563051559343</v>
          </cell>
          <cell r="V314">
            <v>1193.2444671810963</v>
          </cell>
          <cell r="W314">
            <v>1250.4207346488693</v>
          </cell>
          <cell r="X314">
            <v>1435.8719845570286</v>
          </cell>
          <cell r="Y314">
            <v>359.47334893916826</v>
          </cell>
          <cell r="Z314">
            <v>385.44249636174879</v>
          </cell>
          <cell r="AA314">
            <v>427.3142610801973</v>
          </cell>
          <cell r="AB314">
            <v>443.97846336555034</v>
          </cell>
          <cell r="AC314">
            <v>515.72035067265313</v>
          </cell>
          <cell r="AD314">
            <v>7.7355639954644975</v>
          </cell>
          <cell r="AE314">
            <v>9.3057906765802691</v>
          </cell>
          <cell r="AF314">
            <v>9.8953952245913257</v>
          </cell>
          <cell r="AG314">
            <v>10.168574732961631</v>
          </cell>
          <cell r="AH314">
            <v>10.197063099670384</v>
          </cell>
        </row>
        <row r="315">
          <cell r="B315">
            <v>13402</v>
          </cell>
          <cell r="C315" t="str">
            <v>CA</v>
          </cell>
          <cell r="D315" t="str">
            <v>Political Subdivision</v>
          </cell>
          <cell r="E315">
            <v>1.6810187566072231E-2</v>
          </cell>
          <cell r="F315">
            <v>0</v>
          </cell>
          <cell r="G315">
            <v>0</v>
          </cell>
          <cell r="H315">
            <v>2716.2268554056254</v>
          </cell>
          <cell r="I315">
            <v>11.608880937499999</v>
          </cell>
          <cell r="J315">
            <v>0</v>
          </cell>
          <cell r="K315">
            <v>0</v>
          </cell>
          <cell r="L315">
            <v>0</v>
          </cell>
          <cell r="M315">
            <v>0</v>
          </cell>
          <cell r="N315">
            <v>3.8027213044193264E-2</v>
          </cell>
          <cell r="O315">
            <v>11145.821955249119</v>
          </cell>
          <cell r="P315">
            <v>30089.630572633061</v>
          </cell>
          <cell r="Q315">
            <v>47929.607138320789</v>
          </cell>
          <cell r="R315">
            <v>61055.482249227374</v>
          </cell>
          <cell r="S315">
            <v>155443.39723827835</v>
          </cell>
          <cell r="T315">
            <v>1022.3233103105292</v>
          </cell>
          <cell r="U315">
            <v>1067.8563051559343</v>
          </cell>
          <cell r="V315">
            <v>1193.2444671810963</v>
          </cell>
          <cell r="W315">
            <v>1250.4207346488693</v>
          </cell>
          <cell r="X315">
            <v>1435.8719845570286</v>
          </cell>
          <cell r="Y315">
            <v>359.47334893916826</v>
          </cell>
          <cell r="Z315">
            <v>385.44249636174879</v>
          </cell>
          <cell r="AA315">
            <v>427.3142610801973</v>
          </cell>
          <cell r="AB315">
            <v>443.97846336555034</v>
          </cell>
          <cell r="AC315">
            <v>515.72035067265313</v>
          </cell>
          <cell r="AD315">
            <v>7.7355639954644975</v>
          </cell>
          <cell r="AE315">
            <v>9.3057906765802691</v>
          </cell>
          <cell r="AF315">
            <v>9.8953952245913257</v>
          </cell>
          <cell r="AG315">
            <v>10.168574732961631</v>
          </cell>
          <cell r="AH315">
            <v>10.197063099670384</v>
          </cell>
        </row>
        <row r="316">
          <cell r="B316">
            <v>40613</v>
          </cell>
          <cell r="C316" t="str">
            <v>CA</v>
          </cell>
          <cell r="D316" t="str">
            <v>Political Subdivision</v>
          </cell>
          <cell r="E316">
            <v>1.6810187566072231E-2</v>
          </cell>
          <cell r="F316">
            <v>0</v>
          </cell>
          <cell r="G316">
            <v>0</v>
          </cell>
          <cell r="H316">
            <v>2716.2268554056254</v>
          </cell>
          <cell r="I316">
            <v>11.608880937499999</v>
          </cell>
          <cell r="J316">
            <v>0</v>
          </cell>
          <cell r="K316">
            <v>0</v>
          </cell>
          <cell r="L316">
            <v>0</v>
          </cell>
          <cell r="M316">
            <v>0</v>
          </cell>
          <cell r="N316">
            <v>3.8027213044193264E-2</v>
          </cell>
          <cell r="O316">
            <v>11145.821955249119</v>
          </cell>
          <cell r="P316">
            <v>30089.630572633061</v>
          </cell>
          <cell r="Q316">
            <v>47929.607138320789</v>
          </cell>
          <cell r="R316">
            <v>61055.482249227374</v>
          </cell>
          <cell r="S316">
            <v>155443.39723827835</v>
          </cell>
          <cell r="T316">
            <v>1022.3233103105292</v>
          </cell>
          <cell r="U316">
            <v>1067.8563051559343</v>
          </cell>
          <cell r="V316">
            <v>1193.2444671810963</v>
          </cell>
          <cell r="W316">
            <v>1250.4207346488693</v>
          </cell>
          <cell r="X316">
            <v>1435.8719845570286</v>
          </cell>
          <cell r="Y316">
            <v>359.47334893916826</v>
          </cell>
          <cell r="Z316">
            <v>385.44249636174879</v>
          </cell>
          <cell r="AA316">
            <v>427.3142610801973</v>
          </cell>
          <cell r="AB316">
            <v>443.97846336555034</v>
          </cell>
          <cell r="AC316">
            <v>515.72035067265313</v>
          </cell>
          <cell r="AD316">
            <v>7.7355639954644975</v>
          </cell>
          <cell r="AE316">
            <v>9.3057906765802691</v>
          </cell>
          <cell r="AF316">
            <v>9.8953952245913257</v>
          </cell>
          <cell r="AG316">
            <v>10.168574732961631</v>
          </cell>
          <cell r="AH316">
            <v>10.197063099670384</v>
          </cell>
        </row>
        <row r="317">
          <cell r="B317">
            <v>13935</v>
          </cell>
          <cell r="C317" t="str">
            <v>CA</v>
          </cell>
          <cell r="D317" t="str">
            <v>Political Subdivision</v>
          </cell>
          <cell r="E317">
            <v>1.6810187566072231E-2</v>
          </cell>
          <cell r="F317">
            <v>0</v>
          </cell>
          <cell r="G317">
            <v>0</v>
          </cell>
          <cell r="H317">
            <v>2716.2268554056254</v>
          </cell>
          <cell r="I317">
            <v>11.608880937499999</v>
          </cell>
          <cell r="J317">
            <v>0</v>
          </cell>
          <cell r="K317">
            <v>0</v>
          </cell>
          <cell r="L317">
            <v>0</v>
          </cell>
          <cell r="M317">
            <v>0</v>
          </cell>
          <cell r="N317">
            <v>3.8027213044193264E-2</v>
          </cell>
          <cell r="O317">
            <v>11145.821955249119</v>
          </cell>
          <cell r="P317">
            <v>30089.630572633061</v>
          </cell>
          <cell r="Q317">
            <v>47929.607138320789</v>
          </cell>
          <cell r="R317">
            <v>61055.482249227374</v>
          </cell>
          <cell r="S317">
            <v>155443.39723827835</v>
          </cell>
          <cell r="T317">
            <v>1022.3233103105292</v>
          </cell>
          <cell r="U317">
            <v>1067.8563051559343</v>
          </cell>
          <cell r="V317">
            <v>1193.2444671810963</v>
          </cell>
          <cell r="W317">
            <v>1250.4207346488693</v>
          </cell>
          <cell r="X317">
            <v>1435.8719845570286</v>
          </cell>
          <cell r="Y317">
            <v>359.47334893916826</v>
          </cell>
          <cell r="Z317">
            <v>385.44249636174879</v>
          </cell>
          <cell r="AA317">
            <v>427.3142610801973</v>
          </cell>
          <cell r="AB317">
            <v>443.97846336555034</v>
          </cell>
          <cell r="AC317">
            <v>515.72035067265313</v>
          </cell>
          <cell r="AD317">
            <v>7.7355639954644975</v>
          </cell>
          <cell r="AE317">
            <v>9.3057906765802691</v>
          </cell>
          <cell r="AF317">
            <v>9.8953952245913257</v>
          </cell>
          <cell r="AG317">
            <v>10.168574732961631</v>
          </cell>
          <cell r="AH317">
            <v>10.197063099670384</v>
          </cell>
        </row>
        <row r="318">
          <cell r="B318">
            <v>15127</v>
          </cell>
          <cell r="C318" t="str">
            <v>CA</v>
          </cell>
          <cell r="D318" t="str">
            <v>Political Subdivision</v>
          </cell>
          <cell r="E318">
            <v>1.6810187566072231E-2</v>
          </cell>
          <cell r="F318">
            <v>0</v>
          </cell>
          <cell r="G318">
            <v>0</v>
          </cell>
          <cell r="H318">
            <v>2716.2268554056254</v>
          </cell>
          <cell r="I318">
            <v>11.608880937499999</v>
          </cell>
          <cell r="J318">
            <v>0</v>
          </cell>
          <cell r="K318">
            <v>0</v>
          </cell>
          <cell r="L318">
            <v>0</v>
          </cell>
          <cell r="M318">
            <v>0</v>
          </cell>
          <cell r="N318">
            <v>3.8027213044193264E-2</v>
          </cell>
          <cell r="O318">
            <v>11145.821955249119</v>
          </cell>
          <cell r="P318">
            <v>30089.630572633061</v>
          </cell>
          <cell r="Q318">
            <v>47929.607138320789</v>
          </cell>
          <cell r="R318">
            <v>61055.482249227374</v>
          </cell>
          <cell r="S318">
            <v>155443.39723827835</v>
          </cell>
          <cell r="T318">
            <v>1022.3233103105292</v>
          </cell>
          <cell r="U318">
            <v>1067.8563051559343</v>
          </cell>
          <cell r="V318">
            <v>1193.2444671810963</v>
          </cell>
          <cell r="W318">
            <v>1250.4207346488693</v>
          </cell>
          <cell r="X318">
            <v>1435.8719845570286</v>
          </cell>
          <cell r="Y318">
            <v>359.47334893916826</v>
          </cell>
          <cell r="Z318">
            <v>385.44249636174879</v>
          </cell>
          <cell r="AA318">
            <v>427.3142610801973</v>
          </cell>
          <cell r="AB318">
            <v>443.97846336555034</v>
          </cell>
          <cell r="AC318">
            <v>515.72035067265313</v>
          </cell>
          <cell r="AD318">
            <v>7.7355639954644975</v>
          </cell>
          <cell r="AE318">
            <v>9.3057906765802691</v>
          </cell>
          <cell r="AF318">
            <v>9.8953952245913257</v>
          </cell>
          <cell r="AG318">
            <v>10.168574732961631</v>
          </cell>
          <cell r="AH318">
            <v>10.197063099670384</v>
          </cell>
        </row>
        <row r="319">
          <cell r="B319">
            <v>16534</v>
          </cell>
          <cell r="C319" t="str">
            <v>CA</v>
          </cell>
          <cell r="D319" t="str">
            <v>Political Subdivision</v>
          </cell>
          <cell r="E319">
            <v>1.6810187566072231E-2</v>
          </cell>
          <cell r="F319">
            <v>1</v>
          </cell>
          <cell r="G319">
            <v>8655.8797811124896</v>
          </cell>
          <cell r="H319">
            <v>8655.8797811124896</v>
          </cell>
          <cell r="I319">
            <v>11.608880937499999</v>
          </cell>
          <cell r="J319">
            <v>750174.9</v>
          </cell>
          <cell r="K319">
            <v>4909892</v>
          </cell>
          <cell r="L319">
            <v>567232</v>
          </cell>
          <cell r="M319">
            <v>0.13669460651613519</v>
          </cell>
          <cell r="N319">
            <v>0.13669460651613519</v>
          </cell>
          <cell r="O319">
            <v>11145.821955249119</v>
          </cell>
          <cell r="P319">
            <v>30089.630572633061</v>
          </cell>
          <cell r="Q319">
            <v>47929.607138320789</v>
          </cell>
          <cell r="R319">
            <v>61055.482249227374</v>
          </cell>
          <cell r="S319">
            <v>155443.39723827835</v>
          </cell>
          <cell r="T319">
            <v>1022.3233103105292</v>
          </cell>
          <cell r="U319">
            <v>1067.8563051559343</v>
          </cell>
          <cell r="V319">
            <v>1193.2444671810963</v>
          </cell>
          <cell r="W319">
            <v>1250.4207346488693</v>
          </cell>
          <cell r="X319">
            <v>1435.8719845570286</v>
          </cell>
          <cell r="Y319">
            <v>359.47334893916826</v>
          </cell>
          <cell r="Z319">
            <v>385.44249636174879</v>
          </cell>
          <cell r="AA319">
            <v>427.3142610801973</v>
          </cell>
          <cell r="AB319">
            <v>443.97846336555034</v>
          </cell>
          <cell r="AC319">
            <v>515.72035067265313</v>
          </cell>
          <cell r="AD319">
            <v>7.7355639954644975</v>
          </cell>
          <cell r="AE319">
            <v>9.3057906765802691</v>
          </cell>
          <cell r="AF319">
            <v>9.8953952245913257</v>
          </cell>
          <cell r="AG319">
            <v>10.168574732961631</v>
          </cell>
          <cell r="AH319">
            <v>10.197063099670384</v>
          </cell>
        </row>
        <row r="320">
          <cell r="B320">
            <v>14191</v>
          </cell>
          <cell r="C320" t="str">
            <v>CA</v>
          </cell>
          <cell r="D320" t="str">
            <v>Political Subdivision</v>
          </cell>
          <cell r="E320">
            <v>1.6810187566072231E-2</v>
          </cell>
          <cell r="F320">
            <v>0</v>
          </cell>
          <cell r="G320">
            <v>0</v>
          </cell>
          <cell r="H320">
            <v>2716.2268554056254</v>
          </cell>
          <cell r="I320">
            <v>11.608880937499999</v>
          </cell>
          <cell r="J320">
            <v>0</v>
          </cell>
          <cell r="K320">
            <v>0</v>
          </cell>
          <cell r="L320">
            <v>0</v>
          </cell>
          <cell r="M320">
            <v>0</v>
          </cell>
          <cell r="N320">
            <v>3.8027213044193264E-2</v>
          </cell>
          <cell r="O320">
            <v>11145.821955249119</v>
          </cell>
          <cell r="P320">
            <v>30089.630572633061</v>
          </cell>
          <cell r="Q320">
            <v>47929.607138320789</v>
          </cell>
          <cell r="R320">
            <v>61055.482249227374</v>
          </cell>
          <cell r="S320">
            <v>155443.39723827835</v>
          </cell>
          <cell r="T320">
            <v>1022.3233103105292</v>
          </cell>
          <cell r="U320">
            <v>1067.8563051559343</v>
          </cell>
          <cell r="V320">
            <v>1193.2444671810963</v>
          </cell>
          <cell r="W320">
            <v>1250.4207346488693</v>
          </cell>
          <cell r="X320">
            <v>1435.8719845570286</v>
          </cell>
          <cell r="Y320">
            <v>359.47334893916826</v>
          </cell>
          <cell r="Z320">
            <v>385.44249636174879</v>
          </cell>
          <cell r="AA320">
            <v>427.3142610801973</v>
          </cell>
          <cell r="AB320">
            <v>443.97846336555034</v>
          </cell>
          <cell r="AC320">
            <v>515.72035067265313</v>
          </cell>
          <cell r="AD320">
            <v>7.7355639954644975</v>
          </cell>
          <cell r="AE320">
            <v>9.3057906765802691</v>
          </cell>
          <cell r="AF320">
            <v>9.8953952245913257</v>
          </cell>
          <cell r="AG320">
            <v>10.168574732961631</v>
          </cell>
          <cell r="AH320">
            <v>10.197063099670384</v>
          </cell>
        </row>
        <row r="321">
          <cell r="B321">
            <v>17513</v>
          </cell>
          <cell r="C321" t="str">
            <v>CA</v>
          </cell>
          <cell r="D321" t="str">
            <v>Political Subdivision</v>
          </cell>
          <cell r="E321">
            <v>1.6810187566072231E-2</v>
          </cell>
          <cell r="F321">
            <v>0</v>
          </cell>
          <cell r="G321">
            <v>0</v>
          </cell>
          <cell r="H321">
            <v>2716.2268554056254</v>
          </cell>
          <cell r="I321">
            <v>11.608880937499999</v>
          </cell>
          <cell r="J321">
            <v>0</v>
          </cell>
          <cell r="K321">
            <v>0</v>
          </cell>
          <cell r="L321">
            <v>0</v>
          </cell>
          <cell r="M321">
            <v>0</v>
          </cell>
          <cell r="N321">
            <v>3.8027213044193264E-2</v>
          </cell>
          <cell r="O321">
            <v>11145.821955249119</v>
          </cell>
          <cell r="P321">
            <v>30089.630572633061</v>
          </cell>
          <cell r="Q321">
            <v>47929.607138320789</v>
          </cell>
          <cell r="R321">
            <v>61055.482249227374</v>
          </cell>
          <cell r="S321">
            <v>155443.39723827835</v>
          </cell>
          <cell r="T321">
            <v>1022.3233103105292</v>
          </cell>
          <cell r="U321">
            <v>1067.8563051559343</v>
          </cell>
          <cell r="V321">
            <v>1193.2444671810963</v>
          </cell>
          <cell r="W321">
            <v>1250.4207346488693</v>
          </cell>
          <cell r="X321">
            <v>1435.8719845570286</v>
          </cell>
          <cell r="Y321">
            <v>359.47334893916826</v>
          </cell>
          <cell r="Z321">
            <v>385.44249636174879</v>
          </cell>
          <cell r="AA321">
            <v>427.3142610801973</v>
          </cell>
          <cell r="AB321">
            <v>443.97846336555034</v>
          </cell>
          <cell r="AC321">
            <v>515.72035067265313</v>
          </cell>
          <cell r="AD321">
            <v>7.7355639954644975</v>
          </cell>
          <cell r="AE321">
            <v>9.3057906765802691</v>
          </cell>
          <cell r="AF321">
            <v>9.8953952245913257</v>
          </cell>
          <cell r="AG321">
            <v>10.168574732961631</v>
          </cell>
          <cell r="AH321">
            <v>10.197063099670384</v>
          </cell>
        </row>
        <row r="322">
          <cell r="B322">
            <v>19131</v>
          </cell>
          <cell r="C322" t="str">
            <v>CA</v>
          </cell>
          <cell r="D322" t="str">
            <v>Political Subdivision</v>
          </cell>
          <cell r="E322">
            <v>1.6810187566072231E-2</v>
          </cell>
          <cell r="F322">
            <v>0</v>
          </cell>
          <cell r="G322">
            <v>0</v>
          </cell>
          <cell r="H322">
            <v>2716.2268554056254</v>
          </cell>
          <cell r="I322">
            <v>11.608880937499999</v>
          </cell>
          <cell r="J322">
            <v>0</v>
          </cell>
          <cell r="K322">
            <v>0</v>
          </cell>
          <cell r="L322">
            <v>0</v>
          </cell>
          <cell r="M322">
            <v>0</v>
          </cell>
          <cell r="N322">
            <v>3.8027213044193264E-2</v>
          </cell>
          <cell r="O322">
            <v>11145.821955249119</v>
          </cell>
          <cell r="P322">
            <v>30089.630572633061</v>
          </cell>
          <cell r="Q322">
            <v>47929.607138320789</v>
          </cell>
          <cell r="R322">
            <v>61055.482249227374</v>
          </cell>
          <cell r="S322">
            <v>155443.39723827835</v>
          </cell>
          <cell r="T322">
            <v>1022.3233103105292</v>
          </cell>
          <cell r="U322">
            <v>1067.8563051559343</v>
          </cell>
          <cell r="V322">
            <v>1193.2444671810963</v>
          </cell>
          <cell r="W322">
            <v>1250.4207346488693</v>
          </cell>
          <cell r="X322">
            <v>1435.8719845570286</v>
          </cell>
          <cell r="Y322">
            <v>359.47334893916826</v>
          </cell>
          <cell r="Z322">
            <v>385.44249636174879</v>
          </cell>
          <cell r="AA322">
            <v>427.3142610801973</v>
          </cell>
          <cell r="AB322">
            <v>443.97846336555034</v>
          </cell>
          <cell r="AC322">
            <v>515.72035067265313</v>
          </cell>
          <cell r="AD322">
            <v>7.7355639954644975</v>
          </cell>
          <cell r="AE322">
            <v>9.3057906765802691</v>
          </cell>
          <cell r="AF322">
            <v>9.8953952245913257</v>
          </cell>
          <cell r="AG322">
            <v>10.168574732961631</v>
          </cell>
          <cell r="AH322">
            <v>10.197063099670384</v>
          </cell>
        </row>
        <row r="323">
          <cell r="B323">
            <v>19229</v>
          </cell>
          <cell r="C323" t="str">
            <v>CA</v>
          </cell>
          <cell r="D323" t="str">
            <v>Political Subdivision</v>
          </cell>
          <cell r="E323">
            <v>1.6810187566072231E-2</v>
          </cell>
          <cell r="F323">
            <v>0</v>
          </cell>
          <cell r="G323">
            <v>0</v>
          </cell>
          <cell r="H323">
            <v>2716.2268554056254</v>
          </cell>
          <cell r="I323">
            <v>11.608880937499999</v>
          </cell>
          <cell r="J323">
            <v>0</v>
          </cell>
          <cell r="K323">
            <v>0</v>
          </cell>
          <cell r="L323">
            <v>0</v>
          </cell>
          <cell r="M323">
            <v>0</v>
          </cell>
          <cell r="N323">
            <v>3.8027213044193264E-2</v>
          </cell>
          <cell r="O323">
            <v>11145.821955249119</v>
          </cell>
          <cell r="P323">
            <v>30089.630572633061</v>
          </cell>
          <cell r="Q323">
            <v>47929.607138320789</v>
          </cell>
          <cell r="R323">
            <v>61055.482249227374</v>
          </cell>
          <cell r="S323">
            <v>155443.39723827835</v>
          </cell>
          <cell r="T323">
            <v>1022.3233103105292</v>
          </cell>
          <cell r="U323">
            <v>1067.8563051559343</v>
          </cell>
          <cell r="V323">
            <v>1193.2444671810963</v>
          </cell>
          <cell r="W323">
            <v>1250.4207346488693</v>
          </cell>
          <cell r="X323">
            <v>1435.8719845570286</v>
          </cell>
          <cell r="Y323">
            <v>359.47334893916826</v>
          </cell>
          <cell r="Z323">
            <v>385.44249636174879</v>
          </cell>
          <cell r="AA323">
            <v>427.3142610801973</v>
          </cell>
          <cell r="AB323">
            <v>443.97846336555034</v>
          </cell>
          <cell r="AC323">
            <v>515.72035067265313</v>
          </cell>
          <cell r="AD323">
            <v>7.7355639954644975</v>
          </cell>
          <cell r="AE323">
            <v>9.3057906765802691</v>
          </cell>
          <cell r="AF323">
            <v>9.8953952245913257</v>
          </cell>
          <cell r="AG323">
            <v>10.168574732961631</v>
          </cell>
          <cell r="AH323">
            <v>10.197063099670384</v>
          </cell>
        </row>
        <row r="324">
          <cell r="B324">
            <v>19174</v>
          </cell>
          <cell r="C324" t="str">
            <v>CA</v>
          </cell>
          <cell r="D324" t="str">
            <v>Political Subdivision</v>
          </cell>
          <cell r="E324">
            <v>1.6810187566072231E-2</v>
          </cell>
          <cell r="F324">
            <v>0</v>
          </cell>
          <cell r="G324">
            <v>0</v>
          </cell>
          <cell r="H324">
            <v>2716.2268554056254</v>
          </cell>
          <cell r="I324">
            <v>11.608880937499999</v>
          </cell>
          <cell r="J324">
            <v>0</v>
          </cell>
          <cell r="K324">
            <v>0</v>
          </cell>
          <cell r="L324">
            <v>0</v>
          </cell>
          <cell r="M324">
            <v>0</v>
          </cell>
          <cell r="N324">
            <v>3.8027213044193264E-2</v>
          </cell>
          <cell r="O324">
            <v>11145.821955249119</v>
          </cell>
          <cell r="P324">
            <v>30089.630572633061</v>
          </cell>
          <cell r="Q324">
            <v>47929.607138320789</v>
          </cell>
          <cell r="R324">
            <v>61055.482249227374</v>
          </cell>
          <cell r="S324">
            <v>155443.39723827835</v>
          </cell>
          <cell r="T324">
            <v>1022.3233103105292</v>
          </cell>
          <cell r="U324">
            <v>1067.8563051559343</v>
          </cell>
          <cell r="V324">
            <v>1193.2444671810963</v>
          </cell>
          <cell r="W324">
            <v>1250.4207346488693</v>
          </cell>
          <cell r="X324">
            <v>1435.8719845570286</v>
          </cell>
          <cell r="Y324">
            <v>359.47334893916826</v>
          </cell>
          <cell r="Z324">
            <v>385.44249636174879</v>
          </cell>
          <cell r="AA324">
            <v>427.3142610801973</v>
          </cell>
          <cell r="AB324">
            <v>443.97846336555034</v>
          </cell>
          <cell r="AC324">
            <v>515.72035067265313</v>
          </cell>
          <cell r="AD324">
            <v>7.7355639954644975</v>
          </cell>
          <cell r="AE324">
            <v>9.3057906765802691</v>
          </cell>
          <cell r="AF324">
            <v>9.8953952245913257</v>
          </cell>
          <cell r="AG324">
            <v>10.168574732961631</v>
          </cell>
          <cell r="AH324">
            <v>10.197063099670384</v>
          </cell>
        </row>
        <row r="325">
          <cell r="B325">
            <v>19281</v>
          </cell>
          <cell r="C325" t="str">
            <v>CA</v>
          </cell>
          <cell r="D325" t="str">
            <v>Political Subdivision</v>
          </cell>
          <cell r="E325">
            <v>1.6810187566072231E-2</v>
          </cell>
          <cell r="F325">
            <v>1</v>
          </cell>
          <cell r="G325">
            <v>10566.805138365182</v>
          </cell>
          <cell r="H325">
            <v>10566.805138365182</v>
          </cell>
          <cell r="I325">
            <v>11.608880937499999</v>
          </cell>
          <cell r="J325">
            <v>132057</v>
          </cell>
          <cell r="K325">
            <v>826694</v>
          </cell>
          <cell r="L325">
            <v>78235</v>
          </cell>
          <cell r="M325">
            <v>0.14655767478445017</v>
          </cell>
          <cell r="N325">
            <v>0.14655767478445017</v>
          </cell>
          <cell r="O325">
            <v>11145.821955249119</v>
          </cell>
          <cell r="P325">
            <v>30089.630572633061</v>
          </cell>
          <cell r="Q325">
            <v>47929.607138320789</v>
          </cell>
          <cell r="R325">
            <v>61055.482249227374</v>
          </cell>
          <cell r="S325">
            <v>155443.39723827835</v>
          </cell>
          <cell r="T325">
            <v>1022.3233103105292</v>
          </cell>
          <cell r="U325">
            <v>1067.8563051559343</v>
          </cell>
          <cell r="V325">
            <v>1193.2444671810963</v>
          </cell>
          <cell r="W325">
            <v>1250.4207346488693</v>
          </cell>
          <cell r="X325">
            <v>1435.8719845570286</v>
          </cell>
          <cell r="Y325">
            <v>359.47334893916826</v>
          </cell>
          <cell r="Z325">
            <v>385.44249636174879</v>
          </cell>
          <cell r="AA325">
            <v>427.3142610801973</v>
          </cell>
          <cell r="AB325">
            <v>443.97846336555034</v>
          </cell>
          <cell r="AC325">
            <v>515.72035067265313</v>
          </cell>
          <cell r="AD325">
            <v>7.7355639954644975</v>
          </cell>
          <cell r="AE325">
            <v>9.3057906765802691</v>
          </cell>
          <cell r="AF325">
            <v>9.8953952245913257</v>
          </cell>
          <cell r="AG325">
            <v>10.168574732961631</v>
          </cell>
          <cell r="AH325">
            <v>10.197063099670384</v>
          </cell>
        </row>
        <row r="326">
          <cell r="B326">
            <v>21140</v>
          </cell>
          <cell r="C326" t="str">
            <v>CA</v>
          </cell>
          <cell r="D326" t="str">
            <v>Political Subdivision</v>
          </cell>
          <cell r="E326">
            <v>1.6810187566072231E-2</v>
          </cell>
          <cell r="F326">
            <v>0</v>
          </cell>
          <cell r="G326">
            <v>0</v>
          </cell>
          <cell r="H326">
            <v>2716.2268554056254</v>
          </cell>
          <cell r="I326">
            <v>11.608880937499999</v>
          </cell>
          <cell r="J326">
            <v>0</v>
          </cell>
          <cell r="K326">
            <v>0</v>
          </cell>
          <cell r="L326">
            <v>0</v>
          </cell>
          <cell r="M326">
            <v>0</v>
          </cell>
          <cell r="N326">
            <v>3.8027213044193264E-2</v>
          </cell>
          <cell r="O326">
            <v>11145.821955249119</v>
          </cell>
          <cell r="P326">
            <v>30089.630572633061</v>
          </cell>
          <cell r="Q326">
            <v>47929.607138320789</v>
          </cell>
          <cell r="R326">
            <v>61055.482249227374</v>
          </cell>
          <cell r="S326">
            <v>155443.39723827835</v>
          </cell>
          <cell r="T326">
            <v>1022.3233103105292</v>
          </cell>
          <cell r="U326">
            <v>1067.8563051559343</v>
          </cell>
          <cell r="V326">
            <v>1193.2444671810963</v>
          </cell>
          <cell r="W326">
            <v>1250.4207346488693</v>
          </cell>
          <cell r="X326">
            <v>1435.8719845570286</v>
          </cell>
          <cell r="Y326">
            <v>359.47334893916826</v>
          </cell>
          <cell r="Z326">
            <v>385.44249636174879</v>
          </cell>
          <cell r="AA326">
            <v>427.3142610801973</v>
          </cell>
          <cell r="AB326">
            <v>443.97846336555034</v>
          </cell>
          <cell r="AC326">
            <v>515.72035067265313</v>
          </cell>
          <cell r="AD326">
            <v>7.7355639954644975</v>
          </cell>
          <cell r="AE326">
            <v>9.3057906765802691</v>
          </cell>
          <cell r="AF326">
            <v>9.8953952245913257</v>
          </cell>
          <cell r="AG326">
            <v>10.168574732961631</v>
          </cell>
          <cell r="AH326">
            <v>10.197063099670384</v>
          </cell>
        </row>
        <row r="327">
          <cell r="B327">
            <v>58123</v>
          </cell>
          <cell r="C327" t="str">
            <v>CA</v>
          </cell>
          <cell r="D327" t="str">
            <v>Political Subdivision</v>
          </cell>
          <cell r="E327">
            <v>1.6810187566072231E-2</v>
          </cell>
          <cell r="F327">
            <v>0</v>
          </cell>
          <cell r="G327">
            <v>0</v>
          </cell>
          <cell r="H327">
            <v>2716.2268554056254</v>
          </cell>
          <cell r="I327">
            <v>11.608880937499999</v>
          </cell>
          <cell r="J327">
            <v>0</v>
          </cell>
          <cell r="K327">
            <v>0</v>
          </cell>
          <cell r="L327">
            <v>0</v>
          </cell>
          <cell r="M327">
            <v>0</v>
          </cell>
          <cell r="N327">
            <v>3.8027213044193264E-2</v>
          </cell>
          <cell r="O327">
            <v>11145.821955249119</v>
          </cell>
          <cell r="P327">
            <v>30089.630572633061</v>
          </cell>
          <cell r="Q327">
            <v>47929.607138320789</v>
          </cell>
          <cell r="R327">
            <v>61055.482249227374</v>
          </cell>
          <cell r="S327">
            <v>155443.39723827835</v>
          </cell>
          <cell r="T327">
            <v>1022.3233103105292</v>
          </cell>
          <cell r="U327">
            <v>1067.8563051559343</v>
          </cell>
          <cell r="V327">
            <v>1193.2444671810963</v>
          </cell>
          <cell r="W327">
            <v>1250.4207346488693</v>
          </cell>
          <cell r="X327">
            <v>1435.8719845570286</v>
          </cell>
          <cell r="Y327">
            <v>359.47334893916826</v>
          </cell>
          <cell r="Z327">
            <v>385.44249636174879</v>
          </cell>
          <cell r="AA327">
            <v>427.3142610801973</v>
          </cell>
          <cell r="AB327">
            <v>443.97846336555034</v>
          </cell>
          <cell r="AC327">
            <v>515.72035067265313</v>
          </cell>
          <cell r="AD327">
            <v>7.7355639954644975</v>
          </cell>
          <cell r="AE327">
            <v>9.3057906765802691</v>
          </cell>
          <cell r="AF327">
            <v>9.8953952245913257</v>
          </cell>
          <cell r="AG327">
            <v>10.168574732961631</v>
          </cell>
          <cell r="AH327">
            <v>10.197063099670384</v>
          </cell>
        </row>
        <row r="328">
          <cell r="B328">
            <v>21093</v>
          </cell>
          <cell r="C328" t="str">
            <v>CA</v>
          </cell>
          <cell r="D328" t="str">
            <v>Retail Power Marketer</v>
          </cell>
          <cell r="E328">
            <v>1.6810187566072231E-2</v>
          </cell>
          <cell r="F328">
            <v>1</v>
          </cell>
          <cell r="G328">
            <v>6441.8604651162786</v>
          </cell>
          <cell r="H328">
            <v>6441.8604651162786</v>
          </cell>
          <cell r="I328">
            <v>11.608880937499999</v>
          </cell>
          <cell r="J328">
            <v>33</v>
          </cell>
          <cell r="K328">
            <v>554</v>
          </cell>
          <cell r="L328">
            <v>86</v>
          </cell>
          <cell r="M328">
            <v>3.794157919223827E-2</v>
          </cell>
          <cell r="N328">
            <v>3.794157919223827E-2</v>
          </cell>
          <cell r="O328">
            <v>11145.821955249119</v>
          </cell>
          <cell r="P328">
            <v>30089.630572633061</v>
          </cell>
          <cell r="Q328">
            <v>47929.607138320789</v>
          </cell>
          <cell r="R328">
            <v>61055.482249227374</v>
          </cell>
          <cell r="S328">
            <v>155443.39723827835</v>
          </cell>
          <cell r="T328">
            <v>1022.3233103105292</v>
          </cell>
          <cell r="U328">
            <v>1067.8563051559343</v>
          </cell>
          <cell r="V328">
            <v>1193.2444671810963</v>
          </cell>
          <cell r="W328">
            <v>1250.4207346488693</v>
          </cell>
          <cell r="X328">
            <v>1435.8719845570286</v>
          </cell>
          <cell r="Y328">
            <v>359.47334893916826</v>
          </cell>
          <cell r="Z328">
            <v>385.44249636174879</v>
          </cell>
          <cell r="AA328">
            <v>427.3142610801973</v>
          </cell>
          <cell r="AB328">
            <v>443.97846336555034</v>
          </cell>
          <cell r="AC328">
            <v>515.72035067265313</v>
          </cell>
          <cell r="AD328">
            <v>7.7355639954644975</v>
          </cell>
          <cell r="AE328">
            <v>9.3057906765802691</v>
          </cell>
          <cell r="AF328">
            <v>9.8953952245913257</v>
          </cell>
          <cell r="AG328">
            <v>10.168574732961631</v>
          </cell>
          <cell r="AH328">
            <v>10.197063099670384</v>
          </cell>
        </row>
        <row r="329">
          <cell r="B329">
            <v>16840</v>
          </cell>
          <cell r="C329" t="str">
            <v>CA</v>
          </cell>
          <cell r="D329" t="str">
            <v>Retail Power Marketer</v>
          </cell>
          <cell r="E329">
            <v>1.6810187566072231E-2</v>
          </cell>
          <cell r="F329">
            <v>0</v>
          </cell>
          <cell r="G329">
            <v>0</v>
          </cell>
          <cell r="H329">
            <v>4694.6595678000613</v>
          </cell>
          <cell r="I329">
            <v>11.608880937499999</v>
          </cell>
          <cell r="J329">
            <v>0</v>
          </cell>
          <cell r="K329">
            <v>0</v>
          </cell>
          <cell r="L329">
            <v>0</v>
          </cell>
          <cell r="M329">
            <v>0</v>
          </cell>
          <cell r="N329">
            <v>3.3984393410564938E-2</v>
          </cell>
          <cell r="O329">
            <v>11145.821955249119</v>
          </cell>
          <cell r="P329">
            <v>30089.630572633061</v>
          </cell>
          <cell r="Q329">
            <v>47929.607138320789</v>
          </cell>
          <cell r="R329">
            <v>61055.482249227374</v>
          </cell>
          <cell r="S329">
            <v>155443.39723827835</v>
          </cell>
          <cell r="T329">
            <v>1022.3233103105292</v>
          </cell>
          <cell r="U329">
            <v>1067.8563051559343</v>
          </cell>
          <cell r="V329">
            <v>1193.2444671810963</v>
          </cell>
          <cell r="W329">
            <v>1250.4207346488693</v>
          </cell>
          <cell r="X329">
            <v>1435.8719845570286</v>
          </cell>
          <cell r="Y329">
            <v>359.47334893916826</v>
          </cell>
          <cell r="Z329">
            <v>385.44249636174879</v>
          </cell>
          <cell r="AA329">
            <v>427.3142610801973</v>
          </cell>
          <cell r="AB329">
            <v>443.97846336555034</v>
          </cell>
          <cell r="AC329">
            <v>515.72035067265313</v>
          </cell>
          <cell r="AD329">
            <v>7.7355639954644975</v>
          </cell>
          <cell r="AE329">
            <v>9.3057906765802691</v>
          </cell>
          <cell r="AF329">
            <v>9.8953952245913257</v>
          </cell>
          <cell r="AG329">
            <v>10.168574732961631</v>
          </cell>
          <cell r="AH329">
            <v>10.197063099670384</v>
          </cell>
        </row>
        <row r="330">
          <cell r="B330">
            <v>4100</v>
          </cell>
          <cell r="C330" t="str">
            <v>CA</v>
          </cell>
          <cell r="D330" t="str">
            <v>Retail Power Marketer</v>
          </cell>
          <cell r="E330">
            <v>1.6810187566072231E-2</v>
          </cell>
          <cell r="F330">
            <v>1</v>
          </cell>
          <cell r="G330">
            <v>9958.9631787619492</v>
          </cell>
          <cell r="H330">
            <v>9958.9631787619492</v>
          </cell>
          <cell r="I330">
            <v>11.608880937499999</v>
          </cell>
          <cell r="J330">
            <v>88790</v>
          </cell>
          <cell r="K330">
            <v>1032376</v>
          </cell>
          <cell r="L330">
            <v>103663</v>
          </cell>
          <cell r="M330">
            <v>7.2017426697745052E-2</v>
          </cell>
          <cell r="N330">
            <v>7.2017426697745052E-2</v>
          </cell>
          <cell r="O330">
            <v>11145.821955249119</v>
          </cell>
          <cell r="P330">
            <v>30089.630572633061</v>
          </cell>
          <cell r="Q330">
            <v>47929.607138320789</v>
          </cell>
          <cell r="R330">
            <v>61055.482249227374</v>
          </cell>
          <cell r="S330">
            <v>155443.39723827835</v>
          </cell>
          <cell r="T330">
            <v>1022.3233103105292</v>
          </cell>
          <cell r="U330">
            <v>1067.8563051559343</v>
          </cell>
          <cell r="V330">
            <v>1193.2444671810963</v>
          </cell>
          <cell r="W330">
            <v>1250.4207346488693</v>
          </cell>
          <cell r="X330">
            <v>1435.8719845570286</v>
          </cell>
          <cell r="Y330">
            <v>359.47334893916826</v>
          </cell>
          <cell r="Z330">
            <v>385.44249636174879</v>
          </cell>
          <cell r="AA330">
            <v>427.3142610801973</v>
          </cell>
          <cell r="AB330">
            <v>443.97846336555034</v>
          </cell>
          <cell r="AC330">
            <v>515.72035067265313</v>
          </cell>
          <cell r="AD330">
            <v>7.7355639954644975</v>
          </cell>
          <cell r="AE330">
            <v>9.3057906765802691</v>
          </cell>
          <cell r="AF330">
            <v>9.8953952245913257</v>
          </cell>
          <cell r="AG330">
            <v>10.168574732961631</v>
          </cell>
          <cell r="AH330">
            <v>10.197063099670384</v>
          </cell>
        </row>
        <row r="331">
          <cell r="B331">
            <v>60915</v>
          </cell>
          <cell r="C331" t="str">
            <v>CA</v>
          </cell>
          <cell r="D331" t="str">
            <v>Retail Power Marketer</v>
          </cell>
          <cell r="E331">
            <v>1.6810187566072231E-2</v>
          </cell>
          <cell r="F331">
            <v>1</v>
          </cell>
          <cell r="G331">
            <v>15724.541491576012</v>
          </cell>
          <cell r="H331">
            <v>15724.541491576012</v>
          </cell>
          <cell r="I331">
            <v>11.608880937499999</v>
          </cell>
          <cell r="J331">
            <v>33038.9</v>
          </cell>
          <cell r="K331">
            <v>400394</v>
          </cell>
          <cell r="L331">
            <v>25463</v>
          </cell>
          <cell r="M331">
            <v>7.3656790002500666E-2</v>
          </cell>
          <cell r="N331">
            <v>7.3656790002500666E-2</v>
          </cell>
          <cell r="O331">
            <v>11145.821955249119</v>
          </cell>
          <cell r="P331">
            <v>30089.630572633061</v>
          </cell>
          <cell r="Q331">
            <v>47929.607138320789</v>
          </cell>
          <cell r="R331">
            <v>61055.482249227374</v>
          </cell>
          <cell r="S331">
            <v>155443.39723827835</v>
          </cell>
          <cell r="T331">
            <v>1022.3233103105292</v>
          </cell>
          <cell r="U331">
            <v>1067.8563051559343</v>
          </cell>
          <cell r="V331">
            <v>1193.2444671810963</v>
          </cell>
          <cell r="W331">
            <v>1250.4207346488693</v>
          </cell>
          <cell r="X331">
            <v>1435.8719845570286</v>
          </cell>
          <cell r="Y331">
            <v>359.47334893916826</v>
          </cell>
          <cell r="Z331">
            <v>385.44249636174879</v>
          </cell>
          <cell r="AA331">
            <v>427.3142610801973</v>
          </cell>
          <cell r="AB331">
            <v>443.97846336555034</v>
          </cell>
          <cell r="AC331">
            <v>515.72035067265313</v>
          </cell>
          <cell r="AD331">
            <v>7.7355639954644975</v>
          </cell>
          <cell r="AE331">
            <v>9.3057906765802691</v>
          </cell>
          <cell r="AF331">
            <v>9.8953952245913257</v>
          </cell>
          <cell r="AG331">
            <v>10.168574732961631</v>
          </cell>
          <cell r="AH331">
            <v>10.197063099670384</v>
          </cell>
        </row>
        <row r="332">
          <cell r="B332">
            <v>59310</v>
          </cell>
          <cell r="C332" t="str">
            <v>CA</v>
          </cell>
          <cell r="D332" t="str">
            <v>Retail Power Marketer</v>
          </cell>
          <cell r="E332">
            <v>1.6810187566072231E-2</v>
          </cell>
          <cell r="F332">
            <v>1</v>
          </cell>
          <cell r="G332">
            <v>8667.494719053655</v>
          </cell>
          <cell r="H332">
            <v>8667.494719053655</v>
          </cell>
          <cell r="I332">
            <v>11.608880937499999</v>
          </cell>
          <cell r="J332">
            <v>222505.8</v>
          </cell>
          <cell r="K332">
            <v>2051596</v>
          </cell>
          <cell r="L332">
            <v>236700</v>
          </cell>
          <cell r="M332">
            <v>9.2382678941236487E-2</v>
          </cell>
          <cell r="N332">
            <v>9.2382678941236487E-2</v>
          </cell>
          <cell r="O332">
            <v>11145.821955249119</v>
          </cell>
          <cell r="P332">
            <v>30089.630572633061</v>
          </cell>
          <cell r="Q332">
            <v>47929.607138320789</v>
          </cell>
          <cell r="R332">
            <v>61055.482249227374</v>
          </cell>
          <cell r="S332">
            <v>155443.39723827835</v>
          </cell>
          <cell r="T332">
            <v>1022.3233103105292</v>
          </cell>
          <cell r="U332">
            <v>1067.8563051559343</v>
          </cell>
          <cell r="V332">
            <v>1193.2444671810963</v>
          </cell>
          <cell r="W332">
            <v>1250.4207346488693</v>
          </cell>
          <cell r="X332">
            <v>1435.8719845570286</v>
          </cell>
          <cell r="Y332">
            <v>359.47334893916826</v>
          </cell>
          <cell r="Z332">
            <v>385.44249636174879</v>
          </cell>
          <cell r="AA332">
            <v>427.3142610801973</v>
          </cell>
          <cell r="AB332">
            <v>443.97846336555034</v>
          </cell>
          <cell r="AC332">
            <v>515.72035067265313</v>
          </cell>
          <cell r="AD332">
            <v>7.7355639954644975</v>
          </cell>
          <cell r="AE332">
            <v>9.3057906765802691</v>
          </cell>
          <cell r="AF332">
            <v>9.8953952245913257</v>
          </cell>
          <cell r="AG332">
            <v>10.168574732961631</v>
          </cell>
          <cell r="AH332">
            <v>10.197063099670384</v>
          </cell>
        </row>
        <row r="333">
          <cell r="B333">
            <v>14999</v>
          </cell>
          <cell r="C333" t="str">
            <v>CA</v>
          </cell>
          <cell r="D333" t="str">
            <v>Retail Power Marketer</v>
          </cell>
          <cell r="E333">
            <v>1.6810187566072231E-2</v>
          </cell>
          <cell r="F333">
            <v>1</v>
          </cell>
          <cell r="G333">
            <v>616.48079306071872</v>
          </cell>
          <cell r="H333">
            <v>616.48079306071872</v>
          </cell>
          <cell r="I333">
            <v>11.608880937499999</v>
          </cell>
          <cell r="J333">
            <v>131.6</v>
          </cell>
          <cell r="K333">
            <v>995</v>
          </cell>
          <cell r="L333">
            <v>1614</v>
          </cell>
          <cell r="M333">
            <v>-9.3709352761306527E-2</v>
          </cell>
          <cell r="N333">
            <v>-9.3709352761306527E-2</v>
          </cell>
          <cell r="O333">
            <v>11145.821955249119</v>
          </cell>
          <cell r="P333">
            <v>30089.630572633061</v>
          </cell>
          <cell r="Q333">
            <v>47929.607138320789</v>
          </cell>
          <cell r="R333">
            <v>61055.482249227374</v>
          </cell>
          <cell r="S333">
            <v>155443.39723827835</v>
          </cell>
          <cell r="T333">
            <v>1022.3233103105292</v>
          </cell>
          <cell r="U333">
            <v>1067.8563051559343</v>
          </cell>
          <cell r="V333">
            <v>1193.2444671810963</v>
          </cell>
          <cell r="W333">
            <v>1250.4207346488693</v>
          </cell>
          <cell r="X333">
            <v>1435.8719845570286</v>
          </cell>
          <cell r="Y333">
            <v>359.47334893916826</v>
          </cell>
          <cell r="Z333">
            <v>385.44249636174879</v>
          </cell>
          <cell r="AA333">
            <v>427.3142610801973</v>
          </cell>
          <cell r="AB333">
            <v>443.97846336555034</v>
          </cell>
          <cell r="AC333">
            <v>515.72035067265313</v>
          </cell>
          <cell r="AD333">
            <v>7.7355639954644975</v>
          </cell>
          <cell r="AE333">
            <v>9.3057906765802691</v>
          </cell>
          <cell r="AF333">
            <v>9.8953952245913257</v>
          </cell>
          <cell r="AG333">
            <v>10.168574732961631</v>
          </cell>
          <cell r="AH333">
            <v>10.197063099670384</v>
          </cell>
        </row>
        <row r="334">
          <cell r="B334">
            <v>59972</v>
          </cell>
          <cell r="C334" t="str">
            <v>CA</v>
          </cell>
          <cell r="D334" t="str">
            <v>Retail Power Marketer</v>
          </cell>
          <cell r="E334">
            <v>1.6810187566072231E-2</v>
          </cell>
          <cell r="F334">
            <v>0</v>
          </cell>
          <cell r="G334">
            <v>0</v>
          </cell>
          <cell r="H334">
            <v>4694.6595678000613</v>
          </cell>
          <cell r="I334">
            <v>11.608880937499999</v>
          </cell>
          <cell r="J334">
            <v>0</v>
          </cell>
          <cell r="K334">
            <v>0</v>
          </cell>
          <cell r="L334">
            <v>0</v>
          </cell>
          <cell r="M334">
            <v>0</v>
          </cell>
          <cell r="N334">
            <v>3.3984393410564938E-2</v>
          </cell>
          <cell r="O334">
            <v>11145.821955249119</v>
          </cell>
          <cell r="P334">
            <v>30089.630572633061</v>
          </cell>
          <cell r="Q334">
            <v>47929.607138320789</v>
          </cell>
          <cell r="R334">
            <v>61055.482249227374</v>
          </cell>
          <cell r="S334">
            <v>155443.39723827835</v>
          </cell>
          <cell r="T334">
            <v>1022.3233103105292</v>
          </cell>
          <cell r="U334">
            <v>1067.8563051559343</v>
          </cell>
          <cell r="V334">
            <v>1193.2444671810963</v>
          </cell>
          <cell r="W334">
            <v>1250.4207346488693</v>
          </cell>
          <cell r="X334">
            <v>1435.8719845570286</v>
          </cell>
          <cell r="Y334">
            <v>359.47334893916826</v>
          </cell>
          <cell r="Z334">
            <v>385.44249636174879</v>
          </cell>
          <cell r="AA334">
            <v>427.3142610801973</v>
          </cell>
          <cell r="AB334">
            <v>443.97846336555034</v>
          </cell>
          <cell r="AC334">
            <v>515.72035067265313</v>
          </cell>
          <cell r="AD334">
            <v>7.7355639954644975</v>
          </cell>
          <cell r="AE334">
            <v>9.3057906765802691</v>
          </cell>
          <cell r="AF334">
            <v>9.8953952245913257</v>
          </cell>
          <cell r="AG334">
            <v>10.168574732961631</v>
          </cell>
          <cell r="AH334">
            <v>10.197063099670384</v>
          </cell>
        </row>
        <row r="335">
          <cell r="B335">
            <v>2830</v>
          </cell>
          <cell r="C335" t="str">
            <v>CA</v>
          </cell>
          <cell r="D335" t="str">
            <v>Retail Power Marketer</v>
          </cell>
          <cell r="E335">
            <v>1.6810187566072231E-2</v>
          </cell>
          <cell r="F335">
            <v>0</v>
          </cell>
          <cell r="G335">
            <v>0</v>
          </cell>
          <cell r="H335">
            <v>4694.6595678000613</v>
          </cell>
          <cell r="I335">
            <v>11.608880937499999</v>
          </cell>
          <cell r="J335">
            <v>0</v>
          </cell>
          <cell r="K335">
            <v>0</v>
          </cell>
          <cell r="L335">
            <v>0</v>
          </cell>
          <cell r="M335">
            <v>0</v>
          </cell>
          <cell r="N335">
            <v>3.3984393410564938E-2</v>
          </cell>
          <cell r="O335">
            <v>11145.821955249119</v>
          </cell>
          <cell r="P335">
            <v>30089.630572633061</v>
          </cell>
          <cell r="Q335">
            <v>47929.607138320789</v>
          </cell>
          <cell r="R335">
            <v>61055.482249227374</v>
          </cell>
          <cell r="S335">
            <v>155443.39723827835</v>
          </cell>
          <cell r="T335">
            <v>1022.3233103105292</v>
          </cell>
          <cell r="U335">
            <v>1067.8563051559343</v>
          </cell>
          <cell r="V335">
            <v>1193.2444671810963</v>
          </cell>
          <cell r="W335">
            <v>1250.4207346488693</v>
          </cell>
          <cell r="X335">
            <v>1435.8719845570286</v>
          </cell>
          <cell r="Y335">
            <v>359.47334893916826</v>
          </cell>
          <cell r="Z335">
            <v>385.44249636174879</v>
          </cell>
          <cell r="AA335">
            <v>427.3142610801973</v>
          </cell>
          <cell r="AB335">
            <v>443.97846336555034</v>
          </cell>
          <cell r="AC335">
            <v>515.72035067265313</v>
          </cell>
          <cell r="AD335">
            <v>7.7355639954644975</v>
          </cell>
          <cell r="AE335">
            <v>9.3057906765802691</v>
          </cell>
          <cell r="AF335">
            <v>9.8953952245913257</v>
          </cell>
          <cell r="AG335">
            <v>10.168574732961631</v>
          </cell>
          <cell r="AH335">
            <v>10.197063099670384</v>
          </cell>
        </row>
        <row r="336">
          <cell r="B336">
            <v>4410</v>
          </cell>
          <cell r="C336" t="str">
            <v>CA</v>
          </cell>
          <cell r="D336" t="str">
            <v>Retail Power Marketer</v>
          </cell>
          <cell r="E336">
            <v>1.6810187566072231E-2</v>
          </cell>
          <cell r="F336">
            <v>0</v>
          </cell>
          <cell r="G336">
            <v>0</v>
          </cell>
          <cell r="H336">
            <v>4694.6595678000613</v>
          </cell>
          <cell r="I336">
            <v>11.608880937499999</v>
          </cell>
          <cell r="J336">
            <v>0</v>
          </cell>
          <cell r="K336">
            <v>0</v>
          </cell>
          <cell r="L336">
            <v>0</v>
          </cell>
          <cell r="M336">
            <v>0</v>
          </cell>
          <cell r="N336">
            <v>3.3984393410564938E-2</v>
          </cell>
          <cell r="O336">
            <v>11145.821955249119</v>
          </cell>
          <cell r="P336">
            <v>30089.630572633061</v>
          </cell>
          <cell r="Q336">
            <v>47929.607138320789</v>
          </cell>
          <cell r="R336">
            <v>61055.482249227374</v>
          </cell>
          <cell r="S336">
            <v>155443.39723827835</v>
          </cell>
          <cell r="T336">
            <v>1022.3233103105292</v>
          </cell>
          <cell r="U336">
            <v>1067.8563051559343</v>
          </cell>
          <cell r="V336">
            <v>1193.2444671810963</v>
          </cell>
          <cell r="W336">
            <v>1250.4207346488693</v>
          </cell>
          <cell r="X336">
            <v>1435.8719845570286</v>
          </cell>
          <cell r="Y336">
            <v>359.47334893916826</v>
          </cell>
          <cell r="Z336">
            <v>385.44249636174879</v>
          </cell>
          <cell r="AA336">
            <v>427.3142610801973</v>
          </cell>
          <cell r="AB336">
            <v>443.97846336555034</v>
          </cell>
          <cell r="AC336">
            <v>515.72035067265313</v>
          </cell>
          <cell r="AD336">
            <v>7.7355639954644975</v>
          </cell>
          <cell r="AE336">
            <v>9.3057906765802691</v>
          </cell>
          <cell r="AF336">
            <v>9.8953952245913257</v>
          </cell>
          <cell r="AG336">
            <v>10.168574732961631</v>
          </cell>
          <cell r="AH336">
            <v>10.197063099670384</v>
          </cell>
        </row>
        <row r="337">
          <cell r="B337">
            <v>7279</v>
          </cell>
          <cell r="C337" t="str">
            <v>CA</v>
          </cell>
          <cell r="D337" t="str">
            <v>Retail Power Marketer</v>
          </cell>
          <cell r="E337">
            <v>1.6810187566072231E-2</v>
          </cell>
          <cell r="F337">
            <v>1</v>
          </cell>
          <cell r="G337">
            <v>12952.947827280392</v>
          </cell>
          <cell r="H337">
            <v>12952.947827280392</v>
          </cell>
          <cell r="I337">
            <v>11.608880937499999</v>
          </cell>
          <cell r="J337">
            <v>506688.3</v>
          </cell>
          <cell r="K337">
            <v>3963887</v>
          </cell>
          <cell r="L337">
            <v>306022</v>
          </cell>
          <cell r="M337">
            <v>0.11707130512371632</v>
          </cell>
          <cell r="N337">
            <v>0.11707130512371632</v>
          </cell>
          <cell r="O337">
            <v>11145.821955249119</v>
          </cell>
          <cell r="P337">
            <v>30089.630572633061</v>
          </cell>
          <cell r="Q337">
            <v>47929.607138320789</v>
          </cell>
          <cell r="R337">
            <v>61055.482249227374</v>
          </cell>
          <cell r="S337">
            <v>155443.39723827835</v>
          </cell>
          <cell r="T337">
            <v>1022.3233103105292</v>
          </cell>
          <cell r="U337">
            <v>1067.8563051559343</v>
          </cell>
          <cell r="V337">
            <v>1193.2444671810963</v>
          </cell>
          <cell r="W337">
            <v>1250.4207346488693</v>
          </cell>
          <cell r="X337">
            <v>1435.8719845570286</v>
          </cell>
          <cell r="Y337">
            <v>359.47334893916826</v>
          </cell>
          <cell r="Z337">
            <v>385.44249636174879</v>
          </cell>
          <cell r="AA337">
            <v>427.3142610801973</v>
          </cell>
          <cell r="AB337">
            <v>443.97846336555034</v>
          </cell>
          <cell r="AC337">
            <v>515.72035067265313</v>
          </cell>
          <cell r="AD337">
            <v>7.7355639954644975</v>
          </cell>
          <cell r="AE337">
            <v>9.3057906765802691</v>
          </cell>
          <cell r="AF337">
            <v>9.8953952245913257</v>
          </cell>
          <cell r="AG337">
            <v>10.168574732961631</v>
          </cell>
          <cell r="AH337">
            <v>10.197063099670384</v>
          </cell>
        </row>
        <row r="338">
          <cell r="B338">
            <v>13374</v>
          </cell>
          <cell r="C338" t="str">
            <v>CA</v>
          </cell>
          <cell r="D338" t="str">
            <v>Retail Power Marketer</v>
          </cell>
          <cell r="E338">
            <v>1.6810187566072231E-2</v>
          </cell>
          <cell r="F338">
            <v>1</v>
          </cell>
          <cell r="G338">
            <v>12202.776381870008</v>
          </cell>
          <cell r="H338">
            <v>12202.776381870008</v>
          </cell>
          <cell r="I338">
            <v>11.608880937499999</v>
          </cell>
          <cell r="J338">
            <v>949668</v>
          </cell>
          <cell r="K338">
            <v>11631479</v>
          </cell>
          <cell r="L338">
            <v>953183</v>
          </cell>
          <cell r="M338">
            <v>7.0230393271243599E-2</v>
          </cell>
          <cell r="N338">
            <v>7.0230393271243599E-2</v>
          </cell>
          <cell r="O338">
            <v>11145.821955249119</v>
          </cell>
          <cell r="P338">
            <v>30089.630572633061</v>
          </cell>
          <cell r="Q338">
            <v>47929.607138320789</v>
          </cell>
          <cell r="R338">
            <v>61055.482249227374</v>
          </cell>
          <cell r="S338">
            <v>155443.39723827835</v>
          </cell>
          <cell r="T338">
            <v>1022.3233103105292</v>
          </cell>
          <cell r="U338">
            <v>1067.8563051559343</v>
          </cell>
          <cell r="V338">
            <v>1193.2444671810963</v>
          </cell>
          <cell r="W338">
            <v>1250.4207346488693</v>
          </cell>
          <cell r="X338">
            <v>1435.8719845570286</v>
          </cell>
          <cell r="Y338">
            <v>359.47334893916826</v>
          </cell>
          <cell r="Z338">
            <v>385.44249636174879</v>
          </cell>
          <cell r="AA338">
            <v>427.3142610801973</v>
          </cell>
          <cell r="AB338">
            <v>443.97846336555034</v>
          </cell>
          <cell r="AC338">
            <v>515.72035067265313</v>
          </cell>
          <cell r="AD338">
            <v>7.7355639954644975</v>
          </cell>
          <cell r="AE338">
            <v>9.3057906765802691</v>
          </cell>
          <cell r="AF338">
            <v>9.8953952245913257</v>
          </cell>
          <cell r="AG338">
            <v>10.168574732961631</v>
          </cell>
          <cell r="AH338">
            <v>10.197063099670384</v>
          </cell>
        </row>
        <row r="339">
          <cell r="B339">
            <v>18193</v>
          </cell>
          <cell r="C339" t="str">
            <v>CA</v>
          </cell>
          <cell r="D339" t="str">
            <v>Retail Power Marketer</v>
          </cell>
          <cell r="E339">
            <v>1.6810187566072231E-2</v>
          </cell>
          <cell r="F339">
            <v>0</v>
          </cell>
          <cell r="G339">
            <v>0</v>
          </cell>
          <cell r="H339">
            <v>4694.6595678000613</v>
          </cell>
          <cell r="I339">
            <v>11.608880937499999</v>
          </cell>
          <cell r="J339">
            <v>0</v>
          </cell>
          <cell r="K339">
            <v>0</v>
          </cell>
          <cell r="L339">
            <v>0</v>
          </cell>
          <cell r="M339">
            <v>0</v>
          </cell>
          <cell r="N339">
            <v>3.3984393410564938E-2</v>
          </cell>
          <cell r="O339">
            <v>11145.821955249119</v>
          </cell>
          <cell r="P339">
            <v>30089.630572633061</v>
          </cell>
          <cell r="Q339">
            <v>47929.607138320789</v>
          </cell>
          <cell r="R339">
            <v>61055.482249227374</v>
          </cell>
          <cell r="S339">
            <v>155443.39723827835</v>
          </cell>
          <cell r="T339">
            <v>1022.3233103105292</v>
          </cell>
          <cell r="U339">
            <v>1067.8563051559343</v>
          </cell>
          <cell r="V339">
            <v>1193.2444671810963</v>
          </cell>
          <cell r="W339">
            <v>1250.4207346488693</v>
          </cell>
          <cell r="X339">
            <v>1435.8719845570286</v>
          </cell>
          <cell r="Y339">
            <v>359.47334893916826</v>
          </cell>
          <cell r="Z339">
            <v>385.44249636174879</v>
          </cell>
          <cell r="AA339">
            <v>427.3142610801973</v>
          </cell>
          <cell r="AB339">
            <v>443.97846336555034</v>
          </cell>
          <cell r="AC339">
            <v>515.72035067265313</v>
          </cell>
          <cell r="AD339">
            <v>7.7355639954644975</v>
          </cell>
          <cell r="AE339">
            <v>9.3057906765802691</v>
          </cell>
          <cell r="AF339">
            <v>9.8953952245913257</v>
          </cell>
          <cell r="AG339">
            <v>10.168574732961631</v>
          </cell>
          <cell r="AH339">
            <v>10.197063099670384</v>
          </cell>
        </row>
        <row r="340">
          <cell r="B340">
            <v>49730</v>
          </cell>
          <cell r="C340" t="str">
            <v>CA</v>
          </cell>
          <cell r="D340" t="str">
            <v>Retail Power Marketer</v>
          </cell>
          <cell r="E340">
            <v>1.6810187566072231E-2</v>
          </cell>
          <cell r="F340">
            <v>0</v>
          </cell>
          <cell r="G340">
            <v>0</v>
          </cell>
          <cell r="H340">
            <v>4694.6595678000613</v>
          </cell>
          <cell r="I340">
            <v>11.608880937499999</v>
          </cell>
          <cell r="J340">
            <v>0</v>
          </cell>
          <cell r="K340">
            <v>0</v>
          </cell>
          <cell r="L340">
            <v>0</v>
          </cell>
          <cell r="M340">
            <v>0</v>
          </cell>
          <cell r="N340">
            <v>3.3984393410564938E-2</v>
          </cell>
          <cell r="O340">
            <v>11145.821955249119</v>
          </cell>
          <cell r="P340">
            <v>30089.630572633061</v>
          </cell>
          <cell r="Q340">
            <v>47929.607138320789</v>
          </cell>
          <cell r="R340">
            <v>61055.482249227374</v>
          </cell>
          <cell r="S340">
            <v>155443.39723827835</v>
          </cell>
          <cell r="T340">
            <v>1022.3233103105292</v>
          </cell>
          <cell r="U340">
            <v>1067.8563051559343</v>
          </cell>
          <cell r="V340">
            <v>1193.2444671810963</v>
          </cell>
          <cell r="W340">
            <v>1250.4207346488693</v>
          </cell>
          <cell r="X340">
            <v>1435.8719845570286</v>
          </cell>
          <cell r="Y340">
            <v>359.47334893916826</v>
          </cell>
          <cell r="Z340">
            <v>385.44249636174879</v>
          </cell>
          <cell r="AA340">
            <v>427.3142610801973</v>
          </cell>
          <cell r="AB340">
            <v>443.97846336555034</v>
          </cell>
          <cell r="AC340">
            <v>515.72035067265313</v>
          </cell>
          <cell r="AD340">
            <v>7.7355639954644975</v>
          </cell>
          <cell r="AE340">
            <v>9.3057906765802691</v>
          </cell>
          <cell r="AF340">
            <v>9.8953952245913257</v>
          </cell>
          <cell r="AG340">
            <v>10.168574732961631</v>
          </cell>
          <cell r="AH340">
            <v>10.197063099670384</v>
          </cell>
        </row>
        <row r="341">
          <cell r="B341">
            <v>55781</v>
          </cell>
          <cell r="C341" t="str">
            <v>CA</v>
          </cell>
          <cell r="D341" t="str">
            <v>Retail Power Marketer</v>
          </cell>
          <cell r="E341">
            <v>1.6810187566072231E-2</v>
          </cell>
          <cell r="F341">
            <v>1</v>
          </cell>
          <cell r="G341">
            <v>7301.6249802187185</v>
          </cell>
          <cell r="H341">
            <v>7301.6249802187185</v>
          </cell>
          <cell r="I341">
            <v>11.608880937499999</v>
          </cell>
          <cell r="J341">
            <v>102146.30000000002</v>
          </cell>
          <cell r="K341">
            <v>876655</v>
          </cell>
          <cell r="L341">
            <v>120063</v>
          </cell>
          <cell r="M341">
            <v>9.7439397637624006E-2</v>
          </cell>
          <cell r="N341">
            <v>9.7439397637624006E-2</v>
          </cell>
          <cell r="O341">
            <v>11145.821955249119</v>
          </cell>
          <cell r="P341">
            <v>30089.630572633061</v>
          </cell>
          <cell r="Q341">
            <v>47929.607138320789</v>
          </cell>
          <cell r="R341">
            <v>61055.482249227374</v>
          </cell>
          <cell r="S341">
            <v>155443.39723827835</v>
          </cell>
          <cell r="T341">
            <v>1022.3233103105292</v>
          </cell>
          <cell r="U341">
            <v>1067.8563051559343</v>
          </cell>
          <cell r="V341">
            <v>1193.2444671810963</v>
          </cell>
          <cell r="W341">
            <v>1250.4207346488693</v>
          </cell>
          <cell r="X341">
            <v>1435.8719845570286</v>
          </cell>
          <cell r="Y341">
            <v>359.47334893916826</v>
          </cell>
          <cell r="Z341">
            <v>385.44249636174879</v>
          </cell>
          <cell r="AA341">
            <v>427.3142610801973</v>
          </cell>
          <cell r="AB341">
            <v>443.97846336555034</v>
          </cell>
          <cell r="AC341">
            <v>515.72035067265313</v>
          </cell>
          <cell r="AD341">
            <v>7.7355639954644975</v>
          </cell>
          <cell r="AE341">
            <v>9.3057906765802691</v>
          </cell>
          <cell r="AF341">
            <v>9.8953952245913257</v>
          </cell>
          <cell r="AG341">
            <v>10.168574732961631</v>
          </cell>
          <cell r="AH341">
            <v>10.197063099670384</v>
          </cell>
        </row>
        <row r="342">
          <cell r="B342">
            <v>58457</v>
          </cell>
          <cell r="C342" t="str">
            <v>CA</v>
          </cell>
          <cell r="D342" t="str">
            <v>Retail Power Marketer</v>
          </cell>
          <cell r="E342">
            <v>1.6810187566072231E-2</v>
          </cell>
          <cell r="F342">
            <v>0</v>
          </cell>
          <cell r="G342">
            <v>0</v>
          </cell>
          <cell r="H342">
            <v>4694.6595678000613</v>
          </cell>
          <cell r="I342">
            <v>11.608880937499999</v>
          </cell>
          <cell r="J342">
            <v>0</v>
          </cell>
          <cell r="K342">
            <v>0</v>
          </cell>
          <cell r="L342">
            <v>0</v>
          </cell>
          <cell r="M342">
            <v>0</v>
          </cell>
          <cell r="N342">
            <v>3.3984393410564938E-2</v>
          </cell>
          <cell r="O342">
            <v>11145.821955249119</v>
          </cell>
          <cell r="P342">
            <v>30089.630572633061</v>
          </cell>
          <cell r="Q342">
            <v>47929.607138320789</v>
          </cell>
          <cell r="R342">
            <v>61055.482249227374</v>
          </cell>
          <cell r="S342">
            <v>155443.39723827835</v>
          </cell>
          <cell r="T342">
            <v>1022.3233103105292</v>
          </cell>
          <cell r="U342">
            <v>1067.8563051559343</v>
          </cell>
          <cell r="V342">
            <v>1193.2444671810963</v>
          </cell>
          <cell r="W342">
            <v>1250.4207346488693</v>
          </cell>
          <cell r="X342">
            <v>1435.8719845570286</v>
          </cell>
          <cell r="Y342">
            <v>359.47334893916826</v>
          </cell>
          <cell r="Z342">
            <v>385.44249636174879</v>
          </cell>
          <cell r="AA342">
            <v>427.3142610801973</v>
          </cell>
          <cell r="AB342">
            <v>443.97846336555034</v>
          </cell>
          <cell r="AC342">
            <v>515.72035067265313</v>
          </cell>
          <cell r="AD342">
            <v>7.7355639954644975</v>
          </cell>
          <cell r="AE342">
            <v>9.3057906765802691</v>
          </cell>
          <cell r="AF342">
            <v>9.8953952245913257</v>
          </cell>
          <cell r="AG342">
            <v>10.168574732961631</v>
          </cell>
          <cell r="AH342">
            <v>10.197063099670384</v>
          </cell>
        </row>
        <row r="343">
          <cell r="B343">
            <v>59472</v>
          </cell>
          <cell r="C343" t="str">
            <v>CA</v>
          </cell>
          <cell r="D343" t="str">
            <v>Retail Power Marketer</v>
          </cell>
          <cell r="E343">
            <v>1.6810187566072231E-2</v>
          </cell>
          <cell r="F343">
            <v>1</v>
          </cell>
          <cell r="G343">
            <v>1247.8632478632478</v>
          </cell>
          <cell r="H343">
            <v>1247.8632478632478</v>
          </cell>
          <cell r="I343">
            <v>11.608880937499999</v>
          </cell>
          <cell r="J343">
            <v>27.5</v>
          </cell>
          <cell r="K343">
            <v>146</v>
          </cell>
          <cell r="L343">
            <v>117</v>
          </cell>
          <cell r="M343">
            <v>7.6720076464041123E-2</v>
          </cell>
          <cell r="N343">
            <v>7.6720076464041123E-2</v>
          </cell>
          <cell r="O343">
            <v>11145.821955249119</v>
          </cell>
          <cell r="P343">
            <v>30089.630572633061</v>
          </cell>
          <cell r="Q343">
            <v>47929.607138320789</v>
          </cell>
          <cell r="R343">
            <v>61055.482249227374</v>
          </cell>
          <cell r="S343">
            <v>155443.39723827835</v>
          </cell>
          <cell r="T343">
            <v>1022.3233103105292</v>
          </cell>
          <cell r="U343">
            <v>1067.8563051559343</v>
          </cell>
          <cell r="V343">
            <v>1193.2444671810963</v>
          </cell>
          <cell r="W343">
            <v>1250.4207346488693</v>
          </cell>
          <cell r="X343">
            <v>1435.8719845570286</v>
          </cell>
          <cell r="Y343">
            <v>359.47334893916826</v>
          </cell>
          <cell r="Z343">
            <v>385.44249636174879</v>
          </cell>
          <cell r="AA343">
            <v>427.3142610801973</v>
          </cell>
          <cell r="AB343">
            <v>443.97846336555034</v>
          </cell>
          <cell r="AC343">
            <v>515.72035067265313</v>
          </cell>
          <cell r="AD343">
            <v>7.7355639954644975</v>
          </cell>
          <cell r="AE343">
            <v>9.3057906765802691</v>
          </cell>
          <cell r="AF343">
            <v>9.8953952245913257</v>
          </cell>
          <cell r="AG343">
            <v>10.168574732961631</v>
          </cell>
          <cell r="AH343">
            <v>10.197063099670384</v>
          </cell>
        </row>
        <row r="344">
          <cell r="B344">
            <v>3255</v>
          </cell>
          <cell r="C344" t="str">
            <v>CA</v>
          </cell>
          <cell r="D344" t="str">
            <v>State</v>
          </cell>
          <cell r="E344">
            <v>1.6810187566072231E-2</v>
          </cell>
          <cell r="F344">
            <v>0</v>
          </cell>
          <cell r="G344">
            <v>0</v>
          </cell>
          <cell r="H344">
            <v>0</v>
          </cell>
          <cell r="I344">
            <v>11.608880937499999</v>
          </cell>
          <cell r="J344">
            <v>0</v>
          </cell>
          <cell r="K344">
            <v>0</v>
          </cell>
          <cell r="L344">
            <v>0</v>
          </cell>
          <cell r="M344">
            <v>0</v>
          </cell>
          <cell r="N344">
            <v>0</v>
          </cell>
          <cell r="O344">
            <v>11145.821955249119</v>
          </cell>
          <cell r="P344">
            <v>30089.630572633061</v>
          </cell>
          <cell r="Q344">
            <v>47929.607138320789</v>
          </cell>
          <cell r="R344">
            <v>61055.482249227374</v>
          </cell>
          <cell r="S344">
            <v>155443.39723827835</v>
          </cell>
          <cell r="T344">
            <v>1022.3233103105292</v>
          </cell>
          <cell r="U344">
            <v>1067.8563051559343</v>
          </cell>
          <cell r="V344">
            <v>1193.2444671810963</v>
          </cell>
          <cell r="W344">
            <v>1250.4207346488693</v>
          </cell>
          <cell r="X344">
            <v>1435.8719845570286</v>
          </cell>
          <cell r="Y344">
            <v>359.47334893916826</v>
          </cell>
          <cell r="Z344">
            <v>385.44249636174879</v>
          </cell>
          <cell r="AA344">
            <v>427.3142610801973</v>
          </cell>
          <cell r="AB344">
            <v>443.97846336555034</v>
          </cell>
          <cell r="AC344">
            <v>515.72035067265313</v>
          </cell>
          <cell r="AD344">
            <v>7.7355639954644975</v>
          </cell>
          <cell r="AE344">
            <v>9.3057906765802691</v>
          </cell>
          <cell r="AF344">
            <v>9.8953952245913257</v>
          </cell>
          <cell r="AG344">
            <v>10.168574732961631</v>
          </cell>
          <cell r="AH344">
            <v>10.197063099670384</v>
          </cell>
        </row>
        <row r="345">
          <cell r="B345">
            <v>12397</v>
          </cell>
          <cell r="C345" t="str">
            <v>CA</v>
          </cell>
          <cell r="D345" t="str">
            <v>State</v>
          </cell>
          <cell r="E345">
            <v>1.6810187566072231E-2</v>
          </cell>
          <cell r="F345">
            <v>0</v>
          </cell>
          <cell r="G345">
            <v>0</v>
          </cell>
          <cell r="H345">
            <v>0</v>
          </cell>
          <cell r="I345">
            <v>11.608880937499999</v>
          </cell>
          <cell r="J345">
            <v>0</v>
          </cell>
          <cell r="K345">
            <v>0</v>
          </cell>
          <cell r="L345">
            <v>0</v>
          </cell>
          <cell r="M345">
            <v>0</v>
          </cell>
          <cell r="N345">
            <v>0</v>
          </cell>
          <cell r="O345">
            <v>11145.821955249119</v>
          </cell>
          <cell r="P345">
            <v>30089.630572633061</v>
          </cell>
          <cell r="Q345">
            <v>47929.607138320789</v>
          </cell>
          <cell r="R345">
            <v>61055.482249227374</v>
          </cell>
          <cell r="S345">
            <v>155443.39723827835</v>
          </cell>
          <cell r="T345">
            <v>1022.3233103105292</v>
          </cell>
          <cell r="U345">
            <v>1067.8563051559343</v>
          </cell>
          <cell r="V345">
            <v>1193.2444671810963</v>
          </cell>
          <cell r="W345">
            <v>1250.4207346488693</v>
          </cell>
          <cell r="X345">
            <v>1435.8719845570286</v>
          </cell>
          <cell r="Y345">
            <v>359.47334893916826</v>
          </cell>
          <cell r="Z345">
            <v>385.44249636174879</v>
          </cell>
          <cell r="AA345">
            <v>427.3142610801973</v>
          </cell>
          <cell r="AB345">
            <v>443.97846336555034</v>
          </cell>
          <cell r="AC345">
            <v>515.72035067265313</v>
          </cell>
          <cell r="AD345">
            <v>7.7355639954644975</v>
          </cell>
          <cell r="AE345">
            <v>9.3057906765802691</v>
          </cell>
          <cell r="AF345">
            <v>9.8953952245913257</v>
          </cell>
          <cell r="AG345">
            <v>10.168574732961631</v>
          </cell>
          <cell r="AH345">
            <v>10.197063099670384</v>
          </cell>
        </row>
        <row r="346">
          <cell r="B346">
            <v>55701</v>
          </cell>
          <cell r="C346" t="str">
            <v>CA</v>
          </cell>
          <cell r="D346" t="str">
            <v>Wholesale Power Marketer</v>
          </cell>
          <cell r="E346">
            <v>1.6810187566072231E-2</v>
          </cell>
          <cell r="F346">
            <v>0</v>
          </cell>
          <cell r="G346">
            <v>0</v>
          </cell>
          <cell r="H346">
            <v>0</v>
          </cell>
          <cell r="I346">
            <v>11.608880937499999</v>
          </cell>
          <cell r="J346">
            <v>0</v>
          </cell>
          <cell r="K346">
            <v>0</v>
          </cell>
          <cell r="L346">
            <v>0</v>
          </cell>
          <cell r="M346">
            <v>0</v>
          </cell>
          <cell r="N346">
            <v>0</v>
          </cell>
          <cell r="O346">
            <v>11145.821955249119</v>
          </cell>
          <cell r="P346">
            <v>30089.630572633061</v>
          </cell>
          <cell r="Q346">
            <v>47929.607138320789</v>
          </cell>
          <cell r="R346">
            <v>61055.482249227374</v>
          </cell>
          <cell r="S346">
            <v>155443.39723827835</v>
          </cell>
          <cell r="T346">
            <v>1022.3233103105292</v>
          </cell>
          <cell r="U346">
            <v>1067.8563051559343</v>
          </cell>
          <cell r="V346">
            <v>1193.2444671810963</v>
          </cell>
          <cell r="W346">
            <v>1250.4207346488693</v>
          </cell>
          <cell r="X346">
            <v>1435.8719845570286</v>
          </cell>
          <cell r="Y346">
            <v>359.47334893916826</v>
          </cell>
          <cell r="Z346">
            <v>385.44249636174879</v>
          </cell>
          <cell r="AA346">
            <v>427.3142610801973</v>
          </cell>
          <cell r="AB346">
            <v>443.97846336555034</v>
          </cell>
          <cell r="AC346">
            <v>515.72035067265313</v>
          </cell>
          <cell r="AD346">
            <v>7.7355639954644975</v>
          </cell>
          <cell r="AE346">
            <v>9.3057906765802691</v>
          </cell>
          <cell r="AF346">
            <v>9.8953952245913257</v>
          </cell>
          <cell r="AG346">
            <v>10.168574732961631</v>
          </cell>
          <cell r="AH346">
            <v>10.197063099670384</v>
          </cell>
        </row>
        <row r="347">
          <cell r="B347">
            <v>55719</v>
          </cell>
          <cell r="C347" t="str">
            <v>CA</v>
          </cell>
          <cell r="D347" t="str">
            <v>Wholesale Power Marketer</v>
          </cell>
          <cell r="E347">
            <v>1.6810187566072231E-2</v>
          </cell>
          <cell r="F347">
            <v>0</v>
          </cell>
          <cell r="G347">
            <v>0</v>
          </cell>
          <cell r="H347">
            <v>0</v>
          </cell>
          <cell r="I347">
            <v>11.608880937499999</v>
          </cell>
          <cell r="J347">
            <v>0</v>
          </cell>
          <cell r="K347">
            <v>0</v>
          </cell>
          <cell r="L347">
            <v>0</v>
          </cell>
          <cell r="M347">
            <v>0</v>
          </cell>
          <cell r="N347">
            <v>0</v>
          </cell>
          <cell r="O347">
            <v>11145.821955249119</v>
          </cell>
          <cell r="P347">
            <v>30089.630572633061</v>
          </cell>
          <cell r="Q347">
            <v>47929.607138320789</v>
          </cell>
          <cell r="R347">
            <v>61055.482249227374</v>
          </cell>
          <cell r="S347">
            <v>155443.39723827835</v>
          </cell>
          <cell r="T347">
            <v>1022.3233103105292</v>
          </cell>
          <cell r="U347">
            <v>1067.8563051559343</v>
          </cell>
          <cell r="V347">
            <v>1193.2444671810963</v>
          </cell>
          <cell r="W347">
            <v>1250.4207346488693</v>
          </cell>
          <cell r="X347">
            <v>1435.8719845570286</v>
          </cell>
          <cell r="Y347">
            <v>359.47334893916826</v>
          </cell>
          <cell r="Z347">
            <v>385.44249636174879</v>
          </cell>
          <cell r="AA347">
            <v>427.3142610801973</v>
          </cell>
          <cell r="AB347">
            <v>443.97846336555034</v>
          </cell>
          <cell r="AC347">
            <v>515.72035067265313</v>
          </cell>
          <cell r="AD347">
            <v>7.7355639954644975</v>
          </cell>
          <cell r="AE347">
            <v>9.3057906765802691</v>
          </cell>
          <cell r="AF347">
            <v>9.8953952245913257</v>
          </cell>
          <cell r="AG347">
            <v>10.168574732961631</v>
          </cell>
          <cell r="AH347">
            <v>10.197063099670384</v>
          </cell>
        </row>
        <row r="348">
          <cell r="B348">
            <v>56276</v>
          </cell>
          <cell r="C348" t="str">
            <v>CA</v>
          </cell>
          <cell r="D348" t="str">
            <v>Wholesale Power Marketer</v>
          </cell>
          <cell r="E348">
            <v>1.6810187566072231E-2</v>
          </cell>
          <cell r="F348">
            <v>0</v>
          </cell>
          <cell r="G348">
            <v>0</v>
          </cell>
          <cell r="H348">
            <v>0</v>
          </cell>
          <cell r="I348">
            <v>11.608880937499999</v>
          </cell>
          <cell r="J348">
            <v>0</v>
          </cell>
          <cell r="K348">
            <v>0</v>
          </cell>
          <cell r="L348">
            <v>0</v>
          </cell>
          <cell r="M348">
            <v>0</v>
          </cell>
          <cell r="N348">
            <v>0</v>
          </cell>
          <cell r="O348">
            <v>11145.821955249119</v>
          </cell>
          <cell r="P348">
            <v>30089.630572633061</v>
          </cell>
          <cell r="Q348">
            <v>47929.607138320789</v>
          </cell>
          <cell r="R348">
            <v>61055.482249227374</v>
          </cell>
          <cell r="S348">
            <v>155443.39723827835</v>
          </cell>
          <cell r="T348">
            <v>1022.3233103105292</v>
          </cell>
          <cell r="U348">
            <v>1067.8563051559343</v>
          </cell>
          <cell r="V348">
            <v>1193.2444671810963</v>
          </cell>
          <cell r="W348">
            <v>1250.4207346488693</v>
          </cell>
          <cell r="X348">
            <v>1435.8719845570286</v>
          </cell>
          <cell r="Y348">
            <v>359.47334893916826</v>
          </cell>
          <cell r="Z348">
            <v>385.44249636174879</v>
          </cell>
          <cell r="AA348">
            <v>427.3142610801973</v>
          </cell>
          <cell r="AB348">
            <v>443.97846336555034</v>
          </cell>
          <cell r="AC348">
            <v>515.72035067265313</v>
          </cell>
          <cell r="AD348">
            <v>7.7355639954644975</v>
          </cell>
          <cell r="AE348">
            <v>9.3057906765802691</v>
          </cell>
          <cell r="AF348">
            <v>9.8953952245913257</v>
          </cell>
          <cell r="AG348">
            <v>10.168574732961631</v>
          </cell>
          <cell r="AH348">
            <v>10.197063099670384</v>
          </cell>
        </row>
        <row r="349">
          <cell r="B349">
            <v>59818</v>
          </cell>
          <cell r="C349" t="str">
            <v>CN</v>
          </cell>
          <cell r="D349" t="str">
            <v>Retail Power Marketer</v>
          </cell>
          <cell r="E349">
            <v>0.22158454142499201</v>
          </cell>
          <cell r="F349">
            <v>0</v>
          </cell>
          <cell r="G349">
            <v>0</v>
          </cell>
          <cell r="H349">
            <v>6520.5695146747239</v>
          </cell>
          <cell r="I349">
            <v>11.608880937499999</v>
          </cell>
          <cell r="J349">
            <v>0</v>
          </cell>
          <cell r="K349">
            <v>0</v>
          </cell>
          <cell r="L349">
            <v>0</v>
          </cell>
          <cell r="M349">
            <v>0</v>
          </cell>
          <cell r="N349">
            <v>5.2706905086280079E-2</v>
          </cell>
          <cell r="O349" t="e">
            <v>#N/A</v>
          </cell>
          <cell r="P349" t="e">
            <v>#N/A</v>
          </cell>
          <cell r="Q349" t="e">
            <v>#N/A</v>
          </cell>
          <cell r="R349" t="e">
            <v>#N/A</v>
          </cell>
          <cell r="S349" t="e">
            <v>#N/A</v>
          </cell>
          <cell r="T349" t="e">
            <v>#N/A</v>
          </cell>
          <cell r="U349" t="e">
            <v>#N/A</v>
          </cell>
          <cell r="V349" t="e">
            <v>#N/A</v>
          </cell>
          <cell r="W349" t="e">
            <v>#N/A</v>
          </cell>
          <cell r="X349" t="e">
            <v>#N/A</v>
          </cell>
          <cell r="Y349" t="e">
            <v>#N/A</v>
          </cell>
          <cell r="Z349" t="e">
            <v>#N/A</v>
          </cell>
          <cell r="AA349" t="e">
            <v>#N/A</v>
          </cell>
          <cell r="AB349" t="e">
            <v>#N/A</v>
          </cell>
          <cell r="AC349" t="e">
            <v>#N/A</v>
          </cell>
          <cell r="AD349" t="e">
            <v>#N/A</v>
          </cell>
          <cell r="AE349" t="e">
            <v>#N/A</v>
          </cell>
          <cell r="AF349" t="e">
            <v>#N/A</v>
          </cell>
          <cell r="AG349" t="e">
            <v>#N/A</v>
          </cell>
          <cell r="AH349" t="e">
            <v>#N/A</v>
          </cell>
        </row>
        <row r="350">
          <cell r="B350">
            <v>59082</v>
          </cell>
          <cell r="C350" t="str">
            <v>CN</v>
          </cell>
          <cell r="D350" t="str">
            <v>Retail Power Marketer</v>
          </cell>
          <cell r="E350">
            <v>0.22158454142499201</v>
          </cell>
          <cell r="F350">
            <v>1</v>
          </cell>
          <cell r="G350">
            <v>6485.4778304481051</v>
          </cell>
          <cell r="H350">
            <v>6485.4778304481051</v>
          </cell>
          <cell r="I350">
            <v>11.608880937499999</v>
          </cell>
          <cell r="J350">
            <v>20665</v>
          </cell>
          <cell r="K350">
            <v>247635</v>
          </cell>
          <cell r="L350">
            <v>38183</v>
          </cell>
          <cell r="M350">
            <v>6.196966176009551E-2</v>
          </cell>
          <cell r="N350">
            <v>6.196966176009551E-2</v>
          </cell>
          <cell r="O350" t="e">
            <v>#N/A</v>
          </cell>
          <cell r="P350" t="e">
            <v>#N/A</v>
          </cell>
          <cell r="Q350" t="e">
            <v>#N/A</v>
          </cell>
          <cell r="R350" t="e">
            <v>#N/A</v>
          </cell>
          <cell r="S350" t="e">
            <v>#N/A</v>
          </cell>
          <cell r="T350" t="e">
            <v>#N/A</v>
          </cell>
          <cell r="U350" t="e">
            <v>#N/A</v>
          </cell>
          <cell r="V350" t="e">
            <v>#N/A</v>
          </cell>
          <cell r="W350" t="e">
            <v>#N/A</v>
          </cell>
          <cell r="X350" t="e">
            <v>#N/A</v>
          </cell>
          <cell r="Y350" t="e">
            <v>#N/A</v>
          </cell>
          <cell r="Z350" t="e">
            <v>#N/A</v>
          </cell>
          <cell r="AA350" t="e">
            <v>#N/A</v>
          </cell>
          <cell r="AB350" t="e">
            <v>#N/A</v>
          </cell>
          <cell r="AC350" t="e">
            <v>#N/A</v>
          </cell>
          <cell r="AD350" t="e">
            <v>#N/A</v>
          </cell>
          <cell r="AE350" t="e">
            <v>#N/A</v>
          </cell>
          <cell r="AF350" t="e">
            <v>#N/A</v>
          </cell>
          <cell r="AG350" t="e">
            <v>#N/A</v>
          </cell>
          <cell r="AH350" t="e">
            <v>#N/A</v>
          </cell>
        </row>
        <row r="351">
          <cell r="B351">
            <v>9949</v>
          </cell>
          <cell r="C351" t="str">
            <v>CN</v>
          </cell>
          <cell r="D351" t="str">
            <v>Retail Power Marketer</v>
          </cell>
          <cell r="E351">
            <v>0.22158454142499201</v>
          </cell>
          <cell r="F351">
            <v>1</v>
          </cell>
          <cell r="G351">
            <v>13437.14809418621</v>
          </cell>
          <cell r="H351">
            <v>13437.14809418621</v>
          </cell>
          <cell r="I351">
            <v>11.608880937499999</v>
          </cell>
          <cell r="J351">
            <v>365378.7</v>
          </cell>
          <cell r="K351">
            <v>2859022</v>
          </cell>
          <cell r="L351">
            <v>212770</v>
          </cell>
          <cell r="M351">
            <v>0.11743121977904944</v>
          </cell>
          <cell r="N351">
            <v>0.11743121977904944</v>
          </cell>
          <cell r="O351" t="e">
            <v>#N/A</v>
          </cell>
          <cell r="P351" t="e">
            <v>#N/A</v>
          </cell>
          <cell r="Q351" t="e">
            <v>#N/A</v>
          </cell>
          <cell r="R351" t="e">
            <v>#N/A</v>
          </cell>
          <cell r="S351" t="e">
            <v>#N/A</v>
          </cell>
          <cell r="T351" t="e">
            <v>#N/A</v>
          </cell>
          <cell r="U351" t="e">
            <v>#N/A</v>
          </cell>
          <cell r="V351" t="e">
            <v>#N/A</v>
          </cell>
          <cell r="W351" t="e">
            <v>#N/A</v>
          </cell>
          <cell r="X351" t="e">
            <v>#N/A</v>
          </cell>
          <cell r="Y351" t="e">
            <v>#N/A</v>
          </cell>
          <cell r="Z351" t="e">
            <v>#N/A</v>
          </cell>
          <cell r="AA351" t="e">
            <v>#N/A</v>
          </cell>
          <cell r="AB351" t="e">
            <v>#N/A</v>
          </cell>
          <cell r="AC351" t="e">
            <v>#N/A</v>
          </cell>
          <cell r="AD351" t="e">
            <v>#N/A</v>
          </cell>
          <cell r="AE351" t="e">
            <v>#N/A</v>
          </cell>
          <cell r="AF351" t="e">
            <v>#N/A</v>
          </cell>
          <cell r="AG351" t="e">
            <v>#N/A</v>
          </cell>
          <cell r="AH351" t="e">
            <v>#N/A</v>
          </cell>
        </row>
        <row r="352">
          <cell r="B352">
            <v>56196</v>
          </cell>
          <cell r="C352" t="str">
            <v>CN</v>
          </cell>
          <cell r="D352" t="str">
            <v>Retail Power Marketer</v>
          </cell>
          <cell r="E352">
            <v>0.22158454142499201</v>
          </cell>
          <cell r="F352">
            <v>1</v>
          </cell>
          <cell r="G352">
            <v>7457.3758848999978</v>
          </cell>
          <cell r="H352">
            <v>7457.3758848999978</v>
          </cell>
          <cell r="I352">
            <v>11.608880937499999</v>
          </cell>
          <cell r="J352">
            <v>31866</v>
          </cell>
          <cell r="K352">
            <v>325507</v>
          </cell>
          <cell r="L352">
            <v>43649</v>
          </cell>
          <cell r="M352">
            <v>7.9216138121480484E-2</v>
          </cell>
          <cell r="N352">
            <v>7.9216138121480484E-2</v>
          </cell>
          <cell r="O352" t="e">
            <v>#N/A</v>
          </cell>
          <cell r="P352" t="e">
            <v>#N/A</v>
          </cell>
          <cell r="Q352" t="e">
            <v>#N/A</v>
          </cell>
          <cell r="R352" t="e">
            <v>#N/A</v>
          </cell>
          <cell r="S352" t="e">
            <v>#N/A</v>
          </cell>
          <cell r="T352" t="e">
            <v>#N/A</v>
          </cell>
          <cell r="U352" t="e">
            <v>#N/A</v>
          </cell>
          <cell r="V352" t="e">
            <v>#N/A</v>
          </cell>
          <cell r="W352" t="e">
            <v>#N/A</v>
          </cell>
          <cell r="X352" t="e">
            <v>#N/A</v>
          </cell>
          <cell r="Y352" t="e">
            <v>#N/A</v>
          </cell>
          <cell r="Z352" t="e">
            <v>#N/A</v>
          </cell>
          <cell r="AA352" t="e">
            <v>#N/A</v>
          </cell>
          <cell r="AB352" t="e">
            <v>#N/A</v>
          </cell>
          <cell r="AC352" t="e">
            <v>#N/A</v>
          </cell>
          <cell r="AD352" t="e">
            <v>#N/A</v>
          </cell>
          <cell r="AE352" t="e">
            <v>#N/A</v>
          </cell>
          <cell r="AF352" t="e">
            <v>#N/A</v>
          </cell>
          <cell r="AG352" t="e">
            <v>#N/A</v>
          </cell>
          <cell r="AH352" t="e">
            <v>#N/A</v>
          </cell>
        </row>
        <row r="353">
          <cell r="B353">
            <v>58364</v>
          </cell>
          <cell r="C353" t="str">
            <v>CN</v>
          </cell>
          <cell r="D353" t="str">
            <v>Retail Power Marketer</v>
          </cell>
          <cell r="E353">
            <v>0.22158454142499201</v>
          </cell>
          <cell r="F353">
            <v>0</v>
          </cell>
          <cell r="G353">
            <v>0</v>
          </cell>
          <cell r="H353">
            <v>6520.5695146747239</v>
          </cell>
          <cell r="I353">
            <v>11.608880937499999</v>
          </cell>
          <cell r="J353">
            <v>0</v>
          </cell>
          <cell r="K353">
            <v>0</v>
          </cell>
          <cell r="L353">
            <v>0</v>
          </cell>
          <cell r="M353">
            <v>0</v>
          </cell>
          <cell r="N353">
            <v>5.2706905086280079E-2</v>
          </cell>
          <cell r="O353" t="e">
            <v>#N/A</v>
          </cell>
          <cell r="P353" t="e">
            <v>#N/A</v>
          </cell>
          <cell r="Q353" t="e">
            <v>#N/A</v>
          </cell>
          <cell r="R353" t="e">
            <v>#N/A</v>
          </cell>
          <cell r="S353" t="e">
            <v>#N/A</v>
          </cell>
          <cell r="T353" t="e">
            <v>#N/A</v>
          </cell>
          <cell r="U353" t="e">
            <v>#N/A</v>
          </cell>
          <cell r="V353" t="e">
            <v>#N/A</v>
          </cell>
          <cell r="W353" t="e">
            <v>#N/A</v>
          </cell>
          <cell r="X353" t="e">
            <v>#N/A</v>
          </cell>
          <cell r="Y353" t="e">
            <v>#N/A</v>
          </cell>
          <cell r="Z353" t="e">
            <v>#N/A</v>
          </cell>
          <cell r="AA353" t="e">
            <v>#N/A</v>
          </cell>
          <cell r="AB353" t="e">
            <v>#N/A</v>
          </cell>
          <cell r="AC353" t="e">
            <v>#N/A</v>
          </cell>
          <cell r="AD353" t="e">
            <v>#N/A</v>
          </cell>
          <cell r="AE353" t="e">
            <v>#N/A</v>
          </cell>
          <cell r="AF353" t="e">
            <v>#N/A</v>
          </cell>
          <cell r="AG353" t="e">
            <v>#N/A</v>
          </cell>
          <cell r="AH353" t="e">
            <v>#N/A</v>
          </cell>
        </row>
        <row r="354">
          <cell r="B354">
            <v>60041</v>
          </cell>
          <cell r="C354" t="str">
            <v>CN</v>
          </cell>
          <cell r="D354" t="str">
            <v>Retail Power Marketer</v>
          </cell>
          <cell r="E354">
            <v>0.22158454142499201</v>
          </cell>
          <cell r="F354">
            <v>1</v>
          </cell>
          <cell r="G354">
            <v>10410.932225396002</v>
          </cell>
          <cell r="H354">
            <v>10410.932225396002</v>
          </cell>
          <cell r="I354">
            <v>11.608880937499999</v>
          </cell>
          <cell r="J354">
            <v>5236.8999999999996</v>
          </cell>
          <cell r="K354">
            <v>80185</v>
          </cell>
          <cell r="L354">
            <v>7702</v>
          </cell>
          <cell r="M354">
            <v>5.1929423062075201E-2</v>
          </cell>
          <cell r="N354">
            <v>5.1929423062075201E-2</v>
          </cell>
          <cell r="O354" t="e">
            <v>#N/A</v>
          </cell>
          <cell r="P354" t="e">
            <v>#N/A</v>
          </cell>
          <cell r="Q354" t="e">
            <v>#N/A</v>
          </cell>
          <cell r="R354" t="e">
            <v>#N/A</v>
          </cell>
          <cell r="S354" t="e">
            <v>#N/A</v>
          </cell>
          <cell r="T354" t="e">
            <v>#N/A</v>
          </cell>
          <cell r="U354" t="e">
            <v>#N/A</v>
          </cell>
          <cell r="V354" t="e">
            <v>#N/A</v>
          </cell>
          <cell r="W354" t="e">
            <v>#N/A</v>
          </cell>
          <cell r="X354" t="e">
            <v>#N/A</v>
          </cell>
          <cell r="Y354" t="e">
            <v>#N/A</v>
          </cell>
          <cell r="Z354" t="e">
            <v>#N/A</v>
          </cell>
          <cell r="AA354" t="e">
            <v>#N/A</v>
          </cell>
          <cell r="AB354" t="e">
            <v>#N/A</v>
          </cell>
          <cell r="AC354" t="e">
            <v>#N/A</v>
          </cell>
          <cell r="AD354" t="e">
            <v>#N/A</v>
          </cell>
          <cell r="AE354" t="e">
            <v>#N/A</v>
          </cell>
          <cell r="AF354" t="e">
            <v>#N/A</v>
          </cell>
          <cell r="AG354" t="e">
            <v>#N/A</v>
          </cell>
          <cell r="AH354" t="e">
            <v>#N/A</v>
          </cell>
        </row>
        <row r="355">
          <cell r="B355">
            <v>60579</v>
          </cell>
          <cell r="C355" t="str">
            <v>CN</v>
          </cell>
          <cell r="D355" t="str">
            <v>Retail Power Marketer</v>
          </cell>
          <cell r="E355">
            <v>0.22158454142499201</v>
          </cell>
          <cell r="F355">
            <v>1</v>
          </cell>
          <cell r="G355">
            <v>7853.052567792759</v>
          </cell>
          <cell r="H355">
            <v>7853.052567792759</v>
          </cell>
          <cell r="I355">
            <v>11.608880937499999</v>
          </cell>
          <cell r="J355">
            <v>3947</v>
          </cell>
          <cell r="K355">
            <v>51838</v>
          </cell>
          <cell r="L355">
            <v>6601</v>
          </cell>
          <cell r="M355">
            <v>5.8401892881259888E-2</v>
          </cell>
          <cell r="N355">
            <v>5.8401892881259888E-2</v>
          </cell>
          <cell r="O355" t="e">
            <v>#N/A</v>
          </cell>
          <cell r="P355" t="e">
            <v>#N/A</v>
          </cell>
          <cell r="Q355" t="e">
            <v>#N/A</v>
          </cell>
          <cell r="R355" t="e">
            <v>#N/A</v>
          </cell>
          <cell r="S355" t="e">
            <v>#N/A</v>
          </cell>
          <cell r="T355" t="e">
            <v>#N/A</v>
          </cell>
          <cell r="U355" t="e">
            <v>#N/A</v>
          </cell>
          <cell r="V355" t="e">
            <v>#N/A</v>
          </cell>
          <cell r="W355" t="e">
            <v>#N/A</v>
          </cell>
          <cell r="X355" t="e">
            <v>#N/A</v>
          </cell>
          <cell r="Y355" t="e">
            <v>#N/A</v>
          </cell>
          <cell r="Z355" t="e">
            <v>#N/A</v>
          </cell>
          <cell r="AA355" t="e">
            <v>#N/A</v>
          </cell>
          <cell r="AB355" t="e">
            <v>#N/A</v>
          </cell>
          <cell r="AC355" t="e">
            <v>#N/A</v>
          </cell>
          <cell r="AD355" t="e">
            <v>#N/A</v>
          </cell>
          <cell r="AE355" t="e">
            <v>#N/A</v>
          </cell>
          <cell r="AF355" t="e">
            <v>#N/A</v>
          </cell>
          <cell r="AG355" t="e">
            <v>#N/A</v>
          </cell>
          <cell r="AH355" t="e">
            <v>#N/A</v>
          </cell>
        </row>
        <row r="356">
          <cell r="B356">
            <v>2152</v>
          </cell>
          <cell r="C356" t="str">
            <v>CN</v>
          </cell>
          <cell r="D356" t="str">
            <v>Wholesale Power Marketer</v>
          </cell>
          <cell r="E356">
            <v>0.22158454142499201</v>
          </cell>
          <cell r="F356">
            <v>0</v>
          </cell>
          <cell r="G356">
            <v>0</v>
          </cell>
          <cell r="H356">
            <v>0</v>
          </cell>
          <cell r="I356">
            <v>11.608880937499999</v>
          </cell>
          <cell r="J356">
            <v>0</v>
          </cell>
          <cell r="K356">
            <v>0</v>
          </cell>
          <cell r="L356">
            <v>0</v>
          </cell>
          <cell r="M356">
            <v>0</v>
          </cell>
          <cell r="N356">
            <v>0</v>
          </cell>
          <cell r="O356" t="e">
            <v>#N/A</v>
          </cell>
          <cell r="P356" t="e">
            <v>#N/A</v>
          </cell>
          <cell r="Q356" t="e">
            <v>#N/A</v>
          </cell>
          <cell r="R356" t="e">
            <v>#N/A</v>
          </cell>
          <cell r="S356" t="e">
            <v>#N/A</v>
          </cell>
          <cell r="T356" t="e">
            <v>#N/A</v>
          </cell>
          <cell r="U356" t="e">
            <v>#N/A</v>
          </cell>
          <cell r="V356" t="e">
            <v>#N/A</v>
          </cell>
          <cell r="W356" t="e">
            <v>#N/A</v>
          </cell>
          <cell r="X356" t="e">
            <v>#N/A</v>
          </cell>
          <cell r="Y356" t="e">
            <v>#N/A</v>
          </cell>
          <cell r="Z356" t="e">
            <v>#N/A</v>
          </cell>
          <cell r="AA356" t="e">
            <v>#N/A</v>
          </cell>
          <cell r="AB356" t="e">
            <v>#N/A</v>
          </cell>
          <cell r="AC356" t="e">
            <v>#N/A</v>
          </cell>
          <cell r="AD356" t="e">
            <v>#N/A</v>
          </cell>
          <cell r="AE356" t="e">
            <v>#N/A</v>
          </cell>
          <cell r="AF356" t="e">
            <v>#N/A</v>
          </cell>
          <cell r="AG356" t="e">
            <v>#N/A</v>
          </cell>
          <cell r="AH356" t="e">
            <v>#N/A</v>
          </cell>
        </row>
        <row r="357">
          <cell r="B357">
            <v>712</v>
          </cell>
          <cell r="C357" t="str">
            <v>CO</v>
          </cell>
          <cell r="D357" t="str">
            <v>Political Subdivision</v>
          </cell>
          <cell r="E357">
            <v>5.3547054622015949E-2</v>
          </cell>
          <cell r="F357">
            <v>0</v>
          </cell>
          <cell r="G357">
            <v>0</v>
          </cell>
          <cell r="H357">
            <v>0</v>
          </cell>
          <cell r="I357">
            <v>11.608880937499999</v>
          </cell>
          <cell r="J357">
            <v>0</v>
          </cell>
          <cell r="K357">
            <v>0</v>
          </cell>
          <cell r="L357">
            <v>0</v>
          </cell>
          <cell r="M357">
            <v>0</v>
          </cell>
          <cell r="N357">
            <v>0</v>
          </cell>
          <cell r="O357">
            <v>11038.754415924162</v>
          </cell>
          <cell r="P357">
            <v>31584.067002135522</v>
          </cell>
          <cell r="Q357">
            <v>47961.894103817773</v>
          </cell>
          <cell r="R357">
            <v>62934.931954027146</v>
          </cell>
          <cell r="S357">
            <v>141052.66160015773</v>
          </cell>
          <cell r="T357">
            <v>892.84893956399833</v>
          </cell>
          <cell r="U357">
            <v>946.1796581170878</v>
          </cell>
          <cell r="V357">
            <v>993.66633123591635</v>
          </cell>
          <cell r="W357">
            <v>1011.1334645587455</v>
          </cell>
          <cell r="X357">
            <v>1084.7809550716495</v>
          </cell>
          <cell r="Y357">
            <v>463.92030027515187</v>
          </cell>
          <cell r="Z357">
            <v>521.09279472117851</v>
          </cell>
          <cell r="AA357">
            <v>541.6281770839654</v>
          </cell>
          <cell r="AB357">
            <v>563.0082868304878</v>
          </cell>
          <cell r="AC357">
            <v>629.42957772175987</v>
          </cell>
          <cell r="AD357">
            <v>25.802151826417973</v>
          </cell>
          <cell r="AE357">
            <v>32.251840748707743</v>
          </cell>
          <cell r="AF357">
            <v>31.13963444465287</v>
          </cell>
          <cell r="AG357">
            <v>28.938209617808315</v>
          </cell>
          <cell r="AH357">
            <v>26.110117363406786</v>
          </cell>
        </row>
        <row r="358">
          <cell r="B358">
            <v>15143</v>
          </cell>
          <cell r="C358" t="str">
            <v>CO</v>
          </cell>
          <cell r="D358" t="str">
            <v>Political Subdivision</v>
          </cell>
          <cell r="E358">
            <v>5.3547054622015949E-2</v>
          </cell>
          <cell r="F358">
            <v>0</v>
          </cell>
          <cell r="G358">
            <v>0</v>
          </cell>
          <cell r="H358">
            <v>0</v>
          </cell>
          <cell r="I358">
            <v>11.608880937499999</v>
          </cell>
          <cell r="J358">
            <v>0</v>
          </cell>
          <cell r="K358">
            <v>0</v>
          </cell>
          <cell r="L358">
            <v>0</v>
          </cell>
          <cell r="M358">
            <v>0</v>
          </cell>
          <cell r="N358">
            <v>0</v>
          </cell>
          <cell r="O358">
            <v>11038.754415924162</v>
          </cell>
          <cell r="P358">
            <v>31584.067002135522</v>
          </cell>
          <cell r="Q358">
            <v>47961.894103817773</v>
          </cell>
          <cell r="R358">
            <v>62934.931954027146</v>
          </cell>
          <cell r="S358">
            <v>141052.66160015773</v>
          </cell>
          <cell r="T358">
            <v>892.84893956399833</v>
          </cell>
          <cell r="U358">
            <v>946.1796581170878</v>
          </cell>
          <cell r="V358">
            <v>993.66633123591635</v>
          </cell>
          <cell r="W358">
            <v>1011.1334645587455</v>
          </cell>
          <cell r="X358">
            <v>1084.7809550716495</v>
          </cell>
          <cell r="Y358">
            <v>463.92030027515187</v>
          </cell>
          <cell r="Z358">
            <v>521.09279472117851</v>
          </cell>
          <cell r="AA358">
            <v>541.6281770839654</v>
          </cell>
          <cell r="AB358">
            <v>563.0082868304878</v>
          </cell>
          <cell r="AC358">
            <v>629.42957772175987</v>
          </cell>
          <cell r="AD358">
            <v>25.802151826417973</v>
          </cell>
          <cell r="AE358">
            <v>32.251840748707743</v>
          </cell>
          <cell r="AF358">
            <v>31.13963444465287</v>
          </cell>
          <cell r="AG358">
            <v>28.938209617808315</v>
          </cell>
          <cell r="AH358">
            <v>26.110117363406786</v>
          </cell>
        </row>
        <row r="359">
          <cell r="B359">
            <v>60025</v>
          </cell>
          <cell r="C359" t="str">
            <v>CO</v>
          </cell>
          <cell r="D359" t="str">
            <v>Behind the Meter</v>
          </cell>
          <cell r="E359">
            <v>5.3547054622015949E-2</v>
          </cell>
          <cell r="F359">
            <v>1</v>
          </cell>
          <cell r="G359">
            <v>4948.4978540772536</v>
          </cell>
          <cell r="H359">
            <v>4948.4978540772536</v>
          </cell>
          <cell r="I359">
            <v>11.608880937499999</v>
          </cell>
          <cell r="J359">
            <v>630.1</v>
          </cell>
          <cell r="K359">
            <v>3459</v>
          </cell>
          <cell r="L359">
            <v>699</v>
          </cell>
          <cell r="M359">
            <v>0.15401119014057532</v>
          </cell>
          <cell r="N359">
            <v>0.15401119014057532</v>
          </cell>
          <cell r="O359">
            <v>11038.754415924162</v>
          </cell>
          <cell r="P359">
            <v>31584.067002135522</v>
          </cell>
          <cell r="Q359">
            <v>47961.894103817773</v>
          </cell>
          <cell r="R359">
            <v>62934.931954027146</v>
          </cell>
          <cell r="S359">
            <v>141052.66160015773</v>
          </cell>
          <cell r="T359">
            <v>892.84893956399833</v>
          </cell>
          <cell r="U359">
            <v>946.1796581170878</v>
          </cell>
          <cell r="V359">
            <v>993.66633123591635</v>
          </cell>
          <cell r="W359">
            <v>1011.1334645587455</v>
          </cell>
          <cell r="X359">
            <v>1084.7809550716495</v>
          </cell>
          <cell r="Y359">
            <v>463.92030027515187</v>
          </cell>
          <cell r="Z359">
            <v>521.09279472117851</v>
          </cell>
          <cell r="AA359">
            <v>541.6281770839654</v>
          </cell>
          <cell r="AB359">
            <v>563.0082868304878</v>
          </cell>
          <cell r="AC359">
            <v>629.42957772175987</v>
          </cell>
          <cell r="AD359">
            <v>25.802151826417973</v>
          </cell>
          <cell r="AE359">
            <v>32.251840748707743</v>
          </cell>
          <cell r="AF359">
            <v>31.13963444465287</v>
          </cell>
          <cell r="AG359">
            <v>28.938209617808315</v>
          </cell>
          <cell r="AH359">
            <v>26.110117363406786</v>
          </cell>
        </row>
        <row r="360">
          <cell r="B360">
            <v>5997</v>
          </cell>
          <cell r="C360" t="str">
            <v>CO</v>
          </cell>
          <cell r="D360" t="str">
            <v>Municipal</v>
          </cell>
          <cell r="E360">
            <v>5.3547054622015949E-2</v>
          </cell>
          <cell r="F360">
            <v>0</v>
          </cell>
          <cell r="G360">
            <v>0</v>
          </cell>
          <cell r="H360">
            <v>1806.0218695048588</v>
          </cell>
          <cell r="I360">
            <v>11.608880937499999</v>
          </cell>
          <cell r="J360">
            <v>0</v>
          </cell>
          <cell r="K360">
            <v>0</v>
          </cell>
          <cell r="L360">
            <v>0</v>
          </cell>
          <cell r="M360">
            <v>0</v>
          </cell>
          <cell r="N360">
            <v>1.8030385883149501E-2</v>
          </cell>
          <cell r="O360">
            <v>11038.754415924162</v>
          </cell>
          <cell r="P360">
            <v>31584.067002135522</v>
          </cell>
          <cell r="Q360">
            <v>47961.894103817773</v>
          </cell>
          <cell r="R360">
            <v>62934.931954027146</v>
          </cell>
          <cell r="S360">
            <v>141052.66160015773</v>
          </cell>
          <cell r="T360">
            <v>892.84893956399833</v>
          </cell>
          <cell r="U360">
            <v>946.1796581170878</v>
          </cell>
          <cell r="V360">
            <v>993.66633123591635</v>
          </cell>
          <cell r="W360">
            <v>1011.1334645587455</v>
          </cell>
          <cell r="X360">
            <v>1084.7809550716495</v>
          </cell>
          <cell r="Y360">
            <v>463.92030027515187</v>
          </cell>
          <cell r="Z360">
            <v>521.09279472117851</v>
          </cell>
          <cell r="AA360">
            <v>541.6281770839654</v>
          </cell>
          <cell r="AB360">
            <v>563.0082868304878</v>
          </cell>
          <cell r="AC360">
            <v>629.42957772175987</v>
          </cell>
          <cell r="AD360">
            <v>25.802151826417973</v>
          </cell>
          <cell r="AE360">
            <v>32.251840748707743</v>
          </cell>
          <cell r="AF360">
            <v>31.13963444465287</v>
          </cell>
          <cell r="AG360">
            <v>28.938209617808315</v>
          </cell>
          <cell r="AH360">
            <v>26.110117363406786</v>
          </cell>
        </row>
        <row r="361">
          <cell r="B361">
            <v>59557</v>
          </cell>
          <cell r="C361" t="str">
            <v>CO</v>
          </cell>
          <cell r="D361" t="str">
            <v>Behind the Meter</v>
          </cell>
          <cell r="E361">
            <v>5.3547054622015949E-2</v>
          </cell>
          <cell r="F361">
            <v>0</v>
          </cell>
          <cell r="G361">
            <v>0</v>
          </cell>
          <cell r="H361">
            <v>4338.335360283525</v>
          </cell>
          <cell r="I361">
            <v>11.608880937499999</v>
          </cell>
          <cell r="J361">
            <v>0</v>
          </cell>
          <cell r="K361">
            <v>0</v>
          </cell>
          <cell r="L361">
            <v>0</v>
          </cell>
          <cell r="M361">
            <v>0</v>
          </cell>
          <cell r="N361">
            <v>8.5372186697457136E-2</v>
          </cell>
          <cell r="O361">
            <v>11038.754415924162</v>
          </cell>
          <cell r="P361">
            <v>31584.067002135522</v>
          </cell>
          <cell r="Q361">
            <v>47961.894103817773</v>
          </cell>
          <cell r="R361">
            <v>62934.931954027146</v>
          </cell>
          <cell r="S361">
            <v>141052.66160015773</v>
          </cell>
          <cell r="T361">
            <v>892.84893956399833</v>
          </cell>
          <cell r="U361">
            <v>946.1796581170878</v>
          </cell>
          <cell r="V361">
            <v>993.66633123591635</v>
          </cell>
          <cell r="W361">
            <v>1011.1334645587455</v>
          </cell>
          <cell r="X361">
            <v>1084.7809550716495</v>
          </cell>
          <cell r="Y361">
            <v>463.92030027515187</v>
          </cell>
          <cell r="Z361">
            <v>521.09279472117851</v>
          </cell>
          <cell r="AA361">
            <v>541.6281770839654</v>
          </cell>
          <cell r="AB361">
            <v>563.0082868304878</v>
          </cell>
          <cell r="AC361">
            <v>629.42957772175987</v>
          </cell>
          <cell r="AD361">
            <v>25.802151826417973</v>
          </cell>
          <cell r="AE361">
            <v>32.251840748707743</v>
          </cell>
          <cell r="AF361">
            <v>31.13963444465287</v>
          </cell>
          <cell r="AG361">
            <v>28.938209617808315</v>
          </cell>
          <cell r="AH361">
            <v>26.110117363406786</v>
          </cell>
        </row>
        <row r="362">
          <cell r="B362">
            <v>57313</v>
          </cell>
          <cell r="C362" t="str">
            <v>CO</v>
          </cell>
          <cell r="D362" t="str">
            <v>Behind the Meter</v>
          </cell>
          <cell r="E362">
            <v>5.3547054622015949E-2</v>
          </cell>
          <cell r="F362">
            <v>1</v>
          </cell>
          <cell r="G362">
            <v>7721.5259362642473</v>
          </cell>
          <cell r="H362">
            <v>7721.5259362642473</v>
          </cell>
          <cell r="I362">
            <v>11.608880937499999</v>
          </cell>
          <cell r="J362">
            <v>380666.2</v>
          </cell>
          <cell r="K362">
            <v>2489613</v>
          </cell>
          <cell r="L362">
            <v>322425</v>
          </cell>
          <cell r="M362">
            <v>0.13486042961886799</v>
          </cell>
          <cell r="N362">
            <v>0.13486042961886799</v>
          </cell>
          <cell r="O362">
            <v>11038.754415924162</v>
          </cell>
          <cell r="P362">
            <v>31584.067002135522</v>
          </cell>
          <cell r="Q362">
            <v>47961.894103817773</v>
          </cell>
          <cell r="R362">
            <v>62934.931954027146</v>
          </cell>
          <cell r="S362">
            <v>141052.66160015773</v>
          </cell>
          <cell r="T362">
            <v>892.84893956399833</v>
          </cell>
          <cell r="U362">
            <v>946.1796581170878</v>
          </cell>
          <cell r="V362">
            <v>993.66633123591635</v>
          </cell>
          <cell r="W362">
            <v>1011.1334645587455</v>
          </cell>
          <cell r="X362">
            <v>1084.7809550716495</v>
          </cell>
          <cell r="Y362">
            <v>463.92030027515187</v>
          </cell>
          <cell r="Z362">
            <v>521.09279472117851</v>
          </cell>
          <cell r="AA362">
            <v>541.6281770839654</v>
          </cell>
          <cell r="AB362">
            <v>563.0082868304878</v>
          </cell>
          <cell r="AC362">
            <v>629.42957772175987</v>
          </cell>
          <cell r="AD362">
            <v>25.802151826417973</v>
          </cell>
          <cell r="AE362">
            <v>32.251840748707743</v>
          </cell>
          <cell r="AF362">
            <v>31.13963444465287</v>
          </cell>
          <cell r="AG362">
            <v>28.938209617808315</v>
          </cell>
          <cell r="AH362">
            <v>26.110117363406786</v>
          </cell>
        </row>
        <row r="363">
          <cell r="B363">
            <v>59139</v>
          </cell>
          <cell r="C363" t="str">
            <v>CO</v>
          </cell>
          <cell r="D363" t="str">
            <v>Behind the Meter</v>
          </cell>
          <cell r="E363">
            <v>5.3547054622015949E-2</v>
          </cell>
          <cell r="F363">
            <v>0</v>
          </cell>
          <cell r="G363">
            <v>0</v>
          </cell>
          <cell r="H363">
            <v>4338.335360283525</v>
          </cell>
          <cell r="I363">
            <v>11.608880937499999</v>
          </cell>
          <cell r="J363">
            <v>0</v>
          </cell>
          <cell r="K363">
            <v>0</v>
          </cell>
          <cell r="L363">
            <v>0</v>
          </cell>
          <cell r="M363">
            <v>0</v>
          </cell>
          <cell r="N363">
            <v>8.5372186697457136E-2</v>
          </cell>
          <cell r="O363">
            <v>11038.754415924162</v>
          </cell>
          <cell r="P363">
            <v>31584.067002135522</v>
          </cell>
          <cell r="Q363">
            <v>47961.894103817773</v>
          </cell>
          <cell r="R363">
            <v>62934.931954027146</v>
          </cell>
          <cell r="S363">
            <v>141052.66160015773</v>
          </cell>
          <cell r="T363">
            <v>892.84893956399833</v>
          </cell>
          <cell r="U363">
            <v>946.1796581170878</v>
          </cell>
          <cell r="V363">
            <v>993.66633123591635</v>
          </cell>
          <cell r="W363">
            <v>1011.1334645587455</v>
          </cell>
          <cell r="X363">
            <v>1084.7809550716495</v>
          </cell>
          <cell r="Y363">
            <v>463.92030027515187</v>
          </cell>
          <cell r="Z363">
            <v>521.09279472117851</v>
          </cell>
          <cell r="AA363">
            <v>541.6281770839654</v>
          </cell>
          <cell r="AB363">
            <v>563.0082868304878</v>
          </cell>
          <cell r="AC363">
            <v>629.42957772175987</v>
          </cell>
          <cell r="AD363">
            <v>25.802151826417973</v>
          </cell>
          <cell r="AE363">
            <v>32.251840748707743</v>
          </cell>
          <cell r="AF363">
            <v>31.13963444465287</v>
          </cell>
          <cell r="AG363">
            <v>28.938209617808315</v>
          </cell>
          <cell r="AH363">
            <v>26.110117363406786</v>
          </cell>
        </row>
        <row r="364">
          <cell r="B364">
            <v>59579</v>
          </cell>
          <cell r="C364" t="str">
            <v>CO</v>
          </cell>
          <cell r="D364" t="str">
            <v>Behind the Meter</v>
          </cell>
          <cell r="E364">
            <v>5.3547054622015949E-2</v>
          </cell>
          <cell r="F364">
            <v>1</v>
          </cell>
          <cell r="G364">
            <v>8836.6321169955991</v>
          </cell>
          <cell r="H364">
            <v>8836.6321169955991</v>
          </cell>
          <cell r="I364">
            <v>11.608880937499999</v>
          </cell>
          <cell r="J364">
            <v>117174.7</v>
          </cell>
          <cell r="K364">
            <v>622364</v>
          </cell>
          <cell r="L364">
            <v>70430</v>
          </cell>
          <cell r="M364">
            <v>0.17250891469760862</v>
          </cell>
          <cell r="N364">
            <v>0.17250891469760862</v>
          </cell>
          <cell r="O364">
            <v>11038.754415924162</v>
          </cell>
          <cell r="P364">
            <v>31584.067002135522</v>
          </cell>
          <cell r="Q364">
            <v>47961.894103817773</v>
          </cell>
          <cell r="R364">
            <v>62934.931954027146</v>
          </cell>
          <cell r="S364">
            <v>141052.66160015773</v>
          </cell>
          <cell r="T364">
            <v>892.84893956399833</v>
          </cell>
          <cell r="U364">
            <v>946.1796581170878</v>
          </cell>
          <cell r="V364">
            <v>993.66633123591635</v>
          </cell>
          <cell r="W364">
            <v>1011.1334645587455</v>
          </cell>
          <cell r="X364">
            <v>1084.7809550716495</v>
          </cell>
          <cell r="Y364">
            <v>463.92030027515187</v>
          </cell>
          <cell r="Z364">
            <v>521.09279472117851</v>
          </cell>
          <cell r="AA364">
            <v>541.6281770839654</v>
          </cell>
          <cell r="AB364">
            <v>563.0082868304878</v>
          </cell>
          <cell r="AC364">
            <v>629.42957772175987</v>
          </cell>
          <cell r="AD364">
            <v>25.802151826417973</v>
          </cell>
          <cell r="AE364">
            <v>32.251840748707743</v>
          </cell>
          <cell r="AF364">
            <v>31.13963444465287</v>
          </cell>
          <cell r="AG364">
            <v>28.938209617808315</v>
          </cell>
          <cell r="AH364">
            <v>26.110117363406786</v>
          </cell>
        </row>
        <row r="365">
          <cell r="B365">
            <v>59580</v>
          </cell>
          <cell r="C365" t="str">
            <v>CO</v>
          </cell>
          <cell r="D365" t="str">
            <v>Behind the Meter</v>
          </cell>
          <cell r="E365">
            <v>5.3547054622015949E-2</v>
          </cell>
          <cell r="F365">
            <v>1</v>
          </cell>
          <cell r="G365">
            <v>9861.0838183054948</v>
          </cell>
          <cell r="H365">
            <v>9861.0838183054948</v>
          </cell>
          <cell r="I365">
            <v>11.608880937499999</v>
          </cell>
          <cell r="J365">
            <v>124190.7</v>
          </cell>
          <cell r="K365">
            <v>782832</v>
          </cell>
          <cell r="L365">
            <v>79386</v>
          </cell>
          <cell r="M365">
            <v>0.14451594791059574</v>
          </cell>
          <cell r="N365">
            <v>0.14451594791059574</v>
          </cell>
          <cell r="O365">
            <v>11038.754415924162</v>
          </cell>
          <cell r="P365">
            <v>31584.067002135522</v>
          </cell>
          <cell r="Q365">
            <v>47961.894103817773</v>
          </cell>
          <cell r="R365">
            <v>62934.931954027146</v>
          </cell>
          <cell r="S365">
            <v>141052.66160015773</v>
          </cell>
          <cell r="T365">
            <v>892.84893956399833</v>
          </cell>
          <cell r="U365">
            <v>946.1796581170878</v>
          </cell>
          <cell r="V365">
            <v>993.66633123591635</v>
          </cell>
          <cell r="W365">
            <v>1011.1334645587455</v>
          </cell>
          <cell r="X365">
            <v>1084.7809550716495</v>
          </cell>
          <cell r="Y365">
            <v>463.92030027515187</v>
          </cell>
          <cell r="Z365">
            <v>521.09279472117851</v>
          </cell>
          <cell r="AA365">
            <v>541.6281770839654</v>
          </cell>
          <cell r="AB365">
            <v>563.0082868304878</v>
          </cell>
          <cell r="AC365">
            <v>629.42957772175987</v>
          </cell>
          <cell r="AD365">
            <v>25.802151826417973</v>
          </cell>
          <cell r="AE365">
            <v>32.251840748707743</v>
          </cell>
          <cell r="AF365">
            <v>31.13963444465287</v>
          </cell>
          <cell r="AG365">
            <v>28.938209617808315</v>
          </cell>
          <cell r="AH365">
            <v>26.110117363406786</v>
          </cell>
        </row>
        <row r="366">
          <cell r="B366">
            <v>59647</v>
          </cell>
          <cell r="C366" t="str">
            <v>CO</v>
          </cell>
          <cell r="D366" t="str">
            <v>Behind the Meter</v>
          </cell>
          <cell r="E366">
            <v>5.3547054622015949E-2</v>
          </cell>
          <cell r="F366">
            <v>1</v>
          </cell>
          <cell r="G366">
            <v>8173.9830597910423</v>
          </cell>
          <cell r="H366">
            <v>8173.9830597910423</v>
          </cell>
          <cell r="I366">
            <v>11.608880937499999</v>
          </cell>
          <cell r="J366">
            <v>392960.29999999981</v>
          </cell>
          <cell r="K366">
            <v>2091240</v>
          </cell>
          <cell r="L366">
            <v>255841</v>
          </cell>
          <cell r="M366">
            <v>0.17086511710986235</v>
          </cell>
          <cell r="N366">
            <v>0.17086511710986235</v>
          </cell>
          <cell r="O366">
            <v>11038.754415924162</v>
          </cell>
          <cell r="P366">
            <v>31584.067002135522</v>
          </cell>
          <cell r="Q366">
            <v>47961.894103817773</v>
          </cell>
          <cell r="R366">
            <v>62934.931954027146</v>
          </cell>
          <cell r="S366">
            <v>141052.66160015773</v>
          </cell>
          <cell r="T366">
            <v>892.84893956399833</v>
          </cell>
          <cell r="U366">
            <v>946.1796581170878</v>
          </cell>
          <cell r="V366">
            <v>993.66633123591635</v>
          </cell>
          <cell r="W366">
            <v>1011.1334645587455</v>
          </cell>
          <cell r="X366">
            <v>1084.7809550716495</v>
          </cell>
          <cell r="Y366">
            <v>463.92030027515187</v>
          </cell>
          <cell r="Z366">
            <v>521.09279472117851</v>
          </cell>
          <cell r="AA366">
            <v>541.6281770839654</v>
          </cell>
          <cell r="AB366">
            <v>563.0082868304878</v>
          </cell>
          <cell r="AC366">
            <v>629.42957772175987</v>
          </cell>
          <cell r="AD366">
            <v>25.802151826417973</v>
          </cell>
          <cell r="AE366">
            <v>32.251840748707743</v>
          </cell>
          <cell r="AF366">
            <v>31.13963444465287</v>
          </cell>
          <cell r="AG366">
            <v>28.938209617808315</v>
          </cell>
          <cell r="AH366">
            <v>26.110117363406786</v>
          </cell>
        </row>
        <row r="367">
          <cell r="B367">
            <v>59738</v>
          </cell>
          <cell r="C367" t="str">
            <v>CO</v>
          </cell>
          <cell r="D367" t="str">
            <v>Behind the Meter</v>
          </cell>
          <cell r="E367">
            <v>5.3547054622015949E-2</v>
          </cell>
          <cell r="F367">
            <v>0</v>
          </cell>
          <cell r="G367">
            <v>0</v>
          </cell>
          <cell r="H367">
            <v>4338.335360283525</v>
          </cell>
          <cell r="I367">
            <v>11.608880937499999</v>
          </cell>
          <cell r="J367">
            <v>0</v>
          </cell>
          <cell r="K367">
            <v>0</v>
          </cell>
          <cell r="L367">
            <v>0</v>
          </cell>
          <cell r="M367">
            <v>0</v>
          </cell>
          <cell r="N367">
            <v>8.5372186697457136E-2</v>
          </cell>
          <cell r="O367">
            <v>11038.754415924162</v>
          </cell>
          <cell r="P367">
            <v>31584.067002135522</v>
          </cell>
          <cell r="Q367">
            <v>47961.894103817773</v>
          </cell>
          <cell r="R367">
            <v>62934.931954027146</v>
          </cell>
          <cell r="S367">
            <v>141052.66160015773</v>
          </cell>
          <cell r="T367">
            <v>892.84893956399833</v>
          </cell>
          <cell r="U367">
            <v>946.1796581170878</v>
          </cell>
          <cell r="V367">
            <v>993.66633123591635</v>
          </cell>
          <cell r="W367">
            <v>1011.1334645587455</v>
          </cell>
          <cell r="X367">
            <v>1084.7809550716495</v>
          </cell>
          <cell r="Y367">
            <v>463.92030027515187</v>
          </cell>
          <cell r="Z367">
            <v>521.09279472117851</v>
          </cell>
          <cell r="AA367">
            <v>541.6281770839654</v>
          </cell>
          <cell r="AB367">
            <v>563.0082868304878</v>
          </cell>
          <cell r="AC367">
            <v>629.42957772175987</v>
          </cell>
          <cell r="AD367">
            <v>25.802151826417973</v>
          </cell>
          <cell r="AE367">
            <v>32.251840748707743</v>
          </cell>
          <cell r="AF367">
            <v>31.13963444465287</v>
          </cell>
          <cell r="AG367">
            <v>28.938209617808315</v>
          </cell>
          <cell r="AH367">
            <v>26.110117363406786</v>
          </cell>
        </row>
        <row r="368">
          <cell r="B368">
            <v>59943</v>
          </cell>
          <cell r="C368" t="str">
            <v>CO</v>
          </cell>
          <cell r="D368" t="str">
            <v>Behind the Meter</v>
          </cell>
          <cell r="E368">
            <v>5.3547054622015949E-2</v>
          </cell>
          <cell r="F368">
            <v>1</v>
          </cell>
          <cell r="G368">
            <v>8179.9661776851381</v>
          </cell>
          <cell r="H368">
            <v>8179.9661776851381</v>
          </cell>
          <cell r="I368">
            <v>11.608880937499999</v>
          </cell>
          <cell r="J368">
            <v>37306</v>
          </cell>
          <cell r="K368">
            <v>207992</v>
          </cell>
          <cell r="L368">
            <v>25427</v>
          </cell>
          <cell r="M368">
            <v>0.16233245419451831</v>
          </cell>
          <cell r="N368">
            <v>0.16233245419451831</v>
          </cell>
          <cell r="O368">
            <v>11038.754415924162</v>
          </cell>
          <cell r="P368">
            <v>31584.067002135522</v>
          </cell>
          <cell r="Q368">
            <v>47961.894103817773</v>
          </cell>
          <cell r="R368">
            <v>62934.931954027146</v>
          </cell>
          <cell r="S368">
            <v>141052.66160015773</v>
          </cell>
          <cell r="T368">
            <v>892.84893956399833</v>
          </cell>
          <cell r="U368">
            <v>946.1796581170878</v>
          </cell>
          <cell r="V368">
            <v>993.66633123591635</v>
          </cell>
          <cell r="W368">
            <v>1011.1334645587455</v>
          </cell>
          <cell r="X368">
            <v>1084.7809550716495</v>
          </cell>
          <cell r="Y368">
            <v>463.92030027515187</v>
          </cell>
          <cell r="Z368">
            <v>521.09279472117851</v>
          </cell>
          <cell r="AA368">
            <v>541.6281770839654</v>
          </cell>
          <cell r="AB368">
            <v>563.0082868304878</v>
          </cell>
          <cell r="AC368">
            <v>629.42957772175987</v>
          </cell>
          <cell r="AD368">
            <v>25.802151826417973</v>
          </cell>
          <cell r="AE368">
            <v>32.251840748707743</v>
          </cell>
          <cell r="AF368">
            <v>31.13963444465287</v>
          </cell>
          <cell r="AG368">
            <v>28.938209617808315</v>
          </cell>
          <cell r="AH368">
            <v>26.110117363406786</v>
          </cell>
        </row>
        <row r="369">
          <cell r="B369">
            <v>60981</v>
          </cell>
          <cell r="C369" t="str">
            <v>CO</v>
          </cell>
          <cell r="D369" t="str">
            <v>Behind the Meter</v>
          </cell>
          <cell r="E369">
            <v>5.3547054622015949E-2</v>
          </cell>
          <cell r="F369">
            <v>0</v>
          </cell>
          <cell r="G369">
            <v>0</v>
          </cell>
          <cell r="H369">
            <v>4338.335360283525</v>
          </cell>
          <cell r="I369">
            <v>11.608880937499999</v>
          </cell>
          <cell r="J369">
            <v>0</v>
          </cell>
          <cell r="K369">
            <v>0</v>
          </cell>
          <cell r="L369">
            <v>0</v>
          </cell>
          <cell r="M369">
            <v>0</v>
          </cell>
          <cell r="N369">
            <v>8.5372186697457136E-2</v>
          </cell>
          <cell r="O369">
            <v>11038.754415924162</v>
          </cell>
          <cell r="P369">
            <v>31584.067002135522</v>
          </cell>
          <cell r="Q369">
            <v>47961.894103817773</v>
          </cell>
          <cell r="R369">
            <v>62934.931954027146</v>
          </cell>
          <cell r="S369">
            <v>141052.66160015773</v>
          </cell>
          <cell r="T369">
            <v>892.84893956399833</v>
          </cell>
          <cell r="U369">
            <v>946.1796581170878</v>
          </cell>
          <cell r="V369">
            <v>993.66633123591635</v>
          </cell>
          <cell r="W369">
            <v>1011.1334645587455</v>
          </cell>
          <cell r="X369">
            <v>1084.7809550716495</v>
          </cell>
          <cell r="Y369">
            <v>463.92030027515187</v>
          </cell>
          <cell r="Z369">
            <v>521.09279472117851</v>
          </cell>
          <cell r="AA369">
            <v>541.6281770839654</v>
          </cell>
          <cell r="AB369">
            <v>563.0082868304878</v>
          </cell>
          <cell r="AC369">
            <v>629.42957772175987</v>
          </cell>
          <cell r="AD369">
            <v>25.802151826417973</v>
          </cell>
          <cell r="AE369">
            <v>32.251840748707743</v>
          </cell>
          <cell r="AF369">
            <v>31.13963444465287</v>
          </cell>
          <cell r="AG369">
            <v>28.938209617808315</v>
          </cell>
          <cell r="AH369">
            <v>26.110117363406786</v>
          </cell>
        </row>
        <row r="370">
          <cell r="B370">
            <v>61098</v>
          </cell>
          <cell r="C370" t="str">
            <v>CO</v>
          </cell>
          <cell r="D370" t="str">
            <v>Behind the Meter</v>
          </cell>
          <cell r="E370">
            <v>5.3547054622015949E-2</v>
          </cell>
          <cell r="F370">
            <v>0</v>
          </cell>
          <cell r="G370">
            <v>0</v>
          </cell>
          <cell r="H370">
            <v>4338.335360283525</v>
          </cell>
          <cell r="I370">
            <v>11.608880937499999</v>
          </cell>
          <cell r="J370">
            <v>0</v>
          </cell>
          <cell r="K370">
            <v>0</v>
          </cell>
          <cell r="L370">
            <v>0</v>
          </cell>
          <cell r="M370">
            <v>0</v>
          </cell>
          <cell r="N370">
            <v>8.5372186697457136E-2</v>
          </cell>
          <cell r="O370">
            <v>11038.754415924162</v>
          </cell>
          <cell r="P370">
            <v>31584.067002135522</v>
          </cell>
          <cell r="Q370">
            <v>47961.894103817773</v>
          </cell>
          <cell r="R370">
            <v>62934.931954027146</v>
          </cell>
          <cell r="S370">
            <v>141052.66160015773</v>
          </cell>
          <cell r="T370">
            <v>892.84893956399833</v>
          </cell>
          <cell r="U370">
            <v>946.1796581170878</v>
          </cell>
          <cell r="V370">
            <v>993.66633123591635</v>
          </cell>
          <cell r="W370">
            <v>1011.1334645587455</v>
          </cell>
          <cell r="X370">
            <v>1084.7809550716495</v>
          </cell>
          <cell r="Y370">
            <v>463.92030027515187</v>
          </cell>
          <cell r="Z370">
            <v>521.09279472117851</v>
          </cell>
          <cell r="AA370">
            <v>541.6281770839654</v>
          </cell>
          <cell r="AB370">
            <v>563.0082868304878</v>
          </cell>
          <cell r="AC370">
            <v>629.42957772175987</v>
          </cell>
          <cell r="AD370">
            <v>25.802151826417973</v>
          </cell>
          <cell r="AE370">
            <v>32.251840748707743</v>
          </cell>
          <cell r="AF370">
            <v>31.13963444465287</v>
          </cell>
          <cell r="AG370">
            <v>28.938209617808315</v>
          </cell>
          <cell r="AH370">
            <v>26.110117363406786</v>
          </cell>
        </row>
        <row r="371">
          <cell r="B371">
            <v>5086</v>
          </cell>
          <cell r="C371" t="str">
            <v>CO</v>
          </cell>
          <cell r="D371" t="str">
            <v>Cooperative</v>
          </cell>
          <cell r="E371">
            <v>0.25054296920735275</v>
          </cell>
          <cell r="F371">
            <v>1</v>
          </cell>
          <cell r="G371">
            <v>8969.0725016329197</v>
          </cell>
          <cell r="H371">
            <v>8969.0725016329197</v>
          </cell>
          <cell r="I371">
            <v>11.608880937499999</v>
          </cell>
          <cell r="J371">
            <v>41022.6</v>
          </cell>
          <cell r="K371">
            <v>274633</v>
          </cell>
          <cell r="L371">
            <v>30620</v>
          </cell>
          <cell r="M371">
            <v>0.13384055371468467</v>
          </cell>
          <cell r="N371">
            <v>0.13384055371468467</v>
          </cell>
          <cell r="O371">
            <v>11038.754415924162</v>
          </cell>
          <cell r="P371">
            <v>31584.067002135522</v>
          </cell>
          <cell r="Q371">
            <v>47961.894103817773</v>
          </cell>
          <cell r="R371">
            <v>62934.931954027146</v>
          </cell>
          <cell r="S371">
            <v>141052.66160015773</v>
          </cell>
          <cell r="T371">
            <v>892.84893956399833</v>
          </cell>
          <cell r="U371">
            <v>946.1796581170878</v>
          </cell>
          <cell r="V371">
            <v>993.66633123591635</v>
          </cell>
          <cell r="W371">
            <v>1011.1334645587455</v>
          </cell>
          <cell r="X371">
            <v>1084.7809550716495</v>
          </cell>
          <cell r="Y371">
            <v>463.92030027515187</v>
          </cell>
          <cell r="Z371">
            <v>521.09279472117851</v>
          </cell>
          <cell r="AA371">
            <v>541.6281770839654</v>
          </cell>
          <cell r="AB371">
            <v>563.0082868304878</v>
          </cell>
          <cell r="AC371">
            <v>629.42957772175987</v>
          </cell>
          <cell r="AD371">
            <v>25.802151826417973</v>
          </cell>
          <cell r="AE371">
            <v>32.251840748707743</v>
          </cell>
          <cell r="AF371">
            <v>31.13963444465287</v>
          </cell>
          <cell r="AG371">
            <v>28.938209617808315</v>
          </cell>
          <cell r="AH371">
            <v>26.110117363406786</v>
          </cell>
        </row>
        <row r="372">
          <cell r="B372">
            <v>40230</v>
          </cell>
          <cell r="C372" t="str">
            <v>CO</v>
          </cell>
          <cell r="D372" t="str">
            <v>Cooperative</v>
          </cell>
          <cell r="E372">
            <v>5.3547054622015949E-2</v>
          </cell>
          <cell r="F372">
            <v>0</v>
          </cell>
          <cell r="G372">
            <v>0</v>
          </cell>
          <cell r="H372">
            <v>8692.0455231367396</v>
          </cell>
          <cell r="I372">
            <v>11.608880937499999</v>
          </cell>
          <cell r="J372">
            <v>0</v>
          </cell>
          <cell r="K372">
            <v>0</v>
          </cell>
          <cell r="L372">
            <v>0</v>
          </cell>
          <cell r="M372">
            <v>0</v>
          </cell>
          <cell r="N372">
            <v>0.11188258597501373</v>
          </cell>
          <cell r="O372">
            <v>11038.754415924162</v>
          </cell>
          <cell r="P372">
            <v>31584.067002135522</v>
          </cell>
          <cell r="Q372">
            <v>47961.894103817773</v>
          </cell>
          <cell r="R372">
            <v>62934.931954027146</v>
          </cell>
          <cell r="S372">
            <v>141052.66160015773</v>
          </cell>
          <cell r="T372">
            <v>892.84893956399833</v>
          </cell>
          <cell r="U372">
            <v>946.1796581170878</v>
          </cell>
          <cell r="V372">
            <v>993.66633123591635</v>
          </cell>
          <cell r="W372">
            <v>1011.1334645587455</v>
          </cell>
          <cell r="X372">
            <v>1084.7809550716495</v>
          </cell>
          <cell r="Y372">
            <v>463.92030027515187</v>
          </cell>
          <cell r="Z372">
            <v>521.09279472117851</v>
          </cell>
          <cell r="AA372">
            <v>541.6281770839654</v>
          </cell>
          <cell r="AB372">
            <v>563.0082868304878</v>
          </cell>
          <cell r="AC372">
            <v>629.42957772175987</v>
          </cell>
          <cell r="AD372">
            <v>25.802151826417973</v>
          </cell>
          <cell r="AE372">
            <v>32.251840748707743</v>
          </cell>
          <cell r="AF372">
            <v>31.13963444465287</v>
          </cell>
          <cell r="AG372">
            <v>28.938209617808315</v>
          </cell>
          <cell r="AH372">
            <v>26.110117363406786</v>
          </cell>
        </row>
        <row r="373">
          <cell r="B373">
            <v>5862</v>
          </cell>
          <cell r="C373" t="str">
            <v>CO</v>
          </cell>
          <cell r="D373" t="str">
            <v>Cooperative</v>
          </cell>
          <cell r="E373">
            <v>0.27612869756949865</v>
          </cell>
          <cell r="F373">
            <v>1</v>
          </cell>
          <cell r="G373">
            <v>8183.6589417068735</v>
          </cell>
          <cell r="H373">
            <v>8183.6589417068735</v>
          </cell>
          <cell r="I373">
            <v>11.608880937499999</v>
          </cell>
          <cell r="J373">
            <v>16050.2</v>
          </cell>
          <cell r="K373">
            <v>103466</v>
          </cell>
          <cell r="L373">
            <v>12643</v>
          </cell>
          <cell r="M373">
            <v>0.13810282623940473</v>
          </cell>
          <cell r="N373">
            <v>0.13810282623940473</v>
          </cell>
          <cell r="O373">
            <v>11038.754415924162</v>
          </cell>
          <cell r="P373">
            <v>31584.067002135522</v>
          </cell>
          <cell r="Q373">
            <v>47961.894103817773</v>
          </cell>
          <cell r="R373">
            <v>62934.931954027146</v>
          </cell>
          <cell r="S373">
            <v>141052.66160015773</v>
          </cell>
          <cell r="T373">
            <v>892.84893956399833</v>
          </cell>
          <cell r="U373">
            <v>946.1796581170878</v>
          </cell>
          <cell r="V373">
            <v>993.66633123591635</v>
          </cell>
          <cell r="W373">
            <v>1011.1334645587455</v>
          </cell>
          <cell r="X373">
            <v>1084.7809550716495</v>
          </cell>
          <cell r="Y373">
            <v>463.92030027515187</v>
          </cell>
          <cell r="Z373">
            <v>521.09279472117851</v>
          </cell>
          <cell r="AA373">
            <v>541.6281770839654</v>
          </cell>
          <cell r="AB373">
            <v>563.0082868304878</v>
          </cell>
          <cell r="AC373">
            <v>629.42957772175987</v>
          </cell>
          <cell r="AD373">
            <v>25.802151826417973</v>
          </cell>
          <cell r="AE373">
            <v>32.251840748707743</v>
          </cell>
          <cell r="AF373">
            <v>31.13963444465287</v>
          </cell>
          <cell r="AG373">
            <v>28.938209617808315</v>
          </cell>
          <cell r="AH373">
            <v>26.110117363406786</v>
          </cell>
        </row>
        <row r="374">
          <cell r="B374">
            <v>7563</v>
          </cell>
          <cell r="C374" t="str">
            <v>CO</v>
          </cell>
          <cell r="D374" t="str">
            <v>Cooperative</v>
          </cell>
          <cell r="E374">
            <v>0.25356369277602153</v>
          </cell>
          <cell r="F374">
            <v>1</v>
          </cell>
          <cell r="G374">
            <v>10317.77557100298</v>
          </cell>
          <cell r="H374">
            <v>10317.77557100298</v>
          </cell>
          <cell r="I374">
            <v>11.608880937499999</v>
          </cell>
          <cell r="J374">
            <v>22770</v>
          </cell>
          <cell r="K374">
            <v>166240</v>
          </cell>
          <cell r="L374">
            <v>16112</v>
          </cell>
          <cell r="M374">
            <v>0.12346903587596247</v>
          </cell>
          <cell r="N374">
            <v>0.12346903587596247</v>
          </cell>
          <cell r="O374">
            <v>11038.754415924162</v>
          </cell>
          <cell r="P374">
            <v>31584.067002135522</v>
          </cell>
          <cell r="Q374">
            <v>47961.894103817773</v>
          </cell>
          <cell r="R374">
            <v>62934.931954027146</v>
          </cell>
          <cell r="S374">
            <v>141052.66160015773</v>
          </cell>
          <cell r="T374">
            <v>892.84893956399833</v>
          </cell>
          <cell r="U374">
            <v>946.1796581170878</v>
          </cell>
          <cell r="V374">
            <v>993.66633123591635</v>
          </cell>
          <cell r="W374">
            <v>1011.1334645587455</v>
          </cell>
          <cell r="X374">
            <v>1084.7809550716495</v>
          </cell>
          <cell r="Y374">
            <v>463.92030027515187</v>
          </cell>
          <cell r="Z374">
            <v>521.09279472117851</v>
          </cell>
          <cell r="AA374">
            <v>541.6281770839654</v>
          </cell>
          <cell r="AB374">
            <v>563.0082868304878</v>
          </cell>
          <cell r="AC374">
            <v>629.42957772175987</v>
          </cell>
          <cell r="AD374">
            <v>25.802151826417973</v>
          </cell>
          <cell r="AE374">
            <v>32.251840748707743</v>
          </cell>
          <cell r="AF374">
            <v>31.13963444465287</v>
          </cell>
          <cell r="AG374">
            <v>28.938209617808315</v>
          </cell>
          <cell r="AH374">
            <v>26.110117363406786</v>
          </cell>
        </row>
        <row r="375">
          <cell r="B375">
            <v>7787</v>
          </cell>
          <cell r="C375" t="str">
            <v>CO</v>
          </cell>
          <cell r="D375" t="str">
            <v>Cooperative</v>
          </cell>
          <cell r="E375">
            <v>0.25864213792295976</v>
          </cell>
          <cell r="F375">
            <v>0</v>
          </cell>
          <cell r="G375">
            <v>0</v>
          </cell>
          <cell r="H375">
            <v>8692.0455231367396</v>
          </cell>
          <cell r="I375">
            <v>11.608880937499999</v>
          </cell>
          <cell r="J375">
            <v>0</v>
          </cell>
          <cell r="K375">
            <v>0</v>
          </cell>
          <cell r="L375">
            <v>0</v>
          </cell>
          <cell r="M375">
            <v>0</v>
          </cell>
          <cell r="N375">
            <v>0.11188258597501373</v>
          </cell>
          <cell r="O375">
            <v>11038.754415924162</v>
          </cell>
          <cell r="P375">
            <v>31584.067002135522</v>
          </cell>
          <cell r="Q375">
            <v>47961.894103817773</v>
          </cell>
          <cell r="R375">
            <v>62934.931954027146</v>
          </cell>
          <cell r="S375">
            <v>141052.66160015773</v>
          </cell>
          <cell r="T375">
            <v>892.84893956399833</v>
          </cell>
          <cell r="U375">
            <v>946.1796581170878</v>
          </cell>
          <cell r="V375">
            <v>993.66633123591635</v>
          </cell>
          <cell r="W375">
            <v>1011.1334645587455</v>
          </cell>
          <cell r="X375">
            <v>1084.7809550716495</v>
          </cell>
          <cell r="Y375">
            <v>463.92030027515187</v>
          </cell>
          <cell r="Z375">
            <v>521.09279472117851</v>
          </cell>
          <cell r="AA375">
            <v>541.6281770839654</v>
          </cell>
          <cell r="AB375">
            <v>563.0082868304878</v>
          </cell>
          <cell r="AC375">
            <v>629.42957772175987</v>
          </cell>
          <cell r="AD375">
            <v>25.802151826417973</v>
          </cell>
          <cell r="AE375">
            <v>32.251840748707743</v>
          </cell>
          <cell r="AF375">
            <v>31.13963444465287</v>
          </cell>
          <cell r="AG375">
            <v>28.938209617808315</v>
          </cell>
          <cell r="AH375">
            <v>26.110117363406786</v>
          </cell>
        </row>
        <row r="376">
          <cell r="B376">
            <v>8570</v>
          </cell>
          <cell r="C376" t="str">
            <v>CO</v>
          </cell>
          <cell r="D376" t="str">
            <v>Cooperative</v>
          </cell>
          <cell r="E376">
            <v>5.3547054622015949E-2</v>
          </cell>
          <cell r="F376">
            <v>1</v>
          </cell>
          <cell r="G376">
            <v>11306.603773584906</v>
          </cell>
          <cell r="H376">
            <v>11306.603773584906</v>
          </cell>
          <cell r="I376">
            <v>11.608880937499999</v>
          </cell>
          <cell r="J376">
            <v>8178</v>
          </cell>
          <cell r="K376">
            <v>64719</v>
          </cell>
          <cell r="L376">
            <v>5724</v>
          </cell>
          <cell r="M376">
            <v>0.11404084096115515</v>
          </cell>
          <cell r="N376">
            <v>0.11404084096115515</v>
          </cell>
          <cell r="O376">
            <v>11038.754415924162</v>
          </cell>
          <cell r="P376">
            <v>31584.067002135522</v>
          </cell>
          <cell r="Q376">
            <v>47961.894103817773</v>
          </cell>
          <cell r="R376">
            <v>62934.931954027146</v>
          </cell>
          <cell r="S376">
            <v>141052.66160015773</v>
          </cell>
          <cell r="T376">
            <v>892.84893956399833</v>
          </cell>
          <cell r="U376">
            <v>946.1796581170878</v>
          </cell>
          <cell r="V376">
            <v>993.66633123591635</v>
          </cell>
          <cell r="W376">
            <v>1011.1334645587455</v>
          </cell>
          <cell r="X376">
            <v>1084.7809550716495</v>
          </cell>
          <cell r="Y376">
            <v>463.92030027515187</v>
          </cell>
          <cell r="Z376">
            <v>521.09279472117851</v>
          </cell>
          <cell r="AA376">
            <v>541.6281770839654</v>
          </cell>
          <cell r="AB376">
            <v>563.0082868304878</v>
          </cell>
          <cell r="AC376">
            <v>629.42957772175987</v>
          </cell>
          <cell r="AD376">
            <v>25.802151826417973</v>
          </cell>
          <cell r="AE376">
            <v>32.251840748707743</v>
          </cell>
          <cell r="AF376">
            <v>31.13963444465287</v>
          </cell>
          <cell r="AG376">
            <v>28.938209617808315</v>
          </cell>
          <cell r="AH376">
            <v>26.110117363406786</v>
          </cell>
        </row>
        <row r="377">
          <cell r="B377">
            <v>8773</v>
          </cell>
          <cell r="C377" t="str">
            <v>CO</v>
          </cell>
          <cell r="D377" t="str">
            <v>Cooperative</v>
          </cell>
          <cell r="E377">
            <v>0.24617385933956887</v>
          </cell>
          <cell r="F377">
            <v>1</v>
          </cell>
          <cell r="G377">
            <v>13706.853874154966</v>
          </cell>
          <cell r="H377">
            <v>13706.853874154966</v>
          </cell>
          <cell r="I377">
            <v>11.608880937499999</v>
          </cell>
          <cell r="J377">
            <v>76873.5</v>
          </cell>
          <cell r="K377">
            <v>658957</v>
          </cell>
          <cell r="L377">
            <v>48075</v>
          </cell>
          <cell r="M377">
            <v>0.10649607878382998</v>
          </cell>
          <cell r="N377">
            <v>0.10649607878382998</v>
          </cell>
          <cell r="O377">
            <v>11038.754415924162</v>
          </cell>
          <cell r="P377">
            <v>31584.067002135522</v>
          </cell>
          <cell r="Q377">
            <v>47961.894103817773</v>
          </cell>
          <cell r="R377">
            <v>62934.931954027146</v>
          </cell>
          <cell r="S377">
            <v>141052.66160015773</v>
          </cell>
          <cell r="T377">
            <v>892.84893956399833</v>
          </cell>
          <cell r="U377">
            <v>946.1796581170878</v>
          </cell>
          <cell r="V377">
            <v>993.66633123591635</v>
          </cell>
          <cell r="W377">
            <v>1011.1334645587455</v>
          </cell>
          <cell r="X377">
            <v>1084.7809550716495</v>
          </cell>
          <cell r="Y377">
            <v>463.92030027515187</v>
          </cell>
          <cell r="Z377">
            <v>521.09279472117851</v>
          </cell>
          <cell r="AA377">
            <v>541.6281770839654</v>
          </cell>
          <cell r="AB377">
            <v>563.0082868304878</v>
          </cell>
          <cell r="AC377">
            <v>629.42957772175987</v>
          </cell>
          <cell r="AD377">
            <v>25.802151826417973</v>
          </cell>
          <cell r="AE377">
            <v>32.251840748707743</v>
          </cell>
          <cell r="AF377">
            <v>31.13963444465287</v>
          </cell>
          <cell r="AG377">
            <v>28.938209617808315</v>
          </cell>
          <cell r="AH377">
            <v>26.110117363406786</v>
          </cell>
        </row>
        <row r="378">
          <cell r="B378">
            <v>9336</v>
          </cell>
          <cell r="C378" t="str">
            <v>CO</v>
          </cell>
          <cell r="D378" t="str">
            <v>Cooperative</v>
          </cell>
          <cell r="E378">
            <v>5.3547054622015949E-2</v>
          </cell>
          <cell r="F378">
            <v>1</v>
          </cell>
          <cell r="G378">
            <v>10863.278910758823</v>
          </cell>
          <cell r="H378">
            <v>10863.278910758823</v>
          </cell>
          <cell r="I378">
            <v>11.608880937499999</v>
          </cell>
          <cell r="J378">
            <v>215490</v>
          </cell>
          <cell r="K378">
            <v>1650773</v>
          </cell>
          <cell r="L378">
            <v>151959</v>
          </cell>
          <cell r="M378">
            <v>0.11771522355855181</v>
          </cell>
          <cell r="N378">
            <v>0.11771522355855181</v>
          </cell>
          <cell r="O378">
            <v>11038.754415924162</v>
          </cell>
          <cell r="P378">
            <v>31584.067002135522</v>
          </cell>
          <cell r="Q378">
            <v>47961.894103817773</v>
          </cell>
          <cell r="R378">
            <v>62934.931954027146</v>
          </cell>
          <cell r="S378">
            <v>141052.66160015773</v>
          </cell>
          <cell r="T378">
            <v>892.84893956399833</v>
          </cell>
          <cell r="U378">
            <v>946.1796581170878</v>
          </cell>
          <cell r="V378">
            <v>993.66633123591635</v>
          </cell>
          <cell r="W378">
            <v>1011.1334645587455</v>
          </cell>
          <cell r="X378">
            <v>1084.7809550716495</v>
          </cell>
          <cell r="Y378">
            <v>463.92030027515187</v>
          </cell>
          <cell r="Z378">
            <v>521.09279472117851</v>
          </cell>
          <cell r="AA378">
            <v>541.6281770839654</v>
          </cell>
          <cell r="AB378">
            <v>563.0082868304878</v>
          </cell>
          <cell r="AC378">
            <v>629.42957772175987</v>
          </cell>
          <cell r="AD378">
            <v>25.802151826417973</v>
          </cell>
          <cell r="AE378">
            <v>32.251840748707743</v>
          </cell>
          <cell r="AF378">
            <v>31.13963444465287</v>
          </cell>
          <cell r="AG378">
            <v>28.938209617808315</v>
          </cell>
          <cell r="AH378">
            <v>26.110117363406786</v>
          </cell>
        </row>
        <row r="379">
          <cell r="B379">
            <v>10066</v>
          </cell>
          <cell r="C379" t="str">
            <v>CO</v>
          </cell>
          <cell r="D379" t="str">
            <v>Cooperative</v>
          </cell>
          <cell r="E379">
            <v>5.3547054622015949E-2</v>
          </cell>
          <cell r="F379">
            <v>1</v>
          </cell>
          <cell r="G379">
            <v>12125.521765056648</v>
          </cell>
          <cell r="H379">
            <v>12125.521765056648</v>
          </cell>
          <cell r="I379">
            <v>11.608880937499999</v>
          </cell>
          <cell r="J379">
            <v>5325.8</v>
          </cell>
          <cell r="K379">
            <v>40669</v>
          </cell>
          <cell r="L379">
            <v>3354</v>
          </cell>
          <cell r="M379">
            <v>0.11946607391446802</v>
          </cell>
          <cell r="N379">
            <v>0.11946607391446802</v>
          </cell>
          <cell r="O379">
            <v>11038.754415924162</v>
          </cell>
          <cell r="P379">
            <v>31584.067002135522</v>
          </cell>
          <cell r="Q379">
            <v>47961.894103817773</v>
          </cell>
          <cell r="R379">
            <v>62934.931954027146</v>
          </cell>
          <cell r="S379">
            <v>141052.66160015773</v>
          </cell>
          <cell r="T379">
            <v>892.84893956399833</v>
          </cell>
          <cell r="U379">
            <v>946.1796581170878</v>
          </cell>
          <cell r="V379">
            <v>993.66633123591635</v>
          </cell>
          <cell r="W379">
            <v>1011.1334645587455</v>
          </cell>
          <cell r="X379">
            <v>1084.7809550716495</v>
          </cell>
          <cell r="Y379">
            <v>463.92030027515187</v>
          </cell>
          <cell r="Z379">
            <v>521.09279472117851</v>
          </cell>
          <cell r="AA379">
            <v>541.6281770839654</v>
          </cell>
          <cell r="AB379">
            <v>563.0082868304878</v>
          </cell>
          <cell r="AC379">
            <v>629.42957772175987</v>
          </cell>
          <cell r="AD379">
            <v>25.802151826417973</v>
          </cell>
          <cell r="AE379">
            <v>32.251840748707743</v>
          </cell>
          <cell r="AF379">
            <v>31.13963444465287</v>
          </cell>
          <cell r="AG379">
            <v>28.938209617808315</v>
          </cell>
          <cell r="AH379">
            <v>26.110117363406786</v>
          </cell>
        </row>
        <row r="380">
          <cell r="B380">
            <v>10539</v>
          </cell>
          <cell r="C380" t="str">
            <v>CO</v>
          </cell>
          <cell r="D380" t="str">
            <v>Cooperative</v>
          </cell>
          <cell r="E380">
            <v>0.26467334035827184</v>
          </cell>
          <cell r="F380">
            <v>1</v>
          </cell>
          <cell r="G380">
            <v>8058.8916982722294</v>
          </cell>
          <cell r="H380">
            <v>8058.8916982722294</v>
          </cell>
          <cell r="I380">
            <v>11.608880937499999</v>
          </cell>
          <cell r="J380">
            <v>48364</v>
          </cell>
          <cell r="K380">
            <v>305980</v>
          </cell>
          <cell r="L380">
            <v>37968</v>
          </cell>
          <cell r="M380">
            <v>0.14077654782266816</v>
          </cell>
          <cell r="N380">
            <v>0.14077654782266816</v>
          </cell>
          <cell r="O380">
            <v>11038.754415924162</v>
          </cell>
          <cell r="P380">
            <v>31584.067002135522</v>
          </cell>
          <cell r="Q380">
            <v>47961.894103817773</v>
          </cell>
          <cell r="R380">
            <v>62934.931954027146</v>
          </cell>
          <cell r="S380">
            <v>141052.66160015773</v>
          </cell>
          <cell r="T380">
            <v>892.84893956399833</v>
          </cell>
          <cell r="U380">
            <v>946.1796581170878</v>
          </cell>
          <cell r="V380">
            <v>993.66633123591635</v>
          </cell>
          <cell r="W380">
            <v>1011.1334645587455</v>
          </cell>
          <cell r="X380">
            <v>1084.7809550716495</v>
          </cell>
          <cell r="Y380">
            <v>463.92030027515187</v>
          </cell>
          <cell r="Z380">
            <v>521.09279472117851</v>
          </cell>
          <cell r="AA380">
            <v>541.6281770839654</v>
          </cell>
          <cell r="AB380">
            <v>563.0082868304878</v>
          </cell>
          <cell r="AC380">
            <v>629.42957772175987</v>
          </cell>
          <cell r="AD380">
            <v>25.802151826417973</v>
          </cell>
          <cell r="AE380">
            <v>32.251840748707743</v>
          </cell>
          <cell r="AF380">
            <v>31.13963444465287</v>
          </cell>
          <cell r="AG380">
            <v>28.938209617808315</v>
          </cell>
          <cell r="AH380">
            <v>26.110117363406786</v>
          </cell>
        </row>
        <row r="381">
          <cell r="B381">
            <v>12860</v>
          </cell>
          <cell r="C381" t="str">
            <v>CO</v>
          </cell>
          <cell r="D381" t="str">
            <v>Cooperative</v>
          </cell>
          <cell r="E381">
            <v>5.3547054622015949E-2</v>
          </cell>
          <cell r="F381">
            <v>1</v>
          </cell>
          <cell r="G381">
            <v>12613.67426347971</v>
          </cell>
          <cell r="H381">
            <v>12613.67426347971</v>
          </cell>
          <cell r="I381">
            <v>11.608880937499999</v>
          </cell>
          <cell r="J381">
            <v>9366.1</v>
          </cell>
          <cell r="K381">
            <v>68076</v>
          </cell>
          <cell r="L381">
            <v>5397</v>
          </cell>
          <cell r="M381">
            <v>0.12653890409195237</v>
          </cell>
          <cell r="N381">
            <v>0.12653890409195237</v>
          </cell>
          <cell r="O381">
            <v>11038.754415924162</v>
          </cell>
          <cell r="P381">
            <v>31584.067002135522</v>
          </cell>
          <cell r="Q381">
            <v>47961.894103817773</v>
          </cell>
          <cell r="R381">
            <v>62934.931954027146</v>
          </cell>
          <cell r="S381">
            <v>141052.66160015773</v>
          </cell>
          <cell r="T381">
            <v>892.84893956399833</v>
          </cell>
          <cell r="U381">
            <v>946.1796581170878</v>
          </cell>
          <cell r="V381">
            <v>993.66633123591635</v>
          </cell>
          <cell r="W381">
            <v>1011.1334645587455</v>
          </cell>
          <cell r="X381">
            <v>1084.7809550716495</v>
          </cell>
          <cell r="Y381">
            <v>463.92030027515187</v>
          </cell>
          <cell r="Z381">
            <v>521.09279472117851</v>
          </cell>
          <cell r="AA381">
            <v>541.6281770839654</v>
          </cell>
          <cell r="AB381">
            <v>563.0082868304878</v>
          </cell>
          <cell r="AC381">
            <v>629.42957772175987</v>
          </cell>
          <cell r="AD381">
            <v>25.802151826417973</v>
          </cell>
          <cell r="AE381">
            <v>32.251840748707743</v>
          </cell>
          <cell r="AF381">
            <v>31.13963444465287</v>
          </cell>
          <cell r="AG381">
            <v>28.938209617808315</v>
          </cell>
          <cell r="AH381">
            <v>26.110117363406786</v>
          </cell>
        </row>
        <row r="382">
          <cell r="B382">
            <v>13050</v>
          </cell>
          <cell r="C382" t="str">
            <v>CO</v>
          </cell>
          <cell r="D382" t="str">
            <v>Cooperative</v>
          </cell>
          <cell r="E382">
            <v>5.3547054622015949E-2</v>
          </cell>
          <cell r="F382">
            <v>1</v>
          </cell>
          <cell r="G382">
            <v>8605.9336428490551</v>
          </cell>
          <cell r="H382">
            <v>8605.9336428490551</v>
          </cell>
          <cell r="I382">
            <v>11.608880937499999</v>
          </cell>
          <cell r="J382">
            <v>22298.799999999999</v>
          </cell>
          <cell r="K382">
            <v>151998</v>
          </cell>
          <cell r="L382">
            <v>17662</v>
          </cell>
          <cell r="M382">
            <v>0.13051729192872605</v>
          </cell>
          <cell r="N382">
            <v>0.13051729192872605</v>
          </cell>
          <cell r="O382">
            <v>11038.754415924162</v>
          </cell>
          <cell r="P382">
            <v>31584.067002135522</v>
          </cell>
          <cell r="Q382">
            <v>47961.894103817773</v>
          </cell>
          <cell r="R382">
            <v>62934.931954027146</v>
          </cell>
          <cell r="S382">
            <v>141052.66160015773</v>
          </cell>
          <cell r="T382">
            <v>892.84893956399833</v>
          </cell>
          <cell r="U382">
            <v>946.1796581170878</v>
          </cell>
          <cell r="V382">
            <v>993.66633123591635</v>
          </cell>
          <cell r="W382">
            <v>1011.1334645587455</v>
          </cell>
          <cell r="X382">
            <v>1084.7809550716495</v>
          </cell>
          <cell r="Y382">
            <v>463.92030027515187</v>
          </cell>
          <cell r="Z382">
            <v>521.09279472117851</v>
          </cell>
          <cell r="AA382">
            <v>541.6281770839654</v>
          </cell>
          <cell r="AB382">
            <v>563.0082868304878</v>
          </cell>
          <cell r="AC382">
            <v>629.42957772175987</v>
          </cell>
          <cell r="AD382">
            <v>25.802151826417973</v>
          </cell>
          <cell r="AE382">
            <v>32.251840748707743</v>
          </cell>
          <cell r="AF382">
            <v>31.13963444465287</v>
          </cell>
          <cell r="AG382">
            <v>28.938209617808315</v>
          </cell>
          <cell r="AH382">
            <v>26.110117363406786</v>
          </cell>
        </row>
        <row r="383">
          <cell r="B383">
            <v>13058</v>
          </cell>
          <cell r="C383" t="str">
            <v>CO</v>
          </cell>
          <cell r="D383" t="str">
            <v>Cooperative</v>
          </cell>
          <cell r="E383">
            <v>5.3547054622015949E-2</v>
          </cell>
          <cell r="F383">
            <v>1</v>
          </cell>
          <cell r="G383">
            <v>11248.711586180569</v>
          </cell>
          <cell r="H383">
            <v>11248.711586180569</v>
          </cell>
          <cell r="I383">
            <v>11.608880937499999</v>
          </cell>
          <cell r="J383">
            <v>84957.8</v>
          </cell>
          <cell r="K383">
            <v>589320</v>
          </cell>
          <cell r="L383">
            <v>52390</v>
          </cell>
          <cell r="M383">
            <v>0.13177819984424846</v>
          </cell>
          <cell r="N383">
            <v>0.13177819984424846</v>
          </cell>
          <cell r="O383">
            <v>11038.754415924162</v>
          </cell>
          <cell r="P383">
            <v>31584.067002135522</v>
          </cell>
          <cell r="Q383">
            <v>47961.894103817773</v>
          </cell>
          <cell r="R383">
            <v>62934.931954027146</v>
          </cell>
          <cell r="S383">
            <v>141052.66160015773</v>
          </cell>
          <cell r="T383">
            <v>892.84893956399833</v>
          </cell>
          <cell r="U383">
            <v>946.1796581170878</v>
          </cell>
          <cell r="V383">
            <v>993.66633123591635</v>
          </cell>
          <cell r="W383">
            <v>1011.1334645587455</v>
          </cell>
          <cell r="X383">
            <v>1084.7809550716495</v>
          </cell>
          <cell r="Y383">
            <v>463.92030027515187</v>
          </cell>
          <cell r="Z383">
            <v>521.09279472117851</v>
          </cell>
          <cell r="AA383">
            <v>541.6281770839654</v>
          </cell>
          <cell r="AB383">
            <v>563.0082868304878</v>
          </cell>
          <cell r="AC383">
            <v>629.42957772175987</v>
          </cell>
          <cell r="AD383">
            <v>25.802151826417973</v>
          </cell>
          <cell r="AE383">
            <v>32.251840748707743</v>
          </cell>
          <cell r="AF383">
            <v>31.13963444465287</v>
          </cell>
          <cell r="AG383">
            <v>28.938209617808315</v>
          </cell>
          <cell r="AH383">
            <v>26.110117363406786</v>
          </cell>
        </row>
        <row r="384">
          <cell r="B384">
            <v>15257</v>
          </cell>
          <cell r="C384" t="str">
            <v>CO</v>
          </cell>
          <cell r="D384" t="str">
            <v>Cooperative</v>
          </cell>
          <cell r="E384">
            <v>0.23405046247512004</v>
          </cell>
          <cell r="F384">
            <v>1</v>
          </cell>
          <cell r="G384">
            <v>11534.521377409112</v>
          </cell>
          <cell r="H384">
            <v>11534.521377409112</v>
          </cell>
          <cell r="I384">
            <v>11.608880937499999</v>
          </cell>
          <cell r="J384">
            <v>56127.5</v>
          </cell>
          <cell r="K384">
            <v>468613</v>
          </cell>
          <cell r="L384">
            <v>40627</v>
          </cell>
          <cell r="M384">
            <v>0.10769631215912971</v>
          </cell>
          <cell r="N384">
            <v>0.10769631215912971</v>
          </cell>
          <cell r="O384">
            <v>11038.754415924162</v>
          </cell>
          <cell r="P384">
            <v>31584.067002135522</v>
          </cell>
          <cell r="Q384">
            <v>47961.894103817773</v>
          </cell>
          <cell r="R384">
            <v>62934.931954027146</v>
          </cell>
          <cell r="S384">
            <v>141052.66160015773</v>
          </cell>
          <cell r="T384">
            <v>892.84893956399833</v>
          </cell>
          <cell r="U384">
            <v>946.1796581170878</v>
          </cell>
          <cell r="V384">
            <v>993.66633123591635</v>
          </cell>
          <cell r="W384">
            <v>1011.1334645587455</v>
          </cell>
          <cell r="X384">
            <v>1084.7809550716495</v>
          </cell>
          <cell r="Y384">
            <v>463.92030027515187</v>
          </cell>
          <cell r="Z384">
            <v>521.09279472117851</v>
          </cell>
          <cell r="AA384">
            <v>541.6281770839654</v>
          </cell>
          <cell r="AB384">
            <v>563.0082868304878</v>
          </cell>
          <cell r="AC384">
            <v>629.42957772175987</v>
          </cell>
          <cell r="AD384">
            <v>25.802151826417973</v>
          </cell>
          <cell r="AE384">
            <v>32.251840748707743</v>
          </cell>
          <cell r="AF384">
            <v>31.13963444465287</v>
          </cell>
          <cell r="AG384">
            <v>28.938209617808315</v>
          </cell>
          <cell r="AH384">
            <v>26.110117363406786</v>
          </cell>
        </row>
        <row r="385">
          <cell r="B385">
            <v>16616</v>
          </cell>
          <cell r="C385" t="str">
            <v>CO</v>
          </cell>
          <cell r="D385" t="str">
            <v>Cooperative</v>
          </cell>
          <cell r="E385">
            <v>5.3547054622015949E-2</v>
          </cell>
          <cell r="F385">
            <v>1</v>
          </cell>
          <cell r="G385">
            <v>8470.1289268204109</v>
          </cell>
          <cell r="H385">
            <v>8470.1289268204109</v>
          </cell>
          <cell r="I385">
            <v>11.608880937499999</v>
          </cell>
          <cell r="J385">
            <v>29816.2</v>
          </cell>
          <cell r="K385">
            <v>186580</v>
          </cell>
          <cell r="L385">
            <v>22028</v>
          </cell>
          <cell r="M385">
            <v>0.14335703102425235</v>
          </cell>
          <cell r="N385">
            <v>0.14335703102425235</v>
          </cell>
          <cell r="O385">
            <v>11038.754415924162</v>
          </cell>
          <cell r="P385">
            <v>31584.067002135522</v>
          </cell>
          <cell r="Q385">
            <v>47961.894103817773</v>
          </cell>
          <cell r="R385">
            <v>62934.931954027146</v>
          </cell>
          <cell r="S385">
            <v>141052.66160015773</v>
          </cell>
          <cell r="T385">
            <v>892.84893956399833</v>
          </cell>
          <cell r="U385">
            <v>946.1796581170878</v>
          </cell>
          <cell r="V385">
            <v>993.66633123591635</v>
          </cell>
          <cell r="W385">
            <v>1011.1334645587455</v>
          </cell>
          <cell r="X385">
            <v>1084.7809550716495</v>
          </cell>
          <cell r="Y385">
            <v>463.92030027515187</v>
          </cell>
          <cell r="Z385">
            <v>521.09279472117851</v>
          </cell>
          <cell r="AA385">
            <v>541.6281770839654</v>
          </cell>
          <cell r="AB385">
            <v>563.0082868304878</v>
          </cell>
          <cell r="AC385">
            <v>629.42957772175987</v>
          </cell>
          <cell r="AD385">
            <v>25.802151826417973</v>
          </cell>
          <cell r="AE385">
            <v>32.251840748707743</v>
          </cell>
          <cell r="AF385">
            <v>31.13963444465287</v>
          </cell>
          <cell r="AG385">
            <v>28.938209617808315</v>
          </cell>
          <cell r="AH385">
            <v>26.110117363406786</v>
          </cell>
        </row>
        <row r="386">
          <cell r="B386">
            <v>16603</v>
          </cell>
          <cell r="C386" t="str">
            <v>CO</v>
          </cell>
          <cell r="D386" t="str">
            <v>Cooperative</v>
          </cell>
          <cell r="E386">
            <v>5.3547054622015949E-2</v>
          </cell>
          <cell r="F386">
            <v>1</v>
          </cell>
          <cell r="G386">
            <v>8065.9834177798248</v>
          </cell>
          <cell r="H386">
            <v>8065.9834177798248</v>
          </cell>
          <cell r="I386">
            <v>11.608880937499999</v>
          </cell>
          <cell r="J386">
            <v>11965</v>
          </cell>
          <cell r="K386">
            <v>70045</v>
          </cell>
          <cell r="L386">
            <v>8684</v>
          </cell>
          <cell r="M386">
            <v>0.15354788686223142</v>
          </cell>
          <cell r="N386">
            <v>0.15354788686223142</v>
          </cell>
          <cell r="O386">
            <v>11038.754415924162</v>
          </cell>
          <cell r="P386">
            <v>31584.067002135522</v>
          </cell>
          <cell r="Q386">
            <v>47961.894103817773</v>
          </cell>
          <cell r="R386">
            <v>62934.931954027146</v>
          </cell>
          <cell r="S386">
            <v>141052.66160015773</v>
          </cell>
          <cell r="T386">
            <v>892.84893956399833</v>
          </cell>
          <cell r="U386">
            <v>946.1796581170878</v>
          </cell>
          <cell r="V386">
            <v>993.66633123591635</v>
          </cell>
          <cell r="W386">
            <v>1011.1334645587455</v>
          </cell>
          <cell r="X386">
            <v>1084.7809550716495</v>
          </cell>
          <cell r="Y386">
            <v>463.92030027515187</v>
          </cell>
          <cell r="Z386">
            <v>521.09279472117851</v>
          </cell>
          <cell r="AA386">
            <v>541.6281770839654</v>
          </cell>
          <cell r="AB386">
            <v>563.0082868304878</v>
          </cell>
          <cell r="AC386">
            <v>629.42957772175987</v>
          </cell>
          <cell r="AD386">
            <v>25.802151826417973</v>
          </cell>
          <cell r="AE386">
            <v>32.251840748707743</v>
          </cell>
          <cell r="AF386">
            <v>31.13963444465287</v>
          </cell>
          <cell r="AG386">
            <v>28.938209617808315</v>
          </cell>
          <cell r="AH386">
            <v>26.110117363406786</v>
          </cell>
        </row>
        <row r="387">
          <cell r="B387">
            <v>16622</v>
          </cell>
          <cell r="C387" t="str">
            <v>CO</v>
          </cell>
          <cell r="D387" t="str">
            <v>Cooperative</v>
          </cell>
          <cell r="E387">
            <v>0.25749865567186475</v>
          </cell>
          <cell r="F387">
            <v>1</v>
          </cell>
          <cell r="G387">
            <v>9762.4692658939239</v>
          </cell>
          <cell r="H387">
            <v>9762.4692658939239</v>
          </cell>
          <cell r="I387">
            <v>11.608880937499999</v>
          </cell>
          <cell r="J387">
            <v>17628.7</v>
          </cell>
          <cell r="K387">
            <v>111175</v>
          </cell>
          <cell r="L387">
            <v>11388</v>
          </cell>
          <cell r="M387">
            <v>0.14429751982554531</v>
          </cell>
          <cell r="N387">
            <v>0.14429751982554531</v>
          </cell>
          <cell r="O387">
            <v>11038.754415924162</v>
          </cell>
          <cell r="P387">
            <v>31584.067002135522</v>
          </cell>
          <cell r="Q387">
            <v>47961.894103817773</v>
          </cell>
          <cell r="R387">
            <v>62934.931954027146</v>
          </cell>
          <cell r="S387">
            <v>141052.66160015773</v>
          </cell>
          <cell r="T387">
            <v>892.84893956399833</v>
          </cell>
          <cell r="U387">
            <v>946.1796581170878</v>
          </cell>
          <cell r="V387">
            <v>993.66633123591635</v>
          </cell>
          <cell r="W387">
            <v>1011.1334645587455</v>
          </cell>
          <cell r="X387">
            <v>1084.7809550716495</v>
          </cell>
          <cell r="Y387">
            <v>463.92030027515187</v>
          </cell>
          <cell r="Z387">
            <v>521.09279472117851</v>
          </cell>
          <cell r="AA387">
            <v>541.6281770839654</v>
          </cell>
          <cell r="AB387">
            <v>563.0082868304878</v>
          </cell>
          <cell r="AC387">
            <v>629.42957772175987</v>
          </cell>
          <cell r="AD387">
            <v>25.802151826417973</v>
          </cell>
          <cell r="AE387">
            <v>32.251840748707743</v>
          </cell>
          <cell r="AF387">
            <v>31.13963444465287</v>
          </cell>
          <cell r="AG387">
            <v>28.938209617808315</v>
          </cell>
          <cell r="AH387">
            <v>26.110117363406786</v>
          </cell>
        </row>
        <row r="388">
          <cell r="B388">
            <v>16649</v>
          </cell>
          <cell r="C388" t="str">
            <v>CO</v>
          </cell>
          <cell r="D388" t="str">
            <v>Cooperative</v>
          </cell>
          <cell r="E388">
            <v>5.3547054622015949E-2</v>
          </cell>
          <cell r="F388">
            <v>0</v>
          </cell>
          <cell r="G388">
            <v>0</v>
          </cell>
          <cell r="H388">
            <v>8692.0455231367396</v>
          </cell>
          <cell r="I388">
            <v>11.608880937499999</v>
          </cell>
          <cell r="J388">
            <v>0</v>
          </cell>
          <cell r="K388">
            <v>0</v>
          </cell>
          <cell r="L388">
            <v>0</v>
          </cell>
          <cell r="M388">
            <v>0</v>
          </cell>
          <cell r="N388">
            <v>0.11188258597501373</v>
          </cell>
          <cell r="O388">
            <v>11038.754415924162</v>
          </cell>
          <cell r="P388">
            <v>31584.067002135522</v>
          </cell>
          <cell r="Q388">
            <v>47961.894103817773</v>
          </cell>
          <cell r="R388">
            <v>62934.931954027146</v>
          </cell>
          <cell r="S388">
            <v>141052.66160015773</v>
          </cell>
          <cell r="T388">
            <v>892.84893956399833</v>
          </cell>
          <cell r="U388">
            <v>946.1796581170878</v>
          </cell>
          <cell r="V388">
            <v>993.66633123591635</v>
          </cell>
          <cell r="W388">
            <v>1011.1334645587455</v>
          </cell>
          <cell r="X388">
            <v>1084.7809550716495</v>
          </cell>
          <cell r="Y388">
            <v>463.92030027515187</v>
          </cell>
          <cell r="Z388">
            <v>521.09279472117851</v>
          </cell>
          <cell r="AA388">
            <v>541.6281770839654</v>
          </cell>
          <cell r="AB388">
            <v>563.0082868304878</v>
          </cell>
          <cell r="AC388">
            <v>629.42957772175987</v>
          </cell>
          <cell r="AD388">
            <v>25.802151826417973</v>
          </cell>
          <cell r="AE388">
            <v>32.251840748707743</v>
          </cell>
          <cell r="AF388">
            <v>31.13963444465287</v>
          </cell>
          <cell r="AG388">
            <v>28.938209617808315</v>
          </cell>
          <cell r="AH388">
            <v>26.110117363406786</v>
          </cell>
        </row>
        <row r="389">
          <cell r="B389">
            <v>17592</v>
          </cell>
          <cell r="C389" t="str">
            <v>CO</v>
          </cell>
          <cell r="D389" t="str">
            <v>Cooperative</v>
          </cell>
          <cell r="E389">
            <v>5.3547054622015949E-2</v>
          </cell>
          <cell r="F389">
            <v>1</v>
          </cell>
          <cell r="G389">
            <v>9008.3894750222444</v>
          </cell>
          <cell r="H389">
            <v>9008.3894750222444</v>
          </cell>
          <cell r="I389">
            <v>11.608880937499999</v>
          </cell>
          <cell r="J389">
            <v>11803.2</v>
          </cell>
          <cell r="K389">
            <v>70869</v>
          </cell>
          <cell r="L389">
            <v>7867</v>
          </cell>
          <cell r="M389">
            <v>0.15108545632048218</v>
          </cell>
          <cell r="N389">
            <v>0.15108545632048218</v>
          </cell>
          <cell r="O389">
            <v>11038.754415924162</v>
          </cell>
          <cell r="P389">
            <v>31584.067002135522</v>
          </cell>
          <cell r="Q389">
            <v>47961.894103817773</v>
          </cell>
          <cell r="R389">
            <v>62934.931954027146</v>
          </cell>
          <cell r="S389">
            <v>141052.66160015773</v>
          </cell>
          <cell r="T389">
            <v>892.84893956399833</v>
          </cell>
          <cell r="U389">
            <v>946.1796581170878</v>
          </cell>
          <cell r="V389">
            <v>993.66633123591635</v>
          </cell>
          <cell r="W389">
            <v>1011.1334645587455</v>
          </cell>
          <cell r="X389">
            <v>1084.7809550716495</v>
          </cell>
          <cell r="Y389">
            <v>463.92030027515187</v>
          </cell>
          <cell r="Z389">
            <v>521.09279472117851</v>
          </cell>
          <cell r="AA389">
            <v>541.6281770839654</v>
          </cell>
          <cell r="AB389">
            <v>563.0082868304878</v>
          </cell>
          <cell r="AC389">
            <v>629.42957772175987</v>
          </cell>
          <cell r="AD389">
            <v>25.802151826417973</v>
          </cell>
          <cell r="AE389">
            <v>32.251840748707743</v>
          </cell>
          <cell r="AF389">
            <v>31.13963444465287</v>
          </cell>
          <cell r="AG389">
            <v>28.938209617808315</v>
          </cell>
          <cell r="AH389">
            <v>26.110117363406786</v>
          </cell>
        </row>
        <row r="390">
          <cell r="B390">
            <v>30151</v>
          </cell>
          <cell r="C390" t="str">
            <v>CO</v>
          </cell>
          <cell r="D390" t="str">
            <v>Cooperative</v>
          </cell>
          <cell r="E390">
            <v>5.3547054622015949E-2</v>
          </cell>
          <cell r="F390">
            <v>0</v>
          </cell>
          <cell r="G390">
            <v>0</v>
          </cell>
          <cell r="H390">
            <v>8692.0455231367396</v>
          </cell>
          <cell r="I390">
            <v>11.608880937499999</v>
          </cell>
          <cell r="J390">
            <v>0</v>
          </cell>
          <cell r="K390">
            <v>0</v>
          </cell>
          <cell r="L390">
            <v>0</v>
          </cell>
          <cell r="M390">
            <v>0</v>
          </cell>
          <cell r="N390">
            <v>0.11188258597501373</v>
          </cell>
          <cell r="O390">
            <v>11038.754415924162</v>
          </cell>
          <cell r="P390">
            <v>31584.067002135522</v>
          </cell>
          <cell r="Q390">
            <v>47961.894103817773</v>
          </cell>
          <cell r="R390">
            <v>62934.931954027146</v>
          </cell>
          <cell r="S390">
            <v>141052.66160015773</v>
          </cell>
          <cell r="T390">
            <v>892.84893956399833</v>
          </cell>
          <cell r="U390">
            <v>946.1796581170878</v>
          </cell>
          <cell r="V390">
            <v>993.66633123591635</v>
          </cell>
          <cell r="W390">
            <v>1011.1334645587455</v>
          </cell>
          <cell r="X390">
            <v>1084.7809550716495</v>
          </cell>
          <cell r="Y390">
            <v>463.92030027515187</v>
          </cell>
          <cell r="Z390">
            <v>521.09279472117851</v>
          </cell>
          <cell r="AA390">
            <v>541.6281770839654</v>
          </cell>
          <cell r="AB390">
            <v>563.0082868304878</v>
          </cell>
          <cell r="AC390">
            <v>629.42957772175987</v>
          </cell>
          <cell r="AD390">
            <v>25.802151826417973</v>
          </cell>
          <cell r="AE390">
            <v>32.251840748707743</v>
          </cell>
          <cell r="AF390">
            <v>31.13963444465287</v>
          </cell>
          <cell r="AG390">
            <v>28.938209617808315</v>
          </cell>
          <cell r="AH390">
            <v>26.110117363406786</v>
          </cell>
        </row>
        <row r="391">
          <cell r="B391">
            <v>19499</v>
          </cell>
          <cell r="C391" t="str">
            <v>CO</v>
          </cell>
          <cell r="D391" t="str">
            <v>Cooperative</v>
          </cell>
          <cell r="E391">
            <v>0.25336465285095422</v>
          </cell>
          <cell r="F391">
            <v>1</v>
          </cell>
          <cell r="G391">
            <v>10590.878390387828</v>
          </cell>
          <cell r="H391">
            <v>10590.878390387828</v>
          </cell>
          <cell r="I391">
            <v>11.608880937499999</v>
          </cell>
          <cell r="J391">
            <v>118349.4</v>
          </cell>
          <cell r="K391">
            <v>893796</v>
          </cell>
          <cell r="L391">
            <v>84393</v>
          </cell>
          <cell r="M391">
            <v>0.11925864574522457</v>
          </cell>
          <cell r="N391">
            <v>0.11925864574522457</v>
          </cell>
          <cell r="O391">
            <v>11038.754415924162</v>
          </cell>
          <cell r="P391">
            <v>31584.067002135522</v>
          </cell>
          <cell r="Q391">
            <v>47961.894103817773</v>
          </cell>
          <cell r="R391">
            <v>62934.931954027146</v>
          </cell>
          <cell r="S391">
            <v>141052.66160015773</v>
          </cell>
          <cell r="T391">
            <v>892.84893956399833</v>
          </cell>
          <cell r="U391">
            <v>946.1796581170878</v>
          </cell>
          <cell r="V391">
            <v>993.66633123591635</v>
          </cell>
          <cell r="W391">
            <v>1011.1334645587455</v>
          </cell>
          <cell r="X391">
            <v>1084.7809550716495</v>
          </cell>
          <cell r="Y391">
            <v>463.92030027515187</v>
          </cell>
          <cell r="Z391">
            <v>521.09279472117851</v>
          </cell>
          <cell r="AA391">
            <v>541.6281770839654</v>
          </cell>
          <cell r="AB391">
            <v>563.0082868304878</v>
          </cell>
          <cell r="AC391">
            <v>629.42957772175987</v>
          </cell>
          <cell r="AD391">
            <v>25.802151826417973</v>
          </cell>
          <cell r="AE391">
            <v>32.251840748707743</v>
          </cell>
          <cell r="AF391">
            <v>31.13963444465287</v>
          </cell>
          <cell r="AG391">
            <v>28.938209617808315</v>
          </cell>
          <cell r="AH391">
            <v>26.110117363406786</v>
          </cell>
        </row>
        <row r="392">
          <cell r="B392">
            <v>20576</v>
          </cell>
          <cell r="C392" t="str">
            <v>CO</v>
          </cell>
          <cell r="D392" t="str">
            <v>Cooperative</v>
          </cell>
          <cell r="E392">
            <v>0.2435341294930336</v>
          </cell>
          <cell r="F392">
            <v>1</v>
          </cell>
          <cell r="G392">
            <v>8325.6630265210606</v>
          </cell>
          <cell r="H392">
            <v>8325.6630265210606</v>
          </cell>
          <cell r="I392">
            <v>11.608880937499999</v>
          </cell>
          <cell r="J392">
            <v>2908.9</v>
          </cell>
          <cell r="K392">
            <v>21347</v>
          </cell>
          <cell r="L392">
            <v>2564</v>
          </cell>
          <cell r="M392">
            <v>0.11953520172928281</v>
          </cell>
          <cell r="N392">
            <v>0.11953520172928281</v>
          </cell>
          <cell r="O392">
            <v>11038.754415924162</v>
          </cell>
          <cell r="P392">
            <v>31584.067002135522</v>
          </cell>
          <cell r="Q392">
            <v>47961.894103817773</v>
          </cell>
          <cell r="R392">
            <v>62934.931954027146</v>
          </cell>
          <cell r="S392">
            <v>141052.66160015773</v>
          </cell>
          <cell r="T392">
            <v>892.84893956399833</v>
          </cell>
          <cell r="U392">
            <v>946.1796581170878</v>
          </cell>
          <cell r="V392">
            <v>993.66633123591635</v>
          </cell>
          <cell r="W392">
            <v>1011.1334645587455</v>
          </cell>
          <cell r="X392">
            <v>1084.7809550716495</v>
          </cell>
          <cell r="Y392">
            <v>463.92030027515187</v>
          </cell>
          <cell r="Z392">
            <v>521.09279472117851</v>
          </cell>
          <cell r="AA392">
            <v>541.6281770839654</v>
          </cell>
          <cell r="AB392">
            <v>563.0082868304878</v>
          </cell>
          <cell r="AC392">
            <v>629.42957772175987</v>
          </cell>
          <cell r="AD392">
            <v>25.802151826417973</v>
          </cell>
          <cell r="AE392">
            <v>32.251840748707743</v>
          </cell>
          <cell r="AF392">
            <v>31.13963444465287</v>
          </cell>
          <cell r="AG392">
            <v>28.938209617808315</v>
          </cell>
          <cell r="AH392">
            <v>26.110117363406786</v>
          </cell>
        </row>
        <row r="393">
          <cell r="B393">
            <v>21075</v>
          </cell>
          <cell r="C393" t="str">
            <v>CO</v>
          </cell>
          <cell r="D393" t="str">
            <v>Cooperative</v>
          </cell>
          <cell r="E393">
            <v>5.3547054622015949E-2</v>
          </cell>
          <cell r="F393">
            <v>1</v>
          </cell>
          <cell r="G393">
            <v>9513.8087386644675</v>
          </cell>
          <cell r="H393">
            <v>9513.8087386644675</v>
          </cell>
          <cell r="I393">
            <v>11.608880937499999</v>
          </cell>
          <cell r="J393">
            <v>6898</v>
          </cell>
          <cell r="K393">
            <v>46161</v>
          </cell>
          <cell r="L393">
            <v>4852</v>
          </cell>
          <cell r="M393">
            <v>0.13479093859091007</v>
          </cell>
          <cell r="N393">
            <v>0.13479093859091007</v>
          </cell>
          <cell r="O393">
            <v>11038.754415924162</v>
          </cell>
          <cell r="P393">
            <v>31584.067002135522</v>
          </cell>
          <cell r="Q393">
            <v>47961.894103817773</v>
          </cell>
          <cell r="R393">
            <v>62934.931954027146</v>
          </cell>
          <cell r="S393">
            <v>141052.66160015773</v>
          </cell>
          <cell r="T393">
            <v>892.84893956399833</v>
          </cell>
          <cell r="U393">
            <v>946.1796581170878</v>
          </cell>
          <cell r="V393">
            <v>993.66633123591635</v>
          </cell>
          <cell r="W393">
            <v>1011.1334645587455</v>
          </cell>
          <cell r="X393">
            <v>1084.7809550716495</v>
          </cell>
          <cell r="Y393">
            <v>463.92030027515187</v>
          </cell>
          <cell r="Z393">
            <v>521.09279472117851</v>
          </cell>
          <cell r="AA393">
            <v>541.6281770839654</v>
          </cell>
          <cell r="AB393">
            <v>563.0082868304878</v>
          </cell>
          <cell r="AC393">
            <v>629.42957772175987</v>
          </cell>
          <cell r="AD393">
            <v>25.802151826417973</v>
          </cell>
          <cell r="AE393">
            <v>32.251840748707743</v>
          </cell>
          <cell r="AF393">
            <v>31.13963444465287</v>
          </cell>
          <cell r="AG393">
            <v>28.938209617808315</v>
          </cell>
          <cell r="AH393">
            <v>26.110117363406786</v>
          </cell>
        </row>
        <row r="394">
          <cell r="B394">
            <v>21081</v>
          </cell>
          <cell r="C394" t="str">
            <v>CO</v>
          </cell>
          <cell r="D394" t="str">
            <v>Cooperative</v>
          </cell>
          <cell r="E394">
            <v>0.23504330592278713</v>
          </cell>
          <cell r="F394">
            <v>1</v>
          </cell>
          <cell r="G394">
            <v>10760.073340027066</v>
          </cell>
          <cell r="H394">
            <v>10760.073340027066</v>
          </cell>
          <cell r="I394">
            <v>11.608880937499999</v>
          </cell>
          <cell r="J394">
            <v>32364.799999999999</v>
          </cell>
          <cell r="K394">
            <v>246481</v>
          </cell>
          <cell r="L394">
            <v>22907</v>
          </cell>
          <cell r="M394">
            <v>0.11836086502560542</v>
          </cell>
          <cell r="N394">
            <v>0.11836086502560542</v>
          </cell>
          <cell r="O394">
            <v>11038.754415924162</v>
          </cell>
          <cell r="P394">
            <v>31584.067002135522</v>
          </cell>
          <cell r="Q394">
            <v>47961.894103817773</v>
          </cell>
          <cell r="R394">
            <v>62934.931954027146</v>
          </cell>
          <cell r="S394">
            <v>141052.66160015773</v>
          </cell>
          <cell r="T394">
            <v>892.84893956399833</v>
          </cell>
          <cell r="U394">
            <v>946.1796581170878</v>
          </cell>
          <cell r="V394">
            <v>993.66633123591635</v>
          </cell>
          <cell r="W394">
            <v>1011.1334645587455</v>
          </cell>
          <cell r="X394">
            <v>1084.7809550716495</v>
          </cell>
          <cell r="Y394">
            <v>463.92030027515187</v>
          </cell>
          <cell r="Z394">
            <v>521.09279472117851</v>
          </cell>
          <cell r="AA394">
            <v>541.6281770839654</v>
          </cell>
          <cell r="AB394">
            <v>563.0082868304878</v>
          </cell>
          <cell r="AC394">
            <v>629.42957772175987</v>
          </cell>
          <cell r="AD394">
            <v>25.802151826417973</v>
          </cell>
          <cell r="AE394">
            <v>32.251840748707743</v>
          </cell>
          <cell r="AF394">
            <v>31.13963444465287</v>
          </cell>
          <cell r="AG394">
            <v>28.938209617808315</v>
          </cell>
          <cell r="AH394">
            <v>26.110117363406786</v>
          </cell>
        </row>
        <row r="395">
          <cell r="B395">
            <v>12866</v>
          </cell>
          <cell r="C395" t="str">
            <v>CO</v>
          </cell>
          <cell r="D395" t="str">
            <v>Cooperative</v>
          </cell>
          <cell r="E395">
            <v>5.3547054622015949E-2</v>
          </cell>
          <cell r="F395">
            <v>1</v>
          </cell>
          <cell r="G395">
            <v>11574.99474090176</v>
          </cell>
          <cell r="H395">
            <v>11574.99474090176</v>
          </cell>
          <cell r="I395">
            <v>11.608880937499999</v>
          </cell>
          <cell r="J395">
            <v>12874.699999999999</v>
          </cell>
          <cell r="K395">
            <v>165071</v>
          </cell>
          <cell r="L395">
            <v>14261</v>
          </cell>
          <cell r="M395">
            <v>6.595979298243633E-2</v>
          </cell>
          <cell r="N395">
            <v>6.595979298243633E-2</v>
          </cell>
          <cell r="O395">
            <v>11038.754415924162</v>
          </cell>
          <cell r="P395">
            <v>31584.067002135522</v>
          </cell>
          <cell r="Q395">
            <v>47961.894103817773</v>
          </cell>
          <cell r="R395">
            <v>62934.931954027146</v>
          </cell>
          <cell r="S395">
            <v>141052.66160015773</v>
          </cell>
          <cell r="T395">
            <v>892.84893956399833</v>
          </cell>
          <cell r="U395">
            <v>946.1796581170878</v>
          </cell>
          <cell r="V395">
            <v>993.66633123591635</v>
          </cell>
          <cell r="W395">
            <v>1011.1334645587455</v>
          </cell>
          <cell r="X395">
            <v>1084.7809550716495</v>
          </cell>
          <cell r="Y395">
            <v>463.92030027515187</v>
          </cell>
          <cell r="Z395">
            <v>521.09279472117851</v>
          </cell>
          <cell r="AA395">
            <v>541.6281770839654</v>
          </cell>
          <cell r="AB395">
            <v>563.0082868304878</v>
          </cell>
          <cell r="AC395">
            <v>629.42957772175987</v>
          </cell>
          <cell r="AD395">
            <v>25.802151826417973</v>
          </cell>
          <cell r="AE395">
            <v>32.251840748707743</v>
          </cell>
          <cell r="AF395">
            <v>31.13963444465287</v>
          </cell>
          <cell r="AG395">
            <v>28.938209617808315</v>
          </cell>
          <cell r="AH395">
            <v>26.110117363406786</v>
          </cell>
        </row>
        <row r="396">
          <cell r="B396">
            <v>17715</v>
          </cell>
          <cell r="C396" t="str">
            <v>CO</v>
          </cell>
          <cell r="D396" t="str">
            <v>Cooperative</v>
          </cell>
          <cell r="E396">
            <v>5.3547054622015949E-2</v>
          </cell>
          <cell r="F396">
            <v>1</v>
          </cell>
          <cell r="G396">
            <v>6542.7380125086866</v>
          </cell>
          <cell r="H396">
            <v>6542.7380125086866</v>
          </cell>
          <cell r="I396">
            <v>11.608880937499999</v>
          </cell>
          <cell r="J396">
            <v>2461.6999999999998</v>
          </cell>
          <cell r="K396">
            <v>9415</v>
          </cell>
          <cell r="L396">
            <v>1439</v>
          </cell>
          <cell r="M396">
            <v>0.24017396112280937</v>
          </cell>
          <cell r="N396">
            <v>0.24017396112280937</v>
          </cell>
          <cell r="O396">
            <v>11038.754415924162</v>
          </cell>
          <cell r="P396">
            <v>31584.067002135522</v>
          </cell>
          <cell r="Q396">
            <v>47961.894103817773</v>
          </cell>
          <cell r="R396">
            <v>62934.931954027146</v>
          </cell>
          <cell r="S396">
            <v>141052.66160015773</v>
          </cell>
          <cell r="T396">
            <v>892.84893956399833</v>
          </cell>
          <cell r="U396">
            <v>946.1796581170878</v>
          </cell>
          <cell r="V396">
            <v>993.66633123591635</v>
          </cell>
          <cell r="W396">
            <v>1011.1334645587455</v>
          </cell>
          <cell r="X396">
            <v>1084.7809550716495</v>
          </cell>
          <cell r="Y396">
            <v>463.92030027515187</v>
          </cell>
          <cell r="Z396">
            <v>521.09279472117851</v>
          </cell>
          <cell r="AA396">
            <v>541.6281770839654</v>
          </cell>
          <cell r="AB396">
            <v>563.0082868304878</v>
          </cell>
          <cell r="AC396">
            <v>629.42957772175987</v>
          </cell>
          <cell r="AD396">
            <v>25.802151826417973</v>
          </cell>
          <cell r="AE396">
            <v>32.251840748707743</v>
          </cell>
          <cell r="AF396">
            <v>31.13963444465287</v>
          </cell>
          <cell r="AG396">
            <v>28.938209617808315</v>
          </cell>
          <cell r="AH396">
            <v>26.110117363406786</v>
          </cell>
        </row>
        <row r="397">
          <cell r="B397">
            <v>19160</v>
          </cell>
          <cell r="C397" t="str">
            <v>CO</v>
          </cell>
          <cell r="D397" t="str">
            <v>Cooperative</v>
          </cell>
          <cell r="E397">
            <v>0.26412890762205832</v>
          </cell>
          <cell r="F397">
            <v>1</v>
          </cell>
          <cell r="G397">
            <v>10266.652584143078</v>
          </cell>
          <cell r="H397">
            <v>10266.652584143078</v>
          </cell>
          <cell r="I397">
            <v>11.608880937499999</v>
          </cell>
          <cell r="J397">
            <v>19503.400000000001</v>
          </cell>
          <cell r="K397">
            <v>145807</v>
          </cell>
          <cell r="L397">
            <v>14202</v>
          </cell>
          <cell r="M397">
            <v>0.12019291306389611</v>
          </cell>
          <cell r="N397">
            <v>0.12019291306389611</v>
          </cell>
          <cell r="O397">
            <v>11038.754415924162</v>
          </cell>
          <cell r="P397">
            <v>31584.067002135522</v>
          </cell>
          <cell r="Q397">
            <v>47961.894103817773</v>
          </cell>
          <cell r="R397">
            <v>62934.931954027146</v>
          </cell>
          <cell r="S397">
            <v>141052.66160015773</v>
          </cell>
          <cell r="T397">
            <v>892.84893956399833</v>
          </cell>
          <cell r="U397">
            <v>946.1796581170878</v>
          </cell>
          <cell r="V397">
            <v>993.66633123591635</v>
          </cell>
          <cell r="W397">
            <v>1011.1334645587455</v>
          </cell>
          <cell r="X397">
            <v>1084.7809550716495</v>
          </cell>
          <cell r="Y397">
            <v>463.92030027515187</v>
          </cell>
          <cell r="Z397">
            <v>521.09279472117851</v>
          </cell>
          <cell r="AA397">
            <v>541.6281770839654</v>
          </cell>
          <cell r="AB397">
            <v>563.0082868304878</v>
          </cell>
          <cell r="AC397">
            <v>629.42957772175987</v>
          </cell>
          <cell r="AD397">
            <v>25.802151826417973</v>
          </cell>
          <cell r="AE397">
            <v>32.251840748707743</v>
          </cell>
          <cell r="AF397">
            <v>31.13963444465287</v>
          </cell>
          <cell r="AG397">
            <v>28.938209617808315</v>
          </cell>
          <cell r="AH397">
            <v>26.110117363406786</v>
          </cell>
        </row>
        <row r="398">
          <cell r="B398">
            <v>20510</v>
          </cell>
          <cell r="C398" t="str">
            <v>CO</v>
          </cell>
          <cell r="D398" t="str">
            <v>Cooperative</v>
          </cell>
          <cell r="E398">
            <v>5.3547054622015949E-2</v>
          </cell>
          <cell r="F398">
            <v>1</v>
          </cell>
          <cell r="G398">
            <v>10138.490694397202</v>
          </cell>
          <cell r="H398">
            <v>10138.490694397202</v>
          </cell>
          <cell r="I398">
            <v>11.608880937499999</v>
          </cell>
          <cell r="J398">
            <v>26244.399999999998</v>
          </cell>
          <cell r="K398">
            <v>208640</v>
          </cell>
          <cell r="L398">
            <v>20579</v>
          </cell>
          <cell r="M398">
            <v>0.11204759427840418</v>
          </cell>
          <cell r="N398">
            <v>0.11204759427840418</v>
          </cell>
          <cell r="O398">
            <v>11038.754415924162</v>
          </cell>
          <cell r="P398">
            <v>31584.067002135522</v>
          </cell>
          <cell r="Q398">
            <v>47961.894103817773</v>
          </cell>
          <cell r="R398">
            <v>62934.931954027146</v>
          </cell>
          <cell r="S398">
            <v>141052.66160015773</v>
          </cell>
          <cell r="T398">
            <v>892.84893956399833</v>
          </cell>
          <cell r="U398">
            <v>946.1796581170878</v>
          </cell>
          <cell r="V398">
            <v>993.66633123591635</v>
          </cell>
          <cell r="W398">
            <v>1011.1334645587455</v>
          </cell>
          <cell r="X398">
            <v>1084.7809550716495</v>
          </cell>
          <cell r="Y398">
            <v>463.92030027515187</v>
          </cell>
          <cell r="Z398">
            <v>521.09279472117851</v>
          </cell>
          <cell r="AA398">
            <v>541.6281770839654</v>
          </cell>
          <cell r="AB398">
            <v>563.0082868304878</v>
          </cell>
          <cell r="AC398">
            <v>629.42957772175987</v>
          </cell>
          <cell r="AD398">
            <v>25.802151826417973</v>
          </cell>
          <cell r="AE398">
            <v>32.251840748707743</v>
          </cell>
          <cell r="AF398">
            <v>31.13963444465287</v>
          </cell>
          <cell r="AG398">
            <v>28.938209617808315</v>
          </cell>
          <cell r="AH398">
            <v>26.110117363406786</v>
          </cell>
        </row>
        <row r="399">
          <cell r="B399">
            <v>27058</v>
          </cell>
          <cell r="C399" t="str">
            <v>CO</v>
          </cell>
          <cell r="D399" t="str">
            <v>Cooperative</v>
          </cell>
          <cell r="E399">
            <v>5.3547054622015949E-2</v>
          </cell>
          <cell r="F399">
            <v>1</v>
          </cell>
          <cell r="G399">
            <v>11514.551651809124</v>
          </cell>
          <cell r="H399">
            <v>11514.551651809124</v>
          </cell>
          <cell r="I399">
            <v>11.608880937499999</v>
          </cell>
          <cell r="J399">
            <v>12617</v>
          </cell>
          <cell r="K399">
            <v>87833</v>
          </cell>
          <cell r="L399">
            <v>7628</v>
          </cell>
          <cell r="M399">
            <v>0.13154929780953628</v>
          </cell>
          <cell r="N399">
            <v>0.13154929780953628</v>
          </cell>
          <cell r="O399">
            <v>11038.754415924162</v>
          </cell>
          <cell r="P399">
            <v>31584.067002135522</v>
          </cell>
          <cell r="Q399">
            <v>47961.894103817773</v>
          </cell>
          <cell r="R399">
            <v>62934.931954027146</v>
          </cell>
          <cell r="S399">
            <v>141052.66160015773</v>
          </cell>
          <cell r="T399">
            <v>892.84893956399833</v>
          </cell>
          <cell r="U399">
            <v>946.1796581170878</v>
          </cell>
          <cell r="V399">
            <v>993.66633123591635</v>
          </cell>
          <cell r="W399">
            <v>1011.1334645587455</v>
          </cell>
          <cell r="X399">
            <v>1084.7809550716495</v>
          </cell>
          <cell r="Y399">
            <v>463.92030027515187</v>
          </cell>
          <cell r="Z399">
            <v>521.09279472117851</v>
          </cell>
          <cell r="AA399">
            <v>541.6281770839654</v>
          </cell>
          <cell r="AB399">
            <v>563.0082868304878</v>
          </cell>
          <cell r="AC399">
            <v>629.42957772175987</v>
          </cell>
          <cell r="AD399">
            <v>25.802151826417973</v>
          </cell>
          <cell r="AE399">
            <v>32.251840748707743</v>
          </cell>
          <cell r="AF399">
            <v>31.13963444465287</v>
          </cell>
          <cell r="AG399">
            <v>28.938209617808315</v>
          </cell>
          <cell r="AH399">
            <v>26.110117363406786</v>
          </cell>
        </row>
        <row r="400">
          <cell r="B400">
            <v>27000</v>
          </cell>
          <cell r="C400" t="str">
            <v>CO</v>
          </cell>
          <cell r="D400" t="str">
            <v>Federal</v>
          </cell>
          <cell r="E400">
            <v>5.3547054622015949E-2</v>
          </cell>
          <cell r="F400">
            <v>0</v>
          </cell>
          <cell r="G400">
            <v>0</v>
          </cell>
          <cell r="H400">
            <v>0</v>
          </cell>
          <cell r="I400">
            <v>11.608880937499999</v>
          </cell>
          <cell r="J400">
            <v>0</v>
          </cell>
          <cell r="K400">
            <v>0</v>
          </cell>
          <cell r="L400">
            <v>0</v>
          </cell>
          <cell r="M400">
            <v>0</v>
          </cell>
          <cell r="N400">
            <v>0</v>
          </cell>
          <cell r="O400">
            <v>11038.754415924162</v>
          </cell>
          <cell r="P400">
            <v>31584.067002135522</v>
          </cell>
          <cell r="Q400">
            <v>47961.894103817773</v>
          </cell>
          <cell r="R400">
            <v>62934.931954027146</v>
          </cell>
          <cell r="S400">
            <v>141052.66160015773</v>
          </cell>
          <cell r="T400">
            <v>892.84893956399833</v>
          </cell>
          <cell r="U400">
            <v>946.1796581170878</v>
          </cell>
          <cell r="V400">
            <v>993.66633123591635</v>
          </cell>
          <cell r="W400">
            <v>1011.1334645587455</v>
          </cell>
          <cell r="X400">
            <v>1084.7809550716495</v>
          </cell>
          <cell r="Y400">
            <v>463.92030027515187</v>
          </cell>
          <cell r="Z400">
            <v>521.09279472117851</v>
          </cell>
          <cell r="AA400">
            <v>541.6281770839654</v>
          </cell>
          <cell r="AB400">
            <v>563.0082868304878</v>
          </cell>
          <cell r="AC400">
            <v>629.42957772175987</v>
          </cell>
          <cell r="AD400">
            <v>25.802151826417973</v>
          </cell>
          <cell r="AE400">
            <v>32.251840748707743</v>
          </cell>
          <cell r="AF400">
            <v>31.13963444465287</v>
          </cell>
          <cell r="AG400">
            <v>28.938209617808315</v>
          </cell>
          <cell r="AH400">
            <v>26.110117363406786</v>
          </cell>
        </row>
        <row r="401">
          <cell r="B401">
            <v>56146</v>
          </cell>
          <cell r="C401" t="str">
            <v>CO</v>
          </cell>
          <cell r="D401" t="str">
            <v>Investor Owned</v>
          </cell>
          <cell r="E401">
            <v>0.26374495499255324</v>
          </cell>
          <cell r="F401">
            <v>1</v>
          </cell>
          <cell r="G401">
            <v>7429.6669257630774</v>
          </cell>
          <cell r="H401">
            <v>7429.6669257630774</v>
          </cell>
          <cell r="I401">
            <v>11.608880937499999</v>
          </cell>
          <cell r="J401">
            <v>105029</v>
          </cell>
          <cell r="K401">
            <v>640415</v>
          </cell>
          <cell r="L401">
            <v>86197</v>
          </cell>
          <cell r="M401">
            <v>0.1452514252132816</v>
          </cell>
          <cell r="N401">
            <v>0.1452514252132816</v>
          </cell>
          <cell r="O401">
            <v>11038.754415924162</v>
          </cell>
          <cell r="P401">
            <v>31584.067002135522</v>
          </cell>
          <cell r="Q401">
            <v>47961.894103817773</v>
          </cell>
          <cell r="R401">
            <v>62934.931954027146</v>
          </cell>
          <cell r="S401">
            <v>141052.66160015773</v>
          </cell>
          <cell r="T401">
            <v>892.84893956399833</v>
          </cell>
          <cell r="U401">
            <v>946.1796581170878</v>
          </cell>
          <cell r="V401">
            <v>993.66633123591635</v>
          </cell>
          <cell r="W401">
            <v>1011.1334645587455</v>
          </cell>
          <cell r="X401">
            <v>1084.7809550716495</v>
          </cell>
          <cell r="Y401">
            <v>463.92030027515187</v>
          </cell>
          <cell r="Z401">
            <v>521.09279472117851</v>
          </cell>
          <cell r="AA401">
            <v>541.6281770839654</v>
          </cell>
          <cell r="AB401">
            <v>563.0082868304878</v>
          </cell>
          <cell r="AC401">
            <v>629.42957772175987</v>
          </cell>
          <cell r="AD401">
            <v>25.802151826417973</v>
          </cell>
          <cell r="AE401">
            <v>32.251840748707743</v>
          </cell>
          <cell r="AF401">
            <v>31.13963444465287</v>
          </cell>
          <cell r="AG401">
            <v>28.938209617808315</v>
          </cell>
          <cell r="AH401">
            <v>26.110117363406786</v>
          </cell>
        </row>
        <row r="402">
          <cell r="B402">
            <v>15466</v>
          </cell>
          <cell r="C402" t="str">
            <v>CO</v>
          </cell>
          <cell r="D402" t="str">
            <v>Investor Owned</v>
          </cell>
          <cell r="E402">
            <v>0.25459979570893204</v>
          </cell>
          <cell r="F402">
            <v>1</v>
          </cell>
          <cell r="G402">
            <v>7694.0210532475767</v>
          </cell>
          <cell r="H402">
            <v>7694.0210532475767</v>
          </cell>
          <cell r="I402">
            <v>11.608880937499999</v>
          </cell>
          <cell r="J402">
            <v>1145077.1000000001</v>
          </cell>
          <cell r="K402">
            <v>9992279</v>
          </cell>
          <cell r="L402">
            <v>1298707</v>
          </cell>
          <cell r="M402">
            <v>9.649036829051974E-2</v>
          </cell>
          <cell r="N402">
            <v>9.649036829051974E-2</v>
          </cell>
          <cell r="O402">
            <v>11038.754415924162</v>
          </cell>
          <cell r="P402">
            <v>31584.067002135522</v>
          </cell>
          <cell r="Q402">
            <v>47961.894103817773</v>
          </cell>
          <cell r="R402">
            <v>62934.931954027146</v>
          </cell>
          <cell r="S402">
            <v>141052.66160015773</v>
          </cell>
          <cell r="T402">
            <v>892.84893956399833</v>
          </cell>
          <cell r="U402">
            <v>946.1796581170878</v>
          </cell>
          <cell r="V402">
            <v>993.66633123591635</v>
          </cell>
          <cell r="W402">
            <v>1011.1334645587455</v>
          </cell>
          <cell r="X402">
            <v>1084.7809550716495</v>
          </cell>
          <cell r="Y402">
            <v>463.92030027515187</v>
          </cell>
          <cell r="Z402">
            <v>521.09279472117851</v>
          </cell>
          <cell r="AA402">
            <v>541.6281770839654</v>
          </cell>
          <cell r="AB402">
            <v>563.0082868304878</v>
          </cell>
          <cell r="AC402">
            <v>629.42957772175987</v>
          </cell>
          <cell r="AD402">
            <v>25.802151826417973</v>
          </cell>
          <cell r="AE402">
            <v>32.251840748707743</v>
          </cell>
          <cell r="AF402">
            <v>31.13963444465287</v>
          </cell>
          <cell r="AG402">
            <v>28.938209617808315</v>
          </cell>
          <cell r="AH402">
            <v>26.110117363406786</v>
          </cell>
        </row>
        <row r="403">
          <cell r="B403">
            <v>15787</v>
          </cell>
          <cell r="C403" t="str">
            <v>CO</v>
          </cell>
          <cell r="D403" t="str">
            <v>Investor Owned</v>
          </cell>
          <cell r="E403">
            <v>5.3547054622015949E-2</v>
          </cell>
          <cell r="F403">
            <v>0</v>
          </cell>
          <cell r="G403">
            <v>0</v>
          </cell>
          <cell r="H403">
            <v>5041.2293263368847</v>
          </cell>
          <cell r="I403">
            <v>11.608880937499999</v>
          </cell>
          <cell r="J403">
            <v>0</v>
          </cell>
          <cell r="K403">
            <v>0</v>
          </cell>
          <cell r="L403">
            <v>0</v>
          </cell>
          <cell r="M403">
            <v>0</v>
          </cell>
          <cell r="N403">
            <v>8.0580597834600448E-2</v>
          </cell>
          <cell r="O403">
            <v>11038.754415924162</v>
          </cell>
          <cell r="P403">
            <v>31584.067002135522</v>
          </cell>
          <cell r="Q403">
            <v>47961.894103817773</v>
          </cell>
          <cell r="R403">
            <v>62934.931954027146</v>
          </cell>
          <cell r="S403">
            <v>141052.66160015773</v>
          </cell>
          <cell r="T403">
            <v>892.84893956399833</v>
          </cell>
          <cell r="U403">
            <v>946.1796581170878</v>
          </cell>
          <cell r="V403">
            <v>993.66633123591635</v>
          </cell>
          <cell r="W403">
            <v>1011.1334645587455</v>
          </cell>
          <cell r="X403">
            <v>1084.7809550716495</v>
          </cell>
          <cell r="Y403">
            <v>463.92030027515187</v>
          </cell>
          <cell r="Z403">
            <v>521.09279472117851</v>
          </cell>
          <cell r="AA403">
            <v>541.6281770839654</v>
          </cell>
          <cell r="AB403">
            <v>563.0082868304878</v>
          </cell>
          <cell r="AC403">
            <v>629.42957772175987</v>
          </cell>
          <cell r="AD403">
            <v>25.802151826417973</v>
          </cell>
          <cell r="AE403">
            <v>32.251840748707743</v>
          </cell>
          <cell r="AF403">
            <v>31.13963444465287</v>
          </cell>
          <cell r="AG403">
            <v>28.938209617808315</v>
          </cell>
          <cell r="AH403">
            <v>26.110117363406786</v>
          </cell>
        </row>
        <row r="404">
          <cell r="B404">
            <v>918</v>
          </cell>
          <cell r="C404" t="str">
            <v>CO</v>
          </cell>
          <cell r="D404" t="str">
            <v>Municipal</v>
          </cell>
          <cell r="E404">
            <v>5.3547054622015949E-2</v>
          </cell>
          <cell r="F404">
            <v>0</v>
          </cell>
          <cell r="G404">
            <v>0</v>
          </cell>
          <cell r="H404">
            <v>1806.0218695048588</v>
          </cell>
          <cell r="I404">
            <v>11.608880937499999</v>
          </cell>
          <cell r="J404">
            <v>0</v>
          </cell>
          <cell r="K404">
            <v>0</v>
          </cell>
          <cell r="L404">
            <v>0</v>
          </cell>
          <cell r="M404">
            <v>0</v>
          </cell>
          <cell r="N404">
            <v>1.8030385883149501E-2</v>
          </cell>
          <cell r="O404">
            <v>11038.754415924162</v>
          </cell>
          <cell r="P404">
            <v>31584.067002135522</v>
          </cell>
          <cell r="Q404">
            <v>47961.894103817773</v>
          </cell>
          <cell r="R404">
            <v>62934.931954027146</v>
          </cell>
          <cell r="S404">
            <v>141052.66160015773</v>
          </cell>
          <cell r="T404">
            <v>892.84893956399833</v>
          </cell>
          <cell r="U404">
            <v>946.1796581170878</v>
          </cell>
          <cell r="V404">
            <v>993.66633123591635</v>
          </cell>
          <cell r="W404">
            <v>1011.1334645587455</v>
          </cell>
          <cell r="X404">
            <v>1084.7809550716495</v>
          </cell>
          <cell r="Y404">
            <v>463.92030027515187</v>
          </cell>
          <cell r="Z404">
            <v>521.09279472117851</v>
          </cell>
          <cell r="AA404">
            <v>541.6281770839654</v>
          </cell>
          <cell r="AB404">
            <v>563.0082868304878</v>
          </cell>
          <cell r="AC404">
            <v>629.42957772175987</v>
          </cell>
          <cell r="AD404">
            <v>25.802151826417973</v>
          </cell>
          <cell r="AE404">
            <v>32.251840748707743</v>
          </cell>
          <cell r="AF404">
            <v>31.13963444465287</v>
          </cell>
          <cell r="AG404">
            <v>28.938209617808315</v>
          </cell>
          <cell r="AH404">
            <v>26.110117363406786</v>
          </cell>
        </row>
        <row r="405">
          <cell r="B405">
            <v>2550</v>
          </cell>
          <cell r="C405" t="str">
            <v>CO</v>
          </cell>
          <cell r="D405" t="str">
            <v>Municipal</v>
          </cell>
          <cell r="E405">
            <v>5.3547054622015949E-2</v>
          </cell>
          <cell r="F405">
            <v>0</v>
          </cell>
          <cell r="G405">
            <v>0</v>
          </cell>
          <cell r="H405">
            <v>1806.0218695048588</v>
          </cell>
          <cell r="I405">
            <v>11.608880937499999</v>
          </cell>
          <cell r="J405">
            <v>0</v>
          </cell>
          <cell r="K405">
            <v>0</v>
          </cell>
          <cell r="L405">
            <v>0</v>
          </cell>
          <cell r="M405">
            <v>0</v>
          </cell>
          <cell r="N405">
            <v>1.8030385883149501E-2</v>
          </cell>
          <cell r="O405">
            <v>11038.754415924162</v>
          </cell>
          <cell r="P405">
            <v>31584.067002135522</v>
          </cell>
          <cell r="Q405">
            <v>47961.894103817773</v>
          </cell>
          <cell r="R405">
            <v>62934.931954027146</v>
          </cell>
          <cell r="S405">
            <v>141052.66160015773</v>
          </cell>
          <cell r="T405">
            <v>892.84893956399833</v>
          </cell>
          <cell r="U405">
            <v>946.1796581170878</v>
          </cell>
          <cell r="V405">
            <v>993.66633123591635</v>
          </cell>
          <cell r="W405">
            <v>1011.1334645587455</v>
          </cell>
          <cell r="X405">
            <v>1084.7809550716495</v>
          </cell>
          <cell r="Y405">
            <v>463.92030027515187</v>
          </cell>
          <cell r="Z405">
            <v>521.09279472117851</v>
          </cell>
          <cell r="AA405">
            <v>541.6281770839654</v>
          </cell>
          <cell r="AB405">
            <v>563.0082868304878</v>
          </cell>
          <cell r="AC405">
            <v>629.42957772175987</v>
          </cell>
          <cell r="AD405">
            <v>25.802151826417973</v>
          </cell>
          <cell r="AE405">
            <v>32.251840748707743</v>
          </cell>
          <cell r="AF405">
            <v>31.13963444465287</v>
          </cell>
          <cell r="AG405">
            <v>28.938209617808315</v>
          </cell>
          <cell r="AH405">
            <v>26.110117363406786</v>
          </cell>
        </row>
        <row r="406">
          <cell r="B406">
            <v>3227</v>
          </cell>
          <cell r="C406" t="str">
            <v>CO</v>
          </cell>
          <cell r="D406" t="str">
            <v>Municipal</v>
          </cell>
          <cell r="E406">
            <v>5.3547054622015949E-2</v>
          </cell>
          <cell r="F406">
            <v>0</v>
          </cell>
          <cell r="G406">
            <v>0</v>
          </cell>
          <cell r="H406">
            <v>1806.0218695048588</v>
          </cell>
          <cell r="I406">
            <v>11.608880937499999</v>
          </cell>
          <cell r="J406">
            <v>0</v>
          </cell>
          <cell r="K406">
            <v>0</v>
          </cell>
          <cell r="L406">
            <v>0</v>
          </cell>
          <cell r="M406">
            <v>0</v>
          </cell>
          <cell r="N406">
            <v>1.8030385883149501E-2</v>
          </cell>
          <cell r="O406">
            <v>11038.754415924162</v>
          </cell>
          <cell r="P406">
            <v>31584.067002135522</v>
          </cell>
          <cell r="Q406">
            <v>47961.894103817773</v>
          </cell>
          <cell r="R406">
            <v>62934.931954027146</v>
          </cell>
          <cell r="S406">
            <v>141052.66160015773</v>
          </cell>
          <cell r="T406">
            <v>892.84893956399833</v>
          </cell>
          <cell r="U406">
            <v>946.1796581170878</v>
          </cell>
          <cell r="V406">
            <v>993.66633123591635</v>
          </cell>
          <cell r="W406">
            <v>1011.1334645587455</v>
          </cell>
          <cell r="X406">
            <v>1084.7809550716495</v>
          </cell>
          <cell r="Y406">
            <v>463.92030027515187</v>
          </cell>
          <cell r="Z406">
            <v>521.09279472117851</v>
          </cell>
          <cell r="AA406">
            <v>541.6281770839654</v>
          </cell>
          <cell r="AB406">
            <v>563.0082868304878</v>
          </cell>
          <cell r="AC406">
            <v>629.42957772175987</v>
          </cell>
          <cell r="AD406">
            <v>25.802151826417973</v>
          </cell>
          <cell r="AE406">
            <v>32.251840748707743</v>
          </cell>
          <cell r="AF406">
            <v>31.13963444465287</v>
          </cell>
          <cell r="AG406">
            <v>28.938209617808315</v>
          </cell>
          <cell r="AH406">
            <v>26.110117363406786</v>
          </cell>
        </row>
        <row r="407">
          <cell r="B407">
            <v>3989</v>
          </cell>
          <cell r="C407" t="str">
            <v>CO</v>
          </cell>
          <cell r="D407" t="str">
            <v>Municipal</v>
          </cell>
          <cell r="E407">
            <v>0.22628907226509964</v>
          </cell>
          <cell r="F407">
            <v>1</v>
          </cell>
          <cell r="G407">
            <v>7984.7213915347311</v>
          </cell>
          <cell r="H407">
            <v>7984.7213915347311</v>
          </cell>
          <cell r="I407">
            <v>11.608880937499999</v>
          </cell>
          <cell r="J407">
            <v>197812.6</v>
          </cell>
          <cell r="K407">
            <v>1615381</v>
          </cell>
          <cell r="L407">
            <v>202309</v>
          </cell>
          <cell r="M407">
            <v>0.10500905165839128</v>
          </cell>
          <cell r="N407">
            <v>0.10500905165839128</v>
          </cell>
          <cell r="O407">
            <v>11038.754415924162</v>
          </cell>
          <cell r="P407">
            <v>31584.067002135522</v>
          </cell>
          <cell r="Q407">
            <v>47961.894103817773</v>
          </cell>
          <cell r="R407">
            <v>62934.931954027146</v>
          </cell>
          <cell r="S407">
            <v>141052.66160015773</v>
          </cell>
          <cell r="T407">
            <v>892.84893956399833</v>
          </cell>
          <cell r="U407">
            <v>946.1796581170878</v>
          </cell>
          <cell r="V407">
            <v>993.66633123591635</v>
          </cell>
          <cell r="W407">
            <v>1011.1334645587455</v>
          </cell>
          <cell r="X407">
            <v>1084.7809550716495</v>
          </cell>
          <cell r="Y407">
            <v>463.92030027515187</v>
          </cell>
          <cell r="Z407">
            <v>521.09279472117851</v>
          </cell>
          <cell r="AA407">
            <v>541.6281770839654</v>
          </cell>
          <cell r="AB407">
            <v>563.0082868304878</v>
          </cell>
          <cell r="AC407">
            <v>629.42957772175987</v>
          </cell>
          <cell r="AD407">
            <v>25.802151826417973</v>
          </cell>
          <cell r="AE407">
            <v>32.251840748707743</v>
          </cell>
          <cell r="AF407">
            <v>31.13963444465287</v>
          </cell>
          <cell r="AG407">
            <v>28.938209617808315</v>
          </cell>
          <cell r="AH407">
            <v>26.110117363406786</v>
          </cell>
        </row>
        <row r="408">
          <cell r="B408">
            <v>5036</v>
          </cell>
          <cell r="C408" t="str">
            <v>CO</v>
          </cell>
          <cell r="D408" t="str">
            <v>Municipal</v>
          </cell>
          <cell r="E408">
            <v>5.3547054622015949E-2</v>
          </cell>
          <cell r="F408">
            <v>0</v>
          </cell>
          <cell r="G408">
            <v>0</v>
          </cell>
          <cell r="H408">
            <v>1806.0218695048588</v>
          </cell>
          <cell r="I408">
            <v>11.608880937499999</v>
          </cell>
          <cell r="J408">
            <v>0</v>
          </cell>
          <cell r="K408">
            <v>0</v>
          </cell>
          <cell r="L408">
            <v>0</v>
          </cell>
          <cell r="M408">
            <v>0</v>
          </cell>
          <cell r="N408">
            <v>1.8030385883149501E-2</v>
          </cell>
          <cell r="O408">
            <v>11038.754415924162</v>
          </cell>
          <cell r="P408">
            <v>31584.067002135522</v>
          </cell>
          <cell r="Q408">
            <v>47961.894103817773</v>
          </cell>
          <cell r="R408">
            <v>62934.931954027146</v>
          </cell>
          <cell r="S408">
            <v>141052.66160015773</v>
          </cell>
          <cell r="T408">
            <v>892.84893956399833</v>
          </cell>
          <cell r="U408">
            <v>946.1796581170878</v>
          </cell>
          <cell r="V408">
            <v>993.66633123591635</v>
          </cell>
          <cell r="W408">
            <v>1011.1334645587455</v>
          </cell>
          <cell r="X408">
            <v>1084.7809550716495</v>
          </cell>
          <cell r="Y408">
            <v>463.92030027515187</v>
          </cell>
          <cell r="Z408">
            <v>521.09279472117851</v>
          </cell>
          <cell r="AA408">
            <v>541.6281770839654</v>
          </cell>
          <cell r="AB408">
            <v>563.0082868304878</v>
          </cell>
          <cell r="AC408">
            <v>629.42957772175987</v>
          </cell>
          <cell r="AD408">
            <v>25.802151826417973</v>
          </cell>
          <cell r="AE408">
            <v>32.251840748707743</v>
          </cell>
          <cell r="AF408">
            <v>31.13963444465287</v>
          </cell>
          <cell r="AG408">
            <v>28.938209617808315</v>
          </cell>
          <cell r="AH408">
            <v>26.110117363406786</v>
          </cell>
        </row>
        <row r="409">
          <cell r="B409">
            <v>6604</v>
          </cell>
          <cell r="C409" t="str">
            <v>CO</v>
          </cell>
          <cell r="D409" t="str">
            <v>Municipal</v>
          </cell>
          <cell r="E409">
            <v>0.23405046247512001</v>
          </cell>
          <cell r="F409">
            <v>1</v>
          </cell>
          <cell r="G409">
            <v>7806.1852021177756</v>
          </cell>
          <cell r="H409">
            <v>7806.1852021177756</v>
          </cell>
          <cell r="I409">
            <v>11.608880937499999</v>
          </cell>
          <cell r="J409">
            <v>61091.9</v>
          </cell>
          <cell r="K409">
            <v>529314</v>
          </cell>
          <cell r="L409">
            <v>67807</v>
          </cell>
          <cell r="M409">
            <v>9.7571459140040215E-2</v>
          </cell>
          <cell r="N409">
            <v>9.7571459140040215E-2</v>
          </cell>
          <cell r="O409">
            <v>11038.754415924162</v>
          </cell>
          <cell r="P409">
            <v>31584.067002135522</v>
          </cell>
          <cell r="Q409">
            <v>47961.894103817773</v>
          </cell>
          <cell r="R409">
            <v>62934.931954027146</v>
          </cell>
          <cell r="S409">
            <v>141052.66160015773</v>
          </cell>
          <cell r="T409">
            <v>892.84893956399833</v>
          </cell>
          <cell r="U409">
            <v>946.1796581170878</v>
          </cell>
          <cell r="V409">
            <v>993.66633123591635</v>
          </cell>
          <cell r="W409">
            <v>1011.1334645587455</v>
          </cell>
          <cell r="X409">
            <v>1084.7809550716495</v>
          </cell>
          <cell r="Y409">
            <v>463.92030027515187</v>
          </cell>
          <cell r="Z409">
            <v>521.09279472117851</v>
          </cell>
          <cell r="AA409">
            <v>541.6281770839654</v>
          </cell>
          <cell r="AB409">
            <v>563.0082868304878</v>
          </cell>
          <cell r="AC409">
            <v>629.42957772175987</v>
          </cell>
          <cell r="AD409">
            <v>25.802151826417973</v>
          </cell>
          <cell r="AE409">
            <v>32.251840748707743</v>
          </cell>
          <cell r="AF409">
            <v>31.13963444465287</v>
          </cell>
          <cell r="AG409">
            <v>28.938209617808315</v>
          </cell>
          <cell r="AH409">
            <v>26.110117363406786</v>
          </cell>
        </row>
        <row r="410">
          <cell r="B410">
            <v>6610</v>
          </cell>
          <cell r="C410" t="str">
            <v>CO</v>
          </cell>
          <cell r="D410" t="str">
            <v>Municipal</v>
          </cell>
          <cell r="E410">
            <v>5.3547054622015949E-2</v>
          </cell>
          <cell r="F410">
            <v>1</v>
          </cell>
          <cell r="G410">
            <v>10435.964035964036</v>
          </cell>
          <cell r="H410">
            <v>10435.964035964036</v>
          </cell>
          <cell r="I410">
            <v>11.608880937499999</v>
          </cell>
          <cell r="J410">
            <v>4143</v>
          </cell>
          <cell r="K410">
            <v>52232</v>
          </cell>
          <cell r="L410">
            <v>5005</v>
          </cell>
          <cell r="M410">
            <v>6.5970489563749235E-2</v>
          </cell>
          <cell r="N410">
            <v>6.5970489563749235E-2</v>
          </cell>
          <cell r="O410">
            <v>11038.754415924162</v>
          </cell>
          <cell r="P410">
            <v>31584.067002135522</v>
          </cell>
          <cell r="Q410">
            <v>47961.894103817773</v>
          </cell>
          <cell r="R410">
            <v>62934.931954027146</v>
          </cell>
          <cell r="S410">
            <v>141052.66160015773</v>
          </cell>
          <cell r="T410">
            <v>892.84893956399833</v>
          </cell>
          <cell r="U410">
            <v>946.1796581170878</v>
          </cell>
          <cell r="V410">
            <v>993.66633123591635</v>
          </cell>
          <cell r="W410">
            <v>1011.1334645587455</v>
          </cell>
          <cell r="X410">
            <v>1084.7809550716495</v>
          </cell>
          <cell r="Y410">
            <v>463.92030027515187</v>
          </cell>
          <cell r="Z410">
            <v>521.09279472117851</v>
          </cell>
          <cell r="AA410">
            <v>541.6281770839654</v>
          </cell>
          <cell r="AB410">
            <v>563.0082868304878</v>
          </cell>
          <cell r="AC410">
            <v>629.42957772175987</v>
          </cell>
          <cell r="AD410">
            <v>25.802151826417973</v>
          </cell>
          <cell r="AE410">
            <v>32.251840748707743</v>
          </cell>
          <cell r="AF410">
            <v>31.13963444465287</v>
          </cell>
          <cell r="AG410">
            <v>28.938209617808315</v>
          </cell>
          <cell r="AH410">
            <v>26.110117363406786</v>
          </cell>
        </row>
        <row r="411">
          <cell r="B411">
            <v>6638</v>
          </cell>
          <cell r="C411" t="str">
            <v>CO</v>
          </cell>
          <cell r="D411" t="str">
            <v>Municipal</v>
          </cell>
          <cell r="E411">
            <v>5.3547054622015949E-2</v>
          </cell>
          <cell r="F411">
            <v>1</v>
          </cell>
          <cell r="G411">
            <v>9430.7535641547856</v>
          </cell>
          <cell r="H411">
            <v>9430.7535641547856</v>
          </cell>
          <cell r="I411">
            <v>11.608880937499999</v>
          </cell>
          <cell r="J411">
            <v>12946</v>
          </cell>
          <cell r="K411">
            <v>157437</v>
          </cell>
          <cell r="L411">
            <v>16694</v>
          </cell>
          <cell r="M411">
            <v>6.7458196609135726E-2</v>
          </cell>
          <cell r="N411">
            <v>6.7458196609135726E-2</v>
          </cell>
          <cell r="O411">
            <v>11038.754415924162</v>
          </cell>
          <cell r="P411">
            <v>31584.067002135522</v>
          </cell>
          <cell r="Q411">
            <v>47961.894103817773</v>
          </cell>
          <cell r="R411">
            <v>62934.931954027146</v>
          </cell>
          <cell r="S411">
            <v>141052.66160015773</v>
          </cell>
          <cell r="T411">
            <v>892.84893956399833</v>
          </cell>
          <cell r="U411">
            <v>946.1796581170878</v>
          </cell>
          <cell r="V411">
            <v>993.66633123591635</v>
          </cell>
          <cell r="W411">
            <v>1011.1334645587455</v>
          </cell>
          <cell r="X411">
            <v>1084.7809550716495</v>
          </cell>
          <cell r="Y411">
            <v>463.92030027515187</v>
          </cell>
          <cell r="Z411">
            <v>521.09279472117851</v>
          </cell>
          <cell r="AA411">
            <v>541.6281770839654</v>
          </cell>
          <cell r="AB411">
            <v>563.0082868304878</v>
          </cell>
          <cell r="AC411">
            <v>629.42957772175987</v>
          </cell>
          <cell r="AD411">
            <v>25.802151826417973</v>
          </cell>
          <cell r="AE411">
            <v>32.251840748707743</v>
          </cell>
          <cell r="AF411">
            <v>31.13963444465287</v>
          </cell>
          <cell r="AG411">
            <v>28.938209617808315</v>
          </cell>
          <cell r="AH411">
            <v>26.110117363406786</v>
          </cell>
        </row>
        <row r="412">
          <cell r="B412">
            <v>7300</v>
          </cell>
          <cell r="C412" t="str">
            <v>CO</v>
          </cell>
          <cell r="D412" t="str">
            <v>Municipal</v>
          </cell>
          <cell r="E412">
            <v>5.3547054622015949E-2</v>
          </cell>
          <cell r="F412">
            <v>0</v>
          </cell>
          <cell r="G412">
            <v>0</v>
          </cell>
          <cell r="H412">
            <v>1806.0218695048588</v>
          </cell>
          <cell r="I412">
            <v>11.608880937499999</v>
          </cell>
          <cell r="J412">
            <v>0</v>
          </cell>
          <cell r="K412">
            <v>0</v>
          </cell>
          <cell r="L412">
            <v>0</v>
          </cell>
          <cell r="M412">
            <v>0</v>
          </cell>
          <cell r="N412">
            <v>1.8030385883149501E-2</v>
          </cell>
          <cell r="O412">
            <v>11038.754415924162</v>
          </cell>
          <cell r="P412">
            <v>31584.067002135522</v>
          </cell>
          <cell r="Q412">
            <v>47961.894103817773</v>
          </cell>
          <cell r="R412">
            <v>62934.931954027146</v>
          </cell>
          <cell r="S412">
            <v>141052.66160015773</v>
          </cell>
          <cell r="T412">
            <v>892.84893956399833</v>
          </cell>
          <cell r="U412">
            <v>946.1796581170878</v>
          </cell>
          <cell r="V412">
            <v>993.66633123591635</v>
          </cell>
          <cell r="W412">
            <v>1011.1334645587455</v>
          </cell>
          <cell r="X412">
            <v>1084.7809550716495</v>
          </cell>
          <cell r="Y412">
            <v>463.92030027515187</v>
          </cell>
          <cell r="Z412">
            <v>521.09279472117851</v>
          </cell>
          <cell r="AA412">
            <v>541.6281770839654</v>
          </cell>
          <cell r="AB412">
            <v>563.0082868304878</v>
          </cell>
          <cell r="AC412">
            <v>629.42957772175987</v>
          </cell>
          <cell r="AD412">
            <v>25.802151826417973</v>
          </cell>
          <cell r="AE412">
            <v>32.251840748707743</v>
          </cell>
          <cell r="AF412">
            <v>31.13963444465287</v>
          </cell>
          <cell r="AG412">
            <v>28.938209617808315</v>
          </cell>
          <cell r="AH412">
            <v>26.110117363406786</v>
          </cell>
        </row>
        <row r="413">
          <cell r="B413">
            <v>7826</v>
          </cell>
          <cell r="C413" t="str">
            <v>CO</v>
          </cell>
          <cell r="D413" t="str">
            <v>Municipal</v>
          </cell>
          <cell r="E413">
            <v>5.3547054622015949E-2</v>
          </cell>
          <cell r="F413">
            <v>0</v>
          </cell>
          <cell r="G413">
            <v>0</v>
          </cell>
          <cell r="H413">
            <v>1806.0218695048588</v>
          </cell>
          <cell r="I413">
            <v>11.608880937499999</v>
          </cell>
          <cell r="J413">
            <v>0</v>
          </cell>
          <cell r="K413">
            <v>0</v>
          </cell>
          <cell r="L413">
            <v>0</v>
          </cell>
          <cell r="M413">
            <v>0</v>
          </cell>
          <cell r="N413">
            <v>1.8030385883149501E-2</v>
          </cell>
          <cell r="O413">
            <v>11038.754415924162</v>
          </cell>
          <cell r="P413">
            <v>31584.067002135522</v>
          </cell>
          <cell r="Q413">
            <v>47961.894103817773</v>
          </cell>
          <cell r="R413">
            <v>62934.931954027146</v>
          </cell>
          <cell r="S413">
            <v>141052.66160015773</v>
          </cell>
          <cell r="T413">
            <v>892.84893956399833</v>
          </cell>
          <cell r="U413">
            <v>946.1796581170878</v>
          </cell>
          <cell r="V413">
            <v>993.66633123591635</v>
          </cell>
          <cell r="W413">
            <v>1011.1334645587455</v>
          </cell>
          <cell r="X413">
            <v>1084.7809550716495</v>
          </cell>
          <cell r="Y413">
            <v>463.92030027515187</v>
          </cell>
          <cell r="Z413">
            <v>521.09279472117851</v>
          </cell>
          <cell r="AA413">
            <v>541.6281770839654</v>
          </cell>
          <cell r="AB413">
            <v>563.0082868304878</v>
          </cell>
          <cell r="AC413">
            <v>629.42957772175987</v>
          </cell>
          <cell r="AD413">
            <v>25.802151826417973</v>
          </cell>
          <cell r="AE413">
            <v>32.251840748707743</v>
          </cell>
          <cell r="AF413">
            <v>31.13963444465287</v>
          </cell>
          <cell r="AG413">
            <v>28.938209617808315</v>
          </cell>
          <cell r="AH413">
            <v>26.110117363406786</v>
          </cell>
        </row>
        <row r="414">
          <cell r="B414">
            <v>8777</v>
          </cell>
          <cell r="C414" t="str">
            <v>CO</v>
          </cell>
          <cell r="D414" t="str">
            <v>Municipal</v>
          </cell>
          <cell r="E414">
            <v>5.3547054622015949E-2</v>
          </cell>
          <cell r="F414">
            <v>0</v>
          </cell>
          <cell r="G414">
            <v>0</v>
          </cell>
          <cell r="H414">
            <v>1806.0218695048588</v>
          </cell>
          <cell r="I414">
            <v>11.608880937499999</v>
          </cell>
          <cell r="J414">
            <v>0</v>
          </cell>
          <cell r="K414">
            <v>0</v>
          </cell>
          <cell r="L414">
            <v>0</v>
          </cell>
          <cell r="M414">
            <v>0</v>
          </cell>
          <cell r="N414">
            <v>1.8030385883149501E-2</v>
          </cell>
          <cell r="O414">
            <v>11038.754415924162</v>
          </cell>
          <cell r="P414">
            <v>31584.067002135522</v>
          </cell>
          <cell r="Q414">
            <v>47961.894103817773</v>
          </cell>
          <cell r="R414">
            <v>62934.931954027146</v>
          </cell>
          <cell r="S414">
            <v>141052.66160015773</v>
          </cell>
          <cell r="T414">
            <v>892.84893956399833</v>
          </cell>
          <cell r="U414">
            <v>946.1796581170878</v>
          </cell>
          <cell r="V414">
            <v>993.66633123591635</v>
          </cell>
          <cell r="W414">
            <v>1011.1334645587455</v>
          </cell>
          <cell r="X414">
            <v>1084.7809550716495</v>
          </cell>
          <cell r="Y414">
            <v>463.92030027515187</v>
          </cell>
          <cell r="Z414">
            <v>521.09279472117851</v>
          </cell>
          <cell r="AA414">
            <v>541.6281770839654</v>
          </cell>
          <cell r="AB414">
            <v>563.0082868304878</v>
          </cell>
          <cell r="AC414">
            <v>629.42957772175987</v>
          </cell>
          <cell r="AD414">
            <v>25.802151826417973</v>
          </cell>
          <cell r="AE414">
            <v>32.251840748707743</v>
          </cell>
          <cell r="AF414">
            <v>31.13963444465287</v>
          </cell>
          <cell r="AG414">
            <v>28.938209617808315</v>
          </cell>
          <cell r="AH414">
            <v>26.110117363406786</v>
          </cell>
        </row>
        <row r="415">
          <cell r="B415">
            <v>9928</v>
          </cell>
          <cell r="C415" t="str">
            <v>CO</v>
          </cell>
          <cell r="D415" t="str">
            <v>Municipal</v>
          </cell>
          <cell r="E415">
            <v>5.3547054622015949E-2</v>
          </cell>
          <cell r="F415">
            <v>0</v>
          </cell>
          <cell r="G415">
            <v>0</v>
          </cell>
          <cell r="H415">
            <v>1806.0218695048588</v>
          </cell>
          <cell r="I415">
            <v>11.608880937499999</v>
          </cell>
          <cell r="J415">
            <v>0</v>
          </cell>
          <cell r="K415">
            <v>0</v>
          </cell>
          <cell r="L415">
            <v>0</v>
          </cell>
          <cell r="M415">
            <v>0</v>
          </cell>
          <cell r="N415">
            <v>1.8030385883149501E-2</v>
          </cell>
          <cell r="O415">
            <v>11038.754415924162</v>
          </cell>
          <cell r="P415">
            <v>31584.067002135522</v>
          </cell>
          <cell r="Q415">
            <v>47961.894103817773</v>
          </cell>
          <cell r="R415">
            <v>62934.931954027146</v>
          </cell>
          <cell r="S415">
            <v>141052.66160015773</v>
          </cell>
          <cell r="T415">
            <v>892.84893956399833</v>
          </cell>
          <cell r="U415">
            <v>946.1796581170878</v>
          </cell>
          <cell r="V415">
            <v>993.66633123591635</v>
          </cell>
          <cell r="W415">
            <v>1011.1334645587455</v>
          </cell>
          <cell r="X415">
            <v>1084.7809550716495</v>
          </cell>
          <cell r="Y415">
            <v>463.92030027515187</v>
          </cell>
          <cell r="Z415">
            <v>521.09279472117851</v>
          </cell>
          <cell r="AA415">
            <v>541.6281770839654</v>
          </cell>
          <cell r="AB415">
            <v>563.0082868304878</v>
          </cell>
          <cell r="AC415">
            <v>629.42957772175987</v>
          </cell>
          <cell r="AD415">
            <v>25.802151826417973</v>
          </cell>
          <cell r="AE415">
            <v>32.251840748707743</v>
          </cell>
          <cell r="AF415">
            <v>31.13963444465287</v>
          </cell>
          <cell r="AG415">
            <v>28.938209617808315</v>
          </cell>
          <cell r="AH415">
            <v>26.110117363406786</v>
          </cell>
        </row>
        <row r="416">
          <cell r="B416">
            <v>10536</v>
          </cell>
          <cell r="C416" t="str">
            <v>CO</v>
          </cell>
          <cell r="D416" t="str">
            <v>Municipal</v>
          </cell>
          <cell r="E416">
            <v>5.3547054622015949E-2</v>
          </cell>
          <cell r="F416">
            <v>0</v>
          </cell>
          <cell r="G416">
            <v>0</v>
          </cell>
          <cell r="H416">
            <v>1806.0218695048588</v>
          </cell>
          <cell r="I416">
            <v>11.608880937499999</v>
          </cell>
          <cell r="J416">
            <v>0</v>
          </cell>
          <cell r="K416">
            <v>0</v>
          </cell>
          <cell r="L416">
            <v>0</v>
          </cell>
          <cell r="M416">
            <v>0</v>
          </cell>
          <cell r="N416">
            <v>1.8030385883149501E-2</v>
          </cell>
          <cell r="O416">
            <v>11038.754415924162</v>
          </cell>
          <cell r="P416">
            <v>31584.067002135522</v>
          </cell>
          <cell r="Q416">
            <v>47961.894103817773</v>
          </cell>
          <cell r="R416">
            <v>62934.931954027146</v>
          </cell>
          <cell r="S416">
            <v>141052.66160015773</v>
          </cell>
          <cell r="T416">
            <v>892.84893956399833</v>
          </cell>
          <cell r="U416">
            <v>946.1796581170878</v>
          </cell>
          <cell r="V416">
            <v>993.66633123591635</v>
          </cell>
          <cell r="W416">
            <v>1011.1334645587455</v>
          </cell>
          <cell r="X416">
            <v>1084.7809550716495</v>
          </cell>
          <cell r="Y416">
            <v>463.92030027515187</v>
          </cell>
          <cell r="Z416">
            <v>521.09279472117851</v>
          </cell>
          <cell r="AA416">
            <v>541.6281770839654</v>
          </cell>
          <cell r="AB416">
            <v>563.0082868304878</v>
          </cell>
          <cell r="AC416">
            <v>629.42957772175987</v>
          </cell>
          <cell r="AD416">
            <v>25.802151826417973</v>
          </cell>
          <cell r="AE416">
            <v>32.251840748707743</v>
          </cell>
          <cell r="AF416">
            <v>31.13963444465287</v>
          </cell>
          <cell r="AG416">
            <v>28.938209617808315</v>
          </cell>
          <cell r="AH416">
            <v>26.110117363406786</v>
          </cell>
        </row>
        <row r="417">
          <cell r="B417">
            <v>10633</v>
          </cell>
          <cell r="C417" t="str">
            <v>CO</v>
          </cell>
          <cell r="D417" t="str">
            <v>Municipal</v>
          </cell>
          <cell r="E417">
            <v>5.3547054622015949E-2</v>
          </cell>
          <cell r="F417">
            <v>0</v>
          </cell>
          <cell r="G417">
            <v>0</v>
          </cell>
          <cell r="H417">
            <v>1806.0218695048588</v>
          </cell>
          <cell r="I417">
            <v>11.608880937499999</v>
          </cell>
          <cell r="J417">
            <v>0</v>
          </cell>
          <cell r="K417">
            <v>0</v>
          </cell>
          <cell r="L417">
            <v>0</v>
          </cell>
          <cell r="M417">
            <v>0</v>
          </cell>
          <cell r="N417">
            <v>1.8030385883149501E-2</v>
          </cell>
          <cell r="O417">
            <v>11038.754415924162</v>
          </cell>
          <cell r="P417">
            <v>31584.067002135522</v>
          </cell>
          <cell r="Q417">
            <v>47961.894103817773</v>
          </cell>
          <cell r="R417">
            <v>62934.931954027146</v>
          </cell>
          <cell r="S417">
            <v>141052.66160015773</v>
          </cell>
          <cell r="T417">
            <v>892.84893956399833</v>
          </cell>
          <cell r="U417">
            <v>946.1796581170878</v>
          </cell>
          <cell r="V417">
            <v>993.66633123591635</v>
          </cell>
          <cell r="W417">
            <v>1011.1334645587455</v>
          </cell>
          <cell r="X417">
            <v>1084.7809550716495</v>
          </cell>
          <cell r="Y417">
            <v>463.92030027515187</v>
          </cell>
          <cell r="Z417">
            <v>521.09279472117851</v>
          </cell>
          <cell r="AA417">
            <v>541.6281770839654</v>
          </cell>
          <cell r="AB417">
            <v>563.0082868304878</v>
          </cell>
          <cell r="AC417">
            <v>629.42957772175987</v>
          </cell>
          <cell r="AD417">
            <v>25.802151826417973</v>
          </cell>
          <cell r="AE417">
            <v>32.251840748707743</v>
          </cell>
          <cell r="AF417">
            <v>31.13963444465287</v>
          </cell>
          <cell r="AG417">
            <v>28.938209617808315</v>
          </cell>
          <cell r="AH417">
            <v>26.110117363406786</v>
          </cell>
        </row>
        <row r="418">
          <cell r="B418">
            <v>10730</v>
          </cell>
          <cell r="C418" t="str">
            <v>CO</v>
          </cell>
          <cell r="D418" t="str">
            <v>Municipal</v>
          </cell>
          <cell r="E418">
            <v>5.3547054622015949E-2</v>
          </cell>
          <cell r="F418">
            <v>0</v>
          </cell>
          <cell r="G418">
            <v>0</v>
          </cell>
          <cell r="H418">
            <v>1806.0218695048588</v>
          </cell>
          <cell r="I418">
            <v>11.608880937499999</v>
          </cell>
          <cell r="J418">
            <v>0</v>
          </cell>
          <cell r="K418">
            <v>0</v>
          </cell>
          <cell r="L418">
            <v>0</v>
          </cell>
          <cell r="M418">
            <v>0</v>
          </cell>
          <cell r="N418">
            <v>1.8030385883149501E-2</v>
          </cell>
          <cell r="O418">
            <v>11038.754415924162</v>
          </cell>
          <cell r="P418">
            <v>31584.067002135522</v>
          </cell>
          <cell r="Q418">
            <v>47961.894103817773</v>
          </cell>
          <cell r="R418">
            <v>62934.931954027146</v>
          </cell>
          <cell r="S418">
            <v>141052.66160015773</v>
          </cell>
          <cell r="T418">
            <v>892.84893956399833</v>
          </cell>
          <cell r="U418">
            <v>946.1796581170878</v>
          </cell>
          <cell r="V418">
            <v>993.66633123591635</v>
          </cell>
          <cell r="W418">
            <v>1011.1334645587455</v>
          </cell>
          <cell r="X418">
            <v>1084.7809550716495</v>
          </cell>
          <cell r="Y418">
            <v>463.92030027515187</v>
          </cell>
          <cell r="Z418">
            <v>521.09279472117851</v>
          </cell>
          <cell r="AA418">
            <v>541.6281770839654</v>
          </cell>
          <cell r="AB418">
            <v>563.0082868304878</v>
          </cell>
          <cell r="AC418">
            <v>629.42957772175987</v>
          </cell>
          <cell r="AD418">
            <v>25.802151826417973</v>
          </cell>
          <cell r="AE418">
            <v>32.251840748707743</v>
          </cell>
          <cell r="AF418">
            <v>31.13963444465287</v>
          </cell>
          <cell r="AG418">
            <v>28.938209617808315</v>
          </cell>
          <cell r="AH418">
            <v>26.110117363406786</v>
          </cell>
        </row>
        <row r="419">
          <cell r="B419">
            <v>11187</v>
          </cell>
          <cell r="C419" t="str">
            <v>CO</v>
          </cell>
          <cell r="D419" t="str">
            <v>Municipal</v>
          </cell>
          <cell r="E419">
            <v>5.3547054622015949E-2</v>
          </cell>
          <cell r="F419">
            <v>1</v>
          </cell>
          <cell r="G419">
            <v>8698.5913336395643</v>
          </cell>
          <cell r="H419">
            <v>8698.5913336395643</v>
          </cell>
          <cell r="I419">
            <v>11.608880937499999</v>
          </cell>
          <cell r="J419">
            <v>34950.699999999997</v>
          </cell>
          <cell r="K419">
            <v>340863</v>
          </cell>
          <cell r="L419">
            <v>39186</v>
          </cell>
          <cell r="M419">
            <v>8.6521073566205489E-2</v>
          </cell>
          <cell r="N419">
            <v>8.6521073566205489E-2</v>
          </cell>
          <cell r="O419">
            <v>11038.754415924162</v>
          </cell>
          <cell r="P419">
            <v>31584.067002135522</v>
          </cell>
          <cell r="Q419">
            <v>47961.894103817773</v>
          </cell>
          <cell r="R419">
            <v>62934.931954027146</v>
          </cell>
          <cell r="S419">
            <v>141052.66160015773</v>
          </cell>
          <cell r="T419">
            <v>892.84893956399833</v>
          </cell>
          <cell r="U419">
            <v>946.1796581170878</v>
          </cell>
          <cell r="V419">
            <v>993.66633123591635</v>
          </cell>
          <cell r="W419">
            <v>1011.1334645587455</v>
          </cell>
          <cell r="X419">
            <v>1084.7809550716495</v>
          </cell>
          <cell r="Y419">
            <v>463.92030027515187</v>
          </cell>
          <cell r="Z419">
            <v>521.09279472117851</v>
          </cell>
          <cell r="AA419">
            <v>541.6281770839654</v>
          </cell>
          <cell r="AB419">
            <v>563.0082868304878</v>
          </cell>
          <cell r="AC419">
            <v>629.42957772175987</v>
          </cell>
          <cell r="AD419">
            <v>25.802151826417973</v>
          </cell>
          <cell r="AE419">
            <v>32.251840748707743</v>
          </cell>
          <cell r="AF419">
            <v>31.13963444465287</v>
          </cell>
          <cell r="AG419">
            <v>28.938209617808315</v>
          </cell>
          <cell r="AH419">
            <v>26.110117363406786</v>
          </cell>
        </row>
        <row r="420">
          <cell r="B420">
            <v>11256</v>
          </cell>
          <cell r="C420" t="str">
            <v>CO</v>
          </cell>
          <cell r="D420" t="str">
            <v>Municipal</v>
          </cell>
          <cell r="E420">
            <v>5.3547054622015949E-2</v>
          </cell>
          <cell r="F420">
            <v>1</v>
          </cell>
          <cell r="G420">
            <v>8018.4186882300091</v>
          </cell>
          <cell r="H420">
            <v>8018.4186882300091</v>
          </cell>
          <cell r="I420">
            <v>11.608880937499999</v>
          </cell>
          <cell r="J420">
            <v>31518.9</v>
          </cell>
          <cell r="K420">
            <v>267735</v>
          </cell>
          <cell r="L420">
            <v>33390</v>
          </cell>
          <cell r="M420">
            <v>0.10035092007381366</v>
          </cell>
          <cell r="N420">
            <v>0.10035092007381366</v>
          </cell>
          <cell r="O420">
            <v>11038.754415924162</v>
          </cell>
          <cell r="P420">
            <v>31584.067002135522</v>
          </cell>
          <cell r="Q420">
            <v>47961.894103817773</v>
          </cell>
          <cell r="R420">
            <v>62934.931954027146</v>
          </cell>
          <cell r="S420">
            <v>141052.66160015773</v>
          </cell>
          <cell r="T420">
            <v>892.84893956399833</v>
          </cell>
          <cell r="U420">
            <v>946.1796581170878</v>
          </cell>
          <cell r="V420">
            <v>993.66633123591635</v>
          </cell>
          <cell r="W420">
            <v>1011.1334645587455</v>
          </cell>
          <cell r="X420">
            <v>1084.7809550716495</v>
          </cell>
          <cell r="Y420">
            <v>463.92030027515187</v>
          </cell>
          <cell r="Z420">
            <v>521.09279472117851</v>
          </cell>
          <cell r="AA420">
            <v>541.6281770839654</v>
          </cell>
          <cell r="AB420">
            <v>563.0082868304878</v>
          </cell>
          <cell r="AC420">
            <v>629.42957772175987</v>
          </cell>
          <cell r="AD420">
            <v>25.802151826417973</v>
          </cell>
          <cell r="AE420">
            <v>32.251840748707743</v>
          </cell>
          <cell r="AF420">
            <v>31.13963444465287</v>
          </cell>
          <cell r="AG420">
            <v>28.938209617808315</v>
          </cell>
          <cell r="AH420">
            <v>26.110117363406786</v>
          </cell>
        </row>
        <row r="421">
          <cell r="B421">
            <v>17834</v>
          </cell>
          <cell r="C421" t="str">
            <v>CO</v>
          </cell>
          <cell r="D421" t="str">
            <v>Municipal</v>
          </cell>
          <cell r="E421">
            <v>5.3547054622015949E-2</v>
          </cell>
          <cell r="F421">
            <v>0</v>
          </cell>
          <cell r="G421">
            <v>0</v>
          </cell>
          <cell r="H421">
            <v>1806.0218695048588</v>
          </cell>
          <cell r="I421">
            <v>11.608880937499999</v>
          </cell>
          <cell r="J421">
            <v>0</v>
          </cell>
          <cell r="K421">
            <v>0</v>
          </cell>
          <cell r="L421">
            <v>0</v>
          </cell>
          <cell r="M421">
            <v>0</v>
          </cell>
          <cell r="N421">
            <v>1.8030385883149501E-2</v>
          </cell>
          <cell r="O421">
            <v>11038.754415924162</v>
          </cell>
          <cell r="P421">
            <v>31584.067002135522</v>
          </cell>
          <cell r="Q421">
            <v>47961.894103817773</v>
          </cell>
          <cell r="R421">
            <v>62934.931954027146</v>
          </cell>
          <cell r="S421">
            <v>141052.66160015773</v>
          </cell>
          <cell r="T421">
            <v>892.84893956399833</v>
          </cell>
          <cell r="U421">
            <v>946.1796581170878</v>
          </cell>
          <cell r="V421">
            <v>993.66633123591635</v>
          </cell>
          <cell r="W421">
            <v>1011.1334645587455</v>
          </cell>
          <cell r="X421">
            <v>1084.7809550716495</v>
          </cell>
          <cell r="Y421">
            <v>463.92030027515187</v>
          </cell>
          <cell r="Z421">
            <v>521.09279472117851</v>
          </cell>
          <cell r="AA421">
            <v>541.6281770839654</v>
          </cell>
          <cell r="AB421">
            <v>563.0082868304878</v>
          </cell>
          <cell r="AC421">
            <v>629.42957772175987</v>
          </cell>
          <cell r="AD421">
            <v>25.802151826417973</v>
          </cell>
          <cell r="AE421">
            <v>32.251840748707743</v>
          </cell>
          <cell r="AF421">
            <v>31.13963444465287</v>
          </cell>
          <cell r="AG421">
            <v>28.938209617808315</v>
          </cell>
          <cell r="AH421">
            <v>26.110117363406786</v>
          </cell>
        </row>
        <row r="422">
          <cell r="B422">
            <v>19204</v>
          </cell>
          <cell r="C422" t="str">
            <v>CO</v>
          </cell>
          <cell r="D422" t="str">
            <v>Municipal</v>
          </cell>
          <cell r="E422">
            <v>5.3547054622015949E-2</v>
          </cell>
          <cell r="F422">
            <v>0</v>
          </cell>
          <cell r="G422">
            <v>0</v>
          </cell>
          <cell r="H422">
            <v>1806.0218695048588</v>
          </cell>
          <cell r="I422">
            <v>11.608880937499999</v>
          </cell>
          <cell r="J422">
            <v>0</v>
          </cell>
          <cell r="K422">
            <v>0</v>
          </cell>
          <cell r="L422">
            <v>0</v>
          </cell>
          <cell r="M422">
            <v>0</v>
          </cell>
          <cell r="N422">
            <v>1.8030385883149501E-2</v>
          </cell>
          <cell r="O422">
            <v>11038.754415924162</v>
          </cell>
          <cell r="P422">
            <v>31584.067002135522</v>
          </cell>
          <cell r="Q422">
            <v>47961.894103817773</v>
          </cell>
          <cell r="R422">
            <v>62934.931954027146</v>
          </cell>
          <cell r="S422">
            <v>141052.66160015773</v>
          </cell>
          <cell r="T422">
            <v>892.84893956399833</v>
          </cell>
          <cell r="U422">
            <v>946.1796581170878</v>
          </cell>
          <cell r="V422">
            <v>993.66633123591635</v>
          </cell>
          <cell r="W422">
            <v>1011.1334645587455</v>
          </cell>
          <cell r="X422">
            <v>1084.7809550716495</v>
          </cell>
          <cell r="Y422">
            <v>463.92030027515187</v>
          </cell>
          <cell r="Z422">
            <v>521.09279472117851</v>
          </cell>
          <cell r="AA422">
            <v>541.6281770839654</v>
          </cell>
          <cell r="AB422">
            <v>563.0082868304878</v>
          </cell>
          <cell r="AC422">
            <v>629.42957772175987</v>
          </cell>
          <cell r="AD422">
            <v>25.802151826417973</v>
          </cell>
          <cell r="AE422">
            <v>32.251840748707743</v>
          </cell>
          <cell r="AF422">
            <v>31.13963444465287</v>
          </cell>
          <cell r="AG422">
            <v>28.938209617808315</v>
          </cell>
          <cell r="AH422">
            <v>26.110117363406786</v>
          </cell>
        </row>
        <row r="423">
          <cell r="B423">
            <v>21021</v>
          </cell>
          <cell r="C423" t="str">
            <v>CO</v>
          </cell>
          <cell r="D423" t="str">
            <v>Municipal</v>
          </cell>
          <cell r="E423">
            <v>5.3547054622015949E-2</v>
          </cell>
          <cell r="F423">
            <v>0</v>
          </cell>
          <cell r="G423">
            <v>0</v>
          </cell>
          <cell r="H423">
            <v>1806.0218695048588</v>
          </cell>
          <cell r="I423">
            <v>11.608880937499999</v>
          </cell>
          <cell r="J423">
            <v>0</v>
          </cell>
          <cell r="K423">
            <v>0</v>
          </cell>
          <cell r="L423">
            <v>0</v>
          </cell>
          <cell r="M423">
            <v>0</v>
          </cell>
          <cell r="N423">
            <v>1.8030385883149501E-2</v>
          </cell>
          <cell r="O423">
            <v>11038.754415924162</v>
          </cell>
          <cell r="P423">
            <v>31584.067002135522</v>
          </cell>
          <cell r="Q423">
            <v>47961.894103817773</v>
          </cell>
          <cell r="R423">
            <v>62934.931954027146</v>
          </cell>
          <cell r="S423">
            <v>141052.66160015773</v>
          </cell>
          <cell r="T423">
            <v>892.84893956399833</v>
          </cell>
          <cell r="U423">
            <v>946.1796581170878</v>
          </cell>
          <cell r="V423">
            <v>993.66633123591635</v>
          </cell>
          <cell r="W423">
            <v>1011.1334645587455</v>
          </cell>
          <cell r="X423">
            <v>1084.7809550716495</v>
          </cell>
          <cell r="Y423">
            <v>463.92030027515187</v>
          </cell>
          <cell r="Z423">
            <v>521.09279472117851</v>
          </cell>
          <cell r="AA423">
            <v>541.6281770839654</v>
          </cell>
          <cell r="AB423">
            <v>563.0082868304878</v>
          </cell>
          <cell r="AC423">
            <v>629.42957772175987</v>
          </cell>
          <cell r="AD423">
            <v>25.802151826417973</v>
          </cell>
          <cell r="AE423">
            <v>32.251840748707743</v>
          </cell>
          <cell r="AF423">
            <v>31.13963444465287</v>
          </cell>
          <cell r="AG423">
            <v>28.938209617808315</v>
          </cell>
          <cell r="AH423">
            <v>26.110117363406786</v>
          </cell>
        </row>
        <row r="424">
          <cell r="B424">
            <v>21143</v>
          </cell>
          <cell r="C424" t="str">
            <v>CO</v>
          </cell>
          <cell r="D424" t="str">
            <v>Municipal</v>
          </cell>
          <cell r="E424">
            <v>5.3547054622015949E-2</v>
          </cell>
          <cell r="F424">
            <v>0</v>
          </cell>
          <cell r="G424">
            <v>0</v>
          </cell>
          <cell r="H424">
            <v>1806.0218695048588</v>
          </cell>
          <cell r="I424">
            <v>11.608880937499999</v>
          </cell>
          <cell r="J424">
            <v>0</v>
          </cell>
          <cell r="K424">
            <v>0</v>
          </cell>
          <cell r="L424">
            <v>0</v>
          </cell>
          <cell r="M424">
            <v>0</v>
          </cell>
          <cell r="N424">
            <v>1.8030385883149501E-2</v>
          </cell>
          <cell r="O424">
            <v>11038.754415924162</v>
          </cell>
          <cell r="P424">
            <v>31584.067002135522</v>
          </cell>
          <cell r="Q424">
            <v>47961.894103817773</v>
          </cell>
          <cell r="R424">
            <v>62934.931954027146</v>
          </cell>
          <cell r="S424">
            <v>141052.66160015773</v>
          </cell>
          <cell r="T424">
            <v>892.84893956399833</v>
          </cell>
          <cell r="U424">
            <v>946.1796581170878</v>
          </cell>
          <cell r="V424">
            <v>993.66633123591635</v>
          </cell>
          <cell r="W424">
            <v>1011.1334645587455</v>
          </cell>
          <cell r="X424">
            <v>1084.7809550716495</v>
          </cell>
          <cell r="Y424">
            <v>463.92030027515187</v>
          </cell>
          <cell r="Z424">
            <v>521.09279472117851</v>
          </cell>
          <cell r="AA424">
            <v>541.6281770839654</v>
          </cell>
          <cell r="AB424">
            <v>563.0082868304878</v>
          </cell>
          <cell r="AC424">
            <v>629.42957772175987</v>
          </cell>
          <cell r="AD424">
            <v>25.802151826417973</v>
          </cell>
          <cell r="AE424">
            <v>32.251840748707743</v>
          </cell>
          <cell r="AF424">
            <v>31.13963444465287</v>
          </cell>
          <cell r="AG424">
            <v>28.938209617808315</v>
          </cell>
          <cell r="AH424">
            <v>26.110117363406786</v>
          </cell>
        </row>
        <row r="425">
          <cell r="B425">
            <v>6418</v>
          </cell>
          <cell r="C425" t="str">
            <v>CO</v>
          </cell>
          <cell r="D425" t="str">
            <v>Municipal</v>
          </cell>
          <cell r="E425">
            <v>5.3547054622015949E-2</v>
          </cell>
          <cell r="F425">
            <v>0</v>
          </cell>
          <cell r="G425">
            <v>0</v>
          </cell>
          <cell r="H425">
            <v>1806.0218695048588</v>
          </cell>
          <cell r="I425">
            <v>11.608880937499999</v>
          </cell>
          <cell r="J425">
            <v>0</v>
          </cell>
          <cell r="K425">
            <v>0</v>
          </cell>
          <cell r="L425">
            <v>0</v>
          </cell>
          <cell r="M425">
            <v>0</v>
          </cell>
          <cell r="N425">
            <v>1.8030385883149501E-2</v>
          </cell>
          <cell r="O425">
            <v>11038.754415924162</v>
          </cell>
          <cell r="P425">
            <v>31584.067002135522</v>
          </cell>
          <cell r="Q425">
            <v>47961.894103817773</v>
          </cell>
          <cell r="R425">
            <v>62934.931954027146</v>
          </cell>
          <cell r="S425">
            <v>141052.66160015773</v>
          </cell>
          <cell r="T425">
            <v>892.84893956399833</v>
          </cell>
          <cell r="U425">
            <v>946.1796581170878</v>
          </cell>
          <cell r="V425">
            <v>993.66633123591635</v>
          </cell>
          <cell r="W425">
            <v>1011.1334645587455</v>
          </cell>
          <cell r="X425">
            <v>1084.7809550716495</v>
          </cell>
          <cell r="Y425">
            <v>463.92030027515187</v>
          </cell>
          <cell r="Z425">
            <v>521.09279472117851</v>
          </cell>
          <cell r="AA425">
            <v>541.6281770839654</v>
          </cell>
          <cell r="AB425">
            <v>563.0082868304878</v>
          </cell>
          <cell r="AC425">
            <v>629.42957772175987</v>
          </cell>
          <cell r="AD425">
            <v>25.802151826417973</v>
          </cell>
          <cell r="AE425">
            <v>32.251840748707743</v>
          </cell>
          <cell r="AF425">
            <v>31.13963444465287</v>
          </cell>
          <cell r="AG425">
            <v>28.938209617808315</v>
          </cell>
          <cell r="AH425">
            <v>26.110117363406786</v>
          </cell>
        </row>
        <row r="426">
          <cell r="B426">
            <v>6752</v>
          </cell>
          <cell r="C426" t="str">
            <v>CO</v>
          </cell>
          <cell r="D426" t="str">
            <v>Municipal</v>
          </cell>
          <cell r="E426">
            <v>5.3547054622015949E-2</v>
          </cell>
          <cell r="F426">
            <v>0</v>
          </cell>
          <cell r="G426">
            <v>0</v>
          </cell>
          <cell r="H426">
            <v>1806.0218695048588</v>
          </cell>
          <cell r="I426">
            <v>11.608880937499999</v>
          </cell>
          <cell r="J426">
            <v>0</v>
          </cell>
          <cell r="K426">
            <v>0</v>
          </cell>
          <cell r="L426">
            <v>0</v>
          </cell>
          <cell r="M426">
            <v>0</v>
          </cell>
          <cell r="N426">
            <v>1.8030385883149501E-2</v>
          </cell>
          <cell r="O426">
            <v>11038.754415924162</v>
          </cell>
          <cell r="P426">
            <v>31584.067002135522</v>
          </cell>
          <cell r="Q426">
            <v>47961.894103817773</v>
          </cell>
          <cell r="R426">
            <v>62934.931954027146</v>
          </cell>
          <cell r="S426">
            <v>141052.66160015773</v>
          </cell>
          <cell r="T426">
            <v>892.84893956399833</v>
          </cell>
          <cell r="U426">
            <v>946.1796581170878</v>
          </cell>
          <cell r="V426">
            <v>993.66633123591635</v>
          </cell>
          <cell r="W426">
            <v>1011.1334645587455</v>
          </cell>
          <cell r="X426">
            <v>1084.7809550716495</v>
          </cell>
          <cell r="Y426">
            <v>463.92030027515187</v>
          </cell>
          <cell r="Z426">
            <v>521.09279472117851</v>
          </cell>
          <cell r="AA426">
            <v>541.6281770839654</v>
          </cell>
          <cell r="AB426">
            <v>563.0082868304878</v>
          </cell>
          <cell r="AC426">
            <v>629.42957772175987</v>
          </cell>
          <cell r="AD426">
            <v>25.802151826417973</v>
          </cell>
          <cell r="AE426">
            <v>32.251840748707743</v>
          </cell>
          <cell r="AF426">
            <v>31.13963444465287</v>
          </cell>
          <cell r="AG426">
            <v>28.938209617808315</v>
          </cell>
          <cell r="AH426">
            <v>26.110117363406786</v>
          </cell>
        </row>
        <row r="427">
          <cell r="B427">
            <v>7478</v>
          </cell>
          <cell r="C427" t="str">
            <v>CO</v>
          </cell>
          <cell r="D427" t="str">
            <v>Municipal</v>
          </cell>
          <cell r="E427">
            <v>5.3547054622015949E-2</v>
          </cell>
          <cell r="F427">
            <v>0</v>
          </cell>
          <cell r="G427">
            <v>0</v>
          </cell>
          <cell r="H427">
            <v>1806.0218695048588</v>
          </cell>
          <cell r="I427">
            <v>11.608880937499999</v>
          </cell>
          <cell r="J427">
            <v>0</v>
          </cell>
          <cell r="K427">
            <v>0</v>
          </cell>
          <cell r="L427">
            <v>0</v>
          </cell>
          <cell r="M427">
            <v>0</v>
          </cell>
          <cell r="N427">
            <v>1.8030385883149501E-2</v>
          </cell>
          <cell r="O427">
            <v>11038.754415924162</v>
          </cell>
          <cell r="P427">
            <v>31584.067002135522</v>
          </cell>
          <cell r="Q427">
            <v>47961.894103817773</v>
          </cell>
          <cell r="R427">
            <v>62934.931954027146</v>
          </cell>
          <cell r="S427">
            <v>141052.66160015773</v>
          </cell>
          <cell r="T427">
            <v>892.84893956399833</v>
          </cell>
          <cell r="U427">
            <v>946.1796581170878</v>
          </cell>
          <cell r="V427">
            <v>993.66633123591635</v>
          </cell>
          <cell r="W427">
            <v>1011.1334645587455</v>
          </cell>
          <cell r="X427">
            <v>1084.7809550716495</v>
          </cell>
          <cell r="Y427">
            <v>463.92030027515187</v>
          </cell>
          <cell r="Z427">
            <v>521.09279472117851</v>
          </cell>
          <cell r="AA427">
            <v>541.6281770839654</v>
          </cell>
          <cell r="AB427">
            <v>563.0082868304878</v>
          </cell>
          <cell r="AC427">
            <v>629.42957772175987</v>
          </cell>
          <cell r="AD427">
            <v>25.802151826417973</v>
          </cell>
          <cell r="AE427">
            <v>32.251840748707743</v>
          </cell>
          <cell r="AF427">
            <v>31.13963444465287</v>
          </cell>
          <cell r="AG427">
            <v>28.938209617808315</v>
          </cell>
          <cell r="AH427">
            <v>26.110117363406786</v>
          </cell>
        </row>
        <row r="428">
          <cell r="B428">
            <v>8311</v>
          </cell>
          <cell r="C428" t="str">
            <v>CO</v>
          </cell>
          <cell r="D428" t="str">
            <v>Municipal</v>
          </cell>
          <cell r="E428">
            <v>5.3547054622015949E-2</v>
          </cell>
          <cell r="F428">
            <v>0</v>
          </cell>
          <cell r="G428">
            <v>0</v>
          </cell>
          <cell r="H428">
            <v>1806.0218695048588</v>
          </cell>
          <cell r="I428">
            <v>11.608880937499999</v>
          </cell>
          <cell r="J428">
            <v>0</v>
          </cell>
          <cell r="K428">
            <v>0</v>
          </cell>
          <cell r="L428">
            <v>0</v>
          </cell>
          <cell r="M428">
            <v>0</v>
          </cell>
          <cell r="N428">
            <v>1.8030385883149501E-2</v>
          </cell>
          <cell r="O428">
            <v>11038.754415924162</v>
          </cell>
          <cell r="P428">
            <v>31584.067002135522</v>
          </cell>
          <cell r="Q428">
            <v>47961.894103817773</v>
          </cell>
          <cell r="R428">
            <v>62934.931954027146</v>
          </cell>
          <cell r="S428">
            <v>141052.66160015773</v>
          </cell>
          <cell r="T428">
            <v>892.84893956399833</v>
          </cell>
          <cell r="U428">
            <v>946.1796581170878</v>
          </cell>
          <cell r="V428">
            <v>993.66633123591635</v>
          </cell>
          <cell r="W428">
            <v>1011.1334645587455</v>
          </cell>
          <cell r="X428">
            <v>1084.7809550716495</v>
          </cell>
          <cell r="Y428">
            <v>463.92030027515187</v>
          </cell>
          <cell r="Z428">
            <v>521.09279472117851</v>
          </cell>
          <cell r="AA428">
            <v>541.6281770839654</v>
          </cell>
          <cell r="AB428">
            <v>563.0082868304878</v>
          </cell>
          <cell r="AC428">
            <v>629.42957772175987</v>
          </cell>
          <cell r="AD428">
            <v>25.802151826417973</v>
          </cell>
          <cell r="AE428">
            <v>32.251840748707743</v>
          </cell>
          <cell r="AF428">
            <v>31.13963444465287</v>
          </cell>
          <cell r="AG428">
            <v>28.938209617808315</v>
          </cell>
          <cell r="AH428">
            <v>26.110117363406786</v>
          </cell>
        </row>
        <row r="429">
          <cell r="B429">
            <v>8751</v>
          </cell>
          <cell r="C429" t="str">
            <v>CO</v>
          </cell>
          <cell r="D429" t="str">
            <v>Municipal</v>
          </cell>
          <cell r="E429">
            <v>5.3547054622015949E-2</v>
          </cell>
          <cell r="F429">
            <v>0</v>
          </cell>
          <cell r="G429">
            <v>0</v>
          </cell>
          <cell r="H429">
            <v>1806.0218695048588</v>
          </cell>
          <cell r="I429">
            <v>11.608880937499999</v>
          </cell>
          <cell r="J429">
            <v>0</v>
          </cell>
          <cell r="K429">
            <v>0</v>
          </cell>
          <cell r="L429">
            <v>0</v>
          </cell>
          <cell r="M429">
            <v>0</v>
          </cell>
          <cell r="N429">
            <v>1.8030385883149501E-2</v>
          </cell>
          <cell r="O429">
            <v>11038.754415924162</v>
          </cell>
          <cell r="P429">
            <v>31584.067002135522</v>
          </cell>
          <cell r="Q429">
            <v>47961.894103817773</v>
          </cell>
          <cell r="R429">
            <v>62934.931954027146</v>
          </cell>
          <cell r="S429">
            <v>141052.66160015773</v>
          </cell>
          <cell r="T429">
            <v>892.84893956399833</v>
          </cell>
          <cell r="U429">
            <v>946.1796581170878</v>
          </cell>
          <cell r="V429">
            <v>993.66633123591635</v>
          </cell>
          <cell r="W429">
            <v>1011.1334645587455</v>
          </cell>
          <cell r="X429">
            <v>1084.7809550716495</v>
          </cell>
          <cell r="Y429">
            <v>463.92030027515187</v>
          </cell>
          <cell r="Z429">
            <v>521.09279472117851</v>
          </cell>
          <cell r="AA429">
            <v>541.6281770839654</v>
          </cell>
          <cell r="AB429">
            <v>563.0082868304878</v>
          </cell>
          <cell r="AC429">
            <v>629.42957772175987</v>
          </cell>
          <cell r="AD429">
            <v>25.802151826417973</v>
          </cell>
          <cell r="AE429">
            <v>32.251840748707743</v>
          </cell>
          <cell r="AF429">
            <v>31.13963444465287</v>
          </cell>
          <cell r="AG429">
            <v>28.938209617808315</v>
          </cell>
          <cell r="AH429">
            <v>26.110117363406786</v>
          </cell>
        </row>
        <row r="430">
          <cell r="B430">
            <v>11376</v>
          </cell>
          <cell r="C430" t="str">
            <v>CO</v>
          </cell>
          <cell r="D430" t="str">
            <v>Municipal</v>
          </cell>
          <cell r="E430">
            <v>5.3547054622015949E-2</v>
          </cell>
          <cell r="F430">
            <v>0</v>
          </cell>
          <cell r="G430">
            <v>0</v>
          </cell>
          <cell r="H430">
            <v>1806.0218695048588</v>
          </cell>
          <cell r="I430">
            <v>11.608880937499999</v>
          </cell>
          <cell r="J430">
            <v>0</v>
          </cell>
          <cell r="K430">
            <v>0</v>
          </cell>
          <cell r="L430">
            <v>0</v>
          </cell>
          <cell r="M430">
            <v>0</v>
          </cell>
          <cell r="N430">
            <v>1.8030385883149501E-2</v>
          </cell>
          <cell r="O430">
            <v>11038.754415924162</v>
          </cell>
          <cell r="P430">
            <v>31584.067002135522</v>
          </cell>
          <cell r="Q430">
            <v>47961.894103817773</v>
          </cell>
          <cell r="R430">
            <v>62934.931954027146</v>
          </cell>
          <cell r="S430">
            <v>141052.66160015773</v>
          </cell>
          <cell r="T430">
            <v>892.84893956399833</v>
          </cell>
          <cell r="U430">
            <v>946.1796581170878</v>
          </cell>
          <cell r="V430">
            <v>993.66633123591635</v>
          </cell>
          <cell r="W430">
            <v>1011.1334645587455</v>
          </cell>
          <cell r="X430">
            <v>1084.7809550716495</v>
          </cell>
          <cell r="Y430">
            <v>463.92030027515187</v>
          </cell>
          <cell r="Z430">
            <v>521.09279472117851</v>
          </cell>
          <cell r="AA430">
            <v>541.6281770839654</v>
          </cell>
          <cell r="AB430">
            <v>563.0082868304878</v>
          </cell>
          <cell r="AC430">
            <v>629.42957772175987</v>
          </cell>
          <cell r="AD430">
            <v>25.802151826417973</v>
          </cell>
          <cell r="AE430">
            <v>32.251840748707743</v>
          </cell>
          <cell r="AF430">
            <v>31.13963444465287</v>
          </cell>
          <cell r="AG430">
            <v>28.938209617808315</v>
          </cell>
          <cell r="AH430">
            <v>26.110117363406786</v>
          </cell>
        </row>
        <row r="431">
          <cell r="B431">
            <v>14054</v>
          </cell>
          <cell r="C431" t="str">
            <v>CO</v>
          </cell>
          <cell r="D431" t="str">
            <v>Municipal</v>
          </cell>
          <cell r="E431">
            <v>5.3547054622015949E-2</v>
          </cell>
          <cell r="F431">
            <v>0</v>
          </cell>
          <cell r="G431">
            <v>0</v>
          </cell>
          <cell r="H431">
            <v>1806.0218695048588</v>
          </cell>
          <cell r="I431">
            <v>11.608880937499999</v>
          </cell>
          <cell r="J431">
            <v>0</v>
          </cell>
          <cell r="K431">
            <v>0</v>
          </cell>
          <cell r="L431">
            <v>0</v>
          </cell>
          <cell r="M431">
            <v>0</v>
          </cell>
          <cell r="N431">
            <v>1.8030385883149501E-2</v>
          </cell>
          <cell r="O431">
            <v>11038.754415924162</v>
          </cell>
          <cell r="P431">
            <v>31584.067002135522</v>
          </cell>
          <cell r="Q431">
            <v>47961.894103817773</v>
          </cell>
          <cell r="R431">
            <v>62934.931954027146</v>
          </cell>
          <cell r="S431">
            <v>141052.66160015773</v>
          </cell>
          <cell r="T431">
            <v>892.84893956399833</v>
          </cell>
          <cell r="U431">
            <v>946.1796581170878</v>
          </cell>
          <cell r="V431">
            <v>993.66633123591635</v>
          </cell>
          <cell r="W431">
            <v>1011.1334645587455</v>
          </cell>
          <cell r="X431">
            <v>1084.7809550716495</v>
          </cell>
          <cell r="Y431">
            <v>463.92030027515187</v>
          </cell>
          <cell r="Z431">
            <v>521.09279472117851</v>
          </cell>
          <cell r="AA431">
            <v>541.6281770839654</v>
          </cell>
          <cell r="AB431">
            <v>563.0082868304878</v>
          </cell>
          <cell r="AC431">
            <v>629.42957772175987</v>
          </cell>
          <cell r="AD431">
            <v>25.802151826417973</v>
          </cell>
          <cell r="AE431">
            <v>32.251840748707743</v>
          </cell>
          <cell r="AF431">
            <v>31.13963444465287</v>
          </cell>
          <cell r="AG431">
            <v>28.938209617808315</v>
          </cell>
          <cell r="AH431">
            <v>26.110117363406786</v>
          </cell>
        </row>
        <row r="432">
          <cell r="B432">
            <v>7716</v>
          </cell>
          <cell r="C432" t="str">
            <v>CT</v>
          </cell>
          <cell r="D432" t="str">
            <v>Municipal</v>
          </cell>
          <cell r="E432">
            <v>5.0967575203185091E-3</v>
          </cell>
          <cell r="F432">
            <v>1</v>
          </cell>
          <cell r="G432">
            <v>8477.7513726132911</v>
          </cell>
          <cell r="H432">
            <v>8477.7513726132911</v>
          </cell>
          <cell r="I432">
            <v>11.608880937499999</v>
          </cell>
          <cell r="J432">
            <v>16511.900000000001</v>
          </cell>
          <cell r="K432">
            <v>103454</v>
          </cell>
          <cell r="L432">
            <v>12203</v>
          </cell>
          <cell r="M432">
            <v>0.14317418283523356</v>
          </cell>
          <cell r="N432">
            <v>0.14317418283523356</v>
          </cell>
          <cell r="O432">
            <v>13295.555160778811</v>
          </cell>
          <cell r="P432">
            <v>37068.380046145176</v>
          </cell>
          <cell r="Q432">
            <v>58559.8516830769</v>
          </cell>
          <cell r="R432">
            <v>76009.128633657834</v>
          </cell>
          <cell r="S432">
            <v>182247.51762815489</v>
          </cell>
          <cell r="T432">
            <v>1706.6856395493905</v>
          </cell>
          <cell r="U432">
            <v>1869.875739598953</v>
          </cell>
          <cell r="V432">
            <v>1936.7038100513585</v>
          </cell>
          <cell r="W432">
            <v>1981.2091292919329</v>
          </cell>
          <cell r="X432">
            <v>2222.8316415586723</v>
          </cell>
          <cell r="Y432">
            <v>670.94371179965583</v>
          </cell>
          <cell r="Z432">
            <v>692.85943543001633</v>
          </cell>
          <cell r="AA432">
            <v>676.89006350944487</v>
          </cell>
          <cell r="AB432">
            <v>665.75702151901498</v>
          </cell>
          <cell r="AC432">
            <v>770.88693285785916</v>
          </cell>
          <cell r="AD432">
            <v>344.91940121791515</v>
          </cell>
          <cell r="AE432">
            <v>610.6381639301643</v>
          </cell>
          <cell r="AF432">
            <v>741.59036779775886</v>
          </cell>
          <cell r="AG432">
            <v>809.92821998965451</v>
          </cell>
          <cell r="AH432">
            <v>1035.1222542845096</v>
          </cell>
        </row>
        <row r="433">
          <cell r="B433">
            <v>57313</v>
          </cell>
          <cell r="C433" t="str">
            <v>CT</v>
          </cell>
          <cell r="D433" t="str">
            <v>Behind the Meter</v>
          </cell>
          <cell r="E433">
            <v>5.0967575203185091E-3</v>
          </cell>
          <cell r="F433">
            <v>1</v>
          </cell>
          <cell r="G433">
            <v>7721.5259362642473</v>
          </cell>
          <cell r="H433">
            <v>7721.5259362642473</v>
          </cell>
          <cell r="I433">
            <v>11.608880937499999</v>
          </cell>
          <cell r="J433">
            <v>380666.2</v>
          </cell>
          <cell r="K433">
            <v>2489613</v>
          </cell>
          <cell r="L433">
            <v>322425</v>
          </cell>
          <cell r="M433">
            <v>0.13486042961886799</v>
          </cell>
          <cell r="N433">
            <v>0.13486042961886799</v>
          </cell>
          <cell r="O433">
            <v>13295.555160778811</v>
          </cell>
          <cell r="P433">
            <v>37068.380046145176</v>
          </cell>
          <cell r="Q433">
            <v>58559.8516830769</v>
          </cell>
          <cell r="R433">
            <v>76009.128633657834</v>
          </cell>
          <cell r="S433">
            <v>182247.51762815489</v>
          </cell>
          <cell r="T433">
            <v>1706.6856395493905</v>
          </cell>
          <cell r="U433">
            <v>1869.875739598953</v>
          </cell>
          <cell r="V433">
            <v>1936.7038100513585</v>
          </cell>
          <cell r="W433">
            <v>1981.2091292919329</v>
          </cell>
          <cell r="X433">
            <v>2222.8316415586723</v>
          </cell>
          <cell r="Y433">
            <v>670.94371179965583</v>
          </cell>
          <cell r="Z433">
            <v>692.85943543001633</v>
          </cell>
          <cell r="AA433">
            <v>676.89006350944487</v>
          </cell>
          <cell r="AB433">
            <v>665.75702151901498</v>
          </cell>
          <cell r="AC433">
            <v>770.88693285785916</v>
          </cell>
          <cell r="AD433">
            <v>344.91940121791515</v>
          </cell>
          <cell r="AE433">
            <v>610.6381639301643</v>
          </cell>
          <cell r="AF433">
            <v>741.59036779775886</v>
          </cell>
          <cell r="AG433">
            <v>809.92821998965451</v>
          </cell>
          <cell r="AH433">
            <v>1035.1222542845096</v>
          </cell>
        </row>
        <row r="434">
          <cell r="B434">
            <v>59086</v>
          </cell>
          <cell r="C434" t="str">
            <v>CT</v>
          </cell>
          <cell r="D434" t="str">
            <v>Behind the Meter</v>
          </cell>
          <cell r="E434">
            <v>5.0967575203185091E-3</v>
          </cell>
          <cell r="F434">
            <v>0</v>
          </cell>
          <cell r="G434">
            <v>0</v>
          </cell>
          <cell r="H434">
            <v>4913.9582672421784</v>
          </cell>
          <cell r="I434">
            <v>11.608880937499999</v>
          </cell>
          <cell r="J434">
            <v>0</v>
          </cell>
          <cell r="K434">
            <v>0</v>
          </cell>
          <cell r="L434">
            <v>0</v>
          </cell>
          <cell r="M434">
            <v>0</v>
          </cell>
          <cell r="N434">
            <v>9.7100440707162269E-2</v>
          </cell>
          <cell r="O434">
            <v>13295.555160778811</v>
          </cell>
          <cell r="P434">
            <v>37068.380046145176</v>
          </cell>
          <cell r="Q434">
            <v>58559.8516830769</v>
          </cell>
          <cell r="R434">
            <v>76009.128633657834</v>
          </cell>
          <cell r="S434">
            <v>182247.51762815489</v>
          </cell>
          <cell r="T434">
            <v>1706.6856395493905</v>
          </cell>
          <cell r="U434">
            <v>1869.875739598953</v>
          </cell>
          <cell r="V434">
            <v>1936.7038100513585</v>
          </cell>
          <cell r="W434">
            <v>1981.2091292919329</v>
          </cell>
          <cell r="X434">
            <v>2222.8316415586723</v>
          </cell>
          <cell r="Y434">
            <v>670.94371179965583</v>
          </cell>
          <cell r="Z434">
            <v>692.85943543001633</v>
          </cell>
          <cell r="AA434">
            <v>676.89006350944487</v>
          </cell>
          <cell r="AB434">
            <v>665.75702151901498</v>
          </cell>
          <cell r="AC434">
            <v>770.88693285785916</v>
          </cell>
          <cell r="AD434">
            <v>344.91940121791515</v>
          </cell>
          <cell r="AE434">
            <v>610.6381639301643</v>
          </cell>
          <cell r="AF434">
            <v>741.59036779775886</v>
          </cell>
          <cell r="AG434">
            <v>809.92821998965451</v>
          </cell>
          <cell r="AH434">
            <v>1035.1222542845096</v>
          </cell>
        </row>
        <row r="435">
          <cell r="B435">
            <v>59139</v>
          </cell>
          <cell r="C435" t="str">
            <v>CT</v>
          </cell>
          <cell r="D435" t="str">
            <v>Behind the Meter</v>
          </cell>
          <cell r="E435">
            <v>5.0967575203185091E-3</v>
          </cell>
          <cell r="F435">
            <v>0</v>
          </cell>
          <cell r="G435">
            <v>0</v>
          </cell>
          <cell r="H435">
            <v>4913.9582672421784</v>
          </cell>
          <cell r="I435">
            <v>11.608880937499999</v>
          </cell>
          <cell r="J435">
            <v>0</v>
          </cell>
          <cell r="K435">
            <v>0</v>
          </cell>
          <cell r="L435">
            <v>0</v>
          </cell>
          <cell r="M435">
            <v>0</v>
          </cell>
          <cell r="N435">
            <v>9.7100440707162269E-2</v>
          </cell>
          <cell r="O435">
            <v>13295.555160778811</v>
          </cell>
          <cell r="P435">
            <v>37068.380046145176</v>
          </cell>
          <cell r="Q435">
            <v>58559.8516830769</v>
          </cell>
          <cell r="R435">
            <v>76009.128633657834</v>
          </cell>
          <cell r="S435">
            <v>182247.51762815489</v>
          </cell>
          <cell r="T435">
            <v>1706.6856395493905</v>
          </cell>
          <cell r="U435">
            <v>1869.875739598953</v>
          </cell>
          <cell r="V435">
            <v>1936.7038100513585</v>
          </cell>
          <cell r="W435">
            <v>1981.2091292919329</v>
          </cell>
          <cell r="X435">
            <v>2222.8316415586723</v>
          </cell>
          <cell r="Y435">
            <v>670.94371179965583</v>
          </cell>
          <cell r="Z435">
            <v>692.85943543001633</v>
          </cell>
          <cell r="AA435">
            <v>676.89006350944487</v>
          </cell>
          <cell r="AB435">
            <v>665.75702151901498</v>
          </cell>
          <cell r="AC435">
            <v>770.88693285785916</v>
          </cell>
          <cell r="AD435">
            <v>344.91940121791515</v>
          </cell>
          <cell r="AE435">
            <v>610.6381639301643</v>
          </cell>
          <cell r="AF435">
            <v>741.59036779775886</v>
          </cell>
          <cell r="AG435">
            <v>809.92821998965451</v>
          </cell>
          <cell r="AH435">
            <v>1035.1222542845096</v>
          </cell>
        </row>
        <row r="436">
          <cell r="B436">
            <v>59579</v>
          </cell>
          <cell r="C436" t="str">
            <v>CT</v>
          </cell>
          <cell r="D436" t="str">
            <v>Behind the Meter</v>
          </cell>
          <cell r="E436">
            <v>5.0967575203185091E-3</v>
          </cell>
          <cell r="F436">
            <v>1</v>
          </cell>
          <cell r="G436">
            <v>8836.6321169955991</v>
          </cell>
          <cell r="H436">
            <v>8836.6321169955991</v>
          </cell>
          <cell r="I436">
            <v>11.608880937499999</v>
          </cell>
          <cell r="J436">
            <v>117174.7</v>
          </cell>
          <cell r="K436">
            <v>622364</v>
          </cell>
          <cell r="L436">
            <v>70430</v>
          </cell>
          <cell r="M436">
            <v>0.17250891469760862</v>
          </cell>
          <cell r="N436">
            <v>0.17250891469760862</v>
          </cell>
          <cell r="O436">
            <v>13295.555160778811</v>
          </cell>
          <cell r="P436">
            <v>37068.380046145176</v>
          </cell>
          <cell r="Q436">
            <v>58559.8516830769</v>
          </cell>
          <cell r="R436">
            <v>76009.128633657834</v>
          </cell>
          <cell r="S436">
            <v>182247.51762815489</v>
          </cell>
          <cell r="T436">
            <v>1706.6856395493905</v>
          </cell>
          <cell r="U436">
            <v>1869.875739598953</v>
          </cell>
          <cell r="V436">
            <v>1936.7038100513585</v>
          </cell>
          <cell r="W436">
            <v>1981.2091292919329</v>
          </cell>
          <cell r="X436">
            <v>2222.8316415586723</v>
          </cell>
          <cell r="Y436">
            <v>670.94371179965583</v>
          </cell>
          <cell r="Z436">
            <v>692.85943543001633</v>
          </cell>
          <cell r="AA436">
            <v>676.89006350944487</v>
          </cell>
          <cell r="AB436">
            <v>665.75702151901498</v>
          </cell>
          <cell r="AC436">
            <v>770.88693285785916</v>
          </cell>
          <cell r="AD436">
            <v>344.91940121791515</v>
          </cell>
          <cell r="AE436">
            <v>610.6381639301643</v>
          </cell>
          <cell r="AF436">
            <v>741.59036779775886</v>
          </cell>
          <cell r="AG436">
            <v>809.92821998965451</v>
          </cell>
          <cell r="AH436">
            <v>1035.1222542845096</v>
          </cell>
        </row>
        <row r="437">
          <cell r="B437">
            <v>59580</v>
          </cell>
          <cell r="C437" t="str">
            <v>CT</v>
          </cell>
          <cell r="D437" t="str">
            <v>Behind the Meter</v>
          </cell>
          <cell r="E437">
            <v>5.0967575203185091E-3</v>
          </cell>
          <cell r="F437">
            <v>1</v>
          </cell>
          <cell r="G437">
            <v>9861.0838183054948</v>
          </cell>
          <cell r="H437">
            <v>9861.0838183054948</v>
          </cell>
          <cell r="I437">
            <v>11.608880937499999</v>
          </cell>
          <cell r="J437">
            <v>124190.7</v>
          </cell>
          <cell r="K437">
            <v>782832</v>
          </cell>
          <cell r="L437">
            <v>79386</v>
          </cell>
          <cell r="M437">
            <v>0.14451594791059574</v>
          </cell>
          <cell r="N437">
            <v>0.14451594791059574</v>
          </cell>
          <cell r="O437">
            <v>13295.555160778811</v>
          </cell>
          <cell r="P437">
            <v>37068.380046145176</v>
          </cell>
          <cell r="Q437">
            <v>58559.8516830769</v>
          </cell>
          <cell r="R437">
            <v>76009.128633657834</v>
          </cell>
          <cell r="S437">
            <v>182247.51762815489</v>
          </cell>
          <cell r="T437">
            <v>1706.6856395493905</v>
          </cell>
          <cell r="U437">
            <v>1869.875739598953</v>
          </cell>
          <cell r="V437">
            <v>1936.7038100513585</v>
          </cell>
          <cell r="W437">
            <v>1981.2091292919329</v>
          </cell>
          <cell r="X437">
            <v>2222.8316415586723</v>
          </cell>
          <cell r="Y437">
            <v>670.94371179965583</v>
          </cell>
          <cell r="Z437">
            <v>692.85943543001633</v>
          </cell>
          <cell r="AA437">
            <v>676.89006350944487</v>
          </cell>
          <cell r="AB437">
            <v>665.75702151901498</v>
          </cell>
          <cell r="AC437">
            <v>770.88693285785916</v>
          </cell>
          <cell r="AD437">
            <v>344.91940121791515</v>
          </cell>
          <cell r="AE437">
            <v>610.6381639301643</v>
          </cell>
          <cell r="AF437">
            <v>741.59036779775886</v>
          </cell>
          <cell r="AG437">
            <v>809.92821998965451</v>
          </cell>
          <cell r="AH437">
            <v>1035.1222542845096</v>
          </cell>
        </row>
        <row r="438">
          <cell r="B438">
            <v>59624</v>
          </cell>
          <cell r="C438" t="str">
            <v>CT</v>
          </cell>
          <cell r="D438" t="str">
            <v>Behind the Meter</v>
          </cell>
          <cell r="E438">
            <v>5.0967575203185091E-3</v>
          </cell>
          <cell r="F438">
            <v>1</v>
          </cell>
          <cell r="G438">
            <v>6331.8519765451838</v>
          </cell>
          <cell r="H438">
            <v>6331.8519765451838</v>
          </cell>
          <cell r="I438">
            <v>11.608880937499999</v>
          </cell>
          <cell r="J438">
            <v>170406.30000000002</v>
          </cell>
          <cell r="K438">
            <v>1128431</v>
          </cell>
          <cell r="L438">
            <v>178215</v>
          </cell>
          <cell r="M438">
            <v>0.12901079410675642</v>
          </cell>
          <cell r="N438">
            <v>0.12901079410675642</v>
          </cell>
          <cell r="O438">
            <v>13295.555160778811</v>
          </cell>
          <cell r="P438">
            <v>37068.380046145176</v>
          </cell>
          <cell r="Q438">
            <v>58559.8516830769</v>
          </cell>
          <cell r="R438">
            <v>76009.128633657834</v>
          </cell>
          <cell r="S438">
            <v>182247.51762815489</v>
          </cell>
          <cell r="T438">
            <v>1706.6856395493905</v>
          </cell>
          <cell r="U438">
            <v>1869.875739598953</v>
          </cell>
          <cell r="V438">
            <v>1936.7038100513585</v>
          </cell>
          <cell r="W438">
            <v>1981.2091292919329</v>
          </cell>
          <cell r="X438">
            <v>2222.8316415586723</v>
          </cell>
          <cell r="Y438">
            <v>670.94371179965583</v>
          </cell>
          <cell r="Z438">
            <v>692.85943543001633</v>
          </cell>
          <cell r="AA438">
            <v>676.89006350944487</v>
          </cell>
          <cell r="AB438">
            <v>665.75702151901498</v>
          </cell>
          <cell r="AC438">
            <v>770.88693285785916</v>
          </cell>
          <cell r="AD438">
            <v>344.91940121791515</v>
          </cell>
          <cell r="AE438">
            <v>610.6381639301643</v>
          </cell>
          <cell r="AF438">
            <v>741.59036779775886</v>
          </cell>
          <cell r="AG438">
            <v>809.92821998965451</v>
          </cell>
          <cell r="AH438">
            <v>1035.1222542845096</v>
          </cell>
        </row>
        <row r="439">
          <cell r="B439">
            <v>59647</v>
          </cell>
          <cell r="C439" t="str">
            <v>CT</v>
          </cell>
          <cell r="D439" t="str">
            <v>Behind the Meter</v>
          </cell>
          <cell r="E439">
            <v>5.0967575203185091E-3</v>
          </cell>
          <cell r="F439">
            <v>1</v>
          </cell>
          <cell r="G439">
            <v>8173.9830597910423</v>
          </cell>
          <cell r="H439">
            <v>8173.9830597910423</v>
          </cell>
          <cell r="I439">
            <v>11.608880937499999</v>
          </cell>
          <cell r="J439">
            <v>392960.29999999981</v>
          </cell>
          <cell r="K439">
            <v>2091240</v>
          </cell>
          <cell r="L439">
            <v>255841</v>
          </cell>
          <cell r="M439">
            <v>0.17086511710986235</v>
          </cell>
          <cell r="N439">
            <v>0.17086511710986235</v>
          </cell>
          <cell r="O439">
            <v>13295.555160778811</v>
          </cell>
          <cell r="P439">
            <v>37068.380046145176</v>
          </cell>
          <cell r="Q439">
            <v>58559.8516830769</v>
          </cell>
          <cell r="R439">
            <v>76009.128633657834</v>
          </cell>
          <cell r="S439">
            <v>182247.51762815489</v>
          </cell>
          <cell r="T439">
            <v>1706.6856395493905</v>
          </cell>
          <cell r="U439">
            <v>1869.875739598953</v>
          </cell>
          <cell r="V439">
            <v>1936.7038100513585</v>
          </cell>
          <cell r="W439">
            <v>1981.2091292919329</v>
          </cell>
          <cell r="X439">
            <v>2222.8316415586723</v>
          </cell>
          <cell r="Y439">
            <v>670.94371179965583</v>
          </cell>
          <cell r="Z439">
            <v>692.85943543001633</v>
          </cell>
          <cell r="AA439">
            <v>676.89006350944487</v>
          </cell>
          <cell r="AB439">
            <v>665.75702151901498</v>
          </cell>
          <cell r="AC439">
            <v>770.88693285785916</v>
          </cell>
          <cell r="AD439">
            <v>344.91940121791515</v>
          </cell>
          <cell r="AE439">
            <v>610.6381639301643</v>
          </cell>
          <cell r="AF439">
            <v>741.59036779775886</v>
          </cell>
          <cell r="AG439">
            <v>809.92821998965451</v>
          </cell>
          <cell r="AH439">
            <v>1035.1222542845096</v>
          </cell>
        </row>
        <row r="440">
          <cell r="B440">
            <v>59943</v>
          </cell>
          <cell r="C440" t="str">
            <v>CT</v>
          </cell>
          <cell r="D440" t="str">
            <v>Behind the Meter</v>
          </cell>
          <cell r="E440">
            <v>5.0967575203185091E-3</v>
          </cell>
          <cell r="F440">
            <v>1</v>
          </cell>
          <cell r="G440">
            <v>8179.9661776851381</v>
          </cell>
          <cell r="H440">
            <v>8179.9661776851381</v>
          </cell>
          <cell r="I440">
            <v>11.608880937499999</v>
          </cell>
          <cell r="J440">
            <v>37306</v>
          </cell>
          <cell r="K440">
            <v>207992</v>
          </cell>
          <cell r="L440">
            <v>25427</v>
          </cell>
          <cell r="M440">
            <v>0.16233245419451831</v>
          </cell>
          <cell r="N440">
            <v>0.16233245419451831</v>
          </cell>
          <cell r="O440">
            <v>13295.555160778811</v>
          </cell>
          <cell r="P440">
            <v>37068.380046145176</v>
          </cell>
          <cell r="Q440">
            <v>58559.8516830769</v>
          </cell>
          <cell r="R440">
            <v>76009.128633657834</v>
          </cell>
          <cell r="S440">
            <v>182247.51762815489</v>
          </cell>
          <cell r="T440">
            <v>1706.6856395493905</v>
          </cell>
          <cell r="U440">
            <v>1869.875739598953</v>
          </cell>
          <cell r="V440">
            <v>1936.7038100513585</v>
          </cell>
          <cell r="W440">
            <v>1981.2091292919329</v>
          </cell>
          <cell r="X440">
            <v>2222.8316415586723</v>
          </cell>
          <cell r="Y440">
            <v>670.94371179965583</v>
          </cell>
          <cell r="Z440">
            <v>692.85943543001633</v>
          </cell>
          <cell r="AA440">
            <v>676.89006350944487</v>
          </cell>
          <cell r="AB440">
            <v>665.75702151901498</v>
          </cell>
          <cell r="AC440">
            <v>770.88693285785916</v>
          </cell>
          <cell r="AD440">
            <v>344.91940121791515</v>
          </cell>
          <cell r="AE440">
            <v>610.6381639301643</v>
          </cell>
          <cell r="AF440">
            <v>741.59036779775886</v>
          </cell>
          <cell r="AG440">
            <v>809.92821998965451</v>
          </cell>
          <cell r="AH440">
            <v>1035.1222542845096</v>
          </cell>
        </row>
        <row r="441">
          <cell r="B441">
            <v>60025</v>
          </cell>
          <cell r="C441" t="str">
            <v>CT</v>
          </cell>
          <cell r="D441" t="str">
            <v>Behind the Meter</v>
          </cell>
          <cell r="E441">
            <v>5.0967575203185091E-3</v>
          </cell>
          <cell r="F441">
            <v>1</v>
          </cell>
          <cell r="G441">
            <v>4948.4978540772536</v>
          </cell>
          <cell r="H441">
            <v>4948.4978540772536</v>
          </cell>
          <cell r="I441">
            <v>11.608880937499999</v>
          </cell>
          <cell r="J441">
            <v>630.1</v>
          </cell>
          <cell r="K441">
            <v>3459</v>
          </cell>
          <cell r="L441">
            <v>699</v>
          </cell>
          <cell r="M441">
            <v>0.15401119014057532</v>
          </cell>
          <cell r="N441">
            <v>0.15401119014057532</v>
          </cell>
          <cell r="O441">
            <v>13295.555160778811</v>
          </cell>
          <cell r="P441">
            <v>37068.380046145176</v>
          </cell>
          <cell r="Q441">
            <v>58559.8516830769</v>
          </cell>
          <cell r="R441">
            <v>76009.128633657834</v>
          </cell>
          <cell r="S441">
            <v>182247.51762815489</v>
          </cell>
          <cell r="T441">
            <v>1706.6856395493905</v>
          </cell>
          <cell r="U441">
            <v>1869.875739598953</v>
          </cell>
          <cell r="V441">
            <v>1936.7038100513585</v>
          </cell>
          <cell r="W441">
            <v>1981.2091292919329</v>
          </cell>
          <cell r="X441">
            <v>2222.8316415586723</v>
          </cell>
          <cell r="Y441">
            <v>670.94371179965583</v>
          </cell>
          <cell r="Z441">
            <v>692.85943543001633</v>
          </cell>
          <cell r="AA441">
            <v>676.89006350944487</v>
          </cell>
          <cell r="AB441">
            <v>665.75702151901498</v>
          </cell>
          <cell r="AC441">
            <v>770.88693285785916</v>
          </cell>
          <cell r="AD441">
            <v>344.91940121791515</v>
          </cell>
          <cell r="AE441">
            <v>610.6381639301643</v>
          </cell>
          <cell r="AF441">
            <v>741.59036779775886</v>
          </cell>
          <cell r="AG441">
            <v>809.92821998965451</v>
          </cell>
          <cell r="AH441">
            <v>1035.1222542845096</v>
          </cell>
        </row>
        <row r="442">
          <cell r="B442">
            <v>60981</v>
          </cell>
          <cell r="C442" t="str">
            <v>CT</v>
          </cell>
          <cell r="D442" t="str">
            <v>Behind the Meter</v>
          </cell>
          <cell r="E442">
            <v>5.0967575203185091E-3</v>
          </cell>
          <cell r="F442">
            <v>0</v>
          </cell>
          <cell r="G442">
            <v>0</v>
          </cell>
          <cell r="H442">
            <v>4913.9582672421784</v>
          </cell>
          <cell r="I442">
            <v>11.608880937499999</v>
          </cell>
          <cell r="J442">
            <v>0</v>
          </cell>
          <cell r="K442">
            <v>0</v>
          </cell>
          <cell r="L442">
            <v>0</v>
          </cell>
          <cell r="M442">
            <v>0</v>
          </cell>
          <cell r="N442">
            <v>9.7100440707162269E-2</v>
          </cell>
          <cell r="O442">
            <v>13295.555160778811</v>
          </cell>
          <cell r="P442">
            <v>37068.380046145176</v>
          </cell>
          <cell r="Q442">
            <v>58559.8516830769</v>
          </cell>
          <cell r="R442">
            <v>76009.128633657834</v>
          </cell>
          <cell r="S442">
            <v>182247.51762815489</v>
          </cell>
          <cell r="T442">
            <v>1706.6856395493905</v>
          </cell>
          <cell r="U442">
            <v>1869.875739598953</v>
          </cell>
          <cell r="V442">
            <v>1936.7038100513585</v>
          </cell>
          <cell r="W442">
            <v>1981.2091292919329</v>
          </cell>
          <cell r="X442">
            <v>2222.8316415586723</v>
          </cell>
          <cell r="Y442">
            <v>670.94371179965583</v>
          </cell>
          <cell r="Z442">
            <v>692.85943543001633</v>
          </cell>
          <cell r="AA442">
            <v>676.89006350944487</v>
          </cell>
          <cell r="AB442">
            <v>665.75702151901498</v>
          </cell>
          <cell r="AC442">
            <v>770.88693285785916</v>
          </cell>
          <cell r="AD442">
            <v>344.91940121791515</v>
          </cell>
          <cell r="AE442">
            <v>610.6381639301643</v>
          </cell>
          <cell r="AF442">
            <v>741.59036779775886</v>
          </cell>
          <cell r="AG442">
            <v>809.92821998965451</v>
          </cell>
          <cell r="AH442">
            <v>1035.1222542845096</v>
          </cell>
        </row>
        <row r="443">
          <cell r="B443">
            <v>61098</v>
          </cell>
          <cell r="C443" t="str">
            <v>CT</v>
          </cell>
          <cell r="D443" t="str">
            <v>Behind the Meter</v>
          </cell>
          <cell r="E443">
            <v>5.0967575203185091E-3</v>
          </cell>
          <cell r="F443">
            <v>0</v>
          </cell>
          <cell r="G443">
            <v>0</v>
          </cell>
          <cell r="H443">
            <v>4913.9582672421784</v>
          </cell>
          <cell r="I443">
            <v>11.608880937499999</v>
          </cell>
          <cell r="J443">
            <v>0</v>
          </cell>
          <cell r="K443">
            <v>0</v>
          </cell>
          <cell r="L443">
            <v>0</v>
          </cell>
          <cell r="M443">
            <v>0</v>
          </cell>
          <cell r="N443">
            <v>9.7100440707162269E-2</v>
          </cell>
          <cell r="O443">
            <v>13295.555160778811</v>
          </cell>
          <cell r="P443">
            <v>37068.380046145176</v>
          </cell>
          <cell r="Q443">
            <v>58559.8516830769</v>
          </cell>
          <cell r="R443">
            <v>76009.128633657834</v>
          </cell>
          <cell r="S443">
            <v>182247.51762815489</v>
          </cell>
          <cell r="T443">
            <v>1706.6856395493905</v>
          </cell>
          <cell r="U443">
            <v>1869.875739598953</v>
          </cell>
          <cell r="V443">
            <v>1936.7038100513585</v>
          </cell>
          <cell r="W443">
            <v>1981.2091292919329</v>
          </cell>
          <cell r="X443">
            <v>2222.8316415586723</v>
          </cell>
          <cell r="Y443">
            <v>670.94371179965583</v>
          </cell>
          <cell r="Z443">
            <v>692.85943543001633</v>
          </cell>
          <cell r="AA443">
            <v>676.89006350944487</v>
          </cell>
          <cell r="AB443">
            <v>665.75702151901498</v>
          </cell>
          <cell r="AC443">
            <v>770.88693285785916</v>
          </cell>
          <cell r="AD443">
            <v>344.91940121791515</v>
          </cell>
          <cell r="AE443">
            <v>610.6381639301643</v>
          </cell>
          <cell r="AF443">
            <v>741.59036779775886</v>
          </cell>
          <cell r="AG443">
            <v>809.92821998965451</v>
          </cell>
          <cell r="AH443">
            <v>1035.1222542845096</v>
          </cell>
        </row>
        <row r="444">
          <cell r="B444">
            <v>4176</v>
          </cell>
          <cell r="C444" t="str">
            <v>CT</v>
          </cell>
          <cell r="D444" t="str">
            <v>Investor Owned</v>
          </cell>
          <cell r="E444">
            <v>0.20365940756351714</v>
          </cell>
          <cell r="F444">
            <v>1</v>
          </cell>
          <cell r="G444">
            <v>8747.1717907164275</v>
          </cell>
          <cell r="H444">
            <v>8747.1717907164275</v>
          </cell>
          <cell r="I444">
            <v>11.608880937499999</v>
          </cell>
          <cell r="J444">
            <v>2011090.2</v>
          </cell>
          <cell r="K444">
            <v>10055565</v>
          </cell>
          <cell r="L444">
            <v>1149579</v>
          </cell>
          <cell r="M444">
            <v>0.18407183396745944</v>
          </cell>
          <cell r="N444">
            <v>0.18407183396745944</v>
          </cell>
          <cell r="O444">
            <v>13295.555160778811</v>
          </cell>
          <cell r="P444">
            <v>37068.380046145176</v>
          </cell>
          <cell r="Q444">
            <v>58559.8516830769</v>
          </cell>
          <cell r="R444">
            <v>76009.128633657834</v>
          </cell>
          <cell r="S444">
            <v>182247.51762815489</v>
          </cell>
          <cell r="T444">
            <v>1706.6856395493905</v>
          </cell>
          <cell r="U444">
            <v>1869.875739598953</v>
          </cell>
          <cell r="V444">
            <v>1936.7038100513585</v>
          </cell>
          <cell r="W444">
            <v>1981.2091292919329</v>
          </cell>
          <cell r="X444">
            <v>2222.8316415586723</v>
          </cell>
          <cell r="Y444">
            <v>670.94371179965583</v>
          </cell>
          <cell r="Z444">
            <v>692.85943543001633</v>
          </cell>
          <cell r="AA444">
            <v>676.89006350944487</v>
          </cell>
          <cell r="AB444">
            <v>665.75702151901498</v>
          </cell>
          <cell r="AC444">
            <v>770.88693285785916</v>
          </cell>
          <cell r="AD444">
            <v>344.91940121791515</v>
          </cell>
          <cell r="AE444">
            <v>610.6381639301643</v>
          </cell>
          <cell r="AF444">
            <v>741.59036779775886</v>
          </cell>
          <cell r="AG444">
            <v>809.92821998965451</v>
          </cell>
          <cell r="AH444">
            <v>1035.1222542845096</v>
          </cell>
        </row>
        <row r="445">
          <cell r="B445">
            <v>6207</v>
          </cell>
          <cell r="C445" t="str">
            <v>CT</v>
          </cell>
          <cell r="D445" t="str">
            <v>Investor Owned</v>
          </cell>
          <cell r="E445">
            <v>5.0967575203185091E-3</v>
          </cell>
          <cell r="F445">
            <v>0</v>
          </cell>
          <cell r="G445">
            <v>0</v>
          </cell>
          <cell r="H445">
            <v>5264.9620931392001</v>
          </cell>
          <cell r="I445">
            <v>11.608880937499999</v>
          </cell>
          <cell r="J445">
            <v>0</v>
          </cell>
          <cell r="K445">
            <v>0</v>
          </cell>
          <cell r="L445">
            <v>0</v>
          </cell>
          <cell r="M445">
            <v>0</v>
          </cell>
          <cell r="N445">
            <v>0.13211671726533028</v>
          </cell>
          <cell r="O445">
            <v>13295.555160778811</v>
          </cell>
          <cell r="P445">
            <v>37068.380046145176</v>
          </cell>
          <cell r="Q445">
            <v>58559.8516830769</v>
          </cell>
          <cell r="R445">
            <v>76009.128633657834</v>
          </cell>
          <cell r="S445">
            <v>182247.51762815489</v>
          </cell>
          <cell r="T445">
            <v>1706.6856395493905</v>
          </cell>
          <cell r="U445">
            <v>1869.875739598953</v>
          </cell>
          <cell r="V445">
            <v>1936.7038100513585</v>
          </cell>
          <cell r="W445">
            <v>1981.2091292919329</v>
          </cell>
          <cell r="X445">
            <v>2222.8316415586723</v>
          </cell>
          <cell r="Y445">
            <v>670.94371179965583</v>
          </cell>
          <cell r="Z445">
            <v>692.85943543001633</v>
          </cell>
          <cell r="AA445">
            <v>676.89006350944487</v>
          </cell>
          <cell r="AB445">
            <v>665.75702151901498</v>
          </cell>
          <cell r="AC445">
            <v>770.88693285785916</v>
          </cell>
          <cell r="AD445">
            <v>344.91940121791515</v>
          </cell>
          <cell r="AE445">
            <v>610.6381639301643</v>
          </cell>
          <cell r="AF445">
            <v>741.59036779775886</v>
          </cell>
          <cell r="AG445">
            <v>809.92821998965451</v>
          </cell>
          <cell r="AH445">
            <v>1035.1222542845096</v>
          </cell>
        </row>
        <row r="446">
          <cell r="B446">
            <v>19497</v>
          </cell>
          <cell r="C446" t="str">
            <v>CT</v>
          </cell>
          <cell r="D446" t="str">
            <v>Investor Owned</v>
          </cell>
          <cell r="E446">
            <v>5.0967575203185091E-3</v>
          </cell>
          <cell r="F446">
            <v>1</v>
          </cell>
          <cell r="G446">
            <v>7047.7144887011727</v>
          </cell>
          <cell r="H446">
            <v>7047.7144887011727</v>
          </cell>
          <cell r="I446">
            <v>11.608880937499999</v>
          </cell>
          <cell r="J446">
            <v>501810.9</v>
          </cell>
          <cell r="K446">
            <v>2162563</v>
          </cell>
          <cell r="L446">
            <v>306846</v>
          </cell>
          <cell r="M446">
            <v>0.21227831782853146</v>
          </cell>
          <cell r="N446">
            <v>0.21227831782853146</v>
          </cell>
          <cell r="O446">
            <v>13295.555160778811</v>
          </cell>
          <cell r="P446">
            <v>37068.380046145176</v>
          </cell>
          <cell r="Q446">
            <v>58559.8516830769</v>
          </cell>
          <cell r="R446">
            <v>76009.128633657834</v>
          </cell>
          <cell r="S446">
            <v>182247.51762815489</v>
          </cell>
          <cell r="T446">
            <v>1706.6856395493905</v>
          </cell>
          <cell r="U446">
            <v>1869.875739598953</v>
          </cell>
          <cell r="V446">
            <v>1936.7038100513585</v>
          </cell>
          <cell r="W446">
            <v>1981.2091292919329</v>
          </cell>
          <cell r="X446">
            <v>2222.8316415586723</v>
          </cell>
          <cell r="Y446">
            <v>670.94371179965583</v>
          </cell>
          <cell r="Z446">
            <v>692.85943543001633</v>
          </cell>
          <cell r="AA446">
            <v>676.89006350944487</v>
          </cell>
          <cell r="AB446">
            <v>665.75702151901498</v>
          </cell>
          <cell r="AC446">
            <v>770.88693285785916</v>
          </cell>
          <cell r="AD446">
            <v>344.91940121791515</v>
          </cell>
          <cell r="AE446">
            <v>610.6381639301643</v>
          </cell>
          <cell r="AF446">
            <v>741.59036779775886</v>
          </cell>
          <cell r="AG446">
            <v>809.92821998965451</v>
          </cell>
          <cell r="AH446">
            <v>1035.1222542845096</v>
          </cell>
        </row>
        <row r="447">
          <cell r="B447">
            <v>2089</v>
          </cell>
          <cell r="C447" t="str">
            <v>CT</v>
          </cell>
          <cell r="D447" t="str">
            <v>Municipal</v>
          </cell>
          <cell r="E447">
            <v>5.0967575203185091E-3</v>
          </cell>
          <cell r="F447">
            <v>1</v>
          </cell>
          <cell r="G447">
            <v>9620.8609271523183</v>
          </cell>
          <cell r="H447">
            <v>9620.8609271523183</v>
          </cell>
          <cell r="I447">
            <v>11.608880937499999</v>
          </cell>
          <cell r="J447">
            <v>4380.5</v>
          </cell>
          <cell r="K447">
            <v>23244</v>
          </cell>
          <cell r="L447">
            <v>2416</v>
          </cell>
          <cell r="M447">
            <v>0.17397759954654965</v>
          </cell>
          <cell r="N447">
            <v>0.17397759954654965</v>
          </cell>
          <cell r="O447">
            <v>13295.555160778811</v>
          </cell>
          <cell r="P447">
            <v>37068.380046145176</v>
          </cell>
          <cell r="Q447">
            <v>58559.8516830769</v>
          </cell>
          <cell r="R447">
            <v>76009.128633657834</v>
          </cell>
          <cell r="S447">
            <v>182247.51762815489</v>
          </cell>
          <cell r="T447">
            <v>1706.6856395493905</v>
          </cell>
          <cell r="U447">
            <v>1869.875739598953</v>
          </cell>
          <cell r="V447">
            <v>1936.7038100513585</v>
          </cell>
          <cell r="W447">
            <v>1981.2091292919329</v>
          </cell>
          <cell r="X447">
            <v>2222.8316415586723</v>
          </cell>
          <cell r="Y447">
            <v>670.94371179965583</v>
          </cell>
          <cell r="Z447">
            <v>692.85943543001633</v>
          </cell>
          <cell r="AA447">
            <v>676.89006350944487</v>
          </cell>
          <cell r="AB447">
            <v>665.75702151901498</v>
          </cell>
          <cell r="AC447">
            <v>770.88693285785916</v>
          </cell>
          <cell r="AD447">
            <v>344.91940121791515</v>
          </cell>
          <cell r="AE447">
            <v>610.6381639301643</v>
          </cell>
          <cell r="AF447">
            <v>741.59036779775886</v>
          </cell>
          <cell r="AG447">
            <v>809.92821998965451</v>
          </cell>
          <cell r="AH447">
            <v>1035.1222542845096</v>
          </cell>
        </row>
        <row r="448">
          <cell r="B448">
            <v>9734</v>
          </cell>
          <cell r="C448" t="str">
            <v>CT</v>
          </cell>
          <cell r="D448" t="str">
            <v>Municipal</v>
          </cell>
          <cell r="E448">
            <v>5.0967575203185091E-3</v>
          </cell>
          <cell r="F448">
            <v>0</v>
          </cell>
          <cell r="G448">
            <v>0</v>
          </cell>
          <cell r="H448">
            <v>5035.8470280416059</v>
          </cell>
          <cell r="I448">
            <v>11.608880937499999</v>
          </cell>
          <cell r="J448">
            <v>0</v>
          </cell>
          <cell r="K448">
            <v>0</v>
          </cell>
          <cell r="L448">
            <v>0</v>
          </cell>
          <cell r="M448">
            <v>0</v>
          </cell>
          <cell r="N448">
            <v>8.7519131992633017E-2</v>
          </cell>
          <cell r="O448">
            <v>13295.555160778811</v>
          </cell>
          <cell r="P448">
            <v>37068.380046145176</v>
          </cell>
          <cell r="Q448">
            <v>58559.8516830769</v>
          </cell>
          <cell r="R448">
            <v>76009.128633657834</v>
          </cell>
          <cell r="S448">
            <v>182247.51762815489</v>
          </cell>
          <cell r="T448">
            <v>1706.6856395493905</v>
          </cell>
          <cell r="U448">
            <v>1869.875739598953</v>
          </cell>
          <cell r="V448">
            <v>1936.7038100513585</v>
          </cell>
          <cell r="W448">
            <v>1981.2091292919329</v>
          </cell>
          <cell r="X448">
            <v>2222.8316415586723</v>
          </cell>
          <cell r="Y448">
            <v>670.94371179965583</v>
          </cell>
          <cell r="Z448">
            <v>692.85943543001633</v>
          </cell>
          <cell r="AA448">
            <v>676.89006350944487</v>
          </cell>
          <cell r="AB448">
            <v>665.75702151901498</v>
          </cell>
          <cell r="AC448">
            <v>770.88693285785916</v>
          </cell>
          <cell r="AD448">
            <v>344.91940121791515</v>
          </cell>
          <cell r="AE448">
            <v>610.6381639301643</v>
          </cell>
          <cell r="AF448">
            <v>741.59036779775886</v>
          </cell>
          <cell r="AG448">
            <v>809.92821998965451</v>
          </cell>
          <cell r="AH448">
            <v>1035.1222542845096</v>
          </cell>
        </row>
        <row r="449">
          <cell r="B449">
            <v>13831</v>
          </cell>
          <cell r="C449" t="str">
            <v>CT</v>
          </cell>
          <cell r="D449" t="str">
            <v>Municipal</v>
          </cell>
          <cell r="E449">
            <v>5.0967575203185091E-3</v>
          </cell>
          <cell r="F449">
            <v>1</v>
          </cell>
          <cell r="G449">
            <v>7166.0579902611771</v>
          </cell>
          <cell r="H449">
            <v>7166.0579902611771</v>
          </cell>
          <cell r="I449">
            <v>11.608880937499999</v>
          </cell>
          <cell r="J449">
            <v>25638</v>
          </cell>
          <cell r="K449">
            <v>129505</v>
          </cell>
          <cell r="L449">
            <v>18072</v>
          </cell>
          <cell r="M449">
            <v>0.1785294131065982</v>
          </cell>
          <cell r="N449">
            <v>0.1785294131065982</v>
          </cell>
          <cell r="O449">
            <v>13295.555160778811</v>
          </cell>
          <cell r="P449">
            <v>37068.380046145176</v>
          </cell>
          <cell r="Q449">
            <v>58559.8516830769</v>
          </cell>
          <cell r="R449">
            <v>76009.128633657834</v>
          </cell>
          <cell r="S449">
            <v>182247.51762815489</v>
          </cell>
          <cell r="T449">
            <v>1706.6856395493905</v>
          </cell>
          <cell r="U449">
            <v>1869.875739598953</v>
          </cell>
          <cell r="V449">
            <v>1936.7038100513585</v>
          </cell>
          <cell r="W449">
            <v>1981.2091292919329</v>
          </cell>
          <cell r="X449">
            <v>2222.8316415586723</v>
          </cell>
          <cell r="Y449">
            <v>670.94371179965583</v>
          </cell>
          <cell r="Z449">
            <v>692.85943543001633</v>
          </cell>
          <cell r="AA449">
            <v>676.89006350944487</v>
          </cell>
          <cell r="AB449">
            <v>665.75702151901498</v>
          </cell>
          <cell r="AC449">
            <v>770.88693285785916</v>
          </cell>
          <cell r="AD449">
            <v>344.91940121791515</v>
          </cell>
          <cell r="AE449">
            <v>610.6381639301643</v>
          </cell>
          <cell r="AF449">
            <v>741.59036779775886</v>
          </cell>
          <cell r="AG449">
            <v>809.92821998965451</v>
          </cell>
          <cell r="AH449">
            <v>1035.1222542845096</v>
          </cell>
        </row>
        <row r="450">
          <cell r="B450">
            <v>17569</v>
          </cell>
          <cell r="C450" t="str">
            <v>CT</v>
          </cell>
          <cell r="D450" t="str">
            <v>Municipal</v>
          </cell>
          <cell r="E450">
            <v>5.0967575203185091E-3</v>
          </cell>
          <cell r="F450">
            <v>0</v>
          </cell>
          <cell r="G450">
            <v>0</v>
          </cell>
          <cell r="H450">
            <v>5035.8470280416059</v>
          </cell>
          <cell r="I450">
            <v>11.608880937499999</v>
          </cell>
          <cell r="J450">
            <v>0</v>
          </cell>
          <cell r="K450">
            <v>0</v>
          </cell>
          <cell r="L450">
            <v>0</v>
          </cell>
          <cell r="M450">
            <v>0</v>
          </cell>
          <cell r="N450">
            <v>8.7519131992633017E-2</v>
          </cell>
          <cell r="O450">
            <v>13295.555160778811</v>
          </cell>
          <cell r="P450">
            <v>37068.380046145176</v>
          </cell>
          <cell r="Q450">
            <v>58559.8516830769</v>
          </cell>
          <cell r="R450">
            <v>76009.128633657834</v>
          </cell>
          <cell r="S450">
            <v>182247.51762815489</v>
          </cell>
          <cell r="T450">
            <v>1706.6856395493905</v>
          </cell>
          <cell r="U450">
            <v>1869.875739598953</v>
          </cell>
          <cell r="V450">
            <v>1936.7038100513585</v>
          </cell>
          <cell r="W450">
            <v>1981.2091292919329</v>
          </cell>
          <cell r="X450">
            <v>2222.8316415586723</v>
          </cell>
          <cell r="Y450">
            <v>670.94371179965583</v>
          </cell>
          <cell r="Z450">
            <v>692.85943543001633</v>
          </cell>
          <cell r="AA450">
            <v>676.89006350944487</v>
          </cell>
          <cell r="AB450">
            <v>665.75702151901498</v>
          </cell>
          <cell r="AC450">
            <v>770.88693285785916</v>
          </cell>
          <cell r="AD450">
            <v>344.91940121791515</v>
          </cell>
          <cell r="AE450">
            <v>610.6381639301643</v>
          </cell>
          <cell r="AF450">
            <v>741.59036779775886</v>
          </cell>
          <cell r="AG450">
            <v>809.92821998965451</v>
          </cell>
          <cell r="AH450">
            <v>1035.1222542845096</v>
          </cell>
        </row>
        <row r="451">
          <cell r="B451">
            <v>13825</v>
          </cell>
          <cell r="C451" t="str">
            <v>CT</v>
          </cell>
          <cell r="D451" t="str">
            <v>Municipal</v>
          </cell>
          <cell r="E451">
            <v>5.0967575203185091E-3</v>
          </cell>
          <cell r="F451">
            <v>0</v>
          </cell>
          <cell r="G451">
            <v>0</v>
          </cell>
          <cell r="H451">
            <v>5035.8470280416059</v>
          </cell>
          <cell r="I451">
            <v>11.608880937499999</v>
          </cell>
          <cell r="J451">
            <v>0</v>
          </cell>
          <cell r="K451">
            <v>0</v>
          </cell>
          <cell r="L451">
            <v>0</v>
          </cell>
          <cell r="M451">
            <v>0</v>
          </cell>
          <cell r="N451">
            <v>8.7519131992633017E-2</v>
          </cell>
          <cell r="O451">
            <v>13295.555160778811</v>
          </cell>
          <cell r="P451">
            <v>37068.380046145176</v>
          </cell>
          <cell r="Q451">
            <v>58559.8516830769</v>
          </cell>
          <cell r="R451">
            <v>76009.128633657834</v>
          </cell>
          <cell r="S451">
            <v>182247.51762815489</v>
          </cell>
          <cell r="T451">
            <v>1706.6856395493905</v>
          </cell>
          <cell r="U451">
            <v>1869.875739598953</v>
          </cell>
          <cell r="V451">
            <v>1936.7038100513585</v>
          </cell>
          <cell r="W451">
            <v>1981.2091292919329</v>
          </cell>
          <cell r="X451">
            <v>2222.8316415586723</v>
          </cell>
          <cell r="Y451">
            <v>670.94371179965583</v>
          </cell>
          <cell r="Z451">
            <v>692.85943543001633</v>
          </cell>
          <cell r="AA451">
            <v>676.89006350944487</v>
          </cell>
          <cell r="AB451">
            <v>665.75702151901498</v>
          </cell>
          <cell r="AC451">
            <v>770.88693285785916</v>
          </cell>
          <cell r="AD451">
            <v>344.91940121791515</v>
          </cell>
          <cell r="AE451">
            <v>610.6381639301643</v>
          </cell>
          <cell r="AF451">
            <v>741.59036779775886</v>
          </cell>
          <cell r="AG451">
            <v>809.92821998965451</v>
          </cell>
          <cell r="AH451">
            <v>1035.1222542845096</v>
          </cell>
        </row>
        <row r="452">
          <cell r="B452">
            <v>20038</v>
          </cell>
          <cell r="C452" t="str">
            <v>CT</v>
          </cell>
          <cell r="D452" t="str">
            <v>Municipal</v>
          </cell>
          <cell r="E452">
            <v>5.0967575203185091E-3</v>
          </cell>
          <cell r="F452">
            <v>1</v>
          </cell>
          <cell r="G452">
            <v>9986.2589062644583</v>
          </cell>
          <cell r="H452">
            <v>9986.2589062644583</v>
          </cell>
          <cell r="I452">
            <v>11.608880937499999</v>
          </cell>
          <cell r="J452">
            <v>28254.400000000001</v>
          </cell>
          <cell r="K452">
            <v>215843</v>
          </cell>
          <cell r="L452">
            <v>21614</v>
          </cell>
          <cell r="M452">
            <v>0.11695272846004967</v>
          </cell>
          <cell r="N452">
            <v>0.11695272846004967</v>
          </cell>
          <cell r="O452">
            <v>13295.555160778811</v>
          </cell>
          <cell r="P452">
            <v>37068.380046145176</v>
          </cell>
          <cell r="Q452">
            <v>58559.8516830769</v>
          </cell>
          <cell r="R452">
            <v>76009.128633657834</v>
          </cell>
          <cell r="S452">
            <v>182247.51762815489</v>
          </cell>
          <cell r="T452">
            <v>1706.6856395493905</v>
          </cell>
          <cell r="U452">
            <v>1869.875739598953</v>
          </cell>
          <cell r="V452">
            <v>1936.7038100513585</v>
          </cell>
          <cell r="W452">
            <v>1981.2091292919329</v>
          </cell>
          <cell r="X452">
            <v>2222.8316415586723</v>
          </cell>
          <cell r="Y452">
            <v>670.94371179965583</v>
          </cell>
          <cell r="Z452">
            <v>692.85943543001633</v>
          </cell>
          <cell r="AA452">
            <v>676.89006350944487</v>
          </cell>
          <cell r="AB452">
            <v>665.75702151901498</v>
          </cell>
          <cell r="AC452">
            <v>770.88693285785916</v>
          </cell>
          <cell r="AD452">
            <v>344.91940121791515</v>
          </cell>
          <cell r="AE452">
            <v>610.6381639301643</v>
          </cell>
          <cell r="AF452">
            <v>741.59036779775886</v>
          </cell>
          <cell r="AG452">
            <v>809.92821998965451</v>
          </cell>
          <cell r="AH452">
            <v>1035.1222542845096</v>
          </cell>
        </row>
        <row r="453">
          <cell r="B453">
            <v>4180</v>
          </cell>
          <cell r="C453" t="str">
            <v>CT</v>
          </cell>
          <cell r="D453" t="str">
            <v>Municipal Mktg Authority</v>
          </cell>
          <cell r="E453">
            <v>5.0967575203185091E-3</v>
          </cell>
          <cell r="F453">
            <v>0</v>
          </cell>
          <cell r="G453">
            <v>0</v>
          </cell>
          <cell r="H453">
            <v>0</v>
          </cell>
          <cell r="I453">
            <v>11.608880937499999</v>
          </cell>
          <cell r="J453">
            <v>0</v>
          </cell>
          <cell r="K453">
            <v>0</v>
          </cell>
          <cell r="L453">
            <v>0</v>
          </cell>
          <cell r="M453">
            <v>0</v>
          </cell>
          <cell r="N453">
            <v>0</v>
          </cell>
          <cell r="O453">
            <v>13295.555160778811</v>
          </cell>
          <cell r="P453">
            <v>37068.380046145176</v>
          </cell>
          <cell r="Q453">
            <v>58559.8516830769</v>
          </cell>
          <cell r="R453">
            <v>76009.128633657834</v>
          </cell>
          <cell r="S453">
            <v>182247.51762815489</v>
          </cell>
          <cell r="T453">
            <v>1706.6856395493905</v>
          </cell>
          <cell r="U453">
            <v>1869.875739598953</v>
          </cell>
          <cell r="V453">
            <v>1936.7038100513585</v>
          </cell>
          <cell r="W453">
            <v>1981.2091292919329</v>
          </cell>
          <cell r="X453">
            <v>2222.8316415586723</v>
          </cell>
          <cell r="Y453">
            <v>670.94371179965583</v>
          </cell>
          <cell r="Z453">
            <v>692.85943543001633</v>
          </cell>
          <cell r="AA453">
            <v>676.89006350944487</v>
          </cell>
          <cell r="AB453">
            <v>665.75702151901498</v>
          </cell>
          <cell r="AC453">
            <v>770.88693285785916</v>
          </cell>
          <cell r="AD453">
            <v>344.91940121791515</v>
          </cell>
          <cell r="AE453">
            <v>610.6381639301643</v>
          </cell>
          <cell r="AF453">
            <v>741.59036779775886</v>
          </cell>
          <cell r="AG453">
            <v>809.92821998965451</v>
          </cell>
          <cell r="AH453">
            <v>1035.1222542845096</v>
          </cell>
        </row>
        <row r="454">
          <cell r="B454">
            <v>49826</v>
          </cell>
          <cell r="C454" t="str">
            <v>CT</v>
          </cell>
          <cell r="D454" t="str">
            <v>Political Subdivision</v>
          </cell>
          <cell r="E454">
            <v>5.0967575203185091E-3</v>
          </cell>
          <cell r="F454">
            <v>0</v>
          </cell>
          <cell r="G454">
            <v>0</v>
          </cell>
          <cell r="H454">
            <v>0</v>
          </cell>
          <cell r="I454">
            <v>11.608880937499999</v>
          </cell>
          <cell r="J454">
            <v>0</v>
          </cell>
          <cell r="K454">
            <v>0</v>
          </cell>
          <cell r="L454">
            <v>0</v>
          </cell>
          <cell r="M454">
            <v>0</v>
          </cell>
          <cell r="N454">
            <v>0</v>
          </cell>
          <cell r="O454">
            <v>13295.555160778811</v>
          </cell>
          <cell r="P454">
            <v>37068.380046145176</v>
          </cell>
          <cell r="Q454">
            <v>58559.8516830769</v>
          </cell>
          <cell r="R454">
            <v>76009.128633657834</v>
          </cell>
          <cell r="S454">
            <v>182247.51762815489</v>
          </cell>
          <cell r="T454">
            <v>1706.6856395493905</v>
          </cell>
          <cell r="U454">
            <v>1869.875739598953</v>
          </cell>
          <cell r="V454">
            <v>1936.7038100513585</v>
          </cell>
          <cell r="W454">
            <v>1981.2091292919329</v>
          </cell>
          <cell r="X454">
            <v>2222.8316415586723</v>
          </cell>
          <cell r="Y454">
            <v>670.94371179965583</v>
          </cell>
          <cell r="Z454">
            <v>692.85943543001633</v>
          </cell>
          <cell r="AA454">
            <v>676.89006350944487</v>
          </cell>
          <cell r="AB454">
            <v>665.75702151901498</v>
          </cell>
          <cell r="AC454">
            <v>770.88693285785916</v>
          </cell>
          <cell r="AD454">
            <v>344.91940121791515</v>
          </cell>
          <cell r="AE454">
            <v>610.6381639301643</v>
          </cell>
          <cell r="AF454">
            <v>741.59036779775886</v>
          </cell>
          <cell r="AG454">
            <v>809.92821998965451</v>
          </cell>
          <cell r="AH454">
            <v>1035.1222542845096</v>
          </cell>
        </row>
        <row r="455">
          <cell r="B455">
            <v>58142</v>
          </cell>
          <cell r="C455" t="str">
            <v>CT</v>
          </cell>
          <cell r="D455" t="str">
            <v>Retail Power Marketer</v>
          </cell>
          <cell r="E455">
            <v>5.0967575203185091E-3</v>
          </cell>
          <cell r="F455">
            <v>1</v>
          </cell>
          <cell r="G455">
            <v>11658.523469309364</v>
          </cell>
          <cell r="H455">
            <v>11658.523469309364</v>
          </cell>
          <cell r="I455">
            <v>11.608880937499999</v>
          </cell>
          <cell r="J455">
            <v>9535.7999999999993</v>
          </cell>
          <cell r="K455">
            <v>151759</v>
          </cell>
          <cell r="L455">
            <v>13017</v>
          </cell>
          <cell r="M455">
            <v>5.0886249659254146E-2</v>
          </cell>
          <cell r="N455">
            <v>5.0886249659254146E-2</v>
          </cell>
          <cell r="O455">
            <v>13295.555160778811</v>
          </cell>
          <cell r="P455">
            <v>37068.380046145176</v>
          </cell>
          <cell r="Q455">
            <v>58559.8516830769</v>
          </cell>
          <cell r="R455">
            <v>76009.128633657834</v>
          </cell>
          <cell r="S455">
            <v>182247.51762815489</v>
          </cell>
          <cell r="T455">
            <v>1706.6856395493905</v>
          </cell>
          <cell r="U455">
            <v>1869.875739598953</v>
          </cell>
          <cell r="V455">
            <v>1936.7038100513585</v>
          </cell>
          <cell r="W455">
            <v>1981.2091292919329</v>
          </cell>
          <cell r="X455">
            <v>2222.8316415586723</v>
          </cell>
          <cell r="Y455">
            <v>670.94371179965583</v>
          </cell>
          <cell r="Z455">
            <v>692.85943543001633</v>
          </cell>
          <cell r="AA455">
            <v>676.89006350944487</v>
          </cell>
          <cell r="AB455">
            <v>665.75702151901498</v>
          </cell>
          <cell r="AC455">
            <v>770.88693285785916</v>
          </cell>
          <cell r="AD455">
            <v>344.91940121791515</v>
          </cell>
          <cell r="AE455">
            <v>610.6381639301643</v>
          </cell>
          <cell r="AF455">
            <v>741.59036779775886</v>
          </cell>
          <cell r="AG455">
            <v>809.92821998965451</v>
          </cell>
          <cell r="AH455">
            <v>1035.1222542845096</v>
          </cell>
        </row>
        <row r="456">
          <cell r="B456">
            <v>54820</v>
          </cell>
          <cell r="C456" t="str">
            <v>CT</v>
          </cell>
          <cell r="D456" t="str">
            <v>Retail Power Marketer</v>
          </cell>
          <cell r="E456">
            <v>5.0967575203185091E-3</v>
          </cell>
          <cell r="F456">
            <v>1</v>
          </cell>
          <cell r="G456">
            <v>10742.205023674709</v>
          </cell>
          <cell r="H456">
            <v>10742.205023674709</v>
          </cell>
          <cell r="I456">
            <v>11.608880937499999</v>
          </cell>
          <cell r="J456">
            <v>1608538.1</v>
          </cell>
          <cell r="K456">
            <v>13855006</v>
          </cell>
          <cell r="L456">
            <v>1289773</v>
          </cell>
          <cell r="M456">
            <v>0.10312981789247683</v>
          </cell>
          <cell r="N456">
            <v>0.10312981789247683</v>
          </cell>
          <cell r="O456">
            <v>13295.555160778811</v>
          </cell>
          <cell r="P456">
            <v>37068.380046145176</v>
          </cell>
          <cell r="Q456">
            <v>58559.8516830769</v>
          </cell>
          <cell r="R456">
            <v>76009.128633657834</v>
          </cell>
          <cell r="S456">
            <v>182247.51762815489</v>
          </cell>
          <cell r="T456">
            <v>1706.6856395493905</v>
          </cell>
          <cell r="U456">
            <v>1869.875739598953</v>
          </cell>
          <cell r="V456">
            <v>1936.7038100513585</v>
          </cell>
          <cell r="W456">
            <v>1981.2091292919329</v>
          </cell>
          <cell r="X456">
            <v>2222.8316415586723</v>
          </cell>
          <cell r="Y456">
            <v>670.94371179965583</v>
          </cell>
          <cell r="Z456">
            <v>692.85943543001633</v>
          </cell>
          <cell r="AA456">
            <v>676.89006350944487</v>
          </cell>
          <cell r="AB456">
            <v>665.75702151901498</v>
          </cell>
          <cell r="AC456">
            <v>770.88693285785916</v>
          </cell>
          <cell r="AD456">
            <v>344.91940121791515</v>
          </cell>
          <cell r="AE456">
            <v>610.6381639301643</v>
          </cell>
          <cell r="AF456">
            <v>741.59036779775886</v>
          </cell>
          <cell r="AG456">
            <v>809.92821998965451</v>
          </cell>
          <cell r="AH456">
            <v>1035.1222542845096</v>
          </cell>
        </row>
        <row r="457">
          <cell r="B457">
            <v>59993</v>
          </cell>
          <cell r="C457" t="str">
            <v>CT</v>
          </cell>
          <cell r="D457" t="str">
            <v>Retail Power Marketer</v>
          </cell>
          <cell r="E457">
            <v>5.0967575203185091E-3</v>
          </cell>
          <cell r="F457">
            <v>1</v>
          </cell>
          <cell r="G457">
            <v>8316.6187901318008</v>
          </cell>
          <cell r="H457">
            <v>8316.6187901318008</v>
          </cell>
          <cell r="I457">
            <v>11.608880937499999</v>
          </cell>
          <cell r="J457">
            <v>22855.399999999998</v>
          </cell>
          <cell r="K457">
            <v>196871</v>
          </cell>
          <cell r="L457">
            <v>23672</v>
          </cell>
          <cell r="M457">
            <v>9.9342893800356546E-2</v>
          </cell>
          <cell r="N457">
            <v>9.9342893800356546E-2</v>
          </cell>
          <cell r="O457">
            <v>13295.555160778811</v>
          </cell>
          <cell r="P457">
            <v>37068.380046145176</v>
          </cell>
          <cell r="Q457">
            <v>58559.8516830769</v>
          </cell>
          <cell r="R457">
            <v>76009.128633657834</v>
          </cell>
          <cell r="S457">
            <v>182247.51762815489</v>
          </cell>
          <cell r="T457">
            <v>1706.6856395493905</v>
          </cell>
          <cell r="U457">
            <v>1869.875739598953</v>
          </cell>
          <cell r="V457">
            <v>1936.7038100513585</v>
          </cell>
          <cell r="W457">
            <v>1981.2091292919329</v>
          </cell>
          <cell r="X457">
            <v>2222.8316415586723</v>
          </cell>
          <cell r="Y457">
            <v>670.94371179965583</v>
          </cell>
          <cell r="Z457">
            <v>692.85943543001633</v>
          </cell>
          <cell r="AA457">
            <v>676.89006350944487</v>
          </cell>
          <cell r="AB457">
            <v>665.75702151901498</v>
          </cell>
          <cell r="AC457">
            <v>770.88693285785916</v>
          </cell>
          <cell r="AD457">
            <v>344.91940121791515</v>
          </cell>
          <cell r="AE457">
            <v>610.6381639301643</v>
          </cell>
          <cell r="AF457">
            <v>741.59036779775886</v>
          </cell>
          <cell r="AG457">
            <v>809.92821998965451</v>
          </cell>
          <cell r="AH457">
            <v>1035.1222542845096</v>
          </cell>
        </row>
        <row r="458">
          <cell r="B458">
            <v>58683</v>
          </cell>
          <cell r="C458" t="str">
            <v>CT</v>
          </cell>
          <cell r="D458" t="str">
            <v>Retail Power Marketer</v>
          </cell>
          <cell r="E458">
            <v>5.0967575203185091E-3</v>
          </cell>
          <cell r="F458">
            <v>1</v>
          </cell>
          <cell r="G458">
            <v>8533.636363636364</v>
          </cell>
          <cell r="H458">
            <v>8533.636363636364</v>
          </cell>
          <cell r="I458">
            <v>11.608880937499999</v>
          </cell>
          <cell r="J458">
            <v>3243.5999999999995</v>
          </cell>
          <cell r="K458">
            <v>28161</v>
          </cell>
          <cell r="L458">
            <v>3300</v>
          </cell>
          <cell r="M458">
            <v>9.8856159755512929E-2</v>
          </cell>
          <cell r="N458">
            <v>9.8856159755512929E-2</v>
          </cell>
          <cell r="O458">
            <v>13295.555160778811</v>
          </cell>
          <cell r="P458">
            <v>37068.380046145176</v>
          </cell>
          <cell r="Q458">
            <v>58559.8516830769</v>
          </cell>
          <cell r="R458">
            <v>76009.128633657834</v>
          </cell>
          <cell r="S458">
            <v>182247.51762815489</v>
          </cell>
          <cell r="T458">
            <v>1706.6856395493905</v>
          </cell>
          <cell r="U458">
            <v>1869.875739598953</v>
          </cell>
          <cell r="V458">
            <v>1936.7038100513585</v>
          </cell>
          <cell r="W458">
            <v>1981.2091292919329</v>
          </cell>
          <cell r="X458">
            <v>2222.8316415586723</v>
          </cell>
          <cell r="Y458">
            <v>670.94371179965583</v>
          </cell>
          <cell r="Z458">
            <v>692.85943543001633</v>
          </cell>
          <cell r="AA458">
            <v>676.89006350944487</v>
          </cell>
          <cell r="AB458">
            <v>665.75702151901498</v>
          </cell>
          <cell r="AC458">
            <v>770.88693285785916</v>
          </cell>
          <cell r="AD458">
            <v>344.91940121791515</v>
          </cell>
          <cell r="AE458">
            <v>610.6381639301643</v>
          </cell>
          <cell r="AF458">
            <v>741.59036779775886</v>
          </cell>
          <cell r="AG458">
            <v>809.92821998965451</v>
          </cell>
          <cell r="AH458">
            <v>1035.1222542845096</v>
          </cell>
        </row>
        <row r="459">
          <cell r="B459">
            <v>58158</v>
          </cell>
          <cell r="C459" t="str">
            <v>CT</v>
          </cell>
          <cell r="D459" t="str">
            <v>Retail Power Marketer</v>
          </cell>
          <cell r="E459">
            <v>5.0967575203185091E-3</v>
          </cell>
          <cell r="F459">
            <v>1</v>
          </cell>
          <cell r="G459">
            <v>5853.1127474419045</v>
          </cell>
          <cell r="H459">
            <v>5853.1127474419045</v>
          </cell>
          <cell r="I459">
            <v>11.608880937499999</v>
          </cell>
          <cell r="J459">
            <v>8544</v>
          </cell>
          <cell r="K459">
            <v>61206</v>
          </cell>
          <cell r="L459">
            <v>10457</v>
          </cell>
          <cell r="M459">
            <v>0.11579373238634692</v>
          </cell>
          <cell r="N459">
            <v>0.11579373238634692</v>
          </cell>
          <cell r="O459">
            <v>13295.555160778811</v>
          </cell>
          <cell r="P459">
            <v>37068.380046145176</v>
          </cell>
          <cell r="Q459">
            <v>58559.8516830769</v>
          </cell>
          <cell r="R459">
            <v>76009.128633657834</v>
          </cell>
          <cell r="S459">
            <v>182247.51762815489</v>
          </cell>
          <cell r="T459">
            <v>1706.6856395493905</v>
          </cell>
          <cell r="U459">
            <v>1869.875739598953</v>
          </cell>
          <cell r="V459">
            <v>1936.7038100513585</v>
          </cell>
          <cell r="W459">
            <v>1981.2091292919329</v>
          </cell>
          <cell r="X459">
            <v>2222.8316415586723</v>
          </cell>
          <cell r="Y459">
            <v>670.94371179965583</v>
          </cell>
          <cell r="Z459">
            <v>692.85943543001633</v>
          </cell>
          <cell r="AA459">
            <v>676.89006350944487</v>
          </cell>
          <cell r="AB459">
            <v>665.75702151901498</v>
          </cell>
          <cell r="AC459">
            <v>770.88693285785916</v>
          </cell>
          <cell r="AD459">
            <v>344.91940121791515</v>
          </cell>
          <cell r="AE459">
            <v>610.6381639301643</v>
          </cell>
          <cell r="AF459">
            <v>741.59036779775886</v>
          </cell>
          <cell r="AG459">
            <v>809.92821998965451</v>
          </cell>
          <cell r="AH459">
            <v>1035.1222542845096</v>
          </cell>
        </row>
        <row r="460">
          <cell r="B460">
            <v>58667</v>
          </cell>
          <cell r="C460" t="str">
            <v>CT</v>
          </cell>
          <cell r="D460" t="str">
            <v>Retail Power Marketer</v>
          </cell>
          <cell r="E460">
            <v>5.0967575203185091E-3</v>
          </cell>
          <cell r="F460">
            <v>1</v>
          </cell>
          <cell r="G460">
            <v>9782.9033918663845</v>
          </cell>
          <cell r="H460">
            <v>9782.9033918663845</v>
          </cell>
          <cell r="I460">
            <v>11.608880937499999</v>
          </cell>
          <cell r="J460">
            <v>121939.5</v>
          </cell>
          <cell r="K460">
            <v>1026207</v>
          </cell>
          <cell r="L460">
            <v>104898</v>
          </cell>
          <cell r="M460">
            <v>0.10458564333415919</v>
          </cell>
          <cell r="N460">
            <v>0.10458564333415919</v>
          </cell>
          <cell r="O460">
            <v>13295.555160778811</v>
          </cell>
          <cell r="P460">
            <v>37068.380046145176</v>
          </cell>
          <cell r="Q460">
            <v>58559.8516830769</v>
          </cell>
          <cell r="R460">
            <v>76009.128633657834</v>
          </cell>
          <cell r="S460">
            <v>182247.51762815489</v>
          </cell>
          <cell r="T460">
            <v>1706.6856395493905</v>
          </cell>
          <cell r="U460">
            <v>1869.875739598953</v>
          </cell>
          <cell r="V460">
            <v>1936.7038100513585</v>
          </cell>
          <cell r="W460">
            <v>1981.2091292919329</v>
          </cell>
          <cell r="X460">
            <v>2222.8316415586723</v>
          </cell>
          <cell r="Y460">
            <v>670.94371179965583</v>
          </cell>
          <cell r="Z460">
            <v>692.85943543001633</v>
          </cell>
          <cell r="AA460">
            <v>676.89006350944487</v>
          </cell>
          <cell r="AB460">
            <v>665.75702151901498</v>
          </cell>
          <cell r="AC460">
            <v>770.88693285785916</v>
          </cell>
          <cell r="AD460">
            <v>344.91940121791515</v>
          </cell>
          <cell r="AE460">
            <v>610.6381639301643</v>
          </cell>
          <cell r="AF460">
            <v>741.59036779775886</v>
          </cell>
          <cell r="AG460">
            <v>809.92821998965451</v>
          </cell>
          <cell r="AH460">
            <v>1035.1222542845096</v>
          </cell>
        </row>
        <row r="461">
          <cell r="B461">
            <v>58117</v>
          </cell>
          <cell r="C461" t="str">
            <v>CT</v>
          </cell>
          <cell r="D461" t="str">
            <v>Retail Power Marketer</v>
          </cell>
          <cell r="E461">
            <v>5.0967575203185091E-3</v>
          </cell>
          <cell r="F461">
            <v>0</v>
          </cell>
          <cell r="G461">
            <v>0</v>
          </cell>
          <cell r="H461">
            <v>6380.0082774973807</v>
          </cell>
          <cell r="I461">
            <v>11.608880937499999</v>
          </cell>
          <cell r="J461">
            <v>0</v>
          </cell>
          <cell r="K461">
            <v>0</v>
          </cell>
          <cell r="L461">
            <v>0</v>
          </cell>
          <cell r="M461">
            <v>0</v>
          </cell>
          <cell r="N461" t="e">
            <v>#DIV/0!</v>
          </cell>
          <cell r="O461">
            <v>13295.555160778811</v>
          </cell>
          <cell r="P461">
            <v>37068.380046145176</v>
          </cell>
          <cell r="Q461">
            <v>58559.8516830769</v>
          </cell>
          <cell r="R461">
            <v>76009.128633657834</v>
          </cell>
          <cell r="S461">
            <v>182247.51762815489</v>
          </cell>
          <cell r="T461">
            <v>1706.6856395493905</v>
          </cell>
          <cell r="U461">
            <v>1869.875739598953</v>
          </cell>
          <cell r="V461">
            <v>1936.7038100513585</v>
          </cell>
          <cell r="W461">
            <v>1981.2091292919329</v>
          </cell>
          <cell r="X461">
            <v>2222.8316415586723</v>
          </cell>
          <cell r="Y461">
            <v>670.94371179965583</v>
          </cell>
          <cell r="Z461">
            <v>692.85943543001633</v>
          </cell>
          <cell r="AA461">
            <v>676.89006350944487</v>
          </cell>
          <cell r="AB461">
            <v>665.75702151901498</v>
          </cell>
          <cell r="AC461">
            <v>770.88693285785916</v>
          </cell>
          <cell r="AD461">
            <v>344.91940121791515</v>
          </cell>
          <cell r="AE461">
            <v>610.6381639301643</v>
          </cell>
          <cell r="AF461">
            <v>741.59036779775886</v>
          </cell>
          <cell r="AG461">
            <v>809.92821998965451</v>
          </cell>
          <cell r="AH461">
            <v>1035.1222542845096</v>
          </cell>
        </row>
        <row r="462">
          <cell r="B462">
            <v>58116</v>
          </cell>
          <cell r="C462" t="str">
            <v>CT</v>
          </cell>
          <cell r="D462" t="str">
            <v>Retail Power Marketer</v>
          </cell>
          <cell r="E462">
            <v>5.0967575203185091E-3</v>
          </cell>
          <cell r="F462">
            <v>1</v>
          </cell>
          <cell r="G462">
            <v>10162.697081516269</v>
          </cell>
          <cell r="H462">
            <v>10162.697081516269</v>
          </cell>
          <cell r="I462">
            <v>11.608880937499999</v>
          </cell>
          <cell r="J462">
            <v>4333.3999999999996</v>
          </cell>
          <cell r="K462">
            <v>30295</v>
          </cell>
          <cell r="L462">
            <v>2981</v>
          </cell>
          <cell r="M462">
            <v>0.1293324677703829</v>
          </cell>
          <cell r="N462">
            <v>0.1293324677703829</v>
          </cell>
          <cell r="O462">
            <v>13295.555160778811</v>
          </cell>
          <cell r="P462">
            <v>37068.380046145176</v>
          </cell>
          <cell r="Q462">
            <v>58559.8516830769</v>
          </cell>
          <cell r="R462">
            <v>76009.128633657834</v>
          </cell>
          <cell r="S462">
            <v>182247.51762815489</v>
          </cell>
          <cell r="T462">
            <v>1706.6856395493905</v>
          </cell>
          <cell r="U462">
            <v>1869.875739598953</v>
          </cell>
          <cell r="V462">
            <v>1936.7038100513585</v>
          </cell>
          <cell r="W462">
            <v>1981.2091292919329</v>
          </cell>
          <cell r="X462">
            <v>2222.8316415586723</v>
          </cell>
          <cell r="Y462">
            <v>670.94371179965583</v>
          </cell>
          <cell r="Z462">
            <v>692.85943543001633</v>
          </cell>
          <cell r="AA462">
            <v>676.89006350944487</v>
          </cell>
          <cell r="AB462">
            <v>665.75702151901498</v>
          </cell>
          <cell r="AC462">
            <v>770.88693285785916</v>
          </cell>
          <cell r="AD462">
            <v>344.91940121791515</v>
          </cell>
          <cell r="AE462">
            <v>610.6381639301643</v>
          </cell>
          <cell r="AF462">
            <v>741.59036779775886</v>
          </cell>
          <cell r="AG462">
            <v>809.92821998965451</v>
          </cell>
          <cell r="AH462">
            <v>1035.1222542845096</v>
          </cell>
        </row>
        <row r="463">
          <cell r="B463">
            <v>58119</v>
          </cell>
          <cell r="C463" t="str">
            <v>CT</v>
          </cell>
          <cell r="D463" t="str">
            <v>Retail Power Marketer</v>
          </cell>
          <cell r="E463">
            <v>5.0967575203185091E-3</v>
          </cell>
          <cell r="F463">
            <v>1</v>
          </cell>
          <cell r="G463">
            <v>7660.3322931013445</v>
          </cell>
          <cell r="H463">
            <v>7660.3322931013445</v>
          </cell>
          <cell r="I463">
            <v>11.608880937499999</v>
          </cell>
          <cell r="J463">
            <v>179149.59999999998</v>
          </cell>
          <cell r="K463">
            <v>1757556</v>
          </cell>
          <cell r="L463">
            <v>229436</v>
          </cell>
          <cell r="M463">
            <v>8.3745643108205356E-2</v>
          </cell>
          <cell r="N463">
            <v>8.3745643108205356E-2</v>
          </cell>
          <cell r="O463">
            <v>13295.555160778811</v>
          </cell>
          <cell r="P463">
            <v>37068.380046145176</v>
          </cell>
          <cell r="Q463">
            <v>58559.8516830769</v>
          </cell>
          <cell r="R463">
            <v>76009.128633657834</v>
          </cell>
          <cell r="S463">
            <v>182247.51762815489</v>
          </cell>
          <cell r="T463">
            <v>1706.6856395493905</v>
          </cell>
          <cell r="U463">
            <v>1869.875739598953</v>
          </cell>
          <cell r="V463">
            <v>1936.7038100513585</v>
          </cell>
          <cell r="W463">
            <v>1981.2091292919329</v>
          </cell>
          <cell r="X463">
            <v>2222.8316415586723</v>
          </cell>
          <cell r="Y463">
            <v>670.94371179965583</v>
          </cell>
          <cell r="Z463">
            <v>692.85943543001633</v>
          </cell>
          <cell r="AA463">
            <v>676.89006350944487</v>
          </cell>
          <cell r="AB463">
            <v>665.75702151901498</v>
          </cell>
          <cell r="AC463">
            <v>770.88693285785916</v>
          </cell>
          <cell r="AD463">
            <v>344.91940121791515</v>
          </cell>
          <cell r="AE463">
            <v>610.6381639301643</v>
          </cell>
          <cell r="AF463">
            <v>741.59036779775886</v>
          </cell>
          <cell r="AG463">
            <v>809.92821998965451</v>
          </cell>
          <cell r="AH463">
            <v>1035.1222542845096</v>
          </cell>
        </row>
        <row r="464">
          <cell r="B464">
            <v>58118</v>
          </cell>
          <cell r="C464" t="str">
            <v>CT</v>
          </cell>
          <cell r="D464" t="str">
            <v>Retail Power Marketer</v>
          </cell>
          <cell r="E464">
            <v>5.0967575203185091E-3</v>
          </cell>
          <cell r="F464">
            <v>1</v>
          </cell>
          <cell r="G464">
            <v>9545.2498240675577</v>
          </cell>
          <cell r="H464">
            <v>9545.2498240675577</v>
          </cell>
          <cell r="I464">
            <v>11.608880937499999</v>
          </cell>
          <cell r="J464">
            <v>7676.1</v>
          </cell>
          <cell r="K464">
            <v>67819</v>
          </cell>
          <cell r="L464">
            <v>7105</v>
          </cell>
          <cell r="M464">
            <v>9.8590760867437593E-2</v>
          </cell>
          <cell r="N464">
            <v>9.8590760867437593E-2</v>
          </cell>
          <cell r="O464">
            <v>13295.555160778811</v>
          </cell>
          <cell r="P464">
            <v>37068.380046145176</v>
          </cell>
          <cell r="Q464">
            <v>58559.8516830769</v>
          </cell>
          <cell r="R464">
            <v>76009.128633657834</v>
          </cell>
          <cell r="S464">
            <v>182247.51762815489</v>
          </cell>
          <cell r="T464">
            <v>1706.6856395493905</v>
          </cell>
          <cell r="U464">
            <v>1869.875739598953</v>
          </cell>
          <cell r="V464">
            <v>1936.7038100513585</v>
          </cell>
          <cell r="W464">
            <v>1981.2091292919329</v>
          </cell>
          <cell r="X464">
            <v>2222.8316415586723</v>
          </cell>
          <cell r="Y464">
            <v>670.94371179965583</v>
          </cell>
          <cell r="Z464">
            <v>692.85943543001633</v>
          </cell>
          <cell r="AA464">
            <v>676.89006350944487</v>
          </cell>
          <cell r="AB464">
            <v>665.75702151901498</v>
          </cell>
          <cell r="AC464">
            <v>770.88693285785916</v>
          </cell>
          <cell r="AD464">
            <v>344.91940121791515</v>
          </cell>
          <cell r="AE464">
            <v>610.6381639301643</v>
          </cell>
          <cell r="AF464">
            <v>741.59036779775886</v>
          </cell>
          <cell r="AG464">
            <v>809.92821998965451</v>
          </cell>
          <cell r="AH464">
            <v>1035.1222542845096</v>
          </cell>
        </row>
        <row r="465">
          <cell r="B465">
            <v>58972</v>
          </cell>
          <cell r="C465" t="str">
            <v>CT</v>
          </cell>
          <cell r="D465" t="str">
            <v>Retail Power Marketer</v>
          </cell>
          <cell r="E465">
            <v>5.0967575203185091E-3</v>
          </cell>
          <cell r="F465">
            <v>1</v>
          </cell>
          <cell r="G465">
            <v>10618.412234204594</v>
          </cell>
          <cell r="H465">
            <v>10618.412234204594</v>
          </cell>
          <cell r="I465">
            <v>11.608880937499999</v>
          </cell>
          <cell r="J465">
            <v>9493.6</v>
          </cell>
          <cell r="K465">
            <v>174280</v>
          </cell>
          <cell r="L465">
            <v>16413</v>
          </cell>
          <cell r="M465">
            <v>4.1353920392895059E-2</v>
          </cell>
          <cell r="N465">
            <v>4.1353920392895059E-2</v>
          </cell>
          <cell r="O465">
            <v>13295.555160778811</v>
          </cell>
          <cell r="P465">
            <v>37068.380046145176</v>
          </cell>
          <cell r="Q465">
            <v>58559.8516830769</v>
          </cell>
          <cell r="R465">
            <v>76009.128633657834</v>
          </cell>
          <cell r="S465">
            <v>182247.51762815489</v>
          </cell>
          <cell r="T465">
            <v>1706.6856395493905</v>
          </cell>
          <cell r="U465">
            <v>1869.875739598953</v>
          </cell>
          <cell r="V465">
            <v>1936.7038100513585</v>
          </cell>
          <cell r="W465">
            <v>1981.2091292919329</v>
          </cell>
          <cell r="X465">
            <v>2222.8316415586723</v>
          </cell>
          <cell r="Y465">
            <v>670.94371179965583</v>
          </cell>
          <cell r="Z465">
            <v>692.85943543001633</v>
          </cell>
          <cell r="AA465">
            <v>676.89006350944487</v>
          </cell>
          <cell r="AB465">
            <v>665.75702151901498</v>
          </cell>
          <cell r="AC465">
            <v>770.88693285785916</v>
          </cell>
          <cell r="AD465">
            <v>344.91940121791515</v>
          </cell>
          <cell r="AE465">
            <v>610.6381639301643</v>
          </cell>
          <cell r="AF465">
            <v>741.59036779775886</v>
          </cell>
          <cell r="AG465">
            <v>809.92821998965451</v>
          </cell>
          <cell r="AH465">
            <v>1035.1222542845096</v>
          </cell>
        </row>
        <row r="466">
          <cell r="B466">
            <v>59796</v>
          </cell>
          <cell r="C466" t="str">
            <v>CT</v>
          </cell>
          <cell r="D466" t="str">
            <v>Retail Power Marketer</v>
          </cell>
          <cell r="E466">
            <v>5.0967575203185091E-3</v>
          </cell>
          <cell r="F466">
            <v>1</v>
          </cell>
          <cell r="G466">
            <v>8054.1596873255166</v>
          </cell>
          <cell r="H466">
            <v>8054.1596873255166</v>
          </cell>
          <cell r="I466">
            <v>11.608880937499999</v>
          </cell>
          <cell r="J466">
            <v>2303.9</v>
          </cell>
          <cell r="K466">
            <v>28850</v>
          </cell>
          <cell r="L466">
            <v>3582</v>
          </cell>
          <cell r="M466">
            <v>6.2561658987261695E-2</v>
          </cell>
          <cell r="N466">
            <v>6.2561658987261695E-2</v>
          </cell>
          <cell r="O466">
            <v>13295.555160778811</v>
          </cell>
          <cell r="P466">
            <v>37068.380046145176</v>
          </cell>
          <cell r="Q466">
            <v>58559.8516830769</v>
          </cell>
          <cell r="R466">
            <v>76009.128633657834</v>
          </cell>
          <cell r="S466">
            <v>182247.51762815489</v>
          </cell>
          <cell r="T466">
            <v>1706.6856395493905</v>
          </cell>
          <cell r="U466">
            <v>1869.875739598953</v>
          </cell>
          <cell r="V466">
            <v>1936.7038100513585</v>
          </cell>
          <cell r="W466">
            <v>1981.2091292919329</v>
          </cell>
          <cell r="X466">
            <v>2222.8316415586723</v>
          </cell>
          <cell r="Y466">
            <v>670.94371179965583</v>
          </cell>
          <cell r="Z466">
            <v>692.85943543001633</v>
          </cell>
          <cell r="AA466">
            <v>676.89006350944487</v>
          </cell>
          <cell r="AB466">
            <v>665.75702151901498</v>
          </cell>
          <cell r="AC466">
            <v>770.88693285785916</v>
          </cell>
          <cell r="AD466">
            <v>344.91940121791515</v>
          </cell>
          <cell r="AE466">
            <v>610.6381639301643</v>
          </cell>
          <cell r="AF466">
            <v>741.59036779775886</v>
          </cell>
          <cell r="AG466">
            <v>809.92821998965451</v>
          </cell>
          <cell r="AH466">
            <v>1035.1222542845096</v>
          </cell>
        </row>
        <row r="467">
          <cell r="B467">
            <v>59795</v>
          </cell>
          <cell r="C467" t="str">
            <v>CT</v>
          </cell>
          <cell r="D467" t="str">
            <v>Retail Power Marketer</v>
          </cell>
          <cell r="E467">
            <v>5.0967575203185091E-3</v>
          </cell>
          <cell r="F467">
            <v>1</v>
          </cell>
          <cell r="G467">
            <v>8975.2149259191519</v>
          </cell>
          <cell r="H467">
            <v>8975.2149259191519</v>
          </cell>
          <cell r="I467">
            <v>11.608880937499999</v>
          </cell>
          <cell r="J467">
            <v>9472.2000000000007</v>
          </cell>
          <cell r="K467">
            <v>98135</v>
          </cell>
          <cell r="L467">
            <v>10934</v>
          </cell>
          <cell r="M467">
            <v>8.1000886023870178E-2</v>
          </cell>
          <cell r="N467">
            <v>8.1000886023870178E-2</v>
          </cell>
          <cell r="O467">
            <v>13295.555160778811</v>
          </cell>
          <cell r="P467">
            <v>37068.380046145176</v>
          </cell>
          <cell r="Q467">
            <v>58559.8516830769</v>
          </cell>
          <cell r="R467">
            <v>76009.128633657834</v>
          </cell>
          <cell r="S467">
            <v>182247.51762815489</v>
          </cell>
          <cell r="T467">
            <v>1706.6856395493905</v>
          </cell>
          <cell r="U467">
            <v>1869.875739598953</v>
          </cell>
          <cell r="V467">
            <v>1936.7038100513585</v>
          </cell>
          <cell r="W467">
            <v>1981.2091292919329</v>
          </cell>
          <cell r="X467">
            <v>2222.8316415586723</v>
          </cell>
          <cell r="Y467">
            <v>670.94371179965583</v>
          </cell>
          <cell r="Z467">
            <v>692.85943543001633</v>
          </cell>
          <cell r="AA467">
            <v>676.89006350944487</v>
          </cell>
          <cell r="AB467">
            <v>665.75702151901498</v>
          </cell>
          <cell r="AC467">
            <v>770.88693285785916</v>
          </cell>
          <cell r="AD467">
            <v>344.91940121791515</v>
          </cell>
          <cell r="AE467">
            <v>610.6381639301643</v>
          </cell>
          <cell r="AF467">
            <v>741.59036779775886</v>
          </cell>
          <cell r="AG467">
            <v>809.92821998965451</v>
          </cell>
          <cell r="AH467">
            <v>1035.1222542845096</v>
          </cell>
        </row>
        <row r="468">
          <cell r="B468">
            <v>59794</v>
          </cell>
          <cell r="C468" t="str">
            <v>CT</v>
          </cell>
          <cell r="D468" t="str">
            <v>Retail Power Marketer</v>
          </cell>
          <cell r="E468">
            <v>5.0967575203185091E-3</v>
          </cell>
          <cell r="F468">
            <v>1</v>
          </cell>
          <cell r="G468">
            <v>7603.1000735418902</v>
          </cell>
          <cell r="H468">
            <v>7603.1000735418902</v>
          </cell>
          <cell r="I468">
            <v>11.608880937499999</v>
          </cell>
          <cell r="J468">
            <v>30178.7</v>
          </cell>
          <cell r="K468">
            <v>268800</v>
          </cell>
          <cell r="L468">
            <v>35354</v>
          </cell>
          <cell r="M468">
            <v>9.3949611160816598E-2</v>
          </cell>
          <cell r="N468">
            <v>9.3949611160816598E-2</v>
          </cell>
          <cell r="O468">
            <v>13295.555160778811</v>
          </cell>
          <cell r="P468">
            <v>37068.380046145176</v>
          </cell>
          <cell r="Q468">
            <v>58559.8516830769</v>
          </cell>
          <cell r="R468">
            <v>76009.128633657834</v>
          </cell>
          <cell r="S468">
            <v>182247.51762815489</v>
          </cell>
          <cell r="T468">
            <v>1706.6856395493905</v>
          </cell>
          <cell r="U468">
            <v>1869.875739598953</v>
          </cell>
          <cell r="V468">
            <v>1936.7038100513585</v>
          </cell>
          <cell r="W468">
            <v>1981.2091292919329</v>
          </cell>
          <cell r="X468">
            <v>2222.8316415586723</v>
          </cell>
          <cell r="Y468">
            <v>670.94371179965583</v>
          </cell>
          <cell r="Z468">
            <v>692.85943543001633</v>
          </cell>
          <cell r="AA468">
            <v>676.89006350944487</v>
          </cell>
          <cell r="AB468">
            <v>665.75702151901498</v>
          </cell>
          <cell r="AC468">
            <v>770.88693285785916</v>
          </cell>
          <cell r="AD468">
            <v>344.91940121791515</v>
          </cell>
          <cell r="AE468">
            <v>610.6381639301643</v>
          </cell>
          <cell r="AF468">
            <v>741.59036779775886</v>
          </cell>
          <cell r="AG468">
            <v>809.92821998965451</v>
          </cell>
          <cell r="AH468">
            <v>1035.1222542845096</v>
          </cell>
        </row>
        <row r="469">
          <cell r="B469">
            <v>59127</v>
          </cell>
          <cell r="C469" t="str">
            <v>CT</v>
          </cell>
          <cell r="D469" t="str">
            <v>Retail Power Marketer</v>
          </cell>
          <cell r="E469">
            <v>5.0967575203185091E-3</v>
          </cell>
          <cell r="F469">
            <v>1</v>
          </cell>
          <cell r="G469">
            <v>10244.817804931268</v>
          </cell>
          <cell r="H469">
            <v>10244.817804931268</v>
          </cell>
          <cell r="I469">
            <v>11.608880937499999</v>
          </cell>
          <cell r="J469">
            <v>4826.7000000000007</v>
          </cell>
          <cell r="K469">
            <v>46952</v>
          </cell>
          <cell r="L469">
            <v>4583</v>
          </cell>
          <cell r="M469">
            <v>8.9202972907677008E-2</v>
          </cell>
          <cell r="N469">
            <v>8.9202972907677008E-2</v>
          </cell>
          <cell r="O469">
            <v>13295.555160778811</v>
          </cell>
          <cell r="P469">
            <v>37068.380046145176</v>
          </cell>
          <cell r="Q469">
            <v>58559.8516830769</v>
          </cell>
          <cell r="R469">
            <v>76009.128633657834</v>
          </cell>
          <cell r="S469">
            <v>182247.51762815489</v>
          </cell>
          <cell r="T469">
            <v>1706.6856395493905</v>
          </cell>
          <cell r="U469">
            <v>1869.875739598953</v>
          </cell>
          <cell r="V469">
            <v>1936.7038100513585</v>
          </cell>
          <cell r="W469">
            <v>1981.2091292919329</v>
          </cell>
          <cell r="X469">
            <v>2222.8316415586723</v>
          </cell>
          <cell r="Y469">
            <v>670.94371179965583</v>
          </cell>
          <cell r="Z469">
            <v>692.85943543001633</v>
          </cell>
          <cell r="AA469">
            <v>676.89006350944487</v>
          </cell>
          <cell r="AB469">
            <v>665.75702151901498</v>
          </cell>
          <cell r="AC469">
            <v>770.88693285785916</v>
          </cell>
          <cell r="AD469">
            <v>344.91940121791515</v>
          </cell>
          <cell r="AE469">
            <v>610.6381639301643</v>
          </cell>
          <cell r="AF469">
            <v>741.59036779775886</v>
          </cell>
          <cell r="AG469">
            <v>809.92821998965451</v>
          </cell>
          <cell r="AH469">
            <v>1035.1222542845096</v>
          </cell>
        </row>
        <row r="470">
          <cell r="B470">
            <v>59932</v>
          </cell>
          <cell r="C470" t="str">
            <v>CT</v>
          </cell>
          <cell r="D470" t="str">
            <v>Retail Power Marketer</v>
          </cell>
          <cell r="E470">
            <v>5.0967575203185091E-3</v>
          </cell>
          <cell r="F470">
            <v>1</v>
          </cell>
          <cell r="G470">
            <v>9902.9896907216498</v>
          </cell>
          <cell r="H470">
            <v>9902.9896907216498</v>
          </cell>
          <cell r="I470">
            <v>11.608880937499999</v>
          </cell>
          <cell r="J470">
            <v>5940</v>
          </cell>
          <cell r="K470">
            <v>96059</v>
          </cell>
          <cell r="L470">
            <v>9700</v>
          </cell>
          <cell r="M470">
            <v>4.7769873295318503E-2</v>
          </cell>
          <cell r="N470">
            <v>4.7769873295318503E-2</v>
          </cell>
          <cell r="O470">
            <v>13295.555160778811</v>
          </cell>
          <cell r="P470">
            <v>37068.380046145176</v>
          </cell>
          <cell r="Q470">
            <v>58559.8516830769</v>
          </cell>
          <cell r="R470">
            <v>76009.128633657834</v>
          </cell>
          <cell r="S470">
            <v>182247.51762815489</v>
          </cell>
          <cell r="T470">
            <v>1706.6856395493905</v>
          </cell>
          <cell r="U470">
            <v>1869.875739598953</v>
          </cell>
          <cell r="V470">
            <v>1936.7038100513585</v>
          </cell>
          <cell r="W470">
            <v>1981.2091292919329</v>
          </cell>
          <cell r="X470">
            <v>2222.8316415586723</v>
          </cell>
          <cell r="Y470">
            <v>670.94371179965583</v>
          </cell>
          <cell r="Z470">
            <v>692.85943543001633</v>
          </cell>
          <cell r="AA470">
            <v>676.89006350944487</v>
          </cell>
          <cell r="AB470">
            <v>665.75702151901498</v>
          </cell>
          <cell r="AC470">
            <v>770.88693285785916</v>
          </cell>
          <cell r="AD470">
            <v>344.91940121791515</v>
          </cell>
          <cell r="AE470">
            <v>610.6381639301643</v>
          </cell>
          <cell r="AF470">
            <v>741.59036779775886</v>
          </cell>
          <cell r="AG470">
            <v>809.92821998965451</v>
          </cell>
          <cell r="AH470">
            <v>1035.1222542845096</v>
          </cell>
        </row>
        <row r="471">
          <cell r="B471">
            <v>59620</v>
          </cell>
          <cell r="C471" t="str">
            <v>CT</v>
          </cell>
          <cell r="D471" t="str">
            <v>Retail Power Marketer</v>
          </cell>
          <cell r="E471">
            <v>5.0967575203185091E-3</v>
          </cell>
          <cell r="F471">
            <v>1</v>
          </cell>
          <cell r="G471">
            <v>7950.9880031052671</v>
          </cell>
          <cell r="H471">
            <v>7950.9880031052671</v>
          </cell>
          <cell r="I471">
            <v>11.608880937499999</v>
          </cell>
          <cell r="J471">
            <v>131219</v>
          </cell>
          <cell r="K471">
            <v>993468</v>
          </cell>
          <cell r="L471">
            <v>124949</v>
          </cell>
          <cell r="M471">
            <v>0.11456109630998054</v>
          </cell>
          <cell r="N471">
            <v>0.11456109630998054</v>
          </cell>
          <cell r="O471">
            <v>13295.555160778811</v>
          </cell>
          <cell r="P471">
            <v>37068.380046145176</v>
          </cell>
          <cell r="Q471">
            <v>58559.8516830769</v>
          </cell>
          <cell r="R471">
            <v>76009.128633657834</v>
          </cell>
          <cell r="S471">
            <v>182247.51762815489</v>
          </cell>
          <cell r="T471">
            <v>1706.6856395493905</v>
          </cell>
          <cell r="U471">
            <v>1869.875739598953</v>
          </cell>
          <cell r="V471">
            <v>1936.7038100513585</v>
          </cell>
          <cell r="W471">
            <v>1981.2091292919329</v>
          </cell>
          <cell r="X471">
            <v>2222.8316415586723</v>
          </cell>
          <cell r="Y471">
            <v>670.94371179965583</v>
          </cell>
          <cell r="Z471">
            <v>692.85943543001633</v>
          </cell>
          <cell r="AA471">
            <v>676.89006350944487</v>
          </cell>
          <cell r="AB471">
            <v>665.75702151901498</v>
          </cell>
          <cell r="AC471">
            <v>770.88693285785916</v>
          </cell>
          <cell r="AD471">
            <v>344.91940121791515</v>
          </cell>
          <cell r="AE471">
            <v>610.6381639301643</v>
          </cell>
          <cell r="AF471">
            <v>741.59036779775886</v>
          </cell>
          <cell r="AG471">
            <v>809.92821998965451</v>
          </cell>
          <cell r="AH471">
            <v>1035.1222542845096</v>
          </cell>
        </row>
        <row r="472">
          <cell r="B472">
            <v>58161</v>
          </cell>
          <cell r="C472" t="str">
            <v>CT</v>
          </cell>
          <cell r="D472" t="str">
            <v>Retail Power Marketer</v>
          </cell>
          <cell r="E472">
            <v>5.0967575203185091E-3</v>
          </cell>
          <cell r="F472">
            <v>1</v>
          </cell>
          <cell r="G472">
            <v>7497.5189725627552</v>
          </cell>
          <cell r="H472">
            <v>7497.5189725627552</v>
          </cell>
          <cell r="I472">
            <v>11.608880937499999</v>
          </cell>
          <cell r="J472">
            <v>20949.2</v>
          </cell>
          <cell r="K472">
            <v>154119</v>
          </cell>
          <cell r="L472">
            <v>20556</v>
          </cell>
          <cell r="M472">
            <v>0.11734837444692089</v>
          </cell>
          <cell r="N472">
            <v>0.11734837444692089</v>
          </cell>
          <cell r="O472">
            <v>13295.555160778811</v>
          </cell>
          <cell r="P472">
            <v>37068.380046145176</v>
          </cell>
          <cell r="Q472">
            <v>58559.8516830769</v>
          </cell>
          <cell r="R472">
            <v>76009.128633657834</v>
          </cell>
          <cell r="S472">
            <v>182247.51762815489</v>
          </cell>
          <cell r="T472">
            <v>1706.6856395493905</v>
          </cell>
          <cell r="U472">
            <v>1869.875739598953</v>
          </cell>
          <cell r="V472">
            <v>1936.7038100513585</v>
          </cell>
          <cell r="W472">
            <v>1981.2091292919329</v>
          </cell>
          <cell r="X472">
            <v>2222.8316415586723</v>
          </cell>
          <cell r="Y472">
            <v>670.94371179965583</v>
          </cell>
          <cell r="Z472">
            <v>692.85943543001633</v>
          </cell>
          <cell r="AA472">
            <v>676.89006350944487</v>
          </cell>
          <cell r="AB472">
            <v>665.75702151901498</v>
          </cell>
          <cell r="AC472">
            <v>770.88693285785916</v>
          </cell>
          <cell r="AD472">
            <v>344.91940121791515</v>
          </cell>
          <cell r="AE472">
            <v>610.6381639301643</v>
          </cell>
          <cell r="AF472">
            <v>741.59036779775886</v>
          </cell>
          <cell r="AG472">
            <v>809.92821998965451</v>
          </cell>
          <cell r="AH472">
            <v>1035.1222542845096</v>
          </cell>
        </row>
        <row r="473">
          <cell r="B473">
            <v>58160</v>
          </cell>
          <cell r="C473" t="str">
            <v>CT</v>
          </cell>
          <cell r="D473" t="str">
            <v>Retail Power Marketer</v>
          </cell>
          <cell r="E473">
            <v>5.0967575203185091E-3</v>
          </cell>
          <cell r="F473">
            <v>1</v>
          </cell>
          <cell r="G473">
            <v>7728.4232873356741</v>
          </cell>
          <cell r="H473">
            <v>7728.4232873356741</v>
          </cell>
          <cell r="I473">
            <v>11.608880937499999</v>
          </cell>
          <cell r="J473">
            <v>9961.4</v>
          </cell>
          <cell r="K473">
            <v>94650</v>
          </cell>
          <cell r="L473">
            <v>12247</v>
          </cell>
          <cell r="M473">
            <v>8.7219359977826205E-2</v>
          </cell>
          <cell r="N473">
            <v>8.7219359977826205E-2</v>
          </cell>
          <cell r="O473">
            <v>13295.555160778811</v>
          </cell>
          <cell r="P473">
            <v>37068.380046145176</v>
          </cell>
          <cell r="Q473">
            <v>58559.8516830769</v>
          </cell>
          <cell r="R473">
            <v>76009.128633657834</v>
          </cell>
          <cell r="S473">
            <v>182247.51762815489</v>
          </cell>
          <cell r="T473">
            <v>1706.6856395493905</v>
          </cell>
          <cell r="U473">
            <v>1869.875739598953</v>
          </cell>
          <cell r="V473">
            <v>1936.7038100513585</v>
          </cell>
          <cell r="W473">
            <v>1981.2091292919329</v>
          </cell>
          <cell r="X473">
            <v>2222.8316415586723</v>
          </cell>
          <cell r="Y473">
            <v>670.94371179965583</v>
          </cell>
          <cell r="Z473">
            <v>692.85943543001633</v>
          </cell>
          <cell r="AA473">
            <v>676.89006350944487</v>
          </cell>
          <cell r="AB473">
            <v>665.75702151901498</v>
          </cell>
          <cell r="AC473">
            <v>770.88693285785916</v>
          </cell>
          <cell r="AD473">
            <v>344.91940121791515</v>
          </cell>
          <cell r="AE473">
            <v>610.6381639301643</v>
          </cell>
          <cell r="AF473">
            <v>741.59036779775886</v>
          </cell>
          <cell r="AG473">
            <v>809.92821998965451</v>
          </cell>
          <cell r="AH473">
            <v>1035.1222542845096</v>
          </cell>
        </row>
        <row r="474">
          <cell r="B474">
            <v>58162</v>
          </cell>
          <cell r="C474" t="str">
            <v>CT</v>
          </cell>
          <cell r="D474" t="str">
            <v>Retail Power Marketer</v>
          </cell>
          <cell r="E474">
            <v>5.0967575203185091E-3</v>
          </cell>
          <cell r="F474">
            <v>1</v>
          </cell>
          <cell r="G474">
            <v>9314.6219828446046</v>
          </cell>
          <cell r="H474">
            <v>9314.6219828446046</v>
          </cell>
          <cell r="I474">
            <v>11.608880937499999</v>
          </cell>
          <cell r="J474">
            <v>32560.799999999996</v>
          </cell>
          <cell r="K474">
            <v>233471</v>
          </cell>
          <cell r="L474">
            <v>25065</v>
          </cell>
          <cell r="M474">
            <v>0.12450831491542309</v>
          </cell>
          <cell r="N474">
            <v>0.12450831491542309</v>
          </cell>
          <cell r="O474">
            <v>13295.555160778811</v>
          </cell>
          <cell r="P474">
            <v>37068.380046145176</v>
          </cell>
          <cell r="Q474">
            <v>58559.8516830769</v>
          </cell>
          <cell r="R474">
            <v>76009.128633657834</v>
          </cell>
          <cell r="S474">
            <v>182247.51762815489</v>
          </cell>
          <cell r="T474">
            <v>1706.6856395493905</v>
          </cell>
          <cell r="U474">
            <v>1869.875739598953</v>
          </cell>
          <cell r="V474">
            <v>1936.7038100513585</v>
          </cell>
          <cell r="W474">
            <v>1981.2091292919329</v>
          </cell>
          <cell r="X474">
            <v>2222.8316415586723</v>
          </cell>
          <cell r="Y474">
            <v>670.94371179965583</v>
          </cell>
          <cell r="Z474">
            <v>692.85943543001633</v>
          </cell>
          <cell r="AA474">
            <v>676.89006350944487</v>
          </cell>
          <cell r="AB474">
            <v>665.75702151901498</v>
          </cell>
          <cell r="AC474">
            <v>770.88693285785916</v>
          </cell>
          <cell r="AD474">
            <v>344.91940121791515</v>
          </cell>
          <cell r="AE474">
            <v>610.6381639301643</v>
          </cell>
          <cell r="AF474">
            <v>741.59036779775886</v>
          </cell>
          <cell r="AG474">
            <v>809.92821998965451</v>
          </cell>
          <cell r="AH474">
            <v>1035.1222542845096</v>
          </cell>
        </row>
        <row r="475">
          <cell r="B475">
            <v>4191</v>
          </cell>
          <cell r="C475" t="str">
            <v>CT</v>
          </cell>
          <cell r="D475" t="str">
            <v>Retail Power Marketer</v>
          </cell>
          <cell r="E475">
            <v>0.20917795158228208</v>
          </cell>
          <cell r="F475">
            <v>0</v>
          </cell>
          <cell r="G475">
            <v>0</v>
          </cell>
          <cell r="H475">
            <v>6380.0082774973807</v>
          </cell>
          <cell r="I475">
            <v>11.608880937499999</v>
          </cell>
          <cell r="J475">
            <v>0</v>
          </cell>
          <cell r="K475">
            <v>0</v>
          </cell>
          <cell r="L475">
            <v>0</v>
          </cell>
          <cell r="M475">
            <v>0</v>
          </cell>
          <cell r="N475" t="e">
            <v>#DIV/0!</v>
          </cell>
          <cell r="O475">
            <v>13295.555160778811</v>
          </cell>
          <cell r="P475">
            <v>37068.380046145176</v>
          </cell>
          <cell r="Q475">
            <v>58559.8516830769</v>
          </cell>
          <cell r="R475">
            <v>76009.128633657834</v>
          </cell>
          <cell r="S475">
            <v>182247.51762815489</v>
          </cell>
          <cell r="T475">
            <v>1706.6856395493905</v>
          </cell>
          <cell r="U475">
            <v>1869.875739598953</v>
          </cell>
          <cell r="V475">
            <v>1936.7038100513585</v>
          </cell>
          <cell r="W475">
            <v>1981.2091292919329</v>
          </cell>
          <cell r="X475">
            <v>2222.8316415586723</v>
          </cell>
          <cell r="Y475">
            <v>670.94371179965583</v>
          </cell>
          <cell r="Z475">
            <v>692.85943543001633</v>
          </cell>
          <cell r="AA475">
            <v>676.89006350944487</v>
          </cell>
          <cell r="AB475">
            <v>665.75702151901498</v>
          </cell>
          <cell r="AC475">
            <v>770.88693285785916</v>
          </cell>
          <cell r="AD475">
            <v>344.91940121791515</v>
          </cell>
          <cell r="AE475">
            <v>610.6381639301643</v>
          </cell>
          <cell r="AF475">
            <v>741.59036779775886</v>
          </cell>
          <cell r="AG475">
            <v>809.92821998965451</v>
          </cell>
          <cell r="AH475">
            <v>1035.1222542845096</v>
          </cell>
        </row>
        <row r="476">
          <cell r="B476">
            <v>7279</v>
          </cell>
          <cell r="C476" t="str">
            <v>CT</v>
          </cell>
          <cell r="D476" t="str">
            <v>Retail Power Marketer</v>
          </cell>
          <cell r="E476">
            <v>5.0967575203185091E-3</v>
          </cell>
          <cell r="F476">
            <v>1</v>
          </cell>
          <cell r="G476">
            <v>12952.947827280392</v>
          </cell>
          <cell r="H476">
            <v>12952.947827280392</v>
          </cell>
          <cell r="I476">
            <v>11.608880937499999</v>
          </cell>
          <cell r="J476">
            <v>506688.3</v>
          </cell>
          <cell r="K476">
            <v>3963887</v>
          </cell>
          <cell r="L476">
            <v>306022</v>
          </cell>
          <cell r="M476">
            <v>0.11707130512371632</v>
          </cell>
          <cell r="N476">
            <v>0.11707130512371632</v>
          </cell>
          <cell r="O476">
            <v>13295.555160778811</v>
          </cell>
          <cell r="P476">
            <v>37068.380046145176</v>
          </cell>
          <cell r="Q476">
            <v>58559.8516830769</v>
          </cell>
          <cell r="R476">
            <v>76009.128633657834</v>
          </cell>
          <cell r="S476">
            <v>182247.51762815489</v>
          </cell>
          <cell r="T476">
            <v>1706.6856395493905</v>
          </cell>
          <cell r="U476">
            <v>1869.875739598953</v>
          </cell>
          <cell r="V476">
            <v>1936.7038100513585</v>
          </cell>
          <cell r="W476">
            <v>1981.2091292919329</v>
          </cell>
          <cell r="X476">
            <v>2222.8316415586723</v>
          </cell>
          <cell r="Y476">
            <v>670.94371179965583</v>
          </cell>
          <cell r="Z476">
            <v>692.85943543001633</v>
          </cell>
          <cell r="AA476">
            <v>676.89006350944487</v>
          </cell>
          <cell r="AB476">
            <v>665.75702151901498</v>
          </cell>
          <cell r="AC476">
            <v>770.88693285785916</v>
          </cell>
          <cell r="AD476">
            <v>344.91940121791515</v>
          </cell>
          <cell r="AE476">
            <v>610.6381639301643</v>
          </cell>
          <cell r="AF476">
            <v>741.59036779775886</v>
          </cell>
          <cell r="AG476">
            <v>809.92821998965451</v>
          </cell>
          <cell r="AH476">
            <v>1035.1222542845096</v>
          </cell>
        </row>
        <row r="477">
          <cell r="B477">
            <v>13374</v>
          </cell>
          <cell r="C477" t="str">
            <v>CT</v>
          </cell>
          <cell r="D477" t="str">
            <v>Retail Power Marketer</v>
          </cell>
          <cell r="E477">
            <v>5.0967575203185091E-3</v>
          </cell>
          <cell r="F477">
            <v>1</v>
          </cell>
          <cell r="G477">
            <v>12202.776381870008</v>
          </cell>
          <cell r="H477">
            <v>12202.776381870008</v>
          </cell>
          <cell r="I477">
            <v>11.608880937499999</v>
          </cell>
          <cell r="J477">
            <v>949668</v>
          </cell>
          <cell r="K477">
            <v>11631479</v>
          </cell>
          <cell r="L477">
            <v>953183</v>
          </cell>
          <cell r="M477">
            <v>7.0230393271243599E-2</v>
          </cell>
          <cell r="N477">
            <v>7.0230393271243599E-2</v>
          </cell>
          <cell r="O477">
            <v>13295.555160778811</v>
          </cell>
          <cell r="P477">
            <v>37068.380046145176</v>
          </cell>
          <cell r="Q477">
            <v>58559.8516830769</v>
          </cell>
          <cell r="R477">
            <v>76009.128633657834</v>
          </cell>
          <cell r="S477">
            <v>182247.51762815489</v>
          </cell>
          <cell r="T477">
            <v>1706.6856395493905</v>
          </cell>
          <cell r="U477">
            <v>1869.875739598953</v>
          </cell>
          <cell r="V477">
            <v>1936.7038100513585</v>
          </cell>
          <cell r="W477">
            <v>1981.2091292919329</v>
          </cell>
          <cell r="X477">
            <v>2222.8316415586723</v>
          </cell>
          <cell r="Y477">
            <v>670.94371179965583</v>
          </cell>
          <cell r="Z477">
            <v>692.85943543001633</v>
          </cell>
          <cell r="AA477">
            <v>676.89006350944487</v>
          </cell>
          <cell r="AB477">
            <v>665.75702151901498</v>
          </cell>
          <cell r="AC477">
            <v>770.88693285785916</v>
          </cell>
          <cell r="AD477">
            <v>344.91940121791515</v>
          </cell>
          <cell r="AE477">
            <v>610.6381639301643</v>
          </cell>
          <cell r="AF477">
            <v>741.59036779775886</v>
          </cell>
          <cell r="AG477">
            <v>809.92821998965451</v>
          </cell>
          <cell r="AH477">
            <v>1035.1222542845096</v>
          </cell>
        </row>
        <row r="478">
          <cell r="B478">
            <v>16840</v>
          </cell>
          <cell r="C478" t="str">
            <v>CT</v>
          </cell>
          <cell r="D478" t="str">
            <v>Retail Power Marketer</v>
          </cell>
          <cell r="E478">
            <v>5.0967575203185091E-3</v>
          </cell>
          <cell r="F478">
            <v>0</v>
          </cell>
          <cell r="G478">
            <v>0</v>
          </cell>
          <cell r="H478">
            <v>6380.0082774973807</v>
          </cell>
          <cell r="I478">
            <v>11.608880937499999</v>
          </cell>
          <cell r="J478">
            <v>0</v>
          </cell>
          <cell r="K478">
            <v>0</v>
          </cell>
          <cell r="L478">
            <v>0</v>
          </cell>
          <cell r="M478">
            <v>0</v>
          </cell>
          <cell r="N478" t="e">
            <v>#DIV/0!</v>
          </cell>
          <cell r="O478">
            <v>13295.555160778811</v>
          </cell>
          <cell r="P478">
            <v>37068.380046145176</v>
          </cell>
          <cell r="Q478">
            <v>58559.8516830769</v>
          </cell>
          <cell r="R478">
            <v>76009.128633657834</v>
          </cell>
          <cell r="S478">
            <v>182247.51762815489</v>
          </cell>
          <cell r="T478">
            <v>1706.6856395493905</v>
          </cell>
          <cell r="U478">
            <v>1869.875739598953</v>
          </cell>
          <cell r="V478">
            <v>1936.7038100513585</v>
          </cell>
          <cell r="W478">
            <v>1981.2091292919329</v>
          </cell>
          <cell r="X478">
            <v>2222.8316415586723</v>
          </cell>
          <cell r="Y478">
            <v>670.94371179965583</v>
          </cell>
          <cell r="Z478">
            <v>692.85943543001633</v>
          </cell>
          <cell r="AA478">
            <v>676.89006350944487</v>
          </cell>
          <cell r="AB478">
            <v>665.75702151901498</v>
          </cell>
          <cell r="AC478">
            <v>770.88693285785916</v>
          </cell>
          <cell r="AD478">
            <v>344.91940121791515</v>
          </cell>
          <cell r="AE478">
            <v>610.6381639301643</v>
          </cell>
          <cell r="AF478">
            <v>741.59036779775886</v>
          </cell>
          <cell r="AG478">
            <v>809.92821998965451</v>
          </cell>
          <cell r="AH478">
            <v>1035.1222542845096</v>
          </cell>
        </row>
        <row r="479">
          <cell r="B479">
            <v>17549</v>
          </cell>
          <cell r="C479" t="str">
            <v>CT</v>
          </cell>
          <cell r="D479" t="str">
            <v>Retail Power Marketer</v>
          </cell>
          <cell r="E479">
            <v>5.0967575203185091E-3</v>
          </cell>
          <cell r="F479">
            <v>1</v>
          </cell>
          <cell r="G479">
            <v>1041.6666666666667</v>
          </cell>
          <cell r="H479">
            <v>1041.6666666666667</v>
          </cell>
          <cell r="I479">
            <v>11.608880937499999</v>
          </cell>
          <cell r="J479">
            <v>10.9</v>
          </cell>
          <cell r="K479">
            <v>125</v>
          </cell>
          <cell r="L479">
            <v>120</v>
          </cell>
          <cell r="M479">
            <v>-4.6534308399999981E-2</v>
          </cell>
          <cell r="N479">
            <v>-4.6534308399999981E-2</v>
          </cell>
          <cell r="O479">
            <v>13295.555160778811</v>
          </cell>
          <cell r="P479">
            <v>37068.380046145176</v>
          </cell>
          <cell r="Q479">
            <v>58559.8516830769</v>
          </cell>
          <cell r="R479">
            <v>76009.128633657834</v>
          </cell>
          <cell r="S479">
            <v>182247.51762815489</v>
          </cell>
          <cell r="T479">
            <v>1706.6856395493905</v>
          </cell>
          <cell r="U479">
            <v>1869.875739598953</v>
          </cell>
          <cell r="V479">
            <v>1936.7038100513585</v>
          </cell>
          <cell r="W479">
            <v>1981.2091292919329</v>
          </cell>
          <cell r="X479">
            <v>2222.8316415586723</v>
          </cell>
          <cell r="Y479">
            <v>670.94371179965583</v>
          </cell>
          <cell r="Z479">
            <v>692.85943543001633</v>
          </cell>
          <cell r="AA479">
            <v>676.89006350944487</v>
          </cell>
          <cell r="AB479">
            <v>665.75702151901498</v>
          </cell>
          <cell r="AC479">
            <v>770.88693285785916</v>
          </cell>
          <cell r="AD479">
            <v>344.91940121791515</v>
          </cell>
          <cell r="AE479">
            <v>610.6381639301643</v>
          </cell>
          <cell r="AF479">
            <v>741.59036779775886</v>
          </cell>
          <cell r="AG479">
            <v>809.92821998965451</v>
          </cell>
          <cell r="AH479">
            <v>1035.1222542845096</v>
          </cell>
        </row>
        <row r="480">
          <cell r="B480">
            <v>17710</v>
          </cell>
          <cell r="C480" t="str">
            <v>CT</v>
          </cell>
          <cell r="D480" t="str">
            <v>Retail Power Marketer</v>
          </cell>
          <cell r="E480">
            <v>5.0967575203185091E-3</v>
          </cell>
          <cell r="F480">
            <v>1</v>
          </cell>
          <cell r="G480">
            <v>10687.856875409529</v>
          </cell>
          <cell r="H480">
            <v>10687.856875409529</v>
          </cell>
          <cell r="I480">
            <v>11.608880937499999</v>
          </cell>
          <cell r="J480">
            <v>114643</v>
          </cell>
          <cell r="K480">
            <v>913427</v>
          </cell>
          <cell r="L480">
            <v>85464</v>
          </cell>
          <cell r="M480">
            <v>0.11247456358821231</v>
          </cell>
          <cell r="N480">
            <v>0.11247456358821231</v>
          </cell>
          <cell r="O480">
            <v>13295.555160778811</v>
          </cell>
          <cell r="P480">
            <v>37068.380046145176</v>
          </cell>
          <cell r="Q480">
            <v>58559.8516830769</v>
          </cell>
          <cell r="R480">
            <v>76009.128633657834</v>
          </cell>
          <cell r="S480">
            <v>182247.51762815489</v>
          </cell>
          <cell r="T480">
            <v>1706.6856395493905</v>
          </cell>
          <cell r="U480">
            <v>1869.875739598953</v>
          </cell>
          <cell r="V480">
            <v>1936.7038100513585</v>
          </cell>
          <cell r="W480">
            <v>1981.2091292919329</v>
          </cell>
          <cell r="X480">
            <v>2222.8316415586723</v>
          </cell>
          <cell r="Y480">
            <v>670.94371179965583</v>
          </cell>
          <cell r="Z480">
            <v>692.85943543001633</v>
          </cell>
          <cell r="AA480">
            <v>676.89006350944487</v>
          </cell>
          <cell r="AB480">
            <v>665.75702151901498</v>
          </cell>
          <cell r="AC480">
            <v>770.88693285785916</v>
          </cell>
          <cell r="AD480">
            <v>344.91940121791515</v>
          </cell>
          <cell r="AE480">
            <v>610.6381639301643</v>
          </cell>
          <cell r="AF480">
            <v>741.59036779775886</v>
          </cell>
          <cell r="AG480">
            <v>809.92821998965451</v>
          </cell>
          <cell r="AH480">
            <v>1035.1222542845096</v>
          </cell>
        </row>
        <row r="481">
          <cell r="B481">
            <v>18193</v>
          </cell>
          <cell r="C481" t="str">
            <v>CT</v>
          </cell>
          <cell r="D481" t="str">
            <v>Retail Power Marketer</v>
          </cell>
          <cell r="E481">
            <v>5.0967575203185091E-3</v>
          </cell>
          <cell r="F481">
            <v>0</v>
          </cell>
          <cell r="G481">
            <v>0</v>
          </cell>
          <cell r="H481">
            <v>6380.0082774973807</v>
          </cell>
          <cell r="I481">
            <v>11.608880937499999</v>
          </cell>
          <cell r="J481">
            <v>0</v>
          </cell>
          <cell r="K481">
            <v>0</v>
          </cell>
          <cell r="L481">
            <v>0</v>
          </cell>
          <cell r="M481">
            <v>0</v>
          </cell>
          <cell r="N481" t="e">
            <v>#DIV/0!</v>
          </cell>
          <cell r="O481">
            <v>13295.555160778811</v>
          </cell>
          <cell r="P481">
            <v>37068.380046145176</v>
          </cell>
          <cell r="Q481">
            <v>58559.8516830769</v>
          </cell>
          <cell r="R481">
            <v>76009.128633657834</v>
          </cell>
          <cell r="S481">
            <v>182247.51762815489</v>
          </cell>
          <cell r="T481">
            <v>1706.6856395493905</v>
          </cell>
          <cell r="U481">
            <v>1869.875739598953</v>
          </cell>
          <cell r="V481">
            <v>1936.7038100513585</v>
          </cell>
          <cell r="W481">
            <v>1981.2091292919329</v>
          </cell>
          <cell r="X481">
            <v>2222.8316415586723</v>
          </cell>
          <cell r="Y481">
            <v>670.94371179965583</v>
          </cell>
          <cell r="Z481">
            <v>692.85943543001633</v>
          </cell>
          <cell r="AA481">
            <v>676.89006350944487</v>
          </cell>
          <cell r="AB481">
            <v>665.75702151901498</v>
          </cell>
          <cell r="AC481">
            <v>770.88693285785916</v>
          </cell>
          <cell r="AD481">
            <v>344.91940121791515</v>
          </cell>
          <cell r="AE481">
            <v>610.6381639301643</v>
          </cell>
          <cell r="AF481">
            <v>741.59036779775886</v>
          </cell>
          <cell r="AG481">
            <v>809.92821998965451</v>
          </cell>
          <cell r="AH481">
            <v>1035.1222542845096</v>
          </cell>
        </row>
        <row r="482">
          <cell r="B482">
            <v>19107</v>
          </cell>
          <cell r="C482" t="str">
            <v>CT</v>
          </cell>
          <cell r="D482" t="str">
            <v>Retail Power Marketer</v>
          </cell>
          <cell r="E482">
            <v>5.0967575203185091E-3</v>
          </cell>
          <cell r="F482">
            <v>0</v>
          </cell>
          <cell r="G482">
            <v>0</v>
          </cell>
          <cell r="H482">
            <v>6380.0082774973807</v>
          </cell>
          <cell r="I482">
            <v>11.608880937499999</v>
          </cell>
          <cell r="J482">
            <v>0</v>
          </cell>
          <cell r="K482">
            <v>0</v>
          </cell>
          <cell r="L482">
            <v>0</v>
          </cell>
          <cell r="M482">
            <v>0</v>
          </cell>
          <cell r="N482" t="e">
            <v>#DIV/0!</v>
          </cell>
          <cell r="O482">
            <v>13295.555160778811</v>
          </cell>
          <cell r="P482">
            <v>37068.380046145176</v>
          </cell>
          <cell r="Q482">
            <v>58559.8516830769</v>
          </cell>
          <cell r="R482">
            <v>76009.128633657834</v>
          </cell>
          <cell r="S482">
            <v>182247.51762815489</v>
          </cell>
          <cell r="T482">
            <v>1706.6856395493905</v>
          </cell>
          <cell r="U482">
            <v>1869.875739598953</v>
          </cell>
          <cell r="V482">
            <v>1936.7038100513585</v>
          </cell>
          <cell r="W482">
            <v>1981.2091292919329</v>
          </cell>
          <cell r="X482">
            <v>2222.8316415586723</v>
          </cell>
          <cell r="Y482">
            <v>670.94371179965583</v>
          </cell>
          <cell r="Z482">
            <v>692.85943543001633</v>
          </cell>
          <cell r="AA482">
            <v>676.89006350944487</v>
          </cell>
          <cell r="AB482">
            <v>665.75702151901498</v>
          </cell>
          <cell r="AC482">
            <v>770.88693285785916</v>
          </cell>
          <cell r="AD482">
            <v>344.91940121791515</v>
          </cell>
          <cell r="AE482">
            <v>610.6381639301643</v>
          </cell>
          <cell r="AF482">
            <v>741.59036779775886</v>
          </cell>
          <cell r="AG482">
            <v>809.92821998965451</v>
          </cell>
          <cell r="AH482">
            <v>1035.1222542845096</v>
          </cell>
        </row>
        <row r="483">
          <cell r="B483">
            <v>19119</v>
          </cell>
          <cell r="C483" t="str">
            <v>CT</v>
          </cell>
          <cell r="D483" t="str">
            <v>Retail Power Marketer</v>
          </cell>
          <cell r="E483">
            <v>5.0967575203185091E-3</v>
          </cell>
          <cell r="F483">
            <v>0</v>
          </cell>
          <cell r="G483">
            <v>0</v>
          </cell>
          <cell r="H483">
            <v>6380.0082774973807</v>
          </cell>
          <cell r="I483">
            <v>11.608880937499999</v>
          </cell>
          <cell r="J483">
            <v>0</v>
          </cell>
          <cell r="K483">
            <v>0</v>
          </cell>
          <cell r="L483">
            <v>0</v>
          </cell>
          <cell r="M483">
            <v>0</v>
          </cell>
          <cell r="N483" t="e">
            <v>#DIV/0!</v>
          </cell>
          <cell r="O483">
            <v>13295.555160778811</v>
          </cell>
          <cell r="P483">
            <v>37068.380046145176</v>
          </cell>
          <cell r="Q483">
            <v>58559.8516830769</v>
          </cell>
          <cell r="R483">
            <v>76009.128633657834</v>
          </cell>
          <cell r="S483">
            <v>182247.51762815489</v>
          </cell>
          <cell r="T483">
            <v>1706.6856395493905</v>
          </cell>
          <cell r="U483">
            <v>1869.875739598953</v>
          </cell>
          <cell r="V483">
            <v>1936.7038100513585</v>
          </cell>
          <cell r="W483">
            <v>1981.2091292919329</v>
          </cell>
          <cell r="X483">
            <v>2222.8316415586723</v>
          </cell>
          <cell r="Y483">
            <v>670.94371179965583</v>
          </cell>
          <cell r="Z483">
            <v>692.85943543001633</v>
          </cell>
          <cell r="AA483">
            <v>676.89006350944487</v>
          </cell>
          <cell r="AB483">
            <v>665.75702151901498</v>
          </cell>
          <cell r="AC483">
            <v>770.88693285785916</v>
          </cell>
          <cell r="AD483">
            <v>344.91940121791515</v>
          </cell>
          <cell r="AE483">
            <v>610.6381639301643</v>
          </cell>
          <cell r="AF483">
            <v>741.59036779775886</v>
          </cell>
          <cell r="AG483">
            <v>809.92821998965451</v>
          </cell>
          <cell r="AH483">
            <v>1035.1222542845096</v>
          </cell>
        </row>
        <row r="484">
          <cell r="B484">
            <v>21795</v>
          </cell>
          <cell r="C484" t="str">
            <v>CT</v>
          </cell>
          <cell r="D484" t="str">
            <v>Retail Power Marketer</v>
          </cell>
          <cell r="E484">
            <v>5.0967575203185091E-3</v>
          </cell>
          <cell r="F484">
            <v>0</v>
          </cell>
          <cell r="G484">
            <v>0</v>
          </cell>
          <cell r="H484">
            <v>6380.0082774973807</v>
          </cell>
          <cell r="I484">
            <v>11.608880937499999</v>
          </cell>
          <cell r="J484">
            <v>0</v>
          </cell>
          <cell r="K484">
            <v>0</v>
          </cell>
          <cell r="L484">
            <v>0</v>
          </cell>
          <cell r="M484">
            <v>0</v>
          </cell>
          <cell r="N484" t="e">
            <v>#DIV/0!</v>
          </cell>
          <cell r="O484">
            <v>13295.555160778811</v>
          </cell>
          <cell r="P484">
            <v>37068.380046145176</v>
          </cell>
          <cell r="Q484">
            <v>58559.8516830769</v>
          </cell>
          <cell r="R484">
            <v>76009.128633657834</v>
          </cell>
          <cell r="S484">
            <v>182247.51762815489</v>
          </cell>
          <cell r="T484">
            <v>1706.6856395493905</v>
          </cell>
          <cell r="U484">
            <v>1869.875739598953</v>
          </cell>
          <cell r="V484">
            <v>1936.7038100513585</v>
          </cell>
          <cell r="W484">
            <v>1981.2091292919329</v>
          </cell>
          <cell r="X484">
            <v>2222.8316415586723</v>
          </cell>
          <cell r="Y484">
            <v>670.94371179965583</v>
          </cell>
          <cell r="Z484">
            <v>692.85943543001633</v>
          </cell>
          <cell r="AA484">
            <v>676.89006350944487</v>
          </cell>
          <cell r="AB484">
            <v>665.75702151901498</v>
          </cell>
          <cell r="AC484">
            <v>770.88693285785916</v>
          </cell>
          <cell r="AD484">
            <v>344.91940121791515</v>
          </cell>
          <cell r="AE484">
            <v>610.6381639301643</v>
          </cell>
          <cell r="AF484">
            <v>741.59036779775886</v>
          </cell>
          <cell r="AG484">
            <v>809.92821998965451</v>
          </cell>
          <cell r="AH484">
            <v>1035.1222542845096</v>
          </cell>
        </row>
        <row r="485">
          <cell r="B485">
            <v>50046</v>
          </cell>
          <cell r="C485" t="str">
            <v>CT</v>
          </cell>
          <cell r="D485" t="str">
            <v>Retail Power Marketer</v>
          </cell>
          <cell r="E485">
            <v>5.0967575203185091E-3</v>
          </cell>
          <cell r="F485">
            <v>0</v>
          </cell>
          <cell r="G485">
            <v>0</v>
          </cell>
          <cell r="H485">
            <v>6380.0082774973807</v>
          </cell>
          <cell r="I485">
            <v>11.608880937499999</v>
          </cell>
          <cell r="J485">
            <v>0</v>
          </cell>
          <cell r="K485">
            <v>0</v>
          </cell>
          <cell r="L485">
            <v>0</v>
          </cell>
          <cell r="M485">
            <v>0</v>
          </cell>
          <cell r="N485" t="e">
            <v>#DIV/0!</v>
          </cell>
          <cell r="O485">
            <v>13295.555160778811</v>
          </cell>
          <cell r="P485">
            <v>37068.380046145176</v>
          </cell>
          <cell r="Q485">
            <v>58559.8516830769</v>
          </cell>
          <cell r="R485">
            <v>76009.128633657834</v>
          </cell>
          <cell r="S485">
            <v>182247.51762815489</v>
          </cell>
          <cell r="T485">
            <v>1706.6856395493905</v>
          </cell>
          <cell r="U485">
            <v>1869.875739598953</v>
          </cell>
          <cell r="V485">
            <v>1936.7038100513585</v>
          </cell>
          <cell r="W485">
            <v>1981.2091292919329</v>
          </cell>
          <cell r="X485">
            <v>2222.8316415586723</v>
          </cell>
          <cell r="Y485">
            <v>670.94371179965583</v>
          </cell>
          <cell r="Z485">
            <v>692.85943543001633</v>
          </cell>
          <cell r="AA485">
            <v>676.89006350944487</v>
          </cell>
          <cell r="AB485">
            <v>665.75702151901498</v>
          </cell>
          <cell r="AC485">
            <v>770.88693285785916</v>
          </cell>
          <cell r="AD485">
            <v>344.91940121791515</v>
          </cell>
          <cell r="AE485">
            <v>610.6381639301643</v>
          </cell>
          <cell r="AF485">
            <v>741.59036779775886</v>
          </cell>
          <cell r="AG485">
            <v>809.92821998965451</v>
          </cell>
          <cell r="AH485">
            <v>1035.1222542845096</v>
          </cell>
        </row>
        <row r="486">
          <cell r="B486">
            <v>50149</v>
          </cell>
          <cell r="C486" t="str">
            <v>CT</v>
          </cell>
          <cell r="D486" t="str">
            <v>Retail Power Marketer</v>
          </cell>
          <cell r="E486">
            <v>5.0967575203185091E-3</v>
          </cell>
          <cell r="F486">
            <v>0</v>
          </cell>
          <cell r="G486">
            <v>0</v>
          </cell>
          <cell r="H486">
            <v>6380.0082774973807</v>
          </cell>
          <cell r="I486">
            <v>11.608880937499999</v>
          </cell>
          <cell r="J486">
            <v>0</v>
          </cell>
          <cell r="K486">
            <v>0</v>
          </cell>
          <cell r="L486">
            <v>0</v>
          </cell>
          <cell r="M486">
            <v>0</v>
          </cell>
          <cell r="N486" t="e">
            <v>#DIV/0!</v>
          </cell>
          <cell r="O486">
            <v>13295.555160778811</v>
          </cell>
          <cell r="P486">
            <v>37068.380046145176</v>
          </cell>
          <cell r="Q486">
            <v>58559.8516830769</v>
          </cell>
          <cell r="R486">
            <v>76009.128633657834</v>
          </cell>
          <cell r="S486">
            <v>182247.51762815489</v>
          </cell>
          <cell r="T486">
            <v>1706.6856395493905</v>
          </cell>
          <cell r="U486">
            <v>1869.875739598953</v>
          </cell>
          <cell r="V486">
            <v>1936.7038100513585</v>
          </cell>
          <cell r="W486">
            <v>1981.2091292919329</v>
          </cell>
          <cell r="X486">
            <v>2222.8316415586723</v>
          </cell>
          <cell r="Y486">
            <v>670.94371179965583</v>
          </cell>
          <cell r="Z486">
            <v>692.85943543001633</v>
          </cell>
          <cell r="AA486">
            <v>676.89006350944487</v>
          </cell>
          <cell r="AB486">
            <v>665.75702151901498</v>
          </cell>
          <cell r="AC486">
            <v>770.88693285785916</v>
          </cell>
          <cell r="AD486">
            <v>344.91940121791515</v>
          </cell>
          <cell r="AE486">
            <v>610.6381639301643</v>
          </cell>
          <cell r="AF486">
            <v>741.59036779775886</v>
          </cell>
          <cell r="AG486">
            <v>809.92821998965451</v>
          </cell>
          <cell r="AH486">
            <v>1035.1222542845096</v>
          </cell>
        </row>
        <row r="487">
          <cell r="B487">
            <v>54862</v>
          </cell>
          <cell r="C487" t="str">
            <v>CT</v>
          </cell>
          <cell r="D487" t="str">
            <v>Retail Power Marketer</v>
          </cell>
          <cell r="E487">
            <v>5.0967575203185091E-3</v>
          </cell>
          <cell r="F487">
            <v>1</v>
          </cell>
          <cell r="G487">
            <v>16286.043621201186</v>
          </cell>
          <cell r="H487">
            <v>16286.043621201186</v>
          </cell>
          <cell r="I487">
            <v>11.608880937499999</v>
          </cell>
          <cell r="J487">
            <v>266768.09999999998</v>
          </cell>
          <cell r="K487">
            <v>2437239</v>
          </cell>
          <cell r="L487">
            <v>149652</v>
          </cell>
          <cell r="M487">
            <v>0.10090130389317378</v>
          </cell>
          <cell r="N487">
            <v>0.10090130389317378</v>
          </cell>
          <cell r="O487">
            <v>13295.555160778811</v>
          </cell>
          <cell r="P487">
            <v>37068.380046145176</v>
          </cell>
          <cell r="Q487">
            <v>58559.8516830769</v>
          </cell>
          <cell r="R487">
            <v>76009.128633657834</v>
          </cell>
          <cell r="S487">
            <v>182247.51762815489</v>
          </cell>
          <cell r="T487">
            <v>1706.6856395493905</v>
          </cell>
          <cell r="U487">
            <v>1869.875739598953</v>
          </cell>
          <cell r="V487">
            <v>1936.7038100513585</v>
          </cell>
          <cell r="W487">
            <v>1981.2091292919329</v>
          </cell>
          <cell r="X487">
            <v>2222.8316415586723</v>
          </cell>
          <cell r="Y487">
            <v>670.94371179965583</v>
          </cell>
          <cell r="Z487">
            <v>692.85943543001633</v>
          </cell>
          <cell r="AA487">
            <v>676.89006350944487</v>
          </cell>
          <cell r="AB487">
            <v>665.75702151901498</v>
          </cell>
          <cell r="AC487">
            <v>770.88693285785916</v>
          </cell>
          <cell r="AD487">
            <v>344.91940121791515</v>
          </cell>
          <cell r="AE487">
            <v>610.6381639301643</v>
          </cell>
          <cell r="AF487">
            <v>741.59036779775886</v>
          </cell>
          <cell r="AG487">
            <v>809.92821998965451</v>
          </cell>
          <cell r="AH487">
            <v>1035.1222542845096</v>
          </cell>
        </row>
        <row r="488">
          <cell r="B488">
            <v>55781</v>
          </cell>
          <cell r="C488" t="str">
            <v>CT</v>
          </cell>
          <cell r="D488" t="str">
            <v>Retail Power Marketer</v>
          </cell>
          <cell r="E488">
            <v>5.0967575203185091E-3</v>
          </cell>
          <cell r="F488">
            <v>1</v>
          </cell>
          <cell r="G488">
            <v>7301.6249802187185</v>
          </cell>
          <cell r="H488">
            <v>7301.6249802187185</v>
          </cell>
          <cell r="I488">
            <v>11.608880937499999</v>
          </cell>
          <cell r="J488">
            <v>102146.30000000002</v>
          </cell>
          <cell r="K488">
            <v>876655</v>
          </cell>
          <cell r="L488">
            <v>120063</v>
          </cell>
          <cell r="M488">
            <v>9.7439397637624006E-2</v>
          </cell>
          <cell r="N488">
            <v>9.7439397637624006E-2</v>
          </cell>
          <cell r="O488">
            <v>13295.555160778811</v>
          </cell>
          <cell r="P488">
            <v>37068.380046145176</v>
          </cell>
          <cell r="Q488">
            <v>58559.8516830769</v>
          </cell>
          <cell r="R488">
            <v>76009.128633657834</v>
          </cell>
          <cell r="S488">
            <v>182247.51762815489</v>
          </cell>
          <cell r="T488">
            <v>1706.6856395493905</v>
          </cell>
          <cell r="U488">
            <v>1869.875739598953</v>
          </cell>
          <cell r="V488">
            <v>1936.7038100513585</v>
          </cell>
          <cell r="W488">
            <v>1981.2091292919329</v>
          </cell>
          <cell r="X488">
            <v>2222.8316415586723</v>
          </cell>
          <cell r="Y488">
            <v>670.94371179965583</v>
          </cell>
          <cell r="Z488">
            <v>692.85943543001633</v>
          </cell>
          <cell r="AA488">
            <v>676.89006350944487</v>
          </cell>
          <cell r="AB488">
            <v>665.75702151901498</v>
          </cell>
          <cell r="AC488">
            <v>770.88693285785916</v>
          </cell>
          <cell r="AD488">
            <v>344.91940121791515</v>
          </cell>
          <cell r="AE488">
            <v>610.6381639301643</v>
          </cell>
          <cell r="AF488">
            <v>741.59036779775886</v>
          </cell>
          <cell r="AG488">
            <v>809.92821998965451</v>
          </cell>
          <cell r="AH488">
            <v>1035.1222542845096</v>
          </cell>
        </row>
        <row r="489">
          <cell r="B489">
            <v>55813</v>
          </cell>
          <cell r="C489" t="str">
            <v>CT</v>
          </cell>
          <cell r="D489" t="str">
            <v>Retail Power Marketer</v>
          </cell>
          <cell r="E489">
            <v>5.0967575203185091E-3</v>
          </cell>
          <cell r="F489">
            <v>0</v>
          </cell>
          <cell r="G489">
            <v>0</v>
          </cell>
          <cell r="H489">
            <v>6380.0082774973807</v>
          </cell>
          <cell r="I489">
            <v>11.608880937499999</v>
          </cell>
          <cell r="J489">
            <v>0</v>
          </cell>
          <cell r="K489">
            <v>0</v>
          </cell>
          <cell r="L489">
            <v>0</v>
          </cell>
          <cell r="M489">
            <v>0</v>
          </cell>
          <cell r="N489" t="e">
            <v>#DIV/0!</v>
          </cell>
          <cell r="O489">
            <v>13295.555160778811</v>
          </cell>
          <cell r="P489">
            <v>37068.380046145176</v>
          </cell>
          <cell r="Q489">
            <v>58559.8516830769</v>
          </cell>
          <cell r="R489">
            <v>76009.128633657834</v>
          </cell>
          <cell r="S489">
            <v>182247.51762815489</v>
          </cell>
          <cell r="T489">
            <v>1706.6856395493905</v>
          </cell>
          <cell r="U489">
            <v>1869.875739598953</v>
          </cell>
          <cell r="V489">
            <v>1936.7038100513585</v>
          </cell>
          <cell r="W489">
            <v>1981.2091292919329</v>
          </cell>
          <cell r="X489">
            <v>2222.8316415586723</v>
          </cell>
          <cell r="Y489">
            <v>670.94371179965583</v>
          </cell>
          <cell r="Z489">
            <v>692.85943543001633</v>
          </cell>
          <cell r="AA489">
            <v>676.89006350944487</v>
          </cell>
          <cell r="AB489">
            <v>665.75702151901498</v>
          </cell>
          <cell r="AC489">
            <v>770.88693285785916</v>
          </cell>
          <cell r="AD489">
            <v>344.91940121791515</v>
          </cell>
          <cell r="AE489">
            <v>610.6381639301643</v>
          </cell>
          <cell r="AF489">
            <v>741.59036779775886</v>
          </cell>
          <cell r="AG489">
            <v>809.92821998965451</v>
          </cell>
          <cell r="AH489">
            <v>1035.1222542845096</v>
          </cell>
        </row>
        <row r="490">
          <cell r="B490">
            <v>55874</v>
          </cell>
          <cell r="C490" t="str">
            <v>CT</v>
          </cell>
          <cell r="D490" t="str">
            <v>Retail Power Marketer</v>
          </cell>
          <cell r="E490">
            <v>5.0967575203185091E-3</v>
          </cell>
          <cell r="F490">
            <v>1</v>
          </cell>
          <cell r="G490">
            <v>8248.5915826350429</v>
          </cell>
          <cell r="H490">
            <v>8248.5915826350429</v>
          </cell>
          <cell r="I490">
            <v>11.608880937499999</v>
          </cell>
          <cell r="J490">
            <v>98359.5</v>
          </cell>
          <cell r="K490">
            <v>871175</v>
          </cell>
          <cell r="L490">
            <v>105615</v>
          </cell>
          <cell r="M490">
            <v>9.6015882546481759E-2</v>
          </cell>
          <cell r="N490">
            <v>9.6015882546481759E-2</v>
          </cell>
          <cell r="O490">
            <v>13295.555160778811</v>
          </cell>
          <cell r="P490">
            <v>37068.380046145176</v>
          </cell>
          <cell r="Q490">
            <v>58559.8516830769</v>
          </cell>
          <cell r="R490">
            <v>76009.128633657834</v>
          </cell>
          <cell r="S490">
            <v>182247.51762815489</v>
          </cell>
          <cell r="T490">
            <v>1706.6856395493905</v>
          </cell>
          <cell r="U490">
            <v>1869.875739598953</v>
          </cell>
          <cell r="V490">
            <v>1936.7038100513585</v>
          </cell>
          <cell r="W490">
            <v>1981.2091292919329</v>
          </cell>
          <cell r="X490">
            <v>2222.8316415586723</v>
          </cell>
          <cell r="Y490">
            <v>670.94371179965583</v>
          </cell>
          <cell r="Z490">
            <v>692.85943543001633</v>
          </cell>
          <cell r="AA490">
            <v>676.89006350944487</v>
          </cell>
          <cell r="AB490">
            <v>665.75702151901498</v>
          </cell>
          <cell r="AC490">
            <v>770.88693285785916</v>
          </cell>
          <cell r="AD490">
            <v>344.91940121791515</v>
          </cell>
          <cell r="AE490">
            <v>610.6381639301643</v>
          </cell>
          <cell r="AF490">
            <v>741.59036779775886</v>
          </cell>
          <cell r="AG490">
            <v>809.92821998965451</v>
          </cell>
          <cell r="AH490">
            <v>1035.1222542845096</v>
          </cell>
        </row>
        <row r="491">
          <cell r="B491">
            <v>56212</v>
          </cell>
          <cell r="C491" t="str">
            <v>CT</v>
          </cell>
          <cell r="D491" t="str">
            <v>Retail Power Marketer</v>
          </cell>
          <cell r="E491">
            <v>5.0967575203185091E-3</v>
          </cell>
          <cell r="F491">
            <v>1</v>
          </cell>
          <cell r="G491">
            <v>10843.540962071409</v>
          </cell>
          <cell r="H491">
            <v>10843.540962071409</v>
          </cell>
          <cell r="I491">
            <v>11.608880937499999</v>
          </cell>
          <cell r="J491">
            <v>751270</v>
          </cell>
          <cell r="K491">
            <v>7528150</v>
          </cell>
          <cell r="L491">
            <v>694252</v>
          </cell>
          <cell r="M491">
            <v>8.6947807136752722E-2</v>
          </cell>
          <cell r="N491">
            <v>8.6947807136752722E-2</v>
          </cell>
          <cell r="O491">
            <v>13295.555160778811</v>
          </cell>
          <cell r="P491">
            <v>37068.380046145176</v>
          </cell>
          <cell r="Q491">
            <v>58559.8516830769</v>
          </cell>
          <cell r="R491">
            <v>76009.128633657834</v>
          </cell>
          <cell r="S491">
            <v>182247.51762815489</v>
          </cell>
          <cell r="T491">
            <v>1706.6856395493905</v>
          </cell>
          <cell r="U491">
            <v>1869.875739598953</v>
          </cell>
          <cell r="V491">
            <v>1936.7038100513585</v>
          </cell>
          <cell r="W491">
            <v>1981.2091292919329</v>
          </cell>
          <cell r="X491">
            <v>2222.8316415586723</v>
          </cell>
          <cell r="Y491">
            <v>670.94371179965583</v>
          </cell>
          <cell r="Z491">
            <v>692.85943543001633</v>
          </cell>
          <cell r="AA491">
            <v>676.89006350944487</v>
          </cell>
          <cell r="AB491">
            <v>665.75702151901498</v>
          </cell>
          <cell r="AC491">
            <v>770.88693285785916</v>
          </cell>
          <cell r="AD491">
            <v>344.91940121791515</v>
          </cell>
          <cell r="AE491">
            <v>610.6381639301643</v>
          </cell>
          <cell r="AF491">
            <v>741.59036779775886</v>
          </cell>
          <cell r="AG491">
            <v>809.92821998965451</v>
          </cell>
          <cell r="AH491">
            <v>1035.1222542845096</v>
          </cell>
        </row>
        <row r="492">
          <cell r="B492">
            <v>56265</v>
          </cell>
          <cell r="C492" t="str">
            <v>CT</v>
          </cell>
          <cell r="D492" t="str">
            <v>Retail Power Marketer</v>
          </cell>
          <cell r="E492">
            <v>5.0967575203185091E-3</v>
          </cell>
          <cell r="F492">
            <v>1</v>
          </cell>
          <cell r="G492">
            <v>8749.1197903872926</v>
          </cell>
          <cell r="H492">
            <v>8749.1197903872926</v>
          </cell>
          <cell r="I492">
            <v>11.608880937499999</v>
          </cell>
          <cell r="J492">
            <v>68741.899999999994</v>
          </cell>
          <cell r="K492">
            <v>534265</v>
          </cell>
          <cell r="L492">
            <v>61065</v>
          </cell>
          <cell r="M492">
            <v>0.11274394584451303</v>
          </cell>
          <cell r="N492">
            <v>0.11274394584451303</v>
          </cell>
          <cell r="O492">
            <v>13295.555160778811</v>
          </cell>
          <cell r="P492">
            <v>37068.380046145176</v>
          </cell>
          <cell r="Q492">
            <v>58559.8516830769</v>
          </cell>
          <cell r="R492">
            <v>76009.128633657834</v>
          </cell>
          <cell r="S492">
            <v>182247.51762815489</v>
          </cell>
          <cell r="T492">
            <v>1706.6856395493905</v>
          </cell>
          <cell r="U492">
            <v>1869.875739598953</v>
          </cell>
          <cell r="V492">
            <v>1936.7038100513585</v>
          </cell>
          <cell r="W492">
            <v>1981.2091292919329</v>
          </cell>
          <cell r="X492">
            <v>2222.8316415586723</v>
          </cell>
          <cell r="Y492">
            <v>670.94371179965583</v>
          </cell>
          <cell r="Z492">
            <v>692.85943543001633</v>
          </cell>
          <cell r="AA492">
            <v>676.89006350944487</v>
          </cell>
          <cell r="AB492">
            <v>665.75702151901498</v>
          </cell>
          <cell r="AC492">
            <v>770.88693285785916</v>
          </cell>
          <cell r="AD492">
            <v>344.91940121791515</v>
          </cell>
          <cell r="AE492">
            <v>610.6381639301643</v>
          </cell>
          <cell r="AF492">
            <v>741.59036779775886</v>
          </cell>
          <cell r="AG492">
            <v>809.92821998965451</v>
          </cell>
          <cell r="AH492">
            <v>1035.1222542845096</v>
          </cell>
        </row>
        <row r="493">
          <cell r="B493">
            <v>56504</v>
          </cell>
          <cell r="C493" t="str">
            <v>CT</v>
          </cell>
          <cell r="D493" t="str">
            <v>Retail Power Marketer</v>
          </cell>
          <cell r="E493">
            <v>5.0967575203185091E-3</v>
          </cell>
          <cell r="F493">
            <v>1</v>
          </cell>
          <cell r="G493">
            <v>9067.3105387803425</v>
          </cell>
          <cell r="H493">
            <v>9067.3105387803425</v>
          </cell>
          <cell r="I493">
            <v>11.608880937499999</v>
          </cell>
          <cell r="J493">
            <v>28803</v>
          </cell>
          <cell r="K493">
            <v>245035</v>
          </cell>
          <cell r="L493">
            <v>27024</v>
          </cell>
          <cell r="M493">
            <v>0.10218286864545882</v>
          </cell>
          <cell r="N493">
            <v>0.10218286864545882</v>
          </cell>
          <cell r="O493">
            <v>13295.555160778811</v>
          </cell>
          <cell r="P493">
            <v>37068.380046145176</v>
          </cell>
          <cell r="Q493">
            <v>58559.8516830769</v>
          </cell>
          <cell r="R493">
            <v>76009.128633657834</v>
          </cell>
          <cell r="S493">
            <v>182247.51762815489</v>
          </cell>
          <cell r="T493">
            <v>1706.6856395493905</v>
          </cell>
          <cell r="U493">
            <v>1869.875739598953</v>
          </cell>
          <cell r="V493">
            <v>1936.7038100513585</v>
          </cell>
          <cell r="W493">
            <v>1981.2091292919329</v>
          </cell>
          <cell r="X493">
            <v>2222.8316415586723</v>
          </cell>
          <cell r="Y493">
            <v>670.94371179965583</v>
          </cell>
          <cell r="Z493">
            <v>692.85943543001633</v>
          </cell>
          <cell r="AA493">
            <v>676.89006350944487</v>
          </cell>
          <cell r="AB493">
            <v>665.75702151901498</v>
          </cell>
          <cell r="AC493">
            <v>770.88693285785916</v>
          </cell>
          <cell r="AD493">
            <v>344.91940121791515</v>
          </cell>
          <cell r="AE493">
            <v>610.6381639301643</v>
          </cell>
          <cell r="AF493">
            <v>741.59036779775886</v>
          </cell>
          <cell r="AG493">
            <v>809.92821998965451</v>
          </cell>
          <cell r="AH493">
            <v>1035.1222542845096</v>
          </cell>
        </row>
        <row r="494">
          <cell r="B494">
            <v>56793</v>
          </cell>
          <cell r="C494" t="str">
            <v>CT</v>
          </cell>
          <cell r="D494" t="str">
            <v>Retail Power Marketer</v>
          </cell>
          <cell r="E494">
            <v>5.0967575203185091E-3</v>
          </cell>
          <cell r="F494">
            <v>0</v>
          </cell>
          <cell r="G494">
            <v>0</v>
          </cell>
          <cell r="H494">
            <v>6380.0082774973807</v>
          </cell>
          <cell r="I494">
            <v>11.608880937499999</v>
          </cell>
          <cell r="J494">
            <v>0</v>
          </cell>
          <cell r="K494">
            <v>0</v>
          </cell>
          <cell r="L494">
            <v>0</v>
          </cell>
          <cell r="M494">
            <v>0</v>
          </cell>
          <cell r="N494" t="e">
            <v>#DIV/0!</v>
          </cell>
          <cell r="O494">
            <v>13295.555160778811</v>
          </cell>
          <cell r="P494">
            <v>37068.380046145176</v>
          </cell>
          <cell r="Q494">
            <v>58559.8516830769</v>
          </cell>
          <cell r="R494">
            <v>76009.128633657834</v>
          </cell>
          <cell r="S494">
            <v>182247.51762815489</v>
          </cell>
          <cell r="T494">
            <v>1706.6856395493905</v>
          </cell>
          <cell r="U494">
            <v>1869.875739598953</v>
          </cell>
          <cell r="V494">
            <v>1936.7038100513585</v>
          </cell>
          <cell r="W494">
            <v>1981.2091292919329</v>
          </cell>
          <cell r="X494">
            <v>2222.8316415586723</v>
          </cell>
          <cell r="Y494">
            <v>670.94371179965583</v>
          </cell>
          <cell r="Z494">
            <v>692.85943543001633</v>
          </cell>
          <cell r="AA494">
            <v>676.89006350944487</v>
          </cell>
          <cell r="AB494">
            <v>665.75702151901498</v>
          </cell>
          <cell r="AC494">
            <v>770.88693285785916</v>
          </cell>
          <cell r="AD494">
            <v>344.91940121791515</v>
          </cell>
          <cell r="AE494">
            <v>610.6381639301643</v>
          </cell>
          <cell r="AF494">
            <v>741.59036779775886</v>
          </cell>
          <cell r="AG494">
            <v>809.92821998965451</v>
          </cell>
          <cell r="AH494">
            <v>1035.1222542845096</v>
          </cell>
        </row>
        <row r="495">
          <cell r="B495">
            <v>57037</v>
          </cell>
          <cell r="C495" t="str">
            <v>CT</v>
          </cell>
          <cell r="D495" t="str">
            <v>Retail Power Marketer</v>
          </cell>
          <cell r="E495">
            <v>5.0967575203185091E-3</v>
          </cell>
          <cell r="F495">
            <v>1</v>
          </cell>
          <cell r="G495">
            <v>9678.0329714047293</v>
          </cell>
          <cell r="H495">
            <v>9678.0329714047293</v>
          </cell>
          <cell r="I495">
            <v>11.608880937499999</v>
          </cell>
          <cell r="J495">
            <v>498135</v>
          </cell>
          <cell r="K495">
            <v>4987042</v>
          </cell>
          <cell r="L495">
            <v>515295</v>
          </cell>
          <cell r="M495">
            <v>8.5491764530503514E-2</v>
          </cell>
          <cell r="N495">
            <v>8.5491764530503514E-2</v>
          </cell>
          <cell r="O495">
            <v>13295.555160778811</v>
          </cell>
          <cell r="P495">
            <v>37068.380046145176</v>
          </cell>
          <cell r="Q495">
            <v>58559.8516830769</v>
          </cell>
          <cell r="R495">
            <v>76009.128633657834</v>
          </cell>
          <cell r="S495">
            <v>182247.51762815489</v>
          </cell>
          <cell r="T495">
            <v>1706.6856395493905</v>
          </cell>
          <cell r="U495">
            <v>1869.875739598953</v>
          </cell>
          <cell r="V495">
            <v>1936.7038100513585</v>
          </cell>
          <cell r="W495">
            <v>1981.2091292919329</v>
          </cell>
          <cell r="X495">
            <v>2222.8316415586723</v>
          </cell>
          <cell r="Y495">
            <v>670.94371179965583</v>
          </cell>
          <cell r="Z495">
            <v>692.85943543001633</v>
          </cell>
          <cell r="AA495">
            <v>676.89006350944487</v>
          </cell>
          <cell r="AB495">
            <v>665.75702151901498</v>
          </cell>
          <cell r="AC495">
            <v>770.88693285785916</v>
          </cell>
          <cell r="AD495">
            <v>344.91940121791515</v>
          </cell>
          <cell r="AE495">
            <v>610.6381639301643</v>
          </cell>
          <cell r="AF495">
            <v>741.59036779775886</v>
          </cell>
          <cell r="AG495">
            <v>809.92821998965451</v>
          </cell>
          <cell r="AH495">
            <v>1035.1222542845096</v>
          </cell>
        </row>
        <row r="496">
          <cell r="B496">
            <v>57067</v>
          </cell>
          <cell r="C496" t="str">
            <v>CT</v>
          </cell>
          <cell r="D496" t="str">
            <v>Retail Power Marketer</v>
          </cell>
          <cell r="E496">
            <v>5.0967575203185091E-3</v>
          </cell>
          <cell r="F496">
            <v>1</v>
          </cell>
          <cell r="G496">
            <v>12504.626294302949</v>
          </cell>
          <cell r="H496">
            <v>12504.626294302949</v>
          </cell>
          <cell r="I496">
            <v>11.608880937499999</v>
          </cell>
          <cell r="J496">
            <v>85611.4</v>
          </cell>
          <cell r="K496">
            <v>885215</v>
          </cell>
          <cell r="L496">
            <v>70791</v>
          </cell>
          <cell r="M496">
            <v>8.5572147460945935E-2</v>
          </cell>
          <cell r="N496">
            <v>8.5572147460945935E-2</v>
          </cell>
          <cell r="O496">
            <v>13295.555160778811</v>
          </cell>
          <cell r="P496">
            <v>37068.380046145176</v>
          </cell>
          <cell r="Q496">
            <v>58559.8516830769</v>
          </cell>
          <cell r="R496">
            <v>76009.128633657834</v>
          </cell>
          <cell r="S496">
            <v>182247.51762815489</v>
          </cell>
          <cell r="T496">
            <v>1706.6856395493905</v>
          </cell>
          <cell r="U496">
            <v>1869.875739598953</v>
          </cell>
          <cell r="V496">
            <v>1936.7038100513585</v>
          </cell>
          <cell r="W496">
            <v>1981.2091292919329</v>
          </cell>
          <cell r="X496">
            <v>2222.8316415586723</v>
          </cell>
          <cell r="Y496">
            <v>670.94371179965583</v>
          </cell>
          <cell r="Z496">
            <v>692.85943543001633</v>
          </cell>
          <cell r="AA496">
            <v>676.89006350944487</v>
          </cell>
          <cell r="AB496">
            <v>665.75702151901498</v>
          </cell>
          <cell r="AC496">
            <v>770.88693285785916</v>
          </cell>
          <cell r="AD496">
            <v>344.91940121791515</v>
          </cell>
          <cell r="AE496">
            <v>610.6381639301643</v>
          </cell>
          <cell r="AF496">
            <v>741.59036779775886</v>
          </cell>
          <cell r="AG496">
            <v>809.92821998965451</v>
          </cell>
          <cell r="AH496">
            <v>1035.1222542845096</v>
          </cell>
        </row>
        <row r="497">
          <cell r="B497">
            <v>57487</v>
          </cell>
          <cell r="C497" t="str">
            <v>CT</v>
          </cell>
          <cell r="D497" t="str">
            <v>Retail Power Marketer</v>
          </cell>
          <cell r="E497">
            <v>5.0967575203185091E-3</v>
          </cell>
          <cell r="F497">
            <v>1</v>
          </cell>
          <cell r="G497">
            <v>7221.8972765490771</v>
          </cell>
          <cell r="H497">
            <v>7221.8972765490771</v>
          </cell>
          <cell r="I497">
            <v>11.608880937499999</v>
          </cell>
          <cell r="J497">
            <v>3989</v>
          </cell>
          <cell r="K497">
            <v>39511</v>
          </cell>
          <cell r="L497">
            <v>5471</v>
          </cell>
          <cell r="M497">
            <v>8.1669756490376097E-2</v>
          </cell>
          <cell r="N497">
            <v>8.1669756490376097E-2</v>
          </cell>
          <cell r="O497">
            <v>13295.555160778811</v>
          </cell>
          <cell r="P497">
            <v>37068.380046145176</v>
          </cell>
          <cell r="Q497">
            <v>58559.8516830769</v>
          </cell>
          <cell r="R497">
            <v>76009.128633657834</v>
          </cell>
          <cell r="S497">
            <v>182247.51762815489</v>
          </cell>
          <cell r="T497">
            <v>1706.6856395493905</v>
          </cell>
          <cell r="U497">
            <v>1869.875739598953</v>
          </cell>
          <cell r="V497">
            <v>1936.7038100513585</v>
          </cell>
          <cell r="W497">
            <v>1981.2091292919329</v>
          </cell>
          <cell r="X497">
            <v>2222.8316415586723</v>
          </cell>
          <cell r="Y497">
            <v>670.94371179965583</v>
          </cell>
          <cell r="Z497">
            <v>692.85943543001633</v>
          </cell>
          <cell r="AA497">
            <v>676.89006350944487</v>
          </cell>
          <cell r="AB497">
            <v>665.75702151901498</v>
          </cell>
          <cell r="AC497">
            <v>770.88693285785916</v>
          </cell>
          <cell r="AD497">
            <v>344.91940121791515</v>
          </cell>
          <cell r="AE497">
            <v>610.6381639301643</v>
          </cell>
          <cell r="AF497">
            <v>741.59036779775886</v>
          </cell>
          <cell r="AG497">
            <v>809.92821998965451</v>
          </cell>
          <cell r="AH497">
            <v>1035.1222542845096</v>
          </cell>
        </row>
        <row r="498">
          <cell r="B498">
            <v>58799</v>
          </cell>
          <cell r="C498" t="str">
            <v>CT</v>
          </cell>
          <cell r="D498" t="str">
            <v>Retail Power Marketer</v>
          </cell>
          <cell r="E498">
            <v>5.0967575203185091E-3</v>
          </cell>
          <cell r="F498">
            <v>1</v>
          </cell>
          <cell r="G498">
            <v>9225.9454284346575</v>
          </cell>
          <cell r="H498">
            <v>9225.9454284346575</v>
          </cell>
          <cell r="I498">
            <v>11.608880937499999</v>
          </cell>
          <cell r="J498">
            <v>4810</v>
          </cell>
          <cell r="K498">
            <v>38546</v>
          </cell>
          <cell r="L498">
            <v>4178</v>
          </cell>
          <cell r="M498">
            <v>0.10968653414926323</v>
          </cell>
          <cell r="N498">
            <v>0.10968653414926323</v>
          </cell>
          <cell r="O498">
            <v>13295.555160778811</v>
          </cell>
          <cell r="P498">
            <v>37068.380046145176</v>
          </cell>
          <cell r="Q498">
            <v>58559.8516830769</v>
          </cell>
          <cell r="R498">
            <v>76009.128633657834</v>
          </cell>
          <cell r="S498">
            <v>182247.51762815489</v>
          </cell>
          <cell r="T498">
            <v>1706.6856395493905</v>
          </cell>
          <cell r="U498">
            <v>1869.875739598953</v>
          </cell>
          <cell r="V498">
            <v>1936.7038100513585</v>
          </cell>
          <cell r="W498">
            <v>1981.2091292919329</v>
          </cell>
          <cell r="X498">
            <v>2222.8316415586723</v>
          </cell>
          <cell r="Y498">
            <v>670.94371179965583</v>
          </cell>
          <cell r="Z498">
            <v>692.85943543001633</v>
          </cell>
          <cell r="AA498">
            <v>676.89006350944487</v>
          </cell>
          <cell r="AB498">
            <v>665.75702151901498</v>
          </cell>
          <cell r="AC498">
            <v>770.88693285785916</v>
          </cell>
          <cell r="AD498">
            <v>344.91940121791515</v>
          </cell>
          <cell r="AE498">
            <v>610.6381639301643</v>
          </cell>
          <cell r="AF498">
            <v>741.59036779775886</v>
          </cell>
          <cell r="AG498">
            <v>809.92821998965451</v>
          </cell>
          <cell r="AH498">
            <v>1035.1222542845096</v>
          </cell>
        </row>
        <row r="499">
          <cell r="B499">
            <v>58806</v>
          </cell>
          <cell r="C499" t="str">
            <v>CT</v>
          </cell>
          <cell r="D499" t="str">
            <v>Retail Power Marketer</v>
          </cell>
          <cell r="E499">
            <v>5.0967575203185091E-3</v>
          </cell>
          <cell r="F499">
            <v>0</v>
          </cell>
          <cell r="G499">
            <v>0</v>
          </cell>
          <cell r="H499">
            <v>6380.0082774973807</v>
          </cell>
          <cell r="I499">
            <v>11.608880937499999</v>
          </cell>
          <cell r="J499">
            <v>0</v>
          </cell>
          <cell r="K499">
            <v>0</v>
          </cell>
          <cell r="L499">
            <v>0</v>
          </cell>
          <cell r="M499">
            <v>0</v>
          </cell>
          <cell r="N499" t="e">
            <v>#DIV/0!</v>
          </cell>
          <cell r="O499">
            <v>13295.555160778811</v>
          </cell>
          <cell r="P499">
            <v>37068.380046145176</v>
          </cell>
          <cell r="Q499">
            <v>58559.8516830769</v>
          </cell>
          <cell r="R499">
            <v>76009.128633657834</v>
          </cell>
          <cell r="S499">
            <v>182247.51762815489</v>
          </cell>
          <cell r="T499">
            <v>1706.6856395493905</v>
          </cell>
          <cell r="U499">
            <v>1869.875739598953</v>
          </cell>
          <cell r="V499">
            <v>1936.7038100513585</v>
          </cell>
          <cell r="W499">
            <v>1981.2091292919329</v>
          </cell>
          <cell r="X499">
            <v>2222.8316415586723</v>
          </cell>
          <cell r="Y499">
            <v>670.94371179965583</v>
          </cell>
          <cell r="Z499">
            <v>692.85943543001633</v>
          </cell>
          <cell r="AA499">
            <v>676.89006350944487</v>
          </cell>
          <cell r="AB499">
            <v>665.75702151901498</v>
          </cell>
          <cell r="AC499">
            <v>770.88693285785916</v>
          </cell>
          <cell r="AD499">
            <v>344.91940121791515</v>
          </cell>
          <cell r="AE499">
            <v>610.6381639301643</v>
          </cell>
          <cell r="AF499">
            <v>741.59036779775886</v>
          </cell>
          <cell r="AG499">
            <v>809.92821998965451</v>
          </cell>
          <cell r="AH499">
            <v>1035.1222542845096</v>
          </cell>
        </row>
        <row r="500">
          <cell r="B500">
            <v>58974</v>
          </cell>
          <cell r="C500" t="str">
            <v>CT</v>
          </cell>
          <cell r="D500" t="str">
            <v>Retail Power Marketer</v>
          </cell>
          <cell r="E500">
            <v>5.0967575203185091E-3</v>
          </cell>
          <cell r="F500">
            <v>1</v>
          </cell>
          <cell r="G500">
            <v>9034.5905038555993</v>
          </cell>
          <cell r="H500">
            <v>9034.5905038555993</v>
          </cell>
          <cell r="I500">
            <v>11.608880937499999</v>
          </cell>
          <cell r="J500">
            <v>99094.200000000012</v>
          </cell>
          <cell r="K500">
            <v>945497</v>
          </cell>
          <cell r="L500">
            <v>104653</v>
          </cell>
          <cell r="M500">
            <v>8.9387221111197346E-2</v>
          </cell>
          <cell r="N500">
            <v>8.9387221111197346E-2</v>
          </cell>
          <cell r="O500">
            <v>13295.555160778811</v>
          </cell>
          <cell r="P500">
            <v>37068.380046145176</v>
          </cell>
          <cell r="Q500">
            <v>58559.8516830769</v>
          </cell>
          <cell r="R500">
            <v>76009.128633657834</v>
          </cell>
          <cell r="S500">
            <v>182247.51762815489</v>
          </cell>
          <cell r="T500">
            <v>1706.6856395493905</v>
          </cell>
          <cell r="U500">
            <v>1869.875739598953</v>
          </cell>
          <cell r="V500">
            <v>1936.7038100513585</v>
          </cell>
          <cell r="W500">
            <v>1981.2091292919329</v>
          </cell>
          <cell r="X500">
            <v>2222.8316415586723</v>
          </cell>
          <cell r="Y500">
            <v>670.94371179965583</v>
          </cell>
          <cell r="Z500">
            <v>692.85943543001633</v>
          </cell>
          <cell r="AA500">
            <v>676.89006350944487</v>
          </cell>
          <cell r="AB500">
            <v>665.75702151901498</v>
          </cell>
          <cell r="AC500">
            <v>770.88693285785916</v>
          </cell>
          <cell r="AD500">
            <v>344.91940121791515</v>
          </cell>
          <cell r="AE500">
            <v>610.6381639301643</v>
          </cell>
          <cell r="AF500">
            <v>741.59036779775886</v>
          </cell>
          <cell r="AG500">
            <v>809.92821998965451</v>
          </cell>
          <cell r="AH500">
            <v>1035.1222542845096</v>
          </cell>
        </row>
        <row r="501">
          <cell r="B501">
            <v>59053</v>
          </cell>
          <cell r="C501" t="str">
            <v>CT</v>
          </cell>
          <cell r="D501" t="str">
            <v>Retail Power Marketer</v>
          </cell>
          <cell r="E501">
            <v>5.0967575203185091E-3</v>
          </cell>
          <cell r="F501">
            <v>1</v>
          </cell>
          <cell r="G501">
            <v>6731.2677837496049</v>
          </cell>
          <cell r="H501">
            <v>6731.2677837496049</v>
          </cell>
          <cell r="I501">
            <v>11.608880937499999</v>
          </cell>
          <cell r="J501">
            <v>1770</v>
          </cell>
          <cell r="K501">
            <v>21291</v>
          </cell>
          <cell r="L501">
            <v>3163</v>
          </cell>
          <cell r="M501">
            <v>6.2438275099161625E-2</v>
          </cell>
          <cell r="N501">
            <v>6.2438275099161625E-2</v>
          </cell>
          <cell r="O501">
            <v>13295.555160778811</v>
          </cell>
          <cell r="P501">
            <v>37068.380046145176</v>
          </cell>
          <cell r="Q501">
            <v>58559.8516830769</v>
          </cell>
          <cell r="R501">
            <v>76009.128633657834</v>
          </cell>
          <cell r="S501">
            <v>182247.51762815489</v>
          </cell>
          <cell r="T501">
            <v>1706.6856395493905</v>
          </cell>
          <cell r="U501">
            <v>1869.875739598953</v>
          </cell>
          <cell r="V501">
            <v>1936.7038100513585</v>
          </cell>
          <cell r="W501">
            <v>1981.2091292919329</v>
          </cell>
          <cell r="X501">
            <v>2222.8316415586723</v>
          </cell>
          <cell r="Y501">
            <v>670.94371179965583</v>
          </cell>
          <cell r="Z501">
            <v>692.85943543001633</v>
          </cell>
          <cell r="AA501">
            <v>676.89006350944487</v>
          </cell>
          <cell r="AB501">
            <v>665.75702151901498</v>
          </cell>
          <cell r="AC501">
            <v>770.88693285785916</v>
          </cell>
          <cell r="AD501">
            <v>344.91940121791515</v>
          </cell>
          <cell r="AE501">
            <v>610.6381639301643</v>
          </cell>
          <cell r="AF501">
            <v>741.59036779775886</v>
          </cell>
          <cell r="AG501">
            <v>809.92821998965451</v>
          </cell>
          <cell r="AH501">
            <v>1035.1222542845096</v>
          </cell>
        </row>
        <row r="502">
          <cell r="B502">
            <v>59054</v>
          </cell>
          <cell r="C502" t="str">
            <v>CT</v>
          </cell>
          <cell r="D502" t="str">
            <v>Retail Power Marketer</v>
          </cell>
          <cell r="E502">
            <v>5.0967575203185091E-3</v>
          </cell>
          <cell r="F502">
            <v>1</v>
          </cell>
          <cell r="G502">
            <v>9207.799995202955</v>
          </cell>
          <cell r="H502">
            <v>9207.799995202955</v>
          </cell>
          <cell r="I502">
            <v>11.608880937499999</v>
          </cell>
          <cell r="J502">
            <v>98563.8</v>
          </cell>
          <cell r="K502">
            <v>1151684</v>
          </cell>
          <cell r="L502">
            <v>125077</v>
          </cell>
          <cell r="M502">
            <v>7.0453138176586411E-2</v>
          </cell>
          <cell r="N502">
            <v>7.0453138176586411E-2</v>
          </cell>
          <cell r="O502">
            <v>13295.555160778811</v>
          </cell>
          <cell r="P502">
            <v>37068.380046145176</v>
          </cell>
          <cell r="Q502">
            <v>58559.8516830769</v>
          </cell>
          <cell r="R502">
            <v>76009.128633657834</v>
          </cell>
          <cell r="S502">
            <v>182247.51762815489</v>
          </cell>
          <cell r="T502">
            <v>1706.6856395493905</v>
          </cell>
          <cell r="U502">
            <v>1869.875739598953</v>
          </cell>
          <cell r="V502">
            <v>1936.7038100513585</v>
          </cell>
          <cell r="W502">
            <v>1981.2091292919329</v>
          </cell>
          <cell r="X502">
            <v>2222.8316415586723</v>
          </cell>
          <cell r="Y502">
            <v>670.94371179965583</v>
          </cell>
          <cell r="Z502">
            <v>692.85943543001633</v>
          </cell>
          <cell r="AA502">
            <v>676.89006350944487</v>
          </cell>
          <cell r="AB502">
            <v>665.75702151901498</v>
          </cell>
          <cell r="AC502">
            <v>770.88693285785916</v>
          </cell>
          <cell r="AD502">
            <v>344.91940121791515</v>
          </cell>
          <cell r="AE502">
            <v>610.6381639301643</v>
          </cell>
          <cell r="AF502">
            <v>741.59036779775886</v>
          </cell>
          <cell r="AG502">
            <v>809.92821998965451</v>
          </cell>
          <cell r="AH502">
            <v>1035.1222542845096</v>
          </cell>
        </row>
        <row r="503">
          <cell r="B503">
            <v>59055</v>
          </cell>
          <cell r="C503" t="str">
            <v>CT</v>
          </cell>
          <cell r="D503" t="str">
            <v>Retail Power Marketer</v>
          </cell>
          <cell r="E503">
            <v>5.0967575203185091E-3</v>
          </cell>
          <cell r="F503">
            <v>1</v>
          </cell>
          <cell r="G503">
            <v>7455.9829850194192</v>
          </cell>
          <cell r="H503">
            <v>7455.9829850194192</v>
          </cell>
          <cell r="I503">
            <v>11.608880937499999</v>
          </cell>
          <cell r="J503">
            <v>9589.5</v>
          </cell>
          <cell r="K503">
            <v>80629</v>
          </cell>
          <cell r="L503">
            <v>10814</v>
          </cell>
          <cell r="M503">
            <v>0.10024977041142145</v>
          </cell>
          <cell r="N503">
            <v>0.10024977041142145</v>
          </cell>
          <cell r="O503">
            <v>13295.555160778811</v>
          </cell>
          <cell r="P503">
            <v>37068.380046145176</v>
          </cell>
          <cell r="Q503">
            <v>58559.8516830769</v>
          </cell>
          <cell r="R503">
            <v>76009.128633657834</v>
          </cell>
          <cell r="S503">
            <v>182247.51762815489</v>
          </cell>
          <cell r="T503">
            <v>1706.6856395493905</v>
          </cell>
          <cell r="U503">
            <v>1869.875739598953</v>
          </cell>
          <cell r="V503">
            <v>1936.7038100513585</v>
          </cell>
          <cell r="W503">
            <v>1981.2091292919329</v>
          </cell>
          <cell r="X503">
            <v>2222.8316415586723</v>
          </cell>
          <cell r="Y503">
            <v>670.94371179965583</v>
          </cell>
          <cell r="Z503">
            <v>692.85943543001633</v>
          </cell>
          <cell r="AA503">
            <v>676.89006350944487</v>
          </cell>
          <cell r="AB503">
            <v>665.75702151901498</v>
          </cell>
          <cell r="AC503">
            <v>770.88693285785916</v>
          </cell>
          <cell r="AD503">
            <v>344.91940121791515</v>
          </cell>
          <cell r="AE503">
            <v>610.6381639301643</v>
          </cell>
          <cell r="AF503">
            <v>741.59036779775886</v>
          </cell>
          <cell r="AG503">
            <v>809.92821998965451</v>
          </cell>
          <cell r="AH503">
            <v>1035.1222542845096</v>
          </cell>
        </row>
        <row r="504">
          <cell r="B504">
            <v>59059</v>
          </cell>
          <cell r="C504" t="str">
            <v>CT</v>
          </cell>
          <cell r="D504" t="str">
            <v>Retail Power Marketer</v>
          </cell>
          <cell r="E504">
            <v>5.0967575203185091E-3</v>
          </cell>
          <cell r="F504">
            <v>1</v>
          </cell>
          <cell r="G504">
            <v>8453.9415703142477</v>
          </cell>
          <cell r="H504">
            <v>8453.9415703142477</v>
          </cell>
          <cell r="I504">
            <v>11.608880937499999</v>
          </cell>
          <cell r="J504">
            <v>62387.1</v>
          </cell>
          <cell r="K504">
            <v>642694</v>
          </cell>
          <cell r="L504">
            <v>76023</v>
          </cell>
          <cell r="M504">
            <v>8.0592936193369241E-2</v>
          </cell>
          <cell r="N504">
            <v>8.0592936193369241E-2</v>
          </cell>
          <cell r="O504">
            <v>13295.555160778811</v>
          </cell>
          <cell r="P504">
            <v>37068.380046145176</v>
          </cell>
          <cell r="Q504">
            <v>58559.8516830769</v>
          </cell>
          <cell r="R504">
            <v>76009.128633657834</v>
          </cell>
          <cell r="S504">
            <v>182247.51762815489</v>
          </cell>
          <cell r="T504">
            <v>1706.6856395493905</v>
          </cell>
          <cell r="U504">
            <v>1869.875739598953</v>
          </cell>
          <cell r="V504">
            <v>1936.7038100513585</v>
          </cell>
          <cell r="W504">
            <v>1981.2091292919329</v>
          </cell>
          <cell r="X504">
            <v>2222.8316415586723</v>
          </cell>
          <cell r="Y504">
            <v>670.94371179965583</v>
          </cell>
          <cell r="Z504">
            <v>692.85943543001633</v>
          </cell>
          <cell r="AA504">
            <v>676.89006350944487</v>
          </cell>
          <cell r="AB504">
            <v>665.75702151901498</v>
          </cell>
          <cell r="AC504">
            <v>770.88693285785916</v>
          </cell>
          <cell r="AD504">
            <v>344.91940121791515</v>
          </cell>
          <cell r="AE504">
            <v>610.6381639301643</v>
          </cell>
          <cell r="AF504">
            <v>741.59036779775886</v>
          </cell>
          <cell r="AG504">
            <v>809.92821998965451</v>
          </cell>
          <cell r="AH504">
            <v>1035.1222542845096</v>
          </cell>
        </row>
        <row r="505">
          <cell r="B505">
            <v>59472</v>
          </cell>
          <cell r="C505" t="str">
            <v>CT</v>
          </cell>
          <cell r="D505" t="str">
            <v>Retail Power Marketer</v>
          </cell>
          <cell r="E505">
            <v>5.0967575203185091E-3</v>
          </cell>
          <cell r="F505">
            <v>1</v>
          </cell>
          <cell r="G505">
            <v>1247.8632478632478</v>
          </cell>
          <cell r="H505">
            <v>1247.8632478632478</v>
          </cell>
          <cell r="I505">
            <v>11.608880937499999</v>
          </cell>
          <cell r="J505">
            <v>27.5</v>
          </cell>
          <cell r="K505">
            <v>146</v>
          </cell>
          <cell r="L505">
            <v>117</v>
          </cell>
          <cell r="M505">
            <v>7.6720076464041123E-2</v>
          </cell>
          <cell r="N505">
            <v>7.6720076464041123E-2</v>
          </cell>
          <cell r="O505">
            <v>13295.555160778811</v>
          </cell>
          <cell r="P505">
            <v>37068.380046145176</v>
          </cell>
          <cell r="Q505">
            <v>58559.8516830769</v>
          </cell>
          <cell r="R505">
            <v>76009.128633657834</v>
          </cell>
          <cell r="S505">
            <v>182247.51762815489</v>
          </cell>
          <cell r="T505">
            <v>1706.6856395493905</v>
          </cell>
          <cell r="U505">
            <v>1869.875739598953</v>
          </cell>
          <cell r="V505">
            <v>1936.7038100513585</v>
          </cell>
          <cell r="W505">
            <v>1981.2091292919329</v>
          </cell>
          <cell r="X505">
            <v>2222.8316415586723</v>
          </cell>
          <cell r="Y505">
            <v>670.94371179965583</v>
          </cell>
          <cell r="Z505">
            <v>692.85943543001633</v>
          </cell>
          <cell r="AA505">
            <v>676.89006350944487</v>
          </cell>
          <cell r="AB505">
            <v>665.75702151901498</v>
          </cell>
          <cell r="AC505">
            <v>770.88693285785916</v>
          </cell>
          <cell r="AD505">
            <v>344.91940121791515</v>
          </cell>
          <cell r="AE505">
            <v>610.6381639301643</v>
          </cell>
          <cell r="AF505">
            <v>741.59036779775886</v>
          </cell>
          <cell r="AG505">
            <v>809.92821998965451</v>
          </cell>
          <cell r="AH505">
            <v>1035.1222542845096</v>
          </cell>
        </row>
        <row r="506">
          <cell r="B506">
            <v>59619</v>
          </cell>
          <cell r="C506" t="str">
            <v>CT</v>
          </cell>
          <cell r="D506" t="str">
            <v>Retail Power Marketer</v>
          </cell>
          <cell r="E506">
            <v>5.0967575203185091E-3</v>
          </cell>
          <cell r="F506">
            <v>0</v>
          </cell>
          <cell r="G506">
            <v>0</v>
          </cell>
          <cell r="H506">
            <v>6380.0082774973807</v>
          </cell>
          <cell r="I506">
            <v>11.608880937499999</v>
          </cell>
          <cell r="J506">
            <v>0</v>
          </cell>
          <cell r="K506">
            <v>0</v>
          </cell>
          <cell r="L506">
            <v>0</v>
          </cell>
          <cell r="M506">
            <v>0</v>
          </cell>
          <cell r="N506" t="e">
            <v>#DIV/0!</v>
          </cell>
          <cell r="O506">
            <v>13295.555160778811</v>
          </cell>
          <cell r="P506">
            <v>37068.380046145176</v>
          </cell>
          <cell r="Q506">
            <v>58559.8516830769</v>
          </cell>
          <cell r="R506">
            <v>76009.128633657834</v>
          </cell>
          <cell r="S506">
            <v>182247.51762815489</v>
          </cell>
          <cell r="T506">
            <v>1706.6856395493905</v>
          </cell>
          <cell r="U506">
            <v>1869.875739598953</v>
          </cell>
          <cell r="V506">
            <v>1936.7038100513585</v>
          </cell>
          <cell r="W506">
            <v>1981.2091292919329</v>
          </cell>
          <cell r="X506">
            <v>2222.8316415586723</v>
          </cell>
          <cell r="Y506">
            <v>670.94371179965583</v>
          </cell>
          <cell r="Z506">
            <v>692.85943543001633</v>
          </cell>
          <cell r="AA506">
            <v>676.89006350944487</v>
          </cell>
          <cell r="AB506">
            <v>665.75702151901498</v>
          </cell>
          <cell r="AC506">
            <v>770.88693285785916</v>
          </cell>
          <cell r="AD506">
            <v>344.91940121791515</v>
          </cell>
          <cell r="AE506">
            <v>610.6381639301643</v>
          </cell>
          <cell r="AF506">
            <v>741.59036779775886</v>
          </cell>
          <cell r="AG506">
            <v>809.92821998965451</v>
          </cell>
          <cell r="AH506">
            <v>1035.1222542845096</v>
          </cell>
        </row>
        <row r="507">
          <cell r="B507">
            <v>59793</v>
          </cell>
          <cell r="C507" t="str">
            <v>CT</v>
          </cell>
          <cell r="D507" t="str">
            <v>Retail Power Marketer</v>
          </cell>
          <cell r="E507">
            <v>5.0967575203185091E-3</v>
          </cell>
          <cell r="F507">
            <v>1</v>
          </cell>
          <cell r="G507">
            <v>8351.7312421080605</v>
          </cell>
          <cell r="H507">
            <v>8351.7312421080605</v>
          </cell>
          <cell r="I507">
            <v>11.608880937499999</v>
          </cell>
          <cell r="J507">
            <v>26989.5</v>
          </cell>
          <cell r="K507">
            <v>251337</v>
          </cell>
          <cell r="L507">
            <v>30094</v>
          </cell>
          <cell r="M507">
            <v>9.0703748532060549E-2</v>
          </cell>
          <cell r="N507">
            <v>9.0703748532060549E-2</v>
          </cell>
          <cell r="O507">
            <v>13295.555160778811</v>
          </cell>
          <cell r="P507">
            <v>37068.380046145176</v>
          </cell>
          <cell r="Q507">
            <v>58559.8516830769</v>
          </cell>
          <cell r="R507">
            <v>76009.128633657834</v>
          </cell>
          <cell r="S507">
            <v>182247.51762815489</v>
          </cell>
          <cell r="T507">
            <v>1706.6856395493905</v>
          </cell>
          <cell r="U507">
            <v>1869.875739598953</v>
          </cell>
          <cell r="V507">
            <v>1936.7038100513585</v>
          </cell>
          <cell r="W507">
            <v>1981.2091292919329</v>
          </cell>
          <cell r="X507">
            <v>2222.8316415586723</v>
          </cell>
          <cell r="Y507">
            <v>670.94371179965583</v>
          </cell>
          <cell r="Z507">
            <v>692.85943543001633</v>
          </cell>
          <cell r="AA507">
            <v>676.89006350944487</v>
          </cell>
          <cell r="AB507">
            <v>665.75702151901498</v>
          </cell>
          <cell r="AC507">
            <v>770.88693285785916</v>
          </cell>
          <cell r="AD507">
            <v>344.91940121791515</v>
          </cell>
          <cell r="AE507">
            <v>610.6381639301643</v>
          </cell>
          <cell r="AF507">
            <v>741.59036779775886</v>
          </cell>
          <cell r="AG507">
            <v>809.92821998965451</v>
          </cell>
          <cell r="AH507">
            <v>1035.1222542845096</v>
          </cell>
        </row>
        <row r="508">
          <cell r="B508">
            <v>59815</v>
          </cell>
          <cell r="C508" t="str">
            <v>CT</v>
          </cell>
          <cell r="D508" t="str">
            <v>Retail Power Marketer</v>
          </cell>
          <cell r="E508">
            <v>5.0967575203185091E-3</v>
          </cell>
          <cell r="F508">
            <v>0</v>
          </cell>
          <cell r="G508">
            <v>0</v>
          </cell>
          <cell r="H508">
            <v>6380.0082774973807</v>
          </cell>
          <cell r="I508">
            <v>11.608880937499999</v>
          </cell>
          <cell r="J508">
            <v>0</v>
          </cell>
          <cell r="K508">
            <v>0</v>
          </cell>
          <cell r="L508">
            <v>0</v>
          </cell>
          <cell r="M508">
            <v>0</v>
          </cell>
          <cell r="N508" t="e">
            <v>#DIV/0!</v>
          </cell>
          <cell r="O508">
            <v>13295.555160778811</v>
          </cell>
          <cell r="P508">
            <v>37068.380046145176</v>
          </cell>
          <cell r="Q508">
            <v>58559.8516830769</v>
          </cell>
          <cell r="R508">
            <v>76009.128633657834</v>
          </cell>
          <cell r="S508">
            <v>182247.51762815489</v>
          </cell>
          <cell r="T508">
            <v>1706.6856395493905</v>
          </cell>
          <cell r="U508">
            <v>1869.875739598953</v>
          </cell>
          <cell r="V508">
            <v>1936.7038100513585</v>
          </cell>
          <cell r="W508">
            <v>1981.2091292919329</v>
          </cell>
          <cell r="X508">
            <v>2222.8316415586723</v>
          </cell>
          <cell r="Y508">
            <v>670.94371179965583</v>
          </cell>
          <cell r="Z508">
            <v>692.85943543001633</v>
          </cell>
          <cell r="AA508">
            <v>676.89006350944487</v>
          </cell>
          <cell r="AB508">
            <v>665.75702151901498</v>
          </cell>
          <cell r="AC508">
            <v>770.88693285785916</v>
          </cell>
          <cell r="AD508">
            <v>344.91940121791515</v>
          </cell>
          <cell r="AE508">
            <v>610.6381639301643</v>
          </cell>
          <cell r="AF508">
            <v>741.59036779775886</v>
          </cell>
          <cell r="AG508">
            <v>809.92821998965451</v>
          </cell>
          <cell r="AH508">
            <v>1035.1222542845096</v>
          </cell>
        </row>
        <row r="509">
          <cell r="B509">
            <v>59830</v>
          </cell>
          <cell r="C509" t="str">
            <v>CT</v>
          </cell>
          <cell r="D509" t="str">
            <v>Retail Power Marketer</v>
          </cell>
          <cell r="E509">
            <v>5.0967575203185091E-3</v>
          </cell>
          <cell r="F509">
            <v>1</v>
          </cell>
          <cell r="G509">
            <v>0</v>
          </cell>
          <cell r="H509">
            <v>0</v>
          </cell>
          <cell r="I509">
            <v>11.608880937499999</v>
          </cell>
          <cell r="J509">
            <v>0</v>
          </cell>
          <cell r="K509">
            <v>0</v>
          </cell>
          <cell r="L509">
            <v>1</v>
          </cell>
          <cell r="M509" t="e">
            <v>#DIV/0!</v>
          </cell>
          <cell r="N509" t="e">
            <v>#DIV/0!</v>
          </cell>
          <cell r="O509">
            <v>13295.555160778811</v>
          </cell>
          <cell r="P509">
            <v>37068.380046145176</v>
          </cell>
          <cell r="Q509">
            <v>58559.8516830769</v>
          </cell>
          <cell r="R509">
            <v>76009.128633657834</v>
          </cell>
          <cell r="S509">
            <v>182247.51762815489</v>
          </cell>
          <cell r="T509">
            <v>1706.6856395493905</v>
          </cell>
          <cell r="U509">
            <v>1869.875739598953</v>
          </cell>
          <cell r="V509">
            <v>1936.7038100513585</v>
          </cell>
          <cell r="W509">
            <v>1981.2091292919329</v>
          </cell>
          <cell r="X509">
            <v>2222.8316415586723</v>
          </cell>
          <cell r="Y509">
            <v>670.94371179965583</v>
          </cell>
          <cell r="Z509">
            <v>692.85943543001633</v>
          </cell>
          <cell r="AA509">
            <v>676.89006350944487</v>
          </cell>
          <cell r="AB509">
            <v>665.75702151901498</v>
          </cell>
          <cell r="AC509">
            <v>770.88693285785916</v>
          </cell>
          <cell r="AD509">
            <v>344.91940121791515</v>
          </cell>
          <cell r="AE509">
            <v>610.6381639301643</v>
          </cell>
          <cell r="AF509">
            <v>741.59036779775886</v>
          </cell>
          <cell r="AG509">
            <v>809.92821998965451</v>
          </cell>
          <cell r="AH509">
            <v>1035.1222542845096</v>
          </cell>
        </row>
        <row r="510">
          <cell r="B510">
            <v>60583</v>
          </cell>
          <cell r="C510" t="str">
            <v>CT</v>
          </cell>
          <cell r="D510" t="str">
            <v>Retail Power Marketer</v>
          </cell>
          <cell r="E510">
            <v>5.0967575203185091E-3</v>
          </cell>
          <cell r="F510">
            <v>1</v>
          </cell>
          <cell r="G510">
            <v>7019.7876447876451</v>
          </cell>
          <cell r="H510">
            <v>7019.7876447876451</v>
          </cell>
          <cell r="I510">
            <v>11.608880937499999</v>
          </cell>
          <cell r="J510">
            <v>1835.5</v>
          </cell>
          <cell r="K510">
            <v>14545</v>
          </cell>
          <cell r="L510">
            <v>2072</v>
          </cell>
          <cell r="M510">
            <v>0.10634972735441732</v>
          </cell>
          <cell r="N510">
            <v>0.10634972735441732</v>
          </cell>
          <cell r="O510">
            <v>13295.555160778811</v>
          </cell>
          <cell r="P510">
            <v>37068.380046145176</v>
          </cell>
          <cell r="Q510">
            <v>58559.8516830769</v>
          </cell>
          <cell r="R510">
            <v>76009.128633657834</v>
          </cell>
          <cell r="S510">
            <v>182247.51762815489</v>
          </cell>
          <cell r="T510">
            <v>1706.6856395493905</v>
          </cell>
          <cell r="U510">
            <v>1869.875739598953</v>
          </cell>
          <cell r="V510">
            <v>1936.7038100513585</v>
          </cell>
          <cell r="W510">
            <v>1981.2091292919329</v>
          </cell>
          <cell r="X510">
            <v>2222.8316415586723</v>
          </cell>
          <cell r="Y510">
            <v>670.94371179965583</v>
          </cell>
          <cell r="Z510">
            <v>692.85943543001633</v>
          </cell>
          <cell r="AA510">
            <v>676.89006350944487</v>
          </cell>
          <cell r="AB510">
            <v>665.75702151901498</v>
          </cell>
          <cell r="AC510">
            <v>770.88693285785916</v>
          </cell>
          <cell r="AD510">
            <v>344.91940121791515</v>
          </cell>
          <cell r="AE510">
            <v>610.6381639301643</v>
          </cell>
          <cell r="AF510">
            <v>741.59036779775886</v>
          </cell>
          <cell r="AG510">
            <v>809.92821998965451</v>
          </cell>
          <cell r="AH510">
            <v>1035.1222542845096</v>
          </cell>
        </row>
        <row r="511">
          <cell r="B511">
            <v>61377</v>
          </cell>
          <cell r="C511" t="str">
            <v>CT</v>
          </cell>
          <cell r="D511" t="str">
            <v>Retail Power Marketer</v>
          </cell>
          <cell r="E511">
            <v>5.0967575203185091E-3</v>
          </cell>
          <cell r="F511">
            <v>0</v>
          </cell>
          <cell r="G511">
            <v>0</v>
          </cell>
          <cell r="H511">
            <v>6380.0082774973807</v>
          </cell>
          <cell r="I511">
            <v>11.608880937499999</v>
          </cell>
          <cell r="J511">
            <v>0</v>
          </cell>
          <cell r="K511">
            <v>0</v>
          </cell>
          <cell r="L511">
            <v>0</v>
          </cell>
          <cell r="M511">
            <v>0</v>
          </cell>
          <cell r="N511" t="e">
            <v>#DIV/0!</v>
          </cell>
          <cell r="O511">
            <v>13295.555160778811</v>
          </cell>
          <cell r="P511">
            <v>37068.380046145176</v>
          </cell>
          <cell r="Q511">
            <v>58559.8516830769</v>
          </cell>
          <cell r="R511">
            <v>76009.128633657834</v>
          </cell>
          <cell r="S511">
            <v>182247.51762815489</v>
          </cell>
          <cell r="T511">
            <v>1706.6856395493905</v>
          </cell>
          <cell r="U511">
            <v>1869.875739598953</v>
          </cell>
          <cell r="V511">
            <v>1936.7038100513585</v>
          </cell>
          <cell r="W511">
            <v>1981.2091292919329</v>
          </cell>
          <cell r="X511">
            <v>2222.8316415586723</v>
          </cell>
          <cell r="Y511">
            <v>670.94371179965583</v>
          </cell>
          <cell r="Z511">
            <v>692.85943543001633</v>
          </cell>
          <cell r="AA511">
            <v>676.89006350944487</v>
          </cell>
          <cell r="AB511">
            <v>665.75702151901498</v>
          </cell>
          <cell r="AC511">
            <v>770.88693285785916</v>
          </cell>
          <cell r="AD511">
            <v>344.91940121791515</v>
          </cell>
          <cell r="AE511">
            <v>610.6381639301643</v>
          </cell>
          <cell r="AF511">
            <v>741.59036779775886</v>
          </cell>
          <cell r="AG511">
            <v>809.92821998965451</v>
          </cell>
          <cell r="AH511">
            <v>1035.1222542845096</v>
          </cell>
        </row>
        <row r="512">
          <cell r="B512">
            <v>21249</v>
          </cell>
          <cell r="C512" t="str">
            <v>CT</v>
          </cell>
          <cell r="D512" t="str">
            <v>Wholesale Power Marketer</v>
          </cell>
          <cell r="E512">
            <v>5.0967575203185091E-3</v>
          </cell>
          <cell r="F512">
            <v>0</v>
          </cell>
          <cell r="G512">
            <v>0</v>
          </cell>
          <cell r="H512">
            <v>0</v>
          </cell>
          <cell r="I512">
            <v>11.608880937499999</v>
          </cell>
          <cell r="J512">
            <v>0</v>
          </cell>
          <cell r="K512">
            <v>0</v>
          </cell>
          <cell r="L512">
            <v>0</v>
          </cell>
          <cell r="M512">
            <v>0</v>
          </cell>
          <cell r="N512">
            <v>0</v>
          </cell>
          <cell r="O512">
            <v>13295.555160778811</v>
          </cell>
          <cell r="P512">
            <v>37068.380046145176</v>
          </cell>
          <cell r="Q512">
            <v>58559.8516830769</v>
          </cell>
          <cell r="R512">
            <v>76009.128633657834</v>
          </cell>
          <cell r="S512">
            <v>182247.51762815489</v>
          </cell>
          <cell r="T512">
            <v>1706.6856395493905</v>
          </cell>
          <cell r="U512">
            <v>1869.875739598953</v>
          </cell>
          <cell r="V512">
            <v>1936.7038100513585</v>
          </cell>
          <cell r="W512">
            <v>1981.2091292919329</v>
          </cell>
          <cell r="X512">
            <v>2222.8316415586723</v>
          </cell>
          <cell r="Y512">
            <v>670.94371179965583</v>
          </cell>
          <cell r="Z512">
            <v>692.85943543001633</v>
          </cell>
          <cell r="AA512">
            <v>676.89006350944487</v>
          </cell>
          <cell r="AB512">
            <v>665.75702151901498</v>
          </cell>
          <cell r="AC512">
            <v>770.88693285785916</v>
          </cell>
          <cell r="AD512">
            <v>344.91940121791515</v>
          </cell>
          <cell r="AE512">
            <v>610.6381639301643</v>
          </cell>
          <cell r="AF512">
            <v>741.59036779775886</v>
          </cell>
          <cell r="AG512">
            <v>809.92821998965451</v>
          </cell>
          <cell r="AH512">
            <v>1035.1222542845096</v>
          </cell>
        </row>
        <row r="513">
          <cell r="B513">
            <v>58951</v>
          </cell>
          <cell r="C513" t="str">
            <v>DC</v>
          </cell>
          <cell r="D513" t="str">
            <v>Retail Power Marketer</v>
          </cell>
          <cell r="E513">
            <v>1.0032528145945198E-2</v>
          </cell>
          <cell r="F513">
            <v>1</v>
          </cell>
          <cell r="G513">
            <v>6874.1810008565053</v>
          </cell>
          <cell r="H513">
            <v>6874.1810008565053</v>
          </cell>
          <cell r="I513">
            <v>11.608880937499999</v>
          </cell>
          <cell r="J513">
            <v>154335.6</v>
          </cell>
          <cell r="K513">
            <v>1260058</v>
          </cell>
          <cell r="L513">
            <v>183303</v>
          </cell>
          <cell r="M513">
            <v>0.10221774519122236</v>
          </cell>
          <cell r="N513">
            <v>0.10221774519122236</v>
          </cell>
          <cell r="O513">
            <v>9059.9288913639848</v>
          </cell>
          <cell r="P513">
            <v>30563.09737984739</v>
          </cell>
          <cell r="Q513">
            <v>47104.036209212936</v>
          </cell>
          <cell r="R513">
            <v>58508.07620441066</v>
          </cell>
          <cell r="S513">
            <v>184931.02781459474</v>
          </cell>
          <cell r="T513">
            <v>1227.2839315251629</v>
          </cell>
          <cell r="U513">
            <v>1191.3305925228869</v>
          </cell>
          <cell r="V513">
            <v>1182.1131308378008</v>
          </cell>
          <cell r="W513">
            <v>1147.5460612835057</v>
          </cell>
          <cell r="X513">
            <v>1171.231678501857</v>
          </cell>
          <cell r="Y513">
            <v>478.74985132495829</v>
          </cell>
          <cell r="Z513">
            <v>562.23839121833169</v>
          </cell>
          <cell r="AA513">
            <v>578.22766220183428</v>
          </cell>
          <cell r="AB513">
            <v>553.2736017893443</v>
          </cell>
          <cell r="AC513">
            <v>558.60210400566018</v>
          </cell>
          <cell r="AD513">
            <v>18.143183589162668</v>
          </cell>
          <cell r="AE513">
            <v>31.638451063980398</v>
          </cell>
          <cell r="AF513">
            <v>32.881426426046161</v>
          </cell>
          <cell r="AG513">
            <v>19.509944925687556</v>
          </cell>
          <cell r="AH513">
            <v>34.969849070887761</v>
          </cell>
        </row>
        <row r="514">
          <cell r="B514">
            <v>57313</v>
          </cell>
          <cell r="C514" t="str">
            <v>DC</v>
          </cell>
          <cell r="D514" t="str">
            <v>Behind the Meter</v>
          </cell>
          <cell r="E514">
            <v>1.0032528145945198E-2</v>
          </cell>
          <cell r="F514">
            <v>1</v>
          </cell>
          <cell r="G514">
            <v>7721.5259362642473</v>
          </cell>
          <cell r="H514">
            <v>7721.5259362642473</v>
          </cell>
          <cell r="I514">
            <v>11.608880937499999</v>
          </cell>
          <cell r="J514">
            <v>380666.2</v>
          </cell>
          <cell r="K514">
            <v>2489613</v>
          </cell>
          <cell r="L514">
            <v>322425</v>
          </cell>
          <cell r="M514">
            <v>0.13486042961886799</v>
          </cell>
          <cell r="N514">
            <v>0.13486042961886799</v>
          </cell>
          <cell r="O514">
            <v>9059.9288913639848</v>
          </cell>
          <cell r="P514">
            <v>30563.09737984739</v>
          </cell>
          <cell r="Q514">
            <v>47104.036209212936</v>
          </cell>
          <cell r="R514">
            <v>58508.07620441066</v>
          </cell>
          <cell r="S514">
            <v>184931.02781459474</v>
          </cell>
          <cell r="T514">
            <v>1227.2839315251629</v>
          </cell>
          <cell r="U514">
            <v>1191.3305925228869</v>
          </cell>
          <cell r="V514">
            <v>1182.1131308378008</v>
          </cell>
          <cell r="W514">
            <v>1147.5460612835057</v>
          </cell>
          <cell r="X514">
            <v>1171.231678501857</v>
          </cell>
          <cell r="Y514">
            <v>478.74985132495829</v>
          </cell>
          <cell r="Z514">
            <v>562.23839121833169</v>
          </cell>
          <cell r="AA514">
            <v>578.22766220183428</v>
          </cell>
          <cell r="AB514">
            <v>553.2736017893443</v>
          </cell>
          <cell r="AC514">
            <v>558.60210400566018</v>
          </cell>
          <cell r="AD514">
            <v>18.143183589162668</v>
          </cell>
          <cell r="AE514">
            <v>31.638451063980398</v>
          </cell>
          <cell r="AF514">
            <v>32.881426426046161</v>
          </cell>
          <cell r="AG514">
            <v>19.509944925687556</v>
          </cell>
          <cell r="AH514">
            <v>34.969849070887761</v>
          </cell>
        </row>
        <row r="515">
          <cell r="B515">
            <v>59086</v>
          </cell>
          <cell r="C515" t="str">
            <v>DC</v>
          </cell>
          <cell r="D515" t="str">
            <v>Behind the Meter</v>
          </cell>
          <cell r="E515">
            <v>1.0032528145945198E-2</v>
          </cell>
          <cell r="F515">
            <v>0</v>
          </cell>
          <cell r="G515">
            <v>0</v>
          </cell>
          <cell r="H515">
            <v>5298.5029986850968</v>
          </cell>
          <cell r="I515">
            <v>11.608880937499999</v>
          </cell>
          <cell r="J515">
            <v>0</v>
          </cell>
          <cell r="K515">
            <v>0</v>
          </cell>
          <cell r="L515">
            <v>0</v>
          </cell>
          <cell r="M515">
            <v>0</v>
          </cell>
          <cell r="N515">
            <v>0.10190851557624343</v>
          </cell>
          <cell r="O515">
            <v>9059.9288913639848</v>
          </cell>
          <cell r="P515">
            <v>30563.09737984739</v>
          </cell>
          <cell r="Q515">
            <v>47104.036209212936</v>
          </cell>
          <cell r="R515">
            <v>58508.07620441066</v>
          </cell>
          <cell r="S515">
            <v>184931.02781459474</v>
          </cell>
          <cell r="T515">
            <v>1227.2839315251629</v>
          </cell>
          <cell r="U515">
            <v>1191.3305925228869</v>
          </cell>
          <cell r="V515">
            <v>1182.1131308378008</v>
          </cell>
          <cell r="W515">
            <v>1147.5460612835057</v>
          </cell>
          <cell r="X515">
            <v>1171.231678501857</v>
          </cell>
          <cell r="Y515">
            <v>478.74985132495829</v>
          </cell>
          <cell r="Z515">
            <v>562.23839121833169</v>
          </cell>
          <cell r="AA515">
            <v>578.22766220183428</v>
          </cell>
          <cell r="AB515">
            <v>553.2736017893443</v>
          </cell>
          <cell r="AC515">
            <v>558.60210400566018</v>
          </cell>
          <cell r="AD515">
            <v>18.143183589162668</v>
          </cell>
          <cell r="AE515">
            <v>31.638451063980398</v>
          </cell>
          <cell r="AF515">
            <v>32.881426426046161</v>
          </cell>
          <cell r="AG515">
            <v>19.509944925687556</v>
          </cell>
          <cell r="AH515">
            <v>34.969849070887761</v>
          </cell>
        </row>
        <row r="516">
          <cell r="B516">
            <v>59647</v>
          </cell>
          <cell r="C516" t="str">
            <v>DC</v>
          </cell>
          <cell r="D516" t="str">
            <v>Behind the Meter</v>
          </cell>
          <cell r="E516">
            <v>1.0032528145945198E-2</v>
          </cell>
          <cell r="F516">
            <v>1</v>
          </cell>
          <cell r="G516">
            <v>8173.9830597910423</v>
          </cell>
          <cell r="H516">
            <v>8173.9830597910423</v>
          </cell>
          <cell r="I516">
            <v>11.608880937499999</v>
          </cell>
          <cell r="J516">
            <v>392960.29999999981</v>
          </cell>
          <cell r="K516">
            <v>2091240</v>
          </cell>
          <cell r="L516">
            <v>255841</v>
          </cell>
          <cell r="M516">
            <v>0.17086511710986235</v>
          </cell>
          <cell r="N516">
            <v>0.17086511710986235</v>
          </cell>
          <cell r="O516">
            <v>9059.9288913639848</v>
          </cell>
          <cell r="P516">
            <v>30563.09737984739</v>
          </cell>
          <cell r="Q516">
            <v>47104.036209212936</v>
          </cell>
          <cell r="R516">
            <v>58508.07620441066</v>
          </cell>
          <cell r="S516">
            <v>184931.02781459474</v>
          </cell>
          <cell r="T516">
            <v>1227.2839315251629</v>
          </cell>
          <cell r="U516">
            <v>1191.3305925228869</v>
          </cell>
          <cell r="V516">
            <v>1182.1131308378008</v>
          </cell>
          <cell r="W516">
            <v>1147.5460612835057</v>
          </cell>
          <cell r="X516">
            <v>1171.231678501857</v>
          </cell>
          <cell r="Y516">
            <v>478.74985132495829</v>
          </cell>
          <cell r="Z516">
            <v>562.23839121833169</v>
          </cell>
          <cell r="AA516">
            <v>578.22766220183428</v>
          </cell>
          <cell r="AB516">
            <v>553.2736017893443</v>
          </cell>
          <cell r="AC516">
            <v>558.60210400566018</v>
          </cell>
          <cell r="AD516">
            <v>18.143183589162668</v>
          </cell>
          <cell r="AE516">
            <v>31.638451063980398</v>
          </cell>
          <cell r="AF516">
            <v>32.881426426046161</v>
          </cell>
          <cell r="AG516">
            <v>19.509944925687556</v>
          </cell>
          <cell r="AH516">
            <v>34.969849070887761</v>
          </cell>
        </row>
        <row r="517">
          <cell r="B517" t="str">
            <v>15270DC</v>
          </cell>
          <cell r="C517" t="str">
            <v>DC</v>
          </cell>
          <cell r="D517" t="str">
            <v>Investor Owned</v>
          </cell>
          <cell r="E517">
            <v>0.22222075869336144</v>
          </cell>
          <cell r="F517">
            <v>1</v>
          </cell>
          <cell r="G517">
            <v>7557.2933213758597</v>
          </cell>
          <cell r="H517">
            <v>7557.2933213758597</v>
          </cell>
          <cell r="I517">
            <v>11.608880937499999</v>
          </cell>
          <cell r="J517">
            <v>221492.7</v>
          </cell>
          <cell r="K517">
            <v>1879189</v>
          </cell>
          <cell r="L517">
            <v>248659</v>
          </cell>
          <cell r="M517">
            <v>9.9432716613148675E-2</v>
          </cell>
          <cell r="N517">
            <v>9.9432716613148675E-2</v>
          </cell>
          <cell r="O517">
            <v>9059.9288913639848</v>
          </cell>
          <cell r="P517">
            <v>30563.09737984739</v>
          </cell>
          <cell r="Q517">
            <v>47104.036209212936</v>
          </cell>
          <cell r="R517">
            <v>58508.07620441066</v>
          </cell>
          <cell r="S517">
            <v>184931.02781459474</v>
          </cell>
          <cell r="T517">
            <v>1227.2839315251629</v>
          </cell>
          <cell r="U517">
            <v>1191.3305925228869</v>
          </cell>
          <cell r="V517">
            <v>1182.1131308378008</v>
          </cell>
          <cell r="W517">
            <v>1147.5460612835057</v>
          </cell>
          <cell r="X517">
            <v>1171.231678501857</v>
          </cell>
          <cell r="Y517">
            <v>478.74985132495829</v>
          </cell>
          <cell r="Z517">
            <v>562.23839121833169</v>
          </cell>
          <cell r="AA517">
            <v>578.22766220183428</v>
          </cell>
          <cell r="AB517">
            <v>553.2736017893443</v>
          </cell>
          <cell r="AC517">
            <v>558.60210400566018</v>
          </cell>
          <cell r="AD517">
            <v>18.143183589162668</v>
          </cell>
          <cell r="AE517">
            <v>31.638451063980398</v>
          </cell>
          <cell r="AF517">
            <v>32.881426426046161</v>
          </cell>
          <cell r="AG517">
            <v>19.509944925687556</v>
          </cell>
          <cell r="AH517">
            <v>34.969849070887761</v>
          </cell>
        </row>
        <row r="518">
          <cell r="B518">
            <v>58476</v>
          </cell>
          <cell r="C518" t="str">
            <v>DC</v>
          </cell>
          <cell r="D518" t="str">
            <v>Retail Power Marketer</v>
          </cell>
          <cell r="E518">
            <v>1.0032528145945198E-2</v>
          </cell>
          <cell r="F518">
            <v>1</v>
          </cell>
          <cell r="G518">
            <v>8555.1894563426686</v>
          </cell>
          <cell r="H518">
            <v>8555.1894563426686</v>
          </cell>
          <cell r="I518">
            <v>11.608880937499999</v>
          </cell>
          <cell r="J518">
            <v>554.70000000000005</v>
          </cell>
          <cell r="K518">
            <v>5193</v>
          </cell>
          <cell r="L518">
            <v>607</v>
          </cell>
          <cell r="M518">
            <v>9.0533585836943972E-2</v>
          </cell>
          <cell r="N518">
            <v>9.0533585836943972E-2</v>
          </cell>
          <cell r="O518">
            <v>9059.9288913639848</v>
          </cell>
          <cell r="P518">
            <v>30563.09737984739</v>
          </cell>
          <cell r="Q518">
            <v>47104.036209212936</v>
          </cell>
          <cell r="R518">
            <v>58508.07620441066</v>
          </cell>
          <cell r="S518">
            <v>184931.02781459474</v>
          </cell>
          <cell r="T518">
            <v>1227.2839315251629</v>
          </cell>
          <cell r="U518">
            <v>1191.3305925228869</v>
          </cell>
          <cell r="V518">
            <v>1182.1131308378008</v>
          </cell>
          <cell r="W518">
            <v>1147.5460612835057</v>
          </cell>
          <cell r="X518">
            <v>1171.231678501857</v>
          </cell>
          <cell r="Y518">
            <v>478.74985132495829</v>
          </cell>
          <cell r="Z518">
            <v>562.23839121833169</v>
          </cell>
          <cell r="AA518">
            <v>578.22766220183428</v>
          </cell>
          <cell r="AB518">
            <v>553.2736017893443</v>
          </cell>
          <cell r="AC518">
            <v>558.60210400566018</v>
          </cell>
          <cell r="AD518">
            <v>18.143183589162668</v>
          </cell>
          <cell r="AE518">
            <v>31.638451063980398</v>
          </cell>
          <cell r="AF518">
            <v>32.881426426046161</v>
          </cell>
          <cell r="AG518">
            <v>19.509944925687556</v>
          </cell>
          <cell r="AH518">
            <v>34.969849070887761</v>
          </cell>
        </row>
        <row r="519">
          <cell r="B519">
            <v>4191</v>
          </cell>
          <cell r="C519" t="str">
            <v>DC</v>
          </cell>
          <cell r="D519" t="str">
            <v>Retail Power Marketer</v>
          </cell>
          <cell r="E519">
            <v>0.20917795158228208</v>
          </cell>
          <cell r="F519">
            <v>0</v>
          </cell>
          <cell r="G519">
            <v>0</v>
          </cell>
          <cell r="H519">
            <v>7135.517417101416</v>
          </cell>
          <cell r="I519">
            <v>11.608880937499999</v>
          </cell>
          <cell r="J519">
            <v>0</v>
          </cell>
          <cell r="K519">
            <v>0</v>
          </cell>
          <cell r="L519">
            <v>0</v>
          </cell>
          <cell r="M519">
            <v>0</v>
          </cell>
          <cell r="N519">
            <v>5.5626892416600987E-2</v>
          </cell>
          <cell r="O519">
            <v>9059.9288913639848</v>
          </cell>
          <cell r="P519">
            <v>30563.09737984739</v>
          </cell>
          <cell r="Q519">
            <v>47104.036209212936</v>
          </cell>
          <cell r="R519">
            <v>58508.07620441066</v>
          </cell>
          <cell r="S519">
            <v>184931.02781459474</v>
          </cell>
          <cell r="T519">
            <v>1227.2839315251629</v>
          </cell>
          <cell r="U519">
            <v>1191.3305925228869</v>
          </cell>
          <cell r="V519">
            <v>1182.1131308378008</v>
          </cell>
          <cell r="W519">
            <v>1147.5460612835057</v>
          </cell>
          <cell r="X519">
            <v>1171.231678501857</v>
          </cell>
          <cell r="Y519">
            <v>478.74985132495829</v>
          </cell>
          <cell r="Z519">
            <v>562.23839121833169</v>
          </cell>
          <cell r="AA519">
            <v>578.22766220183428</v>
          </cell>
          <cell r="AB519">
            <v>553.2736017893443</v>
          </cell>
          <cell r="AC519">
            <v>558.60210400566018</v>
          </cell>
          <cell r="AD519">
            <v>18.143183589162668</v>
          </cell>
          <cell r="AE519">
            <v>31.638451063980398</v>
          </cell>
          <cell r="AF519">
            <v>32.881426426046161</v>
          </cell>
          <cell r="AG519">
            <v>19.509944925687556</v>
          </cell>
          <cell r="AH519">
            <v>34.969849070887761</v>
          </cell>
        </row>
        <row r="520">
          <cell r="B520">
            <v>7279</v>
          </cell>
          <cell r="C520" t="str">
            <v>DC</v>
          </cell>
          <cell r="D520" t="str">
            <v>Retail Power Marketer</v>
          </cell>
          <cell r="E520">
            <v>1.0032528145945198E-2</v>
          </cell>
          <cell r="F520">
            <v>1</v>
          </cell>
          <cell r="G520">
            <v>12952.947827280392</v>
          </cell>
          <cell r="H520">
            <v>12952.947827280392</v>
          </cell>
          <cell r="I520">
            <v>11.608880937499999</v>
          </cell>
          <cell r="J520">
            <v>506688.3</v>
          </cell>
          <cell r="K520">
            <v>3963887</v>
          </cell>
          <cell r="L520">
            <v>306022</v>
          </cell>
          <cell r="M520">
            <v>0.11707130512371632</v>
          </cell>
          <cell r="N520">
            <v>0.11707130512371632</v>
          </cell>
          <cell r="O520">
            <v>9059.9288913639848</v>
          </cell>
          <cell r="P520">
            <v>30563.09737984739</v>
          </cell>
          <cell r="Q520">
            <v>47104.036209212936</v>
          </cell>
          <cell r="R520">
            <v>58508.07620441066</v>
          </cell>
          <cell r="S520">
            <v>184931.02781459474</v>
          </cell>
          <cell r="T520">
            <v>1227.2839315251629</v>
          </cell>
          <cell r="U520">
            <v>1191.3305925228869</v>
          </cell>
          <cell r="V520">
            <v>1182.1131308378008</v>
          </cell>
          <cell r="W520">
            <v>1147.5460612835057</v>
          </cell>
          <cell r="X520">
            <v>1171.231678501857</v>
          </cell>
          <cell r="Y520">
            <v>478.74985132495829</v>
          </cell>
          <cell r="Z520">
            <v>562.23839121833169</v>
          </cell>
          <cell r="AA520">
            <v>578.22766220183428</v>
          </cell>
          <cell r="AB520">
            <v>553.2736017893443</v>
          </cell>
          <cell r="AC520">
            <v>558.60210400566018</v>
          </cell>
          <cell r="AD520">
            <v>18.143183589162668</v>
          </cell>
          <cell r="AE520">
            <v>31.638451063980398</v>
          </cell>
          <cell r="AF520">
            <v>32.881426426046161</v>
          </cell>
          <cell r="AG520">
            <v>19.509944925687556</v>
          </cell>
          <cell r="AH520">
            <v>34.969849070887761</v>
          </cell>
        </row>
        <row r="521">
          <cell r="B521">
            <v>13374</v>
          </cell>
          <cell r="C521" t="str">
            <v>DC</v>
          </cell>
          <cell r="D521" t="str">
            <v>Retail Power Marketer</v>
          </cell>
          <cell r="E521">
            <v>1.0032528145945198E-2</v>
          </cell>
          <cell r="F521">
            <v>1</v>
          </cell>
          <cell r="G521">
            <v>12202.776381870008</v>
          </cell>
          <cell r="H521">
            <v>12202.776381870008</v>
          </cell>
          <cell r="I521">
            <v>11.608880937499999</v>
          </cell>
          <cell r="J521">
            <v>949668</v>
          </cell>
          <cell r="K521">
            <v>11631479</v>
          </cell>
          <cell r="L521">
            <v>953183</v>
          </cell>
          <cell r="M521">
            <v>7.0230393271243599E-2</v>
          </cell>
          <cell r="N521">
            <v>7.0230393271243599E-2</v>
          </cell>
          <cell r="O521">
            <v>9059.9288913639848</v>
          </cell>
          <cell r="P521">
            <v>30563.09737984739</v>
          </cell>
          <cell r="Q521">
            <v>47104.036209212936</v>
          </cell>
          <cell r="R521">
            <v>58508.07620441066</v>
          </cell>
          <cell r="S521">
            <v>184931.02781459474</v>
          </cell>
          <cell r="T521">
            <v>1227.2839315251629</v>
          </cell>
          <cell r="U521">
            <v>1191.3305925228869</v>
          </cell>
          <cell r="V521">
            <v>1182.1131308378008</v>
          </cell>
          <cell r="W521">
            <v>1147.5460612835057</v>
          </cell>
          <cell r="X521">
            <v>1171.231678501857</v>
          </cell>
          <cell r="Y521">
            <v>478.74985132495829</v>
          </cell>
          <cell r="Z521">
            <v>562.23839121833169</v>
          </cell>
          <cell r="AA521">
            <v>578.22766220183428</v>
          </cell>
          <cell r="AB521">
            <v>553.2736017893443</v>
          </cell>
          <cell r="AC521">
            <v>558.60210400566018</v>
          </cell>
          <cell r="AD521">
            <v>18.143183589162668</v>
          </cell>
          <cell r="AE521">
            <v>31.638451063980398</v>
          </cell>
          <cell r="AF521">
            <v>32.881426426046161</v>
          </cell>
          <cell r="AG521">
            <v>19.509944925687556</v>
          </cell>
          <cell r="AH521">
            <v>34.969849070887761</v>
          </cell>
        </row>
        <row r="522">
          <cell r="B522">
            <v>16840</v>
          </cell>
          <cell r="C522" t="str">
            <v>DC</v>
          </cell>
          <cell r="D522" t="str">
            <v>Retail Power Marketer</v>
          </cell>
          <cell r="E522">
            <v>1.0032528145945198E-2</v>
          </cell>
          <cell r="F522">
            <v>0</v>
          </cell>
          <cell r="G522">
            <v>0</v>
          </cell>
          <cell r="H522">
            <v>7135.517417101416</v>
          </cell>
          <cell r="I522">
            <v>11.608880937499999</v>
          </cell>
          <cell r="J522">
            <v>0</v>
          </cell>
          <cell r="K522">
            <v>0</v>
          </cell>
          <cell r="L522">
            <v>0</v>
          </cell>
          <cell r="M522">
            <v>0</v>
          </cell>
          <cell r="N522">
            <v>5.5626892416600987E-2</v>
          </cell>
          <cell r="O522">
            <v>9059.9288913639848</v>
          </cell>
          <cell r="P522">
            <v>30563.09737984739</v>
          </cell>
          <cell r="Q522">
            <v>47104.036209212936</v>
          </cell>
          <cell r="R522">
            <v>58508.07620441066</v>
          </cell>
          <cell r="S522">
            <v>184931.02781459474</v>
          </cell>
          <cell r="T522">
            <v>1227.2839315251629</v>
          </cell>
          <cell r="U522">
            <v>1191.3305925228869</v>
          </cell>
          <cell r="V522">
            <v>1182.1131308378008</v>
          </cell>
          <cell r="W522">
            <v>1147.5460612835057</v>
          </cell>
          <cell r="X522">
            <v>1171.231678501857</v>
          </cell>
          <cell r="Y522">
            <v>478.74985132495829</v>
          </cell>
          <cell r="Z522">
            <v>562.23839121833169</v>
          </cell>
          <cell r="AA522">
            <v>578.22766220183428</v>
          </cell>
          <cell r="AB522">
            <v>553.2736017893443</v>
          </cell>
          <cell r="AC522">
            <v>558.60210400566018</v>
          </cell>
          <cell r="AD522">
            <v>18.143183589162668</v>
          </cell>
          <cell r="AE522">
            <v>31.638451063980398</v>
          </cell>
          <cell r="AF522">
            <v>32.881426426046161</v>
          </cell>
          <cell r="AG522">
            <v>19.509944925687556</v>
          </cell>
          <cell r="AH522">
            <v>34.969849070887761</v>
          </cell>
        </row>
        <row r="523">
          <cell r="B523">
            <v>18193</v>
          </cell>
          <cell r="C523" t="str">
            <v>DC</v>
          </cell>
          <cell r="D523" t="str">
            <v>Retail Power Marketer</v>
          </cell>
          <cell r="E523">
            <v>1.0032528145945198E-2</v>
          </cell>
          <cell r="F523">
            <v>0</v>
          </cell>
          <cell r="G523">
            <v>0</v>
          </cell>
          <cell r="H523">
            <v>7135.517417101416</v>
          </cell>
          <cell r="I523">
            <v>11.608880937499999</v>
          </cell>
          <cell r="J523">
            <v>0</v>
          </cell>
          <cell r="K523">
            <v>0</v>
          </cell>
          <cell r="L523">
            <v>0</v>
          </cell>
          <cell r="M523">
            <v>0</v>
          </cell>
          <cell r="N523">
            <v>5.5626892416600987E-2</v>
          </cell>
          <cell r="O523">
            <v>9059.9288913639848</v>
          </cell>
          <cell r="P523">
            <v>30563.09737984739</v>
          </cell>
          <cell r="Q523">
            <v>47104.036209212936</v>
          </cell>
          <cell r="R523">
            <v>58508.07620441066</v>
          </cell>
          <cell r="S523">
            <v>184931.02781459474</v>
          </cell>
          <cell r="T523">
            <v>1227.2839315251629</v>
          </cell>
          <cell r="U523">
            <v>1191.3305925228869</v>
          </cell>
          <cell r="V523">
            <v>1182.1131308378008</v>
          </cell>
          <cell r="W523">
            <v>1147.5460612835057</v>
          </cell>
          <cell r="X523">
            <v>1171.231678501857</v>
          </cell>
          <cell r="Y523">
            <v>478.74985132495829</v>
          </cell>
          <cell r="Z523">
            <v>562.23839121833169</v>
          </cell>
          <cell r="AA523">
            <v>578.22766220183428</v>
          </cell>
          <cell r="AB523">
            <v>553.2736017893443</v>
          </cell>
          <cell r="AC523">
            <v>558.60210400566018</v>
          </cell>
          <cell r="AD523">
            <v>18.143183589162668</v>
          </cell>
          <cell r="AE523">
            <v>31.638451063980398</v>
          </cell>
          <cell r="AF523">
            <v>32.881426426046161</v>
          </cell>
          <cell r="AG523">
            <v>19.509944925687556</v>
          </cell>
          <cell r="AH523">
            <v>34.969849070887761</v>
          </cell>
        </row>
        <row r="524">
          <cell r="B524">
            <v>19107</v>
          </cell>
          <cell r="C524" t="str">
            <v>DC</v>
          </cell>
          <cell r="D524" t="str">
            <v>Retail Power Marketer</v>
          </cell>
          <cell r="E524">
            <v>1.0032528145945198E-2</v>
          </cell>
          <cell r="F524">
            <v>0</v>
          </cell>
          <cell r="G524">
            <v>0</v>
          </cell>
          <cell r="H524">
            <v>7135.517417101416</v>
          </cell>
          <cell r="I524">
            <v>11.608880937499999</v>
          </cell>
          <cell r="J524">
            <v>0</v>
          </cell>
          <cell r="K524">
            <v>0</v>
          </cell>
          <cell r="L524">
            <v>0</v>
          </cell>
          <cell r="M524">
            <v>0</v>
          </cell>
          <cell r="N524">
            <v>5.5626892416600987E-2</v>
          </cell>
          <cell r="O524">
            <v>9059.9288913639848</v>
          </cell>
          <cell r="P524">
            <v>30563.09737984739</v>
          </cell>
          <cell r="Q524">
            <v>47104.036209212936</v>
          </cell>
          <cell r="R524">
            <v>58508.07620441066</v>
          </cell>
          <cell r="S524">
            <v>184931.02781459474</v>
          </cell>
          <cell r="T524">
            <v>1227.2839315251629</v>
          </cell>
          <cell r="U524">
            <v>1191.3305925228869</v>
          </cell>
          <cell r="V524">
            <v>1182.1131308378008</v>
          </cell>
          <cell r="W524">
            <v>1147.5460612835057</v>
          </cell>
          <cell r="X524">
            <v>1171.231678501857</v>
          </cell>
          <cell r="Y524">
            <v>478.74985132495829</v>
          </cell>
          <cell r="Z524">
            <v>562.23839121833169</v>
          </cell>
          <cell r="AA524">
            <v>578.22766220183428</v>
          </cell>
          <cell r="AB524">
            <v>553.2736017893443</v>
          </cell>
          <cell r="AC524">
            <v>558.60210400566018</v>
          </cell>
          <cell r="AD524">
            <v>18.143183589162668</v>
          </cell>
          <cell r="AE524">
            <v>31.638451063980398</v>
          </cell>
          <cell r="AF524">
            <v>32.881426426046161</v>
          </cell>
          <cell r="AG524">
            <v>19.509944925687556</v>
          </cell>
          <cell r="AH524">
            <v>34.969849070887761</v>
          </cell>
        </row>
        <row r="525">
          <cell r="B525">
            <v>20659</v>
          </cell>
          <cell r="C525" t="str">
            <v>DC</v>
          </cell>
          <cell r="D525" t="str">
            <v>Retail Power Marketer</v>
          </cell>
          <cell r="E525">
            <v>1.0032528145945198E-2</v>
          </cell>
          <cell r="F525">
            <v>1</v>
          </cell>
          <cell r="G525">
            <v>10415.227207568807</v>
          </cell>
          <cell r="H525">
            <v>10415.227207568807</v>
          </cell>
          <cell r="I525">
            <v>11.608880937499999</v>
          </cell>
          <cell r="J525">
            <v>44610</v>
          </cell>
          <cell r="K525">
            <v>581253</v>
          </cell>
          <cell r="L525">
            <v>55808</v>
          </cell>
          <cell r="M525">
            <v>6.3372711834055045E-2</v>
          </cell>
          <cell r="N525">
            <v>6.3372711834055045E-2</v>
          </cell>
          <cell r="O525">
            <v>9059.9288913639848</v>
          </cell>
          <cell r="P525">
            <v>30563.09737984739</v>
          </cell>
          <cell r="Q525">
            <v>47104.036209212936</v>
          </cell>
          <cell r="R525">
            <v>58508.07620441066</v>
          </cell>
          <cell r="S525">
            <v>184931.02781459474</v>
          </cell>
          <cell r="T525">
            <v>1227.2839315251629</v>
          </cell>
          <cell r="U525">
            <v>1191.3305925228869</v>
          </cell>
          <cell r="V525">
            <v>1182.1131308378008</v>
          </cell>
          <cell r="W525">
            <v>1147.5460612835057</v>
          </cell>
          <cell r="X525">
            <v>1171.231678501857</v>
          </cell>
          <cell r="Y525">
            <v>478.74985132495829</v>
          </cell>
          <cell r="Z525">
            <v>562.23839121833169</v>
          </cell>
          <cell r="AA525">
            <v>578.22766220183428</v>
          </cell>
          <cell r="AB525">
            <v>553.2736017893443</v>
          </cell>
          <cell r="AC525">
            <v>558.60210400566018</v>
          </cell>
          <cell r="AD525">
            <v>18.143183589162668</v>
          </cell>
          <cell r="AE525">
            <v>31.638451063980398</v>
          </cell>
          <cell r="AF525">
            <v>32.881426426046161</v>
          </cell>
          <cell r="AG525">
            <v>19.509944925687556</v>
          </cell>
          <cell r="AH525">
            <v>34.969849070887761</v>
          </cell>
        </row>
        <row r="526">
          <cell r="B526">
            <v>21795</v>
          </cell>
          <cell r="C526" t="str">
            <v>DC</v>
          </cell>
          <cell r="D526" t="str">
            <v>Retail Power Marketer</v>
          </cell>
          <cell r="E526">
            <v>1.0032528145945198E-2</v>
          </cell>
          <cell r="F526">
            <v>0</v>
          </cell>
          <cell r="G526">
            <v>0</v>
          </cell>
          <cell r="H526">
            <v>7135.517417101416</v>
          </cell>
          <cell r="I526">
            <v>11.608880937499999</v>
          </cell>
          <cell r="J526">
            <v>0</v>
          </cell>
          <cell r="K526">
            <v>0</v>
          </cell>
          <cell r="L526">
            <v>0</v>
          </cell>
          <cell r="M526">
            <v>0</v>
          </cell>
          <cell r="N526">
            <v>5.5626892416600987E-2</v>
          </cell>
          <cell r="O526">
            <v>9059.9288913639848</v>
          </cell>
          <cell r="P526">
            <v>30563.09737984739</v>
          </cell>
          <cell r="Q526">
            <v>47104.036209212936</v>
          </cell>
          <cell r="R526">
            <v>58508.07620441066</v>
          </cell>
          <cell r="S526">
            <v>184931.02781459474</v>
          </cell>
          <cell r="T526">
            <v>1227.2839315251629</v>
          </cell>
          <cell r="U526">
            <v>1191.3305925228869</v>
          </cell>
          <cell r="V526">
            <v>1182.1131308378008</v>
          </cell>
          <cell r="W526">
            <v>1147.5460612835057</v>
          </cell>
          <cell r="X526">
            <v>1171.231678501857</v>
          </cell>
          <cell r="Y526">
            <v>478.74985132495829</v>
          </cell>
          <cell r="Z526">
            <v>562.23839121833169</v>
          </cell>
          <cell r="AA526">
            <v>578.22766220183428</v>
          </cell>
          <cell r="AB526">
            <v>553.2736017893443</v>
          </cell>
          <cell r="AC526">
            <v>558.60210400566018</v>
          </cell>
          <cell r="AD526">
            <v>18.143183589162668</v>
          </cell>
          <cell r="AE526">
            <v>31.638451063980398</v>
          </cell>
          <cell r="AF526">
            <v>32.881426426046161</v>
          </cell>
          <cell r="AG526">
            <v>19.509944925687556</v>
          </cell>
          <cell r="AH526">
            <v>34.969849070887761</v>
          </cell>
        </row>
        <row r="527">
          <cell r="B527">
            <v>28802</v>
          </cell>
          <cell r="C527" t="str">
            <v>DC</v>
          </cell>
          <cell r="D527" t="str">
            <v>Retail Power Marketer</v>
          </cell>
          <cell r="E527">
            <v>1.0032528145945198E-2</v>
          </cell>
          <cell r="F527">
            <v>0</v>
          </cell>
          <cell r="G527">
            <v>0</v>
          </cell>
          <cell r="H527">
            <v>7135.517417101416</v>
          </cell>
          <cell r="I527">
            <v>11.608880937499999</v>
          </cell>
          <cell r="J527">
            <v>0</v>
          </cell>
          <cell r="K527">
            <v>0</v>
          </cell>
          <cell r="L527">
            <v>0</v>
          </cell>
          <cell r="M527">
            <v>0</v>
          </cell>
          <cell r="N527">
            <v>5.5626892416600987E-2</v>
          </cell>
          <cell r="O527">
            <v>9059.9288913639848</v>
          </cell>
          <cell r="P527">
            <v>30563.09737984739</v>
          </cell>
          <cell r="Q527">
            <v>47104.036209212936</v>
          </cell>
          <cell r="R527">
            <v>58508.07620441066</v>
          </cell>
          <cell r="S527">
            <v>184931.02781459474</v>
          </cell>
          <cell r="T527">
            <v>1227.2839315251629</v>
          </cell>
          <cell r="U527">
            <v>1191.3305925228869</v>
          </cell>
          <cell r="V527">
            <v>1182.1131308378008</v>
          </cell>
          <cell r="W527">
            <v>1147.5460612835057</v>
          </cell>
          <cell r="X527">
            <v>1171.231678501857</v>
          </cell>
          <cell r="Y527">
            <v>478.74985132495829</v>
          </cell>
          <cell r="Z527">
            <v>562.23839121833169</v>
          </cell>
          <cell r="AA527">
            <v>578.22766220183428</v>
          </cell>
          <cell r="AB527">
            <v>553.2736017893443</v>
          </cell>
          <cell r="AC527">
            <v>558.60210400566018</v>
          </cell>
          <cell r="AD527">
            <v>18.143183589162668</v>
          </cell>
          <cell r="AE527">
            <v>31.638451063980398</v>
          </cell>
          <cell r="AF527">
            <v>32.881426426046161</v>
          </cell>
          <cell r="AG527">
            <v>19.509944925687556</v>
          </cell>
          <cell r="AH527">
            <v>34.969849070887761</v>
          </cell>
        </row>
        <row r="528">
          <cell r="B528">
            <v>54820</v>
          </cell>
          <cell r="C528" t="str">
            <v>DC</v>
          </cell>
          <cell r="D528" t="str">
            <v>Retail Power Marketer</v>
          </cell>
          <cell r="E528">
            <v>1.0032528145945198E-2</v>
          </cell>
          <cell r="F528">
            <v>1</v>
          </cell>
          <cell r="G528">
            <v>10742.205023674709</v>
          </cell>
          <cell r="H528">
            <v>10742.205023674709</v>
          </cell>
          <cell r="I528">
            <v>11.608880937499999</v>
          </cell>
          <cell r="J528">
            <v>1608538.1</v>
          </cell>
          <cell r="K528">
            <v>13855006</v>
          </cell>
          <cell r="L528">
            <v>1289773</v>
          </cell>
          <cell r="M528">
            <v>0.10312981789247683</v>
          </cell>
          <cell r="N528">
            <v>0.10312981789247683</v>
          </cell>
          <cell r="O528">
            <v>9059.9288913639848</v>
          </cell>
          <cell r="P528">
            <v>30563.09737984739</v>
          </cell>
          <cell r="Q528">
            <v>47104.036209212936</v>
          </cell>
          <cell r="R528">
            <v>58508.07620441066</v>
          </cell>
          <cell r="S528">
            <v>184931.02781459474</v>
          </cell>
          <cell r="T528">
            <v>1227.2839315251629</v>
          </cell>
          <cell r="U528">
            <v>1191.3305925228869</v>
          </cell>
          <cell r="V528">
            <v>1182.1131308378008</v>
          </cell>
          <cell r="W528">
            <v>1147.5460612835057</v>
          </cell>
          <cell r="X528">
            <v>1171.231678501857</v>
          </cell>
          <cell r="Y528">
            <v>478.74985132495829</v>
          </cell>
          <cell r="Z528">
            <v>562.23839121833169</v>
          </cell>
          <cell r="AA528">
            <v>578.22766220183428</v>
          </cell>
          <cell r="AB528">
            <v>553.2736017893443</v>
          </cell>
          <cell r="AC528">
            <v>558.60210400566018</v>
          </cell>
          <cell r="AD528">
            <v>18.143183589162668</v>
          </cell>
          <cell r="AE528">
            <v>31.638451063980398</v>
          </cell>
          <cell r="AF528">
            <v>32.881426426046161</v>
          </cell>
          <cell r="AG528">
            <v>19.509944925687556</v>
          </cell>
          <cell r="AH528">
            <v>34.969849070887761</v>
          </cell>
        </row>
        <row r="529">
          <cell r="B529">
            <v>54862</v>
          </cell>
          <cell r="C529" t="str">
            <v>DC</v>
          </cell>
          <cell r="D529" t="str">
            <v>Retail Power Marketer</v>
          </cell>
          <cell r="E529">
            <v>1.0032528145945198E-2</v>
          </cell>
          <cell r="F529">
            <v>1</v>
          </cell>
          <cell r="G529">
            <v>16286.043621201186</v>
          </cell>
          <cell r="H529">
            <v>16286.043621201186</v>
          </cell>
          <cell r="I529">
            <v>11.608880937499999</v>
          </cell>
          <cell r="J529">
            <v>266768.09999999998</v>
          </cell>
          <cell r="K529">
            <v>2437239</v>
          </cell>
          <cell r="L529">
            <v>149652</v>
          </cell>
          <cell r="M529">
            <v>0.10090130389317378</v>
          </cell>
          <cell r="N529">
            <v>0.10090130389317378</v>
          </cell>
          <cell r="O529">
            <v>9059.9288913639848</v>
          </cell>
          <cell r="P529">
            <v>30563.09737984739</v>
          </cell>
          <cell r="Q529">
            <v>47104.036209212936</v>
          </cell>
          <cell r="R529">
            <v>58508.07620441066</v>
          </cell>
          <cell r="S529">
            <v>184931.02781459474</v>
          </cell>
          <cell r="T529">
            <v>1227.2839315251629</v>
          </cell>
          <cell r="U529">
            <v>1191.3305925228869</v>
          </cell>
          <cell r="V529">
            <v>1182.1131308378008</v>
          </cell>
          <cell r="W529">
            <v>1147.5460612835057</v>
          </cell>
          <cell r="X529">
            <v>1171.231678501857</v>
          </cell>
          <cell r="Y529">
            <v>478.74985132495829</v>
          </cell>
          <cell r="Z529">
            <v>562.23839121833169</v>
          </cell>
          <cell r="AA529">
            <v>578.22766220183428</v>
          </cell>
          <cell r="AB529">
            <v>553.2736017893443</v>
          </cell>
          <cell r="AC529">
            <v>558.60210400566018</v>
          </cell>
          <cell r="AD529">
            <v>18.143183589162668</v>
          </cell>
          <cell r="AE529">
            <v>31.638451063980398</v>
          </cell>
          <cell r="AF529">
            <v>32.881426426046161</v>
          </cell>
          <cell r="AG529">
            <v>19.509944925687556</v>
          </cell>
          <cell r="AH529">
            <v>34.969849070887761</v>
          </cell>
        </row>
        <row r="530">
          <cell r="B530">
            <v>55722</v>
          </cell>
          <cell r="C530" t="str">
            <v>DC</v>
          </cell>
          <cell r="D530" t="str">
            <v>Retail Power Marketer</v>
          </cell>
          <cell r="E530">
            <v>1.0032528145945198E-2</v>
          </cell>
          <cell r="F530">
            <v>1</v>
          </cell>
          <cell r="G530">
            <v>11891.082862083469</v>
          </cell>
          <cell r="H530">
            <v>11891.082862083469</v>
          </cell>
          <cell r="I530">
            <v>11.608880937499999</v>
          </cell>
          <cell r="J530">
            <v>229120.5</v>
          </cell>
          <cell r="K530">
            <v>4070936</v>
          </cell>
          <cell r="L530">
            <v>342352</v>
          </cell>
          <cell r="M530">
            <v>4.456680643454479E-2</v>
          </cell>
          <cell r="N530">
            <v>4.456680643454479E-2</v>
          </cell>
          <cell r="O530">
            <v>9059.9288913639848</v>
          </cell>
          <cell r="P530">
            <v>30563.09737984739</v>
          </cell>
          <cell r="Q530">
            <v>47104.036209212936</v>
          </cell>
          <cell r="R530">
            <v>58508.07620441066</v>
          </cell>
          <cell r="S530">
            <v>184931.02781459474</v>
          </cell>
          <cell r="T530">
            <v>1227.2839315251629</v>
          </cell>
          <cell r="U530">
            <v>1191.3305925228869</v>
          </cell>
          <cell r="V530">
            <v>1182.1131308378008</v>
          </cell>
          <cell r="W530">
            <v>1147.5460612835057</v>
          </cell>
          <cell r="X530">
            <v>1171.231678501857</v>
          </cell>
          <cell r="Y530">
            <v>478.74985132495829</v>
          </cell>
          <cell r="Z530">
            <v>562.23839121833169</v>
          </cell>
          <cell r="AA530">
            <v>578.22766220183428</v>
          </cell>
          <cell r="AB530">
            <v>553.2736017893443</v>
          </cell>
          <cell r="AC530">
            <v>558.60210400566018</v>
          </cell>
          <cell r="AD530">
            <v>18.143183589162668</v>
          </cell>
          <cell r="AE530">
            <v>31.638451063980398</v>
          </cell>
          <cell r="AF530">
            <v>32.881426426046161</v>
          </cell>
          <cell r="AG530">
            <v>19.509944925687556</v>
          </cell>
          <cell r="AH530">
            <v>34.969849070887761</v>
          </cell>
        </row>
        <row r="531">
          <cell r="B531">
            <v>55781</v>
          </cell>
          <cell r="C531" t="str">
            <v>DC</v>
          </cell>
          <cell r="D531" t="str">
            <v>Retail Power Marketer</v>
          </cell>
          <cell r="E531">
            <v>1.0032528145945198E-2</v>
          </cell>
          <cell r="F531">
            <v>1</v>
          </cell>
          <cell r="G531">
            <v>7301.6249802187185</v>
          </cell>
          <cell r="H531">
            <v>7301.6249802187185</v>
          </cell>
          <cell r="I531">
            <v>11.608880937499999</v>
          </cell>
          <cell r="J531">
            <v>102146.30000000002</v>
          </cell>
          <cell r="K531">
            <v>876655</v>
          </cell>
          <cell r="L531">
            <v>120063</v>
          </cell>
          <cell r="M531">
            <v>9.7439397637624006E-2</v>
          </cell>
          <cell r="N531">
            <v>9.7439397637624006E-2</v>
          </cell>
          <cell r="O531">
            <v>9059.9288913639848</v>
          </cell>
          <cell r="P531">
            <v>30563.09737984739</v>
          </cell>
          <cell r="Q531">
            <v>47104.036209212936</v>
          </cell>
          <cell r="R531">
            <v>58508.07620441066</v>
          </cell>
          <cell r="S531">
            <v>184931.02781459474</v>
          </cell>
          <cell r="T531">
            <v>1227.2839315251629</v>
          </cell>
          <cell r="U531">
            <v>1191.3305925228869</v>
          </cell>
          <cell r="V531">
            <v>1182.1131308378008</v>
          </cell>
          <cell r="W531">
            <v>1147.5460612835057</v>
          </cell>
          <cell r="X531">
            <v>1171.231678501857</v>
          </cell>
          <cell r="Y531">
            <v>478.74985132495829</v>
          </cell>
          <cell r="Z531">
            <v>562.23839121833169</v>
          </cell>
          <cell r="AA531">
            <v>578.22766220183428</v>
          </cell>
          <cell r="AB531">
            <v>553.2736017893443</v>
          </cell>
          <cell r="AC531">
            <v>558.60210400566018</v>
          </cell>
          <cell r="AD531">
            <v>18.143183589162668</v>
          </cell>
          <cell r="AE531">
            <v>31.638451063980398</v>
          </cell>
          <cell r="AF531">
            <v>32.881426426046161</v>
          </cell>
          <cell r="AG531">
            <v>19.509944925687556</v>
          </cell>
          <cell r="AH531">
            <v>34.969849070887761</v>
          </cell>
        </row>
        <row r="532">
          <cell r="B532">
            <v>55815</v>
          </cell>
          <cell r="C532" t="str">
            <v>DC</v>
          </cell>
          <cell r="D532" t="str">
            <v>Retail Power Marketer</v>
          </cell>
          <cell r="E532">
            <v>1.0032528145945198E-2</v>
          </cell>
          <cell r="F532">
            <v>1</v>
          </cell>
          <cell r="G532">
            <v>8095.9302580277745</v>
          </cell>
          <cell r="H532">
            <v>8095.9302580277745</v>
          </cell>
          <cell r="I532">
            <v>11.608880937499999</v>
          </cell>
          <cell r="J532">
            <v>100009.49999999999</v>
          </cell>
          <cell r="K532">
            <v>924029</v>
          </cell>
          <cell r="L532">
            <v>114135</v>
          </cell>
          <cell r="M532">
            <v>9.1025005157177152E-2</v>
          </cell>
          <cell r="N532">
            <v>9.1025005157177152E-2</v>
          </cell>
          <cell r="O532">
            <v>9059.9288913639848</v>
          </cell>
          <cell r="P532">
            <v>30563.09737984739</v>
          </cell>
          <cell r="Q532">
            <v>47104.036209212936</v>
          </cell>
          <cell r="R532">
            <v>58508.07620441066</v>
          </cell>
          <cell r="S532">
            <v>184931.02781459474</v>
          </cell>
          <cell r="T532">
            <v>1227.2839315251629</v>
          </cell>
          <cell r="U532">
            <v>1191.3305925228869</v>
          </cell>
          <cell r="V532">
            <v>1182.1131308378008</v>
          </cell>
          <cell r="W532">
            <v>1147.5460612835057</v>
          </cell>
          <cell r="X532">
            <v>1171.231678501857</v>
          </cell>
          <cell r="Y532">
            <v>478.74985132495829</v>
          </cell>
          <cell r="Z532">
            <v>562.23839121833169</v>
          </cell>
          <cell r="AA532">
            <v>578.22766220183428</v>
          </cell>
          <cell r="AB532">
            <v>553.2736017893443</v>
          </cell>
          <cell r="AC532">
            <v>558.60210400566018</v>
          </cell>
          <cell r="AD532">
            <v>18.143183589162668</v>
          </cell>
          <cell r="AE532">
            <v>31.638451063980398</v>
          </cell>
          <cell r="AF532">
            <v>32.881426426046161</v>
          </cell>
          <cell r="AG532">
            <v>19.509944925687556</v>
          </cell>
          <cell r="AH532">
            <v>34.969849070887761</v>
          </cell>
        </row>
        <row r="533">
          <cell r="B533">
            <v>55874</v>
          </cell>
          <cell r="C533" t="str">
            <v>DC</v>
          </cell>
          <cell r="D533" t="str">
            <v>Retail Power Marketer</v>
          </cell>
          <cell r="E533">
            <v>1.0032528145945198E-2</v>
          </cell>
          <cell r="F533">
            <v>1</v>
          </cell>
          <cell r="G533">
            <v>8248.5915826350429</v>
          </cell>
          <cell r="H533">
            <v>8248.5915826350429</v>
          </cell>
          <cell r="I533">
            <v>11.608880937499999</v>
          </cell>
          <cell r="J533">
            <v>98359.5</v>
          </cell>
          <cell r="K533">
            <v>871175</v>
          </cell>
          <cell r="L533">
            <v>105615</v>
          </cell>
          <cell r="M533">
            <v>9.6015882546481759E-2</v>
          </cell>
          <cell r="N533">
            <v>9.6015882546481759E-2</v>
          </cell>
          <cell r="O533">
            <v>9059.9288913639848</v>
          </cell>
          <cell r="P533">
            <v>30563.09737984739</v>
          </cell>
          <cell r="Q533">
            <v>47104.036209212936</v>
          </cell>
          <cell r="R533">
            <v>58508.07620441066</v>
          </cell>
          <cell r="S533">
            <v>184931.02781459474</v>
          </cell>
          <cell r="T533">
            <v>1227.2839315251629</v>
          </cell>
          <cell r="U533">
            <v>1191.3305925228869</v>
          </cell>
          <cell r="V533">
            <v>1182.1131308378008</v>
          </cell>
          <cell r="W533">
            <v>1147.5460612835057</v>
          </cell>
          <cell r="X533">
            <v>1171.231678501857</v>
          </cell>
          <cell r="Y533">
            <v>478.74985132495829</v>
          </cell>
          <cell r="Z533">
            <v>562.23839121833169</v>
          </cell>
          <cell r="AA533">
            <v>578.22766220183428</v>
          </cell>
          <cell r="AB533">
            <v>553.2736017893443</v>
          </cell>
          <cell r="AC533">
            <v>558.60210400566018</v>
          </cell>
          <cell r="AD533">
            <v>18.143183589162668</v>
          </cell>
          <cell r="AE533">
            <v>31.638451063980398</v>
          </cell>
          <cell r="AF533">
            <v>32.881426426046161</v>
          </cell>
          <cell r="AG533">
            <v>19.509944925687556</v>
          </cell>
          <cell r="AH533">
            <v>34.969849070887761</v>
          </cell>
        </row>
        <row r="534">
          <cell r="B534">
            <v>56212</v>
          </cell>
          <cell r="C534" t="str">
            <v>DC</v>
          </cell>
          <cell r="D534" t="str">
            <v>Retail Power Marketer</v>
          </cell>
          <cell r="E534">
            <v>1.0032528145945198E-2</v>
          </cell>
          <cell r="F534">
            <v>1</v>
          </cell>
          <cell r="G534">
            <v>10843.540962071409</v>
          </cell>
          <cell r="H534">
            <v>10843.540962071409</v>
          </cell>
          <cell r="I534">
            <v>11.608880937499999</v>
          </cell>
          <cell r="J534">
            <v>751270</v>
          </cell>
          <cell r="K534">
            <v>7528150</v>
          </cell>
          <cell r="L534">
            <v>694252</v>
          </cell>
          <cell r="M534">
            <v>8.6947807136752722E-2</v>
          </cell>
          <cell r="N534">
            <v>8.6947807136752722E-2</v>
          </cell>
          <cell r="O534">
            <v>9059.9288913639848</v>
          </cell>
          <cell r="P534">
            <v>30563.09737984739</v>
          </cell>
          <cell r="Q534">
            <v>47104.036209212936</v>
          </cell>
          <cell r="R534">
            <v>58508.07620441066</v>
          </cell>
          <cell r="S534">
            <v>184931.02781459474</v>
          </cell>
          <cell r="T534">
            <v>1227.2839315251629</v>
          </cell>
          <cell r="U534">
            <v>1191.3305925228869</v>
          </cell>
          <cell r="V534">
            <v>1182.1131308378008</v>
          </cell>
          <cell r="W534">
            <v>1147.5460612835057</v>
          </cell>
          <cell r="X534">
            <v>1171.231678501857</v>
          </cell>
          <cell r="Y534">
            <v>478.74985132495829</v>
          </cell>
          <cell r="Z534">
            <v>562.23839121833169</v>
          </cell>
          <cell r="AA534">
            <v>578.22766220183428</v>
          </cell>
          <cell r="AB534">
            <v>553.2736017893443</v>
          </cell>
          <cell r="AC534">
            <v>558.60210400566018</v>
          </cell>
          <cell r="AD534">
            <v>18.143183589162668</v>
          </cell>
          <cell r="AE534">
            <v>31.638451063980398</v>
          </cell>
          <cell r="AF534">
            <v>32.881426426046161</v>
          </cell>
          <cell r="AG534">
            <v>19.509944925687556</v>
          </cell>
          <cell r="AH534">
            <v>34.969849070887761</v>
          </cell>
        </row>
        <row r="535">
          <cell r="B535">
            <v>56408</v>
          </cell>
          <cell r="C535" t="str">
            <v>DC</v>
          </cell>
          <cell r="D535" t="str">
            <v>Retail Power Marketer</v>
          </cell>
          <cell r="E535">
            <v>1.0032528145945198E-2</v>
          </cell>
          <cell r="F535">
            <v>1</v>
          </cell>
          <cell r="G535">
            <v>12351.145038167939</v>
          </cell>
          <cell r="H535">
            <v>12351.145038167939</v>
          </cell>
          <cell r="I535">
            <v>11.608880937499999</v>
          </cell>
          <cell r="J535">
            <v>316.5</v>
          </cell>
          <cell r="K535">
            <v>4854</v>
          </cell>
          <cell r="L535">
            <v>393</v>
          </cell>
          <cell r="M535">
            <v>5.3925116913627939E-2</v>
          </cell>
          <cell r="N535">
            <v>5.3925116913627939E-2</v>
          </cell>
          <cell r="O535">
            <v>9059.9288913639848</v>
          </cell>
          <cell r="P535">
            <v>30563.09737984739</v>
          </cell>
          <cell r="Q535">
            <v>47104.036209212936</v>
          </cell>
          <cell r="R535">
            <v>58508.07620441066</v>
          </cell>
          <cell r="S535">
            <v>184931.02781459474</v>
          </cell>
          <cell r="T535">
            <v>1227.2839315251629</v>
          </cell>
          <cell r="U535">
            <v>1191.3305925228869</v>
          </cell>
          <cell r="V535">
            <v>1182.1131308378008</v>
          </cell>
          <cell r="W535">
            <v>1147.5460612835057</v>
          </cell>
          <cell r="X535">
            <v>1171.231678501857</v>
          </cell>
          <cell r="Y535">
            <v>478.74985132495829</v>
          </cell>
          <cell r="Z535">
            <v>562.23839121833169</v>
          </cell>
          <cell r="AA535">
            <v>578.22766220183428</v>
          </cell>
          <cell r="AB535">
            <v>553.2736017893443</v>
          </cell>
          <cell r="AC535">
            <v>558.60210400566018</v>
          </cell>
          <cell r="AD535">
            <v>18.143183589162668</v>
          </cell>
          <cell r="AE535">
            <v>31.638451063980398</v>
          </cell>
          <cell r="AF535">
            <v>32.881426426046161</v>
          </cell>
          <cell r="AG535">
            <v>19.509944925687556</v>
          </cell>
          <cell r="AH535">
            <v>34.969849070887761</v>
          </cell>
        </row>
        <row r="536">
          <cell r="B536">
            <v>56504</v>
          </cell>
          <cell r="C536" t="str">
            <v>DC</v>
          </cell>
          <cell r="D536" t="str">
            <v>Retail Power Marketer</v>
          </cell>
          <cell r="E536">
            <v>1.0032528145945198E-2</v>
          </cell>
          <cell r="F536">
            <v>1</v>
          </cell>
          <cell r="G536">
            <v>9067.3105387803425</v>
          </cell>
          <cell r="H536">
            <v>9067.3105387803425</v>
          </cell>
          <cell r="I536">
            <v>11.608880937499999</v>
          </cell>
          <cell r="J536">
            <v>28803</v>
          </cell>
          <cell r="K536">
            <v>245035</v>
          </cell>
          <cell r="L536">
            <v>27024</v>
          </cell>
          <cell r="M536">
            <v>0.10218286864545882</v>
          </cell>
          <cell r="N536">
            <v>0.10218286864545882</v>
          </cell>
          <cell r="O536">
            <v>9059.9288913639848</v>
          </cell>
          <cell r="P536">
            <v>30563.09737984739</v>
          </cell>
          <cell r="Q536">
            <v>47104.036209212936</v>
          </cell>
          <cell r="R536">
            <v>58508.07620441066</v>
          </cell>
          <cell r="S536">
            <v>184931.02781459474</v>
          </cell>
          <cell r="T536">
            <v>1227.2839315251629</v>
          </cell>
          <cell r="U536">
            <v>1191.3305925228869</v>
          </cell>
          <cell r="V536">
            <v>1182.1131308378008</v>
          </cell>
          <cell r="W536">
            <v>1147.5460612835057</v>
          </cell>
          <cell r="X536">
            <v>1171.231678501857</v>
          </cell>
          <cell r="Y536">
            <v>478.74985132495829</v>
          </cell>
          <cell r="Z536">
            <v>562.23839121833169</v>
          </cell>
          <cell r="AA536">
            <v>578.22766220183428</v>
          </cell>
          <cell r="AB536">
            <v>553.2736017893443</v>
          </cell>
          <cell r="AC536">
            <v>558.60210400566018</v>
          </cell>
          <cell r="AD536">
            <v>18.143183589162668</v>
          </cell>
          <cell r="AE536">
            <v>31.638451063980398</v>
          </cell>
          <cell r="AF536">
            <v>32.881426426046161</v>
          </cell>
          <cell r="AG536">
            <v>19.509944925687556</v>
          </cell>
          <cell r="AH536">
            <v>34.969849070887761</v>
          </cell>
        </row>
        <row r="537">
          <cell r="B537">
            <v>56521</v>
          </cell>
          <cell r="C537" t="str">
            <v>DC</v>
          </cell>
          <cell r="D537" t="str">
            <v>Retail Power Marketer</v>
          </cell>
          <cell r="E537">
            <v>1.0032528145945198E-2</v>
          </cell>
          <cell r="F537">
            <v>0</v>
          </cell>
          <cell r="G537">
            <v>0</v>
          </cell>
          <cell r="H537">
            <v>7135.517417101416</v>
          </cell>
          <cell r="I537">
            <v>11.608880937499999</v>
          </cell>
          <cell r="J537">
            <v>0</v>
          </cell>
          <cell r="K537">
            <v>0</v>
          </cell>
          <cell r="L537">
            <v>0</v>
          </cell>
          <cell r="M537">
            <v>0</v>
          </cell>
          <cell r="N537">
            <v>5.5626892416600987E-2</v>
          </cell>
          <cell r="O537">
            <v>9059.9288913639848</v>
          </cell>
          <cell r="P537">
            <v>30563.09737984739</v>
          </cell>
          <cell r="Q537">
            <v>47104.036209212936</v>
          </cell>
          <cell r="R537">
            <v>58508.07620441066</v>
          </cell>
          <cell r="S537">
            <v>184931.02781459474</v>
          </cell>
          <cell r="T537">
            <v>1227.2839315251629</v>
          </cell>
          <cell r="U537">
            <v>1191.3305925228869</v>
          </cell>
          <cell r="V537">
            <v>1182.1131308378008</v>
          </cell>
          <cell r="W537">
            <v>1147.5460612835057</v>
          </cell>
          <cell r="X537">
            <v>1171.231678501857</v>
          </cell>
          <cell r="Y537">
            <v>478.74985132495829</v>
          </cell>
          <cell r="Z537">
            <v>562.23839121833169</v>
          </cell>
          <cell r="AA537">
            <v>578.22766220183428</v>
          </cell>
          <cell r="AB537">
            <v>553.2736017893443</v>
          </cell>
          <cell r="AC537">
            <v>558.60210400566018</v>
          </cell>
          <cell r="AD537">
            <v>18.143183589162668</v>
          </cell>
          <cell r="AE537">
            <v>31.638451063980398</v>
          </cell>
          <cell r="AF537">
            <v>32.881426426046161</v>
          </cell>
          <cell r="AG537">
            <v>19.509944925687556</v>
          </cell>
          <cell r="AH537">
            <v>34.969849070887761</v>
          </cell>
        </row>
        <row r="538">
          <cell r="B538">
            <v>57037</v>
          </cell>
          <cell r="C538" t="str">
            <v>DC</v>
          </cell>
          <cell r="D538" t="str">
            <v>Retail Power Marketer</v>
          </cell>
          <cell r="E538">
            <v>1.0032528145945198E-2</v>
          </cell>
          <cell r="F538">
            <v>1</v>
          </cell>
          <cell r="G538">
            <v>9678.0329714047293</v>
          </cell>
          <cell r="H538">
            <v>9678.0329714047293</v>
          </cell>
          <cell r="I538">
            <v>11.608880937499999</v>
          </cell>
          <cell r="J538">
            <v>498135</v>
          </cell>
          <cell r="K538">
            <v>4987042</v>
          </cell>
          <cell r="L538">
            <v>515295</v>
          </cell>
          <cell r="M538">
            <v>8.5491764530503514E-2</v>
          </cell>
          <cell r="N538">
            <v>8.5491764530503514E-2</v>
          </cell>
          <cell r="O538">
            <v>9059.9288913639848</v>
          </cell>
          <cell r="P538">
            <v>30563.09737984739</v>
          </cell>
          <cell r="Q538">
            <v>47104.036209212936</v>
          </cell>
          <cell r="R538">
            <v>58508.07620441066</v>
          </cell>
          <cell r="S538">
            <v>184931.02781459474</v>
          </cell>
          <cell r="T538">
            <v>1227.2839315251629</v>
          </cell>
          <cell r="U538">
            <v>1191.3305925228869</v>
          </cell>
          <cell r="V538">
            <v>1182.1131308378008</v>
          </cell>
          <cell r="W538">
            <v>1147.5460612835057</v>
          </cell>
          <cell r="X538">
            <v>1171.231678501857</v>
          </cell>
          <cell r="Y538">
            <v>478.74985132495829</v>
          </cell>
          <cell r="Z538">
            <v>562.23839121833169</v>
          </cell>
          <cell r="AA538">
            <v>578.22766220183428</v>
          </cell>
          <cell r="AB538">
            <v>553.2736017893443</v>
          </cell>
          <cell r="AC538">
            <v>558.60210400566018</v>
          </cell>
          <cell r="AD538">
            <v>18.143183589162668</v>
          </cell>
          <cell r="AE538">
            <v>31.638451063980398</v>
          </cell>
          <cell r="AF538">
            <v>32.881426426046161</v>
          </cell>
          <cell r="AG538">
            <v>19.509944925687556</v>
          </cell>
          <cell r="AH538">
            <v>34.969849070887761</v>
          </cell>
        </row>
        <row r="539">
          <cell r="B539">
            <v>57067</v>
          </cell>
          <cell r="C539" t="str">
            <v>DC</v>
          </cell>
          <cell r="D539" t="str">
            <v>Retail Power Marketer</v>
          </cell>
          <cell r="E539">
            <v>1.0032528145945198E-2</v>
          </cell>
          <cell r="F539">
            <v>1</v>
          </cell>
          <cell r="G539">
            <v>12504.626294302949</v>
          </cell>
          <cell r="H539">
            <v>12504.626294302949</v>
          </cell>
          <cell r="I539">
            <v>11.608880937499999</v>
          </cell>
          <cell r="J539">
            <v>85611.4</v>
          </cell>
          <cell r="K539">
            <v>885215</v>
          </cell>
          <cell r="L539">
            <v>70791</v>
          </cell>
          <cell r="M539">
            <v>8.5572147460945935E-2</v>
          </cell>
          <cell r="N539">
            <v>8.5572147460945935E-2</v>
          </cell>
          <cell r="O539">
            <v>9059.9288913639848</v>
          </cell>
          <cell r="P539">
            <v>30563.09737984739</v>
          </cell>
          <cell r="Q539">
            <v>47104.036209212936</v>
          </cell>
          <cell r="R539">
            <v>58508.07620441066</v>
          </cell>
          <cell r="S539">
            <v>184931.02781459474</v>
          </cell>
          <cell r="T539">
            <v>1227.2839315251629</v>
          </cell>
          <cell r="U539">
            <v>1191.3305925228869</v>
          </cell>
          <cell r="V539">
            <v>1182.1131308378008</v>
          </cell>
          <cell r="W539">
            <v>1147.5460612835057</v>
          </cell>
          <cell r="X539">
            <v>1171.231678501857</v>
          </cell>
          <cell r="Y539">
            <v>478.74985132495829</v>
          </cell>
          <cell r="Z539">
            <v>562.23839121833169</v>
          </cell>
          <cell r="AA539">
            <v>578.22766220183428</v>
          </cell>
          <cell r="AB539">
            <v>553.2736017893443</v>
          </cell>
          <cell r="AC539">
            <v>558.60210400566018</v>
          </cell>
          <cell r="AD539">
            <v>18.143183589162668</v>
          </cell>
          <cell r="AE539">
            <v>31.638451063980398</v>
          </cell>
          <cell r="AF539">
            <v>32.881426426046161</v>
          </cell>
          <cell r="AG539">
            <v>19.509944925687556</v>
          </cell>
          <cell r="AH539">
            <v>34.969849070887761</v>
          </cell>
        </row>
        <row r="540">
          <cell r="B540">
            <v>57428</v>
          </cell>
          <cell r="C540" t="str">
            <v>DC</v>
          </cell>
          <cell r="D540" t="str">
            <v>Retail Power Marketer</v>
          </cell>
          <cell r="E540">
            <v>1.0032528145945198E-2</v>
          </cell>
          <cell r="F540">
            <v>0</v>
          </cell>
          <cell r="G540">
            <v>0</v>
          </cell>
          <cell r="H540">
            <v>7135.517417101416</v>
          </cell>
          <cell r="I540">
            <v>11.608880937499999</v>
          </cell>
          <cell r="J540">
            <v>0</v>
          </cell>
          <cell r="K540">
            <v>0</v>
          </cell>
          <cell r="L540">
            <v>0</v>
          </cell>
          <cell r="M540">
            <v>0</v>
          </cell>
          <cell r="N540">
            <v>5.5626892416600987E-2</v>
          </cell>
          <cell r="O540">
            <v>9059.9288913639848</v>
          </cell>
          <cell r="P540">
            <v>30563.09737984739</v>
          </cell>
          <cell r="Q540">
            <v>47104.036209212936</v>
          </cell>
          <cell r="R540">
            <v>58508.07620441066</v>
          </cell>
          <cell r="S540">
            <v>184931.02781459474</v>
          </cell>
          <cell r="T540">
            <v>1227.2839315251629</v>
          </cell>
          <cell r="U540">
            <v>1191.3305925228869</v>
          </cell>
          <cell r="V540">
            <v>1182.1131308378008</v>
          </cell>
          <cell r="W540">
            <v>1147.5460612835057</v>
          </cell>
          <cell r="X540">
            <v>1171.231678501857</v>
          </cell>
          <cell r="Y540">
            <v>478.74985132495829</v>
          </cell>
          <cell r="Z540">
            <v>562.23839121833169</v>
          </cell>
          <cell r="AA540">
            <v>578.22766220183428</v>
          </cell>
          <cell r="AB540">
            <v>553.2736017893443</v>
          </cell>
          <cell r="AC540">
            <v>558.60210400566018</v>
          </cell>
          <cell r="AD540">
            <v>18.143183589162668</v>
          </cell>
          <cell r="AE540">
            <v>31.638451063980398</v>
          </cell>
          <cell r="AF540">
            <v>32.881426426046161</v>
          </cell>
          <cell r="AG540">
            <v>19.509944925687556</v>
          </cell>
          <cell r="AH540">
            <v>34.969849070887761</v>
          </cell>
        </row>
        <row r="541">
          <cell r="B541">
            <v>58119</v>
          </cell>
          <cell r="C541" t="str">
            <v>DC</v>
          </cell>
          <cell r="D541" t="str">
            <v>Retail Power Marketer</v>
          </cell>
          <cell r="E541">
            <v>1.0032528145945198E-2</v>
          </cell>
          <cell r="F541">
            <v>1</v>
          </cell>
          <cell r="G541">
            <v>7660.3322931013445</v>
          </cell>
          <cell r="H541">
            <v>7660.3322931013445</v>
          </cell>
          <cell r="I541">
            <v>11.608880937499999</v>
          </cell>
          <cell r="J541">
            <v>179149.59999999998</v>
          </cell>
          <cell r="K541">
            <v>1757556</v>
          </cell>
          <cell r="L541">
            <v>229436</v>
          </cell>
          <cell r="M541">
            <v>8.3745643108205356E-2</v>
          </cell>
          <cell r="N541">
            <v>8.3745643108205356E-2</v>
          </cell>
          <cell r="O541">
            <v>9059.9288913639848</v>
          </cell>
          <cell r="P541">
            <v>30563.09737984739</v>
          </cell>
          <cell r="Q541">
            <v>47104.036209212936</v>
          </cell>
          <cell r="R541">
            <v>58508.07620441066</v>
          </cell>
          <cell r="S541">
            <v>184931.02781459474</v>
          </cell>
          <cell r="T541">
            <v>1227.2839315251629</v>
          </cell>
          <cell r="U541">
            <v>1191.3305925228869</v>
          </cell>
          <cell r="V541">
            <v>1182.1131308378008</v>
          </cell>
          <cell r="W541">
            <v>1147.5460612835057</v>
          </cell>
          <cell r="X541">
            <v>1171.231678501857</v>
          </cell>
          <cell r="Y541">
            <v>478.74985132495829</v>
          </cell>
          <cell r="Z541">
            <v>562.23839121833169</v>
          </cell>
          <cell r="AA541">
            <v>578.22766220183428</v>
          </cell>
          <cell r="AB541">
            <v>553.2736017893443</v>
          </cell>
          <cell r="AC541">
            <v>558.60210400566018</v>
          </cell>
          <cell r="AD541">
            <v>18.143183589162668</v>
          </cell>
          <cell r="AE541">
            <v>31.638451063980398</v>
          </cell>
          <cell r="AF541">
            <v>32.881426426046161</v>
          </cell>
          <cell r="AG541">
            <v>19.509944925687556</v>
          </cell>
          <cell r="AH541">
            <v>34.969849070887761</v>
          </cell>
        </row>
        <row r="542">
          <cell r="B542">
            <v>58162</v>
          </cell>
          <cell r="C542" t="str">
            <v>DC</v>
          </cell>
          <cell r="D542" t="str">
            <v>Retail Power Marketer</v>
          </cell>
          <cell r="E542">
            <v>1.0032528145945198E-2</v>
          </cell>
          <cell r="F542">
            <v>1</v>
          </cell>
          <cell r="G542">
            <v>9314.6219828446046</v>
          </cell>
          <cell r="H542">
            <v>9314.6219828446046</v>
          </cell>
          <cell r="I542">
            <v>11.608880937499999</v>
          </cell>
          <cell r="J542">
            <v>32560.799999999996</v>
          </cell>
          <cell r="K542">
            <v>233471</v>
          </cell>
          <cell r="L542">
            <v>25065</v>
          </cell>
          <cell r="M542">
            <v>0.12450831491542309</v>
          </cell>
          <cell r="N542">
            <v>0.12450831491542309</v>
          </cell>
          <cell r="O542">
            <v>9059.9288913639848</v>
          </cell>
          <cell r="P542">
            <v>30563.09737984739</v>
          </cell>
          <cell r="Q542">
            <v>47104.036209212936</v>
          </cell>
          <cell r="R542">
            <v>58508.07620441066</v>
          </cell>
          <cell r="S542">
            <v>184931.02781459474</v>
          </cell>
          <cell r="T542">
            <v>1227.2839315251629</v>
          </cell>
          <cell r="U542">
            <v>1191.3305925228869</v>
          </cell>
          <cell r="V542">
            <v>1182.1131308378008</v>
          </cell>
          <cell r="W542">
            <v>1147.5460612835057</v>
          </cell>
          <cell r="X542">
            <v>1171.231678501857</v>
          </cell>
          <cell r="Y542">
            <v>478.74985132495829</v>
          </cell>
          <cell r="Z542">
            <v>562.23839121833169</v>
          </cell>
          <cell r="AA542">
            <v>578.22766220183428</v>
          </cell>
          <cell r="AB542">
            <v>553.2736017893443</v>
          </cell>
          <cell r="AC542">
            <v>558.60210400566018</v>
          </cell>
          <cell r="AD542">
            <v>18.143183589162668</v>
          </cell>
          <cell r="AE542">
            <v>31.638451063980398</v>
          </cell>
          <cell r="AF542">
            <v>32.881426426046161</v>
          </cell>
          <cell r="AG542">
            <v>19.509944925687556</v>
          </cell>
          <cell r="AH542">
            <v>34.969849070887761</v>
          </cell>
        </row>
        <row r="543">
          <cell r="B543">
            <v>58953</v>
          </cell>
          <cell r="C543" t="str">
            <v>DC</v>
          </cell>
          <cell r="D543" t="str">
            <v>Retail Power Marketer</v>
          </cell>
          <cell r="E543">
            <v>1.0032528145945198E-2</v>
          </cell>
          <cell r="F543">
            <v>1</v>
          </cell>
          <cell r="G543">
            <v>8619.8228977827366</v>
          </cell>
          <cell r="H543">
            <v>8619.8228977827366</v>
          </cell>
          <cell r="I543">
            <v>11.608880937499999</v>
          </cell>
          <cell r="J543">
            <v>47201.000000000007</v>
          </cell>
          <cell r="K543">
            <v>494502</v>
          </cell>
          <cell r="L543">
            <v>57368</v>
          </cell>
          <cell r="M543">
            <v>7.9290398462554271E-2</v>
          </cell>
          <cell r="N543">
            <v>7.9290398462554271E-2</v>
          </cell>
          <cell r="O543">
            <v>9059.9288913639848</v>
          </cell>
          <cell r="P543">
            <v>30563.09737984739</v>
          </cell>
          <cell r="Q543">
            <v>47104.036209212936</v>
          </cell>
          <cell r="R543">
            <v>58508.07620441066</v>
          </cell>
          <cell r="S543">
            <v>184931.02781459474</v>
          </cell>
          <cell r="T543">
            <v>1227.2839315251629</v>
          </cell>
          <cell r="U543">
            <v>1191.3305925228869</v>
          </cell>
          <cell r="V543">
            <v>1182.1131308378008</v>
          </cell>
          <cell r="W543">
            <v>1147.5460612835057</v>
          </cell>
          <cell r="X543">
            <v>1171.231678501857</v>
          </cell>
          <cell r="Y543">
            <v>478.74985132495829</v>
          </cell>
          <cell r="Z543">
            <v>562.23839121833169</v>
          </cell>
          <cell r="AA543">
            <v>578.22766220183428</v>
          </cell>
          <cell r="AB543">
            <v>553.2736017893443</v>
          </cell>
          <cell r="AC543">
            <v>558.60210400566018</v>
          </cell>
          <cell r="AD543">
            <v>18.143183589162668</v>
          </cell>
          <cell r="AE543">
            <v>31.638451063980398</v>
          </cell>
          <cell r="AF543">
            <v>32.881426426046161</v>
          </cell>
          <cell r="AG543">
            <v>19.509944925687556</v>
          </cell>
          <cell r="AH543">
            <v>34.969849070887761</v>
          </cell>
        </row>
        <row r="544">
          <cell r="B544">
            <v>58965</v>
          </cell>
          <cell r="C544" t="str">
            <v>DC</v>
          </cell>
          <cell r="D544" t="str">
            <v>Retail Power Marketer</v>
          </cell>
          <cell r="E544">
            <v>1.0032528145945198E-2</v>
          </cell>
          <cell r="F544">
            <v>1</v>
          </cell>
          <cell r="G544">
            <v>3205.8823529411766</v>
          </cell>
          <cell r="H544">
            <v>3205.8823529411766</v>
          </cell>
          <cell r="I544">
            <v>11.608880937499999</v>
          </cell>
          <cell r="J544">
            <v>6.8999999999999995</v>
          </cell>
          <cell r="K544">
            <v>109</v>
          </cell>
          <cell r="L544">
            <v>34</v>
          </cell>
          <cell r="M544">
            <v>1.9849326399082559E-2</v>
          </cell>
          <cell r="N544">
            <v>1.9849326399082559E-2</v>
          </cell>
          <cell r="O544">
            <v>9059.9288913639848</v>
          </cell>
          <cell r="P544">
            <v>30563.09737984739</v>
          </cell>
          <cell r="Q544">
            <v>47104.036209212936</v>
          </cell>
          <cell r="R544">
            <v>58508.07620441066</v>
          </cell>
          <cell r="S544">
            <v>184931.02781459474</v>
          </cell>
          <cell r="T544">
            <v>1227.2839315251629</v>
          </cell>
          <cell r="U544">
            <v>1191.3305925228869</v>
          </cell>
          <cell r="V544">
            <v>1182.1131308378008</v>
          </cell>
          <cell r="W544">
            <v>1147.5460612835057</v>
          </cell>
          <cell r="X544">
            <v>1171.231678501857</v>
          </cell>
          <cell r="Y544">
            <v>478.74985132495829</v>
          </cell>
          <cell r="Z544">
            <v>562.23839121833169</v>
          </cell>
          <cell r="AA544">
            <v>578.22766220183428</v>
          </cell>
          <cell r="AB544">
            <v>553.2736017893443</v>
          </cell>
          <cell r="AC544">
            <v>558.60210400566018</v>
          </cell>
          <cell r="AD544">
            <v>18.143183589162668</v>
          </cell>
          <cell r="AE544">
            <v>31.638451063980398</v>
          </cell>
          <cell r="AF544">
            <v>32.881426426046161</v>
          </cell>
          <cell r="AG544">
            <v>19.509944925687556</v>
          </cell>
          <cell r="AH544">
            <v>34.969849070887761</v>
          </cell>
        </row>
        <row r="545">
          <cell r="B545">
            <v>58974</v>
          </cell>
          <cell r="C545" t="str">
            <v>DC</v>
          </cell>
          <cell r="D545" t="str">
            <v>Retail Power Marketer</v>
          </cell>
          <cell r="E545">
            <v>1.0032528145945198E-2</v>
          </cell>
          <cell r="F545">
            <v>1</v>
          </cell>
          <cell r="G545">
            <v>9034.5905038555993</v>
          </cell>
          <cell r="H545">
            <v>9034.5905038555993</v>
          </cell>
          <cell r="I545">
            <v>11.608880937499999</v>
          </cell>
          <cell r="J545">
            <v>99094.200000000012</v>
          </cell>
          <cell r="K545">
            <v>945497</v>
          </cell>
          <cell r="L545">
            <v>104653</v>
          </cell>
          <cell r="M545">
            <v>8.9387221111197346E-2</v>
          </cell>
          <cell r="N545">
            <v>8.9387221111197346E-2</v>
          </cell>
          <cell r="O545">
            <v>9059.9288913639848</v>
          </cell>
          <cell r="P545">
            <v>30563.09737984739</v>
          </cell>
          <cell r="Q545">
            <v>47104.036209212936</v>
          </cell>
          <cell r="R545">
            <v>58508.07620441066</v>
          </cell>
          <cell r="S545">
            <v>184931.02781459474</v>
          </cell>
          <cell r="T545">
            <v>1227.2839315251629</v>
          </cell>
          <cell r="U545">
            <v>1191.3305925228869</v>
          </cell>
          <cell r="V545">
            <v>1182.1131308378008</v>
          </cell>
          <cell r="W545">
            <v>1147.5460612835057</v>
          </cell>
          <cell r="X545">
            <v>1171.231678501857</v>
          </cell>
          <cell r="Y545">
            <v>478.74985132495829</v>
          </cell>
          <cell r="Z545">
            <v>562.23839121833169</v>
          </cell>
          <cell r="AA545">
            <v>578.22766220183428</v>
          </cell>
          <cell r="AB545">
            <v>553.2736017893443</v>
          </cell>
          <cell r="AC545">
            <v>558.60210400566018</v>
          </cell>
          <cell r="AD545">
            <v>18.143183589162668</v>
          </cell>
          <cell r="AE545">
            <v>31.638451063980398</v>
          </cell>
          <cell r="AF545">
            <v>32.881426426046161</v>
          </cell>
          <cell r="AG545">
            <v>19.509944925687556</v>
          </cell>
          <cell r="AH545">
            <v>34.969849070887761</v>
          </cell>
        </row>
        <row r="546">
          <cell r="B546">
            <v>59054</v>
          </cell>
          <cell r="C546" t="str">
            <v>DC</v>
          </cell>
          <cell r="D546" t="str">
            <v>Retail Power Marketer</v>
          </cell>
          <cell r="E546">
            <v>1.0032528145945198E-2</v>
          </cell>
          <cell r="F546">
            <v>1</v>
          </cell>
          <cell r="G546">
            <v>9207.799995202955</v>
          </cell>
          <cell r="H546">
            <v>9207.799995202955</v>
          </cell>
          <cell r="I546">
            <v>11.608880937499999</v>
          </cell>
          <cell r="J546">
            <v>98563.8</v>
          </cell>
          <cell r="K546">
            <v>1151684</v>
          </cell>
          <cell r="L546">
            <v>125077</v>
          </cell>
          <cell r="M546">
            <v>7.0453138176586411E-2</v>
          </cell>
          <cell r="N546">
            <v>7.0453138176586411E-2</v>
          </cell>
          <cell r="O546">
            <v>9059.9288913639848</v>
          </cell>
          <cell r="P546">
            <v>30563.09737984739</v>
          </cell>
          <cell r="Q546">
            <v>47104.036209212936</v>
          </cell>
          <cell r="R546">
            <v>58508.07620441066</v>
          </cell>
          <cell r="S546">
            <v>184931.02781459474</v>
          </cell>
          <cell r="T546">
            <v>1227.2839315251629</v>
          </cell>
          <cell r="U546">
            <v>1191.3305925228869</v>
          </cell>
          <cell r="V546">
            <v>1182.1131308378008</v>
          </cell>
          <cell r="W546">
            <v>1147.5460612835057</v>
          </cell>
          <cell r="X546">
            <v>1171.231678501857</v>
          </cell>
          <cell r="Y546">
            <v>478.74985132495829</v>
          </cell>
          <cell r="Z546">
            <v>562.23839121833169</v>
          </cell>
          <cell r="AA546">
            <v>578.22766220183428</v>
          </cell>
          <cell r="AB546">
            <v>553.2736017893443</v>
          </cell>
          <cell r="AC546">
            <v>558.60210400566018</v>
          </cell>
          <cell r="AD546">
            <v>18.143183589162668</v>
          </cell>
          <cell r="AE546">
            <v>31.638451063980398</v>
          </cell>
          <cell r="AF546">
            <v>32.881426426046161</v>
          </cell>
          <cell r="AG546">
            <v>19.509944925687556</v>
          </cell>
          <cell r="AH546">
            <v>34.969849070887761</v>
          </cell>
        </row>
        <row r="547">
          <cell r="B547">
            <v>59062</v>
          </cell>
          <cell r="C547" t="str">
            <v>DC</v>
          </cell>
          <cell r="D547" t="str">
            <v>Retail Power Marketer</v>
          </cell>
          <cell r="E547">
            <v>1.0032528145945198E-2</v>
          </cell>
          <cell r="F547">
            <v>1</v>
          </cell>
          <cell r="G547">
            <v>11693.650793650793</v>
          </cell>
          <cell r="H547">
            <v>11693.650793650793</v>
          </cell>
          <cell r="I547">
            <v>11.608880937499999</v>
          </cell>
          <cell r="J547">
            <v>1792.1</v>
          </cell>
          <cell r="K547">
            <v>14734</v>
          </cell>
          <cell r="L547">
            <v>1260</v>
          </cell>
          <cell r="M547">
            <v>0.10971723362460975</v>
          </cell>
          <cell r="N547">
            <v>0.10971723362460975</v>
          </cell>
          <cell r="O547">
            <v>9059.9288913639848</v>
          </cell>
          <cell r="P547">
            <v>30563.09737984739</v>
          </cell>
          <cell r="Q547">
            <v>47104.036209212936</v>
          </cell>
          <cell r="R547">
            <v>58508.07620441066</v>
          </cell>
          <cell r="S547">
            <v>184931.02781459474</v>
          </cell>
          <cell r="T547">
            <v>1227.2839315251629</v>
          </cell>
          <cell r="U547">
            <v>1191.3305925228869</v>
          </cell>
          <cell r="V547">
            <v>1182.1131308378008</v>
          </cell>
          <cell r="W547">
            <v>1147.5460612835057</v>
          </cell>
          <cell r="X547">
            <v>1171.231678501857</v>
          </cell>
          <cell r="Y547">
            <v>478.74985132495829</v>
          </cell>
          <cell r="Z547">
            <v>562.23839121833169</v>
          </cell>
          <cell r="AA547">
            <v>578.22766220183428</v>
          </cell>
          <cell r="AB547">
            <v>553.2736017893443</v>
          </cell>
          <cell r="AC547">
            <v>558.60210400566018</v>
          </cell>
          <cell r="AD547">
            <v>18.143183589162668</v>
          </cell>
          <cell r="AE547">
            <v>31.638451063980398</v>
          </cell>
          <cell r="AF547">
            <v>32.881426426046161</v>
          </cell>
          <cell r="AG547">
            <v>19.509944925687556</v>
          </cell>
          <cell r="AH547">
            <v>34.969849070887761</v>
          </cell>
        </row>
        <row r="548">
          <cell r="B548">
            <v>59312</v>
          </cell>
          <cell r="C548" t="str">
            <v>DC</v>
          </cell>
          <cell r="D548" t="str">
            <v>Retail Power Marketer</v>
          </cell>
          <cell r="E548">
            <v>1.0032528145945198E-2</v>
          </cell>
          <cell r="F548">
            <v>1</v>
          </cell>
          <cell r="G548">
            <v>9682.0428336079076</v>
          </cell>
          <cell r="H548">
            <v>9682.0428336079076</v>
          </cell>
          <cell r="I548">
            <v>11.608880937499999</v>
          </cell>
          <cell r="J548">
            <v>1271</v>
          </cell>
          <cell r="K548">
            <v>11754</v>
          </cell>
          <cell r="L548">
            <v>1214</v>
          </cell>
          <cell r="M548">
            <v>9.3745263102135434E-2</v>
          </cell>
          <cell r="N548">
            <v>9.3745263102135434E-2</v>
          </cell>
          <cell r="O548">
            <v>9059.9288913639848</v>
          </cell>
          <cell r="P548">
            <v>30563.09737984739</v>
          </cell>
          <cell r="Q548">
            <v>47104.036209212936</v>
          </cell>
          <cell r="R548">
            <v>58508.07620441066</v>
          </cell>
          <cell r="S548">
            <v>184931.02781459474</v>
          </cell>
          <cell r="T548">
            <v>1227.2839315251629</v>
          </cell>
          <cell r="U548">
            <v>1191.3305925228869</v>
          </cell>
          <cell r="V548">
            <v>1182.1131308378008</v>
          </cell>
          <cell r="W548">
            <v>1147.5460612835057</v>
          </cell>
          <cell r="X548">
            <v>1171.231678501857</v>
          </cell>
          <cell r="Y548">
            <v>478.74985132495829</v>
          </cell>
          <cell r="Z548">
            <v>562.23839121833169</v>
          </cell>
          <cell r="AA548">
            <v>578.22766220183428</v>
          </cell>
          <cell r="AB548">
            <v>553.2736017893443</v>
          </cell>
          <cell r="AC548">
            <v>558.60210400566018</v>
          </cell>
          <cell r="AD548">
            <v>18.143183589162668</v>
          </cell>
          <cell r="AE548">
            <v>31.638451063980398</v>
          </cell>
          <cell r="AF548">
            <v>32.881426426046161</v>
          </cell>
          <cell r="AG548">
            <v>19.509944925687556</v>
          </cell>
          <cell r="AH548">
            <v>34.969849070887761</v>
          </cell>
        </row>
        <row r="549">
          <cell r="B549">
            <v>59472</v>
          </cell>
          <cell r="C549" t="str">
            <v>DC</v>
          </cell>
          <cell r="D549" t="str">
            <v>Retail Power Marketer</v>
          </cell>
          <cell r="E549">
            <v>1.0032528145945198E-2</v>
          </cell>
          <cell r="F549">
            <v>1</v>
          </cell>
          <cell r="G549">
            <v>1247.8632478632478</v>
          </cell>
          <cell r="H549">
            <v>1247.8632478632478</v>
          </cell>
          <cell r="I549">
            <v>11.608880937499999</v>
          </cell>
          <cell r="J549">
            <v>27.5</v>
          </cell>
          <cell r="K549">
            <v>146</v>
          </cell>
          <cell r="L549">
            <v>117</v>
          </cell>
          <cell r="M549">
            <v>7.6720076464041123E-2</v>
          </cell>
          <cell r="N549">
            <v>7.6720076464041123E-2</v>
          </cell>
          <cell r="O549">
            <v>9059.9288913639848</v>
          </cell>
          <cell r="P549">
            <v>30563.09737984739</v>
          </cell>
          <cell r="Q549">
            <v>47104.036209212936</v>
          </cell>
          <cell r="R549">
            <v>58508.07620441066</v>
          </cell>
          <cell r="S549">
            <v>184931.02781459474</v>
          </cell>
          <cell r="T549">
            <v>1227.2839315251629</v>
          </cell>
          <cell r="U549">
            <v>1191.3305925228869</v>
          </cell>
          <cell r="V549">
            <v>1182.1131308378008</v>
          </cell>
          <cell r="W549">
            <v>1147.5460612835057</v>
          </cell>
          <cell r="X549">
            <v>1171.231678501857</v>
          </cell>
          <cell r="Y549">
            <v>478.74985132495829</v>
          </cell>
          <cell r="Z549">
            <v>562.23839121833169</v>
          </cell>
          <cell r="AA549">
            <v>578.22766220183428</v>
          </cell>
          <cell r="AB549">
            <v>553.2736017893443</v>
          </cell>
          <cell r="AC549">
            <v>558.60210400566018</v>
          </cell>
          <cell r="AD549">
            <v>18.143183589162668</v>
          </cell>
          <cell r="AE549">
            <v>31.638451063980398</v>
          </cell>
          <cell r="AF549">
            <v>32.881426426046161</v>
          </cell>
          <cell r="AG549">
            <v>19.509944925687556</v>
          </cell>
          <cell r="AH549">
            <v>34.969849070887761</v>
          </cell>
        </row>
        <row r="550">
          <cell r="B550">
            <v>59795</v>
          </cell>
          <cell r="C550" t="str">
            <v>DC</v>
          </cell>
          <cell r="D550" t="str">
            <v>Retail Power Marketer</v>
          </cell>
          <cell r="E550">
            <v>1.0032528145945198E-2</v>
          </cell>
          <cell r="F550">
            <v>1</v>
          </cell>
          <cell r="G550">
            <v>8975.2149259191519</v>
          </cell>
          <cell r="H550">
            <v>8975.2149259191519</v>
          </cell>
          <cell r="I550">
            <v>11.608880937499999</v>
          </cell>
          <cell r="J550">
            <v>9472.2000000000007</v>
          </cell>
          <cell r="K550">
            <v>98135</v>
          </cell>
          <cell r="L550">
            <v>10934</v>
          </cell>
          <cell r="M550">
            <v>8.1000886023870178E-2</v>
          </cell>
          <cell r="N550">
            <v>8.1000886023870178E-2</v>
          </cell>
          <cell r="O550">
            <v>9059.9288913639848</v>
          </cell>
          <cell r="P550">
            <v>30563.09737984739</v>
          </cell>
          <cell r="Q550">
            <v>47104.036209212936</v>
          </cell>
          <cell r="R550">
            <v>58508.07620441066</v>
          </cell>
          <cell r="S550">
            <v>184931.02781459474</v>
          </cell>
          <cell r="T550">
            <v>1227.2839315251629</v>
          </cell>
          <cell r="U550">
            <v>1191.3305925228869</v>
          </cell>
          <cell r="V550">
            <v>1182.1131308378008</v>
          </cell>
          <cell r="W550">
            <v>1147.5460612835057</v>
          </cell>
          <cell r="X550">
            <v>1171.231678501857</v>
          </cell>
          <cell r="Y550">
            <v>478.74985132495829</v>
          </cell>
          <cell r="Z550">
            <v>562.23839121833169</v>
          </cell>
          <cell r="AA550">
            <v>578.22766220183428</v>
          </cell>
          <cell r="AB550">
            <v>553.2736017893443</v>
          </cell>
          <cell r="AC550">
            <v>558.60210400566018</v>
          </cell>
          <cell r="AD550">
            <v>18.143183589162668</v>
          </cell>
          <cell r="AE550">
            <v>31.638451063980398</v>
          </cell>
          <cell r="AF550">
            <v>32.881426426046161</v>
          </cell>
          <cell r="AG550">
            <v>19.509944925687556</v>
          </cell>
          <cell r="AH550">
            <v>34.969849070887761</v>
          </cell>
        </row>
        <row r="551">
          <cell r="B551">
            <v>59931</v>
          </cell>
          <cell r="C551" t="str">
            <v>DC</v>
          </cell>
          <cell r="D551" t="str">
            <v>Retail Power Marketer</v>
          </cell>
          <cell r="E551">
            <v>1.0032528145945198E-2</v>
          </cell>
          <cell r="F551">
            <v>1</v>
          </cell>
          <cell r="G551">
            <v>11839.427577905577</v>
          </cell>
          <cell r="H551">
            <v>11839.427577905577</v>
          </cell>
          <cell r="I551">
            <v>11.608880937499999</v>
          </cell>
          <cell r="J551">
            <v>28686.7</v>
          </cell>
          <cell r="K551">
            <v>442617</v>
          </cell>
          <cell r="L551">
            <v>37385</v>
          </cell>
          <cell r="M551">
            <v>5.3045237380893069E-2</v>
          </cell>
          <cell r="N551">
            <v>5.3045237380893069E-2</v>
          </cell>
          <cell r="O551">
            <v>9059.9288913639848</v>
          </cell>
          <cell r="P551">
            <v>30563.09737984739</v>
          </cell>
          <cell r="Q551">
            <v>47104.036209212936</v>
          </cell>
          <cell r="R551">
            <v>58508.07620441066</v>
          </cell>
          <cell r="S551">
            <v>184931.02781459474</v>
          </cell>
          <cell r="T551">
            <v>1227.2839315251629</v>
          </cell>
          <cell r="U551">
            <v>1191.3305925228869</v>
          </cell>
          <cell r="V551">
            <v>1182.1131308378008</v>
          </cell>
          <cell r="W551">
            <v>1147.5460612835057</v>
          </cell>
          <cell r="X551">
            <v>1171.231678501857</v>
          </cell>
          <cell r="Y551">
            <v>478.74985132495829</v>
          </cell>
          <cell r="Z551">
            <v>562.23839121833169</v>
          </cell>
          <cell r="AA551">
            <v>578.22766220183428</v>
          </cell>
          <cell r="AB551">
            <v>553.2736017893443</v>
          </cell>
          <cell r="AC551">
            <v>558.60210400566018</v>
          </cell>
          <cell r="AD551">
            <v>18.143183589162668</v>
          </cell>
          <cell r="AE551">
            <v>31.638451063980398</v>
          </cell>
          <cell r="AF551">
            <v>32.881426426046161</v>
          </cell>
          <cell r="AG551">
            <v>19.509944925687556</v>
          </cell>
          <cell r="AH551">
            <v>34.969849070887761</v>
          </cell>
        </row>
        <row r="552">
          <cell r="B552">
            <v>60219</v>
          </cell>
          <cell r="C552" t="str">
            <v>DC</v>
          </cell>
          <cell r="D552" t="str">
            <v>Retail Power Marketer</v>
          </cell>
          <cell r="E552">
            <v>1.0032528145945198E-2</v>
          </cell>
          <cell r="F552">
            <v>1</v>
          </cell>
          <cell r="G552">
            <v>283.95061728395063</v>
          </cell>
          <cell r="H552">
            <v>283.95061728395063</v>
          </cell>
          <cell r="I552">
            <v>11.608880937499999</v>
          </cell>
          <cell r="J552">
            <v>1.5999999999999999</v>
          </cell>
          <cell r="K552">
            <v>23</v>
          </cell>
          <cell r="L552">
            <v>81</v>
          </cell>
          <cell r="M552">
            <v>-0.42103618570652163</v>
          </cell>
          <cell r="N552">
            <v>-0.42103618570652163</v>
          </cell>
          <cell r="O552">
            <v>9059.9288913639848</v>
          </cell>
          <cell r="P552">
            <v>30563.09737984739</v>
          </cell>
          <cell r="Q552">
            <v>47104.036209212936</v>
          </cell>
          <cell r="R552">
            <v>58508.07620441066</v>
          </cell>
          <cell r="S552">
            <v>184931.02781459474</v>
          </cell>
          <cell r="T552">
            <v>1227.2839315251629</v>
          </cell>
          <cell r="U552">
            <v>1191.3305925228869</v>
          </cell>
          <cell r="V552">
            <v>1182.1131308378008</v>
          </cell>
          <cell r="W552">
            <v>1147.5460612835057</v>
          </cell>
          <cell r="X552">
            <v>1171.231678501857</v>
          </cell>
          <cell r="Y552">
            <v>478.74985132495829</v>
          </cell>
          <cell r="Z552">
            <v>562.23839121833169</v>
          </cell>
          <cell r="AA552">
            <v>578.22766220183428</v>
          </cell>
          <cell r="AB552">
            <v>553.2736017893443</v>
          </cell>
          <cell r="AC552">
            <v>558.60210400566018</v>
          </cell>
          <cell r="AD552">
            <v>18.143183589162668</v>
          </cell>
          <cell r="AE552">
            <v>31.638451063980398</v>
          </cell>
          <cell r="AF552">
            <v>32.881426426046161</v>
          </cell>
          <cell r="AG552">
            <v>19.509944925687556</v>
          </cell>
          <cell r="AH552">
            <v>34.969849070887761</v>
          </cell>
        </row>
        <row r="553">
          <cell r="B553">
            <v>60583</v>
          </cell>
          <cell r="C553" t="str">
            <v>DC</v>
          </cell>
          <cell r="D553" t="str">
            <v>Retail Power Marketer</v>
          </cell>
          <cell r="E553">
            <v>1.0032528145945198E-2</v>
          </cell>
          <cell r="F553">
            <v>1</v>
          </cell>
          <cell r="G553">
            <v>7019.7876447876451</v>
          </cell>
          <cell r="H553">
            <v>7019.7876447876451</v>
          </cell>
          <cell r="I553">
            <v>11.608880937499999</v>
          </cell>
          <cell r="J553">
            <v>1835.5</v>
          </cell>
          <cell r="K553">
            <v>14545</v>
          </cell>
          <cell r="L553">
            <v>2072</v>
          </cell>
          <cell r="M553">
            <v>0.10634972735441732</v>
          </cell>
          <cell r="N553">
            <v>0.10634972735441732</v>
          </cell>
          <cell r="O553">
            <v>9059.9288913639848</v>
          </cell>
          <cell r="P553">
            <v>30563.09737984739</v>
          </cell>
          <cell r="Q553">
            <v>47104.036209212936</v>
          </cell>
          <cell r="R553">
            <v>58508.07620441066</v>
          </cell>
          <cell r="S553">
            <v>184931.02781459474</v>
          </cell>
          <cell r="T553">
            <v>1227.2839315251629</v>
          </cell>
          <cell r="U553">
            <v>1191.3305925228869</v>
          </cell>
          <cell r="V553">
            <v>1182.1131308378008</v>
          </cell>
          <cell r="W553">
            <v>1147.5460612835057</v>
          </cell>
          <cell r="X553">
            <v>1171.231678501857</v>
          </cell>
          <cell r="Y553">
            <v>478.74985132495829</v>
          </cell>
          <cell r="Z553">
            <v>562.23839121833169</v>
          </cell>
          <cell r="AA553">
            <v>578.22766220183428</v>
          </cell>
          <cell r="AB553">
            <v>553.2736017893443</v>
          </cell>
          <cell r="AC553">
            <v>558.60210400566018</v>
          </cell>
          <cell r="AD553">
            <v>18.143183589162668</v>
          </cell>
          <cell r="AE553">
            <v>31.638451063980398</v>
          </cell>
          <cell r="AF553">
            <v>32.881426426046161</v>
          </cell>
          <cell r="AG553">
            <v>19.509944925687556</v>
          </cell>
          <cell r="AH553">
            <v>34.969849070887761</v>
          </cell>
        </row>
        <row r="554">
          <cell r="B554">
            <v>61059</v>
          </cell>
          <cell r="C554" t="str">
            <v>DC</v>
          </cell>
          <cell r="D554" t="str">
            <v>Retail Power Marketer</v>
          </cell>
          <cell r="E554">
            <v>1.0032528145945198E-2</v>
          </cell>
          <cell r="F554">
            <v>1</v>
          </cell>
          <cell r="G554">
            <v>5222.1514958625075</v>
          </cell>
          <cell r="H554">
            <v>5222.1514958625075</v>
          </cell>
          <cell r="I554">
            <v>11.608880937499999</v>
          </cell>
          <cell r="J554">
            <v>5038.1000000000004</v>
          </cell>
          <cell r="K554">
            <v>41020</v>
          </cell>
          <cell r="L554">
            <v>7855</v>
          </cell>
          <cell r="M554">
            <v>9.614448763606169E-2</v>
          </cell>
          <cell r="N554">
            <v>9.614448763606169E-2</v>
          </cell>
          <cell r="O554">
            <v>9059.9288913639848</v>
          </cell>
          <cell r="P554">
            <v>30563.09737984739</v>
          </cell>
          <cell r="Q554">
            <v>47104.036209212936</v>
          </cell>
          <cell r="R554">
            <v>58508.07620441066</v>
          </cell>
          <cell r="S554">
            <v>184931.02781459474</v>
          </cell>
          <cell r="T554">
            <v>1227.2839315251629</v>
          </cell>
          <cell r="U554">
            <v>1191.3305925228869</v>
          </cell>
          <cell r="V554">
            <v>1182.1131308378008</v>
          </cell>
          <cell r="W554">
            <v>1147.5460612835057</v>
          </cell>
          <cell r="X554">
            <v>1171.231678501857</v>
          </cell>
          <cell r="Y554">
            <v>478.74985132495829</v>
          </cell>
          <cell r="Z554">
            <v>562.23839121833169</v>
          </cell>
          <cell r="AA554">
            <v>578.22766220183428</v>
          </cell>
          <cell r="AB554">
            <v>553.2736017893443</v>
          </cell>
          <cell r="AC554">
            <v>558.60210400566018</v>
          </cell>
          <cell r="AD554">
            <v>18.143183589162668</v>
          </cell>
          <cell r="AE554">
            <v>31.638451063980398</v>
          </cell>
          <cell r="AF554">
            <v>32.881426426046161</v>
          </cell>
          <cell r="AG554">
            <v>19.509944925687556</v>
          </cell>
          <cell r="AH554">
            <v>34.969849070887761</v>
          </cell>
        </row>
        <row r="555">
          <cell r="B555">
            <v>61283</v>
          </cell>
          <cell r="C555" t="str">
            <v>DC</v>
          </cell>
          <cell r="D555" t="str">
            <v>Retail Power Marketer</v>
          </cell>
          <cell r="E555">
            <v>1.0032528145945198E-2</v>
          </cell>
          <cell r="F555">
            <v>1</v>
          </cell>
          <cell r="G555">
            <v>7267.5840978593269</v>
          </cell>
          <cell r="H555">
            <v>7267.5840978593269</v>
          </cell>
          <cell r="I555">
            <v>11.608880937499999</v>
          </cell>
          <cell r="J555">
            <v>1284</v>
          </cell>
          <cell r="K555">
            <v>9506</v>
          </cell>
          <cell r="L555">
            <v>1308</v>
          </cell>
          <cell r="M555">
            <v>0.1159043766889333</v>
          </cell>
          <cell r="N555">
            <v>0.1159043766889333</v>
          </cell>
          <cell r="O555">
            <v>9059.9288913639848</v>
          </cell>
          <cell r="P555">
            <v>30563.09737984739</v>
          </cell>
          <cell r="Q555">
            <v>47104.036209212936</v>
          </cell>
          <cell r="R555">
            <v>58508.07620441066</v>
          </cell>
          <cell r="S555">
            <v>184931.02781459474</v>
          </cell>
          <cell r="T555">
            <v>1227.2839315251629</v>
          </cell>
          <cell r="U555">
            <v>1191.3305925228869</v>
          </cell>
          <cell r="V555">
            <v>1182.1131308378008</v>
          </cell>
          <cell r="W555">
            <v>1147.5460612835057</v>
          </cell>
          <cell r="X555">
            <v>1171.231678501857</v>
          </cell>
          <cell r="Y555">
            <v>478.74985132495829</v>
          </cell>
          <cell r="Z555">
            <v>562.23839121833169</v>
          </cell>
          <cell r="AA555">
            <v>578.22766220183428</v>
          </cell>
          <cell r="AB555">
            <v>553.2736017893443</v>
          </cell>
          <cell r="AC555">
            <v>558.60210400566018</v>
          </cell>
          <cell r="AD555">
            <v>18.143183589162668</v>
          </cell>
          <cell r="AE555">
            <v>31.638451063980398</v>
          </cell>
          <cell r="AF555">
            <v>32.881426426046161</v>
          </cell>
          <cell r="AG555">
            <v>19.509944925687556</v>
          </cell>
          <cell r="AH555">
            <v>34.969849070887761</v>
          </cell>
        </row>
        <row r="556">
          <cell r="B556">
            <v>5335</v>
          </cell>
          <cell r="C556" t="str">
            <v>DE</v>
          </cell>
          <cell r="D556" t="str">
            <v>Municipal</v>
          </cell>
          <cell r="E556">
            <v>1.7165225773969089E-2</v>
          </cell>
          <cell r="F556">
            <v>1</v>
          </cell>
          <cell r="G556">
            <v>10095.215515197497</v>
          </cell>
          <cell r="H556">
            <v>10095.215515197497</v>
          </cell>
          <cell r="I556">
            <v>11.608880937499999</v>
          </cell>
          <cell r="J556">
            <v>26392</v>
          </cell>
          <cell r="K556">
            <v>212898</v>
          </cell>
          <cell r="L556">
            <v>21089</v>
          </cell>
          <cell r="M556">
            <v>0.11016620033494326</v>
          </cell>
          <cell r="N556">
            <v>0.11016620033494326</v>
          </cell>
          <cell r="O556">
            <v>10921.589362905612</v>
          </cell>
          <cell r="P556">
            <v>31239.671982395957</v>
          </cell>
          <cell r="Q556">
            <v>47392.587903696687</v>
          </cell>
          <cell r="R556">
            <v>62597.862424809842</v>
          </cell>
          <cell r="S556">
            <v>136278.67074324546</v>
          </cell>
          <cell r="T556">
            <v>1556.245158624936</v>
          </cell>
          <cell r="U556">
            <v>1558.513812024524</v>
          </cell>
          <cell r="V556">
            <v>1600.8518662725285</v>
          </cell>
          <cell r="W556">
            <v>1628.7779814317707</v>
          </cell>
          <cell r="X556">
            <v>1717.5649125588825</v>
          </cell>
          <cell r="Y556">
            <v>542.84988213975544</v>
          </cell>
          <cell r="Z556">
            <v>586.79871178722351</v>
          </cell>
          <cell r="AA556">
            <v>614.77389207778799</v>
          </cell>
          <cell r="AB556">
            <v>657.20930682360654</v>
          </cell>
          <cell r="AC556">
            <v>740.21678628242353</v>
          </cell>
          <cell r="AD556">
            <v>112.75779570163213</v>
          </cell>
          <cell r="AE556">
            <v>157.87667240662699</v>
          </cell>
          <cell r="AF556">
            <v>164.67725955626227</v>
          </cell>
          <cell r="AG556">
            <v>166.17118807821083</v>
          </cell>
          <cell r="AH556">
            <v>140.36688784736953</v>
          </cell>
        </row>
        <row r="557">
          <cell r="B557">
            <v>5027</v>
          </cell>
          <cell r="C557" t="str">
            <v>DE</v>
          </cell>
          <cell r="D557" t="str">
            <v>Investor Owned</v>
          </cell>
          <cell r="E557">
            <v>0.22225488533482016</v>
          </cell>
          <cell r="F557">
            <v>1</v>
          </cell>
          <cell r="G557">
            <v>11144.283447371943</v>
          </cell>
          <cell r="H557">
            <v>11144.283447371943</v>
          </cell>
          <cell r="I557">
            <v>11.608880937499999</v>
          </cell>
          <cell r="J557">
            <v>652703.1</v>
          </cell>
          <cell r="K557">
            <v>5246138</v>
          </cell>
          <cell r="L557">
            <v>470747</v>
          </cell>
          <cell r="M557">
            <v>0.11191565099960701</v>
          </cell>
          <cell r="N557">
            <v>0.11191565099960701</v>
          </cell>
          <cell r="O557">
            <v>10921.589362905612</v>
          </cell>
          <cell r="P557">
            <v>31239.671982395957</v>
          </cell>
          <cell r="Q557">
            <v>47392.587903696687</v>
          </cell>
          <cell r="R557">
            <v>62597.862424809842</v>
          </cell>
          <cell r="S557">
            <v>136278.67074324546</v>
          </cell>
          <cell r="T557">
            <v>1556.245158624936</v>
          </cell>
          <cell r="U557">
            <v>1558.513812024524</v>
          </cell>
          <cell r="V557">
            <v>1600.8518662725285</v>
          </cell>
          <cell r="W557">
            <v>1628.7779814317707</v>
          </cell>
          <cell r="X557">
            <v>1717.5649125588825</v>
          </cell>
          <cell r="Y557">
            <v>542.84988213975544</v>
          </cell>
          <cell r="Z557">
            <v>586.79871178722351</v>
          </cell>
          <cell r="AA557">
            <v>614.77389207778799</v>
          </cell>
          <cell r="AB557">
            <v>657.20930682360654</v>
          </cell>
          <cell r="AC557">
            <v>740.21678628242353</v>
          </cell>
          <cell r="AD557">
            <v>112.75779570163213</v>
          </cell>
          <cell r="AE557">
            <v>157.87667240662699</v>
          </cell>
          <cell r="AF557">
            <v>164.67725955626227</v>
          </cell>
          <cell r="AG557">
            <v>166.17118807821083</v>
          </cell>
          <cell r="AH557">
            <v>140.36688784736953</v>
          </cell>
        </row>
        <row r="558">
          <cell r="B558">
            <v>57313</v>
          </cell>
          <cell r="C558" t="str">
            <v>DE</v>
          </cell>
          <cell r="D558" t="str">
            <v>Behind the Meter</v>
          </cell>
          <cell r="E558">
            <v>1.7165225773969089E-2</v>
          </cell>
          <cell r="F558">
            <v>1</v>
          </cell>
          <cell r="G558">
            <v>7721.5259362642473</v>
          </cell>
          <cell r="H558">
            <v>7721.5259362642473</v>
          </cell>
          <cell r="I558">
            <v>11.608880937499999</v>
          </cell>
          <cell r="J558">
            <v>380666.2</v>
          </cell>
          <cell r="K558">
            <v>2489613</v>
          </cell>
          <cell r="L558">
            <v>322425</v>
          </cell>
          <cell r="M558">
            <v>0.13486042961886799</v>
          </cell>
          <cell r="N558">
            <v>0.13486042961886799</v>
          </cell>
          <cell r="O558">
            <v>10921.589362905612</v>
          </cell>
          <cell r="P558">
            <v>31239.671982395957</v>
          </cell>
          <cell r="Q558">
            <v>47392.587903696687</v>
          </cell>
          <cell r="R558">
            <v>62597.862424809842</v>
          </cell>
          <cell r="S558">
            <v>136278.67074324546</v>
          </cell>
          <cell r="T558">
            <v>1556.245158624936</v>
          </cell>
          <cell r="U558">
            <v>1558.513812024524</v>
          </cell>
          <cell r="V558">
            <v>1600.8518662725285</v>
          </cell>
          <cell r="W558">
            <v>1628.7779814317707</v>
          </cell>
          <cell r="X558">
            <v>1717.5649125588825</v>
          </cell>
          <cell r="Y558">
            <v>542.84988213975544</v>
          </cell>
          <cell r="Z558">
            <v>586.79871178722351</v>
          </cell>
          <cell r="AA558">
            <v>614.77389207778799</v>
          </cell>
          <cell r="AB558">
            <v>657.20930682360654</v>
          </cell>
          <cell r="AC558">
            <v>740.21678628242353</v>
          </cell>
          <cell r="AD558">
            <v>112.75779570163213</v>
          </cell>
          <cell r="AE558">
            <v>157.87667240662699</v>
          </cell>
          <cell r="AF558">
            <v>164.67725955626227</v>
          </cell>
          <cell r="AG558">
            <v>166.17118807821083</v>
          </cell>
          <cell r="AH558">
            <v>140.36688784736953</v>
          </cell>
        </row>
        <row r="559">
          <cell r="B559">
            <v>59579</v>
          </cell>
          <cell r="C559" t="str">
            <v>DE</v>
          </cell>
          <cell r="D559" t="str">
            <v>Behind the Meter</v>
          </cell>
          <cell r="E559">
            <v>1.7165225773969089E-2</v>
          </cell>
          <cell r="F559">
            <v>1</v>
          </cell>
          <cell r="G559">
            <v>8836.6321169955991</v>
          </cell>
          <cell r="H559">
            <v>8836.6321169955991</v>
          </cell>
          <cell r="I559">
            <v>11.608880937499999</v>
          </cell>
          <cell r="J559">
            <v>117174.7</v>
          </cell>
          <cell r="K559">
            <v>622364</v>
          </cell>
          <cell r="L559">
            <v>70430</v>
          </cell>
          <cell r="M559">
            <v>0.17250891469760862</v>
          </cell>
          <cell r="N559">
            <v>0.17250891469760862</v>
          </cell>
          <cell r="O559">
            <v>10921.589362905612</v>
          </cell>
          <cell r="P559">
            <v>31239.671982395957</v>
          </cell>
          <cell r="Q559">
            <v>47392.587903696687</v>
          </cell>
          <cell r="R559">
            <v>62597.862424809842</v>
          </cell>
          <cell r="S559">
            <v>136278.67074324546</v>
          </cell>
          <cell r="T559">
            <v>1556.245158624936</v>
          </cell>
          <cell r="U559">
            <v>1558.513812024524</v>
          </cell>
          <cell r="V559">
            <v>1600.8518662725285</v>
          </cell>
          <cell r="W559">
            <v>1628.7779814317707</v>
          </cell>
          <cell r="X559">
            <v>1717.5649125588825</v>
          </cell>
          <cell r="Y559">
            <v>542.84988213975544</v>
          </cell>
          <cell r="Z559">
            <v>586.79871178722351</v>
          </cell>
          <cell r="AA559">
            <v>614.77389207778799</v>
          </cell>
          <cell r="AB559">
            <v>657.20930682360654</v>
          </cell>
          <cell r="AC559">
            <v>740.21678628242353</v>
          </cell>
          <cell r="AD559">
            <v>112.75779570163213</v>
          </cell>
          <cell r="AE559">
            <v>157.87667240662699</v>
          </cell>
          <cell r="AF559">
            <v>164.67725955626227</v>
          </cell>
          <cell r="AG559">
            <v>166.17118807821083</v>
          </cell>
          <cell r="AH559">
            <v>140.36688784736953</v>
          </cell>
        </row>
        <row r="560">
          <cell r="B560">
            <v>59647</v>
          </cell>
          <cell r="C560" t="str">
            <v>DE</v>
          </cell>
          <cell r="D560" t="str">
            <v>Behind the Meter</v>
          </cell>
          <cell r="E560">
            <v>1.7165225773969089E-2</v>
          </cell>
          <cell r="F560">
            <v>1</v>
          </cell>
          <cell r="G560">
            <v>8173.9830597910423</v>
          </cell>
          <cell r="H560">
            <v>8173.9830597910423</v>
          </cell>
          <cell r="I560">
            <v>11.608880937499999</v>
          </cell>
          <cell r="J560">
            <v>392960.29999999981</v>
          </cell>
          <cell r="K560">
            <v>2091240</v>
          </cell>
          <cell r="L560">
            <v>255841</v>
          </cell>
          <cell r="M560">
            <v>0.17086511710986235</v>
          </cell>
          <cell r="N560">
            <v>0.17086511710986235</v>
          </cell>
          <cell r="O560">
            <v>10921.589362905612</v>
          </cell>
          <cell r="P560">
            <v>31239.671982395957</v>
          </cell>
          <cell r="Q560">
            <v>47392.587903696687</v>
          </cell>
          <cell r="R560">
            <v>62597.862424809842</v>
          </cell>
          <cell r="S560">
            <v>136278.67074324546</v>
          </cell>
          <cell r="T560">
            <v>1556.245158624936</v>
          </cell>
          <cell r="U560">
            <v>1558.513812024524</v>
          </cell>
          <cell r="V560">
            <v>1600.8518662725285</v>
          </cell>
          <cell r="W560">
            <v>1628.7779814317707</v>
          </cell>
          <cell r="X560">
            <v>1717.5649125588825</v>
          </cell>
          <cell r="Y560">
            <v>542.84988213975544</v>
          </cell>
          <cell r="Z560">
            <v>586.79871178722351</v>
          </cell>
          <cell r="AA560">
            <v>614.77389207778799</v>
          </cell>
          <cell r="AB560">
            <v>657.20930682360654</v>
          </cell>
          <cell r="AC560">
            <v>740.21678628242353</v>
          </cell>
          <cell r="AD560">
            <v>112.75779570163213</v>
          </cell>
          <cell r="AE560">
            <v>157.87667240662699</v>
          </cell>
          <cell r="AF560">
            <v>164.67725955626227</v>
          </cell>
          <cell r="AG560">
            <v>166.17118807821083</v>
          </cell>
          <cell r="AH560">
            <v>140.36688784736953</v>
          </cell>
        </row>
        <row r="561">
          <cell r="B561">
            <v>5070</v>
          </cell>
          <cell r="C561" t="str">
            <v>DE</v>
          </cell>
          <cell r="D561" t="str">
            <v>Cooperative</v>
          </cell>
          <cell r="E561">
            <v>0.22304618897084649</v>
          </cell>
          <cell r="F561">
            <v>1</v>
          </cell>
          <cell r="G561">
            <v>12593.851374423766</v>
          </cell>
          <cell r="H561">
            <v>12593.851374423766</v>
          </cell>
          <cell r="I561">
            <v>11.608880937499999</v>
          </cell>
          <cell r="J561">
            <v>143452</v>
          </cell>
          <cell r="K561">
            <v>1180195</v>
          </cell>
          <cell r="L561">
            <v>93712</v>
          </cell>
          <cell r="M561">
            <v>0.11048793004123894</v>
          </cell>
          <cell r="N561">
            <v>0.11048793004123894</v>
          </cell>
          <cell r="O561">
            <v>10921.589362905612</v>
          </cell>
          <cell r="P561">
            <v>31239.671982395957</v>
          </cell>
          <cell r="Q561">
            <v>47392.587903696687</v>
          </cell>
          <cell r="R561">
            <v>62597.862424809842</v>
          </cell>
          <cell r="S561">
            <v>136278.67074324546</v>
          </cell>
          <cell r="T561">
            <v>1556.245158624936</v>
          </cell>
          <cell r="U561">
            <v>1558.513812024524</v>
          </cell>
          <cell r="V561">
            <v>1600.8518662725285</v>
          </cell>
          <cell r="W561">
            <v>1628.7779814317707</v>
          </cell>
          <cell r="X561">
            <v>1717.5649125588825</v>
          </cell>
          <cell r="Y561">
            <v>542.84988213975544</v>
          </cell>
          <cell r="Z561">
            <v>586.79871178722351</v>
          </cell>
          <cell r="AA561">
            <v>614.77389207778799</v>
          </cell>
          <cell r="AB561">
            <v>657.20930682360654</v>
          </cell>
          <cell r="AC561">
            <v>740.21678628242353</v>
          </cell>
          <cell r="AD561">
            <v>112.75779570163213</v>
          </cell>
          <cell r="AE561">
            <v>157.87667240662699</v>
          </cell>
          <cell r="AF561">
            <v>164.67725955626227</v>
          </cell>
          <cell r="AG561">
            <v>166.17118807821083</v>
          </cell>
          <cell r="AH561">
            <v>140.36688784736953</v>
          </cell>
        </row>
        <row r="562">
          <cell r="B562">
            <v>10935</v>
          </cell>
          <cell r="C562" t="str">
            <v>DE</v>
          </cell>
          <cell r="D562" t="str">
            <v>Municipal</v>
          </cell>
          <cell r="E562">
            <v>1.7165225773969089E-2</v>
          </cell>
          <cell r="F562">
            <v>0</v>
          </cell>
          <cell r="G562">
            <v>0</v>
          </cell>
          <cell r="H562">
            <v>4550.3855407739902</v>
          </cell>
          <cell r="I562">
            <v>11.608880937499999</v>
          </cell>
          <cell r="J562">
            <v>0</v>
          </cell>
          <cell r="K562">
            <v>0</v>
          </cell>
          <cell r="L562">
            <v>0</v>
          </cell>
          <cell r="M562">
            <v>0</v>
          </cell>
          <cell r="N562">
            <v>5.486365030848292E-2</v>
          </cell>
          <cell r="O562">
            <v>10921.589362905612</v>
          </cell>
          <cell r="P562">
            <v>31239.671982395957</v>
          </cell>
          <cell r="Q562">
            <v>47392.587903696687</v>
          </cell>
          <cell r="R562">
            <v>62597.862424809842</v>
          </cell>
          <cell r="S562">
            <v>136278.67074324546</v>
          </cell>
          <cell r="T562">
            <v>1556.245158624936</v>
          </cell>
          <cell r="U562">
            <v>1558.513812024524</v>
          </cell>
          <cell r="V562">
            <v>1600.8518662725285</v>
          </cell>
          <cell r="W562">
            <v>1628.7779814317707</v>
          </cell>
          <cell r="X562">
            <v>1717.5649125588825</v>
          </cell>
          <cell r="Y562">
            <v>542.84988213975544</v>
          </cell>
          <cell r="Z562">
            <v>586.79871178722351</v>
          </cell>
          <cell r="AA562">
            <v>614.77389207778799</v>
          </cell>
          <cell r="AB562">
            <v>657.20930682360654</v>
          </cell>
          <cell r="AC562">
            <v>740.21678628242353</v>
          </cell>
          <cell r="AD562">
            <v>112.75779570163213</v>
          </cell>
          <cell r="AE562">
            <v>157.87667240662699</v>
          </cell>
          <cell r="AF562">
            <v>164.67725955626227</v>
          </cell>
          <cell r="AG562">
            <v>166.17118807821083</v>
          </cell>
          <cell r="AH562">
            <v>140.36688784736953</v>
          </cell>
        </row>
        <row r="563">
          <cell r="B563">
            <v>12540</v>
          </cell>
          <cell r="C563" t="str">
            <v>DE</v>
          </cell>
          <cell r="D563" t="str">
            <v>Municipal</v>
          </cell>
          <cell r="E563">
            <v>1.7165225773969089E-2</v>
          </cell>
          <cell r="F563">
            <v>1</v>
          </cell>
          <cell r="G563">
            <v>11172.049787301086</v>
          </cell>
          <cell r="H563">
            <v>11172.049787301086</v>
          </cell>
          <cell r="I563">
            <v>11.608880937499999</v>
          </cell>
          <cell r="J563">
            <v>9058.2999999999993</v>
          </cell>
          <cell r="K563">
            <v>70909</v>
          </cell>
          <cell r="L563">
            <v>6347</v>
          </cell>
          <cell r="M563">
            <v>0.1152762158862239</v>
          </cell>
          <cell r="N563">
            <v>0.1152762158862239</v>
          </cell>
          <cell r="O563">
            <v>10921.589362905612</v>
          </cell>
          <cell r="P563">
            <v>31239.671982395957</v>
          </cell>
          <cell r="Q563">
            <v>47392.587903696687</v>
          </cell>
          <cell r="R563">
            <v>62597.862424809842</v>
          </cell>
          <cell r="S563">
            <v>136278.67074324546</v>
          </cell>
          <cell r="T563">
            <v>1556.245158624936</v>
          </cell>
          <cell r="U563">
            <v>1558.513812024524</v>
          </cell>
          <cell r="V563">
            <v>1600.8518662725285</v>
          </cell>
          <cell r="W563">
            <v>1628.7779814317707</v>
          </cell>
          <cell r="X563">
            <v>1717.5649125588825</v>
          </cell>
          <cell r="Y563">
            <v>542.84988213975544</v>
          </cell>
          <cell r="Z563">
            <v>586.79871178722351</v>
          </cell>
          <cell r="AA563">
            <v>614.77389207778799</v>
          </cell>
          <cell r="AB563">
            <v>657.20930682360654</v>
          </cell>
          <cell r="AC563">
            <v>740.21678628242353</v>
          </cell>
          <cell r="AD563">
            <v>112.75779570163213</v>
          </cell>
          <cell r="AE563">
            <v>157.87667240662699</v>
          </cell>
          <cell r="AF563">
            <v>164.67725955626227</v>
          </cell>
          <cell r="AG563">
            <v>166.17118807821083</v>
          </cell>
          <cell r="AH563">
            <v>140.36688784736953</v>
          </cell>
        </row>
        <row r="564">
          <cell r="B564">
            <v>13519</v>
          </cell>
          <cell r="C564" t="str">
            <v>DE</v>
          </cell>
          <cell r="D564" t="str">
            <v>Municipal</v>
          </cell>
          <cell r="E564">
            <v>0.22094748858447488</v>
          </cell>
          <cell r="F564">
            <v>1</v>
          </cell>
          <cell r="G564">
            <v>8467.6958772086382</v>
          </cell>
          <cell r="H564">
            <v>8467.6958772086382</v>
          </cell>
          <cell r="I564">
            <v>11.608880937499999</v>
          </cell>
          <cell r="J564">
            <v>15052.3</v>
          </cell>
          <cell r="K564">
            <v>94889</v>
          </cell>
          <cell r="L564">
            <v>11206</v>
          </cell>
          <cell r="M564">
            <v>0.14217907831858803</v>
          </cell>
          <cell r="N564">
            <v>0.14217907831858803</v>
          </cell>
          <cell r="O564">
            <v>10921.589362905612</v>
          </cell>
          <cell r="P564">
            <v>31239.671982395957</v>
          </cell>
          <cell r="Q564">
            <v>47392.587903696687</v>
          </cell>
          <cell r="R564">
            <v>62597.862424809842</v>
          </cell>
          <cell r="S564">
            <v>136278.67074324546</v>
          </cell>
          <cell r="T564">
            <v>1556.245158624936</v>
          </cell>
          <cell r="U564">
            <v>1558.513812024524</v>
          </cell>
          <cell r="V564">
            <v>1600.8518662725285</v>
          </cell>
          <cell r="W564">
            <v>1628.7779814317707</v>
          </cell>
          <cell r="X564">
            <v>1717.5649125588825</v>
          </cell>
          <cell r="Y564">
            <v>542.84988213975544</v>
          </cell>
          <cell r="Z564">
            <v>586.79871178722351</v>
          </cell>
          <cell r="AA564">
            <v>614.77389207778799</v>
          </cell>
          <cell r="AB564">
            <v>657.20930682360654</v>
          </cell>
          <cell r="AC564">
            <v>740.21678628242353</v>
          </cell>
          <cell r="AD564">
            <v>112.75779570163213</v>
          </cell>
          <cell r="AE564">
            <v>157.87667240662699</v>
          </cell>
          <cell r="AF564">
            <v>164.67725955626227</v>
          </cell>
          <cell r="AG564">
            <v>166.17118807821083</v>
          </cell>
          <cell r="AH564">
            <v>140.36688784736953</v>
          </cell>
        </row>
        <row r="565">
          <cell r="B565">
            <v>16852</v>
          </cell>
          <cell r="C565" t="str">
            <v>DE</v>
          </cell>
          <cell r="D565" t="str">
            <v>Municipal</v>
          </cell>
          <cell r="E565">
            <v>1.7165225773969089E-2</v>
          </cell>
          <cell r="F565">
            <v>0</v>
          </cell>
          <cell r="G565">
            <v>0</v>
          </cell>
          <cell r="H565">
            <v>4550.3855407739902</v>
          </cell>
          <cell r="I565">
            <v>11.608880937499999</v>
          </cell>
          <cell r="J565">
            <v>0</v>
          </cell>
          <cell r="K565">
            <v>0</v>
          </cell>
          <cell r="L565">
            <v>0</v>
          </cell>
          <cell r="M565">
            <v>0</v>
          </cell>
          <cell r="N565">
            <v>5.486365030848292E-2</v>
          </cell>
          <cell r="O565">
            <v>10921.589362905612</v>
          </cell>
          <cell r="P565">
            <v>31239.671982395957</v>
          </cell>
          <cell r="Q565">
            <v>47392.587903696687</v>
          </cell>
          <cell r="R565">
            <v>62597.862424809842</v>
          </cell>
          <cell r="S565">
            <v>136278.67074324546</v>
          </cell>
          <cell r="T565">
            <v>1556.245158624936</v>
          </cell>
          <cell r="U565">
            <v>1558.513812024524</v>
          </cell>
          <cell r="V565">
            <v>1600.8518662725285</v>
          </cell>
          <cell r="W565">
            <v>1628.7779814317707</v>
          </cell>
          <cell r="X565">
            <v>1717.5649125588825</v>
          </cell>
          <cell r="Y565">
            <v>542.84988213975544</v>
          </cell>
          <cell r="Z565">
            <v>586.79871178722351</v>
          </cell>
          <cell r="AA565">
            <v>614.77389207778799</v>
          </cell>
          <cell r="AB565">
            <v>657.20930682360654</v>
          </cell>
          <cell r="AC565">
            <v>740.21678628242353</v>
          </cell>
          <cell r="AD565">
            <v>112.75779570163213</v>
          </cell>
          <cell r="AE565">
            <v>157.87667240662699</v>
          </cell>
          <cell r="AF565">
            <v>164.67725955626227</v>
          </cell>
          <cell r="AG565">
            <v>166.17118807821083</v>
          </cell>
          <cell r="AH565">
            <v>140.36688784736953</v>
          </cell>
        </row>
        <row r="566">
          <cell r="B566">
            <v>13424</v>
          </cell>
          <cell r="C566" t="str">
            <v>DE</v>
          </cell>
          <cell r="D566" t="str">
            <v>Municipal</v>
          </cell>
          <cell r="E566">
            <v>1.7165225773969089E-2</v>
          </cell>
          <cell r="F566">
            <v>0</v>
          </cell>
          <cell r="G566">
            <v>0</v>
          </cell>
          <cell r="H566">
            <v>4550.3855407739902</v>
          </cell>
          <cell r="I566">
            <v>11.608880937499999</v>
          </cell>
          <cell r="J566">
            <v>0</v>
          </cell>
          <cell r="K566">
            <v>0</v>
          </cell>
          <cell r="L566">
            <v>0</v>
          </cell>
          <cell r="M566">
            <v>0</v>
          </cell>
          <cell r="N566">
            <v>5.486365030848292E-2</v>
          </cell>
          <cell r="O566">
            <v>10921.589362905612</v>
          </cell>
          <cell r="P566">
            <v>31239.671982395957</v>
          </cell>
          <cell r="Q566">
            <v>47392.587903696687</v>
          </cell>
          <cell r="R566">
            <v>62597.862424809842</v>
          </cell>
          <cell r="S566">
            <v>136278.67074324546</v>
          </cell>
          <cell r="T566">
            <v>1556.245158624936</v>
          </cell>
          <cell r="U566">
            <v>1558.513812024524</v>
          </cell>
          <cell r="V566">
            <v>1600.8518662725285</v>
          </cell>
          <cell r="W566">
            <v>1628.7779814317707</v>
          </cell>
          <cell r="X566">
            <v>1717.5649125588825</v>
          </cell>
          <cell r="Y566">
            <v>542.84988213975544</v>
          </cell>
          <cell r="Z566">
            <v>586.79871178722351</v>
          </cell>
          <cell r="AA566">
            <v>614.77389207778799</v>
          </cell>
          <cell r="AB566">
            <v>657.20930682360654</v>
          </cell>
          <cell r="AC566">
            <v>740.21678628242353</v>
          </cell>
          <cell r="AD566">
            <v>112.75779570163213</v>
          </cell>
          <cell r="AE566">
            <v>157.87667240662699</v>
          </cell>
          <cell r="AF566">
            <v>164.67725955626227</v>
          </cell>
          <cell r="AG566">
            <v>166.17118807821083</v>
          </cell>
          <cell r="AH566">
            <v>140.36688784736953</v>
          </cell>
        </row>
        <row r="567">
          <cell r="B567">
            <v>3732</v>
          </cell>
          <cell r="C567" t="str">
            <v>DE</v>
          </cell>
          <cell r="D567" t="str">
            <v>Municipal</v>
          </cell>
          <cell r="E567">
            <v>1.7165225773969089E-2</v>
          </cell>
          <cell r="F567">
            <v>0</v>
          </cell>
          <cell r="G567">
            <v>0</v>
          </cell>
          <cell r="H567">
            <v>4550.3855407739902</v>
          </cell>
          <cell r="I567">
            <v>11.608880937499999</v>
          </cell>
          <cell r="J567">
            <v>0</v>
          </cell>
          <cell r="K567">
            <v>0</v>
          </cell>
          <cell r="L567">
            <v>0</v>
          </cell>
          <cell r="M567">
            <v>0</v>
          </cell>
          <cell r="N567">
            <v>5.486365030848292E-2</v>
          </cell>
          <cell r="O567">
            <v>10921.589362905612</v>
          </cell>
          <cell r="P567">
            <v>31239.671982395957</v>
          </cell>
          <cell r="Q567">
            <v>47392.587903696687</v>
          </cell>
          <cell r="R567">
            <v>62597.862424809842</v>
          </cell>
          <cell r="S567">
            <v>136278.67074324546</v>
          </cell>
          <cell r="T567">
            <v>1556.245158624936</v>
          </cell>
          <cell r="U567">
            <v>1558.513812024524</v>
          </cell>
          <cell r="V567">
            <v>1600.8518662725285</v>
          </cell>
          <cell r="W567">
            <v>1628.7779814317707</v>
          </cell>
          <cell r="X567">
            <v>1717.5649125588825</v>
          </cell>
          <cell r="Y567">
            <v>542.84988213975544</v>
          </cell>
          <cell r="Z567">
            <v>586.79871178722351</v>
          </cell>
          <cell r="AA567">
            <v>614.77389207778799</v>
          </cell>
          <cell r="AB567">
            <v>657.20930682360654</v>
          </cell>
          <cell r="AC567">
            <v>740.21678628242353</v>
          </cell>
          <cell r="AD567">
            <v>112.75779570163213</v>
          </cell>
          <cell r="AE567">
            <v>157.87667240662699</v>
          </cell>
          <cell r="AF567">
            <v>164.67725955626227</v>
          </cell>
          <cell r="AG567">
            <v>166.17118807821083</v>
          </cell>
          <cell r="AH567">
            <v>140.36688784736953</v>
          </cell>
        </row>
        <row r="568">
          <cell r="B568">
            <v>12478</v>
          </cell>
          <cell r="C568" t="str">
            <v>DE</v>
          </cell>
          <cell r="D568" t="str">
            <v>Municipal</v>
          </cell>
          <cell r="E568">
            <v>1.7165225773969089E-2</v>
          </cell>
          <cell r="F568">
            <v>1</v>
          </cell>
          <cell r="G568">
            <v>11218.508687258687</v>
          </cell>
          <cell r="H568">
            <v>11218.508687258687</v>
          </cell>
          <cell r="I568">
            <v>11.608880937499999</v>
          </cell>
          <cell r="J568">
            <v>12884</v>
          </cell>
          <cell r="K568">
            <v>92979</v>
          </cell>
          <cell r="L568">
            <v>8288</v>
          </cell>
          <cell r="M568">
            <v>0.12615135823659107</v>
          </cell>
          <cell r="N568">
            <v>0.12615135823659107</v>
          </cell>
          <cell r="O568">
            <v>10921.589362905612</v>
          </cell>
          <cell r="P568">
            <v>31239.671982395957</v>
          </cell>
          <cell r="Q568">
            <v>47392.587903696687</v>
          </cell>
          <cell r="R568">
            <v>62597.862424809842</v>
          </cell>
          <cell r="S568">
            <v>136278.67074324546</v>
          </cell>
          <cell r="T568">
            <v>1556.245158624936</v>
          </cell>
          <cell r="U568">
            <v>1558.513812024524</v>
          </cell>
          <cell r="V568">
            <v>1600.8518662725285</v>
          </cell>
          <cell r="W568">
            <v>1628.7779814317707</v>
          </cell>
          <cell r="X568">
            <v>1717.5649125588825</v>
          </cell>
          <cell r="Y568">
            <v>542.84988213975544</v>
          </cell>
          <cell r="Z568">
            <v>586.79871178722351</v>
          </cell>
          <cell r="AA568">
            <v>614.77389207778799</v>
          </cell>
          <cell r="AB568">
            <v>657.20930682360654</v>
          </cell>
          <cell r="AC568">
            <v>740.21678628242353</v>
          </cell>
          <cell r="AD568">
            <v>112.75779570163213</v>
          </cell>
          <cell r="AE568">
            <v>157.87667240662699</v>
          </cell>
          <cell r="AF568">
            <v>164.67725955626227</v>
          </cell>
          <cell r="AG568">
            <v>166.17118807821083</v>
          </cell>
          <cell r="AH568">
            <v>140.36688784736953</v>
          </cell>
        </row>
        <row r="569">
          <cell r="B569">
            <v>17457</v>
          </cell>
          <cell r="C569" t="str">
            <v>DE</v>
          </cell>
          <cell r="D569" t="str">
            <v>Municipal</v>
          </cell>
          <cell r="E569">
            <v>1.7165225773969089E-2</v>
          </cell>
          <cell r="F569">
            <v>0</v>
          </cell>
          <cell r="G569">
            <v>0</v>
          </cell>
          <cell r="H569">
            <v>4550.3855407739902</v>
          </cell>
          <cell r="I569">
            <v>11.608880937499999</v>
          </cell>
          <cell r="J569">
            <v>0</v>
          </cell>
          <cell r="K569">
            <v>0</v>
          </cell>
          <cell r="L569">
            <v>0</v>
          </cell>
          <cell r="M569">
            <v>0</v>
          </cell>
          <cell r="N569">
            <v>5.486365030848292E-2</v>
          </cell>
          <cell r="O569">
            <v>10921.589362905612</v>
          </cell>
          <cell r="P569">
            <v>31239.671982395957</v>
          </cell>
          <cell r="Q569">
            <v>47392.587903696687</v>
          </cell>
          <cell r="R569">
            <v>62597.862424809842</v>
          </cell>
          <cell r="S569">
            <v>136278.67074324546</v>
          </cell>
          <cell r="T569">
            <v>1556.245158624936</v>
          </cell>
          <cell r="U569">
            <v>1558.513812024524</v>
          </cell>
          <cell r="V569">
            <v>1600.8518662725285</v>
          </cell>
          <cell r="W569">
            <v>1628.7779814317707</v>
          </cell>
          <cell r="X569">
            <v>1717.5649125588825</v>
          </cell>
          <cell r="Y569">
            <v>542.84988213975544</v>
          </cell>
          <cell r="Z569">
            <v>586.79871178722351</v>
          </cell>
          <cell r="AA569">
            <v>614.77389207778799</v>
          </cell>
          <cell r="AB569">
            <v>657.20930682360654</v>
          </cell>
          <cell r="AC569">
            <v>740.21678628242353</v>
          </cell>
          <cell r="AD569">
            <v>112.75779570163213</v>
          </cell>
          <cell r="AE569">
            <v>157.87667240662699</v>
          </cell>
          <cell r="AF569">
            <v>164.67725955626227</v>
          </cell>
          <cell r="AG569">
            <v>166.17118807821083</v>
          </cell>
          <cell r="AH569">
            <v>140.36688784736953</v>
          </cell>
        </row>
        <row r="570">
          <cell r="B570">
            <v>1611</v>
          </cell>
          <cell r="C570" t="str">
            <v>DE</v>
          </cell>
          <cell r="D570" t="str">
            <v>Retail Power Marketer</v>
          </cell>
          <cell r="E570">
            <v>1.7165225773969089E-2</v>
          </cell>
          <cell r="F570">
            <v>0</v>
          </cell>
          <cell r="G570">
            <v>0</v>
          </cell>
          <cell r="H570">
            <v>6291.4423099164442</v>
          </cell>
          <cell r="I570">
            <v>11.608880937499999</v>
          </cell>
          <cell r="J570">
            <v>0</v>
          </cell>
          <cell r="K570">
            <v>0</v>
          </cell>
          <cell r="L570">
            <v>0</v>
          </cell>
          <cell r="M570">
            <v>0</v>
          </cell>
          <cell r="N570">
            <v>4.091670262318204E-2</v>
          </cell>
          <cell r="O570">
            <v>10921.589362905612</v>
          </cell>
          <cell r="P570">
            <v>31239.671982395957</v>
          </cell>
          <cell r="Q570">
            <v>47392.587903696687</v>
          </cell>
          <cell r="R570">
            <v>62597.862424809842</v>
          </cell>
          <cell r="S570">
            <v>136278.67074324546</v>
          </cell>
          <cell r="T570">
            <v>1556.245158624936</v>
          </cell>
          <cell r="U570">
            <v>1558.513812024524</v>
          </cell>
          <cell r="V570">
            <v>1600.8518662725285</v>
          </cell>
          <cell r="W570">
            <v>1628.7779814317707</v>
          </cell>
          <cell r="X570">
            <v>1717.5649125588825</v>
          </cell>
          <cell r="Y570">
            <v>542.84988213975544</v>
          </cell>
          <cell r="Z570">
            <v>586.79871178722351</v>
          </cell>
          <cell r="AA570">
            <v>614.77389207778799</v>
          </cell>
          <cell r="AB570">
            <v>657.20930682360654</v>
          </cell>
          <cell r="AC570">
            <v>740.21678628242353</v>
          </cell>
          <cell r="AD570">
            <v>112.75779570163213</v>
          </cell>
          <cell r="AE570">
            <v>157.87667240662699</v>
          </cell>
          <cell r="AF570">
            <v>164.67725955626227</v>
          </cell>
          <cell r="AG570">
            <v>166.17118807821083</v>
          </cell>
          <cell r="AH570">
            <v>140.36688784736953</v>
          </cell>
        </row>
        <row r="571">
          <cell r="B571">
            <v>4100</v>
          </cell>
          <cell r="C571" t="str">
            <v>DE</v>
          </cell>
          <cell r="D571" t="str">
            <v>Retail Power Marketer</v>
          </cell>
          <cell r="E571">
            <v>1.7165225773969089E-2</v>
          </cell>
          <cell r="F571">
            <v>1</v>
          </cell>
          <cell r="G571">
            <v>9958.9631787619492</v>
          </cell>
          <cell r="H571">
            <v>9958.9631787619492</v>
          </cell>
          <cell r="I571">
            <v>11.608880937499999</v>
          </cell>
          <cell r="J571">
            <v>88790</v>
          </cell>
          <cell r="K571">
            <v>1032376</v>
          </cell>
          <cell r="L571">
            <v>103663</v>
          </cell>
          <cell r="M571">
            <v>7.2017426697745052E-2</v>
          </cell>
          <cell r="N571">
            <v>7.2017426697745052E-2</v>
          </cell>
          <cell r="O571">
            <v>10921.589362905612</v>
          </cell>
          <cell r="P571">
            <v>31239.671982395957</v>
          </cell>
          <cell r="Q571">
            <v>47392.587903696687</v>
          </cell>
          <cell r="R571">
            <v>62597.862424809842</v>
          </cell>
          <cell r="S571">
            <v>136278.67074324546</v>
          </cell>
          <cell r="T571">
            <v>1556.245158624936</v>
          </cell>
          <cell r="U571">
            <v>1558.513812024524</v>
          </cell>
          <cell r="V571">
            <v>1600.8518662725285</v>
          </cell>
          <cell r="W571">
            <v>1628.7779814317707</v>
          </cell>
          <cell r="X571">
            <v>1717.5649125588825</v>
          </cell>
          <cell r="Y571">
            <v>542.84988213975544</v>
          </cell>
          <cell r="Z571">
            <v>586.79871178722351</v>
          </cell>
          <cell r="AA571">
            <v>614.77389207778799</v>
          </cell>
          <cell r="AB571">
            <v>657.20930682360654</v>
          </cell>
          <cell r="AC571">
            <v>740.21678628242353</v>
          </cell>
          <cell r="AD571">
            <v>112.75779570163213</v>
          </cell>
          <cell r="AE571">
            <v>157.87667240662699</v>
          </cell>
          <cell r="AF571">
            <v>164.67725955626227</v>
          </cell>
          <cell r="AG571">
            <v>166.17118807821083</v>
          </cell>
          <cell r="AH571">
            <v>140.36688784736953</v>
          </cell>
        </row>
        <row r="572">
          <cell r="B572">
            <v>4191</v>
          </cell>
          <cell r="C572" t="str">
            <v>DE</v>
          </cell>
          <cell r="D572" t="str">
            <v>Retail Power Marketer</v>
          </cell>
          <cell r="E572">
            <v>0.20917795158228208</v>
          </cell>
          <cell r="F572">
            <v>0</v>
          </cell>
          <cell r="G572">
            <v>0</v>
          </cell>
          <cell r="H572">
            <v>6291.4423099164442</v>
          </cell>
          <cell r="I572">
            <v>11.608880937499999</v>
          </cell>
          <cell r="J572">
            <v>0</v>
          </cell>
          <cell r="K572">
            <v>0</v>
          </cell>
          <cell r="L572">
            <v>0</v>
          </cell>
          <cell r="M572">
            <v>0</v>
          </cell>
          <cell r="N572">
            <v>4.091670262318204E-2</v>
          </cell>
          <cell r="O572">
            <v>10921.589362905612</v>
          </cell>
          <cell r="P572">
            <v>31239.671982395957</v>
          </cell>
          <cell r="Q572">
            <v>47392.587903696687</v>
          </cell>
          <cell r="R572">
            <v>62597.862424809842</v>
          </cell>
          <cell r="S572">
            <v>136278.67074324546</v>
          </cell>
          <cell r="T572">
            <v>1556.245158624936</v>
          </cell>
          <cell r="U572">
            <v>1558.513812024524</v>
          </cell>
          <cell r="V572">
            <v>1600.8518662725285</v>
          </cell>
          <cell r="W572">
            <v>1628.7779814317707</v>
          </cell>
          <cell r="X572">
            <v>1717.5649125588825</v>
          </cell>
          <cell r="Y572">
            <v>542.84988213975544</v>
          </cell>
          <cell r="Z572">
            <v>586.79871178722351</v>
          </cell>
          <cell r="AA572">
            <v>614.77389207778799</v>
          </cell>
          <cell r="AB572">
            <v>657.20930682360654</v>
          </cell>
          <cell r="AC572">
            <v>740.21678628242353</v>
          </cell>
          <cell r="AD572">
            <v>112.75779570163213</v>
          </cell>
          <cell r="AE572">
            <v>157.87667240662699</v>
          </cell>
          <cell r="AF572">
            <v>164.67725955626227</v>
          </cell>
          <cell r="AG572">
            <v>166.17118807821083</v>
          </cell>
          <cell r="AH572">
            <v>140.36688784736953</v>
          </cell>
        </row>
        <row r="573">
          <cell r="B573">
            <v>7279</v>
          </cell>
          <cell r="C573" t="str">
            <v>DE</v>
          </cell>
          <cell r="D573" t="str">
            <v>Retail Power Marketer</v>
          </cell>
          <cell r="E573">
            <v>1.7165225773969089E-2</v>
          </cell>
          <cell r="F573">
            <v>1</v>
          </cell>
          <cell r="G573">
            <v>12952.947827280392</v>
          </cell>
          <cell r="H573">
            <v>12952.947827280392</v>
          </cell>
          <cell r="I573">
            <v>11.608880937499999</v>
          </cell>
          <cell r="J573">
            <v>506688.3</v>
          </cell>
          <cell r="K573">
            <v>3963887</v>
          </cell>
          <cell r="L573">
            <v>306022</v>
          </cell>
          <cell r="M573">
            <v>0.11707130512371632</v>
          </cell>
          <cell r="N573">
            <v>0.11707130512371632</v>
          </cell>
          <cell r="O573">
            <v>10921.589362905612</v>
          </cell>
          <cell r="P573">
            <v>31239.671982395957</v>
          </cell>
          <cell r="Q573">
            <v>47392.587903696687</v>
          </cell>
          <cell r="R573">
            <v>62597.862424809842</v>
          </cell>
          <cell r="S573">
            <v>136278.67074324546</v>
          </cell>
          <cell r="T573">
            <v>1556.245158624936</v>
          </cell>
          <cell r="U573">
            <v>1558.513812024524</v>
          </cell>
          <cell r="V573">
            <v>1600.8518662725285</v>
          </cell>
          <cell r="W573">
            <v>1628.7779814317707</v>
          </cell>
          <cell r="X573">
            <v>1717.5649125588825</v>
          </cell>
          <cell r="Y573">
            <v>542.84988213975544</v>
          </cell>
          <cell r="Z573">
            <v>586.79871178722351</v>
          </cell>
          <cell r="AA573">
            <v>614.77389207778799</v>
          </cell>
          <cell r="AB573">
            <v>657.20930682360654</v>
          </cell>
          <cell r="AC573">
            <v>740.21678628242353</v>
          </cell>
          <cell r="AD573">
            <v>112.75779570163213</v>
          </cell>
          <cell r="AE573">
            <v>157.87667240662699</v>
          </cell>
          <cell r="AF573">
            <v>164.67725955626227</v>
          </cell>
          <cell r="AG573">
            <v>166.17118807821083</v>
          </cell>
          <cell r="AH573">
            <v>140.36688784736953</v>
          </cell>
        </row>
        <row r="574">
          <cell r="B574">
            <v>13374</v>
          </cell>
          <cell r="C574" t="str">
            <v>DE</v>
          </cell>
          <cell r="D574" t="str">
            <v>Retail Power Marketer</v>
          </cell>
          <cell r="E574">
            <v>1.7165225773969089E-2</v>
          </cell>
          <cell r="F574">
            <v>1</v>
          </cell>
          <cell r="G574">
            <v>12202.776381870008</v>
          </cell>
          <cell r="H574">
            <v>12202.776381870008</v>
          </cell>
          <cell r="I574">
            <v>11.608880937499999</v>
          </cell>
          <cell r="J574">
            <v>949668</v>
          </cell>
          <cell r="K574">
            <v>11631479</v>
          </cell>
          <cell r="L574">
            <v>953183</v>
          </cell>
          <cell r="M574">
            <v>7.0230393271243599E-2</v>
          </cell>
          <cell r="N574">
            <v>7.0230393271243599E-2</v>
          </cell>
          <cell r="O574">
            <v>10921.589362905612</v>
          </cell>
          <cell r="P574">
            <v>31239.671982395957</v>
          </cell>
          <cell r="Q574">
            <v>47392.587903696687</v>
          </cell>
          <cell r="R574">
            <v>62597.862424809842</v>
          </cell>
          <cell r="S574">
            <v>136278.67074324546</v>
          </cell>
          <cell r="T574">
            <v>1556.245158624936</v>
          </cell>
          <cell r="U574">
            <v>1558.513812024524</v>
          </cell>
          <cell r="V574">
            <v>1600.8518662725285</v>
          </cell>
          <cell r="W574">
            <v>1628.7779814317707</v>
          </cell>
          <cell r="X574">
            <v>1717.5649125588825</v>
          </cell>
          <cell r="Y574">
            <v>542.84988213975544</v>
          </cell>
          <cell r="Z574">
            <v>586.79871178722351</v>
          </cell>
          <cell r="AA574">
            <v>614.77389207778799</v>
          </cell>
          <cell r="AB574">
            <v>657.20930682360654</v>
          </cell>
          <cell r="AC574">
            <v>740.21678628242353</v>
          </cell>
          <cell r="AD574">
            <v>112.75779570163213</v>
          </cell>
          <cell r="AE574">
            <v>157.87667240662699</v>
          </cell>
          <cell r="AF574">
            <v>164.67725955626227</v>
          </cell>
          <cell r="AG574">
            <v>166.17118807821083</v>
          </cell>
          <cell r="AH574">
            <v>140.36688784736953</v>
          </cell>
        </row>
        <row r="575">
          <cell r="B575">
            <v>16840</v>
          </cell>
          <cell r="C575" t="str">
            <v>DE</v>
          </cell>
          <cell r="D575" t="str">
            <v>Retail Power Marketer</v>
          </cell>
          <cell r="E575">
            <v>1.7165225773969089E-2</v>
          </cell>
          <cell r="F575">
            <v>0</v>
          </cell>
          <cell r="G575">
            <v>0</v>
          </cell>
          <cell r="H575">
            <v>6291.4423099164442</v>
          </cell>
          <cell r="I575">
            <v>11.608880937499999</v>
          </cell>
          <cell r="J575">
            <v>0</v>
          </cell>
          <cell r="K575">
            <v>0</v>
          </cell>
          <cell r="L575">
            <v>0</v>
          </cell>
          <cell r="M575">
            <v>0</v>
          </cell>
          <cell r="N575">
            <v>4.091670262318204E-2</v>
          </cell>
          <cell r="O575">
            <v>10921.589362905612</v>
          </cell>
          <cell r="P575">
            <v>31239.671982395957</v>
          </cell>
          <cell r="Q575">
            <v>47392.587903696687</v>
          </cell>
          <cell r="R575">
            <v>62597.862424809842</v>
          </cell>
          <cell r="S575">
            <v>136278.67074324546</v>
          </cell>
          <cell r="T575">
            <v>1556.245158624936</v>
          </cell>
          <cell r="U575">
            <v>1558.513812024524</v>
          </cell>
          <cell r="V575">
            <v>1600.8518662725285</v>
          </cell>
          <cell r="W575">
            <v>1628.7779814317707</v>
          </cell>
          <cell r="X575">
            <v>1717.5649125588825</v>
          </cell>
          <cell r="Y575">
            <v>542.84988213975544</v>
          </cell>
          <cell r="Z575">
            <v>586.79871178722351</v>
          </cell>
          <cell r="AA575">
            <v>614.77389207778799</v>
          </cell>
          <cell r="AB575">
            <v>657.20930682360654</v>
          </cell>
          <cell r="AC575">
            <v>740.21678628242353</v>
          </cell>
          <cell r="AD575">
            <v>112.75779570163213</v>
          </cell>
          <cell r="AE575">
            <v>157.87667240662699</v>
          </cell>
          <cell r="AF575">
            <v>164.67725955626227</v>
          </cell>
          <cell r="AG575">
            <v>166.17118807821083</v>
          </cell>
          <cell r="AH575">
            <v>140.36688784736953</v>
          </cell>
        </row>
        <row r="576">
          <cell r="B576">
            <v>18193</v>
          </cell>
          <cell r="C576" t="str">
            <v>DE</v>
          </cell>
          <cell r="D576" t="str">
            <v>Retail Power Marketer</v>
          </cell>
          <cell r="E576">
            <v>1.7165225773969089E-2</v>
          </cell>
          <cell r="F576">
            <v>0</v>
          </cell>
          <cell r="G576">
            <v>0</v>
          </cell>
          <cell r="H576">
            <v>6291.4423099164442</v>
          </cell>
          <cell r="I576">
            <v>11.608880937499999</v>
          </cell>
          <cell r="J576">
            <v>0</v>
          </cell>
          <cell r="K576">
            <v>0</v>
          </cell>
          <cell r="L576">
            <v>0</v>
          </cell>
          <cell r="M576">
            <v>0</v>
          </cell>
          <cell r="N576">
            <v>4.091670262318204E-2</v>
          </cell>
          <cell r="O576">
            <v>10921.589362905612</v>
          </cell>
          <cell r="P576">
            <v>31239.671982395957</v>
          </cell>
          <cell r="Q576">
            <v>47392.587903696687</v>
          </cell>
          <cell r="R576">
            <v>62597.862424809842</v>
          </cell>
          <cell r="S576">
            <v>136278.67074324546</v>
          </cell>
          <cell r="T576">
            <v>1556.245158624936</v>
          </cell>
          <cell r="U576">
            <v>1558.513812024524</v>
          </cell>
          <cell r="V576">
            <v>1600.8518662725285</v>
          </cell>
          <cell r="W576">
            <v>1628.7779814317707</v>
          </cell>
          <cell r="X576">
            <v>1717.5649125588825</v>
          </cell>
          <cell r="Y576">
            <v>542.84988213975544</v>
          </cell>
          <cell r="Z576">
            <v>586.79871178722351</v>
          </cell>
          <cell r="AA576">
            <v>614.77389207778799</v>
          </cell>
          <cell r="AB576">
            <v>657.20930682360654</v>
          </cell>
          <cell r="AC576">
            <v>740.21678628242353</v>
          </cell>
          <cell r="AD576">
            <v>112.75779570163213</v>
          </cell>
          <cell r="AE576">
            <v>157.87667240662699</v>
          </cell>
          <cell r="AF576">
            <v>164.67725955626227</v>
          </cell>
          <cell r="AG576">
            <v>166.17118807821083</v>
          </cell>
          <cell r="AH576">
            <v>140.36688784736953</v>
          </cell>
        </row>
        <row r="577">
          <cell r="B577">
            <v>18995</v>
          </cell>
          <cell r="C577" t="str">
            <v>DE</v>
          </cell>
          <cell r="D577" t="str">
            <v>Retail Power Marketer</v>
          </cell>
          <cell r="E577">
            <v>1.7165225773969089E-2</v>
          </cell>
          <cell r="F577">
            <v>0</v>
          </cell>
          <cell r="G577">
            <v>0</v>
          </cell>
          <cell r="H577">
            <v>6291.4423099164442</v>
          </cell>
          <cell r="I577">
            <v>11.608880937499999</v>
          </cell>
          <cell r="J577">
            <v>0</v>
          </cell>
          <cell r="K577">
            <v>0</v>
          </cell>
          <cell r="L577">
            <v>0</v>
          </cell>
          <cell r="M577">
            <v>0</v>
          </cell>
          <cell r="N577">
            <v>4.091670262318204E-2</v>
          </cell>
          <cell r="O577">
            <v>10921.589362905612</v>
          </cell>
          <cell r="P577">
            <v>31239.671982395957</v>
          </cell>
          <cell r="Q577">
            <v>47392.587903696687</v>
          </cell>
          <cell r="R577">
            <v>62597.862424809842</v>
          </cell>
          <cell r="S577">
            <v>136278.67074324546</v>
          </cell>
          <cell r="T577">
            <v>1556.245158624936</v>
          </cell>
          <cell r="U577">
            <v>1558.513812024524</v>
          </cell>
          <cell r="V577">
            <v>1600.8518662725285</v>
          </cell>
          <cell r="W577">
            <v>1628.7779814317707</v>
          </cell>
          <cell r="X577">
            <v>1717.5649125588825</v>
          </cell>
          <cell r="Y577">
            <v>542.84988213975544</v>
          </cell>
          <cell r="Z577">
            <v>586.79871178722351</v>
          </cell>
          <cell r="AA577">
            <v>614.77389207778799</v>
          </cell>
          <cell r="AB577">
            <v>657.20930682360654</v>
          </cell>
          <cell r="AC577">
            <v>740.21678628242353</v>
          </cell>
          <cell r="AD577">
            <v>112.75779570163213</v>
          </cell>
          <cell r="AE577">
            <v>157.87667240662699</v>
          </cell>
          <cell r="AF577">
            <v>164.67725955626227</v>
          </cell>
          <cell r="AG577">
            <v>166.17118807821083</v>
          </cell>
          <cell r="AH577">
            <v>140.36688784736953</v>
          </cell>
        </row>
        <row r="578">
          <cell r="B578">
            <v>19107</v>
          </cell>
          <cell r="C578" t="str">
            <v>DE</v>
          </cell>
          <cell r="D578" t="str">
            <v>Retail Power Marketer</v>
          </cell>
          <cell r="E578">
            <v>1.7165225773969089E-2</v>
          </cell>
          <cell r="F578">
            <v>0</v>
          </cell>
          <cell r="G578">
            <v>0</v>
          </cell>
          <cell r="H578">
            <v>6291.4423099164442</v>
          </cell>
          <cell r="I578">
            <v>11.608880937499999</v>
          </cell>
          <cell r="J578">
            <v>0</v>
          </cell>
          <cell r="K578">
            <v>0</v>
          </cell>
          <cell r="L578">
            <v>0</v>
          </cell>
          <cell r="M578">
            <v>0</v>
          </cell>
          <cell r="N578">
            <v>4.091670262318204E-2</v>
          </cell>
          <cell r="O578">
            <v>10921.589362905612</v>
          </cell>
          <cell r="P578">
            <v>31239.671982395957</v>
          </cell>
          <cell r="Q578">
            <v>47392.587903696687</v>
          </cell>
          <cell r="R578">
            <v>62597.862424809842</v>
          </cell>
          <cell r="S578">
            <v>136278.67074324546</v>
          </cell>
          <cell r="T578">
            <v>1556.245158624936</v>
          </cell>
          <cell r="U578">
            <v>1558.513812024524</v>
          </cell>
          <cell r="V578">
            <v>1600.8518662725285</v>
          </cell>
          <cell r="W578">
            <v>1628.7779814317707</v>
          </cell>
          <cell r="X578">
            <v>1717.5649125588825</v>
          </cell>
          <cell r="Y578">
            <v>542.84988213975544</v>
          </cell>
          <cell r="Z578">
            <v>586.79871178722351</v>
          </cell>
          <cell r="AA578">
            <v>614.77389207778799</v>
          </cell>
          <cell r="AB578">
            <v>657.20930682360654</v>
          </cell>
          <cell r="AC578">
            <v>740.21678628242353</v>
          </cell>
          <cell r="AD578">
            <v>112.75779570163213</v>
          </cell>
          <cell r="AE578">
            <v>157.87667240662699</v>
          </cell>
          <cell r="AF578">
            <v>164.67725955626227</v>
          </cell>
          <cell r="AG578">
            <v>166.17118807821083</v>
          </cell>
          <cell r="AH578">
            <v>140.36688784736953</v>
          </cell>
        </row>
        <row r="579">
          <cell r="B579">
            <v>20659</v>
          </cell>
          <cell r="C579" t="str">
            <v>DE</v>
          </cell>
          <cell r="D579" t="str">
            <v>Retail Power Marketer</v>
          </cell>
          <cell r="E579">
            <v>1.7165225773969089E-2</v>
          </cell>
          <cell r="F579">
            <v>1</v>
          </cell>
          <cell r="G579">
            <v>10415.227207568807</v>
          </cell>
          <cell r="H579">
            <v>10415.227207568807</v>
          </cell>
          <cell r="I579">
            <v>11.608880937499999</v>
          </cell>
          <cell r="J579">
            <v>44610</v>
          </cell>
          <cell r="K579">
            <v>581253</v>
          </cell>
          <cell r="L579">
            <v>55808</v>
          </cell>
          <cell r="M579">
            <v>6.3372711834055045E-2</v>
          </cell>
          <cell r="N579">
            <v>6.3372711834055045E-2</v>
          </cell>
          <cell r="O579">
            <v>10921.589362905612</v>
          </cell>
          <cell r="P579">
            <v>31239.671982395957</v>
          </cell>
          <cell r="Q579">
            <v>47392.587903696687</v>
          </cell>
          <cell r="R579">
            <v>62597.862424809842</v>
          </cell>
          <cell r="S579">
            <v>136278.67074324546</v>
          </cell>
          <cell r="T579">
            <v>1556.245158624936</v>
          </cell>
          <cell r="U579">
            <v>1558.513812024524</v>
          </cell>
          <cell r="V579">
            <v>1600.8518662725285</v>
          </cell>
          <cell r="W579">
            <v>1628.7779814317707</v>
          </cell>
          <cell r="X579">
            <v>1717.5649125588825</v>
          </cell>
          <cell r="Y579">
            <v>542.84988213975544</v>
          </cell>
          <cell r="Z579">
            <v>586.79871178722351</v>
          </cell>
          <cell r="AA579">
            <v>614.77389207778799</v>
          </cell>
          <cell r="AB579">
            <v>657.20930682360654</v>
          </cell>
          <cell r="AC579">
            <v>740.21678628242353</v>
          </cell>
          <cell r="AD579">
            <v>112.75779570163213</v>
          </cell>
          <cell r="AE579">
            <v>157.87667240662699</v>
          </cell>
          <cell r="AF579">
            <v>164.67725955626227</v>
          </cell>
          <cell r="AG579">
            <v>166.17118807821083</v>
          </cell>
          <cell r="AH579">
            <v>140.36688784736953</v>
          </cell>
        </row>
        <row r="580">
          <cell r="B580">
            <v>21795</v>
          </cell>
          <cell r="C580" t="str">
            <v>DE</v>
          </cell>
          <cell r="D580" t="str">
            <v>Retail Power Marketer</v>
          </cell>
          <cell r="E580">
            <v>1.7165225773969089E-2</v>
          </cell>
          <cell r="F580">
            <v>0</v>
          </cell>
          <cell r="G580">
            <v>0</v>
          </cell>
          <cell r="H580">
            <v>6291.4423099164442</v>
          </cell>
          <cell r="I580">
            <v>11.608880937499999</v>
          </cell>
          <cell r="J580">
            <v>0</v>
          </cell>
          <cell r="K580">
            <v>0</v>
          </cell>
          <cell r="L580">
            <v>0</v>
          </cell>
          <cell r="M580">
            <v>0</v>
          </cell>
          <cell r="N580">
            <v>4.091670262318204E-2</v>
          </cell>
          <cell r="O580">
            <v>10921.589362905612</v>
          </cell>
          <cell r="P580">
            <v>31239.671982395957</v>
          </cell>
          <cell r="Q580">
            <v>47392.587903696687</v>
          </cell>
          <cell r="R580">
            <v>62597.862424809842</v>
          </cell>
          <cell r="S580">
            <v>136278.67074324546</v>
          </cell>
          <cell r="T580">
            <v>1556.245158624936</v>
          </cell>
          <cell r="U580">
            <v>1558.513812024524</v>
          </cell>
          <cell r="V580">
            <v>1600.8518662725285</v>
          </cell>
          <cell r="W580">
            <v>1628.7779814317707</v>
          </cell>
          <cell r="X580">
            <v>1717.5649125588825</v>
          </cell>
          <cell r="Y580">
            <v>542.84988213975544</v>
          </cell>
          <cell r="Z580">
            <v>586.79871178722351</v>
          </cell>
          <cell r="AA580">
            <v>614.77389207778799</v>
          </cell>
          <cell r="AB580">
            <v>657.20930682360654</v>
          </cell>
          <cell r="AC580">
            <v>740.21678628242353</v>
          </cell>
          <cell r="AD580">
            <v>112.75779570163213</v>
          </cell>
          <cell r="AE580">
            <v>157.87667240662699</v>
          </cell>
          <cell r="AF580">
            <v>164.67725955626227</v>
          </cell>
          <cell r="AG580">
            <v>166.17118807821083</v>
          </cell>
          <cell r="AH580">
            <v>140.36688784736953</v>
          </cell>
        </row>
        <row r="581">
          <cell r="B581">
            <v>28802</v>
          </cell>
          <cell r="C581" t="str">
            <v>DE</v>
          </cell>
          <cell r="D581" t="str">
            <v>Retail Power Marketer</v>
          </cell>
          <cell r="E581">
            <v>1.7165225773969089E-2</v>
          </cell>
          <cell r="F581">
            <v>0</v>
          </cell>
          <cell r="G581">
            <v>0</v>
          </cell>
          <cell r="H581">
            <v>6291.4423099164442</v>
          </cell>
          <cell r="I581">
            <v>11.608880937499999</v>
          </cell>
          <cell r="J581">
            <v>0</v>
          </cell>
          <cell r="K581">
            <v>0</v>
          </cell>
          <cell r="L581">
            <v>0</v>
          </cell>
          <cell r="M581">
            <v>0</v>
          </cell>
          <cell r="N581">
            <v>4.091670262318204E-2</v>
          </cell>
          <cell r="O581">
            <v>10921.589362905612</v>
          </cell>
          <cell r="P581">
            <v>31239.671982395957</v>
          </cell>
          <cell r="Q581">
            <v>47392.587903696687</v>
          </cell>
          <cell r="R581">
            <v>62597.862424809842</v>
          </cell>
          <cell r="S581">
            <v>136278.67074324546</v>
          </cell>
          <cell r="T581">
            <v>1556.245158624936</v>
          </cell>
          <cell r="U581">
            <v>1558.513812024524</v>
          </cell>
          <cell r="V581">
            <v>1600.8518662725285</v>
          </cell>
          <cell r="W581">
            <v>1628.7779814317707</v>
          </cell>
          <cell r="X581">
            <v>1717.5649125588825</v>
          </cell>
          <cell r="Y581">
            <v>542.84988213975544</v>
          </cell>
          <cell r="Z581">
            <v>586.79871178722351</v>
          </cell>
          <cell r="AA581">
            <v>614.77389207778799</v>
          </cell>
          <cell r="AB581">
            <v>657.20930682360654</v>
          </cell>
          <cell r="AC581">
            <v>740.21678628242353</v>
          </cell>
          <cell r="AD581">
            <v>112.75779570163213</v>
          </cell>
          <cell r="AE581">
            <v>157.87667240662699</v>
          </cell>
          <cell r="AF581">
            <v>164.67725955626227</v>
          </cell>
          <cell r="AG581">
            <v>166.17118807821083</v>
          </cell>
          <cell r="AH581">
            <v>140.36688784736953</v>
          </cell>
        </row>
        <row r="582">
          <cell r="B582">
            <v>50153</v>
          </cell>
          <cell r="C582" t="str">
            <v>DE</v>
          </cell>
          <cell r="D582" t="str">
            <v>Retail Power Marketer</v>
          </cell>
          <cell r="E582">
            <v>1.7165225773969089E-2</v>
          </cell>
          <cell r="F582">
            <v>0</v>
          </cell>
          <cell r="G582">
            <v>0</v>
          </cell>
          <cell r="H582">
            <v>6291.4423099164442</v>
          </cell>
          <cell r="I582">
            <v>11.608880937499999</v>
          </cell>
          <cell r="J582">
            <v>0</v>
          </cell>
          <cell r="K582">
            <v>0</v>
          </cell>
          <cell r="L582">
            <v>0</v>
          </cell>
          <cell r="M582">
            <v>0</v>
          </cell>
          <cell r="N582">
            <v>4.091670262318204E-2</v>
          </cell>
          <cell r="O582">
            <v>10921.589362905612</v>
          </cell>
          <cell r="P582">
            <v>31239.671982395957</v>
          </cell>
          <cell r="Q582">
            <v>47392.587903696687</v>
          </cell>
          <cell r="R582">
            <v>62597.862424809842</v>
          </cell>
          <cell r="S582">
            <v>136278.67074324546</v>
          </cell>
          <cell r="T582">
            <v>1556.245158624936</v>
          </cell>
          <cell r="U582">
            <v>1558.513812024524</v>
          </cell>
          <cell r="V582">
            <v>1600.8518662725285</v>
          </cell>
          <cell r="W582">
            <v>1628.7779814317707</v>
          </cell>
          <cell r="X582">
            <v>1717.5649125588825</v>
          </cell>
          <cell r="Y582">
            <v>542.84988213975544</v>
          </cell>
          <cell r="Z582">
            <v>586.79871178722351</v>
          </cell>
          <cell r="AA582">
            <v>614.77389207778799</v>
          </cell>
          <cell r="AB582">
            <v>657.20930682360654</v>
          </cell>
          <cell r="AC582">
            <v>740.21678628242353</v>
          </cell>
          <cell r="AD582">
            <v>112.75779570163213</v>
          </cell>
          <cell r="AE582">
            <v>157.87667240662699</v>
          </cell>
          <cell r="AF582">
            <v>164.67725955626227</v>
          </cell>
          <cell r="AG582">
            <v>166.17118807821083</v>
          </cell>
          <cell r="AH582">
            <v>140.36688784736953</v>
          </cell>
        </row>
        <row r="583">
          <cell r="B583">
            <v>54820</v>
          </cell>
          <cell r="C583" t="str">
            <v>DE</v>
          </cell>
          <cell r="D583" t="str">
            <v>Retail Power Marketer</v>
          </cell>
          <cell r="E583">
            <v>1.7165225773969089E-2</v>
          </cell>
          <cell r="F583">
            <v>1</v>
          </cell>
          <cell r="G583">
            <v>10742.205023674709</v>
          </cell>
          <cell r="H583">
            <v>10742.205023674709</v>
          </cell>
          <cell r="I583">
            <v>11.608880937499999</v>
          </cell>
          <cell r="J583">
            <v>1608538.1</v>
          </cell>
          <cell r="K583">
            <v>13855006</v>
          </cell>
          <cell r="L583">
            <v>1289773</v>
          </cell>
          <cell r="M583">
            <v>0.10312981789247683</v>
          </cell>
          <cell r="N583">
            <v>0.10312981789247683</v>
          </cell>
          <cell r="O583">
            <v>10921.589362905612</v>
          </cell>
          <cell r="P583">
            <v>31239.671982395957</v>
          </cell>
          <cell r="Q583">
            <v>47392.587903696687</v>
          </cell>
          <cell r="R583">
            <v>62597.862424809842</v>
          </cell>
          <cell r="S583">
            <v>136278.67074324546</v>
          </cell>
          <cell r="T583">
            <v>1556.245158624936</v>
          </cell>
          <cell r="U583">
            <v>1558.513812024524</v>
          </cell>
          <cell r="V583">
            <v>1600.8518662725285</v>
          </cell>
          <cell r="W583">
            <v>1628.7779814317707</v>
          </cell>
          <cell r="X583">
            <v>1717.5649125588825</v>
          </cell>
          <cell r="Y583">
            <v>542.84988213975544</v>
          </cell>
          <cell r="Z583">
            <v>586.79871178722351</v>
          </cell>
          <cell r="AA583">
            <v>614.77389207778799</v>
          </cell>
          <cell r="AB583">
            <v>657.20930682360654</v>
          </cell>
          <cell r="AC583">
            <v>740.21678628242353</v>
          </cell>
          <cell r="AD583">
            <v>112.75779570163213</v>
          </cell>
          <cell r="AE583">
            <v>157.87667240662699</v>
          </cell>
          <cell r="AF583">
            <v>164.67725955626227</v>
          </cell>
          <cell r="AG583">
            <v>166.17118807821083</v>
          </cell>
          <cell r="AH583">
            <v>140.36688784736953</v>
          </cell>
        </row>
        <row r="584">
          <cell r="B584">
            <v>54862</v>
          </cell>
          <cell r="C584" t="str">
            <v>DE</v>
          </cell>
          <cell r="D584" t="str">
            <v>Retail Power Marketer</v>
          </cell>
          <cell r="E584">
            <v>1.7165225773969089E-2</v>
          </cell>
          <cell r="F584">
            <v>1</v>
          </cell>
          <cell r="G584">
            <v>16286.043621201186</v>
          </cell>
          <cell r="H584">
            <v>16286.043621201186</v>
          </cell>
          <cell r="I584">
            <v>11.608880937499999</v>
          </cell>
          <cell r="J584">
            <v>266768.09999999998</v>
          </cell>
          <cell r="K584">
            <v>2437239</v>
          </cell>
          <cell r="L584">
            <v>149652</v>
          </cell>
          <cell r="M584">
            <v>0.10090130389317378</v>
          </cell>
          <cell r="N584">
            <v>0.10090130389317378</v>
          </cell>
          <cell r="O584">
            <v>10921.589362905612</v>
          </cell>
          <cell r="P584">
            <v>31239.671982395957</v>
          </cell>
          <cell r="Q584">
            <v>47392.587903696687</v>
          </cell>
          <cell r="R584">
            <v>62597.862424809842</v>
          </cell>
          <cell r="S584">
            <v>136278.67074324546</v>
          </cell>
          <cell r="T584">
            <v>1556.245158624936</v>
          </cell>
          <cell r="U584">
            <v>1558.513812024524</v>
          </cell>
          <cell r="V584">
            <v>1600.8518662725285</v>
          </cell>
          <cell r="W584">
            <v>1628.7779814317707</v>
          </cell>
          <cell r="X584">
            <v>1717.5649125588825</v>
          </cell>
          <cell r="Y584">
            <v>542.84988213975544</v>
          </cell>
          <cell r="Z584">
            <v>586.79871178722351</v>
          </cell>
          <cell r="AA584">
            <v>614.77389207778799</v>
          </cell>
          <cell r="AB584">
            <v>657.20930682360654</v>
          </cell>
          <cell r="AC584">
            <v>740.21678628242353</v>
          </cell>
          <cell r="AD584">
            <v>112.75779570163213</v>
          </cell>
          <cell r="AE584">
            <v>157.87667240662699</v>
          </cell>
          <cell r="AF584">
            <v>164.67725955626227</v>
          </cell>
          <cell r="AG584">
            <v>166.17118807821083</v>
          </cell>
          <cell r="AH584">
            <v>140.36688784736953</v>
          </cell>
        </row>
        <row r="585">
          <cell r="B585">
            <v>55722</v>
          </cell>
          <cell r="C585" t="str">
            <v>DE</v>
          </cell>
          <cell r="D585" t="str">
            <v>Retail Power Marketer</v>
          </cell>
          <cell r="E585">
            <v>1.7165225773969089E-2</v>
          </cell>
          <cell r="F585">
            <v>1</v>
          </cell>
          <cell r="G585">
            <v>11891.082862083469</v>
          </cell>
          <cell r="H585">
            <v>11891.082862083469</v>
          </cell>
          <cell r="I585">
            <v>11.608880937499999</v>
          </cell>
          <cell r="J585">
            <v>229120.5</v>
          </cell>
          <cell r="K585">
            <v>4070936</v>
          </cell>
          <cell r="L585">
            <v>342352</v>
          </cell>
          <cell r="M585">
            <v>4.456680643454479E-2</v>
          </cell>
          <cell r="N585">
            <v>4.456680643454479E-2</v>
          </cell>
          <cell r="O585">
            <v>10921.589362905612</v>
          </cell>
          <cell r="P585">
            <v>31239.671982395957</v>
          </cell>
          <cell r="Q585">
            <v>47392.587903696687</v>
          </cell>
          <cell r="R585">
            <v>62597.862424809842</v>
          </cell>
          <cell r="S585">
            <v>136278.67074324546</v>
          </cell>
          <cell r="T585">
            <v>1556.245158624936</v>
          </cell>
          <cell r="U585">
            <v>1558.513812024524</v>
          </cell>
          <cell r="V585">
            <v>1600.8518662725285</v>
          </cell>
          <cell r="W585">
            <v>1628.7779814317707</v>
          </cell>
          <cell r="X585">
            <v>1717.5649125588825</v>
          </cell>
          <cell r="Y585">
            <v>542.84988213975544</v>
          </cell>
          <cell r="Z585">
            <v>586.79871178722351</v>
          </cell>
          <cell r="AA585">
            <v>614.77389207778799</v>
          </cell>
          <cell r="AB585">
            <v>657.20930682360654</v>
          </cell>
          <cell r="AC585">
            <v>740.21678628242353</v>
          </cell>
          <cell r="AD585">
            <v>112.75779570163213</v>
          </cell>
          <cell r="AE585">
            <v>157.87667240662699</v>
          </cell>
          <cell r="AF585">
            <v>164.67725955626227</v>
          </cell>
          <cell r="AG585">
            <v>166.17118807821083</v>
          </cell>
          <cell r="AH585">
            <v>140.36688784736953</v>
          </cell>
        </row>
        <row r="586">
          <cell r="B586">
            <v>55781</v>
          </cell>
          <cell r="C586" t="str">
            <v>DE</v>
          </cell>
          <cell r="D586" t="str">
            <v>Retail Power Marketer</v>
          </cell>
          <cell r="E586">
            <v>1.7165225773969089E-2</v>
          </cell>
          <cell r="F586">
            <v>1</v>
          </cell>
          <cell r="G586">
            <v>7301.6249802187185</v>
          </cell>
          <cell r="H586">
            <v>7301.6249802187185</v>
          </cell>
          <cell r="I586">
            <v>11.608880937499999</v>
          </cell>
          <cell r="J586">
            <v>102146.30000000002</v>
          </cell>
          <cell r="K586">
            <v>876655</v>
          </cell>
          <cell r="L586">
            <v>120063</v>
          </cell>
          <cell r="M586">
            <v>9.7439397637624006E-2</v>
          </cell>
          <cell r="N586">
            <v>9.7439397637624006E-2</v>
          </cell>
          <cell r="O586">
            <v>10921.589362905612</v>
          </cell>
          <cell r="P586">
            <v>31239.671982395957</v>
          </cell>
          <cell r="Q586">
            <v>47392.587903696687</v>
          </cell>
          <cell r="R586">
            <v>62597.862424809842</v>
          </cell>
          <cell r="S586">
            <v>136278.67074324546</v>
          </cell>
          <cell r="T586">
            <v>1556.245158624936</v>
          </cell>
          <cell r="U586">
            <v>1558.513812024524</v>
          </cell>
          <cell r="V586">
            <v>1600.8518662725285</v>
          </cell>
          <cell r="W586">
            <v>1628.7779814317707</v>
          </cell>
          <cell r="X586">
            <v>1717.5649125588825</v>
          </cell>
          <cell r="Y586">
            <v>542.84988213975544</v>
          </cell>
          <cell r="Z586">
            <v>586.79871178722351</v>
          </cell>
          <cell r="AA586">
            <v>614.77389207778799</v>
          </cell>
          <cell r="AB586">
            <v>657.20930682360654</v>
          </cell>
          <cell r="AC586">
            <v>740.21678628242353</v>
          </cell>
          <cell r="AD586">
            <v>112.75779570163213</v>
          </cell>
          <cell r="AE586">
            <v>157.87667240662699</v>
          </cell>
          <cell r="AF586">
            <v>164.67725955626227</v>
          </cell>
          <cell r="AG586">
            <v>166.17118807821083</v>
          </cell>
          <cell r="AH586">
            <v>140.36688784736953</v>
          </cell>
        </row>
        <row r="587">
          <cell r="B587">
            <v>56212</v>
          </cell>
          <cell r="C587" t="str">
            <v>DE</v>
          </cell>
          <cell r="D587" t="str">
            <v>Retail Power Marketer</v>
          </cell>
          <cell r="E587">
            <v>1.7165225773969089E-2</v>
          </cell>
          <cell r="F587">
            <v>1</v>
          </cell>
          <cell r="G587">
            <v>10843.540962071409</v>
          </cell>
          <cell r="H587">
            <v>10843.540962071409</v>
          </cell>
          <cell r="I587">
            <v>11.608880937499999</v>
          </cell>
          <cell r="J587">
            <v>751270</v>
          </cell>
          <cell r="K587">
            <v>7528150</v>
          </cell>
          <cell r="L587">
            <v>694252</v>
          </cell>
          <cell r="M587">
            <v>8.6947807136752722E-2</v>
          </cell>
          <cell r="N587">
            <v>8.6947807136752722E-2</v>
          </cell>
          <cell r="O587">
            <v>10921.589362905612</v>
          </cell>
          <cell r="P587">
            <v>31239.671982395957</v>
          </cell>
          <cell r="Q587">
            <v>47392.587903696687</v>
          </cell>
          <cell r="R587">
            <v>62597.862424809842</v>
          </cell>
          <cell r="S587">
            <v>136278.67074324546</v>
          </cell>
          <cell r="T587">
            <v>1556.245158624936</v>
          </cell>
          <cell r="U587">
            <v>1558.513812024524</v>
          </cell>
          <cell r="V587">
            <v>1600.8518662725285</v>
          </cell>
          <cell r="W587">
            <v>1628.7779814317707</v>
          </cell>
          <cell r="X587">
            <v>1717.5649125588825</v>
          </cell>
          <cell r="Y587">
            <v>542.84988213975544</v>
          </cell>
          <cell r="Z587">
            <v>586.79871178722351</v>
          </cell>
          <cell r="AA587">
            <v>614.77389207778799</v>
          </cell>
          <cell r="AB587">
            <v>657.20930682360654</v>
          </cell>
          <cell r="AC587">
            <v>740.21678628242353</v>
          </cell>
          <cell r="AD587">
            <v>112.75779570163213</v>
          </cell>
          <cell r="AE587">
            <v>157.87667240662699</v>
          </cell>
          <cell r="AF587">
            <v>164.67725955626227</v>
          </cell>
          <cell r="AG587">
            <v>166.17118807821083</v>
          </cell>
          <cell r="AH587">
            <v>140.36688784736953</v>
          </cell>
        </row>
        <row r="588">
          <cell r="B588">
            <v>56408</v>
          </cell>
          <cell r="C588" t="str">
            <v>DE</v>
          </cell>
          <cell r="D588" t="str">
            <v>Retail Power Marketer</v>
          </cell>
          <cell r="E588">
            <v>1.7165225773969089E-2</v>
          </cell>
          <cell r="F588">
            <v>1</v>
          </cell>
          <cell r="G588">
            <v>12351.145038167939</v>
          </cell>
          <cell r="H588">
            <v>12351.145038167939</v>
          </cell>
          <cell r="I588">
            <v>11.608880937499999</v>
          </cell>
          <cell r="J588">
            <v>316.5</v>
          </cell>
          <cell r="K588">
            <v>4854</v>
          </cell>
          <cell r="L588">
            <v>393</v>
          </cell>
          <cell r="M588">
            <v>5.3925116913627939E-2</v>
          </cell>
          <cell r="N588">
            <v>5.3925116913627939E-2</v>
          </cell>
          <cell r="O588">
            <v>10921.589362905612</v>
          </cell>
          <cell r="P588">
            <v>31239.671982395957</v>
          </cell>
          <cell r="Q588">
            <v>47392.587903696687</v>
          </cell>
          <cell r="R588">
            <v>62597.862424809842</v>
          </cell>
          <cell r="S588">
            <v>136278.67074324546</v>
          </cell>
          <cell r="T588">
            <v>1556.245158624936</v>
          </cell>
          <cell r="U588">
            <v>1558.513812024524</v>
          </cell>
          <cell r="V588">
            <v>1600.8518662725285</v>
          </cell>
          <cell r="W588">
            <v>1628.7779814317707</v>
          </cell>
          <cell r="X588">
            <v>1717.5649125588825</v>
          </cell>
          <cell r="Y588">
            <v>542.84988213975544</v>
          </cell>
          <cell r="Z588">
            <v>586.79871178722351</v>
          </cell>
          <cell r="AA588">
            <v>614.77389207778799</v>
          </cell>
          <cell r="AB588">
            <v>657.20930682360654</v>
          </cell>
          <cell r="AC588">
            <v>740.21678628242353</v>
          </cell>
          <cell r="AD588">
            <v>112.75779570163213</v>
          </cell>
          <cell r="AE588">
            <v>157.87667240662699</v>
          </cell>
          <cell r="AF588">
            <v>164.67725955626227</v>
          </cell>
          <cell r="AG588">
            <v>166.17118807821083</v>
          </cell>
          <cell r="AH588">
            <v>140.36688784736953</v>
          </cell>
        </row>
        <row r="589">
          <cell r="B589">
            <v>57037</v>
          </cell>
          <cell r="C589" t="str">
            <v>DE</v>
          </cell>
          <cell r="D589" t="str">
            <v>Retail Power Marketer</v>
          </cell>
          <cell r="E589">
            <v>1.7165225773969089E-2</v>
          </cell>
          <cell r="F589">
            <v>1</v>
          </cell>
          <cell r="G589">
            <v>9678.0329714047293</v>
          </cell>
          <cell r="H589">
            <v>9678.0329714047293</v>
          </cell>
          <cell r="I589">
            <v>11.608880937499999</v>
          </cell>
          <cell r="J589">
            <v>498135</v>
          </cell>
          <cell r="K589">
            <v>4987042</v>
          </cell>
          <cell r="L589">
            <v>515295</v>
          </cell>
          <cell r="M589">
            <v>8.5491764530503514E-2</v>
          </cell>
          <cell r="N589">
            <v>8.5491764530503514E-2</v>
          </cell>
          <cell r="O589">
            <v>10921.589362905612</v>
          </cell>
          <cell r="P589">
            <v>31239.671982395957</v>
          </cell>
          <cell r="Q589">
            <v>47392.587903696687</v>
          </cell>
          <cell r="R589">
            <v>62597.862424809842</v>
          </cell>
          <cell r="S589">
            <v>136278.67074324546</v>
          </cell>
          <cell r="T589">
            <v>1556.245158624936</v>
          </cell>
          <cell r="U589">
            <v>1558.513812024524</v>
          </cell>
          <cell r="V589">
            <v>1600.8518662725285</v>
          </cell>
          <cell r="W589">
            <v>1628.7779814317707</v>
          </cell>
          <cell r="X589">
            <v>1717.5649125588825</v>
          </cell>
          <cell r="Y589">
            <v>542.84988213975544</v>
          </cell>
          <cell r="Z589">
            <v>586.79871178722351</v>
          </cell>
          <cell r="AA589">
            <v>614.77389207778799</v>
          </cell>
          <cell r="AB589">
            <v>657.20930682360654</v>
          </cell>
          <cell r="AC589">
            <v>740.21678628242353</v>
          </cell>
          <cell r="AD589">
            <v>112.75779570163213</v>
          </cell>
          <cell r="AE589">
            <v>157.87667240662699</v>
          </cell>
          <cell r="AF589">
            <v>164.67725955626227</v>
          </cell>
          <cell r="AG589">
            <v>166.17118807821083</v>
          </cell>
          <cell r="AH589">
            <v>140.36688784736953</v>
          </cell>
        </row>
        <row r="590">
          <cell r="B590">
            <v>57067</v>
          </cell>
          <cell r="C590" t="str">
            <v>DE</v>
          </cell>
          <cell r="D590" t="str">
            <v>Retail Power Marketer</v>
          </cell>
          <cell r="E590">
            <v>1.7165225773969089E-2</v>
          </cell>
          <cell r="F590">
            <v>1</v>
          </cell>
          <cell r="G590">
            <v>12504.626294302949</v>
          </cell>
          <cell r="H590">
            <v>12504.626294302949</v>
          </cell>
          <cell r="I590">
            <v>11.608880937499999</v>
          </cell>
          <cell r="J590">
            <v>85611.4</v>
          </cell>
          <cell r="K590">
            <v>885215</v>
          </cell>
          <cell r="L590">
            <v>70791</v>
          </cell>
          <cell r="M590">
            <v>8.5572147460945935E-2</v>
          </cell>
          <cell r="N590">
            <v>8.5572147460945935E-2</v>
          </cell>
          <cell r="O590">
            <v>10921.589362905612</v>
          </cell>
          <cell r="P590">
            <v>31239.671982395957</v>
          </cell>
          <cell r="Q590">
            <v>47392.587903696687</v>
          </cell>
          <cell r="R590">
            <v>62597.862424809842</v>
          </cell>
          <cell r="S590">
            <v>136278.67074324546</v>
          </cell>
          <cell r="T590">
            <v>1556.245158624936</v>
          </cell>
          <cell r="U590">
            <v>1558.513812024524</v>
          </cell>
          <cell r="V590">
            <v>1600.8518662725285</v>
          </cell>
          <cell r="W590">
            <v>1628.7779814317707</v>
          </cell>
          <cell r="X590">
            <v>1717.5649125588825</v>
          </cell>
          <cell r="Y590">
            <v>542.84988213975544</v>
          </cell>
          <cell r="Z590">
            <v>586.79871178722351</v>
          </cell>
          <cell r="AA590">
            <v>614.77389207778799</v>
          </cell>
          <cell r="AB590">
            <v>657.20930682360654</v>
          </cell>
          <cell r="AC590">
            <v>740.21678628242353</v>
          </cell>
          <cell r="AD590">
            <v>112.75779570163213</v>
          </cell>
          <cell r="AE590">
            <v>157.87667240662699</v>
          </cell>
          <cell r="AF590">
            <v>164.67725955626227</v>
          </cell>
          <cell r="AG590">
            <v>166.17118807821083</v>
          </cell>
          <cell r="AH590">
            <v>140.36688784736953</v>
          </cell>
        </row>
        <row r="591">
          <cell r="B591">
            <v>57428</v>
          </cell>
          <cell r="C591" t="str">
            <v>DE</v>
          </cell>
          <cell r="D591" t="str">
            <v>Retail Power Marketer</v>
          </cell>
          <cell r="E591">
            <v>1.7165225773969089E-2</v>
          </cell>
          <cell r="F591">
            <v>0</v>
          </cell>
          <cell r="G591">
            <v>0</v>
          </cell>
          <cell r="H591">
            <v>6291.4423099164442</v>
          </cell>
          <cell r="I591">
            <v>11.608880937499999</v>
          </cell>
          <cell r="J591">
            <v>0</v>
          </cell>
          <cell r="K591">
            <v>0</v>
          </cell>
          <cell r="L591">
            <v>0</v>
          </cell>
          <cell r="M591">
            <v>0</v>
          </cell>
          <cell r="N591">
            <v>4.091670262318204E-2</v>
          </cell>
          <cell r="O591">
            <v>10921.589362905612</v>
          </cell>
          <cell r="P591">
            <v>31239.671982395957</v>
          </cell>
          <cell r="Q591">
            <v>47392.587903696687</v>
          </cell>
          <cell r="R591">
            <v>62597.862424809842</v>
          </cell>
          <cell r="S591">
            <v>136278.67074324546</v>
          </cell>
          <cell r="T591">
            <v>1556.245158624936</v>
          </cell>
          <cell r="U591">
            <v>1558.513812024524</v>
          </cell>
          <cell r="V591">
            <v>1600.8518662725285</v>
          </cell>
          <cell r="W591">
            <v>1628.7779814317707</v>
          </cell>
          <cell r="X591">
            <v>1717.5649125588825</v>
          </cell>
          <cell r="Y591">
            <v>542.84988213975544</v>
          </cell>
          <cell r="Z591">
            <v>586.79871178722351</v>
          </cell>
          <cell r="AA591">
            <v>614.77389207778799</v>
          </cell>
          <cell r="AB591">
            <v>657.20930682360654</v>
          </cell>
          <cell r="AC591">
            <v>740.21678628242353</v>
          </cell>
          <cell r="AD591">
            <v>112.75779570163213</v>
          </cell>
          <cell r="AE591">
            <v>157.87667240662699</v>
          </cell>
          <cell r="AF591">
            <v>164.67725955626227</v>
          </cell>
          <cell r="AG591">
            <v>166.17118807821083</v>
          </cell>
          <cell r="AH591">
            <v>140.36688784736953</v>
          </cell>
        </row>
        <row r="592">
          <cell r="B592">
            <v>58162</v>
          </cell>
          <cell r="C592" t="str">
            <v>DE</v>
          </cell>
          <cell r="D592" t="str">
            <v>Retail Power Marketer</v>
          </cell>
          <cell r="E592">
            <v>1.7165225773969089E-2</v>
          </cell>
          <cell r="F592">
            <v>1</v>
          </cell>
          <cell r="G592">
            <v>9314.6219828446046</v>
          </cell>
          <cell r="H592">
            <v>9314.6219828446046</v>
          </cell>
          <cell r="I592">
            <v>11.608880937499999</v>
          </cell>
          <cell r="J592">
            <v>32560.799999999996</v>
          </cell>
          <cell r="K592">
            <v>233471</v>
          </cell>
          <cell r="L592">
            <v>25065</v>
          </cell>
          <cell r="M592">
            <v>0.12450831491542309</v>
          </cell>
          <cell r="N592">
            <v>0.12450831491542309</v>
          </cell>
          <cell r="O592">
            <v>10921.589362905612</v>
          </cell>
          <cell r="P592">
            <v>31239.671982395957</v>
          </cell>
          <cell r="Q592">
            <v>47392.587903696687</v>
          </cell>
          <cell r="R592">
            <v>62597.862424809842</v>
          </cell>
          <cell r="S592">
            <v>136278.67074324546</v>
          </cell>
          <cell r="T592">
            <v>1556.245158624936</v>
          </cell>
          <cell r="U592">
            <v>1558.513812024524</v>
          </cell>
          <cell r="V592">
            <v>1600.8518662725285</v>
          </cell>
          <cell r="W592">
            <v>1628.7779814317707</v>
          </cell>
          <cell r="X592">
            <v>1717.5649125588825</v>
          </cell>
          <cell r="Y592">
            <v>542.84988213975544</v>
          </cell>
          <cell r="Z592">
            <v>586.79871178722351</v>
          </cell>
          <cell r="AA592">
            <v>614.77389207778799</v>
          </cell>
          <cell r="AB592">
            <v>657.20930682360654</v>
          </cell>
          <cell r="AC592">
            <v>740.21678628242353</v>
          </cell>
          <cell r="AD592">
            <v>112.75779570163213</v>
          </cell>
          <cell r="AE592">
            <v>157.87667240662699</v>
          </cell>
          <cell r="AF592">
            <v>164.67725955626227</v>
          </cell>
          <cell r="AG592">
            <v>166.17118807821083</v>
          </cell>
          <cell r="AH592">
            <v>140.36688784736953</v>
          </cell>
        </row>
        <row r="593">
          <cell r="B593">
            <v>58632</v>
          </cell>
          <cell r="C593" t="str">
            <v>DE</v>
          </cell>
          <cell r="D593" t="str">
            <v>Retail Power Marketer</v>
          </cell>
          <cell r="E593">
            <v>1.7165225773969089E-2</v>
          </cell>
          <cell r="F593">
            <v>1</v>
          </cell>
          <cell r="G593">
            <v>12020.51282051282</v>
          </cell>
          <cell r="H593">
            <v>12020.51282051282</v>
          </cell>
          <cell r="I593">
            <v>11.608880937499999</v>
          </cell>
          <cell r="J593">
            <v>774</v>
          </cell>
          <cell r="K593">
            <v>7032</v>
          </cell>
          <cell r="L593">
            <v>585</v>
          </cell>
          <cell r="M593">
            <v>9.8479188825191979E-2</v>
          </cell>
          <cell r="N593">
            <v>9.8479188825191979E-2</v>
          </cell>
          <cell r="O593">
            <v>10921.589362905612</v>
          </cell>
          <cell r="P593">
            <v>31239.671982395957</v>
          </cell>
          <cell r="Q593">
            <v>47392.587903696687</v>
          </cell>
          <cell r="R593">
            <v>62597.862424809842</v>
          </cell>
          <cell r="S593">
            <v>136278.67074324546</v>
          </cell>
          <cell r="T593">
            <v>1556.245158624936</v>
          </cell>
          <cell r="U593">
            <v>1558.513812024524</v>
          </cell>
          <cell r="V593">
            <v>1600.8518662725285</v>
          </cell>
          <cell r="W593">
            <v>1628.7779814317707</v>
          </cell>
          <cell r="X593">
            <v>1717.5649125588825</v>
          </cell>
          <cell r="Y593">
            <v>542.84988213975544</v>
          </cell>
          <cell r="Z593">
            <v>586.79871178722351</v>
          </cell>
          <cell r="AA593">
            <v>614.77389207778799</v>
          </cell>
          <cell r="AB593">
            <v>657.20930682360654</v>
          </cell>
          <cell r="AC593">
            <v>740.21678628242353</v>
          </cell>
          <cell r="AD593">
            <v>112.75779570163213</v>
          </cell>
          <cell r="AE593">
            <v>157.87667240662699</v>
          </cell>
          <cell r="AF593">
            <v>164.67725955626227</v>
          </cell>
          <cell r="AG593">
            <v>166.17118807821083</v>
          </cell>
          <cell r="AH593">
            <v>140.36688784736953</v>
          </cell>
        </row>
        <row r="594">
          <cell r="B594">
            <v>58951</v>
          </cell>
          <cell r="C594" t="str">
            <v>DE</v>
          </cell>
          <cell r="D594" t="str">
            <v>Retail Power Marketer</v>
          </cell>
          <cell r="E594">
            <v>1.7165225773969089E-2</v>
          </cell>
          <cell r="F594">
            <v>1</v>
          </cell>
          <cell r="G594">
            <v>6874.1810008565053</v>
          </cell>
          <cell r="H594">
            <v>6874.1810008565053</v>
          </cell>
          <cell r="I594">
            <v>11.608880937499999</v>
          </cell>
          <cell r="J594">
            <v>154335.6</v>
          </cell>
          <cell r="K594">
            <v>1260058</v>
          </cell>
          <cell r="L594">
            <v>183303</v>
          </cell>
          <cell r="M594">
            <v>0.10221774519122236</v>
          </cell>
          <cell r="N594">
            <v>0.10221774519122236</v>
          </cell>
          <cell r="O594">
            <v>10921.589362905612</v>
          </cell>
          <cell r="P594">
            <v>31239.671982395957</v>
          </cell>
          <cell r="Q594">
            <v>47392.587903696687</v>
          </cell>
          <cell r="R594">
            <v>62597.862424809842</v>
          </cell>
          <cell r="S594">
            <v>136278.67074324546</v>
          </cell>
          <cell r="T594">
            <v>1556.245158624936</v>
          </cell>
          <cell r="U594">
            <v>1558.513812024524</v>
          </cell>
          <cell r="V594">
            <v>1600.8518662725285</v>
          </cell>
          <cell r="W594">
            <v>1628.7779814317707</v>
          </cell>
          <cell r="X594">
            <v>1717.5649125588825</v>
          </cell>
          <cell r="Y594">
            <v>542.84988213975544</v>
          </cell>
          <cell r="Z594">
            <v>586.79871178722351</v>
          </cell>
          <cell r="AA594">
            <v>614.77389207778799</v>
          </cell>
          <cell r="AB594">
            <v>657.20930682360654</v>
          </cell>
          <cell r="AC594">
            <v>740.21678628242353</v>
          </cell>
          <cell r="AD594">
            <v>112.75779570163213</v>
          </cell>
          <cell r="AE594">
            <v>157.87667240662699</v>
          </cell>
          <cell r="AF594">
            <v>164.67725955626227</v>
          </cell>
          <cell r="AG594">
            <v>166.17118807821083</v>
          </cell>
          <cell r="AH594">
            <v>140.36688784736953</v>
          </cell>
        </row>
        <row r="595">
          <cell r="B595">
            <v>58956</v>
          </cell>
          <cell r="C595" t="str">
            <v>DE</v>
          </cell>
          <cell r="D595" t="str">
            <v>Retail Power Marketer</v>
          </cell>
          <cell r="E595">
            <v>1.7165225773969089E-2</v>
          </cell>
          <cell r="F595">
            <v>1</v>
          </cell>
          <cell r="G595">
            <v>7590.0026946914577</v>
          </cell>
          <cell r="H595">
            <v>7590.0026946914577</v>
          </cell>
          <cell r="I595">
            <v>11.608880937499999</v>
          </cell>
          <cell r="J595">
            <v>86064.9</v>
          </cell>
          <cell r="K595">
            <v>901328</v>
          </cell>
          <cell r="L595">
            <v>118752</v>
          </cell>
          <cell r="M595">
            <v>7.713281519149523E-2</v>
          </cell>
          <cell r="N595">
            <v>7.713281519149523E-2</v>
          </cell>
          <cell r="O595">
            <v>10921.589362905612</v>
          </cell>
          <cell r="P595">
            <v>31239.671982395957</v>
          </cell>
          <cell r="Q595">
            <v>47392.587903696687</v>
          </cell>
          <cell r="R595">
            <v>62597.862424809842</v>
          </cell>
          <cell r="S595">
            <v>136278.67074324546</v>
          </cell>
          <cell r="T595">
            <v>1556.245158624936</v>
          </cell>
          <cell r="U595">
            <v>1558.513812024524</v>
          </cell>
          <cell r="V595">
            <v>1600.8518662725285</v>
          </cell>
          <cell r="W595">
            <v>1628.7779814317707</v>
          </cell>
          <cell r="X595">
            <v>1717.5649125588825</v>
          </cell>
          <cell r="Y595">
            <v>542.84988213975544</v>
          </cell>
          <cell r="Z595">
            <v>586.79871178722351</v>
          </cell>
          <cell r="AA595">
            <v>614.77389207778799</v>
          </cell>
          <cell r="AB595">
            <v>657.20930682360654</v>
          </cell>
          <cell r="AC595">
            <v>740.21678628242353</v>
          </cell>
          <cell r="AD595">
            <v>112.75779570163213</v>
          </cell>
          <cell r="AE595">
            <v>157.87667240662699</v>
          </cell>
          <cell r="AF595">
            <v>164.67725955626227</v>
          </cell>
          <cell r="AG595">
            <v>166.17118807821083</v>
          </cell>
          <cell r="AH595">
            <v>140.36688784736953</v>
          </cell>
        </row>
        <row r="596">
          <cell r="B596">
            <v>58965</v>
          </cell>
          <cell r="C596" t="str">
            <v>DE</v>
          </cell>
          <cell r="D596" t="str">
            <v>Retail Power Marketer</v>
          </cell>
          <cell r="E596">
            <v>1.7165225773969089E-2</v>
          </cell>
          <cell r="F596">
            <v>1</v>
          </cell>
          <cell r="G596">
            <v>3205.8823529411766</v>
          </cell>
          <cell r="H596">
            <v>3205.8823529411766</v>
          </cell>
          <cell r="I596">
            <v>11.608880937499999</v>
          </cell>
          <cell r="J596">
            <v>6.8999999999999995</v>
          </cell>
          <cell r="K596">
            <v>109</v>
          </cell>
          <cell r="L596">
            <v>34</v>
          </cell>
          <cell r="M596">
            <v>1.9849326399082559E-2</v>
          </cell>
          <cell r="N596">
            <v>1.9849326399082559E-2</v>
          </cell>
          <cell r="O596">
            <v>10921.589362905612</v>
          </cell>
          <cell r="P596">
            <v>31239.671982395957</v>
          </cell>
          <cell r="Q596">
            <v>47392.587903696687</v>
          </cell>
          <cell r="R596">
            <v>62597.862424809842</v>
          </cell>
          <cell r="S596">
            <v>136278.67074324546</v>
          </cell>
          <cell r="T596">
            <v>1556.245158624936</v>
          </cell>
          <cell r="U596">
            <v>1558.513812024524</v>
          </cell>
          <cell r="V596">
            <v>1600.8518662725285</v>
          </cell>
          <cell r="W596">
            <v>1628.7779814317707</v>
          </cell>
          <cell r="X596">
            <v>1717.5649125588825</v>
          </cell>
          <cell r="Y596">
            <v>542.84988213975544</v>
          </cell>
          <cell r="Z596">
            <v>586.79871178722351</v>
          </cell>
          <cell r="AA596">
            <v>614.77389207778799</v>
          </cell>
          <cell r="AB596">
            <v>657.20930682360654</v>
          </cell>
          <cell r="AC596">
            <v>740.21678628242353</v>
          </cell>
          <cell r="AD596">
            <v>112.75779570163213</v>
          </cell>
          <cell r="AE596">
            <v>157.87667240662699</v>
          </cell>
          <cell r="AF596">
            <v>164.67725955626227</v>
          </cell>
          <cell r="AG596">
            <v>166.17118807821083</v>
          </cell>
          <cell r="AH596">
            <v>140.36688784736953</v>
          </cell>
        </row>
        <row r="597">
          <cell r="B597">
            <v>58974</v>
          </cell>
          <cell r="C597" t="str">
            <v>DE</v>
          </cell>
          <cell r="D597" t="str">
            <v>Retail Power Marketer</v>
          </cell>
          <cell r="E597">
            <v>1.7165225773969089E-2</v>
          </cell>
          <cell r="F597">
            <v>1</v>
          </cell>
          <cell r="G597">
            <v>9034.5905038555993</v>
          </cell>
          <cell r="H597">
            <v>9034.5905038555993</v>
          </cell>
          <cell r="I597">
            <v>11.608880937499999</v>
          </cell>
          <cell r="J597">
            <v>99094.200000000012</v>
          </cell>
          <cell r="K597">
            <v>945497</v>
          </cell>
          <cell r="L597">
            <v>104653</v>
          </cell>
          <cell r="M597">
            <v>8.9387221111197346E-2</v>
          </cell>
          <cell r="N597">
            <v>8.9387221111197346E-2</v>
          </cell>
          <cell r="O597">
            <v>10921.589362905612</v>
          </cell>
          <cell r="P597">
            <v>31239.671982395957</v>
          </cell>
          <cell r="Q597">
            <v>47392.587903696687</v>
          </cell>
          <cell r="R597">
            <v>62597.862424809842</v>
          </cell>
          <cell r="S597">
            <v>136278.67074324546</v>
          </cell>
          <cell r="T597">
            <v>1556.245158624936</v>
          </cell>
          <cell r="U597">
            <v>1558.513812024524</v>
          </cell>
          <cell r="V597">
            <v>1600.8518662725285</v>
          </cell>
          <cell r="W597">
            <v>1628.7779814317707</v>
          </cell>
          <cell r="X597">
            <v>1717.5649125588825</v>
          </cell>
          <cell r="Y597">
            <v>542.84988213975544</v>
          </cell>
          <cell r="Z597">
            <v>586.79871178722351</v>
          </cell>
          <cell r="AA597">
            <v>614.77389207778799</v>
          </cell>
          <cell r="AB597">
            <v>657.20930682360654</v>
          </cell>
          <cell r="AC597">
            <v>740.21678628242353</v>
          </cell>
          <cell r="AD597">
            <v>112.75779570163213</v>
          </cell>
          <cell r="AE597">
            <v>157.87667240662699</v>
          </cell>
          <cell r="AF597">
            <v>164.67725955626227</v>
          </cell>
          <cell r="AG597">
            <v>166.17118807821083</v>
          </cell>
          <cell r="AH597">
            <v>140.36688784736953</v>
          </cell>
        </row>
        <row r="598">
          <cell r="B598">
            <v>59472</v>
          </cell>
          <cell r="C598" t="str">
            <v>DE</v>
          </cell>
          <cell r="D598" t="str">
            <v>Retail Power Marketer</v>
          </cell>
          <cell r="E598">
            <v>1.7165225773969089E-2</v>
          </cell>
          <cell r="F598">
            <v>1</v>
          </cell>
          <cell r="G598">
            <v>1247.8632478632478</v>
          </cell>
          <cell r="H598">
            <v>1247.8632478632478</v>
          </cell>
          <cell r="I598">
            <v>11.608880937499999</v>
          </cell>
          <cell r="J598">
            <v>27.5</v>
          </cell>
          <cell r="K598">
            <v>146</v>
          </cell>
          <cell r="L598">
            <v>117</v>
          </cell>
          <cell r="M598">
            <v>7.6720076464041123E-2</v>
          </cell>
          <cell r="N598">
            <v>7.6720076464041123E-2</v>
          </cell>
          <cell r="O598">
            <v>10921.589362905612</v>
          </cell>
          <cell r="P598">
            <v>31239.671982395957</v>
          </cell>
          <cell r="Q598">
            <v>47392.587903696687</v>
          </cell>
          <cell r="R598">
            <v>62597.862424809842</v>
          </cell>
          <cell r="S598">
            <v>136278.67074324546</v>
          </cell>
          <cell r="T598">
            <v>1556.245158624936</v>
          </cell>
          <cell r="U598">
            <v>1558.513812024524</v>
          </cell>
          <cell r="V598">
            <v>1600.8518662725285</v>
          </cell>
          <cell r="W598">
            <v>1628.7779814317707</v>
          </cell>
          <cell r="X598">
            <v>1717.5649125588825</v>
          </cell>
          <cell r="Y598">
            <v>542.84988213975544</v>
          </cell>
          <cell r="Z598">
            <v>586.79871178722351</v>
          </cell>
          <cell r="AA598">
            <v>614.77389207778799</v>
          </cell>
          <cell r="AB598">
            <v>657.20930682360654</v>
          </cell>
          <cell r="AC598">
            <v>740.21678628242353</v>
          </cell>
          <cell r="AD598">
            <v>112.75779570163213</v>
          </cell>
          <cell r="AE598">
            <v>157.87667240662699</v>
          </cell>
          <cell r="AF598">
            <v>164.67725955626227</v>
          </cell>
          <cell r="AG598">
            <v>166.17118807821083</v>
          </cell>
          <cell r="AH598">
            <v>140.36688784736953</v>
          </cell>
        </row>
        <row r="599">
          <cell r="B599">
            <v>59793</v>
          </cell>
          <cell r="C599" t="str">
            <v>DE</v>
          </cell>
          <cell r="D599" t="str">
            <v>Retail Power Marketer</v>
          </cell>
          <cell r="E599">
            <v>1.7165225773969089E-2</v>
          </cell>
          <cell r="F599">
            <v>1</v>
          </cell>
          <cell r="G599">
            <v>8351.7312421080605</v>
          </cell>
          <cell r="H599">
            <v>8351.7312421080605</v>
          </cell>
          <cell r="I599">
            <v>11.608880937499999</v>
          </cell>
          <cell r="J599">
            <v>26989.5</v>
          </cell>
          <cell r="K599">
            <v>251337</v>
          </cell>
          <cell r="L599">
            <v>30094</v>
          </cell>
          <cell r="M599">
            <v>9.0703748532060549E-2</v>
          </cell>
          <cell r="N599">
            <v>9.0703748532060549E-2</v>
          </cell>
          <cell r="O599">
            <v>10921.589362905612</v>
          </cell>
          <cell r="P599">
            <v>31239.671982395957</v>
          </cell>
          <cell r="Q599">
            <v>47392.587903696687</v>
          </cell>
          <cell r="R599">
            <v>62597.862424809842</v>
          </cell>
          <cell r="S599">
            <v>136278.67074324546</v>
          </cell>
          <cell r="T599">
            <v>1556.245158624936</v>
          </cell>
          <cell r="U599">
            <v>1558.513812024524</v>
          </cell>
          <cell r="V599">
            <v>1600.8518662725285</v>
          </cell>
          <cell r="W599">
            <v>1628.7779814317707</v>
          </cell>
          <cell r="X599">
            <v>1717.5649125588825</v>
          </cell>
          <cell r="Y599">
            <v>542.84988213975544</v>
          </cell>
          <cell r="Z599">
            <v>586.79871178722351</v>
          </cell>
          <cell r="AA599">
            <v>614.77389207778799</v>
          </cell>
          <cell r="AB599">
            <v>657.20930682360654</v>
          </cell>
          <cell r="AC599">
            <v>740.21678628242353</v>
          </cell>
          <cell r="AD599">
            <v>112.75779570163213</v>
          </cell>
          <cell r="AE599">
            <v>157.87667240662699</v>
          </cell>
          <cell r="AF599">
            <v>164.67725955626227</v>
          </cell>
          <cell r="AG599">
            <v>166.17118807821083</v>
          </cell>
          <cell r="AH599">
            <v>140.36688784736953</v>
          </cell>
        </row>
        <row r="600">
          <cell r="B600">
            <v>59795</v>
          </cell>
          <cell r="C600" t="str">
            <v>DE</v>
          </cell>
          <cell r="D600" t="str">
            <v>Retail Power Marketer</v>
          </cell>
          <cell r="E600">
            <v>1.7165225773969089E-2</v>
          </cell>
          <cell r="F600">
            <v>1</v>
          </cell>
          <cell r="G600">
            <v>8975.2149259191519</v>
          </cell>
          <cell r="H600">
            <v>8975.2149259191519</v>
          </cell>
          <cell r="I600">
            <v>11.608880937499999</v>
          </cell>
          <cell r="J600">
            <v>9472.2000000000007</v>
          </cell>
          <cell r="K600">
            <v>98135</v>
          </cell>
          <cell r="L600">
            <v>10934</v>
          </cell>
          <cell r="M600">
            <v>8.1000886023870178E-2</v>
          </cell>
          <cell r="N600">
            <v>8.1000886023870178E-2</v>
          </cell>
          <cell r="O600">
            <v>10921.589362905612</v>
          </cell>
          <cell r="P600">
            <v>31239.671982395957</v>
          </cell>
          <cell r="Q600">
            <v>47392.587903696687</v>
          </cell>
          <cell r="R600">
            <v>62597.862424809842</v>
          </cell>
          <cell r="S600">
            <v>136278.67074324546</v>
          </cell>
          <cell r="T600">
            <v>1556.245158624936</v>
          </cell>
          <cell r="U600">
            <v>1558.513812024524</v>
          </cell>
          <cell r="V600">
            <v>1600.8518662725285</v>
          </cell>
          <cell r="W600">
            <v>1628.7779814317707</v>
          </cell>
          <cell r="X600">
            <v>1717.5649125588825</v>
          </cell>
          <cell r="Y600">
            <v>542.84988213975544</v>
          </cell>
          <cell r="Z600">
            <v>586.79871178722351</v>
          </cell>
          <cell r="AA600">
            <v>614.77389207778799</v>
          </cell>
          <cell r="AB600">
            <v>657.20930682360654</v>
          </cell>
          <cell r="AC600">
            <v>740.21678628242353</v>
          </cell>
          <cell r="AD600">
            <v>112.75779570163213</v>
          </cell>
          <cell r="AE600">
            <v>157.87667240662699</v>
          </cell>
          <cell r="AF600">
            <v>164.67725955626227</v>
          </cell>
          <cell r="AG600">
            <v>166.17118807821083</v>
          </cell>
          <cell r="AH600">
            <v>140.36688784736953</v>
          </cell>
        </row>
        <row r="601">
          <cell r="B601">
            <v>59847</v>
          </cell>
          <cell r="C601" t="str">
            <v>DE</v>
          </cell>
          <cell r="D601" t="str">
            <v>Retail Power Marketer</v>
          </cell>
          <cell r="E601">
            <v>1.7165225773969089E-2</v>
          </cell>
          <cell r="F601">
            <v>0</v>
          </cell>
          <cell r="G601">
            <v>0</v>
          </cell>
          <cell r="H601">
            <v>6291.4423099164442</v>
          </cell>
          <cell r="I601">
            <v>11.608880937499999</v>
          </cell>
          <cell r="J601">
            <v>0</v>
          </cell>
          <cell r="K601">
            <v>0</v>
          </cell>
          <cell r="L601">
            <v>0</v>
          </cell>
          <cell r="M601">
            <v>0</v>
          </cell>
          <cell r="N601">
            <v>4.091670262318204E-2</v>
          </cell>
          <cell r="O601">
            <v>10921.589362905612</v>
          </cell>
          <cell r="P601">
            <v>31239.671982395957</v>
          </cell>
          <cell r="Q601">
            <v>47392.587903696687</v>
          </cell>
          <cell r="R601">
            <v>62597.862424809842</v>
          </cell>
          <cell r="S601">
            <v>136278.67074324546</v>
          </cell>
          <cell r="T601">
            <v>1556.245158624936</v>
          </cell>
          <cell r="U601">
            <v>1558.513812024524</v>
          </cell>
          <cell r="V601">
            <v>1600.8518662725285</v>
          </cell>
          <cell r="W601">
            <v>1628.7779814317707</v>
          </cell>
          <cell r="X601">
            <v>1717.5649125588825</v>
          </cell>
          <cell r="Y601">
            <v>542.84988213975544</v>
          </cell>
          <cell r="Z601">
            <v>586.79871178722351</v>
          </cell>
          <cell r="AA601">
            <v>614.77389207778799</v>
          </cell>
          <cell r="AB601">
            <v>657.20930682360654</v>
          </cell>
          <cell r="AC601">
            <v>740.21678628242353</v>
          </cell>
          <cell r="AD601">
            <v>112.75779570163213</v>
          </cell>
          <cell r="AE601">
            <v>157.87667240662699</v>
          </cell>
          <cell r="AF601">
            <v>164.67725955626227</v>
          </cell>
          <cell r="AG601">
            <v>166.17118807821083</v>
          </cell>
          <cell r="AH601">
            <v>140.36688784736953</v>
          </cell>
        </row>
        <row r="602">
          <cell r="B602">
            <v>59848</v>
          </cell>
          <cell r="C602" t="str">
            <v>DE</v>
          </cell>
          <cell r="D602" t="str">
            <v>Retail Power Marketer</v>
          </cell>
          <cell r="E602">
            <v>1.7165225773969089E-2</v>
          </cell>
          <cell r="F602">
            <v>1</v>
          </cell>
          <cell r="G602">
            <v>6257.4257425742571</v>
          </cell>
          <cell r="H602">
            <v>6257.4257425742571</v>
          </cell>
          <cell r="I602">
            <v>11.608880937499999</v>
          </cell>
          <cell r="J602">
            <v>233.7</v>
          </cell>
          <cell r="K602">
            <v>2528</v>
          </cell>
          <cell r="L602">
            <v>404</v>
          </cell>
          <cell r="M602">
            <v>7.0182019467958864E-2</v>
          </cell>
          <cell r="N602">
            <v>7.0182019467958864E-2</v>
          </cell>
          <cell r="O602">
            <v>10921.589362905612</v>
          </cell>
          <cell r="P602">
            <v>31239.671982395957</v>
          </cell>
          <cell r="Q602">
            <v>47392.587903696687</v>
          </cell>
          <cell r="R602">
            <v>62597.862424809842</v>
          </cell>
          <cell r="S602">
            <v>136278.67074324546</v>
          </cell>
          <cell r="T602">
            <v>1556.245158624936</v>
          </cell>
          <cell r="U602">
            <v>1558.513812024524</v>
          </cell>
          <cell r="V602">
            <v>1600.8518662725285</v>
          </cell>
          <cell r="W602">
            <v>1628.7779814317707</v>
          </cell>
          <cell r="X602">
            <v>1717.5649125588825</v>
          </cell>
          <cell r="Y602">
            <v>542.84988213975544</v>
          </cell>
          <cell r="Z602">
            <v>586.79871178722351</v>
          </cell>
          <cell r="AA602">
            <v>614.77389207778799</v>
          </cell>
          <cell r="AB602">
            <v>657.20930682360654</v>
          </cell>
          <cell r="AC602">
            <v>740.21678628242353</v>
          </cell>
          <cell r="AD602">
            <v>112.75779570163213</v>
          </cell>
          <cell r="AE602">
            <v>157.87667240662699</v>
          </cell>
          <cell r="AF602">
            <v>164.67725955626227</v>
          </cell>
          <cell r="AG602">
            <v>166.17118807821083</v>
          </cell>
          <cell r="AH602">
            <v>140.36688784736953</v>
          </cell>
        </row>
        <row r="603">
          <cell r="B603">
            <v>59931</v>
          </cell>
          <cell r="C603" t="str">
            <v>DE</v>
          </cell>
          <cell r="D603" t="str">
            <v>Retail Power Marketer</v>
          </cell>
          <cell r="E603">
            <v>1.7165225773969089E-2</v>
          </cell>
          <cell r="F603">
            <v>1</v>
          </cell>
          <cell r="G603">
            <v>11839.427577905577</v>
          </cell>
          <cell r="H603">
            <v>11839.427577905577</v>
          </cell>
          <cell r="I603">
            <v>11.608880937499999</v>
          </cell>
          <cell r="J603">
            <v>28686.7</v>
          </cell>
          <cell r="K603">
            <v>442617</v>
          </cell>
          <cell r="L603">
            <v>37385</v>
          </cell>
          <cell r="M603">
            <v>5.3045237380893069E-2</v>
          </cell>
          <cell r="N603">
            <v>5.3045237380893069E-2</v>
          </cell>
          <cell r="O603">
            <v>10921.589362905612</v>
          </cell>
          <cell r="P603">
            <v>31239.671982395957</v>
          </cell>
          <cell r="Q603">
            <v>47392.587903696687</v>
          </cell>
          <cell r="R603">
            <v>62597.862424809842</v>
          </cell>
          <cell r="S603">
            <v>136278.67074324546</v>
          </cell>
          <cell r="T603">
            <v>1556.245158624936</v>
          </cell>
          <cell r="U603">
            <v>1558.513812024524</v>
          </cell>
          <cell r="V603">
            <v>1600.8518662725285</v>
          </cell>
          <cell r="W603">
            <v>1628.7779814317707</v>
          </cell>
          <cell r="X603">
            <v>1717.5649125588825</v>
          </cell>
          <cell r="Y603">
            <v>542.84988213975544</v>
          </cell>
          <cell r="Z603">
            <v>586.79871178722351</v>
          </cell>
          <cell r="AA603">
            <v>614.77389207778799</v>
          </cell>
          <cell r="AB603">
            <v>657.20930682360654</v>
          </cell>
          <cell r="AC603">
            <v>740.21678628242353</v>
          </cell>
          <cell r="AD603">
            <v>112.75779570163213</v>
          </cell>
          <cell r="AE603">
            <v>157.87667240662699</v>
          </cell>
          <cell r="AF603">
            <v>164.67725955626227</v>
          </cell>
          <cell r="AG603">
            <v>166.17118807821083</v>
          </cell>
          <cell r="AH603">
            <v>140.36688784736953</v>
          </cell>
        </row>
        <row r="604">
          <cell r="B604">
            <v>60219</v>
          </cell>
          <cell r="C604" t="str">
            <v>DE</v>
          </cell>
          <cell r="D604" t="str">
            <v>Retail Power Marketer</v>
          </cell>
          <cell r="E604">
            <v>1.7165225773969089E-2</v>
          </cell>
          <cell r="F604">
            <v>1</v>
          </cell>
          <cell r="G604">
            <v>283.95061728395063</v>
          </cell>
          <cell r="H604">
            <v>283.95061728395063</v>
          </cell>
          <cell r="I604">
            <v>11.608880937499999</v>
          </cell>
          <cell r="J604">
            <v>1.5999999999999999</v>
          </cell>
          <cell r="K604">
            <v>23</v>
          </cell>
          <cell r="L604">
            <v>81</v>
          </cell>
          <cell r="M604">
            <v>-0.42103618570652163</v>
          </cell>
          <cell r="N604">
            <v>-0.42103618570652163</v>
          </cell>
          <cell r="O604">
            <v>10921.589362905612</v>
          </cell>
          <cell r="P604">
            <v>31239.671982395957</v>
          </cell>
          <cell r="Q604">
            <v>47392.587903696687</v>
          </cell>
          <cell r="R604">
            <v>62597.862424809842</v>
          </cell>
          <cell r="S604">
            <v>136278.67074324546</v>
          </cell>
          <cell r="T604">
            <v>1556.245158624936</v>
          </cell>
          <cell r="U604">
            <v>1558.513812024524</v>
          </cell>
          <cell r="V604">
            <v>1600.8518662725285</v>
          </cell>
          <cell r="W604">
            <v>1628.7779814317707</v>
          </cell>
          <cell r="X604">
            <v>1717.5649125588825</v>
          </cell>
          <cell r="Y604">
            <v>542.84988213975544</v>
          </cell>
          <cell r="Z604">
            <v>586.79871178722351</v>
          </cell>
          <cell r="AA604">
            <v>614.77389207778799</v>
          </cell>
          <cell r="AB604">
            <v>657.20930682360654</v>
          </cell>
          <cell r="AC604">
            <v>740.21678628242353</v>
          </cell>
          <cell r="AD604">
            <v>112.75779570163213</v>
          </cell>
          <cell r="AE604">
            <v>157.87667240662699</v>
          </cell>
          <cell r="AF604">
            <v>164.67725955626227</v>
          </cell>
          <cell r="AG604">
            <v>166.17118807821083</v>
          </cell>
          <cell r="AH604">
            <v>140.36688784736953</v>
          </cell>
        </row>
        <row r="605">
          <cell r="B605">
            <v>61201</v>
          </cell>
          <cell r="C605" t="str">
            <v>DE</v>
          </cell>
          <cell r="D605" t="str">
            <v>Retail Power Marketer</v>
          </cell>
          <cell r="E605">
            <v>1.7165225773969089E-2</v>
          </cell>
          <cell r="F605">
            <v>1</v>
          </cell>
          <cell r="G605">
            <v>10659.744408945688</v>
          </cell>
          <cell r="H605">
            <v>10659.744408945688</v>
          </cell>
          <cell r="I605">
            <v>11.608880937499999</v>
          </cell>
          <cell r="J605">
            <v>561.4</v>
          </cell>
          <cell r="K605">
            <v>6673</v>
          </cell>
          <cell r="L605">
            <v>626</v>
          </cell>
          <cell r="M605">
            <v>7.106160443541136E-2</v>
          </cell>
          <cell r="N605">
            <v>7.106160443541136E-2</v>
          </cell>
          <cell r="O605">
            <v>10921.589362905612</v>
          </cell>
          <cell r="P605">
            <v>31239.671982395957</v>
          </cell>
          <cell r="Q605">
            <v>47392.587903696687</v>
          </cell>
          <cell r="R605">
            <v>62597.862424809842</v>
          </cell>
          <cell r="S605">
            <v>136278.67074324546</v>
          </cell>
          <cell r="T605">
            <v>1556.245158624936</v>
          </cell>
          <cell r="U605">
            <v>1558.513812024524</v>
          </cell>
          <cell r="V605">
            <v>1600.8518662725285</v>
          </cell>
          <cell r="W605">
            <v>1628.7779814317707</v>
          </cell>
          <cell r="X605">
            <v>1717.5649125588825</v>
          </cell>
          <cell r="Y605">
            <v>542.84988213975544</v>
          </cell>
          <cell r="Z605">
            <v>586.79871178722351</v>
          </cell>
          <cell r="AA605">
            <v>614.77389207778799</v>
          </cell>
          <cell r="AB605">
            <v>657.20930682360654</v>
          </cell>
          <cell r="AC605">
            <v>740.21678628242353</v>
          </cell>
          <cell r="AD605">
            <v>112.75779570163213</v>
          </cell>
          <cell r="AE605">
            <v>157.87667240662699</v>
          </cell>
          <cell r="AF605">
            <v>164.67725955626227</v>
          </cell>
          <cell r="AG605">
            <v>166.17118807821083</v>
          </cell>
          <cell r="AH605">
            <v>140.36688784736953</v>
          </cell>
        </row>
        <row r="606">
          <cell r="B606">
            <v>61377</v>
          </cell>
          <cell r="C606" t="str">
            <v>DE</v>
          </cell>
          <cell r="D606" t="str">
            <v>Retail Power Marketer</v>
          </cell>
          <cell r="E606">
            <v>1.7165225773969089E-2</v>
          </cell>
          <cell r="F606">
            <v>0</v>
          </cell>
          <cell r="G606">
            <v>0</v>
          </cell>
          <cell r="H606">
            <v>6291.4423099164442</v>
          </cell>
          <cell r="I606">
            <v>11.608880937499999</v>
          </cell>
          <cell r="J606">
            <v>0</v>
          </cell>
          <cell r="K606">
            <v>0</v>
          </cell>
          <cell r="L606">
            <v>0</v>
          </cell>
          <cell r="M606">
            <v>0</v>
          </cell>
          <cell r="N606">
            <v>4.091670262318204E-2</v>
          </cell>
          <cell r="O606">
            <v>10921.589362905612</v>
          </cell>
          <cell r="P606">
            <v>31239.671982395957</v>
          </cell>
          <cell r="Q606">
            <v>47392.587903696687</v>
          </cell>
          <cell r="R606">
            <v>62597.862424809842</v>
          </cell>
          <cell r="S606">
            <v>136278.67074324546</v>
          </cell>
          <cell r="T606">
            <v>1556.245158624936</v>
          </cell>
          <cell r="U606">
            <v>1558.513812024524</v>
          </cell>
          <cell r="V606">
            <v>1600.8518662725285</v>
          </cell>
          <cell r="W606">
            <v>1628.7779814317707</v>
          </cell>
          <cell r="X606">
            <v>1717.5649125588825</v>
          </cell>
          <cell r="Y606">
            <v>542.84988213975544</v>
          </cell>
          <cell r="Z606">
            <v>586.79871178722351</v>
          </cell>
          <cell r="AA606">
            <v>614.77389207778799</v>
          </cell>
          <cell r="AB606">
            <v>657.20930682360654</v>
          </cell>
          <cell r="AC606">
            <v>740.21678628242353</v>
          </cell>
          <cell r="AD606">
            <v>112.75779570163213</v>
          </cell>
          <cell r="AE606">
            <v>157.87667240662699</v>
          </cell>
          <cell r="AF606">
            <v>164.67725955626227</v>
          </cell>
          <cell r="AG606">
            <v>166.17118807821083</v>
          </cell>
          <cell r="AH606">
            <v>140.36688784736953</v>
          </cell>
        </row>
        <row r="607">
          <cell r="B607">
            <v>9617</v>
          </cell>
          <cell r="C607" t="str">
            <v>FL</v>
          </cell>
          <cell r="D607" t="str">
            <v>Municipal</v>
          </cell>
          <cell r="E607">
            <v>3.5999495688937982E-2</v>
          </cell>
          <cell r="F607">
            <v>1</v>
          </cell>
          <cell r="G607">
            <v>13220.122213815981</v>
          </cell>
          <cell r="H607">
            <v>13220.122213815981</v>
          </cell>
          <cell r="I607">
            <v>11.608880937499999</v>
          </cell>
          <cell r="J607">
            <v>636443</v>
          </cell>
          <cell r="K607">
            <v>5679034</v>
          </cell>
          <cell r="L607">
            <v>429575</v>
          </cell>
          <cell r="M607">
            <v>0.10153141883906336</v>
          </cell>
          <cell r="N607">
            <v>0.10153141883906336</v>
          </cell>
          <cell r="O607">
            <v>7740.7333420921195</v>
          </cell>
          <cell r="P607">
            <v>23358.611887618215</v>
          </cell>
          <cell r="Q607">
            <v>36522.696790857808</v>
          </cell>
          <cell r="R607">
            <v>45742.179106719246</v>
          </cell>
          <cell r="S607">
            <v>117497.76054208168</v>
          </cell>
          <cell r="T607">
            <v>1654.0795294217496</v>
          </cell>
          <cell r="U607">
            <v>1686.9747464524166</v>
          </cell>
          <cell r="V607">
            <v>1742.1181698080502</v>
          </cell>
          <cell r="W607">
            <v>1768.4095975207442</v>
          </cell>
          <cell r="X607">
            <v>1983.6527222341692</v>
          </cell>
          <cell r="Y607">
            <v>51.636548125015068</v>
          </cell>
          <cell r="Z607">
            <v>56.34045687035524</v>
          </cell>
          <cell r="AA607">
            <v>57.240048842667115</v>
          </cell>
          <cell r="AB607">
            <v>58.072844973759771</v>
          </cell>
          <cell r="AC607">
            <v>83.569148157571817</v>
          </cell>
          <cell r="AD607">
            <v>3.4509520228877779</v>
          </cell>
          <cell r="AE607">
            <v>2.9818269502314574</v>
          </cell>
          <cell r="AF607">
            <v>3.0637089509500148</v>
          </cell>
          <cell r="AG607">
            <v>2.9927649113597998</v>
          </cell>
          <cell r="AH607">
            <v>3.1372773887611372</v>
          </cell>
        </row>
        <row r="608">
          <cell r="B608">
            <v>19804</v>
          </cell>
          <cell r="C608" t="str">
            <v>FL</v>
          </cell>
          <cell r="D608" t="str">
            <v>Municipal</v>
          </cell>
          <cell r="E608">
            <v>3.5999495688937982E-2</v>
          </cell>
          <cell r="F608">
            <v>0</v>
          </cell>
          <cell r="G608">
            <v>0</v>
          </cell>
          <cell r="H608">
            <v>6443.6746824925431</v>
          </cell>
          <cell r="I608">
            <v>11.608880937499999</v>
          </cell>
          <cell r="J608">
            <v>0</v>
          </cell>
          <cell r="K608">
            <v>0</v>
          </cell>
          <cell r="L608">
            <v>0</v>
          </cell>
          <cell r="M608">
            <v>0</v>
          </cell>
          <cell r="N608">
            <v>4.9471960669828265E-2</v>
          </cell>
          <cell r="O608">
            <v>7740.7333420921195</v>
          </cell>
          <cell r="P608">
            <v>23358.611887618215</v>
          </cell>
          <cell r="Q608">
            <v>36522.696790857808</v>
          </cell>
          <cell r="R608">
            <v>45742.179106719246</v>
          </cell>
          <cell r="S608">
            <v>117497.76054208168</v>
          </cell>
          <cell r="T608">
            <v>1654.0795294217496</v>
          </cell>
          <cell r="U608">
            <v>1686.9747464524166</v>
          </cell>
          <cell r="V608">
            <v>1742.1181698080502</v>
          </cell>
          <cell r="W608">
            <v>1768.4095975207442</v>
          </cell>
          <cell r="X608">
            <v>1983.6527222341692</v>
          </cell>
          <cell r="Y608">
            <v>51.636548125015068</v>
          </cell>
          <cell r="Z608">
            <v>56.34045687035524</v>
          </cell>
          <cell r="AA608">
            <v>57.240048842667115</v>
          </cell>
          <cell r="AB608">
            <v>58.072844973759771</v>
          </cell>
          <cell r="AC608">
            <v>83.569148157571817</v>
          </cell>
          <cell r="AD608">
            <v>3.4509520228877779</v>
          </cell>
          <cell r="AE608">
            <v>2.9818269502314574</v>
          </cell>
          <cell r="AF608">
            <v>3.0637089509500148</v>
          </cell>
          <cell r="AG608">
            <v>2.9927649113597998</v>
          </cell>
          <cell r="AH608">
            <v>3.1372773887611372</v>
          </cell>
        </row>
        <row r="609">
          <cell r="B609">
            <v>3245</v>
          </cell>
          <cell r="C609" t="str">
            <v>FL</v>
          </cell>
          <cell r="D609" t="str">
            <v>Cooperative</v>
          </cell>
          <cell r="E609">
            <v>3.5999495688937982E-2</v>
          </cell>
          <cell r="F609">
            <v>1</v>
          </cell>
          <cell r="G609">
            <v>12485.161753195931</v>
          </cell>
          <cell r="H609">
            <v>12485.161753195931</v>
          </cell>
          <cell r="I609">
            <v>11.608880937499999</v>
          </cell>
          <cell r="J609">
            <v>47703.5</v>
          </cell>
          <cell r="K609">
            <v>382845</v>
          </cell>
          <cell r="L609">
            <v>30664</v>
          </cell>
          <cell r="M609">
            <v>0.11344487533907978</v>
          </cell>
          <cell r="N609">
            <v>0.11344487533907978</v>
          </cell>
          <cell r="O609">
            <v>7740.7333420921195</v>
          </cell>
          <cell r="P609">
            <v>23358.611887618215</v>
          </cell>
          <cell r="Q609">
            <v>36522.696790857808</v>
          </cell>
          <cell r="R609">
            <v>45742.179106719246</v>
          </cell>
          <cell r="S609">
            <v>117497.76054208168</v>
          </cell>
          <cell r="T609">
            <v>1654.0795294217496</v>
          </cell>
          <cell r="U609">
            <v>1686.9747464524166</v>
          </cell>
          <cell r="V609">
            <v>1742.1181698080502</v>
          </cell>
          <cell r="W609">
            <v>1768.4095975207442</v>
          </cell>
          <cell r="X609">
            <v>1983.6527222341692</v>
          </cell>
          <cell r="Y609">
            <v>51.636548125015068</v>
          </cell>
          <cell r="Z609">
            <v>56.34045687035524</v>
          </cell>
          <cell r="AA609">
            <v>57.240048842667115</v>
          </cell>
          <cell r="AB609">
            <v>58.072844973759771</v>
          </cell>
          <cell r="AC609">
            <v>83.569148157571817</v>
          </cell>
          <cell r="AD609">
            <v>3.4509520228877779</v>
          </cell>
          <cell r="AE609">
            <v>2.9818269502314574</v>
          </cell>
          <cell r="AF609">
            <v>3.0637089509500148</v>
          </cell>
          <cell r="AG609">
            <v>2.9927649113597998</v>
          </cell>
          <cell r="AH609">
            <v>3.1372773887611372</v>
          </cell>
        </row>
        <row r="610">
          <cell r="B610">
            <v>3757</v>
          </cell>
          <cell r="C610" t="str">
            <v>FL</v>
          </cell>
          <cell r="D610" t="str">
            <v>Cooperative</v>
          </cell>
          <cell r="E610">
            <v>3.5999495688937982E-2</v>
          </cell>
          <cell r="F610">
            <v>1</v>
          </cell>
          <cell r="G610">
            <v>14809.617044701055</v>
          </cell>
          <cell r="H610">
            <v>14809.617044701055</v>
          </cell>
          <cell r="I610">
            <v>11.608880937499999</v>
          </cell>
          <cell r="J610">
            <v>271725.2</v>
          </cell>
          <cell r="K610">
            <v>2367495</v>
          </cell>
          <cell r="L610">
            <v>159862</v>
          </cell>
          <cell r="M610">
            <v>0.1053668003129183</v>
          </cell>
          <cell r="N610">
            <v>0.1053668003129183</v>
          </cell>
          <cell r="O610">
            <v>7740.7333420921195</v>
          </cell>
          <cell r="P610">
            <v>23358.611887618215</v>
          </cell>
          <cell r="Q610">
            <v>36522.696790857808</v>
          </cell>
          <cell r="R610">
            <v>45742.179106719246</v>
          </cell>
          <cell r="S610">
            <v>117497.76054208168</v>
          </cell>
          <cell r="T610">
            <v>1654.0795294217496</v>
          </cell>
          <cell r="U610">
            <v>1686.9747464524166</v>
          </cell>
          <cell r="V610">
            <v>1742.1181698080502</v>
          </cell>
          <cell r="W610">
            <v>1768.4095975207442</v>
          </cell>
          <cell r="X610">
            <v>1983.6527222341692</v>
          </cell>
          <cell r="Y610">
            <v>51.636548125015068</v>
          </cell>
          <cell r="Z610">
            <v>56.34045687035524</v>
          </cell>
          <cell r="AA610">
            <v>57.240048842667115</v>
          </cell>
          <cell r="AB610">
            <v>58.072844973759771</v>
          </cell>
          <cell r="AC610">
            <v>83.569148157571817</v>
          </cell>
          <cell r="AD610">
            <v>3.4509520228877779</v>
          </cell>
          <cell r="AE610">
            <v>2.9818269502314574</v>
          </cell>
          <cell r="AF610">
            <v>3.0637089509500148</v>
          </cell>
          <cell r="AG610">
            <v>2.9927649113597998</v>
          </cell>
          <cell r="AH610">
            <v>3.1372773887611372</v>
          </cell>
        </row>
        <row r="611">
          <cell r="B611">
            <v>7264</v>
          </cell>
          <cell r="C611" t="str">
            <v>FL</v>
          </cell>
          <cell r="D611" t="str">
            <v>Cooperative</v>
          </cell>
          <cell r="E611">
            <v>3.5999495688937982E-2</v>
          </cell>
          <cell r="F611">
            <v>1</v>
          </cell>
          <cell r="G611">
            <v>13387.873690649132</v>
          </cell>
          <cell r="H611">
            <v>13387.873690649132</v>
          </cell>
          <cell r="I611">
            <v>11.608880937499999</v>
          </cell>
          <cell r="J611">
            <v>24739</v>
          </cell>
          <cell r="K611">
            <v>175100</v>
          </cell>
          <cell r="L611">
            <v>13079</v>
          </cell>
          <cell r="M611">
            <v>0.1308795508544903</v>
          </cell>
          <cell r="N611">
            <v>0.1308795508544903</v>
          </cell>
          <cell r="O611">
            <v>7740.7333420921195</v>
          </cell>
          <cell r="P611">
            <v>23358.611887618215</v>
          </cell>
          <cell r="Q611">
            <v>36522.696790857808</v>
          </cell>
          <cell r="R611">
            <v>45742.179106719246</v>
          </cell>
          <cell r="S611">
            <v>117497.76054208168</v>
          </cell>
          <cell r="T611">
            <v>1654.0795294217496</v>
          </cell>
          <cell r="U611">
            <v>1686.9747464524166</v>
          </cell>
          <cell r="V611">
            <v>1742.1181698080502</v>
          </cell>
          <cell r="W611">
            <v>1768.4095975207442</v>
          </cell>
          <cell r="X611">
            <v>1983.6527222341692</v>
          </cell>
          <cell r="Y611">
            <v>51.636548125015068</v>
          </cell>
          <cell r="Z611">
            <v>56.34045687035524</v>
          </cell>
          <cell r="AA611">
            <v>57.240048842667115</v>
          </cell>
          <cell r="AB611">
            <v>58.072844973759771</v>
          </cell>
          <cell r="AC611">
            <v>83.569148157571817</v>
          </cell>
          <cell r="AD611">
            <v>3.4509520228877779</v>
          </cell>
          <cell r="AE611">
            <v>2.9818269502314574</v>
          </cell>
          <cell r="AF611">
            <v>3.0637089509500148</v>
          </cell>
          <cell r="AG611">
            <v>2.9927649113597998</v>
          </cell>
          <cell r="AH611">
            <v>3.1372773887611372</v>
          </cell>
        </row>
        <row r="612">
          <cell r="B612">
            <v>21554</v>
          </cell>
          <cell r="C612" t="str">
            <v>FL</v>
          </cell>
          <cell r="D612" t="str">
            <v>Cooperative</v>
          </cell>
          <cell r="E612">
            <v>0.24334826132771339</v>
          </cell>
          <cell r="F612">
            <v>0</v>
          </cell>
          <cell r="G612">
            <v>0</v>
          </cell>
          <cell r="H612">
            <v>12184.950042778992</v>
          </cell>
          <cell r="I612">
            <v>11.608880937499999</v>
          </cell>
          <cell r="J612">
            <v>0</v>
          </cell>
          <cell r="K612">
            <v>0</v>
          </cell>
          <cell r="L612">
            <v>0</v>
          </cell>
          <cell r="M612">
            <v>0</v>
          </cell>
          <cell r="N612">
            <v>0.10025823367396852</v>
          </cell>
          <cell r="O612">
            <v>7740.7333420921195</v>
          </cell>
          <cell r="P612">
            <v>23358.611887618215</v>
          </cell>
          <cell r="Q612">
            <v>36522.696790857808</v>
          </cell>
          <cell r="R612">
            <v>45742.179106719246</v>
          </cell>
          <cell r="S612">
            <v>117497.76054208168</v>
          </cell>
          <cell r="T612">
            <v>1654.0795294217496</v>
          </cell>
          <cell r="U612">
            <v>1686.9747464524166</v>
          </cell>
          <cell r="V612">
            <v>1742.1181698080502</v>
          </cell>
          <cell r="W612">
            <v>1768.4095975207442</v>
          </cell>
          <cell r="X612">
            <v>1983.6527222341692</v>
          </cell>
          <cell r="Y612">
            <v>51.636548125015068</v>
          </cell>
          <cell r="Z612">
            <v>56.34045687035524</v>
          </cell>
          <cell r="AA612">
            <v>57.240048842667115</v>
          </cell>
          <cell r="AB612">
            <v>58.072844973759771</v>
          </cell>
          <cell r="AC612">
            <v>83.569148157571817</v>
          </cell>
          <cell r="AD612">
            <v>3.4509520228877779</v>
          </cell>
          <cell r="AE612">
            <v>2.9818269502314574</v>
          </cell>
          <cell r="AF612">
            <v>3.0637089509500148</v>
          </cell>
          <cell r="AG612">
            <v>2.9927649113597998</v>
          </cell>
          <cell r="AH612">
            <v>3.1372773887611372</v>
          </cell>
        </row>
        <row r="613">
          <cell r="B613">
            <v>18360</v>
          </cell>
          <cell r="C613" t="str">
            <v>FL</v>
          </cell>
          <cell r="D613" t="str">
            <v>Cooperative</v>
          </cell>
          <cell r="E613">
            <v>3.5999495688937982E-2</v>
          </cell>
          <cell r="F613">
            <v>1</v>
          </cell>
          <cell r="G613">
            <v>13168.311471996669</v>
          </cell>
          <cell r="H613">
            <v>13168.311471996669</v>
          </cell>
          <cell r="I613">
            <v>11.608880937499999</v>
          </cell>
          <cell r="J613">
            <v>39114</v>
          </cell>
          <cell r="K613">
            <v>316237</v>
          </cell>
          <cell r="L613">
            <v>24015</v>
          </cell>
          <cell r="M613">
            <v>0.11310679234697792</v>
          </cell>
          <cell r="N613">
            <v>0.11310679234697792</v>
          </cell>
          <cell r="O613">
            <v>7740.7333420921195</v>
          </cell>
          <cell r="P613">
            <v>23358.611887618215</v>
          </cell>
          <cell r="Q613">
            <v>36522.696790857808</v>
          </cell>
          <cell r="R613">
            <v>45742.179106719246</v>
          </cell>
          <cell r="S613">
            <v>117497.76054208168</v>
          </cell>
          <cell r="T613">
            <v>1654.0795294217496</v>
          </cell>
          <cell r="U613">
            <v>1686.9747464524166</v>
          </cell>
          <cell r="V613">
            <v>1742.1181698080502</v>
          </cell>
          <cell r="W613">
            <v>1768.4095975207442</v>
          </cell>
          <cell r="X613">
            <v>1983.6527222341692</v>
          </cell>
          <cell r="Y613">
            <v>51.636548125015068</v>
          </cell>
          <cell r="Z613">
            <v>56.34045687035524</v>
          </cell>
          <cell r="AA613">
            <v>57.240048842667115</v>
          </cell>
          <cell r="AB613">
            <v>58.072844973759771</v>
          </cell>
          <cell r="AC613">
            <v>83.569148157571817</v>
          </cell>
          <cell r="AD613">
            <v>3.4509520228877779</v>
          </cell>
          <cell r="AE613">
            <v>2.9818269502314574</v>
          </cell>
          <cell r="AF613">
            <v>3.0637089509500148</v>
          </cell>
          <cell r="AG613">
            <v>2.9927649113597998</v>
          </cell>
          <cell r="AH613">
            <v>3.1372773887611372</v>
          </cell>
        </row>
        <row r="614">
          <cell r="B614">
            <v>18449</v>
          </cell>
          <cell r="C614" t="str">
            <v>FL</v>
          </cell>
          <cell r="D614" t="str">
            <v>Cooperative</v>
          </cell>
          <cell r="E614">
            <v>3.5999495688937982E-2</v>
          </cell>
          <cell r="F614">
            <v>1</v>
          </cell>
          <cell r="G614">
            <v>13440.501528578616</v>
          </cell>
          <cell r="H614">
            <v>13440.501528578616</v>
          </cell>
          <cell r="I614">
            <v>11.608880937499999</v>
          </cell>
          <cell r="J614">
            <v>92720.7</v>
          </cell>
          <cell r="K614">
            <v>694632</v>
          </cell>
          <cell r="L614">
            <v>51682</v>
          </cell>
          <cell r="M614">
            <v>0.12311707175116826</v>
          </cell>
          <cell r="N614">
            <v>0.12311707175116826</v>
          </cell>
          <cell r="O614">
            <v>7740.7333420921195</v>
          </cell>
          <cell r="P614">
            <v>23358.611887618215</v>
          </cell>
          <cell r="Q614">
            <v>36522.696790857808</v>
          </cell>
          <cell r="R614">
            <v>45742.179106719246</v>
          </cell>
          <cell r="S614">
            <v>117497.76054208168</v>
          </cell>
          <cell r="T614">
            <v>1654.0795294217496</v>
          </cell>
          <cell r="U614">
            <v>1686.9747464524166</v>
          </cell>
          <cell r="V614">
            <v>1742.1181698080502</v>
          </cell>
          <cell r="W614">
            <v>1768.4095975207442</v>
          </cell>
          <cell r="X614">
            <v>1983.6527222341692</v>
          </cell>
          <cell r="Y614">
            <v>51.636548125015068</v>
          </cell>
          <cell r="Z614">
            <v>56.34045687035524</v>
          </cell>
          <cell r="AA614">
            <v>57.240048842667115</v>
          </cell>
          <cell r="AB614">
            <v>58.072844973759771</v>
          </cell>
          <cell r="AC614">
            <v>83.569148157571817</v>
          </cell>
          <cell r="AD614">
            <v>3.4509520228877779</v>
          </cell>
          <cell r="AE614">
            <v>2.9818269502314574</v>
          </cell>
          <cell r="AF614">
            <v>3.0637089509500148</v>
          </cell>
          <cell r="AG614">
            <v>2.9927649113597998</v>
          </cell>
          <cell r="AH614">
            <v>3.1372773887611372</v>
          </cell>
        </row>
        <row r="615">
          <cell r="B615">
            <v>20885</v>
          </cell>
          <cell r="C615" t="str">
            <v>FL</v>
          </cell>
          <cell r="D615" t="str">
            <v>Cooperative</v>
          </cell>
          <cell r="E615">
            <v>3.5999495688937982E-2</v>
          </cell>
          <cell r="F615">
            <v>1</v>
          </cell>
          <cell r="G615">
            <v>14877.290462180143</v>
          </cell>
          <cell r="H615">
            <v>14877.290462180143</v>
          </cell>
          <cell r="I615">
            <v>11.608880937499999</v>
          </cell>
          <cell r="J615">
            <v>346846</v>
          </cell>
          <cell r="K615">
            <v>3038999</v>
          </cell>
          <cell r="L615">
            <v>204271</v>
          </cell>
          <cell r="M615">
            <v>0.1047679539822788</v>
          </cell>
          <cell r="N615">
            <v>0.1047679539822788</v>
          </cell>
          <cell r="O615">
            <v>7740.7333420921195</v>
          </cell>
          <cell r="P615">
            <v>23358.611887618215</v>
          </cell>
          <cell r="Q615">
            <v>36522.696790857808</v>
          </cell>
          <cell r="R615">
            <v>45742.179106719246</v>
          </cell>
          <cell r="S615">
            <v>117497.76054208168</v>
          </cell>
          <cell r="T615">
            <v>1654.0795294217496</v>
          </cell>
          <cell r="U615">
            <v>1686.9747464524166</v>
          </cell>
          <cell r="V615">
            <v>1742.1181698080502</v>
          </cell>
          <cell r="W615">
            <v>1768.4095975207442</v>
          </cell>
          <cell r="X615">
            <v>1983.6527222341692</v>
          </cell>
          <cell r="Y615">
            <v>51.636548125015068</v>
          </cell>
          <cell r="Z615">
            <v>56.34045687035524</v>
          </cell>
          <cell r="AA615">
            <v>57.240048842667115</v>
          </cell>
          <cell r="AB615">
            <v>58.072844973759771</v>
          </cell>
          <cell r="AC615">
            <v>83.569148157571817</v>
          </cell>
          <cell r="AD615">
            <v>3.4509520228877779</v>
          </cell>
          <cell r="AE615">
            <v>2.9818269502314574</v>
          </cell>
          <cell r="AF615">
            <v>3.0637089509500148</v>
          </cell>
          <cell r="AG615">
            <v>2.9927649113597998</v>
          </cell>
          <cell r="AH615">
            <v>3.1372773887611372</v>
          </cell>
        </row>
        <row r="616">
          <cell r="B616">
            <v>57313</v>
          </cell>
          <cell r="C616" t="str">
            <v>FL</v>
          </cell>
          <cell r="D616" t="str">
            <v>Behind the Meter</v>
          </cell>
          <cell r="E616">
            <v>3.5999495688937982E-2</v>
          </cell>
          <cell r="F616">
            <v>1</v>
          </cell>
          <cell r="G616">
            <v>7721.5259362642473</v>
          </cell>
          <cell r="H616">
            <v>7721.5259362642473</v>
          </cell>
          <cell r="I616">
            <v>11.608880937499999</v>
          </cell>
          <cell r="J616">
            <v>380666.2</v>
          </cell>
          <cell r="K616">
            <v>2489613</v>
          </cell>
          <cell r="L616">
            <v>322425</v>
          </cell>
          <cell r="M616">
            <v>0.13486042961886799</v>
          </cell>
          <cell r="N616">
            <v>0.13486042961886799</v>
          </cell>
          <cell r="O616">
            <v>7740.7333420921195</v>
          </cell>
          <cell r="P616">
            <v>23358.611887618215</v>
          </cell>
          <cell r="Q616">
            <v>36522.696790857808</v>
          </cell>
          <cell r="R616">
            <v>45742.179106719246</v>
          </cell>
          <cell r="S616">
            <v>117497.76054208168</v>
          </cell>
          <cell r="T616">
            <v>1654.0795294217496</v>
          </cell>
          <cell r="U616">
            <v>1686.9747464524166</v>
          </cell>
          <cell r="V616">
            <v>1742.1181698080502</v>
          </cell>
          <cell r="W616">
            <v>1768.4095975207442</v>
          </cell>
          <cell r="X616">
            <v>1983.6527222341692</v>
          </cell>
          <cell r="Y616">
            <v>51.636548125015068</v>
          </cell>
          <cell r="Z616">
            <v>56.34045687035524</v>
          </cell>
          <cell r="AA616">
            <v>57.240048842667115</v>
          </cell>
          <cell r="AB616">
            <v>58.072844973759771</v>
          </cell>
          <cell r="AC616">
            <v>83.569148157571817</v>
          </cell>
          <cell r="AD616">
            <v>3.4509520228877779</v>
          </cell>
          <cell r="AE616">
            <v>2.9818269502314574</v>
          </cell>
          <cell r="AF616">
            <v>3.0637089509500148</v>
          </cell>
          <cell r="AG616">
            <v>2.9927649113597998</v>
          </cell>
          <cell r="AH616">
            <v>3.1372773887611372</v>
          </cell>
        </row>
        <row r="617">
          <cell r="B617">
            <v>59139</v>
          </cell>
          <cell r="C617" t="str">
            <v>FL</v>
          </cell>
          <cell r="D617" t="str">
            <v>Behind the Meter</v>
          </cell>
          <cell r="E617">
            <v>3.5999495688937982E-2</v>
          </cell>
          <cell r="F617">
            <v>0</v>
          </cell>
          <cell r="G617">
            <v>0</v>
          </cell>
          <cell r="H617">
            <v>2534.0047580682999</v>
          </cell>
          <cell r="I617">
            <v>11.608880937499999</v>
          </cell>
          <cell r="J617">
            <v>0</v>
          </cell>
          <cell r="K617">
            <v>0</v>
          </cell>
          <cell r="L617">
            <v>0</v>
          </cell>
          <cell r="M617">
            <v>0</v>
          </cell>
          <cell r="N617">
            <v>5.7774323951888661E-2</v>
          </cell>
          <cell r="O617">
            <v>7740.7333420921195</v>
          </cell>
          <cell r="P617">
            <v>23358.611887618215</v>
          </cell>
          <cell r="Q617">
            <v>36522.696790857808</v>
          </cell>
          <cell r="R617">
            <v>45742.179106719246</v>
          </cell>
          <cell r="S617">
            <v>117497.76054208168</v>
          </cell>
          <cell r="T617">
            <v>1654.0795294217496</v>
          </cell>
          <cell r="U617">
            <v>1686.9747464524166</v>
          </cell>
          <cell r="V617">
            <v>1742.1181698080502</v>
          </cell>
          <cell r="W617">
            <v>1768.4095975207442</v>
          </cell>
          <cell r="X617">
            <v>1983.6527222341692</v>
          </cell>
          <cell r="Y617">
            <v>51.636548125015068</v>
          </cell>
          <cell r="Z617">
            <v>56.34045687035524</v>
          </cell>
          <cell r="AA617">
            <v>57.240048842667115</v>
          </cell>
          <cell r="AB617">
            <v>58.072844973759771</v>
          </cell>
          <cell r="AC617">
            <v>83.569148157571817</v>
          </cell>
          <cell r="AD617">
            <v>3.4509520228877779</v>
          </cell>
          <cell r="AE617">
            <v>2.9818269502314574</v>
          </cell>
          <cell r="AF617">
            <v>3.0637089509500148</v>
          </cell>
          <cell r="AG617">
            <v>2.9927649113597998</v>
          </cell>
          <cell r="AH617">
            <v>3.1372773887611372</v>
          </cell>
        </row>
        <row r="618">
          <cell r="B618">
            <v>60025</v>
          </cell>
          <cell r="C618" t="str">
            <v>FL</v>
          </cell>
          <cell r="D618" t="str">
            <v>Behind the Meter</v>
          </cell>
          <cell r="E618">
            <v>3.5999495688937982E-2</v>
          </cell>
          <cell r="F618">
            <v>1</v>
          </cell>
          <cell r="G618">
            <v>4948.4978540772536</v>
          </cell>
          <cell r="H618">
            <v>4948.4978540772536</v>
          </cell>
          <cell r="I618">
            <v>11.608880937499999</v>
          </cell>
          <cell r="J618">
            <v>630.1</v>
          </cell>
          <cell r="K618">
            <v>3459</v>
          </cell>
          <cell r="L618">
            <v>699</v>
          </cell>
          <cell r="M618">
            <v>0.15401119014057532</v>
          </cell>
          <cell r="N618">
            <v>0.15401119014057532</v>
          </cell>
          <cell r="O618">
            <v>7740.7333420921195</v>
          </cell>
          <cell r="P618">
            <v>23358.611887618215</v>
          </cell>
          <cell r="Q618">
            <v>36522.696790857808</v>
          </cell>
          <cell r="R618">
            <v>45742.179106719246</v>
          </cell>
          <cell r="S618">
            <v>117497.76054208168</v>
          </cell>
          <cell r="T618">
            <v>1654.0795294217496</v>
          </cell>
          <cell r="U618">
            <v>1686.9747464524166</v>
          </cell>
          <cell r="V618">
            <v>1742.1181698080502</v>
          </cell>
          <cell r="W618">
            <v>1768.4095975207442</v>
          </cell>
          <cell r="X618">
            <v>1983.6527222341692</v>
          </cell>
          <cell r="Y618">
            <v>51.636548125015068</v>
          </cell>
          <cell r="Z618">
            <v>56.34045687035524</v>
          </cell>
          <cell r="AA618">
            <v>57.240048842667115</v>
          </cell>
          <cell r="AB618">
            <v>58.072844973759771</v>
          </cell>
          <cell r="AC618">
            <v>83.569148157571817</v>
          </cell>
          <cell r="AD618">
            <v>3.4509520228877779</v>
          </cell>
          <cell r="AE618">
            <v>2.9818269502314574</v>
          </cell>
          <cell r="AF618">
            <v>3.0637089509500148</v>
          </cell>
          <cell r="AG618">
            <v>2.9927649113597998</v>
          </cell>
          <cell r="AH618">
            <v>3.1372773887611372</v>
          </cell>
        </row>
        <row r="619">
          <cell r="B619">
            <v>60981</v>
          </cell>
          <cell r="C619" t="str">
            <v>FL</v>
          </cell>
          <cell r="D619" t="str">
            <v>Behind the Meter</v>
          </cell>
          <cell r="E619">
            <v>3.5999495688937982E-2</v>
          </cell>
          <cell r="F619">
            <v>0</v>
          </cell>
          <cell r="G619">
            <v>0</v>
          </cell>
          <cell r="H619">
            <v>2534.0047580682999</v>
          </cell>
          <cell r="I619">
            <v>11.608880937499999</v>
          </cell>
          <cell r="J619">
            <v>0</v>
          </cell>
          <cell r="K619">
            <v>0</v>
          </cell>
          <cell r="L619">
            <v>0</v>
          </cell>
          <cell r="M619">
            <v>0</v>
          </cell>
          <cell r="N619">
            <v>5.7774323951888661E-2</v>
          </cell>
          <cell r="O619">
            <v>7740.7333420921195</v>
          </cell>
          <cell r="P619">
            <v>23358.611887618215</v>
          </cell>
          <cell r="Q619">
            <v>36522.696790857808</v>
          </cell>
          <cell r="R619">
            <v>45742.179106719246</v>
          </cell>
          <cell r="S619">
            <v>117497.76054208168</v>
          </cell>
          <cell r="T619">
            <v>1654.0795294217496</v>
          </cell>
          <cell r="U619">
            <v>1686.9747464524166</v>
          </cell>
          <cell r="V619">
            <v>1742.1181698080502</v>
          </cell>
          <cell r="W619">
            <v>1768.4095975207442</v>
          </cell>
          <cell r="X619">
            <v>1983.6527222341692</v>
          </cell>
          <cell r="Y619">
            <v>51.636548125015068</v>
          </cell>
          <cell r="Z619">
            <v>56.34045687035524</v>
          </cell>
          <cell r="AA619">
            <v>57.240048842667115</v>
          </cell>
          <cell r="AB619">
            <v>58.072844973759771</v>
          </cell>
          <cell r="AC619">
            <v>83.569148157571817</v>
          </cell>
          <cell r="AD619">
            <v>3.4509520228877779</v>
          </cell>
          <cell r="AE619">
            <v>2.9818269502314574</v>
          </cell>
          <cell r="AF619">
            <v>3.0637089509500148</v>
          </cell>
          <cell r="AG619">
            <v>2.9927649113597998</v>
          </cell>
          <cell r="AH619">
            <v>3.1372773887611372</v>
          </cell>
        </row>
        <row r="620">
          <cell r="B620">
            <v>61098</v>
          </cell>
          <cell r="C620" t="str">
            <v>FL</v>
          </cell>
          <cell r="D620" t="str">
            <v>Behind the Meter</v>
          </cell>
          <cell r="E620">
            <v>3.5999495688937982E-2</v>
          </cell>
          <cell r="F620">
            <v>0</v>
          </cell>
          <cell r="G620">
            <v>0</v>
          </cell>
          <cell r="H620">
            <v>2534.0047580682999</v>
          </cell>
          <cell r="I620">
            <v>11.608880937499999</v>
          </cell>
          <cell r="J620">
            <v>0</v>
          </cell>
          <cell r="K620">
            <v>0</v>
          </cell>
          <cell r="L620">
            <v>0</v>
          </cell>
          <cell r="M620">
            <v>0</v>
          </cell>
          <cell r="N620">
            <v>5.7774323951888661E-2</v>
          </cell>
          <cell r="O620">
            <v>7740.7333420921195</v>
          </cell>
          <cell r="P620">
            <v>23358.611887618215</v>
          </cell>
          <cell r="Q620">
            <v>36522.696790857808</v>
          </cell>
          <cell r="R620">
            <v>45742.179106719246</v>
          </cell>
          <cell r="S620">
            <v>117497.76054208168</v>
          </cell>
          <cell r="T620">
            <v>1654.0795294217496</v>
          </cell>
          <cell r="U620">
            <v>1686.9747464524166</v>
          </cell>
          <cell r="V620">
            <v>1742.1181698080502</v>
          </cell>
          <cell r="W620">
            <v>1768.4095975207442</v>
          </cell>
          <cell r="X620">
            <v>1983.6527222341692</v>
          </cell>
          <cell r="Y620">
            <v>51.636548125015068</v>
          </cell>
          <cell r="Z620">
            <v>56.34045687035524</v>
          </cell>
          <cell r="AA620">
            <v>57.240048842667115</v>
          </cell>
          <cell r="AB620">
            <v>58.072844973759771</v>
          </cell>
          <cell r="AC620">
            <v>83.569148157571817</v>
          </cell>
          <cell r="AD620">
            <v>3.4509520228877779</v>
          </cell>
          <cell r="AE620">
            <v>2.9818269502314574</v>
          </cell>
          <cell r="AF620">
            <v>3.0637089509500148</v>
          </cell>
          <cell r="AG620">
            <v>2.9927649113597998</v>
          </cell>
          <cell r="AH620">
            <v>3.1372773887611372</v>
          </cell>
        </row>
        <row r="621">
          <cell r="B621">
            <v>3502</v>
          </cell>
          <cell r="C621" t="str">
            <v>FL</v>
          </cell>
          <cell r="D621" t="str">
            <v>Cooperative</v>
          </cell>
          <cell r="E621">
            <v>0.22769289310385202</v>
          </cell>
          <cell r="F621">
            <v>1</v>
          </cell>
          <cell r="G621">
            <v>14529.425060617268</v>
          </cell>
          <cell r="H621">
            <v>14529.425060617268</v>
          </cell>
          <cell r="I621">
            <v>11.608880937499999</v>
          </cell>
          <cell r="J621">
            <v>80358</v>
          </cell>
          <cell r="K621">
            <v>707089</v>
          </cell>
          <cell r="L621">
            <v>48666</v>
          </cell>
          <cell r="M621">
            <v>0.10405833834714937</v>
          </cell>
          <cell r="N621">
            <v>0.10405833834714937</v>
          </cell>
          <cell r="O621">
            <v>7740.7333420921195</v>
          </cell>
          <cell r="P621">
            <v>23358.611887618215</v>
          </cell>
          <cell r="Q621">
            <v>36522.696790857808</v>
          </cell>
          <cell r="R621">
            <v>45742.179106719246</v>
          </cell>
          <cell r="S621">
            <v>117497.76054208168</v>
          </cell>
          <cell r="T621">
            <v>1654.0795294217496</v>
          </cell>
          <cell r="U621">
            <v>1686.9747464524166</v>
          </cell>
          <cell r="V621">
            <v>1742.1181698080502</v>
          </cell>
          <cell r="W621">
            <v>1768.4095975207442</v>
          </cell>
          <cell r="X621">
            <v>1983.6527222341692</v>
          </cell>
          <cell r="Y621">
            <v>51.636548125015068</v>
          </cell>
          <cell r="Z621">
            <v>56.34045687035524</v>
          </cell>
          <cell r="AA621">
            <v>57.240048842667115</v>
          </cell>
          <cell r="AB621">
            <v>58.072844973759771</v>
          </cell>
          <cell r="AC621">
            <v>83.569148157571817</v>
          </cell>
          <cell r="AD621">
            <v>3.4509520228877779</v>
          </cell>
          <cell r="AE621">
            <v>2.9818269502314574</v>
          </cell>
          <cell r="AF621">
            <v>3.0637089509500148</v>
          </cell>
          <cell r="AG621">
            <v>2.9927649113597998</v>
          </cell>
          <cell r="AH621">
            <v>3.1372773887611372</v>
          </cell>
        </row>
        <row r="622">
          <cell r="B622">
            <v>5964</v>
          </cell>
          <cell r="C622" t="str">
            <v>FL</v>
          </cell>
          <cell r="D622" t="str">
            <v>Cooperative</v>
          </cell>
          <cell r="E622">
            <v>3.5999495688937982E-2</v>
          </cell>
          <cell r="F622">
            <v>0</v>
          </cell>
          <cell r="G622">
            <v>0</v>
          </cell>
          <cell r="H622">
            <v>12184.950042778992</v>
          </cell>
          <cell r="I622">
            <v>11.608880937499999</v>
          </cell>
          <cell r="J622">
            <v>0</v>
          </cell>
          <cell r="K622">
            <v>0</v>
          </cell>
          <cell r="L622">
            <v>0</v>
          </cell>
          <cell r="M622">
            <v>0</v>
          </cell>
          <cell r="N622">
            <v>0.10025823367396852</v>
          </cell>
          <cell r="O622">
            <v>7740.7333420921195</v>
          </cell>
          <cell r="P622">
            <v>23358.611887618215</v>
          </cell>
          <cell r="Q622">
            <v>36522.696790857808</v>
          </cell>
          <cell r="R622">
            <v>45742.179106719246</v>
          </cell>
          <cell r="S622">
            <v>117497.76054208168</v>
          </cell>
          <cell r="T622">
            <v>1654.0795294217496</v>
          </cell>
          <cell r="U622">
            <v>1686.9747464524166</v>
          </cell>
          <cell r="V622">
            <v>1742.1181698080502</v>
          </cell>
          <cell r="W622">
            <v>1768.4095975207442</v>
          </cell>
          <cell r="X622">
            <v>1983.6527222341692</v>
          </cell>
          <cell r="Y622">
            <v>51.636548125015068</v>
          </cell>
          <cell r="Z622">
            <v>56.34045687035524</v>
          </cell>
          <cell r="AA622">
            <v>57.240048842667115</v>
          </cell>
          <cell r="AB622">
            <v>58.072844973759771</v>
          </cell>
          <cell r="AC622">
            <v>83.569148157571817</v>
          </cell>
          <cell r="AD622">
            <v>3.4509520228877779</v>
          </cell>
          <cell r="AE622">
            <v>2.9818269502314574</v>
          </cell>
          <cell r="AF622">
            <v>3.0637089509500148</v>
          </cell>
          <cell r="AG622">
            <v>2.9927649113597998</v>
          </cell>
          <cell r="AH622">
            <v>3.1372773887611372</v>
          </cell>
        </row>
        <row r="623">
          <cell r="B623">
            <v>6443</v>
          </cell>
          <cell r="C623" t="str">
            <v>FL</v>
          </cell>
          <cell r="D623" t="str">
            <v>Cooperative</v>
          </cell>
          <cell r="E623">
            <v>0.25993443390703658</v>
          </cell>
          <cell r="F623">
            <v>1</v>
          </cell>
          <cell r="G623">
            <v>16355.347174079614</v>
          </cell>
          <cell r="H623">
            <v>16355.347174079614</v>
          </cell>
          <cell r="I623">
            <v>11.608880937499999</v>
          </cell>
          <cell r="J623">
            <v>50288</v>
          </cell>
          <cell r="K623">
            <v>448251</v>
          </cell>
          <cell r="L623">
            <v>27407</v>
          </cell>
          <cell r="M623">
            <v>0.10366965115917477</v>
          </cell>
          <cell r="N623">
            <v>0.10366965115917477</v>
          </cell>
          <cell r="O623">
            <v>7740.7333420921195</v>
          </cell>
          <cell r="P623">
            <v>23358.611887618215</v>
          </cell>
          <cell r="Q623">
            <v>36522.696790857808</v>
          </cell>
          <cell r="R623">
            <v>45742.179106719246</v>
          </cell>
          <cell r="S623">
            <v>117497.76054208168</v>
          </cell>
          <cell r="T623">
            <v>1654.0795294217496</v>
          </cell>
          <cell r="U623">
            <v>1686.9747464524166</v>
          </cell>
          <cell r="V623">
            <v>1742.1181698080502</v>
          </cell>
          <cell r="W623">
            <v>1768.4095975207442</v>
          </cell>
          <cell r="X623">
            <v>1983.6527222341692</v>
          </cell>
          <cell r="Y623">
            <v>51.636548125015068</v>
          </cell>
          <cell r="Z623">
            <v>56.34045687035524</v>
          </cell>
          <cell r="AA623">
            <v>57.240048842667115</v>
          </cell>
          <cell r="AB623">
            <v>58.072844973759771</v>
          </cell>
          <cell r="AC623">
            <v>83.569148157571817</v>
          </cell>
          <cell r="AD623">
            <v>3.4509520228877779</v>
          </cell>
          <cell r="AE623">
            <v>2.9818269502314574</v>
          </cell>
          <cell r="AF623">
            <v>3.0637089509500148</v>
          </cell>
          <cell r="AG623">
            <v>2.9927649113597998</v>
          </cell>
          <cell r="AH623">
            <v>3.1372773887611372</v>
          </cell>
        </row>
        <row r="624">
          <cell r="B624">
            <v>7785</v>
          </cell>
          <cell r="C624" t="str">
            <v>FL</v>
          </cell>
          <cell r="D624" t="str">
            <v>Cooperative</v>
          </cell>
          <cell r="E624">
            <v>3.5999495688937982E-2</v>
          </cell>
          <cell r="F624">
            <v>1</v>
          </cell>
          <cell r="G624">
            <v>14140.64596016923</v>
          </cell>
          <cell r="H624">
            <v>14140.64596016923</v>
          </cell>
          <cell r="I624">
            <v>11.608880937499999</v>
          </cell>
          <cell r="J624">
            <v>35692.400000000001</v>
          </cell>
          <cell r="K624">
            <v>274074</v>
          </cell>
          <cell r="L624">
            <v>19382</v>
          </cell>
          <cell r="M624">
            <v>0.12037756239567599</v>
          </cell>
          <cell r="N624">
            <v>0.12037756239567599</v>
          </cell>
          <cell r="O624">
            <v>7740.7333420921195</v>
          </cell>
          <cell r="P624">
            <v>23358.611887618215</v>
          </cell>
          <cell r="Q624">
            <v>36522.696790857808</v>
          </cell>
          <cell r="R624">
            <v>45742.179106719246</v>
          </cell>
          <cell r="S624">
            <v>117497.76054208168</v>
          </cell>
          <cell r="T624">
            <v>1654.0795294217496</v>
          </cell>
          <cell r="U624">
            <v>1686.9747464524166</v>
          </cell>
          <cell r="V624">
            <v>1742.1181698080502</v>
          </cell>
          <cell r="W624">
            <v>1768.4095975207442</v>
          </cell>
          <cell r="X624">
            <v>1983.6527222341692</v>
          </cell>
          <cell r="Y624">
            <v>51.636548125015068</v>
          </cell>
          <cell r="Z624">
            <v>56.34045687035524</v>
          </cell>
          <cell r="AA624">
            <v>57.240048842667115</v>
          </cell>
          <cell r="AB624">
            <v>58.072844973759771</v>
          </cell>
          <cell r="AC624">
            <v>83.569148157571817</v>
          </cell>
          <cell r="AD624">
            <v>3.4509520228877779</v>
          </cell>
          <cell r="AE624">
            <v>2.9818269502314574</v>
          </cell>
          <cell r="AF624">
            <v>3.0637089509500148</v>
          </cell>
          <cell r="AG624">
            <v>2.9927649113597998</v>
          </cell>
          <cell r="AH624">
            <v>3.1372773887611372</v>
          </cell>
        </row>
        <row r="625">
          <cell r="B625">
            <v>10857</v>
          </cell>
          <cell r="C625" t="str">
            <v>FL</v>
          </cell>
          <cell r="D625" t="str">
            <v>Cooperative</v>
          </cell>
          <cell r="E625">
            <v>3.5999495688937982E-2</v>
          </cell>
          <cell r="F625">
            <v>1</v>
          </cell>
          <cell r="G625">
            <v>15011.601710445937</v>
          </cell>
          <cell r="H625">
            <v>15011.601710445937</v>
          </cell>
          <cell r="I625">
            <v>11.608880937499999</v>
          </cell>
          <cell r="J625">
            <v>320986.8</v>
          </cell>
          <cell r="K625">
            <v>3071749</v>
          </cell>
          <cell r="L625">
            <v>204625</v>
          </cell>
          <cell r="M625">
            <v>9.5216501367126269E-2</v>
          </cell>
          <cell r="N625">
            <v>9.5216501367126269E-2</v>
          </cell>
          <cell r="O625">
            <v>7740.7333420921195</v>
          </cell>
          <cell r="P625">
            <v>23358.611887618215</v>
          </cell>
          <cell r="Q625">
            <v>36522.696790857808</v>
          </cell>
          <cell r="R625">
            <v>45742.179106719246</v>
          </cell>
          <cell r="S625">
            <v>117497.76054208168</v>
          </cell>
          <cell r="T625">
            <v>1654.0795294217496</v>
          </cell>
          <cell r="U625">
            <v>1686.9747464524166</v>
          </cell>
          <cell r="V625">
            <v>1742.1181698080502</v>
          </cell>
          <cell r="W625">
            <v>1768.4095975207442</v>
          </cell>
          <cell r="X625">
            <v>1983.6527222341692</v>
          </cell>
          <cell r="Y625">
            <v>51.636548125015068</v>
          </cell>
          <cell r="Z625">
            <v>56.34045687035524</v>
          </cell>
          <cell r="AA625">
            <v>57.240048842667115</v>
          </cell>
          <cell r="AB625">
            <v>58.072844973759771</v>
          </cell>
          <cell r="AC625">
            <v>83.569148157571817</v>
          </cell>
          <cell r="AD625">
            <v>3.4509520228877779</v>
          </cell>
          <cell r="AE625">
            <v>2.9818269502314574</v>
          </cell>
          <cell r="AF625">
            <v>3.0637089509500148</v>
          </cell>
          <cell r="AG625">
            <v>2.9927649113597998</v>
          </cell>
          <cell r="AH625">
            <v>3.1372773887611372</v>
          </cell>
        </row>
        <row r="626">
          <cell r="B626">
            <v>14606</v>
          </cell>
          <cell r="C626" t="str">
            <v>FL</v>
          </cell>
          <cell r="D626" t="str">
            <v>Cooperative</v>
          </cell>
          <cell r="E626">
            <v>3.5999495688937982E-2</v>
          </cell>
          <cell r="F626">
            <v>1</v>
          </cell>
          <cell r="G626">
            <v>14611.631144393241</v>
          </cell>
          <cell r="H626">
            <v>14611.631144393241</v>
          </cell>
          <cell r="I626">
            <v>11.608880937499999</v>
          </cell>
          <cell r="J626">
            <v>74891.8</v>
          </cell>
          <cell r="K626">
            <v>608779</v>
          </cell>
          <cell r="L626">
            <v>41664</v>
          </cell>
          <cell r="M626">
            <v>0.11348573294321913</v>
          </cell>
          <cell r="N626">
            <v>0.11348573294321913</v>
          </cell>
          <cell r="O626">
            <v>7740.7333420921195</v>
          </cell>
          <cell r="P626">
            <v>23358.611887618215</v>
          </cell>
          <cell r="Q626">
            <v>36522.696790857808</v>
          </cell>
          <cell r="R626">
            <v>45742.179106719246</v>
          </cell>
          <cell r="S626">
            <v>117497.76054208168</v>
          </cell>
          <cell r="T626">
            <v>1654.0795294217496</v>
          </cell>
          <cell r="U626">
            <v>1686.9747464524166</v>
          </cell>
          <cell r="V626">
            <v>1742.1181698080502</v>
          </cell>
          <cell r="W626">
            <v>1768.4095975207442</v>
          </cell>
          <cell r="X626">
            <v>1983.6527222341692</v>
          </cell>
          <cell r="Y626">
            <v>51.636548125015068</v>
          </cell>
          <cell r="Z626">
            <v>56.34045687035524</v>
          </cell>
          <cell r="AA626">
            <v>57.240048842667115</v>
          </cell>
          <cell r="AB626">
            <v>58.072844973759771</v>
          </cell>
          <cell r="AC626">
            <v>83.569148157571817</v>
          </cell>
          <cell r="AD626">
            <v>3.4509520228877779</v>
          </cell>
          <cell r="AE626">
            <v>2.9818269502314574</v>
          </cell>
          <cell r="AF626">
            <v>3.0637089509500148</v>
          </cell>
          <cell r="AG626">
            <v>2.9927649113597998</v>
          </cell>
          <cell r="AH626">
            <v>3.1372773887611372</v>
          </cell>
        </row>
        <row r="627">
          <cell r="B627">
            <v>18304</v>
          </cell>
          <cell r="C627" t="str">
            <v>FL</v>
          </cell>
          <cell r="D627" t="str">
            <v>Cooperative</v>
          </cell>
          <cell r="E627">
            <v>3.5999495688937982E-2</v>
          </cell>
          <cell r="F627">
            <v>1</v>
          </cell>
          <cell r="G627">
            <v>12813.220661843678</v>
          </cell>
          <cell r="H627">
            <v>12813.220661843678</v>
          </cell>
          <cell r="I627">
            <v>11.608880937499999</v>
          </cell>
          <cell r="J627">
            <v>309379</v>
          </cell>
          <cell r="K627">
            <v>2529176</v>
          </cell>
          <cell r="L627">
            <v>197388</v>
          </cell>
          <cell r="M627">
            <v>0.11145193316483512</v>
          </cell>
          <cell r="N627">
            <v>0.11145193316483512</v>
          </cell>
          <cell r="O627">
            <v>7740.7333420921195</v>
          </cell>
          <cell r="P627">
            <v>23358.611887618215</v>
          </cell>
          <cell r="Q627">
            <v>36522.696790857808</v>
          </cell>
          <cell r="R627">
            <v>45742.179106719246</v>
          </cell>
          <cell r="S627">
            <v>117497.76054208168</v>
          </cell>
          <cell r="T627">
            <v>1654.0795294217496</v>
          </cell>
          <cell r="U627">
            <v>1686.9747464524166</v>
          </cell>
          <cell r="V627">
            <v>1742.1181698080502</v>
          </cell>
          <cell r="W627">
            <v>1768.4095975207442</v>
          </cell>
          <cell r="X627">
            <v>1983.6527222341692</v>
          </cell>
          <cell r="Y627">
            <v>51.636548125015068</v>
          </cell>
          <cell r="Z627">
            <v>56.34045687035524</v>
          </cell>
          <cell r="AA627">
            <v>57.240048842667115</v>
          </cell>
          <cell r="AB627">
            <v>58.072844973759771</v>
          </cell>
          <cell r="AC627">
            <v>83.569148157571817</v>
          </cell>
          <cell r="AD627">
            <v>3.4509520228877779</v>
          </cell>
          <cell r="AE627">
            <v>2.9818269502314574</v>
          </cell>
          <cell r="AF627">
            <v>3.0637089509500148</v>
          </cell>
          <cell r="AG627">
            <v>2.9927649113597998</v>
          </cell>
          <cell r="AH627">
            <v>3.1372773887611372</v>
          </cell>
        </row>
        <row r="628">
          <cell r="B628">
            <v>19161</v>
          </cell>
          <cell r="C628" t="str">
            <v>FL</v>
          </cell>
          <cell r="D628" t="str">
            <v>Cooperative</v>
          </cell>
          <cell r="E628">
            <v>3.5999495688937982E-2</v>
          </cell>
          <cell r="F628">
            <v>1</v>
          </cell>
          <cell r="G628">
            <v>10417.402929551266</v>
          </cell>
          <cell r="H628">
            <v>10417.402929551266</v>
          </cell>
          <cell r="I628">
            <v>11.608880937499999</v>
          </cell>
          <cell r="J628">
            <v>24952.799999999999</v>
          </cell>
          <cell r="K628">
            <v>179221</v>
          </cell>
          <cell r="L628">
            <v>17204</v>
          </cell>
          <cell r="M628">
            <v>0.12585673413391846</v>
          </cell>
          <cell r="N628">
            <v>0.12585673413391846</v>
          </cell>
          <cell r="O628">
            <v>7740.7333420921195</v>
          </cell>
          <cell r="P628">
            <v>23358.611887618215</v>
          </cell>
          <cell r="Q628">
            <v>36522.696790857808</v>
          </cell>
          <cell r="R628">
            <v>45742.179106719246</v>
          </cell>
          <cell r="S628">
            <v>117497.76054208168</v>
          </cell>
          <cell r="T628">
            <v>1654.0795294217496</v>
          </cell>
          <cell r="U628">
            <v>1686.9747464524166</v>
          </cell>
          <cell r="V628">
            <v>1742.1181698080502</v>
          </cell>
          <cell r="W628">
            <v>1768.4095975207442</v>
          </cell>
          <cell r="X628">
            <v>1983.6527222341692</v>
          </cell>
          <cell r="Y628">
            <v>51.636548125015068</v>
          </cell>
          <cell r="Z628">
            <v>56.34045687035524</v>
          </cell>
          <cell r="AA628">
            <v>57.240048842667115</v>
          </cell>
          <cell r="AB628">
            <v>58.072844973759771</v>
          </cell>
          <cell r="AC628">
            <v>83.569148157571817</v>
          </cell>
          <cell r="AD628">
            <v>3.4509520228877779</v>
          </cell>
          <cell r="AE628">
            <v>2.9818269502314574</v>
          </cell>
          <cell r="AF628">
            <v>3.0637089509500148</v>
          </cell>
          <cell r="AG628">
            <v>2.9927649113597998</v>
          </cell>
          <cell r="AH628">
            <v>3.1372773887611372</v>
          </cell>
        </row>
        <row r="629">
          <cell r="B629">
            <v>20371</v>
          </cell>
          <cell r="C629" t="str">
            <v>FL</v>
          </cell>
          <cell r="D629" t="str">
            <v>Cooperative</v>
          </cell>
          <cell r="E629">
            <v>3.5999495688937982E-2</v>
          </cell>
          <cell r="F629">
            <v>1</v>
          </cell>
          <cell r="G629">
            <v>12694.169329073482</v>
          </cell>
          <cell r="H629">
            <v>12694.169329073482</v>
          </cell>
          <cell r="I629">
            <v>11.608880937499999</v>
          </cell>
          <cell r="J629">
            <v>43025</v>
          </cell>
          <cell r="K629">
            <v>317862</v>
          </cell>
          <cell r="L629">
            <v>25040</v>
          </cell>
          <cell r="M629">
            <v>0.12438342254154318</v>
          </cell>
          <cell r="N629">
            <v>0.12438342254154318</v>
          </cell>
          <cell r="O629">
            <v>7740.7333420921195</v>
          </cell>
          <cell r="P629">
            <v>23358.611887618215</v>
          </cell>
          <cell r="Q629">
            <v>36522.696790857808</v>
          </cell>
          <cell r="R629">
            <v>45742.179106719246</v>
          </cell>
          <cell r="S629">
            <v>117497.76054208168</v>
          </cell>
          <cell r="T629">
            <v>1654.0795294217496</v>
          </cell>
          <cell r="U629">
            <v>1686.9747464524166</v>
          </cell>
          <cell r="V629">
            <v>1742.1181698080502</v>
          </cell>
          <cell r="W629">
            <v>1768.4095975207442</v>
          </cell>
          <cell r="X629">
            <v>1983.6527222341692</v>
          </cell>
          <cell r="Y629">
            <v>51.636548125015068</v>
          </cell>
          <cell r="Z629">
            <v>56.34045687035524</v>
          </cell>
          <cell r="AA629">
            <v>57.240048842667115</v>
          </cell>
          <cell r="AB629">
            <v>58.072844973759771</v>
          </cell>
          <cell r="AC629">
            <v>83.569148157571817</v>
          </cell>
          <cell r="AD629">
            <v>3.4509520228877779</v>
          </cell>
          <cell r="AE629">
            <v>2.9818269502314574</v>
          </cell>
          <cell r="AF629">
            <v>3.0637089509500148</v>
          </cell>
          <cell r="AG629">
            <v>2.9927649113597998</v>
          </cell>
          <cell r="AH629">
            <v>3.1372773887611372</v>
          </cell>
        </row>
        <row r="630">
          <cell r="B630">
            <v>31833</v>
          </cell>
          <cell r="C630" t="str">
            <v>FL</v>
          </cell>
          <cell r="D630" t="str">
            <v>Cooperative</v>
          </cell>
          <cell r="E630">
            <v>0.23411812724005171</v>
          </cell>
          <cell r="F630">
            <v>1</v>
          </cell>
          <cell r="G630">
            <v>14401.950805767599</v>
          </cell>
          <cell r="H630">
            <v>14401.950805767599</v>
          </cell>
          <cell r="I630">
            <v>11.608880937499999</v>
          </cell>
          <cell r="J630">
            <v>63613.4</v>
          </cell>
          <cell r="K630">
            <v>509397</v>
          </cell>
          <cell r="L630">
            <v>35370</v>
          </cell>
          <cell r="M630">
            <v>0.11520705181790922</v>
          </cell>
          <cell r="N630">
            <v>0.11520705181790922</v>
          </cell>
          <cell r="O630">
            <v>7740.7333420921195</v>
          </cell>
          <cell r="P630">
            <v>23358.611887618215</v>
          </cell>
          <cell r="Q630">
            <v>36522.696790857808</v>
          </cell>
          <cell r="R630">
            <v>45742.179106719246</v>
          </cell>
          <cell r="S630">
            <v>117497.76054208168</v>
          </cell>
          <cell r="T630">
            <v>1654.0795294217496</v>
          </cell>
          <cell r="U630">
            <v>1686.9747464524166</v>
          </cell>
          <cell r="V630">
            <v>1742.1181698080502</v>
          </cell>
          <cell r="W630">
            <v>1768.4095975207442</v>
          </cell>
          <cell r="X630">
            <v>1983.6527222341692</v>
          </cell>
          <cell r="Y630">
            <v>51.636548125015068</v>
          </cell>
          <cell r="Z630">
            <v>56.34045687035524</v>
          </cell>
          <cell r="AA630">
            <v>57.240048842667115</v>
          </cell>
          <cell r="AB630">
            <v>58.072844973759771</v>
          </cell>
          <cell r="AC630">
            <v>83.569148157571817</v>
          </cell>
          <cell r="AD630">
            <v>3.4509520228877779</v>
          </cell>
          <cell r="AE630">
            <v>2.9818269502314574</v>
          </cell>
          <cell r="AF630">
            <v>3.0637089509500148</v>
          </cell>
          <cell r="AG630">
            <v>2.9927649113597998</v>
          </cell>
          <cell r="AH630">
            <v>3.1372773887611372</v>
          </cell>
        </row>
        <row r="631">
          <cell r="B631">
            <v>6455</v>
          </cell>
          <cell r="C631" t="str">
            <v>FL</v>
          </cell>
          <cell r="D631" t="str">
            <v>Investor Owned</v>
          </cell>
          <cell r="E631">
            <v>0.22708178691853381</v>
          </cell>
          <cell r="F631">
            <v>1</v>
          </cell>
          <cell r="G631">
            <v>12963.596414918347</v>
          </cell>
          <cell r="H631">
            <v>12963.596414918347</v>
          </cell>
          <cell r="I631">
            <v>11.608880937499999</v>
          </cell>
          <cell r="J631">
            <v>2895724.9</v>
          </cell>
          <cell r="K631">
            <v>21458693</v>
          </cell>
          <cell r="L631">
            <v>1655304</v>
          </cell>
          <cell r="M631">
            <v>0.12419815947707487</v>
          </cell>
          <cell r="N631">
            <v>0.12419815947707487</v>
          </cell>
          <cell r="O631">
            <v>7740.7333420921195</v>
          </cell>
          <cell r="P631">
            <v>23358.611887618215</v>
          </cell>
          <cell r="Q631">
            <v>36522.696790857808</v>
          </cell>
          <cell r="R631">
            <v>45742.179106719246</v>
          </cell>
          <cell r="S631">
            <v>117497.76054208168</v>
          </cell>
          <cell r="T631">
            <v>1654.0795294217496</v>
          </cell>
          <cell r="U631">
            <v>1686.9747464524166</v>
          </cell>
          <cell r="V631">
            <v>1742.1181698080502</v>
          </cell>
          <cell r="W631">
            <v>1768.4095975207442</v>
          </cell>
          <cell r="X631">
            <v>1983.6527222341692</v>
          </cell>
          <cell r="Y631">
            <v>51.636548125015068</v>
          </cell>
          <cell r="Z631">
            <v>56.34045687035524</v>
          </cell>
          <cell r="AA631">
            <v>57.240048842667115</v>
          </cell>
          <cell r="AB631">
            <v>58.072844973759771</v>
          </cell>
          <cell r="AC631">
            <v>83.569148157571817</v>
          </cell>
          <cell r="AD631">
            <v>3.4509520228877779</v>
          </cell>
          <cell r="AE631">
            <v>2.9818269502314574</v>
          </cell>
          <cell r="AF631">
            <v>3.0637089509500148</v>
          </cell>
          <cell r="AG631">
            <v>2.9927649113597998</v>
          </cell>
          <cell r="AH631">
            <v>3.1372773887611372</v>
          </cell>
        </row>
        <row r="632">
          <cell r="B632">
            <v>6452</v>
          </cell>
          <cell r="C632" t="str">
            <v>FL</v>
          </cell>
          <cell r="D632" t="str">
            <v>Investor Owned</v>
          </cell>
          <cell r="E632">
            <v>0.23815838309331455</v>
          </cell>
          <cell r="F632">
            <v>1</v>
          </cell>
          <cell r="G632">
            <v>14031.120631638056</v>
          </cell>
          <cell r="H632">
            <v>14031.120631638056</v>
          </cell>
          <cell r="I632">
            <v>11.608880937499999</v>
          </cell>
          <cell r="J632">
            <v>6665244</v>
          </cell>
          <cell r="K632">
            <v>63817760</v>
          </cell>
          <cell r="L632">
            <v>4548301</v>
          </cell>
          <cell r="M632">
            <v>9.4513436113662613E-2</v>
          </cell>
          <cell r="N632">
            <v>9.4513436113662613E-2</v>
          </cell>
          <cell r="O632">
            <v>7740.7333420921195</v>
          </cell>
          <cell r="P632">
            <v>23358.611887618215</v>
          </cell>
          <cell r="Q632">
            <v>36522.696790857808</v>
          </cell>
          <cell r="R632">
            <v>45742.179106719246</v>
          </cell>
          <cell r="S632">
            <v>117497.76054208168</v>
          </cell>
          <cell r="T632">
            <v>1654.0795294217496</v>
          </cell>
          <cell r="U632">
            <v>1686.9747464524166</v>
          </cell>
          <cell r="V632">
            <v>1742.1181698080502</v>
          </cell>
          <cell r="W632">
            <v>1768.4095975207442</v>
          </cell>
          <cell r="X632">
            <v>1983.6527222341692</v>
          </cell>
          <cell r="Y632">
            <v>51.636548125015068</v>
          </cell>
          <cell r="Z632">
            <v>56.34045687035524</v>
          </cell>
          <cell r="AA632">
            <v>57.240048842667115</v>
          </cell>
          <cell r="AB632">
            <v>58.072844973759771</v>
          </cell>
          <cell r="AC632">
            <v>83.569148157571817</v>
          </cell>
          <cell r="AD632">
            <v>3.4509520228877779</v>
          </cell>
          <cell r="AE632">
            <v>2.9818269502314574</v>
          </cell>
          <cell r="AF632">
            <v>3.0637089509500148</v>
          </cell>
          <cell r="AG632">
            <v>2.9927649113597998</v>
          </cell>
          <cell r="AH632">
            <v>3.1372773887611372</v>
          </cell>
        </row>
        <row r="633">
          <cell r="B633">
            <v>6457</v>
          </cell>
          <cell r="C633" t="str">
            <v>FL</v>
          </cell>
          <cell r="D633" t="str">
            <v>Investor Owned</v>
          </cell>
          <cell r="E633">
            <v>3.5999495688937982E-2</v>
          </cell>
          <cell r="F633">
            <v>1</v>
          </cell>
          <cell r="G633">
            <v>12138.189951274064</v>
          </cell>
          <cell r="H633">
            <v>12138.189951274064</v>
          </cell>
          <cell r="I633">
            <v>11.608880937499999</v>
          </cell>
          <cell r="J633">
            <v>46108.1</v>
          </cell>
          <cell r="K633">
            <v>303916</v>
          </cell>
          <cell r="L633">
            <v>25038</v>
          </cell>
          <cell r="M633">
            <v>0.14023658533621955</v>
          </cell>
          <cell r="N633">
            <v>0.14023658533621955</v>
          </cell>
          <cell r="O633">
            <v>7740.7333420921195</v>
          </cell>
          <cell r="P633">
            <v>23358.611887618215</v>
          </cell>
          <cell r="Q633">
            <v>36522.696790857808</v>
          </cell>
          <cell r="R633">
            <v>45742.179106719246</v>
          </cell>
          <cell r="S633">
            <v>117497.76054208168</v>
          </cell>
          <cell r="T633">
            <v>1654.0795294217496</v>
          </cell>
          <cell r="U633">
            <v>1686.9747464524166</v>
          </cell>
          <cell r="V633">
            <v>1742.1181698080502</v>
          </cell>
          <cell r="W633">
            <v>1768.4095975207442</v>
          </cell>
          <cell r="X633">
            <v>1983.6527222341692</v>
          </cell>
          <cell r="Y633">
            <v>51.636548125015068</v>
          </cell>
          <cell r="Z633">
            <v>56.34045687035524</v>
          </cell>
          <cell r="AA633">
            <v>57.240048842667115</v>
          </cell>
          <cell r="AB633">
            <v>58.072844973759771</v>
          </cell>
          <cell r="AC633">
            <v>83.569148157571817</v>
          </cell>
          <cell r="AD633">
            <v>3.4509520228877779</v>
          </cell>
          <cell r="AE633">
            <v>2.9818269502314574</v>
          </cell>
          <cell r="AF633">
            <v>3.0637089509500148</v>
          </cell>
          <cell r="AG633">
            <v>2.9927649113597998</v>
          </cell>
          <cell r="AH633">
            <v>3.1372773887611372</v>
          </cell>
        </row>
        <row r="634">
          <cell r="B634">
            <v>7801</v>
          </cell>
          <cell r="C634" t="str">
            <v>FL</v>
          </cell>
          <cell r="D634" t="str">
            <v>Investor Owned</v>
          </cell>
          <cell r="E634">
            <v>3.5999495688937982E-2</v>
          </cell>
          <cell r="F634">
            <v>1</v>
          </cell>
          <cell r="G634">
            <v>13334.354683098762</v>
          </cell>
          <cell r="H634">
            <v>13334.354683098762</v>
          </cell>
          <cell r="I634">
            <v>11.608880937499999</v>
          </cell>
          <cell r="J634">
            <v>735803.3</v>
          </cell>
          <cell r="K634">
            <v>5500768</v>
          </cell>
          <cell r="L634">
            <v>412526</v>
          </cell>
          <cell r="M634">
            <v>0.12331654732366872</v>
          </cell>
          <cell r="N634">
            <v>0.12331654732366872</v>
          </cell>
          <cell r="O634">
            <v>7740.7333420921195</v>
          </cell>
          <cell r="P634">
            <v>23358.611887618215</v>
          </cell>
          <cell r="Q634">
            <v>36522.696790857808</v>
          </cell>
          <cell r="R634">
            <v>45742.179106719246</v>
          </cell>
          <cell r="S634">
            <v>117497.76054208168</v>
          </cell>
          <cell r="T634">
            <v>1654.0795294217496</v>
          </cell>
          <cell r="U634">
            <v>1686.9747464524166</v>
          </cell>
          <cell r="V634">
            <v>1742.1181698080502</v>
          </cell>
          <cell r="W634">
            <v>1768.4095975207442</v>
          </cell>
          <cell r="X634">
            <v>1983.6527222341692</v>
          </cell>
          <cell r="Y634">
            <v>51.636548125015068</v>
          </cell>
          <cell r="Z634">
            <v>56.34045687035524</v>
          </cell>
          <cell r="AA634">
            <v>57.240048842667115</v>
          </cell>
          <cell r="AB634">
            <v>58.072844973759771</v>
          </cell>
          <cell r="AC634">
            <v>83.569148157571817</v>
          </cell>
          <cell r="AD634">
            <v>3.4509520228877779</v>
          </cell>
          <cell r="AE634">
            <v>2.9818269502314574</v>
          </cell>
          <cell r="AF634">
            <v>3.0637089509500148</v>
          </cell>
          <cell r="AG634">
            <v>2.9927649113597998</v>
          </cell>
          <cell r="AH634">
            <v>3.1372773887611372</v>
          </cell>
        </row>
        <row r="635">
          <cell r="B635">
            <v>18454</v>
          </cell>
          <cell r="C635" t="str">
            <v>FL</v>
          </cell>
          <cell r="D635" t="str">
            <v>Investor Owned</v>
          </cell>
          <cell r="E635">
            <v>0.24258722632010304</v>
          </cell>
          <cell r="F635">
            <v>1</v>
          </cell>
          <cell r="G635">
            <v>14491.085809020276</v>
          </cell>
          <cell r="H635">
            <v>14491.085809020276</v>
          </cell>
          <cell r="I635">
            <v>11.608880937499999</v>
          </cell>
          <cell r="J635">
            <v>1020010.2</v>
          </cell>
          <cell r="K635">
            <v>10121922</v>
          </cell>
          <cell r="L635">
            <v>698493</v>
          </cell>
          <cell r="M635">
            <v>9.1159123250295127E-2</v>
          </cell>
          <cell r="N635">
            <v>9.1159123250295127E-2</v>
          </cell>
          <cell r="O635">
            <v>7740.7333420921195</v>
          </cell>
          <cell r="P635">
            <v>23358.611887618215</v>
          </cell>
          <cell r="Q635">
            <v>36522.696790857808</v>
          </cell>
          <cell r="R635">
            <v>45742.179106719246</v>
          </cell>
          <cell r="S635">
            <v>117497.76054208168</v>
          </cell>
          <cell r="T635">
            <v>1654.0795294217496</v>
          </cell>
          <cell r="U635">
            <v>1686.9747464524166</v>
          </cell>
          <cell r="V635">
            <v>1742.1181698080502</v>
          </cell>
          <cell r="W635">
            <v>1768.4095975207442</v>
          </cell>
          <cell r="X635">
            <v>1983.6527222341692</v>
          </cell>
          <cell r="Y635">
            <v>51.636548125015068</v>
          </cell>
          <cell r="Z635">
            <v>56.34045687035524</v>
          </cell>
          <cell r="AA635">
            <v>57.240048842667115</v>
          </cell>
          <cell r="AB635">
            <v>58.072844973759771</v>
          </cell>
          <cell r="AC635">
            <v>83.569148157571817</v>
          </cell>
          <cell r="AD635">
            <v>3.4509520228877779</v>
          </cell>
          <cell r="AE635">
            <v>2.9818269502314574</v>
          </cell>
          <cell r="AF635">
            <v>3.0637089509500148</v>
          </cell>
          <cell r="AG635">
            <v>2.9927649113597998</v>
          </cell>
          <cell r="AH635">
            <v>3.1372773887611372</v>
          </cell>
        </row>
        <row r="636">
          <cell r="B636">
            <v>9616</v>
          </cell>
          <cell r="C636" t="str">
            <v>FL</v>
          </cell>
          <cell r="D636" t="str">
            <v>Municipal</v>
          </cell>
          <cell r="E636">
            <v>3.5999495688937982E-2</v>
          </cell>
          <cell r="F636">
            <v>1</v>
          </cell>
          <cell r="G636">
            <v>14797.029702970298</v>
          </cell>
          <cell r="H636">
            <v>14797.029702970298</v>
          </cell>
          <cell r="I636">
            <v>11.608880937499999</v>
          </cell>
          <cell r="J636">
            <v>47499.7</v>
          </cell>
          <cell r="K636">
            <v>448350</v>
          </cell>
          <cell r="L636">
            <v>30300</v>
          </cell>
          <cell r="M636">
            <v>9.6528852216181557E-2</v>
          </cell>
          <cell r="N636">
            <v>9.6528852216181557E-2</v>
          </cell>
          <cell r="O636">
            <v>7740.7333420921195</v>
          </cell>
          <cell r="P636">
            <v>23358.611887618215</v>
          </cell>
          <cell r="Q636">
            <v>36522.696790857808</v>
          </cell>
          <cell r="R636">
            <v>45742.179106719246</v>
          </cell>
          <cell r="S636">
            <v>117497.76054208168</v>
          </cell>
          <cell r="T636">
            <v>1654.0795294217496</v>
          </cell>
          <cell r="U636">
            <v>1686.9747464524166</v>
          </cell>
          <cell r="V636">
            <v>1742.1181698080502</v>
          </cell>
          <cell r="W636">
            <v>1768.4095975207442</v>
          </cell>
          <cell r="X636">
            <v>1983.6527222341692</v>
          </cell>
          <cell r="Y636">
            <v>51.636548125015068</v>
          </cell>
          <cell r="Z636">
            <v>56.34045687035524</v>
          </cell>
          <cell r="AA636">
            <v>57.240048842667115</v>
          </cell>
          <cell r="AB636">
            <v>58.072844973759771</v>
          </cell>
          <cell r="AC636">
            <v>83.569148157571817</v>
          </cell>
          <cell r="AD636">
            <v>3.4509520228877779</v>
          </cell>
          <cell r="AE636">
            <v>2.9818269502314574</v>
          </cell>
          <cell r="AF636">
            <v>3.0637089509500148</v>
          </cell>
          <cell r="AG636">
            <v>2.9927649113597998</v>
          </cell>
          <cell r="AH636">
            <v>3.1372773887611372</v>
          </cell>
        </row>
        <row r="637">
          <cell r="B637">
            <v>201</v>
          </cell>
          <cell r="C637" t="str">
            <v>FL</v>
          </cell>
          <cell r="D637" t="str">
            <v>Municipal</v>
          </cell>
          <cell r="E637">
            <v>3.5999495688937982E-2</v>
          </cell>
          <cell r="F637">
            <v>0</v>
          </cell>
          <cell r="G637">
            <v>0</v>
          </cell>
          <cell r="H637">
            <v>6443.6746824925431</v>
          </cell>
          <cell r="I637">
            <v>11.608880937499999</v>
          </cell>
          <cell r="J637">
            <v>0</v>
          </cell>
          <cell r="K637">
            <v>0</v>
          </cell>
          <cell r="L637">
            <v>0</v>
          </cell>
          <cell r="M637">
            <v>0</v>
          </cell>
          <cell r="N637">
            <v>4.9471960669828265E-2</v>
          </cell>
          <cell r="O637">
            <v>7740.7333420921195</v>
          </cell>
          <cell r="P637">
            <v>23358.611887618215</v>
          </cell>
          <cell r="Q637">
            <v>36522.696790857808</v>
          </cell>
          <cell r="R637">
            <v>45742.179106719246</v>
          </cell>
          <cell r="S637">
            <v>117497.76054208168</v>
          </cell>
          <cell r="T637">
            <v>1654.0795294217496</v>
          </cell>
          <cell r="U637">
            <v>1686.9747464524166</v>
          </cell>
          <cell r="V637">
            <v>1742.1181698080502</v>
          </cell>
          <cell r="W637">
            <v>1768.4095975207442</v>
          </cell>
          <cell r="X637">
            <v>1983.6527222341692</v>
          </cell>
          <cell r="Y637">
            <v>51.636548125015068</v>
          </cell>
          <cell r="Z637">
            <v>56.34045687035524</v>
          </cell>
          <cell r="AA637">
            <v>57.240048842667115</v>
          </cell>
          <cell r="AB637">
            <v>58.072844973759771</v>
          </cell>
          <cell r="AC637">
            <v>83.569148157571817</v>
          </cell>
          <cell r="AD637">
            <v>3.4509520228877779</v>
          </cell>
          <cell r="AE637">
            <v>2.9818269502314574</v>
          </cell>
          <cell r="AF637">
            <v>3.0637089509500148</v>
          </cell>
          <cell r="AG637">
            <v>2.9927649113597998</v>
          </cell>
          <cell r="AH637">
            <v>3.1372773887611372</v>
          </cell>
        </row>
        <row r="638">
          <cell r="B638">
            <v>1300</v>
          </cell>
          <cell r="C638" t="str">
            <v>FL</v>
          </cell>
          <cell r="D638" t="str">
            <v>Municipal</v>
          </cell>
          <cell r="E638">
            <v>3.5999495688937982E-2</v>
          </cell>
          <cell r="F638">
            <v>1</v>
          </cell>
          <cell r="G638">
            <v>13985.651728314544</v>
          </cell>
          <cell r="H638">
            <v>13985.651728314544</v>
          </cell>
          <cell r="I638">
            <v>11.608880937499999</v>
          </cell>
          <cell r="J638">
            <v>14649</v>
          </cell>
          <cell r="K638">
            <v>150108</v>
          </cell>
          <cell r="L638">
            <v>10733</v>
          </cell>
          <cell r="M638">
            <v>8.7629057550388717E-2</v>
          </cell>
          <cell r="N638">
            <v>8.7629057550388717E-2</v>
          </cell>
          <cell r="O638">
            <v>7740.7333420921195</v>
          </cell>
          <cell r="P638">
            <v>23358.611887618215</v>
          </cell>
          <cell r="Q638">
            <v>36522.696790857808</v>
          </cell>
          <cell r="R638">
            <v>45742.179106719246</v>
          </cell>
          <cell r="S638">
            <v>117497.76054208168</v>
          </cell>
          <cell r="T638">
            <v>1654.0795294217496</v>
          </cell>
          <cell r="U638">
            <v>1686.9747464524166</v>
          </cell>
          <cell r="V638">
            <v>1742.1181698080502</v>
          </cell>
          <cell r="W638">
            <v>1768.4095975207442</v>
          </cell>
          <cell r="X638">
            <v>1983.6527222341692</v>
          </cell>
          <cell r="Y638">
            <v>51.636548125015068</v>
          </cell>
          <cell r="Z638">
            <v>56.34045687035524</v>
          </cell>
          <cell r="AA638">
            <v>57.240048842667115</v>
          </cell>
          <cell r="AB638">
            <v>58.072844973759771</v>
          </cell>
          <cell r="AC638">
            <v>83.569148157571817</v>
          </cell>
          <cell r="AD638">
            <v>3.4509520228877779</v>
          </cell>
          <cell r="AE638">
            <v>2.9818269502314574</v>
          </cell>
          <cell r="AF638">
            <v>3.0637089509500148</v>
          </cell>
          <cell r="AG638">
            <v>2.9927649113597998</v>
          </cell>
          <cell r="AH638">
            <v>3.1372773887611372</v>
          </cell>
        </row>
        <row r="639">
          <cell r="B639">
            <v>1876</v>
          </cell>
          <cell r="C639" t="str">
            <v>FL</v>
          </cell>
          <cell r="D639" t="str">
            <v>Municipal</v>
          </cell>
          <cell r="E639">
            <v>3.5999495688937982E-2</v>
          </cell>
          <cell r="F639">
            <v>0</v>
          </cell>
          <cell r="G639">
            <v>0</v>
          </cell>
          <cell r="H639">
            <v>6443.6746824925431</v>
          </cell>
          <cell r="I639">
            <v>11.608880937499999</v>
          </cell>
          <cell r="J639">
            <v>0</v>
          </cell>
          <cell r="K639">
            <v>0</v>
          </cell>
          <cell r="L639">
            <v>0</v>
          </cell>
          <cell r="M639">
            <v>0</v>
          </cell>
          <cell r="N639">
            <v>4.9471960669828265E-2</v>
          </cell>
          <cell r="O639">
            <v>7740.7333420921195</v>
          </cell>
          <cell r="P639">
            <v>23358.611887618215</v>
          </cell>
          <cell r="Q639">
            <v>36522.696790857808</v>
          </cell>
          <cell r="R639">
            <v>45742.179106719246</v>
          </cell>
          <cell r="S639">
            <v>117497.76054208168</v>
          </cell>
          <cell r="T639">
            <v>1654.0795294217496</v>
          </cell>
          <cell r="U639">
            <v>1686.9747464524166</v>
          </cell>
          <cell r="V639">
            <v>1742.1181698080502</v>
          </cell>
          <cell r="W639">
            <v>1768.4095975207442</v>
          </cell>
          <cell r="X639">
            <v>1983.6527222341692</v>
          </cell>
          <cell r="Y639">
            <v>51.636548125015068</v>
          </cell>
          <cell r="Z639">
            <v>56.34045687035524</v>
          </cell>
          <cell r="AA639">
            <v>57.240048842667115</v>
          </cell>
          <cell r="AB639">
            <v>58.072844973759771</v>
          </cell>
          <cell r="AC639">
            <v>83.569148157571817</v>
          </cell>
          <cell r="AD639">
            <v>3.4509520228877779</v>
          </cell>
          <cell r="AE639">
            <v>2.9818269502314574</v>
          </cell>
          <cell r="AF639">
            <v>3.0637089509500148</v>
          </cell>
          <cell r="AG639">
            <v>2.9927649113597998</v>
          </cell>
          <cell r="AH639">
            <v>3.1372773887611372</v>
          </cell>
        </row>
        <row r="640">
          <cell r="B640">
            <v>2633</v>
          </cell>
          <cell r="C640" t="str">
            <v>FL</v>
          </cell>
          <cell r="D640" t="str">
            <v>Municipal</v>
          </cell>
          <cell r="E640">
            <v>3.5999495688937982E-2</v>
          </cell>
          <cell r="F640">
            <v>0</v>
          </cell>
          <cell r="G640">
            <v>0</v>
          </cell>
          <cell r="H640">
            <v>6443.6746824925431</v>
          </cell>
          <cell r="I640">
            <v>11.608880937499999</v>
          </cell>
          <cell r="J640">
            <v>0</v>
          </cell>
          <cell r="K640">
            <v>0</v>
          </cell>
          <cell r="L640">
            <v>0</v>
          </cell>
          <cell r="M640">
            <v>0</v>
          </cell>
          <cell r="N640">
            <v>4.9471960669828265E-2</v>
          </cell>
          <cell r="O640">
            <v>7740.7333420921195</v>
          </cell>
          <cell r="P640">
            <v>23358.611887618215</v>
          </cell>
          <cell r="Q640">
            <v>36522.696790857808</v>
          </cell>
          <cell r="R640">
            <v>45742.179106719246</v>
          </cell>
          <cell r="S640">
            <v>117497.76054208168</v>
          </cell>
          <cell r="T640">
            <v>1654.0795294217496</v>
          </cell>
          <cell r="U640">
            <v>1686.9747464524166</v>
          </cell>
          <cell r="V640">
            <v>1742.1181698080502</v>
          </cell>
          <cell r="W640">
            <v>1768.4095975207442</v>
          </cell>
          <cell r="X640">
            <v>1983.6527222341692</v>
          </cell>
          <cell r="Y640">
            <v>51.636548125015068</v>
          </cell>
          <cell r="Z640">
            <v>56.34045687035524</v>
          </cell>
          <cell r="AA640">
            <v>57.240048842667115</v>
          </cell>
          <cell r="AB640">
            <v>58.072844973759771</v>
          </cell>
          <cell r="AC640">
            <v>83.569148157571817</v>
          </cell>
          <cell r="AD640">
            <v>3.4509520228877779</v>
          </cell>
          <cell r="AE640">
            <v>2.9818269502314574</v>
          </cell>
          <cell r="AF640">
            <v>3.0637089509500148</v>
          </cell>
          <cell r="AG640">
            <v>2.9927649113597998</v>
          </cell>
          <cell r="AH640">
            <v>3.1372773887611372</v>
          </cell>
        </row>
        <row r="641">
          <cell r="B641">
            <v>3406</v>
          </cell>
          <cell r="C641" t="str">
            <v>FL</v>
          </cell>
          <cell r="D641" t="str">
            <v>Municipal</v>
          </cell>
          <cell r="E641">
            <v>3.5999495688937982E-2</v>
          </cell>
          <cell r="F641">
            <v>0</v>
          </cell>
          <cell r="G641">
            <v>0</v>
          </cell>
          <cell r="H641">
            <v>6443.6746824925431</v>
          </cell>
          <cell r="I641">
            <v>11.608880937499999</v>
          </cell>
          <cell r="J641">
            <v>0</v>
          </cell>
          <cell r="K641">
            <v>0</v>
          </cell>
          <cell r="L641">
            <v>0</v>
          </cell>
          <cell r="M641">
            <v>0</v>
          </cell>
          <cell r="N641">
            <v>4.9471960669828265E-2</v>
          </cell>
          <cell r="O641">
            <v>7740.7333420921195</v>
          </cell>
          <cell r="P641">
            <v>23358.611887618215</v>
          </cell>
          <cell r="Q641">
            <v>36522.696790857808</v>
          </cell>
          <cell r="R641">
            <v>45742.179106719246</v>
          </cell>
          <cell r="S641">
            <v>117497.76054208168</v>
          </cell>
          <cell r="T641">
            <v>1654.0795294217496</v>
          </cell>
          <cell r="U641">
            <v>1686.9747464524166</v>
          </cell>
          <cell r="V641">
            <v>1742.1181698080502</v>
          </cell>
          <cell r="W641">
            <v>1768.4095975207442</v>
          </cell>
          <cell r="X641">
            <v>1983.6527222341692</v>
          </cell>
          <cell r="Y641">
            <v>51.636548125015068</v>
          </cell>
          <cell r="Z641">
            <v>56.34045687035524</v>
          </cell>
          <cell r="AA641">
            <v>57.240048842667115</v>
          </cell>
          <cell r="AB641">
            <v>58.072844973759771</v>
          </cell>
          <cell r="AC641">
            <v>83.569148157571817</v>
          </cell>
          <cell r="AD641">
            <v>3.4509520228877779</v>
          </cell>
          <cell r="AE641">
            <v>2.9818269502314574</v>
          </cell>
          <cell r="AF641">
            <v>3.0637089509500148</v>
          </cell>
          <cell r="AG641">
            <v>2.9927649113597998</v>
          </cell>
          <cell r="AH641">
            <v>3.1372773887611372</v>
          </cell>
        </row>
        <row r="642">
          <cell r="B642">
            <v>3774</v>
          </cell>
          <cell r="C642" t="str">
            <v>FL</v>
          </cell>
          <cell r="D642" t="str">
            <v>Municipal</v>
          </cell>
          <cell r="E642">
            <v>3.5999495688937982E-2</v>
          </cell>
          <cell r="F642">
            <v>0</v>
          </cell>
          <cell r="G642">
            <v>0</v>
          </cell>
          <cell r="H642">
            <v>6443.6746824925431</v>
          </cell>
          <cell r="I642">
            <v>11.608880937499999</v>
          </cell>
          <cell r="J642">
            <v>0</v>
          </cell>
          <cell r="K642">
            <v>0</v>
          </cell>
          <cell r="L642">
            <v>0</v>
          </cell>
          <cell r="M642">
            <v>0</v>
          </cell>
          <cell r="N642">
            <v>4.9471960669828265E-2</v>
          </cell>
          <cell r="O642">
            <v>7740.7333420921195</v>
          </cell>
          <cell r="P642">
            <v>23358.611887618215</v>
          </cell>
          <cell r="Q642">
            <v>36522.696790857808</v>
          </cell>
          <cell r="R642">
            <v>45742.179106719246</v>
          </cell>
          <cell r="S642">
            <v>117497.76054208168</v>
          </cell>
          <cell r="T642">
            <v>1654.0795294217496</v>
          </cell>
          <cell r="U642">
            <v>1686.9747464524166</v>
          </cell>
          <cell r="V642">
            <v>1742.1181698080502</v>
          </cell>
          <cell r="W642">
            <v>1768.4095975207442</v>
          </cell>
          <cell r="X642">
            <v>1983.6527222341692</v>
          </cell>
          <cell r="Y642">
            <v>51.636548125015068</v>
          </cell>
          <cell r="Z642">
            <v>56.34045687035524</v>
          </cell>
          <cell r="AA642">
            <v>57.240048842667115</v>
          </cell>
          <cell r="AB642">
            <v>58.072844973759771</v>
          </cell>
          <cell r="AC642">
            <v>83.569148157571817</v>
          </cell>
          <cell r="AD642">
            <v>3.4509520228877779</v>
          </cell>
          <cell r="AE642">
            <v>2.9818269502314574</v>
          </cell>
          <cell r="AF642">
            <v>3.0637089509500148</v>
          </cell>
          <cell r="AG642">
            <v>2.9927649113597998</v>
          </cell>
          <cell r="AH642">
            <v>3.1372773887611372</v>
          </cell>
        </row>
        <row r="643">
          <cell r="B643">
            <v>6609</v>
          </cell>
          <cell r="C643" t="str">
            <v>FL</v>
          </cell>
          <cell r="D643" t="str">
            <v>Municipal</v>
          </cell>
          <cell r="E643">
            <v>3.5999495688937982E-2</v>
          </cell>
          <cell r="F643">
            <v>0</v>
          </cell>
          <cell r="G643">
            <v>0</v>
          </cell>
          <cell r="H643">
            <v>6443.6746824925431</v>
          </cell>
          <cell r="I643">
            <v>11.608880937499999</v>
          </cell>
          <cell r="J643">
            <v>0</v>
          </cell>
          <cell r="K643">
            <v>0</v>
          </cell>
          <cell r="L643">
            <v>0</v>
          </cell>
          <cell r="M643">
            <v>0</v>
          </cell>
          <cell r="N643">
            <v>4.9471960669828265E-2</v>
          </cell>
          <cell r="O643">
            <v>7740.7333420921195</v>
          </cell>
          <cell r="P643">
            <v>23358.611887618215</v>
          </cell>
          <cell r="Q643">
            <v>36522.696790857808</v>
          </cell>
          <cell r="R643">
            <v>45742.179106719246</v>
          </cell>
          <cell r="S643">
            <v>117497.76054208168</v>
          </cell>
          <cell r="T643">
            <v>1654.0795294217496</v>
          </cell>
          <cell r="U643">
            <v>1686.9747464524166</v>
          </cell>
          <cell r="V643">
            <v>1742.1181698080502</v>
          </cell>
          <cell r="W643">
            <v>1768.4095975207442</v>
          </cell>
          <cell r="X643">
            <v>1983.6527222341692</v>
          </cell>
          <cell r="Y643">
            <v>51.636548125015068</v>
          </cell>
          <cell r="Z643">
            <v>56.34045687035524</v>
          </cell>
          <cell r="AA643">
            <v>57.240048842667115</v>
          </cell>
          <cell r="AB643">
            <v>58.072844973759771</v>
          </cell>
          <cell r="AC643">
            <v>83.569148157571817</v>
          </cell>
          <cell r="AD643">
            <v>3.4509520228877779</v>
          </cell>
          <cell r="AE643">
            <v>2.9818269502314574</v>
          </cell>
          <cell r="AF643">
            <v>3.0637089509500148</v>
          </cell>
          <cell r="AG643">
            <v>2.9927649113597998</v>
          </cell>
          <cell r="AH643">
            <v>3.1372773887611372</v>
          </cell>
        </row>
        <row r="644">
          <cell r="B644">
            <v>7593</v>
          </cell>
          <cell r="C644" t="str">
            <v>FL</v>
          </cell>
          <cell r="D644" t="str">
            <v>Municipal</v>
          </cell>
          <cell r="E644">
            <v>3.5999495688937982E-2</v>
          </cell>
          <cell r="F644">
            <v>0</v>
          </cell>
          <cell r="G644">
            <v>0</v>
          </cell>
          <cell r="H644">
            <v>6443.6746824925431</v>
          </cell>
          <cell r="I644">
            <v>11.608880937499999</v>
          </cell>
          <cell r="J644">
            <v>0</v>
          </cell>
          <cell r="K644">
            <v>0</v>
          </cell>
          <cell r="L644">
            <v>0</v>
          </cell>
          <cell r="M644">
            <v>0</v>
          </cell>
          <cell r="N644">
            <v>4.9471960669828265E-2</v>
          </cell>
          <cell r="O644">
            <v>7740.7333420921195</v>
          </cell>
          <cell r="P644">
            <v>23358.611887618215</v>
          </cell>
          <cell r="Q644">
            <v>36522.696790857808</v>
          </cell>
          <cell r="R644">
            <v>45742.179106719246</v>
          </cell>
          <cell r="S644">
            <v>117497.76054208168</v>
          </cell>
          <cell r="T644">
            <v>1654.0795294217496</v>
          </cell>
          <cell r="U644">
            <v>1686.9747464524166</v>
          </cell>
          <cell r="V644">
            <v>1742.1181698080502</v>
          </cell>
          <cell r="W644">
            <v>1768.4095975207442</v>
          </cell>
          <cell r="X644">
            <v>1983.6527222341692</v>
          </cell>
          <cell r="Y644">
            <v>51.636548125015068</v>
          </cell>
          <cell r="Z644">
            <v>56.34045687035524</v>
          </cell>
          <cell r="AA644">
            <v>57.240048842667115</v>
          </cell>
          <cell r="AB644">
            <v>58.072844973759771</v>
          </cell>
          <cell r="AC644">
            <v>83.569148157571817</v>
          </cell>
          <cell r="AD644">
            <v>3.4509520228877779</v>
          </cell>
          <cell r="AE644">
            <v>2.9818269502314574</v>
          </cell>
          <cell r="AF644">
            <v>3.0637089509500148</v>
          </cell>
          <cell r="AG644">
            <v>2.9927649113597998</v>
          </cell>
          <cell r="AH644">
            <v>3.1372773887611372</v>
          </cell>
        </row>
        <row r="645">
          <cell r="B645">
            <v>8795</v>
          </cell>
          <cell r="C645" t="str">
            <v>FL</v>
          </cell>
          <cell r="D645" t="str">
            <v>Municipal</v>
          </cell>
          <cell r="E645">
            <v>3.5999495688937982E-2</v>
          </cell>
          <cell r="F645">
            <v>1</v>
          </cell>
          <cell r="G645">
            <v>14264.514593908629</v>
          </cell>
          <cell r="H645">
            <v>14264.514593908629</v>
          </cell>
          <cell r="I645">
            <v>11.608880937499999</v>
          </cell>
          <cell r="J645">
            <v>45038.6</v>
          </cell>
          <cell r="K645">
            <v>359694</v>
          </cell>
          <cell r="L645">
            <v>25216</v>
          </cell>
          <cell r="M645">
            <v>0.11544770137772663</v>
          </cell>
          <cell r="N645">
            <v>0.11544770137772663</v>
          </cell>
          <cell r="O645">
            <v>7740.7333420921195</v>
          </cell>
          <cell r="P645">
            <v>23358.611887618215</v>
          </cell>
          <cell r="Q645">
            <v>36522.696790857808</v>
          </cell>
          <cell r="R645">
            <v>45742.179106719246</v>
          </cell>
          <cell r="S645">
            <v>117497.76054208168</v>
          </cell>
          <cell r="T645">
            <v>1654.0795294217496</v>
          </cell>
          <cell r="U645">
            <v>1686.9747464524166</v>
          </cell>
          <cell r="V645">
            <v>1742.1181698080502</v>
          </cell>
          <cell r="W645">
            <v>1768.4095975207442</v>
          </cell>
          <cell r="X645">
            <v>1983.6527222341692</v>
          </cell>
          <cell r="Y645">
            <v>51.636548125015068</v>
          </cell>
          <cell r="Z645">
            <v>56.34045687035524</v>
          </cell>
          <cell r="AA645">
            <v>57.240048842667115</v>
          </cell>
          <cell r="AB645">
            <v>58.072844973759771</v>
          </cell>
          <cell r="AC645">
            <v>83.569148157571817</v>
          </cell>
          <cell r="AD645">
            <v>3.4509520228877779</v>
          </cell>
          <cell r="AE645">
            <v>2.9818269502314574</v>
          </cell>
          <cell r="AF645">
            <v>3.0637089509500148</v>
          </cell>
          <cell r="AG645">
            <v>2.9927649113597998</v>
          </cell>
          <cell r="AH645">
            <v>3.1372773887611372</v>
          </cell>
        </row>
        <row r="646">
          <cell r="B646">
            <v>10226</v>
          </cell>
          <cell r="C646" t="str">
            <v>FL</v>
          </cell>
          <cell r="D646" t="str">
            <v>Municipal</v>
          </cell>
          <cell r="E646">
            <v>3.5999495688937982E-2</v>
          </cell>
          <cell r="F646">
            <v>1</v>
          </cell>
          <cell r="G646">
            <v>14712.585034013606</v>
          </cell>
          <cell r="H646">
            <v>14712.585034013606</v>
          </cell>
          <cell r="I646">
            <v>11.608880937499999</v>
          </cell>
          <cell r="J646">
            <v>52287</v>
          </cell>
          <cell r="K646">
            <v>389295</v>
          </cell>
          <cell r="L646">
            <v>26460</v>
          </cell>
          <cell r="M646">
            <v>0.12484349432878665</v>
          </cell>
          <cell r="N646">
            <v>0.12484349432878665</v>
          </cell>
          <cell r="O646">
            <v>7740.7333420921195</v>
          </cell>
          <cell r="P646">
            <v>23358.611887618215</v>
          </cell>
          <cell r="Q646">
            <v>36522.696790857808</v>
          </cell>
          <cell r="R646">
            <v>45742.179106719246</v>
          </cell>
          <cell r="S646">
            <v>117497.76054208168</v>
          </cell>
          <cell r="T646">
            <v>1654.0795294217496</v>
          </cell>
          <cell r="U646">
            <v>1686.9747464524166</v>
          </cell>
          <cell r="V646">
            <v>1742.1181698080502</v>
          </cell>
          <cell r="W646">
            <v>1768.4095975207442</v>
          </cell>
          <cell r="X646">
            <v>1983.6527222341692</v>
          </cell>
          <cell r="Y646">
            <v>51.636548125015068</v>
          </cell>
          <cell r="Z646">
            <v>56.34045687035524</v>
          </cell>
          <cell r="AA646">
            <v>57.240048842667115</v>
          </cell>
          <cell r="AB646">
            <v>58.072844973759771</v>
          </cell>
          <cell r="AC646">
            <v>83.569148157571817</v>
          </cell>
          <cell r="AD646">
            <v>3.4509520228877779</v>
          </cell>
          <cell r="AE646">
            <v>2.9818269502314574</v>
          </cell>
          <cell r="AF646">
            <v>3.0637089509500148</v>
          </cell>
          <cell r="AG646">
            <v>2.9927649113597998</v>
          </cell>
          <cell r="AH646">
            <v>3.1372773887611372</v>
          </cell>
        </row>
        <row r="647">
          <cell r="B647">
            <v>10620</v>
          </cell>
          <cell r="C647" t="str">
            <v>FL</v>
          </cell>
          <cell r="D647" t="str">
            <v>Municipal</v>
          </cell>
          <cell r="E647">
            <v>3.5999495688937982E-2</v>
          </cell>
          <cell r="F647">
            <v>1</v>
          </cell>
          <cell r="G647">
            <v>11332.507765930652</v>
          </cell>
          <cell r="H647">
            <v>11332.507765930652</v>
          </cell>
          <cell r="I647">
            <v>11.608880937499999</v>
          </cell>
          <cell r="J647">
            <v>24692</v>
          </cell>
          <cell r="K647">
            <v>269963</v>
          </cell>
          <cell r="L647">
            <v>23822</v>
          </cell>
          <cell r="M647">
            <v>7.9171734125352361E-2</v>
          </cell>
          <cell r="N647">
            <v>7.9171734125352361E-2</v>
          </cell>
          <cell r="O647">
            <v>7740.7333420921195</v>
          </cell>
          <cell r="P647">
            <v>23358.611887618215</v>
          </cell>
          <cell r="Q647">
            <v>36522.696790857808</v>
          </cell>
          <cell r="R647">
            <v>45742.179106719246</v>
          </cell>
          <cell r="S647">
            <v>117497.76054208168</v>
          </cell>
          <cell r="T647">
            <v>1654.0795294217496</v>
          </cell>
          <cell r="U647">
            <v>1686.9747464524166</v>
          </cell>
          <cell r="V647">
            <v>1742.1181698080502</v>
          </cell>
          <cell r="W647">
            <v>1768.4095975207442</v>
          </cell>
          <cell r="X647">
            <v>1983.6527222341692</v>
          </cell>
          <cell r="Y647">
            <v>51.636548125015068</v>
          </cell>
          <cell r="Z647">
            <v>56.34045687035524</v>
          </cell>
          <cell r="AA647">
            <v>57.240048842667115</v>
          </cell>
          <cell r="AB647">
            <v>58.072844973759771</v>
          </cell>
          <cell r="AC647">
            <v>83.569148157571817</v>
          </cell>
          <cell r="AD647">
            <v>3.4509520228877779</v>
          </cell>
          <cell r="AE647">
            <v>2.9818269502314574</v>
          </cell>
          <cell r="AF647">
            <v>3.0637089509500148</v>
          </cell>
          <cell r="AG647">
            <v>2.9927649113597998</v>
          </cell>
          <cell r="AH647">
            <v>3.1372773887611372</v>
          </cell>
        </row>
        <row r="648">
          <cell r="B648">
            <v>10623</v>
          </cell>
          <cell r="C648" t="str">
            <v>FL</v>
          </cell>
          <cell r="D648" t="str">
            <v>Municipal</v>
          </cell>
          <cell r="E648">
            <v>3.5999495688937982E-2</v>
          </cell>
          <cell r="F648">
            <v>1</v>
          </cell>
          <cell r="G648">
            <v>14372.646555412923</v>
          </cell>
          <cell r="H648">
            <v>14372.646555412923</v>
          </cell>
          <cell r="I648">
            <v>11.608880937499999</v>
          </cell>
          <cell r="J648">
            <v>158325.29999999999</v>
          </cell>
          <cell r="K648">
            <v>1612266</v>
          </cell>
          <cell r="L648">
            <v>112176</v>
          </cell>
          <cell r="M648">
            <v>8.8508004301684706E-2</v>
          </cell>
          <cell r="N648">
            <v>8.8508004301684706E-2</v>
          </cell>
          <cell r="O648">
            <v>7740.7333420921195</v>
          </cell>
          <cell r="P648">
            <v>23358.611887618215</v>
          </cell>
          <cell r="Q648">
            <v>36522.696790857808</v>
          </cell>
          <cell r="R648">
            <v>45742.179106719246</v>
          </cell>
          <cell r="S648">
            <v>117497.76054208168</v>
          </cell>
          <cell r="T648">
            <v>1654.0795294217496</v>
          </cell>
          <cell r="U648">
            <v>1686.9747464524166</v>
          </cell>
          <cell r="V648">
            <v>1742.1181698080502</v>
          </cell>
          <cell r="W648">
            <v>1768.4095975207442</v>
          </cell>
          <cell r="X648">
            <v>1983.6527222341692</v>
          </cell>
          <cell r="Y648">
            <v>51.636548125015068</v>
          </cell>
          <cell r="Z648">
            <v>56.34045687035524</v>
          </cell>
          <cell r="AA648">
            <v>57.240048842667115</v>
          </cell>
          <cell r="AB648">
            <v>58.072844973759771</v>
          </cell>
          <cell r="AC648">
            <v>83.569148157571817</v>
          </cell>
          <cell r="AD648">
            <v>3.4509520228877779</v>
          </cell>
          <cell r="AE648">
            <v>2.9818269502314574</v>
          </cell>
          <cell r="AF648">
            <v>3.0637089509500148</v>
          </cell>
          <cell r="AG648">
            <v>2.9927649113597998</v>
          </cell>
          <cell r="AH648">
            <v>3.1372773887611372</v>
          </cell>
        </row>
        <row r="649">
          <cell r="B649">
            <v>10868</v>
          </cell>
          <cell r="C649" t="str">
            <v>FL</v>
          </cell>
          <cell r="D649" t="str">
            <v>Municipal</v>
          </cell>
          <cell r="E649">
            <v>3.5999495688937982E-2</v>
          </cell>
          <cell r="F649">
            <v>1</v>
          </cell>
          <cell r="G649">
            <v>11905.242475663124</v>
          </cell>
          <cell r="H649">
            <v>11905.242475663124</v>
          </cell>
          <cell r="I649">
            <v>11.608880937499999</v>
          </cell>
          <cell r="J649">
            <v>29849.1</v>
          </cell>
          <cell r="K649">
            <v>266606</v>
          </cell>
          <cell r="L649">
            <v>22394</v>
          </cell>
          <cell r="M649">
            <v>0.10025831617978402</v>
          </cell>
          <cell r="N649">
            <v>0.10025831617978402</v>
          </cell>
          <cell r="O649">
            <v>7740.7333420921195</v>
          </cell>
          <cell r="P649">
            <v>23358.611887618215</v>
          </cell>
          <cell r="Q649">
            <v>36522.696790857808</v>
          </cell>
          <cell r="R649">
            <v>45742.179106719246</v>
          </cell>
          <cell r="S649">
            <v>117497.76054208168</v>
          </cell>
          <cell r="T649">
            <v>1654.0795294217496</v>
          </cell>
          <cell r="U649">
            <v>1686.9747464524166</v>
          </cell>
          <cell r="V649">
            <v>1742.1181698080502</v>
          </cell>
          <cell r="W649">
            <v>1768.4095975207442</v>
          </cell>
          <cell r="X649">
            <v>1983.6527222341692</v>
          </cell>
          <cell r="Y649">
            <v>51.636548125015068</v>
          </cell>
          <cell r="Z649">
            <v>56.34045687035524</v>
          </cell>
          <cell r="AA649">
            <v>57.240048842667115</v>
          </cell>
          <cell r="AB649">
            <v>58.072844973759771</v>
          </cell>
          <cell r="AC649">
            <v>83.569148157571817</v>
          </cell>
          <cell r="AD649">
            <v>3.4509520228877779</v>
          </cell>
          <cell r="AE649">
            <v>2.9818269502314574</v>
          </cell>
          <cell r="AF649">
            <v>3.0637089509500148</v>
          </cell>
          <cell r="AG649">
            <v>2.9927649113597998</v>
          </cell>
          <cell r="AH649">
            <v>3.1372773887611372</v>
          </cell>
        </row>
        <row r="650">
          <cell r="B650">
            <v>12876</v>
          </cell>
          <cell r="C650" t="str">
            <v>FL</v>
          </cell>
          <cell r="D650" t="str">
            <v>Municipal</v>
          </cell>
          <cell r="E650">
            <v>3.5999495688937982E-2</v>
          </cell>
          <cell r="F650">
            <v>0</v>
          </cell>
          <cell r="G650">
            <v>0</v>
          </cell>
          <cell r="H650">
            <v>6443.6746824925431</v>
          </cell>
          <cell r="I650">
            <v>11.608880937499999</v>
          </cell>
          <cell r="J650">
            <v>0</v>
          </cell>
          <cell r="K650">
            <v>0</v>
          </cell>
          <cell r="L650">
            <v>0</v>
          </cell>
          <cell r="M650">
            <v>0</v>
          </cell>
          <cell r="N650">
            <v>4.9471960669828265E-2</v>
          </cell>
          <cell r="O650">
            <v>7740.7333420921195</v>
          </cell>
          <cell r="P650">
            <v>23358.611887618215</v>
          </cell>
          <cell r="Q650">
            <v>36522.696790857808</v>
          </cell>
          <cell r="R650">
            <v>45742.179106719246</v>
          </cell>
          <cell r="S650">
            <v>117497.76054208168</v>
          </cell>
          <cell r="T650">
            <v>1654.0795294217496</v>
          </cell>
          <cell r="U650">
            <v>1686.9747464524166</v>
          </cell>
          <cell r="V650">
            <v>1742.1181698080502</v>
          </cell>
          <cell r="W650">
            <v>1768.4095975207442</v>
          </cell>
          <cell r="X650">
            <v>1983.6527222341692</v>
          </cell>
          <cell r="Y650">
            <v>51.636548125015068</v>
          </cell>
          <cell r="Z650">
            <v>56.34045687035524</v>
          </cell>
          <cell r="AA650">
            <v>57.240048842667115</v>
          </cell>
          <cell r="AB650">
            <v>58.072844973759771</v>
          </cell>
          <cell r="AC650">
            <v>83.569148157571817</v>
          </cell>
          <cell r="AD650">
            <v>3.4509520228877779</v>
          </cell>
          <cell r="AE650">
            <v>2.9818269502314574</v>
          </cell>
          <cell r="AF650">
            <v>3.0637089509500148</v>
          </cell>
          <cell r="AG650">
            <v>2.9927649113597998</v>
          </cell>
          <cell r="AH650">
            <v>3.1372773887611372</v>
          </cell>
        </row>
        <row r="651">
          <cell r="B651">
            <v>13033</v>
          </cell>
          <cell r="C651" t="str">
            <v>FL</v>
          </cell>
          <cell r="D651" t="str">
            <v>Municipal</v>
          </cell>
          <cell r="E651">
            <v>3.5999495688937982E-2</v>
          </cell>
          <cell r="F651">
            <v>0</v>
          </cell>
          <cell r="G651">
            <v>0</v>
          </cell>
          <cell r="H651">
            <v>6443.6746824925431</v>
          </cell>
          <cell r="I651">
            <v>11.608880937499999</v>
          </cell>
          <cell r="J651">
            <v>0</v>
          </cell>
          <cell r="K651">
            <v>0</v>
          </cell>
          <cell r="L651">
            <v>0</v>
          </cell>
          <cell r="M651">
            <v>0</v>
          </cell>
          <cell r="N651">
            <v>4.9471960669828265E-2</v>
          </cell>
          <cell r="O651">
            <v>7740.7333420921195</v>
          </cell>
          <cell r="P651">
            <v>23358.611887618215</v>
          </cell>
          <cell r="Q651">
            <v>36522.696790857808</v>
          </cell>
          <cell r="R651">
            <v>45742.179106719246</v>
          </cell>
          <cell r="S651">
            <v>117497.76054208168</v>
          </cell>
          <cell r="T651">
            <v>1654.0795294217496</v>
          </cell>
          <cell r="U651">
            <v>1686.9747464524166</v>
          </cell>
          <cell r="V651">
            <v>1742.1181698080502</v>
          </cell>
          <cell r="W651">
            <v>1768.4095975207442</v>
          </cell>
          <cell r="X651">
            <v>1983.6527222341692</v>
          </cell>
          <cell r="Y651">
            <v>51.636548125015068</v>
          </cell>
          <cell r="Z651">
            <v>56.34045687035524</v>
          </cell>
          <cell r="AA651">
            <v>57.240048842667115</v>
          </cell>
          <cell r="AB651">
            <v>58.072844973759771</v>
          </cell>
          <cell r="AC651">
            <v>83.569148157571817</v>
          </cell>
          <cell r="AD651">
            <v>3.4509520228877779</v>
          </cell>
          <cell r="AE651">
            <v>2.9818269502314574</v>
          </cell>
          <cell r="AF651">
            <v>3.0637089509500148</v>
          </cell>
          <cell r="AG651">
            <v>2.9927649113597998</v>
          </cell>
          <cell r="AH651">
            <v>3.1372773887611372</v>
          </cell>
        </row>
        <row r="652">
          <cell r="B652">
            <v>13521</v>
          </cell>
          <cell r="C652" t="str">
            <v>FL</v>
          </cell>
          <cell r="D652" t="str">
            <v>Municipal</v>
          </cell>
          <cell r="E652">
            <v>3.5999495688937982E-2</v>
          </cell>
          <cell r="F652">
            <v>0</v>
          </cell>
          <cell r="G652">
            <v>0</v>
          </cell>
          <cell r="H652">
            <v>6443.6746824925431</v>
          </cell>
          <cell r="I652">
            <v>11.608880937499999</v>
          </cell>
          <cell r="J652">
            <v>0</v>
          </cell>
          <cell r="K652">
            <v>0</v>
          </cell>
          <cell r="L652">
            <v>0</v>
          </cell>
          <cell r="M652">
            <v>0</v>
          </cell>
          <cell r="N652">
            <v>4.9471960669828265E-2</v>
          </cell>
          <cell r="O652">
            <v>7740.7333420921195</v>
          </cell>
          <cell r="P652">
            <v>23358.611887618215</v>
          </cell>
          <cell r="Q652">
            <v>36522.696790857808</v>
          </cell>
          <cell r="R652">
            <v>45742.179106719246</v>
          </cell>
          <cell r="S652">
            <v>117497.76054208168</v>
          </cell>
          <cell r="T652">
            <v>1654.0795294217496</v>
          </cell>
          <cell r="U652">
            <v>1686.9747464524166</v>
          </cell>
          <cell r="V652">
            <v>1742.1181698080502</v>
          </cell>
          <cell r="W652">
            <v>1768.4095975207442</v>
          </cell>
          <cell r="X652">
            <v>1983.6527222341692</v>
          </cell>
          <cell r="Y652">
            <v>51.636548125015068</v>
          </cell>
          <cell r="Z652">
            <v>56.34045687035524</v>
          </cell>
          <cell r="AA652">
            <v>57.240048842667115</v>
          </cell>
          <cell r="AB652">
            <v>58.072844973759771</v>
          </cell>
          <cell r="AC652">
            <v>83.569148157571817</v>
          </cell>
          <cell r="AD652">
            <v>3.4509520228877779</v>
          </cell>
          <cell r="AE652">
            <v>2.9818269502314574</v>
          </cell>
          <cell r="AF652">
            <v>3.0637089509500148</v>
          </cell>
          <cell r="AG652">
            <v>2.9927649113597998</v>
          </cell>
          <cell r="AH652">
            <v>3.1372773887611372</v>
          </cell>
        </row>
        <row r="653">
          <cell r="B653">
            <v>13955</v>
          </cell>
          <cell r="C653" t="str">
            <v>FL</v>
          </cell>
          <cell r="D653" t="str">
            <v>Municipal</v>
          </cell>
          <cell r="E653">
            <v>3.5999495688937982E-2</v>
          </cell>
          <cell r="F653">
            <v>1</v>
          </cell>
          <cell r="G653">
            <v>12918.182450123966</v>
          </cell>
          <cell r="H653">
            <v>12918.182450123966</v>
          </cell>
          <cell r="I653">
            <v>11.608880937499999</v>
          </cell>
          <cell r="J653">
            <v>55939.5</v>
          </cell>
          <cell r="K653">
            <v>557510</v>
          </cell>
          <cell r="L653">
            <v>43157</v>
          </cell>
          <cell r="M653">
            <v>8.9554351140901073E-2</v>
          </cell>
          <cell r="N653">
            <v>8.9554351140901073E-2</v>
          </cell>
          <cell r="O653">
            <v>7740.7333420921195</v>
          </cell>
          <cell r="P653">
            <v>23358.611887618215</v>
          </cell>
          <cell r="Q653">
            <v>36522.696790857808</v>
          </cell>
          <cell r="R653">
            <v>45742.179106719246</v>
          </cell>
          <cell r="S653">
            <v>117497.76054208168</v>
          </cell>
          <cell r="T653">
            <v>1654.0795294217496</v>
          </cell>
          <cell r="U653">
            <v>1686.9747464524166</v>
          </cell>
          <cell r="V653">
            <v>1742.1181698080502</v>
          </cell>
          <cell r="W653">
            <v>1768.4095975207442</v>
          </cell>
          <cell r="X653">
            <v>1983.6527222341692</v>
          </cell>
          <cell r="Y653">
            <v>51.636548125015068</v>
          </cell>
          <cell r="Z653">
            <v>56.34045687035524</v>
          </cell>
          <cell r="AA653">
            <v>57.240048842667115</v>
          </cell>
          <cell r="AB653">
            <v>58.072844973759771</v>
          </cell>
          <cell r="AC653">
            <v>83.569148157571817</v>
          </cell>
          <cell r="AD653">
            <v>3.4509520228877779</v>
          </cell>
          <cell r="AE653">
            <v>2.9818269502314574</v>
          </cell>
          <cell r="AF653">
            <v>3.0637089509500148</v>
          </cell>
          <cell r="AG653">
            <v>2.9927649113597998</v>
          </cell>
          <cell r="AH653">
            <v>3.1372773887611372</v>
          </cell>
        </row>
        <row r="654">
          <cell r="B654">
            <v>15566</v>
          </cell>
          <cell r="C654" t="str">
            <v>FL</v>
          </cell>
          <cell r="D654" t="str">
            <v>Municipal</v>
          </cell>
          <cell r="E654">
            <v>3.5999495688937982E-2</v>
          </cell>
          <cell r="F654">
            <v>0</v>
          </cell>
          <cell r="G654">
            <v>0</v>
          </cell>
          <cell r="H654">
            <v>6443.6746824925431</v>
          </cell>
          <cell r="I654">
            <v>11.608880937499999</v>
          </cell>
          <cell r="J654">
            <v>0</v>
          </cell>
          <cell r="K654">
            <v>0</v>
          </cell>
          <cell r="L654">
            <v>0</v>
          </cell>
          <cell r="M654">
            <v>0</v>
          </cell>
          <cell r="N654">
            <v>4.9471960669828265E-2</v>
          </cell>
          <cell r="O654">
            <v>7740.7333420921195</v>
          </cell>
          <cell r="P654">
            <v>23358.611887618215</v>
          </cell>
          <cell r="Q654">
            <v>36522.696790857808</v>
          </cell>
          <cell r="R654">
            <v>45742.179106719246</v>
          </cell>
          <cell r="S654">
            <v>117497.76054208168</v>
          </cell>
          <cell r="T654">
            <v>1654.0795294217496</v>
          </cell>
          <cell r="U654">
            <v>1686.9747464524166</v>
          </cell>
          <cell r="V654">
            <v>1742.1181698080502</v>
          </cell>
          <cell r="W654">
            <v>1768.4095975207442</v>
          </cell>
          <cell r="X654">
            <v>1983.6527222341692</v>
          </cell>
          <cell r="Y654">
            <v>51.636548125015068</v>
          </cell>
          <cell r="Z654">
            <v>56.34045687035524</v>
          </cell>
          <cell r="AA654">
            <v>57.240048842667115</v>
          </cell>
          <cell r="AB654">
            <v>58.072844973759771</v>
          </cell>
          <cell r="AC654">
            <v>83.569148157571817</v>
          </cell>
          <cell r="AD654">
            <v>3.4509520228877779</v>
          </cell>
          <cell r="AE654">
            <v>2.9818269502314574</v>
          </cell>
          <cell r="AF654">
            <v>3.0637089509500148</v>
          </cell>
          <cell r="AG654">
            <v>2.9927649113597998</v>
          </cell>
          <cell r="AH654">
            <v>3.1372773887611372</v>
          </cell>
        </row>
        <row r="655">
          <cell r="B655">
            <v>18004</v>
          </cell>
          <cell r="C655" t="str">
            <v>FL</v>
          </cell>
          <cell r="D655" t="str">
            <v>Municipal</v>
          </cell>
          <cell r="E655">
            <v>3.5999495688937982E-2</v>
          </cell>
          <cell r="F655">
            <v>0</v>
          </cell>
          <cell r="G655">
            <v>0</v>
          </cell>
          <cell r="H655">
            <v>6443.6746824925431</v>
          </cell>
          <cell r="I655">
            <v>11.608880937499999</v>
          </cell>
          <cell r="J655">
            <v>0</v>
          </cell>
          <cell r="K655">
            <v>0</v>
          </cell>
          <cell r="L655">
            <v>0</v>
          </cell>
          <cell r="M655">
            <v>0</v>
          </cell>
          <cell r="N655">
            <v>4.9471960669828265E-2</v>
          </cell>
          <cell r="O655">
            <v>7740.7333420921195</v>
          </cell>
          <cell r="P655">
            <v>23358.611887618215</v>
          </cell>
          <cell r="Q655">
            <v>36522.696790857808</v>
          </cell>
          <cell r="R655">
            <v>45742.179106719246</v>
          </cell>
          <cell r="S655">
            <v>117497.76054208168</v>
          </cell>
          <cell r="T655">
            <v>1654.0795294217496</v>
          </cell>
          <cell r="U655">
            <v>1686.9747464524166</v>
          </cell>
          <cell r="V655">
            <v>1742.1181698080502</v>
          </cell>
          <cell r="W655">
            <v>1768.4095975207442</v>
          </cell>
          <cell r="X655">
            <v>1983.6527222341692</v>
          </cell>
          <cell r="Y655">
            <v>51.636548125015068</v>
          </cell>
          <cell r="Z655">
            <v>56.34045687035524</v>
          </cell>
          <cell r="AA655">
            <v>57.240048842667115</v>
          </cell>
          <cell r="AB655">
            <v>58.072844973759771</v>
          </cell>
          <cell r="AC655">
            <v>83.569148157571817</v>
          </cell>
          <cell r="AD655">
            <v>3.4509520228877779</v>
          </cell>
          <cell r="AE655">
            <v>2.9818269502314574</v>
          </cell>
          <cell r="AF655">
            <v>3.0637089509500148</v>
          </cell>
          <cell r="AG655">
            <v>2.9927649113597998</v>
          </cell>
          <cell r="AH655">
            <v>3.1372773887611372</v>
          </cell>
        </row>
        <row r="656">
          <cell r="B656">
            <v>18445</v>
          </cell>
          <cell r="C656" t="str">
            <v>FL</v>
          </cell>
          <cell r="D656" t="str">
            <v>Municipal</v>
          </cell>
          <cell r="E656">
            <v>0.22121385083713854</v>
          </cell>
          <cell r="F656">
            <v>1</v>
          </cell>
          <cell r="G656">
            <v>10856.504360808474</v>
          </cell>
          <cell r="H656">
            <v>10856.504360808474</v>
          </cell>
          <cell r="I656">
            <v>11.608880937499999</v>
          </cell>
          <cell r="J656">
            <v>127812</v>
          </cell>
          <cell r="K656">
            <v>1148933</v>
          </cell>
          <cell r="L656">
            <v>105829</v>
          </cell>
          <cell r="M656">
            <v>9.8412461711156141E-2</v>
          </cell>
          <cell r="N656">
            <v>9.8412461711156141E-2</v>
          </cell>
          <cell r="O656">
            <v>7740.7333420921195</v>
          </cell>
          <cell r="P656">
            <v>23358.611887618215</v>
          </cell>
          <cell r="Q656">
            <v>36522.696790857808</v>
          </cell>
          <cell r="R656">
            <v>45742.179106719246</v>
          </cell>
          <cell r="S656">
            <v>117497.76054208168</v>
          </cell>
          <cell r="T656">
            <v>1654.0795294217496</v>
          </cell>
          <cell r="U656">
            <v>1686.9747464524166</v>
          </cell>
          <cell r="V656">
            <v>1742.1181698080502</v>
          </cell>
          <cell r="W656">
            <v>1768.4095975207442</v>
          </cell>
          <cell r="X656">
            <v>1983.6527222341692</v>
          </cell>
          <cell r="Y656">
            <v>51.636548125015068</v>
          </cell>
          <cell r="Z656">
            <v>56.34045687035524</v>
          </cell>
          <cell r="AA656">
            <v>57.240048842667115</v>
          </cell>
          <cell r="AB656">
            <v>58.072844973759771</v>
          </cell>
          <cell r="AC656">
            <v>83.569148157571817</v>
          </cell>
          <cell r="AD656">
            <v>3.4509520228877779</v>
          </cell>
          <cell r="AE656">
            <v>2.9818269502314574</v>
          </cell>
          <cell r="AF656">
            <v>3.0637089509500148</v>
          </cell>
          <cell r="AG656">
            <v>2.9927649113597998</v>
          </cell>
          <cell r="AH656">
            <v>3.1372773887611372</v>
          </cell>
        </row>
        <row r="657">
          <cell r="B657">
            <v>20209</v>
          </cell>
          <cell r="C657" t="str">
            <v>FL</v>
          </cell>
          <cell r="D657" t="str">
            <v>Municipal</v>
          </cell>
          <cell r="E657">
            <v>3.5999495688937982E-2</v>
          </cell>
          <cell r="F657">
            <v>0</v>
          </cell>
          <cell r="G657">
            <v>0</v>
          </cell>
          <cell r="H657">
            <v>6443.6746824925431</v>
          </cell>
          <cell r="I657">
            <v>11.608880937499999</v>
          </cell>
          <cell r="J657">
            <v>0</v>
          </cell>
          <cell r="K657">
            <v>0</v>
          </cell>
          <cell r="L657">
            <v>0</v>
          </cell>
          <cell r="M657">
            <v>0</v>
          </cell>
          <cell r="N657">
            <v>4.9471960669828265E-2</v>
          </cell>
          <cell r="O657">
            <v>7740.7333420921195</v>
          </cell>
          <cell r="P657">
            <v>23358.611887618215</v>
          </cell>
          <cell r="Q657">
            <v>36522.696790857808</v>
          </cell>
          <cell r="R657">
            <v>45742.179106719246</v>
          </cell>
          <cell r="S657">
            <v>117497.76054208168</v>
          </cell>
          <cell r="T657">
            <v>1654.0795294217496</v>
          </cell>
          <cell r="U657">
            <v>1686.9747464524166</v>
          </cell>
          <cell r="V657">
            <v>1742.1181698080502</v>
          </cell>
          <cell r="W657">
            <v>1768.4095975207442</v>
          </cell>
          <cell r="X657">
            <v>1983.6527222341692</v>
          </cell>
          <cell r="Y657">
            <v>51.636548125015068</v>
          </cell>
          <cell r="Z657">
            <v>56.34045687035524</v>
          </cell>
          <cell r="AA657">
            <v>57.240048842667115</v>
          </cell>
          <cell r="AB657">
            <v>58.072844973759771</v>
          </cell>
          <cell r="AC657">
            <v>83.569148157571817</v>
          </cell>
          <cell r="AD657">
            <v>3.4509520228877779</v>
          </cell>
          <cell r="AE657">
            <v>2.9818269502314574</v>
          </cell>
          <cell r="AF657">
            <v>3.0637089509500148</v>
          </cell>
          <cell r="AG657">
            <v>2.9927649113597998</v>
          </cell>
          <cell r="AH657">
            <v>3.1372773887611372</v>
          </cell>
        </row>
        <row r="658">
          <cell r="B658">
            <v>20735</v>
          </cell>
          <cell r="C658" t="str">
            <v>FL</v>
          </cell>
          <cell r="D658" t="str">
            <v>Municipal</v>
          </cell>
          <cell r="E658">
            <v>3.5999495688937982E-2</v>
          </cell>
          <cell r="F658">
            <v>0</v>
          </cell>
          <cell r="G658">
            <v>0</v>
          </cell>
          <cell r="H658">
            <v>6443.6746824925431</v>
          </cell>
          <cell r="I658">
            <v>11.608880937499999</v>
          </cell>
          <cell r="J658">
            <v>0</v>
          </cell>
          <cell r="K658">
            <v>0</v>
          </cell>
          <cell r="L658">
            <v>0</v>
          </cell>
          <cell r="M658">
            <v>0</v>
          </cell>
          <cell r="N658">
            <v>4.9471960669828265E-2</v>
          </cell>
          <cell r="O658">
            <v>7740.7333420921195</v>
          </cell>
          <cell r="P658">
            <v>23358.611887618215</v>
          </cell>
          <cell r="Q658">
            <v>36522.696790857808</v>
          </cell>
          <cell r="R658">
            <v>45742.179106719246</v>
          </cell>
          <cell r="S658">
            <v>117497.76054208168</v>
          </cell>
          <cell r="T658">
            <v>1654.0795294217496</v>
          </cell>
          <cell r="U658">
            <v>1686.9747464524166</v>
          </cell>
          <cell r="V658">
            <v>1742.1181698080502</v>
          </cell>
          <cell r="W658">
            <v>1768.4095975207442</v>
          </cell>
          <cell r="X658">
            <v>1983.6527222341692</v>
          </cell>
          <cell r="Y658">
            <v>51.636548125015068</v>
          </cell>
          <cell r="Z658">
            <v>56.34045687035524</v>
          </cell>
          <cell r="AA658">
            <v>57.240048842667115</v>
          </cell>
          <cell r="AB658">
            <v>58.072844973759771</v>
          </cell>
          <cell r="AC658">
            <v>83.569148157571817</v>
          </cell>
          <cell r="AD658">
            <v>3.4509520228877779</v>
          </cell>
          <cell r="AE658">
            <v>2.9818269502314574</v>
          </cell>
          <cell r="AF658">
            <v>3.0637089509500148</v>
          </cell>
          <cell r="AG658">
            <v>2.9927649113597998</v>
          </cell>
          <cell r="AH658">
            <v>3.1372773887611372</v>
          </cell>
        </row>
        <row r="659">
          <cell r="B659">
            <v>58124</v>
          </cell>
          <cell r="C659" t="str">
            <v>FL</v>
          </cell>
          <cell r="D659" t="str">
            <v>Municipal</v>
          </cell>
          <cell r="E659">
            <v>3.5999495688937982E-2</v>
          </cell>
          <cell r="F659">
            <v>1</v>
          </cell>
          <cell r="G659">
            <v>15893.495002457808</v>
          </cell>
          <cell r="H659">
            <v>15893.495002457808</v>
          </cell>
          <cell r="I659">
            <v>11.608880937499999</v>
          </cell>
          <cell r="J659">
            <v>20805</v>
          </cell>
          <cell r="K659">
            <v>193996</v>
          </cell>
          <cell r="L659">
            <v>12206</v>
          </cell>
          <cell r="M659">
            <v>9.847947375885327E-2</v>
          </cell>
          <cell r="N659">
            <v>9.847947375885327E-2</v>
          </cell>
          <cell r="O659">
            <v>7740.7333420921195</v>
          </cell>
          <cell r="P659">
            <v>23358.611887618215</v>
          </cell>
          <cell r="Q659">
            <v>36522.696790857808</v>
          </cell>
          <cell r="R659">
            <v>45742.179106719246</v>
          </cell>
          <cell r="S659">
            <v>117497.76054208168</v>
          </cell>
          <cell r="T659">
            <v>1654.0795294217496</v>
          </cell>
          <cell r="U659">
            <v>1686.9747464524166</v>
          </cell>
          <cell r="V659">
            <v>1742.1181698080502</v>
          </cell>
          <cell r="W659">
            <v>1768.4095975207442</v>
          </cell>
          <cell r="X659">
            <v>1983.6527222341692</v>
          </cell>
          <cell r="Y659">
            <v>51.636548125015068</v>
          </cell>
          <cell r="Z659">
            <v>56.34045687035524</v>
          </cell>
          <cell r="AA659">
            <v>57.240048842667115</v>
          </cell>
          <cell r="AB659">
            <v>58.072844973759771</v>
          </cell>
          <cell r="AC659">
            <v>83.569148157571817</v>
          </cell>
          <cell r="AD659">
            <v>3.4509520228877779</v>
          </cell>
          <cell r="AE659">
            <v>2.9818269502314574</v>
          </cell>
          <cell r="AF659">
            <v>3.0637089509500148</v>
          </cell>
          <cell r="AG659">
            <v>2.9927649113597998</v>
          </cell>
          <cell r="AH659">
            <v>3.1372773887611372</v>
          </cell>
        </row>
        <row r="660">
          <cell r="B660">
            <v>6567</v>
          </cell>
          <cell r="C660" t="str">
            <v>FL</v>
          </cell>
          <cell r="D660" t="str">
            <v>Municipal</v>
          </cell>
          <cell r="E660">
            <v>3.5999495688937982E-2</v>
          </cell>
          <cell r="F660">
            <v>0</v>
          </cell>
          <cell r="G660">
            <v>0</v>
          </cell>
          <cell r="H660">
            <v>6443.6746824925431</v>
          </cell>
          <cell r="I660">
            <v>11.608880937499999</v>
          </cell>
          <cell r="J660">
            <v>0</v>
          </cell>
          <cell r="K660">
            <v>0</v>
          </cell>
          <cell r="L660">
            <v>0</v>
          </cell>
          <cell r="M660">
            <v>0</v>
          </cell>
          <cell r="N660">
            <v>4.9471960669828265E-2</v>
          </cell>
          <cell r="O660">
            <v>7740.7333420921195</v>
          </cell>
          <cell r="P660">
            <v>23358.611887618215</v>
          </cell>
          <cell r="Q660">
            <v>36522.696790857808</v>
          </cell>
          <cell r="R660">
            <v>45742.179106719246</v>
          </cell>
          <cell r="S660">
            <v>117497.76054208168</v>
          </cell>
          <cell r="T660">
            <v>1654.0795294217496</v>
          </cell>
          <cell r="U660">
            <v>1686.9747464524166</v>
          </cell>
          <cell r="V660">
            <v>1742.1181698080502</v>
          </cell>
          <cell r="W660">
            <v>1768.4095975207442</v>
          </cell>
          <cell r="X660">
            <v>1983.6527222341692</v>
          </cell>
          <cell r="Y660">
            <v>51.636548125015068</v>
          </cell>
          <cell r="Z660">
            <v>56.34045687035524</v>
          </cell>
          <cell r="AA660">
            <v>57.240048842667115</v>
          </cell>
          <cell r="AB660">
            <v>58.072844973759771</v>
          </cell>
          <cell r="AC660">
            <v>83.569148157571817</v>
          </cell>
          <cell r="AD660">
            <v>3.4509520228877779</v>
          </cell>
          <cell r="AE660">
            <v>2.9818269502314574</v>
          </cell>
          <cell r="AF660">
            <v>3.0637089509500148</v>
          </cell>
          <cell r="AG660">
            <v>2.9927649113597998</v>
          </cell>
          <cell r="AH660">
            <v>3.1372773887611372</v>
          </cell>
        </row>
        <row r="661">
          <cell r="B661">
            <v>6616</v>
          </cell>
          <cell r="C661" t="str">
            <v>FL</v>
          </cell>
          <cell r="D661" t="str">
            <v>Municipal</v>
          </cell>
          <cell r="E661">
            <v>0.24091587636108183</v>
          </cell>
          <cell r="F661">
            <v>1</v>
          </cell>
          <cell r="G661">
            <v>10921.725510117687</v>
          </cell>
          <cell r="H661">
            <v>10921.725510117687</v>
          </cell>
          <cell r="I661">
            <v>11.608880937499999</v>
          </cell>
          <cell r="J661">
            <v>29471</v>
          </cell>
          <cell r="K661">
            <v>257993</v>
          </cell>
          <cell r="L661">
            <v>23622</v>
          </cell>
          <cell r="M661">
            <v>0.10147678492801161</v>
          </cell>
          <cell r="N661">
            <v>0.10147678492801161</v>
          </cell>
          <cell r="O661">
            <v>7740.7333420921195</v>
          </cell>
          <cell r="P661">
            <v>23358.611887618215</v>
          </cell>
          <cell r="Q661">
            <v>36522.696790857808</v>
          </cell>
          <cell r="R661">
            <v>45742.179106719246</v>
          </cell>
          <cell r="S661">
            <v>117497.76054208168</v>
          </cell>
          <cell r="T661">
            <v>1654.0795294217496</v>
          </cell>
          <cell r="U661">
            <v>1686.9747464524166</v>
          </cell>
          <cell r="V661">
            <v>1742.1181698080502</v>
          </cell>
          <cell r="W661">
            <v>1768.4095975207442</v>
          </cell>
          <cell r="X661">
            <v>1983.6527222341692</v>
          </cell>
          <cell r="Y661">
            <v>51.636548125015068</v>
          </cell>
          <cell r="Z661">
            <v>56.34045687035524</v>
          </cell>
          <cell r="AA661">
            <v>57.240048842667115</v>
          </cell>
          <cell r="AB661">
            <v>58.072844973759771</v>
          </cell>
          <cell r="AC661">
            <v>83.569148157571817</v>
          </cell>
          <cell r="AD661">
            <v>3.4509520228877779</v>
          </cell>
          <cell r="AE661">
            <v>2.9818269502314574</v>
          </cell>
          <cell r="AF661">
            <v>3.0637089509500148</v>
          </cell>
          <cell r="AG661">
            <v>2.9927649113597998</v>
          </cell>
          <cell r="AH661">
            <v>3.1372773887611372</v>
          </cell>
        </row>
        <row r="662">
          <cell r="B662">
            <v>6909</v>
          </cell>
          <cell r="C662" t="str">
            <v>FL</v>
          </cell>
          <cell r="D662" t="str">
            <v>Municipal</v>
          </cell>
          <cell r="E662">
            <v>3.5999495688937982E-2</v>
          </cell>
          <cell r="F662">
            <v>1</v>
          </cell>
          <cell r="G662">
            <v>9619.9386815399757</v>
          </cell>
          <cell r="H662">
            <v>9619.9386815399757</v>
          </cell>
          <cell r="I662">
            <v>11.608880937499999</v>
          </cell>
          <cell r="J662">
            <v>110697</v>
          </cell>
          <cell r="K662">
            <v>850316</v>
          </cell>
          <cell r="L662">
            <v>88391</v>
          </cell>
          <cell r="M662">
            <v>0.11570234225939681</v>
          </cell>
          <cell r="N662">
            <v>0.11570234225939681</v>
          </cell>
          <cell r="O662">
            <v>7740.7333420921195</v>
          </cell>
          <cell r="P662">
            <v>23358.611887618215</v>
          </cell>
          <cell r="Q662">
            <v>36522.696790857808</v>
          </cell>
          <cell r="R662">
            <v>45742.179106719246</v>
          </cell>
          <cell r="S662">
            <v>117497.76054208168</v>
          </cell>
          <cell r="T662">
            <v>1654.0795294217496</v>
          </cell>
          <cell r="U662">
            <v>1686.9747464524166</v>
          </cell>
          <cell r="V662">
            <v>1742.1181698080502</v>
          </cell>
          <cell r="W662">
            <v>1768.4095975207442</v>
          </cell>
          <cell r="X662">
            <v>1983.6527222341692</v>
          </cell>
          <cell r="Y662">
            <v>51.636548125015068</v>
          </cell>
          <cell r="Z662">
            <v>56.34045687035524</v>
          </cell>
          <cell r="AA662">
            <v>57.240048842667115</v>
          </cell>
          <cell r="AB662">
            <v>58.072844973759771</v>
          </cell>
          <cell r="AC662">
            <v>83.569148157571817</v>
          </cell>
          <cell r="AD662">
            <v>3.4509520228877779</v>
          </cell>
          <cell r="AE662">
            <v>2.9818269502314574</v>
          </cell>
          <cell r="AF662">
            <v>3.0637089509500148</v>
          </cell>
          <cell r="AG662">
            <v>2.9927649113597998</v>
          </cell>
          <cell r="AH662">
            <v>3.1372773887611372</v>
          </cell>
        </row>
        <row r="663">
          <cell r="B663">
            <v>8276</v>
          </cell>
          <cell r="C663" t="str">
            <v>FL</v>
          </cell>
          <cell r="D663" t="str">
            <v>Municipal</v>
          </cell>
          <cell r="E663">
            <v>3.5999495688937982E-2</v>
          </cell>
          <cell r="F663">
            <v>0</v>
          </cell>
          <cell r="G663">
            <v>0</v>
          </cell>
          <cell r="H663">
            <v>6443.6746824925431</v>
          </cell>
          <cell r="I663">
            <v>11.608880937499999</v>
          </cell>
          <cell r="J663">
            <v>0</v>
          </cell>
          <cell r="K663">
            <v>0</v>
          </cell>
          <cell r="L663">
            <v>0</v>
          </cell>
          <cell r="M663">
            <v>0</v>
          </cell>
          <cell r="N663">
            <v>4.9471960669828265E-2</v>
          </cell>
          <cell r="O663">
            <v>7740.7333420921195</v>
          </cell>
          <cell r="P663">
            <v>23358.611887618215</v>
          </cell>
          <cell r="Q663">
            <v>36522.696790857808</v>
          </cell>
          <cell r="R663">
            <v>45742.179106719246</v>
          </cell>
          <cell r="S663">
            <v>117497.76054208168</v>
          </cell>
          <cell r="T663">
            <v>1654.0795294217496</v>
          </cell>
          <cell r="U663">
            <v>1686.9747464524166</v>
          </cell>
          <cell r="V663">
            <v>1742.1181698080502</v>
          </cell>
          <cell r="W663">
            <v>1768.4095975207442</v>
          </cell>
          <cell r="X663">
            <v>1983.6527222341692</v>
          </cell>
          <cell r="Y663">
            <v>51.636548125015068</v>
          </cell>
          <cell r="Z663">
            <v>56.34045687035524</v>
          </cell>
          <cell r="AA663">
            <v>57.240048842667115</v>
          </cell>
          <cell r="AB663">
            <v>58.072844973759771</v>
          </cell>
          <cell r="AC663">
            <v>83.569148157571817</v>
          </cell>
          <cell r="AD663">
            <v>3.4509520228877779</v>
          </cell>
          <cell r="AE663">
            <v>2.9818269502314574</v>
          </cell>
          <cell r="AF663">
            <v>3.0637089509500148</v>
          </cell>
          <cell r="AG663">
            <v>2.9927649113597998</v>
          </cell>
          <cell r="AH663">
            <v>3.1372773887611372</v>
          </cell>
        </row>
        <row r="664">
          <cell r="B664">
            <v>10376</v>
          </cell>
          <cell r="C664" t="str">
            <v>FL</v>
          </cell>
          <cell r="D664" t="str">
            <v>Municipal</v>
          </cell>
          <cell r="E664">
            <v>3.5999495688937982E-2</v>
          </cell>
          <cell r="F664">
            <v>1</v>
          </cell>
          <cell r="G664">
            <v>13787.858687815429</v>
          </cell>
          <cell r="H664">
            <v>13787.858687815429</v>
          </cell>
          <cell r="I664">
            <v>11.608880937499999</v>
          </cell>
          <cell r="J664">
            <v>106158</v>
          </cell>
          <cell r="K664">
            <v>956188</v>
          </cell>
          <cell r="L664">
            <v>69350</v>
          </cell>
          <cell r="M664">
            <v>0.10091853200815372</v>
          </cell>
          <cell r="N664">
            <v>0.10091853200815372</v>
          </cell>
          <cell r="O664">
            <v>7740.7333420921195</v>
          </cell>
          <cell r="P664">
            <v>23358.611887618215</v>
          </cell>
          <cell r="Q664">
            <v>36522.696790857808</v>
          </cell>
          <cell r="R664">
            <v>45742.179106719246</v>
          </cell>
          <cell r="S664">
            <v>117497.76054208168</v>
          </cell>
          <cell r="T664">
            <v>1654.0795294217496</v>
          </cell>
          <cell r="U664">
            <v>1686.9747464524166</v>
          </cell>
          <cell r="V664">
            <v>1742.1181698080502</v>
          </cell>
          <cell r="W664">
            <v>1768.4095975207442</v>
          </cell>
          <cell r="X664">
            <v>1983.6527222341692</v>
          </cell>
          <cell r="Y664">
            <v>51.636548125015068</v>
          </cell>
          <cell r="Z664">
            <v>56.34045687035524</v>
          </cell>
          <cell r="AA664">
            <v>57.240048842667115</v>
          </cell>
          <cell r="AB664">
            <v>58.072844973759771</v>
          </cell>
          <cell r="AC664">
            <v>83.569148157571817</v>
          </cell>
          <cell r="AD664">
            <v>3.4509520228877779</v>
          </cell>
          <cell r="AE664">
            <v>2.9818269502314574</v>
          </cell>
          <cell r="AF664">
            <v>3.0637089509500148</v>
          </cell>
          <cell r="AG664">
            <v>2.9927649113597998</v>
          </cell>
          <cell r="AH664">
            <v>3.1372773887611372</v>
          </cell>
        </row>
        <row r="665">
          <cell r="B665">
            <v>13485</v>
          </cell>
          <cell r="C665" t="str">
            <v>FL</v>
          </cell>
          <cell r="D665" t="str">
            <v>Municipal</v>
          </cell>
          <cell r="E665">
            <v>3.5999495688937982E-2</v>
          </cell>
          <cell r="F665">
            <v>1</v>
          </cell>
          <cell r="G665">
            <v>11737.520190754558</v>
          </cell>
          <cell r="H665">
            <v>11737.520190754558</v>
          </cell>
          <cell r="I665">
            <v>11.608880937499999</v>
          </cell>
          <cell r="J665">
            <v>29525</v>
          </cell>
          <cell r="K665">
            <v>305199</v>
          </cell>
          <cell r="L665">
            <v>26002</v>
          </cell>
          <cell r="M665">
            <v>8.4871675642310421E-2</v>
          </cell>
          <cell r="N665">
            <v>8.4871675642310421E-2</v>
          </cell>
          <cell r="O665">
            <v>7740.7333420921195</v>
          </cell>
          <cell r="P665">
            <v>23358.611887618215</v>
          </cell>
          <cell r="Q665">
            <v>36522.696790857808</v>
          </cell>
          <cell r="R665">
            <v>45742.179106719246</v>
          </cell>
          <cell r="S665">
            <v>117497.76054208168</v>
          </cell>
          <cell r="T665">
            <v>1654.0795294217496</v>
          </cell>
          <cell r="U665">
            <v>1686.9747464524166</v>
          </cell>
          <cell r="V665">
            <v>1742.1181698080502</v>
          </cell>
          <cell r="W665">
            <v>1768.4095975207442</v>
          </cell>
          <cell r="X665">
            <v>1983.6527222341692</v>
          </cell>
          <cell r="Y665">
            <v>51.636548125015068</v>
          </cell>
          <cell r="Z665">
            <v>56.34045687035524</v>
          </cell>
          <cell r="AA665">
            <v>57.240048842667115</v>
          </cell>
          <cell r="AB665">
            <v>58.072844973759771</v>
          </cell>
          <cell r="AC665">
            <v>83.569148157571817</v>
          </cell>
          <cell r="AD665">
            <v>3.4509520228877779</v>
          </cell>
          <cell r="AE665">
            <v>2.9818269502314574</v>
          </cell>
          <cell r="AF665">
            <v>3.0637089509500148</v>
          </cell>
          <cell r="AG665">
            <v>2.9927649113597998</v>
          </cell>
          <cell r="AH665">
            <v>3.1372773887611372</v>
          </cell>
        </row>
        <row r="666">
          <cell r="B666">
            <v>14610</v>
          </cell>
          <cell r="C666" t="str">
            <v>FL</v>
          </cell>
          <cell r="D666" t="str">
            <v>Municipal</v>
          </cell>
          <cell r="E666">
            <v>0.24091587636108183</v>
          </cell>
          <cell r="F666">
            <v>1</v>
          </cell>
          <cell r="G666">
            <v>12426.080917765472</v>
          </cell>
          <cell r="H666">
            <v>12426.080917765472</v>
          </cell>
          <cell r="I666">
            <v>11.608880937499999</v>
          </cell>
          <cell r="J666">
            <v>311682</v>
          </cell>
          <cell r="K666">
            <v>2755558</v>
          </cell>
          <cell r="L666">
            <v>221756</v>
          </cell>
          <cell r="M666">
            <v>0.10189948169695032</v>
          </cell>
          <cell r="N666">
            <v>0.10189948169695032</v>
          </cell>
          <cell r="O666">
            <v>7740.7333420921195</v>
          </cell>
          <cell r="P666">
            <v>23358.611887618215</v>
          </cell>
          <cell r="Q666">
            <v>36522.696790857808</v>
          </cell>
          <cell r="R666">
            <v>45742.179106719246</v>
          </cell>
          <cell r="S666">
            <v>117497.76054208168</v>
          </cell>
          <cell r="T666">
            <v>1654.0795294217496</v>
          </cell>
          <cell r="U666">
            <v>1686.9747464524166</v>
          </cell>
          <cell r="V666">
            <v>1742.1181698080502</v>
          </cell>
          <cell r="W666">
            <v>1768.4095975207442</v>
          </cell>
          <cell r="X666">
            <v>1983.6527222341692</v>
          </cell>
          <cell r="Y666">
            <v>51.636548125015068</v>
          </cell>
          <cell r="Z666">
            <v>56.34045687035524</v>
          </cell>
          <cell r="AA666">
            <v>57.240048842667115</v>
          </cell>
          <cell r="AB666">
            <v>58.072844973759771</v>
          </cell>
          <cell r="AC666">
            <v>83.569148157571817</v>
          </cell>
          <cell r="AD666">
            <v>3.4509520228877779</v>
          </cell>
          <cell r="AE666">
            <v>2.9818269502314574</v>
          </cell>
          <cell r="AF666">
            <v>3.0637089509500148</v>
          </cell>
          <cell r="AG666">
            <v>2.9927649113597998</v>
          </cell>
          <cell r="AH666">
            <v>3.1372773887611372</v>
          </cell>
        </row>
        <row r="667">
          <cell r="B667">
            <v>15776</v>
          </cell>
          <cell r="C667" t="str">
            <v>FL</v>
          </cell>
          <cell r="D667" t="str">
            <v>Municipal</v>
          </cell>
          <cell r="E667">
            <v>3.5999495688937982E-2</v>
          </cell>
          <cell r="F667">
            <v>1</v>
          </cell>
          <cell r="G667">
            <v>12333.333333333334</v>
          </cell>
          <cell r="H667">
            <v>12333.333333333334</v>
          </cell>
          <cell r="I667">
            <v>11.608880937499999</v>
          </cell>
          <cell r="J667">
            <v>12</v>
          </cell>
          <cell r="K667">
            <v>111</v>
          </cell>
          <cell r="L667">
            <v>9</v>
          </cell>
          <cell r="M667">
            <v>9.6812980709459456E-2</v>
          </cell>
          <cell r="N667">
            <v>9.6812980709459456E-2</v>
          </cell>
          <cell r="O667">
            <v>7740.7333420921195</v>
          </cell>
          <cell r="P667">
            <v>23358.611887618215</v>
          </cell>
          <cell r="Q667">
            <v>36522.696790857808</v>
          </cell>
          <cell r="R667">
            <v>45742.179106719246</v>
          </cell>
          <cell r="S667">
            <v>117497.76054208168</v>
          </cell>
          <cell r="T667">
            <v>1654.0795294217496</v>
          </cell>
          <cell r="U667">
            <v>1686.9747464524166</v>
          </cell>
          <cell r="V667">
            <v>1742.1181698080502</v>
          </cell>
          <cell r="W667">
            <v>1768.4095975207442</v>
          </cell>
          <cell r="X667">
            <v>1983.6527222341692</v>
          </cell>
          <cell r="Y667">
            <v>51.636548125015068</v>
          </cell>
          <cell r="Z667">
            <v>56.34045687035524</v>
          </cell>
          <cell r="AA667">
            <v>57.240048842667115</v>
          </cell>
          <cell r="AB667">
            <v>58.072844973759771</v>
          </cell>
          <cell r="AC667">
            <v>83.569148157571817</v>
          </cell>
          <cell r="AD667">
            <v>3.4509520228877779</v>
          </cell>
          <cell r="AE667">
            <v>2.9818269502314574</v>
          </cell>
          <cell r="AF667">
            <v>3.0637089509500148</v>
          </cell>
          <cell r="AG667">
            <v>2.9927649113597998</v>
          </cell>
          <cell r="AH667">
            <v>3.1372773887611372</v>
          </cell>
        </row>
        <row r="668">
          <cell r="B668">
            <v>59799</v>
          </cell>
          <cell r="C668" t="str">
            <v>FL</v>
          </cell>
          <cell r="D668" t="str">
            <v>Retail Power Marketer</v>
          </cell>
          <cell r="E668">
            <v>3.5999495688937982E-2</v>
          </cell>
          <cell r="F668">
            <v>1</v>
          </cell>
          <cell r="G668">
            <v>10137.802428994932</v>
          </cell>
          <cell r="H668">
            <v>10137.802428994932</v>
          </cell>
          <cell r="I668">
            <v>11.608880937499999</v>
          </cell>
          <cell r="J668">
            <v>36355.1</v>
          </cell>
          <cell r="K668">
            <v>318033</v>
          </cell>
          <cell r="L668">
            <v>31371</v>
          </cell>
          <cell r="M668">
            <v>0.10057105254271176</v>
          </cell>
          <cell r="N668">
            <v>0.10057105254271176</v>
          </cell>
          <cell r="O668">
            <v>7740.7333420921195</v>
          </cell>
          <cell r="P668">
            <v>23358.611887618215</v>
          </cell>
          <cell r="Q668">
            <v>36522.696790857808</v>
          </cell>
          <cell r="R668">
            <v>45742.179106719246</v>
          </cell>
          <cell r="S668">
            <v>117497.76054208168</v>
          </cell>
          <cell r="T668">
            <v>1654.0795294217496</v>
          </cell>
          <cell r="U668">
            <v>1686.9747464524166</v>
          </cell>
          <cell r="V668">
            <v>1742.1181698080502</v>
          </cell>
          <cell r="W668">
            <v>1768.4095975207442</v>
          </cell>
          <cell r="X668">
            <v>1983.6527222341692</v>
          </cell>
          <cell r="Y668">
            <v>51.636548125015068</v>
          </cell>
          <cell r="Z668">
            <v>56.34045687035524</v>
          </cell>
          <cell r="AA668">
            <v>57.240048842667115</v>
          </cell>
          <cell r="AB668">
            <v>58.072844973759771</v>
          </cell>
          <cell r="AC668">
            <v>83.569148157571817</v>
          </cell>
          <cell r="AD668">
            <v>3.4509520228877779</v>
          </cell>
          <cell r="AE668">
            <v>2.9818269502314574</v>
          </cell>
          <cell r="AF668">
            <v>3.0637089509500148</v>
          </cell>
          <cell r="AG668">
            <v>2.9927649113597998</v>
          </cell>
          <cell r="AH668">
            <v>3.1372773887611372</v>
          </cell>
        </row>
        <row r="669">
          <cell r="B669">
            <v>59058</v>
          </cell>
          <cell r="C669" t="str">
            <v>FL</v>
          </cell>
          <cell r="D669" t="str">
            <v>Retail Power Marketer</v>
          </cell>
          <cell r="E669">
            <v>3.5999495688937982E-2</v>
          </cell>
          <cell r="F669">
            <v>0</v>
          </cell>
          <cell r="G669">
            <v>0</v>
          </cell>
          <cell r="H669">
            <v>6121.3380104860935</v>
          </cell>
          <cell r="I669">
            <v>11.608880937499999</v>
          </cell>
          <cell r="J669">
            <v>0</v>
          </cell>
          <cell r="K669">
            <v>0</v>
          </cell>
          <cell r="L669">
            <v>0</v>
          </cell>
          <cell r="M669">
            <v>0</v>
          </cell>
          <cell r="N669">
            <v>5.9394345307235905E-2</v>
          </cell>
          <cell r="O669">
            <v>7740.7333420921195</v>
          </cell>
          <cell r="P669">
            <v>23358.611887618215</v>
          </cell>
          <cell r="Q669">
            <v>36522.696790857808</v>
          </cell>
          <cell r="R669">
            <v>45742.179106719246</v>
          </cell>
          <cell r="S669">
            <v>117497.76054208168</v>
          </cell>
          <cell r="T669">
            <v>1654.0795294217496</v>
          </cell>
          <cell r="U669">
            <v>1686.9747464524166</v>
          </cell>
          <cell r="V669">
            <v>1742.1181698080502</v>
          </cell>
          <cell r="W669">
            <v>1768.4095975207442</v>
          </cell>
          <cell r="X669">
            <v>1983.6527222341692</v>
          </cell>
          <cell r="Y669">
            <v>51.636548125015068</v>
          </cell>
          <cell r="Z669">
            <v>56.34045687035524</v>
          </cell>
          <cell r="AA669">
            <v>57.240048842667115</v>
          </cell>
          <cell r="AB669">
            <v>58.072844973759771</v>
          </cell>
          <cell r="AC669">
            <v>83.569148157571817</v>
          </cell>
          <cell r="AD669">
            <v>3.4509520228877779</v>
          </cell>
          <cell r="AE669">
            <v>2.9818269502314574</v>
          </cell>
          <cell r="AF669">
            <v>3.0637089509500148</v>
          </cell>
          <cell r="AG669">
            <v>2.9927649113597998</v>
          </cell>
          <cell r="AH669">
            <v>3.1372773887611372</v>
          </cell>
        </row>
        <row r="670">
          <cell r="B670">
            <v>56738</v>
          </cell>
          <cell r="C670" t="str">
            <v>FL</v>
          </cell>
          <cell r="D670" t="str">
            <v>Retail Power Marketer</v>
          </cell>
          <cell r="E670">
            <v>3.5999495688937982E-2</v>
          </cell>
          <cell r="F670">
            <v>1</v>
          </cell>
          <cell r="G670">
            <v>13167.262643216814</v>
          </cell>
          <cell r="H670">
            <v>13167.262643216814</v>
          </cell>
          <cell r="I670">
            <v>11.608880937499999</v>
          </cell>
          <cell r="J670">
            <v>39529.199999999997</v>
          </cell>
          <cell r="K670">
            <v>360862</v>
          </cell>
          <cell r="L670">
            <v>27406</v>
          </cell>
          <cell r="M670">
            <v>9.8961276355843786E-2</v>
          </cell>
          <cell r="N670">
            <v>9.8961276355843786E-2</v>
          </cell>
          <cell r="O670">
            <v>7740.7333420921195</v>
          </cell>
          <cell r="P670">
            <v>23358.611887618215</v>
          </cell>
          <cell r="Q670">
            <v>36522.696790857808</v>
          </cell>
          <cell r="R670">
            <v>45742.179106719246</v>
          </cell>
          <cell r="S670">
            <v>117497.76054208168</v>
          </cell>
          <cell r="T670">
            <v>1654.0795294217496</v>
          </cell>
          <cell r="U670">
            <v>1686.9747464524166</v>
          </cell>
          <cell r="V670">
            <v>1742.1181698080502</v>
          </cell>
          <cell r="W670">
            <v>1768.4095975207442</v>
          </cell>
          <cell r="X670">
            <v>1983.6527222341692</v>
          </cell>
          <cell r="Y670">
            <v>51.636548125015068</v>
          </cell>
          <cell r="Z670">
            <v>56.34045687035524</v>
          </cell>
          <cell r="AA670">
            <v>57.240048842667115</v>
          </cell>
          <cell r="AB670">
            <v>58.072844973759771</v>
          </cell>
          <cell r="AC670">
            <v>83.569148157571817</v>
          </cell>
          <cell r="AD670">
            <v>3.4509520228877779</v>
          </cell>
          <cell r="AE670">
            <v>2.9818269502314574</v>
          </cell>
          <cell r="AF670">
            <v>3.0637089509500148</v>
          </cell>
          <cell r="AG670">
            <v>2.9927649113597998</v>
          </cell>
          <cell r="AH670">
            <v>3.1372773887611372</v>
          </cell>
        </row>
        <row r="671">
          <cell r="B671">
            <v>55781</v>
          </cell>
          <cell r="C671" t="str">
            <v>FL</v>
          </cell>
          <cell r="D671" t="str">
            <v>Retail Power Marketer</v>
          </cell>
          <cell r="E671">
            <v>3.5999495688937982E-2</v>
          </cell>
          <cell r="F671">
            <v>1</v>
          </cell>
          <cell r="G671">
            <v>7301.6249802187185</v>
          </cell>
          <cell r="H671">
            <v>7301.6249802187185</v>
          </cell>
          <cell r="I671">
            <v>11.608880937499999</v>
          </cell>
          <cell r="J671">
            <v>102146.30000000002</v>
          </cell>
          <cell r="K671">
            <v>876655</v>
          </cell>
          <cell r="L671">
            <v>120063</v>
          </cell>
          <cell r="M671">
            <v>9.7439397637624006E-2</v>
          </cell>
          <cell r="N671">
            <v>9.7439397637624006E-2</v>
          </cell>
          <cell r="O671">
            <v>7740.7333420921195</v>
          </cell>
          <cell r="P671">
            <v>23358.611887618215</v>
          </cell>
          <cell r="Q671">
            <v>36522.696790857808</v>
          </cell>
          <cell r="R671">
            <v>45742.179106719246</v>
          </cell>
          <cell r="S671">
            <v>117497.76054208168</v>
          </cell>
          <cell r="T671">
            <v>1654.0795294217496</v>
          </cell>
          <cell r="U671">
            <v>1686.9747464524166</v>
          </cell>
          <cell r="V671">
            <v>1742.1181698080502</v>
          </cell>
          <cell r="W671">
            <v>1768.4095975207442</v>
          </cell>
          <cell r="X671">
            <v>1983.6527222341692</v>
          </cell>
          <cell r="Y671">
            <v>51.636548125015068</v>
          </cell>
          <cell r="Z671">
            <v>56.34045687035524</v>
          </cell>
          <cell r="AA671">
            <v>57.240048842667115</v>
          </cell>
          <cell r="AB671">
            <v>58.072844973759771</v>
          </cell>
          <cell r="AC671">
            <v>83.569148157571817</v>
          </cell>
          <cell r="AD671">
            <v>3.4509520228877779</v>
          </cell>
          <cell r="AE671">
            <v>2.9818269502314574</v>
          </cell>
          <cell r="AF671">
            <v>3.0637089509500148</v>
          </cell>
          <cell r="AG671">
            <v>2.9927649113597998</v>
          </cell>
          <cell r="AH671">
            <v>3.1372773887611372</v>
          </cell>
        </row>
        <row r="672">
          <cell r="B672">
            <v>49891</v>
          </cell>
          <cell r="C672" t="str">
            <v>FL</v>
          </cell>
          <cell r="D672" t="str">
            <v>Retail Power Marketer</v>
          </cell>
          <cell r="E672">
            <v>3.5999495688937982E-2</v>
          </cell>
          <cell r="F672">
            <v>0</v>
          </cell>
          <cell r="G672">
            <v>0</v>
          </cell>
          <cell r="H672">
            <v>6121.3380104860935</v>
          </cell>
          <cell r="I672">
            <v>11.608880937499999</v>
          </cell>
          <cell r="J672">
            <v>0</v>
          </cell>
          <cell r="K672">
            <v>0</v>
          </cell>
          <cell r="L672">
            <v>0</v>
          </cell>
          <cell r="M672">
            <v>0</v>
          </cell>
          <cell r="N672">
            <v>5.9394345307235905E-2</v>
          </cell>
          <cell r="O672">
            <v>7740.7333420921195</v>
          </cell>
          <cell r="P672">
            <v>23358.611887618215</v>
          </cell>
          <cell r="Q672">
            <v>36522.696790857808</v>
          </cell>
          <cell r="R672">
            <v>45742.179106719246</v>
          </cell>
          <cell r="S672">
            <v>117497.76054208168</v>
          </cell>
          <cell r="T672">
            <v>1654.0795294217496</v>
          </cell>
          <cell r="U672">
            <v>1686.9747464524166</v>
          </cell>
          <cell r="V672">
            <v>1742.1181698080502</v>
          </cell>
          <cell r="W672">
            <v>1768.4095975207442</v>
          </cell>
          <cell r="X672">
            <v>1983.6527222341692</v>
          </cell>
          <cell r="Y672">
            <v>51.636548125015068</v>
          </cell>
          <cell r="Z672">
            <v>56.34045687035524</v>
          </cell>
          <cell r="AA672">
            <v>57.240048842667115</v>
          </cell>
          <cell r="AB672">
            <v>58.072844973759771</v>
          </cell>
          <cell r="AC672">
            <v>83.569148157571817</v>
          </cell>
          <cell r="AD672">
            <v>3.4509520228877779</v>
          </cell>
          <cell r="AE672">
            <v>2.9818269502314574</v>
          </cell>
          <cell r="AF672">
            <v>3.0637089509500148</v>
          </cell>
          <cell r="AG672">
            <v>2.9927649113597998</v>
          </cell>
          <cell r="AH672">
            <v>3.1372773887611372</v>
          </cell>
        </row>
        <row r="673">
          <cell r="B673">
            <v>59139</v>
          </cell>
          <cell r="C673" t="str">
            <v>GA</v>
          </cell>
          <cell r="D673" t="str">
            <v>Behind the Meter</v>
          </cell>
          <cell r="E673">
            <v>2.8188228365507134E-2</v>
          </cell>
          <cell r="F673">
            <v>0</v>
          </cell>
          <cell r="G673">
            <v>0</v>
          </cell>
          <cell r="H673">
            <v>0</v>
          </cell>
          <cell r="I673">
            <v>11.608880937499999</v>
          </cell>
          <cell r="J673">
            <v>0</v>
          </cell>
          <cell r="K673">
            <v>0</v>
          </cell>
          <cell r="L673">
            <v>0</v>
          </cell>
          <cell r="M673">
            <v>0</v>
          </cell>
          <cell r="N673">
            <v>0</v>
          </cell>
          <cell r="O673">
            <v>8499.5802885891135</v>
          </cell>
          <cell r="P673">
            <v>24796.542353960678</v>
          </cell>
          <cell r="Q673">
            <v>39178.935464893519</v>
          </cell>
          <cell r="R673">
            <v>48815.223542992833</v>
          </cell>
          <cell r="S673">
            <v>121549.21851418748</v>
          </cell>
          <cell r="T673">
            <v>1739.3393303191854</v>
          </cell>
          <cell r="U673">
            <v>1769.6397746713506</v>
          </cell>
          <cell r="V673">
            <v>1779.6585669150782</v>
          </cell>
          <cell r="W673">
            <v>1784.5682544536505</v>
          </cell>
          <cell r="X673">
            <v>1844.1718895612496</v>
          </cell>
          <cell r="Y673">
            <v>435.238445192109</v>
          </cell>
          <cell r="Z673">
            <v>480.56746210404759</v>
          </cell>
          <cell r="AA673">
            <v>525.2936622367389</v>
          </cell>
          <cell r="AB673">
            <v>533.16015227729497</v>
          </cell>
          <cell r="AC673">
            <v>652.96764287557653</v>
          </cell>
          <cell r="AD673">
            <v>7.7052280687991042</v>
          </cell>
          <cell r="AE673">
            <v>9.3379630355786691</v>
          </cell>
          <cell r="AF673">
            <v>8.3433771816668525</v>
          </cell>
          <cell r="AG673">
            <v>8.9047582292415424</v>
          </cell>
          <cell r="AH673">
            <v>7.5603879766778626</v>
          </cell>
        </row>
        <row r="674">
          <cell r="B674">
            <v>60981</v>
          </cell>
          <cell r="C674" t="str">
            <v>GA</v>
          </cell>
          <cell r="D674" t="str">
            <v>Behind the Meter</v>
          </cell>
          <cell r="E674">
            <v>2.8188228365507134E-2</v>
          </cell>
          <cell r="F674">
            <v>0</v>
          </cell>
          <cell r="G674">
            <v>0</v>
          </cell>
          <cell r="H674">
            <v>0</v>
          </cell>
          <cell r="I674">
            <v>11.608880937499999</v>
          </cell>
          <cell r="J674">
            <v>0</v>
          </cell>
          <cell r="K674">
            <v>0</v>
          </cell>
          <cell r="L674">
            <v>0</v>
          </cell>
          <cell r="M674">
            <v>0</v>
          </cell>
          <cell r="N674">
            <v>0</v>
          </cell>
          <cell r="O674">
            <v>8499.5802885891135</v>
          </cell>
          <cell r="P674">
            <v>24796.542353960678</v>
          </cell>
          <cell r="Q674">
            <v>39178.935464893519</v>
          </cell>
          <cell r="R674">
            <v>48815.223542992833</v>
          </cell>
          <cell r="S674">
            <v>121549.21851418748</v>
          </cell>
          <cell r="T674">
            <v>1739.3393303191854</v>
          </cell>
          <cell r="U674">
            <v>1769.6397746713506</v>
          </cell>
          <cell r="V674">
            <v>1779.6585669150782</v>
          </cell>
          <cell r="W674">
            <v>1784.5682544536505</v>
          </cell>
          <cell r="X674">
            <v>1844.1718895612496</v>
          </cell>
          <cell r="Y674">
            <v>435.238445192109</v>
          </cell>
          <cell r="Z674">
            <v>480.56746210404759</v>
          </cell>
          <cell r="AA674">
            <v>525.2936622367389</v>
          </cell>
          <cell r="AB674">
            <v>533.16015227729497</v>
          </cell>
          <cell r="AC674">
            <v>652.96764287557653</v>
          </cell>
          <cell r="AD674">
            <v>7.7052280687991042</v>
          </cell>
          <cell r="AE674">
            <v>9.3379630355786691</v>
          </cell>
          <cell r="AF674">
            <v>8.3433771816668525</v>
          </cell>
          <cell r="AG674">
            <v>8.9047582292415424</v>
          </cell>
          <cell r="AH674">
            <v>7.5603879766778626</v>
          </cell>
        </row>
        <row r="675">
          <cell r="B675">
            <v>407</v>
          </cell>
          <cell r="C675" t="str">
            <v>GA</v>
          </cell>
          <cell r="D675" t="str">
            <v>Cooperative</v>
          </cell>
          <cell r="E675">
            <v>0.23147757873785271</v>
          </cell>
          <cell r="F675">
            <v>1</v>
          </cell>
          <cell r="G675">
            <v>12130.185372072025</v>
          </cell>
          <cell r="H675">
            <v>12130.185372072025</v>
          </cell>
          <cell r="I675">
            <v>11.608880937499999</v>
          </cell>
          <cell r="J675">
            <v>31586</v>
          </cell>
          <cell r="K675">
            <v>228375</v>
          </cell>
          <cell r="L675">
            <v>18827</v>
          </cell>
          <cell r="M675">
            <v>0.1268233177146196</v>
          </cell>
          <cell r="N675">
            <v>0.1268233177146196</v>
          </cell>
          <cell r="O675">
            <v>8499.5802885891135</v>
          </cell>
          <cell r="P675">
            <v>24796.542353960678</v>
          </cell>
          <cell r="Q675">
            <v>39178.935464893519</v>
          </cell>
          <cell r="R675">
            <v>48815.223542992833</v>
          </cell>
          <cell r="S675">
            <v>121549.21851418748</v>
          </cell>
          <cell r="T675">
            <v>1739.3393303191854</v>
          </cell>
          <cell r="U675">
            <v>1769.6397746713506</v>
          </cell>
          <cell r="V675">
            <v>1779.6585669150782</v>
          </cell>
          <cell r="W675">
            <v>1784.5682544536505</v>
          </cell>
          <cell r="X675">
            <v>1844.1718895612496</v>
          </cell>
          <cell r="Y675">
            <v>435.238445192109</v>
          </cell>
          <cell r="Z675">
            <v>480.56746210404759</v>
          </cell>
          <cell r="AA675">
            <v>525.2936622367389</v>
          </cell>
          <cell r="AB675">
            <v>533.16015227729497</v>
          </cell>
          <cell r="AC675">
            <v>652.96764287557653</v>
          </cell>
          <cell r="AD675">
            <v>7.7052280687991042</v>
          </cell>
          <cell r="AE675">
            <v>9.3379630355786691</v>
          </cell>
          <cell r="AF675">
            <v>8.3433771816668525</v>
          </cell>
          <cell r="AG675">
            <v>8.9047582292415424</v>
          </cell>
          <cell r="AH675">
            <v>7.5603879766778626</v>
          </cell>
        </row>
        <row r="676">
          <cell r="B676">
            <v>562</v>
          </cell>
          <cell r="C676" t="str">
            <v>GA</v>
          </cell>
          <cell r="D676" t="str">
            <v>Cooperative</v>
          </cell>
          <cell r="E676">
            <v>2.8188228365507134E-2</v>
          </cell>
          <cell r="F676">
            <v>1</v>
          </cell>
          <cell r="G676">
            <v>14042.516373513241</v>
          </cell>
          <cell r="H676">
            <v>14042.516373513241</v>
          </cell>
          <cell r="I676">
            <v>11.608880937499999</v>
          </cell>
          <cell r="J676">
            <v>72888.5</v>
          </cell>
          <cell r="K676">
            <v>641083</v>
          </cell>
          <cell r="L676">
            <v>45653</v>
          </cell>
          <cell r="M676">
            <v>0.10377554404456794</v>
          </cell>
          <cell r="N676">
            <v>0.10377554404456794</v>
          </cell>
          <cell r="O676">
            <v>8499.5802885891135</v>
          </cell>
          <cell r="P676">
            <v>24796.542353960678</v>
          </cell>
          <cell r="Q676">
            <v>39178.935464893519</v>
          </cell>
          <cell r="R676">
            <v>48815.223542992833</v>
          </cell>
          <cell r="S676">
            <v>121549.21851418748</v>
          </cell>
          <cell r="T676">
            <v>1739.3393303191854</v>
          </cell>
          <cell r="U676">
            <v>1769.6397746713506</v>
          </cell>
          <cell r="V676">
            <v>1779.6585669150782</v>
          </cell>
          <cell r="W676">
            <v>1784.5682544536505</v>
          </cell>
          <cell r="X676">
            <v>1844.1718895612496</v>
          </cell>
          <cell r="Y676">
            <v>435.238445192109</v>
          </cell>
          <cell r="Z676">
            <v>480.56746210404759</v>
          </cell>
          <cell r="AA676">
            <v>525.2936622367389</v>
          </cell>
          <cell r="AB676">
            <v>533.16015227729497</v>
          </cell>
          <cell r="AC676">
            <v>652.96764287557653</v>
          </cell>
          <cell r="AD676">
            <v>7.7052280687991042</v>
          </cell>
          <cell r="AE676">
            <v>9.3379630355786691</v>
          </cell>
          <cell r="AF676">
            <v>8.3433771816668525</v>
          </cell>
          <cell r="AG676">
            <v>8.9047582292415424</v>
          </cell>
          <cell r="AH676">
            <v>7.5603879766778626</v>
          </cell>
        </row>
        <row r="677">
          <cell r="B677">
            <v>1891</v>
          </cell>
          <cell r="C677" t="str">
            <v>GA</v>
          </cell>
          <cell r="D677" t="str">
            <v>Cooperative</v>
          </cell>
          <cell r="E677">
            <v>2.8188228365507134E-2</v>
          </cell>
          <cell r="F677">
            <v>1</v>
          </cell>
          <cell r="G677">
            <v>10612.18619848593</v>
          </cell>
          <cell r="H677">
            <v>10612.18619848593</v>
          </cell>
          <cell r="I677">
            <v>11.608880937499999</v>
          </cell>
          <cell r="J677">
            <v>58002</v>
          </cell>
          <cell r="K677">
            <v>461195</v>
          </cell>
          <cell r="L677">
            <v>43459</v>
          </cell>
          <cell r="M677">
            <v>0.11263755183825985</v>
          </cell>
          <cell r="N677">
            <v>0.11263755183825985</v>
          </cell>
          <cell r="O677">
            <v>8499.5802885891135</v>
          </cell>
          <cell r="P677">
            <v>24796.542353960678</v>
          </cell>
          <cell r="Q677">
            <v>39178.935464893519</v>
          </cell>
          <cell r="R677">
            <v>48815.223542992833</v>
          </cell>
          <cell r="S677">
            <v>121549.21851418748</v>
          </cell>
          <cell r="T677">
            <v>1739.3393303191854</v>
          </cell>
          <cell r="U677">
            <v>1769.6397746713506</v>
          </cell>
          <cell r="V677">
            <v>1779.6585669150782</v>
          </cell>
          <cell r="W677">
            <v>1784.5682544536505</v>
          </cell>
          <cell r="X677">
            <v>1844.1718895612496</v>
          </cell>
          <cell r="Y677">
            <v>435.238445192109</v>
          </cell>
          <cell r="Z677">
            <v>480.56746210404759</v>
          </cell>
          <cell r="AA677">
            <v>525.2936622367389</v>
          </cell>
          <cell r="AB677">
            <v>533.16015227729497</v>
          </cell>
          <cell r="AC677">
            <v>652.96764287557653</v>
          </cell>
          <cell r="AD677">
            <v>7.7052280687991042</v>
          </cell>
          <cell r="AE677">
            <v>9.3379630355786691</v>
          </cell>
          <cell r="AF677">
            <v>8.3433771816668525</v>
          </cell>
          <cell r="AG677">
            <v>8.9047582292415424</v>
          </cell>
          <cell r="AH677">
            <v>7.5603879766778626</v>
          </cell>
        </row>
        <row r="678">
          <cell r="B678">
            <v>2903</v>
          </cell>
          <cell r="C678" t="str">
            <v>GA</v>
          </cell>
          <cell r="D678" t="str">
            <v>Cooperative</v>
          </cell>
          <cell r="E678">
            <v>2.8188228365507134E-2</v>
          </cell>
          <cell r="F678">
            <v>1</v>
          </cell>
          <cell r="G678">
            <v>13857.509807584533</v>
          </cell>
          <cell r="H678">
            <v>13857.509807584533</v>
          </cell>
          <cell r="I678">
            <v>11.608880937499999</v>
          </cell>
          <cell r="J678">
            <v>36723.599999999999</v>
          </cell>
          <cell r="K678">
            <v>296717</v>
          </cell>
          <cell r="L678">
            <v>21412</v>
          </cell>
          <cell r="M678">
            <v>0.1137136318323352</v>
          </cell>
          <cell r="N678">
            <v>0.1137136318323352</v>
          </cell>
          <cell r="O678">
            <v>8499.5802885891135</v>
          </cell>
          <cell r="P678">
            <v>24796.542353960678</v>
          </cell>
          <cell r="Q678">
            <v>39178.935464893519</v>
          </cell>
          <cell r="R678">
            <v>48815.223542992833</v>
          </cell>
          <cell r="S678">
            <v>121549.21851418748</v>
          </cell>
          <cell r="T678">
            <v>1739.3393303191854</v>
          </cell>
          <cell r="U678">
            <v>1769.6397746713506</v>
          </cell>
          <cell r="V678">
            <v>1779.6585669150782</v>
          </cell>
          <cell r="W678">
            <v>1784.5682544536505</v>
          </cell>
          <cell r="X678">
            <v>1844.1718895612496</v>
          </cell>
          <cell r="Y678">
            <v>435.238445192109</v>
          </cell>
          <cell r="Z678">
            <v>480.56746210404759</v>
          </cell>
          <cell r="AA678">
            <v>525.2936622367389</v>
          </cell>
          <cell r="AB678">
            <v>533.16015227729497</v>
          </cell>
          <cell r="AC678">
            <v>652.96764287557653</v>
          </cell>
          <cell r="AD678">
            <v>7.7052280687991042</v>
          </cell>
          <cell r="AE678">
            <v>9.3379630355786691</v>
          </cell>
          <cell r="AF678">
            <v>8.3433771816668525</v>
          </cell>
          <cell r="AG678">
            <v>8.9047582292415424</v>
          </cell>
          <cell r="AH678">
            <v>7.5603879766778626</v>
          </cell>
        </row>
        <row r="679">
          <cell r="B679">
            <v>3081</v>
          </cell>
          <cell r="C679" t="str">
            <v>GA</v>
          </cell>
          <cell r="D679" t="str">
            <v>Cooperative</v>
          </cell>
          <cell r="E679">
            <v>2.8188228365507134E-2</v>
          </cell>
          <cell r="F679">
            <v>1</v>
          </cell>
          <cell r="G679">
            <v>13682.959342368362</v>
          </cell>
          <cell r="H679">
            <v>13682.959342368362</v>
          </cell>
          <cell r="I679">
            <v>11.608880937499999</v>
          </cell>
          <cell r="J679">
            <v>82079</v>
          </cell>
          <cell r="K679">
            <v>677457</v>
          </cell>
          <cell r="L679">
            <v>49511</v>
          </cell>
          <cell r="M679">
            <v>0.11097647872978102</v>
          </cell>
          <cell r="N679">
            <v>0.11097647872978102</v>
          </cell>
          <cell r="O679">
            <v>8499.5802885891135</v>
          </cell>
          <cell r="P679">
            <v>24796.542353960678</v>
          </cell>
          <cell r="Q679">
            <v>39178.935464893519</v>
          </cell>
          <cell r="R679">
            <v>48815.223542992833</v>
          </cell>
          <cell r="S679">
            <v>121549.21851418748</v>
          </cell>
          <cell r="T679">
            <v>1739.3393303191854</v>
          </cell>
          <cell r="U679">
            <v>1769.6397746713506</v>
          </cell>
          <cell r="V679">
            <v>1779.6585669150782</v>
          </cell>
          <cell r="W679">
            <v>1784.5682544536505</v>
          </cell>
          <cell r="X679">
            <v>1844.1718895612496</v>
          </cell>
          <cell r="Y679">
            <v>435.238445192109</v>
          </cell>
          <cell r="Z679">
            <v>480.56746210404759</v>
          </cell>
          <cell r="AA679">
            <v>525.2936622367389</v>
          </cell>
          <cell r="AB679">
            <v>533.16015227729497</v>
          </cell>
          <cell r="AC679">
            <v>652.96764287557653</v>
          </cell>
          <cell r="AD679">
            <v>7.7052280687991042</v>
          </cell>
          <cell r="AE679">
            <v>9.3379630355786691</v>
          </cell>
          <cell r="AF679">
            <v>8.3433771816668525</v>
          </cell>
          <cell r="AG679">
            <v>8.9047582292415424</v>
          </cell>
          <cell r="AH679">
            <v>7.5603879766778626</v>
          </cell>
        </row>
        <row r="680">
          <cell r="B680">
            <v>3248</v>
          </cell>
          <cell r="C680" t="str">
            <v>GA</v>
          </cell>
          <cell r="D680" t="str">
            <v>Cooperative</v>
          </cell>
          <cell r="E680">
            <v>2.8188228365507134E-2</v>
          </cell>
          <cell r="F680">
            <v>1</v>
          </cell>
          <cell r="G680">
            <v>14984.425780536791</v>
          </cell>
          <cell r="H680">
            <v>14984.425780536791</v>
          </cell>
          <cell r="I680">
            <v>11.608880937499999</v>
          </cell>
          <cell r="J680">
            <v>86028</v>
          </cell>
          <cell r="K680">
            <v>820697</v>
          </cell>
          <cell r="L680">
            <v>54770</v>
          </cell>
          <cell r="M680">
            <v>9.5526338091448504E-2</v>
          </cell>
          <cell r="N680">
            <v>9.5526338091448504E-2</v>
          </cell>
          <cell r="O680">
            <v>8499.5802885891135</v>
          </cell>
          <cell r="P680">
            <v>24796.542353960678</v>
          </cell>
          <cell r="Q680">
            <v>39178.935464893519</v>
          </cell>
          <cell r="R680">
            <v>48815.223542992833</v>
          </cell>
          <cell r="S680">
            <v>121549.21851418748</v>
          </cell>
          <cell r="T680">
            <v>1739.3393303191854</v>
          </cell>
          <cell r="U680">
            <v>1769.6397746713506</v>
          </cell>
          <cell r="V680">
            <v>1779.6585669150782</v>
          </cell>
          <cell r="W680">
            <v>1784.5682544536505</v>
          </cell>
          <cell r="X680">
            <v>1844.1718895612496</v>
          </cell>
          <cell r="Y680">
            <v>435.238445192109</v>
          </cell>
          <cell r="Z680">
            <v>480.56746210404759</v>
          </cell>
          <cell r="AA680">
            <v>525.2936622367389</v>
          </cell>
          <cell r="AB680">
            <v>533.16015227729497</v>
          </cell>
          <cell r="AC680">
            <v>652.96764287557653</v>
          </cell>
          <cell r="AD680">
            <v>7.7052280687991042</v>
          </cell>
          <cell r="AE680">
            <v>9.3379630355786691</v>
          </cell>
          <cell r="AF680">
            <v>8.3433771816668525</v>
          </cell>
          <cell r="AG680">
            <v>8.9047582292415424</v>
          </cell>
          <cell r="AH680">
            <v>7.5603879766778626</v>
          </cell>
        </row>
        <row r="681">
          <cell r="B681">
            <v>3843</v>
          </cell>
          <cell r="C681" t="str">
            <v>GA</v>
          </cell>
          <cell r="D681" t="str">
            <v>Cooperative</v>
          </cell>
          <cell r="E681">
            <v>0.22952235583379826</v>
          </cell>
          <cell r="F681">
            <v>1</v>
          </cell>
          <cell r="G681">
            <v>14803.074389239639</v>
          </cell>
          <cell r="H681">
            <v>14803.074389239639</v>
          </cell>
          <cell r="I681">
            <v>11.608880937499999</v>
          </cell>
          <cell r="J681">
            <v>36924</v>
          </cell>
          <cell r="K681">
            <v>269638</v>
          </cell>
          <cell r="L681">
            <v>18215</v>
          </cell>
          <cell r="M681">
            <v>0.12752850415995243</v>
          </cell>
          <cell r="N681">
            <v>0.12752850415995243</v>
          </cell>
          <cell r="O681">
            <v>8499.5802885891135</v>
          </cell>
          <cell r="P681">
            <v>24796.542353960678</v>
          </cell>
          <cell r="Q681">
            <v>39178.935464893519</v>
          </cell>
          <cell r="R681">
            <v>48815.223542992833</v>
          </cell>
          <cell r="S681">
            <v>121549.21851418748</v>
          </cell>
          <cell r="T681">
            <v>1739.3393303191854</v>
          </cell>
          <cell r="U681">
            <v>1769.6397746713506</v>
          </cell>
          <cell r="V681">
            <v>1779.6585669150782</v>
          </cell>
          <cell r="W681">
            <v>1784.5682544536505</v>
          </cell>
          <cell r="X681">
            <v>1844.1718895612496</v>
          </cell>
          <cell r="Y681">
            <v>435.238445192109</v>
          </cell>
          <cell r="Z681">
            <v>480.56746210404759</v>
          </cell>
          <cell r="AA681">
            <v>525.2936622367389</v>
          </cell>
          <cell r="AB681">
            <v>533.16015227729497</v>
          </cell>
          <cell r="AC681">
            <v>652.96764287557653</v>
          </cell>
          <cell r="AD681">
            <v>7.7052280687991042</v>
          </cell>
          <cell r="AE681">
            <v>9.3379630355786691</v>
          </cell>
          <cell r="AF681">
            <v>8.3433771816668525</v>
          </cell>
          <cell r="AG681">
            <v>8.9047582292415424</v>
          </cell>
          <cell r="AH681">
            <v>7.5603879766778626</v>
          </cell>
        </row>
        <row r="682">
          <cell r="B682">
            <v>3916</v>
          </cell>
          <cell r="C682" t="str">
            <v>GA</v>
          </cell>
          <cell r="D682" t="str">
            <v>Cooperative</v>
          </cell>
          <cell r="E682">
            <v>2.8188228365507134E-2</v>
          </cell>
          <cell r="F682">
            <v>1</v>
          </cell>
          <cell r="G682">
            <v>13283.987110723481</v>
          </cell>
          <cell r="H682">
            <v>13283.987110723481</v>
          </cell>
          <cell r="I682">
            <v>11.608880937499999</v>
          </cell>
          <cell r="J682">
            <v>293596.40000000002</v>
          </cell>
          <cell r="K682">
            <v>2543578</v>
          </cell>
          <cell r="L682">
            <v>191477</v>
          </cell>
          <cell r="M682">
            <v>0.10493973279245368</v>
          </cell>
          <cell r="N682">
            <v>0.10493973279245368</v>
          </cell>
          <cell r="O682">
            <v>8499.5802885891135</v>
          </cell>
          <cell r="P682">
            <v>24796.542353960678</v>
          </cell>
          <cell r="Q682">
            <v>39178.935464893519</v>
          </cell>
          <cell r="R682">
            <v>48815.223542992833</v>
          </cell>
          <cell r="S682">
            <v>121549.21851418748</v>
          </cell>
          <cell r="T682">
            <v>1739.3393303191854</v>
          </cell>
          <cell r="U682">
            <v>1769.6397746713506</v>
          </cell>
          <cell r="V682">
            <v>1779.6585669150782</v>
          </cell>
          <cell r="W682">
            <v>1784.5682544536505</v>
          </cell>
          <cell r="X682">
            <v>1844.1718895612496</v>
          </cell>
          <cell r="Y682">
            <v>435.238445192109</v>
          </cell>
          <cell r="Z682">
            <v>480.56746210404759</v>
          </cell>
          <cell r="AA682">
            <v>525.2936622367389</v>
          </cell>
          <cell r="AB682">
            <v>533.16015227729497</v>
          </cell>
          <cell r="AC682">
            <v>652.96764287557653</v>
          </cell>
          <cell r="AD682">
            <v>7.7052280687991042</v>
          </cell>
          <cell r="AE682">
            <v>9.3379630355786691</v>
          </cell>
          <cell r="AF682">
            <v>8.3433771816668525</v>
          </cell>
          <cell r="AG682">
            <v>8.9047582292415424</v>
          </cell>
          <cell r="AH682">
            <v>7.5603879766778626</v>
          </cell>
        </row>
        <row r="683">
          <cell r="B683">
            <v>40212</v>
          </cell>
          <cell r="C683" t="str">
            <v>GA</v>
          </cell>
          <cell r="D683" t="str">
            <v>Cooperative</v>
          </cell>
          <cell r="E683">
            <v>2.8188228365507134E-2</v>
          </cell>
          <cell r="F683">
            <v>1</v>
          </cell>
          <cell r="G683">
            <v>14217.935467200672</v>
          </cell>
          <cell r="H683">
            <v>14217.935467200672</v>
          </cell>
          <cell r="I683">
            <v>11.608880937499999</v>
          </cell>
          <cell r="J683">
            <v>92307.199999999997</v>
          </cell>
          <cell r="K683">
            <v>880403</v>
          </cell>
          <cell r="L683">
            <v>61922</v>
          </cell>
          <cell r="M683">
            <v>9.5048583995122116E-2</v>
          </cell>
          <cell r="N683">
            <v>9.5048583995122116E-2</v>
          </cell>
          <cell r="O683">
            <v>8499.5802885891135</v>
          </cell>
          <cell r="P683">
            <v>24796.542353960678</v>
          </cell>
          <cell r="Q683">
            <v>39178.935464893519</v>
          </cell>
          <cell r="R683">
            <v>48815.223542992833</v>
          </cell>
          <cell r="S683">
            <v>121549.21851418748</v>
          </cell>
          <cell r="T683">
            <v>1739.3393303191854</v>
          </cell>
          <cell r="U683">
            <v>1769.6397746713506</v>
          </cell>
          <cell r="V683">
            <v>1779.6585669150782</v>
          </cell>
          <cell r="W683">
            <v>1784.5682544536505</v>
          </cell>
          <cell r="X683">
            <v>1844.1718895612496</v>
          </cell>
          <cell r="Y683">
            <v>435.238445192109</v>
          </cell>
          <cell r="Z683">
            <v>480.56746210404759</v>
          </cell>
          <cell r="AA683">
            <v>525.2936622367389</v>
          </cell>
          <cell r="AB683">
            <v>533.16015227729497</v>
          </cell>
          <cell r="AC683">
            <v>652.96764287557653</v>
          </cell>
          <cell r="AD683">
            <v>7.7052280687991042</v>
          </cell>
          <cell r="AE683">
            <v>9.3379630355786691</v>
          </cell>
          <cell r="AF683">
            <v>8.3433771816668525</v>
          </cell>
          <cell r="AG683">
            <v>8.9047582292415424</v>
          </cell>
          <cell r="AH683">
            <v>7.5603879766778626</v>
          </cell>
        </row>
        <row r="684">
          <cell r="B684">
            <v>4432</v>
          </cell>
          <cell r="C684" t="str">
            <v>GA</v>
          </cell>
          <cell r="D684" t="str">
            <v>Cooperative</v>
          </cell>
          <cell r="E684">
            <v>2.8188228365507134E-2</v>
          </cell>
          <cell r="F684">
            <v>1</v>
          </cell>
          <cell r="G684">
            <v>14444.931115154666</v>
          </cell>
          <cell r="H684">
            <v>14444.931115154666</v>
          </cell>
          <cell r="I684">
            <v>11.608880937499999</v>
          </cell>
          <cell r="J684">
            <v>123733.4</v>
          </cell>
          <cell r="K684">
            <v>1111393</v>
          </cell>
          <cell r="L684">
            <v>76940</v>
          </cell>
          <cell r="M684">
            <v>0.10168783896247771</v>
          </cell>
          <cell r="N684">
            <v>0.10168783896247771</v>
          </cell>
          <cell r="O684">
            <v>8499.5802885891135</v>
          </cell>
          <cell r="P684">
            <v>24796.542353960678</v>
          </cell>
          <cell r="Q684">
            <v>39178.935464893519</v>
          </cell>
          <cell r="R684">
            <v>48815.223542992833</v>
          </cell>
          <cell r="S684">
            <v>121549.21851418748</v>
          </cell>
          <cell r="T684">
            <v>1739.3393303191854</v>
          </cell>
          <cell r="U684">
            <v>1769.6397746713506</v>
          </cell>
          <cell r="V684">
            <v>1779.6585669150782</v>
          </cell>
          <cell r="W684">
            <v>1784.5682544536505</v>
          </cell>
          <cell r="X684">
            <v>1844.1718895612496</v>
          </cell>
          <cell r="Y684">
            <v>435.238445192109</v>
          </cell>
          <cell r="Z684">
            <v>480.56746210404759</v>
          </cell>
          <cell r="AA684">
            <v>525.2936622367389</v>
          </cell>
          <cell r="AB684">
            <v>533.16015227729497</v>
          </cell>
          <cell r="AC684">
            <v>652.96764287557653</v>
          </cell>
          <cell r="AD684">
            <v>7.7052280687991042</v>
          </cell>
          <cell r="AE684">
            <v>9.3379630355786691</v>
          </cell>
          <cell r="AF684">
            <v>8.3433771816668525</v>
          </cell>
          <cell r="AG684">
            <v>8.9047582292415424</v>
          </cell>
          <cell r="AH684">
            <v>7.5603879766778626</v>
          </cell>
        </row>
        <row r="685">
          <cell r="B685">
            <v>19219</v>
          </cell>
          <cell r="C685" t="str">
            <v>GA</v>
          </cell>
          <cell r="D685" t="str">
            <v>Cooperative</v>
          </cell>
          <cell r="E685">
            <v>2.8188228365507134E-2</v>
          </cell>
          <cell r="F685">
            <v>1</v>
          </cell>
          <cell r="G685">
            <v>14550.331147649016</v>
          </cell>
          <cell r="H685">
            <v>14550.331147649016</v>
          </cell>
          <cell r="I685">
            <v>11.608880937499999</v>
          </cell>
          <cell r="J685">
            <v>63885.4</v>
          </cell>
          <cell r="K685">
            <v>441588</v>
          </cell>
          <cell r="L685">
            <v>30349</v>
          </cell>
          <cell r="M685">
            <v>0.13509783977176407</v>
          </cell>
          <cell r="N685">
            <v>0.13509783977176407</v>
          </cell>
          <cell r="O685">
            <v>8499.5802885891135</v>
          </cell>
          <cell r="P685">
            <v>24796.542353960678</v>
          </cell>
          <cell r="Q685">
            <v>39178.935464893519</v>
          </cell>
          <cell r="R685">
            <v>48815.223542992833</v>
          </cell>
          <cell r="S685">
            <v>121549.21851418748</v>
          </cell>
          <cell r="T685">
            <v>1739.3393303191854</v>
          </cell>
          <cell r="U685">
            <v>1769.6397746713506</v>
          </cell>
          <cell r="V685">
            <v>1779.6585669150782</v>
          </cell>
          <cell r="W685">
            <v>1784.5682544536505</v>
          </cell>
          <cell r="X685">
            <v>1844.1718895612496</v>
          </cell>
          <cell r="Y685">
            <v>435.238445192109</v>
          </cell>
          <cell r="Z685">
            <v>480.56746210404759</v>
          </cell>
          <cell r="AA685">
            <v>525.2936622367389</v>
          </cell>
          <cell r="AB685">
            <v>533.16015227729497</v>
          </cell>
          <cell r="AC685">
            <v>652.96764287557653</v>
          </cell>
          <cell r="AD685">
            <v>7.7052280687991042</v>
          </cell>
          <cell r="AE685">
            <v>9.3379630355786691</v>
          </cell>
          <cell r="AF685">
            <v>8.3433771816668525</v>
          </cell>
          <cell r="AG685">
            <v>8.9047582292415424</v>
          </cell>
          <cell r="AH685">
            <v>7.5603879766778626</v>
          </cell>
        </row>
        <row r="686">
          <cell r="B686">
            <v>5905</v>
          </cell>
          <cell r="C686" t="str">
            <v>GA</v>
          </cell>
          <cell r="D686" t="str">
            <v>Cooperative</v>
          </cell>
          <cell r="E686">
            <v>2.8188228365507134E-2</v>
          </cell>
          <cell r="F686">
            <v>1</v>
          </cell>
          <cell r="G686">
            <v>14567.724263866698</v>
          </cell>
          <cell r="H686">
            <v>14567.724263866698</v>
          </cell>
          <cell r="I686">
            <v>11.608880937499999</v>
          </cell>
          <cell r="J686">
            <v>32887</v>
          </cell>
          <cell r="K686">
            <v>319106</v>
          </cell>
          <cell r="L686">
            <v>21905</v>
          </cell>
          <cell r="M686">
            <v>9.3497112422733356E-2</v>
          </cell>
          <cell r="N686">
            <v>9.3497112422733356E-2</v>
          </cell>
          <cell r="O686">
            <v>8499.5802885891135</v>
          </cell>
          <cell r="P686">
            <v>24796.542353960678</v>
          </cell>
          <cell r="Q686">
            <v>39178.935464893519</v>
          </cell>
          <cell r="R686">
            <v>48815.223542992833</v>
          </cell>
          <cell r="S686">
            <v>121549.21851418748</v>
          </cell>
          <cell r="T686">
            <v>1739.3393303191854</v>
          </cell>
          <cell r="U686">
            <v>1769.6397746713506</v>
          </cell>
          <cell r="V686">
            <v>1779.6585669150782</v>
          </cell>
          <cell r="W686">
            <v>1784.5682544536505</v>
          </cell>
          <cell r="X686">
            <v>1844.1718895612496</v>
          </cell>
          <cell r="Y686">
            <v>435.238445192109</v>
          </cell>
          <cell r="Z686">
            <v>480.56746210404759</v>
          </cell>
          <cell r="AA686">
            <v>525.2936622367389</v>
          </cell>
          <cell r="AB686">
            <v>533.16015227729497</v>
          </cell>
          <cell r="AC686">
            <v>652.96764287557653</v>
          </cell>
          <cell r="AD686">
            <v>7.7052280687991042</v>
          </cell>
          <cell r="AE686">
            <v>9.3379630355786691</v>
          </cell>
          <cell r="AF686">
            <v>8.3433771816668525</v>
          </cell>
          <cell r="AG686">
            <v>8.9047582292415424</v>
          </cell>
          <cell r="AH686">
            <v>7.5603879766778626</v>
          </cell>
        </row>
        <row r="687">
          <cell r="B687">
            <v>6411</v>
          </cell>
          <cell r="C687" t="str">
            <v>GA</v>
          </cell>
          <cell r="D687" t="str">
            <v>Cooperative</v>
          </cell>
          <cell r="E687">
            <v>2.8188228365507134E-2</v>
          </cell>
          <cell r="F687">
            <v>1</v>
          </cell>
          <cell r="G687">
            <v>15184.155143251863</v>
          </cell>
          <cell r="H687">
            <v>15184.155143251863</v>
          </cell>
          <cell r="I687">
            <v>11.608880937499999</v>
          </cell>
          <cell r="J687">
            <v>147752.4</v>
          </cell>
          <cell r="K687">
            <v>1176028</v>
          </cell>
          <cell r="L687">
            <v>77451</v>
          </cell>
          <cell r="M687">
            <v>0.11646233486797615</v>
          </cell>
          <cell r="N687">
            <v>0.11646233486797615</v>
          </cell>
          <cell r="O687">
            <v>8499.5802885891135</v>
          </cell>
          <cell r="P687">
            <v>24796.542353960678</v>
          </cell>
          <cell r="Q687">
            <v>39178.935464893519</v>
          </cell>
          <cell r="R687">
            <v>48815.223542992833</v>
          </cell>
          <cell r="S687">
            <v>121549.21851418748</v>
          </cell>
          <cell r="T687">
            <v>1739.3393303191854</v>
          </cell>
          <cell r="U687">
            <v>1769.6397746713506</v>
          </cell>
          <cell r="V687">
            <v>1779.6585669150782</v>
          </cell>
          <cell r="W687">
            <v>1784.5682544536505</v>
          </cell>
          <cell r="X687">
            <v>1844.1718895612496</v>
          </cell>
          <cell r="Y687">
            <v>435.238445192109</v>
          </cell>
          <cell r="Z687">
            <v>480.56746210404759</v>
          </cell>
          <cell r="AA687">
            <v>525.2936622367389</v>
          </cell>
          <cell r="AB687">
            <v>533.16015227729497</v>
          </cell>
          <cell r="AC687">
            <v>652.96764287557653</v>
          </cell>
          <cell r="AD687">
            <v>7.7052280687991042</v>
          </cell>
          <cell r="AE687">
            <v>9.3379630355786691</v>
          </cell>
          <cell r="AF687">
            <v>8.3433771816668525</v>
          </cell>
          <cell r="AG687">
            <v>8.9047582292415424</v>
          </cell>
          <cell r="AH687">
            <v>7.5603879766778626</v>
          </cell>
        </row>
        <row r="688">
          <cell r="B688">
            <v>7450</v>
          </cell>
          <cell r="C688" t="str">
            <v>GA</v>
          </cell>
          <cell r="D688" t="str">
            <v>Cooperative</v>
          </cell>
          <cell r="E688">
            <v>2.8188228365507134E-2</v>
          </cell>
          <cell r="F688">
            <v>1</v>
          </cell>
          <cell r="G688">
            <v>13162.818045755826</v>
          </cell>
          <cell r="H688">
            <v>13162.818045755826</v>
          </cell>
          <cell r="I688">
            <v>11.608880937499999</v>
          </cell>
          <cell r="J688">
            <v>34214</v>
          </cell>
          <cell r="K688">
            <v>246250</v>
          </cell>
          <cell r="L688">
            <v>18708</v>
          </cell>
          <cell r="M688">
            <v>0.12835676209159391</v>
          </cell>
          <cell r="N688">
            <v>0.12835676209159391</v>
          </cell>
          <cell r="O688">
            <v>8499.5802885891135</v>
          </cell>
          <cell r="P688">
            <v>24796.542353960678</v>
          </cell>
          <cell r="Q688">
            <v>39178.935464893519</v>
          </cell>
          <cell r="R688">
            <v>48815.223542992833</v>
          </cell>
          <cell r="S688">
            <v>121549.21851418748</v>
          </cell>
          <cell r="T688">
            <v>1739.3393303191854</v>
          </cell>
          <cell r="U688">
            <v>1769.6397746713506</v>
          </cell>
          <cell r="V688">
            <v>1779.6585669150782</v>
          </cell>
          <cell r="W688">
            <v>1784.5682544536505</v>
          </cell>
          <cell r="X688">
            <v>1844.1718895612496</v>
          </cell>
          <cell r="Y688">
            <v>435.238445192109</v>
          </cell>
          <cell r="Z688">
            <v>480.56746210404759</v>
          </cell>
          <cell r="AA688">
            <v>525.2936622367389</v>
          </cell>
          <cell r="AB688">
            <v>533.16015227729497</v>
          </cell>
          <cell r="AC688">
            <v>652.96764287557653</v>
          </cell>
          <cell r="AD688">
            <v>7.7052280687991042</v>
          </cell>
          <cell r="AE688">
            <v>9.3379630355786691</v>
          </cell>
          <cell r="AF688">
            <v>8.3433771816668525</v>
          </cell>
          <cell r="AG688">
            <v>8.9047582292415424</v>
          </cell>
          <cell r="AH688">
            <v>7.5603879766778626</v>
          </cell>
        </row>
        <row r="689">
          <cell r="B689">
            <v>7090</v>
          </cell>
          <cell r="C689" t="str">
            <v>GA</v>
          </cell>
          <cell r="D689" t="str">
            <v>Cooperative</v>
          </cell>
          <cell r="E689">
            <v>0.21274879990633416</v>
          </cell>
          <cell r="F689">
            <v>1</v>
          </cell>
          <cell r="G689">
            <v>14113.353667254443</v>
          </cell>
          <cell r="H689">
            <v>14113.353667254443</v>
          </cell>
          <cell r="I689">
            <v>11.608880937499999</v>
          </cell>
          <cell r="J689">
            <v>185908</v>
          </cell>
          <cell r="K689">
            <v>1776843</v>
          </cell>
          <cell r="L689">
            <v>125898</v>
          </cell>
          <cell r="M689">
            <v>9.4757714267815166E-2</v>
          </cell>
          <cell r="N689">
            <v>9.4757714267815166E-2</v>
          </cell>
          <cell r="O689">
            <v>8499.5802885891135</v>
          </cell>
          <cell r="P689">
            <v>24796.542353960678</v>
          </cell>
          <cell r="Q689">
            <v>39178.935464893519</v>
          </cell>
          <cell r="R689">
            <v>48815.223542992833</v>
          </cell>
          <cell r="S689">
            <v>121549.21851418748</v>
          </cell>
          <cell r="T689">
            <v>1739.3393303191854</v>
          </cell>
          <cell r="U689">
            <v>1769.6397746713506</v>
          </cell>
          <cell r="V689">
            <v>1779.6585669150782</v>
          </cell>
          <cell r="W689">
            <v>1784.5682544536505</v>
          </cell>
          <cell r="X689">
            <v>1844.1718895612496</v>
          </cell>
          <cell r="Y689">
            <v>435.238445192109</v>
          </cell>
          <cell r="Z689">
            <v>480.56746210404759</v>
          </cell>
          <cell r="AA689">
            <v>525.2936622367389</v>
          </cell>
          <cell r="AB689">
            <v>533.16015227729497</v>
          </cell>
          <cell r="AC689">
            <v>652.96764287557653</v>
          </cell>
          <cell r="AD689">
            <v>7.7052280687991042</v>
          </cell>
          <cell r="AE689">
            <v>9.3379630355786691</v>
          </cell>
          <cell r="AF689">
            <v>8.3433771816668525</v>
          </cell>
          <cell r="AG689">
            <v>8.9047582292415424</v>
          </cell>
          <cell r="AH689">
            <v>7.5603879766778626</v>
          </cell>
        </row>
        <row r="690">
          <cell r="B690">
            <v>7887</v>
          </cell>
          <cell r="C690" t="str">
            <v>GA</v>
          </cell>
          <cell r="D690" t="str">
            <v>Cooperative</v>
          </cell>
          <cell r="E690">
            <v>2.8188228365507134E-2</v>
          </cell>
          <cell r="F690">
            <v>1</v>
          </cell>
          <cell r="G690">
            <v>12617.515038627134</v>
          </cell>
          <cell r="H690">
            <v>12617.515038627134</v>
          </cell>
          <cell r="I690">
            <v>11.608880937499999</v>
          </cell>
          <cell r="J690">
            <v>53641.8</v>
          </cell>
          <cell r="K690">
            <v>413211</v>
          </cell>
          <cell r="L690">
            <v>32749</v>
          </cell>
          <cell r="M690">
            <v>0.1187762404634285</v>
          </cell>
          <cell r="N690">
            <v>0.1187762404634285</v>
          </cell>
          <cell r="O690">
            <v>8499.5802885891135</v>
          </cell>
          <cell r="P690">
            <v>24796.542353960678</v>
          </cell>
          <cell r="Q690">
            <v>39178.935464893519</v>
          </cell>
          <cell r="R690">
            <v>48815.223542992833</v>
          </cell>
          <cell r="S690">
            <v>121549.21851418748</v>
          </cell>
          <cell r="T690">
            <v>1739.3393303191854</v>
          </cell>
          <cell r="U690">
            <v>1769.6397746713506</v>
          </cell>
          <cell r="V690">
            <v>1779.6585669150782</v>
          </cell>
          <cell r="W690">
            <v>1784.5682544536505</v>
          </cell>
          <cell r="X690">
            <v>1844.1718895612496</v>
          </cell>
          <cell r="Y690">
            <v>435.238445192109</v>
          </cell>
          <cell r="Z690">
            <v>480.56746210404759</v>
          </cell>
          <cell r="AA690">
            <v>525.2936622367389</v>
          </cell>
          <cell r="AB690">
            <v>533.16015227729497</v>
          </cell>
          <cell r="AC690">
            <v>652.96764287557653</v>
          </cell>
          <cell r="AD690">
            <v>7.7052280687991042</v>
          </cell>
          <cell r="AE690">
            <v>9.3379630355786691</v>
          </cell>
          <cell r="AF690">
            <v>8.3433771816668525</v>
          </cell>
          <cell r="AG690">
            <v>8.9047582292415424</v>
          </cell>
          <cell r="AH690">
            <v>7.5603879766778626</v>
          </cell>
        </row>
        <row r="691">
          <cell r="B691">
            <v>8210</v>
          </cell>
          <cell r="C691" t="str">
            <v>GA</v>
          </cell>
          <cell r="D691" t="str">
            <v>Cooperative</v>
          </cell>
          <cell r="E691">
            <v>2.8188228365507134E-2</v>
          </cell>
          <cell r="F691">
            <v>1</v>
          </cell>
          <cell r="G691">
            <v>13227.658459926663</v>
          </cell>
          <cell r="H691">
            <v>13227.658459926663</v>
          </cell>
          <cell r="I691">
            <v>11.608880937499999</v>
          </cell>
          <cell r="J691">
            <v>46116</v>
          </cell>
          <cell r="K691">
            <v>378774</v>
          </cell>
          <cell r="L691">
            <v>28635</v>
          </cell>
          <cell r="M691">
            <v>0.11121923979010241</v>
          </cell>
          <cell r="N691">
            <v>0.11121923979010241</v>
          </cell>
          <cell r="O691">
            <v>8499.5802885891135</v>
          </cell>
          <cell r="P691">
            <v>24796.542353960678</v>
          </cell>
          <cell r="Q691">
            <v>39178.935464893519</v>
          </cell>
          <cell r="R691">
            <v>48815.223542992833</v>
          </cell>
          <cell r="S691">
            <v>121549.21851418748</v>
          </cell>
          <cell r="T691">
            <v>1739.3393303191854</v>
          </cell>
          <cell r="U691">
            <v>1769.6397746713506</v>
          </cell>
          <cell r="V691">
            <v>1779.6585669150782</v>
          </cell>
          <cell r="W691">
            <v>1784.5682544536505</v>
          </cell>
          <cell r="X691">
            <v>1844.1718895612496</v>
          </cell>
          <cell r="Y691">
            <v>435.238445192109</v>
          </cell>
          <cell r="Z691">
            <v>480.56746210404759</v>
          </cell>
          <cell r="AA691">
            <v>525.2936622367389</v>
          </cell>
          <cell r="AB691">
            <v>533.16015227729497</v>
          </cell>
          <cell r="AC691">
            <v>652.96764287557653</v>
          </cell>
          <cell r="AD691">
            <v>7.7052280687991042</v>
          </cell>
          <cell r="AE691">
            <v>9.3379630355786691</v>
          </cell>
          <cell r="AF691">
            <v>8.3433771816668525</v>
          </cell>
          <cell r="AG691">
            <v>8.9047582292415424</v>
          </cell>
          <cell r="AH691">
            <v>7.5603879766778626</v>
          </cell>
        </row>
        <row r="692">
          <cell r="B692">
            <v>9431</v>
          </cell>
          <cell r="C692" t="str">
            <v>GA</v>
          </cell>
          <cell r="D692" t="str">
            <v>Cooperative</v>
          </cell>
          <cell r="E692">
            <v>0.23542032548881864</v>
          </cell>
          <cell r="F692">
            <v>1</v>
          </cell>
          <cell r="G692">
            <v>12545.411941137876</v>
          </cell>
          <cell r="H692">
            <v>12545.411941137876</v>
          </cell>
          <cell r="I692">
            <v>11.608880937499999</v>
          </cell>
          <cell r="J692">
            <v>18557</v>
          </cell>
          <cell r="K692">
            <v>133847</v>
          </cell>
          <cell r="L692">
            <v>10669</v>
          </cell>
          <cell r="M692">
            <v>0.12753919169898278</v>
          </cell>
          <cell r="N692">
            <v>0.12753919169898278</v>
          </cell>
          <cell r="O692">
            <v>8499.5802885891135</v>
          </cell>
          <cell r="P692">
            <v>24796.542353960678</v>
          </cell>
          <cell r="Q692">
            <v>39178.935464893519</v>
          </cell>
          <cell r="R692">
            <v>48815.223542992833</v>
          </cell>
          <cell r="S692">
            <v>121549.21851418748</v>
          </cell>
          <cell r="T692">
            <v>1739.3393303191854</v>
          </cell>
          <cell r="U692">
            <v>1769.6397746713506</v>
          </cell>
          <cell r="V692">
            <v>1779.6585669150782</v>
          </cell>
          <cell r="W692">
            <v>1784.5682544536505</v>
          </cell>
          <cell r="X692">
            <v>1844.1718895612496</v>
          </cell>
          <cell r="Y692">
            <v>435.238445192109</v>
          </cell>
          <cell r="Z692">
            <v>480.56746210404759</v>
          </cell>
          <cell r="AA692">
            <v>525.2936622367389</v>
          </cell>
          <cell r="AB692">
            <v>533.16015227729497</v>
          </cell>
          <cell r="AC692">
            <v>652.96764287557653</v>
          </cell>
          <cell r="AD692">
            <v>7.7052280687991042</v>
          </cell>
          <cell r="AE692">
            <v>9.3379630355786691</v>
          </cell>
          <cell r="AF692">
            <v>8.3433771816668525</v>
          </cell>
          <cell r="AG692">
            <v>8.9047582292415424</v>
          </cell>
          <cell r="AH692">
            <v>7.5603879766778626</v>
          </cell>
        </row>
        <row r="693">
          <cell r="B693">
            <v>9601</v>
          </cell>
          <cell r="C693" t="str">
            <v>GA</v>
          </cell>
          <cell r="D693" t="str">
            <v>Cooperative</v>
          </cell>
          <cell r="E693">
            <v>2.8188228365507134E-2</v>
          </cell>
          <cell r="F693">
            <v>1</v>
          </cell>
          <cell r="G693">
            <v>14473.717820236136</v>
          </cell>
          <cell r="H693">
            <v>14473.717820236136</v>
          </cell>
          <cell r="I693">
            <v>11.608880937499999</v>
          </cell>
          <cell r="J693">
            <v>355099.3</v>
          </cell>
          <cell r="K693">
            <v>3105148</v>
          </cell>
          <cell r="L693">
            <v>214537</v>
          </cell>
          <cell r="M693">
            <v>0.10473345751111984</v>
          </cell>
          <cell r="N693">
            <v>0.10473345751111984</v>
          </cell>
          <cell r="O693">
            <v>8499.5802885891135</v>
          </cell>
          <cell r="P693">
            <v>24796.542353960678</v>
          </cell>
          <cell r="Q693">
            <v>39178.935464893519</v>
          </cell>
          <cell r="R693">
            <v>48815.223542992833</v>
          </cell>
          <cell r="S693">
            <v>121549.21851418748</v>
          </cell>
          <cell r="T693">
            <v>1739.3393303191854</v>
          </cell>
          <cell r="U693">
            <v>1769.6397746713506</v>
          </cell>
          <cell r="V693">
            <v>1779.6585669150782</v>
          </cell>
          <cell r="W693">
            <v>1784.5682544536505</v>
          </cell>
          <cell r="X693">
            <v>1844.1718895612496</v>
          </cell>
          <cell r="Y693">
            <v>435.238445192109</v>
          </cell>
          <cell r="Z693">
            <v>480.56746210404759</v>
          </cell>
          <cell r="AA693">
            <v>525.2936622367389</v>
          </cell>
          <cell r="AB693">
            <v>533.16015227729497</v>
          </cell>
          <cell r="AC693">
            <v>652.96764287557653</v>
          </cell>
          <cell r="AD693">
            <v>7.7052280687991042</v>
          </cell>
          <cell r="AE693">
            <v>9.3379630355786691</v>
          </cell>
          <cell r="AF693">
            <v>8.3433771816668525</v>
          </cell>
          <cell r="AG693">
            <v>8.9047582292415424</v>
          </cell>
          <cell r="AH693">
            <v>7.5603879766778626</v>
          </cell>
        </row>
        <row r="694">
          <cell r="B694">
            <v>9689</v>
          </cell>
          <cell r="C694" t="str">
            <v>GA</v>
          </cell>
          <cell r="D694" t="str">
            <v>Cooperative</v>
          </cell>
          <cell r="E694">
            <v>2.8188228365507134E-2</v>
          </cell>
          <cell r="F694">
            <v>1</v>
          </cell>
          <cell r="G694">
            <v>13400.661339211903</v>
          </cell>
          <cell r="H694">
            <v>13400.661339211903</v>
          </cell>
          <cell r="I694">
            <v>11.608880937499999</v>
          </cell>
          <cell r="J694">
            <v>53787</v>
          </cell>
          <cell r="K694">
            <v>437679</v>
          </cell>
          <cell r="L694">
            <v>32661</v>
          </cell>
          <cell r="M694">
            <v>0.11249593440947304</v>
          </cell>
          <cell r="N694">
            <v>0.11249593440947304</v>
          </cell>
          <cell r="O694">
            <v>8499.5802885891135</v>
          </cell>
          <cell r="P694">
            <v>24796.542353960678</v>
          </cell>
          <cell r="Q694">
            <v>39178.935464893519</v>
          </cell>
          <cell r="R694">
            <v>48815.223542992833</v>
          </cell>
          <cell r="S694">
            <v>121549.21851418748</v>
          </cell>
          <cell r="T694">
            <v>1739.3393303191854</v>
          </cell>
          <cell r="U694">
            <v>1769.6397746713506</v>
          </cell>
          <cell r="V694">
            <v>1779.6585669150782</v>
          </cell>
          <cell r="W694">
            <v>1784.5682544536505</v>
          </cell>
          <cell r="X694">
            <v>1844.1718895612496</v>
          </cell>
          <cell r="Y694">
            <v>435.238445192109</v>
          </cell>
          <cell r="Z694">
            <v>480.56746210404759</v>
          </cell>
          <cell r="AA694">
            <v>525.2936622367389</v>
          </cell>
          <cell r="AB694">
            <v>533.16015227729497</v>
          </cell>
          <cell r="AC694">
            <v>652.96764287557653</v>
          </cell>
          <cell r="AD694">
            <v>7.7052280687991042</v>
          </cell>
          <cell r="AE694">
            <v>9.3379630355786691</v>
          </cell>
          <cell r="AF694">
            <v>8.3433771816668525</v>
          </cell>
          <cell r="AG694">
            <v>8.9047582292415424</v>
          </cell>
          <cell r="AH694">
            <v>7.5603879766778626</v>
          </cell>
        </row>
        <row r="695">
          <cell r="B695">
            <v>26218</v>
          </cell>
          <cell r="C695" t="str">
            <v>GA</v>
          </cell>
          <cell r="D695" t="str">
            <v>Cooperative</v>
          </cell>
          <cell r="E695">
            <v>2.8188228365507134E-2</v>
          </cell>
          <cell r="F695">
            <v>0</v>
          </cell>
          <cell r="G695">
            <v>0</v>
          </cell>
          <cell r="H695">
            <v>11492.163217808389</v>
          </cell>
          <cell r="I695">
            <v>11.608880937499999</v>
          </cell>
          <cell r="J695">
            <v>0</v>
          </cell>
          <cell r="K695">
            <v>0</v>
          </cell>
          <cell r="L695">
            <v>0</v>
          </cell>
          <cell r="M695">
            <v>0</v>
          </cell>
          <cell r="N695">
            <v>9.5324624036685388E-2</v>
          </cell>
          <cell r="O695">
            <v>8499.5802885891135</v>
          </cell>
          <cell r="P695">
            <v>24796.542353960678</v>
          </cell>
          <cell r="Q695">
            <v>39178.935464893519</v>
          </cell>
          <cell r="R695">
            <v>48815.223542992833</v>
          </cell>
          <cell r="S695">
            <v>121549.21851418748</v>
          </cell>
          <cell r="T695">
            <v>1739.3393303191854</v>
          </cell>
          <cell r="U695">
            <v>1769.6397746713506</v>
          </cell>
          <cell r="V695">
            <v>1779.6585669150782</v>
          </cell>
          <cell r="W695">
            <v>1784.5682544536505</v>
          </cell>
          <cell r="X695">
            <v>1844.1718895612496</v>
          </cell>
          <cell r="Y695">
            <v>435.238445192109</v>
          </cell>
          <cell r="Z695">
            <v>480.56746210404759</v>
          </cell>
          <cell r="AA695">
            <v>525.2936622367389</v>
          </cell>
          <cell r="AB695">
            <v>533.16015227729497</v>
          </cell>
          <cell r="AC695">
            <v>652.96764287557653</v>
          </cell>
          <cell r="AD695">
            <v>7.7052280687991042</v>
          </cell>
          <cell r="AE695">
            <v>9.3379630355786691</v>
          </cell>
          <cell r="AF695">
            <v>8.3433771816668525</v>
          </cell>
          <cell r="AG695">
            <v>8.9047582292415424</v>
          </cell>
          <cell r="AH695">
            <v>7.5603879766778626</v>
          </cell>
        </row>
        <row r="696">
          <cell r="B696">
            <v>12472</v>
          </cell>
          <cell r="C696" t="str">
            <v>GA</v>
          </cell>
          <cell r="D696" t="str">
            <v>Cooperative</v>
          </cell>
          <cell r="E696">
            <v>0.23181858096241659</v>
          </cell>
          <cell r="F696">
            <v>0</v>
          </cell>
          <cell r="G696">
            <v>0</v>
          </cell>
          <cell r="H696">
            <v>11492.163217808389</v>
          </cell>
          <cell r="I696">
            <v>11.608880937499999</v>
          </cell>
          <cell r="J696">
            <v>0</v>
          </cell>
          <cell r="K696">
            <v>0</v>
          </cell>
          <cell r="L696">
            <v>0</v>
          </cell>
          <cell r="M696">
            <v>0</v>
          </cell>
          <cell r="N696">
            <v>9.5324624036685388E-2</v>
          </cell>
          <cell r="O696">
            <v>8499.5802885891135</v>
          </cell>
          <cell r="P696">
            <v>24796.542353960678</v>
          </cell>
          <cell r="Q696">
            <v>39178.935464893519</v>
          </cell>
          <cell r="R696">
            <v>48815.223542992833</v>
          </cell>
          <cell r="S696">
            <v>121549.21851418748</v>
          </cell>
          <cell r="T696">
            <v>1739.3393303191854</v>
          </cell>
          <cell r="U696">
            <v>1769.6397746713506</v>
          </cell>
          <cell r="V696">
            <v>1779.6585669150782</v>
          </cell>
          <cell r="W696">
            <v>1784.5682544536505</v>
          </cell>
          <cell r="X696">
            <v>1844.1718895612496</v>
          </cell>
          <cell r="Y696">
            <v>435.238445192109</v>
          </cell>
          <cell r="Z696">
            <v>480.56746210404759</v>
          </cell>
          <cell r="AA696">
            <v>525.2936622367389</v>
          </cell>
          <cell r="AB696">
            <v>533.16015227729497</v>
          </cell>
          <cell r="AC696">
            <v>652.96764287557653</v>
          </cell>
          <cell r="AD696">
            <v>7.7052280687991042</v>
          </cell>
          <cell r="AE696">
            <v>9.3379630355786691</v>
          </cell>
          <cell r="AF696">
            <v>8.3433771816668525</v>
          </cell>
          <cell r="AG696">
            <v>8.9047582292415424</v>
          </cell>
          <cell r="AH696">
            <v>7.5603879766778626</v>
          </cell>
        </row>
        <row r="697">
          <cell r="B697">
            <v>12706</v>
          </cell>
          <cell r="C697" t="str">
            <v>GA</v>
          </cell>
          <cell r="D697" t="str">
            <v>Cooperative</v>
          </cell>
          <cell r="E697">
            <v>2.8188228365507134E-2</v>
          </cell>
          <cell r="F697">
            <v>1</v>
          </cell>
          <cell r="G697">
            <v>13809.59420151638</v>
          </cell>
          <cell r="H697">
            <v>13809.59420151638</v>
          </cell>
          <cell r="I697">
            <v>11.608880937499999</v>
          </cell>
          <cell r="J697">
            <v>41737.1</v>
          </cell>
          <cell r="K697">
            <v>289601</v>
          </cell>
          <cell r="L697">
            <v>20971</v>
          </cell>
          <cell r="M697">
            <v>0.13403165698432065</v>
          </cell>
          <cell r="N697">
            <v>0.13403165698432065</v>
          </cell>
          <cell r="O697">
            <v>8499.5802885891135</v>
          </cell>
          <cell r="P697">
            <v>24796.542353960678</v>
          </cell>
          <cell r="Q697">
            <v>39178.935464893519</v>
          </cell>
          <cell r="R697">
            <v>48815.223542992833</v>
          </cell>
          <cell r="S697">
            <v>121549.21851418748</v>
          </cell>
          <cell r="T697">
            <v>1739.3393303191854</v>
          </cell>
          <cell r="U697">
            <v>1769.6397746713506</v>
          </cell>
          <cell r="V697">
            <v>1779.6585669150782</v>
          </cell>
          <cell r="W697">
            <v>1784.5682544536505</v>
          </cell>
          <cell r="X697">
            <v>1844.1718895612496</v>
          </cell>
          <cell r="Y697">
            <v>435.238445192109</v>
          </cell>
          <cell r="Z697">
            <v>480.56746210404759</v>
          </cell>
          <cell r="AA697">
            <v>525.2936622367389</v>
          </cell>
          <cell r="AB697">
            <v>533.16015227729497</v>
          </cell>
          <cell r="AC697">
            <v>652.96764287557653</v>
          </cell>
          <cell r="AD697">
            <v>7.7052280687991042</v>
          </cell>
          <cell r="AE697">
            <v>9.3379630355786691</v>
          </cell>
          <cell r="AF697">
            <v>8.3433771816668525</v>
          </cell>
          <cell r="AG697">
            <v>8.9047582292415424</v>
          </cell>
          <cell r="AH697">
            <v>7.5603879766778626</v>
          </cell>
        </row>
        <row r="698">
          <cell r="B698">
            <v>13716</v>
          </cell>
          <cell r="C698" t="str">
            <v>GA</v>
          </cell>
          <cell r="D698" t="str">
            <v>Cooperative</v>
          </cell>
          <cell r="E698">
            <v>2.8188228365507134E-2</v>
          </cell>
          <cell r="F698">
            <v>1</v>
          </cell>
          <cell r="G698">
            <v>15800.705730902739</v>
          </cell>
          <cell r="H698">
            <v>15800.705730902739</v>
          </cell>
          <cell r="I698">
            <v>11.608880937499999</v>
          </cell>
          <cell r="J698">
            <v>147390</v>
          </cell>
          <cell r="K698">
            <v>1374693</v>
          </cell>
          <cell r="L698">
            <v>87002</v>
          </cell>
          <cell r="M698">
            <v>9.8400188033333613E-2</v>
          </cell>
          <cell r="N698">
            <v>9.8400188033333613E-2</v>
          </cell>
          <cell r="O698">
            <v>8499.5802885891135</v>
          </cell>
          <cell r="P698">
            <v>24796.542353960678</v>
          </cell>
          <cell r="Q698">
            <v>39178.935464893519</v>
          </cell>
          <cell r="R698">
            <v>48815.223542992833</v>
          </cell>
          <cell r="S698">
            <v>121549.21851418748</v>
          </cell>
          <cell r="T698">
            <v>1739.3393303191854</v>
          </cell>
          <cell r="U698">
            <v>1769.6397746713506</v>
          </cell>
          <cell r="V698">
            <v>1779.6585669150782</v>
          </cell>
          <cell r="W698">
            <v>1784.5682544536505</v>
          </cell>
          <cell r="X698">
            <v>1844.1718895612496</v>
          </cell>
          <cell r="Y698">
            <v>435.238445192109</v>
          </cell>
          <cell r="Z698">
            <v>480.56746210404759</v>
          </cell>
          <cell r="AA698">
            <v>525.2936622367389</v>
          </cell>
          <cell r="AB698">
            <v>533.16015227729497</v>
          </cell>
          <cell r="AC698">
            <v>652.96764287557653</v>
          </cell>
          <cell r="AD698">
            <v>7.7052280687991042</v>
          </cell>
          <cell r="AE698">
            <v>9.3379630355786691</v>
          </cell>
          <cell r="AF698">
            <v>8.3433771816668525</v>
          </cell>
          <cell r="AG698">
            <v>8.9047582292415424</v>
          </cell>
          <cell r="AH698">
            <v>7.5603879766778626</v>
          </cell>
        </row>
        <row r="699">
          <cell r="B699">
            <v>13934</v>
          </cell>
          <cell r="C699" t="str">
            <v>GA</v>
          </cell>
          <cell r="D699" t="str">
            <v>Cooperative</v>
          </cell>
          <cell r="E699">
            <v>2.8188228365507134E-2</v>
          </cell>
          <cell r="F699">
            <v>0</v>
          </cell>
          <cell r="G699">
            <v>0</v>
          </cell>
          <cell r="H699">
            <v>11492.163217808389</v>
          </cell>
          <cell r="I699">
            <v>11.608880937499999</v>
          </cell>
          <cell r="J699">
            <v>0</v>
          </cell>
          <cell r="K699">
            <v>0</v>
          </cell>
          <cell r="L699">
            <v>0</v>
          </cell>
          <cell r="M699">
            <v>0</v>
          </cell>
          <cell r="N699">
            <v>9.5324624036685388E-2</v>
          </cell>
          <cell r="O699">
            <v>8499.5802885891135</v>
          </cell>
          <cell r="P699">
            <v>24796.542353960678</v>
          </cell>
          <cell r="Q699">
            <v>39178.935464893519</v>
          </cell>
          <cell r="R699">
            <v>48815.223542992833</v>
          </cell>
          <cell r="S699">
            <v>121549.21851418748</v>
          </cell>
          <cell r="T699">
            <v>1739.3393303191854</v>
          </cell>
          <cell r="U699">
            <v>1769.6397746713506</v>
          </cell>
          <cell r="V699">
            <v>1779.6585669150782</v>
          </cell>
          <cell r="W699">
            <v>1784.5682544536505</v>
          </cell>
          <cell r="X699">
            <v>1844.1718895612496</v>
          </cell>
          <cell r="Y699">
            <v>435.238445192109</v>
          </cell>
          <cell r="Z699">
            <v>480.56746210404759</v>
          </cell>
          <cell r="AA699">
            <v>525.2936622367389</v>
          </cell>
          <cell r="AB699">
            <v>533.16015227729497</v>
          </cell>
          <cell r="AC699">
            <v>652.96764287557653</v>
          </cell>
          <cell r="AD699">
            <v>7.7052280687991042</v>
          </cell>
          <cell r="AE699">
            <v>9.3379630355786691</v>
          </cell>
          <cell r="AF699">
            <v>8.3433771816668525</v>
          </cell>
          <cell r="AG699">
            <v>8.9047582292415424</v>
          </cell>
          <cell r="AH699">
            <v>7.5603879766778626</v>
          </cell>
        </row>
        <row r="700">
          <cell r="B700">
            <v>13962</v>
          </cell>
          <cell r="C700" t="str">
            <v>GA</v>
          </cell>
          <cell r="D700" t="str">
            <v>Cooperative</v>
          </cell>
          <cell r="E700">
            <v>2.8188228365507134E-2</v>
          </cell>
          <cell r="F700">
            <v>1</v>
          </cell>
          <cell r="G700">
            <v>13777.502619297076</v>
          </cell>
          <cell r="H700">
            <v>13777.502619297076</v>
          </cell>
          <cell r="I700">
            <v>11.608880937499999</v>
          </cell>
          <cell r="J700">
            <v>19003.7</v>
          </cell>
          <cell r="K700">
            <v>144650</v>
          </cell>
          <cell r="L700">
            <v>10499</v>
          </cell>
          <cell r="M700">
            <v>0.12126595443101452</v>
          </cell>
          <cell r="N700">
            <v>0.12126595443101452</v>
          </cell>
          <cell r="O700">
            <v>8499.5802885891135</v>
          </cell>
          <cell r="P700">
            <v>24796.542353960678</v>
          </cell>
          <cell r="Q700">
            <v>39178.935464893519</v>
          </cell>
          <cell r="R700">
            <v>48815.223542992833</v>
          </cell>
          <cell r="S700">
            <v>121549.21851418748</v>
          </cell>
          <cell r="T700">
            <v>1739.3393303191854</v>
          </cell>
          <cell r="U700">
            <v>1769.6397746713506</v>
          </cell>
          <cell r="V700">
            <v>1779.6585669150782</v>
          </cell>
          <cell r="W700">
            <v>1784.5682544536505</v>
          </cell>
          <cell r="X700">
            <v>1844.1718895612496</v>
          </cell>
          <cell r="Y700">
            <v>435.238445192109</v>
          </cell>
          <cell r="Z700">
            <v>480.56746210404759</v>
          </cell>
          <cell r="AA700">
            <v>525.2936622367389</v>
          </cell>
          <cell r="AB700">
            <v>533.16015227729497</v>
          </cell>
          <cell r="AC700">
            <v>652.96764287557653</v>
          </cell>
          <cell r="AD700">
            <v>7.7052280687991042</v>
          </cell>
          <cell r="AE700">
            <v>9.3379630355786691</v>
          </cell>
          <cell r="AF700">
            <v>8.3433771816668525</v>
          </cell>
          <cell r="AG700">
            <v>8.9047582292415424</v>
          </cell>
          <cell r="AH700">
            <v>7.5603879766778626</v>
          </cell>
        </row>
        <row r="701">
          <cell r="B701">
            <v>13994</v>
          </cell>
          <cell r="C701" t="str">
            <v>GA</v>
          </cell>
          <cell r="D701" t="str">
            <v>Cooperative</v>
          </cell>
          <cell r="E701">
            <v>0.23498139377400287</v>
          </cell>
          <cell r="F701">
            <v>0</v>
          </cell>
          <cell r="G701">
            <v>0</v>
          </cell>
          <cell r="H701">
            <v>11492.163217808389</v>
          </cell>
          <cell r="I701">
            <v>11.608880937499999</v>
          </cell>
          <cell r="J701">
            <v>0</v>
          </cell>
          <cell r="K701">
            <v>0</v>
          </cell>
          <cell r="L701">
            <v>0</v>
          </cell>
          <cell r="M701">
            <v>0</v>
          </cell>
          <cell r="N701">
            <v>9.5324624036685388E-2</v>
          </cell>
          <cell r="O701">
            <v>8499.5802885891135</v>
          </cell>
          <cell r="P701">
            <v>24796.542353960678</v>
          </cell>
          <cell r="Q701">
            <v>39178.935464893519</v>
          </cell>
          <cell r="R701">
            <v>48815.223542992833</v>
          </cell>
          <cell r="S701">
            <v>121549.21851418748</v>
          </cell>
          <cell r="T701">
            <v>1739.3393303191854</v>
          </cell>
          <cell r="U701">
            <v>1769.6397746713506</v>
          </cell>
          <cell r="V701">
            <v>1779.6585669150782</v>
          </cell>
          <cell r="W701">
            <v>1784.5682544536505</v>
          </cell>
          <cell r="X701">
            <v>1844.1718895612496</v>
          </cell>
          <cell r="Y701">
            <v>435.238445192109</v>
          </cell>
          <cell r="Z701">
            <v>480.56746210404759</v>
          </cell>
          <cell r="AA701">
            <v>525.2936622367389</v>
          </cell>
          <cell r="AB701">
            <v>533.16015227729497</v>
          </cell>
          <cell r="AC701">
            <v>652.96764287557653</v>
          </cell>
          <cell r="AD701">
            <v>7.7052280687991042</v>
          </cell>
          <cell r="AE701">
            <v>9.3379630355786691</v>
          </cell>
          <cell r="AF701">
            <v>8.3433771816668525</v>
          </cell>
          <cell r="AG701">
            <v>8.9047582292415424</v>
          </cell>
          <cell r="AH701">
            <v>7.5603879766778626</v>
          </cell>
        </row>
        <row r="702">
          <cell r="B702">
            <v>31833</v>
          </cell>
          <cell r="C702" t="str">
            <v>GA</v>
          </cell>
          <cell r="D702" t="str">
            <v>Cooperative</v>
          </cell>
          <cell r="E702">
            <v>0.23411812724005171</v>
          </cell>
          <cell r="F702">
            <v>1</v>
          </cell>
          <cell r="G702">
            <v>14401.950805767599</v>
          </cell>
          <cell r="H702">
            <v>14401.950805767599</v>
          </cell>
          <cell r="I702">
            <v>11.608880937499999</v>
          </cell>
          <cell r="J702">
            <v>63613.4</v>
          </cell>
          <cell r="K702">
            <v>509397</v>
          </cell>
          <cell r="L702">
            <v>35370</v>
          </cell>
          <cell r="M702">
            <v>0.11520705181790922</v>
          </cell>
          <cell r="N702">
            <v>0.11520705181790922</v>
          </cell>
          <cell r="O702">
            <v>8499.5802885891135</v>
          </cell>
          <cell r="P702">
            <v>24796.542353960678</v>
          </cell>
          <cell r="Q702">
            <v>39178.935464893519</v>
          </cell>
          <cell r="R702">
            <v>48815.223542992833</v>
          </cell>
          <cell r="S702">
            <v>121549.21851418748</v>
          </cell>
          <cell r="T702">
            <v>1739.3393303191854</v>
          </cell>
          <cell r="U702">
            <v>1769.6397746713506</v>
          </cell>
          <cell r="V702">
            <v>1779.6585669150782</v>
          </cell>
          <cell r="W702">
            <v>1784.5682544536505</v>
          </cell>
          <cell r="X702">
            <v>1844.1718895612496</v>
          </cell>
          <cell r="Y702">
            <v>435.238445192109</v>
          </cell>
          <cell r="Z702">
            <v>480.56746210404759</v>
          </cell>
          <cell r="AA702">
            <v>525.2936622367389</v>
          </cell>
          <cell r="AB702">
            <v>533.16015227729497</v>
          </cell>
          <cell r="AC702">
            <v>652.96764287557653</v>
          </cell>
          <cell r="AD702">
            <v>7.7052280687991042</v>
          </cell>
          <cell r="AE702">
            <v>9.3379630355786691</v>
          </cell>
          <cell r="AF702">
            <v>8.3433771816668525</v>
          </cell>
          <cell r="AG702">
            <v>8.9047582292415424</v>
          </cell>
          <cell r="AH702">
            <v>7.5603879766778626</v>
          </cell>
        </row>
        <row r="703">
          <cell r="B703">
            <v>14649</v>
          </cell>
          <cell r="C703" t="str">
            <v>GA</v>
          </cell>
          <cell r="D703" t="str">
            <v>Cooperative</v>
          </cell>
          <cell r="E703">
            <v>2.8188228365507134E-2</v>
          </cell>
          <cell r="F703">
            <v>1</v>
          </cell>
          <cell r="G703">
            <v>14302.230979469905</v>
          </cell>
          <cell r="H703">
            <v>14302.230979469905</v>
          </cell>
          <cell r="I703">
            <v>11.608880937499999</v>
          </cell>
          <cell r="J703">
            <v>29864</v>
          </cell>
          <cell r="K703">
            <v>225017</v>
          </cell>
          <cell r="L703">
            <v>15733</v>
          </cell>
          <cell r="M703">
            <v>0.12297866256560061</v>
          </cell>
          <cell r="N703">
            <v>0.12297866256560061</v>
          </cell>
          <cell r="O703">
            <v>8499.5802885891135</v>
          </cell>
          <cell r="P703">
            <v>24796.542353960678</v>
          </cell>
          <cell r="Q703">
            <v>39178.935464893519</v>
          </cell>
          <cell r="R703">
            <v>48815.223542992833</v>
          </cell>
          <cell r="S703">
            <v>121549.21851418748</v>
          </cell>
          <cell r="T703">
            <v>1739.3393303191854</v>
          </cell>
          <cell r="U703">
            <v>1769.6397746713506</v>
          </cell>
          <cell r="V703">
            <v>1779.6585669150782</v>
          </cell>
          <cell r="W703">
            <v>1784.5682544536505</v>
          </cell>
          <cell r="X703">
            <v>1844.1718895612496</v>
          </cell>
          <cell r="Y703">
            <v>435.238445192109</v>
          </cell>
          <cell r="Z703">
            <v>480.56746210404759</v>
          </cell>
          <cell r="AA703">
            <v>525.2936622367389</v>
          </cell>
          <cell r="AB703">
            <v>533.16015227729497</v>
          </cell>
          <cell r="AC703">
            <v>652.96764287557653</v>
          </cell>
          <cell r="AD703">
            <v>7.7052280687991042</v>
          </cell>
          <cell r="AE703">
            <v>9.3379630355786691</v>
          </cell>
          <cell r="AF703">
            <v>8.3433771816668525</v>
          </cell>
          <cell r="AG703">
            <v>8.9047582292415424</v>
          </cell>
          <cell r="AH703">
            <v>7.5603879766778626</v>
          </cell>
        </row>
        <row r="704">
          <cell r="B704">
            <v>15700</v>
          </cell>
          <cell r="C704" t="str">
            <v>GA</v>
          </cell>
          <cell r="D704" t="str">
            <v>Cooperative</v>
          </cell>
          <cell r="E704">
            <v>2.8188228365507134E-2</v>
          </cell>
          <cell r="F704">
            <v>1</v>
          </cell>
          <cell r="G704">
            <v>12786.163122818152</v>
          </cell>
          <cell r="H704">
            <v>12786.163122818152</v>
          </cell>
          <cell r="I704">
            <v>11.608880937499999</v>
          </cell>
          <cell r="J704">
            <v>26351.9</v>
          </cell>
          <cell r="K704">
            <v>201446</v>
          </cell>
          <cell r="L704">
            <v>15755</v>
          </cell>
          <cell r="M704">
            <v>0.11991861327579723</v>
          </cell>
          <cell r="N704">
            <v>0.11991861327579723</v>
          </cell>
          <cell r="O704">
            <v>8499.5802885891135</v>
          </cell>
          <cell r="P704">
            <v>24796.542353960678</v>
          </cell>
          <cell r="Q704">
            <v>39178.935464893519</v>
          </cell>
          <cell r="R704">
            <v>48815.223542992833</v>
          </cell>
          <cell r="S704">
            <v>121549.21851418748</v>
          </cell>
          <cell r="T704">
            <v>1739.3393303191854</v>
          </cell>
          <cell r="U704">
            <v>1769.6397746713506</v>
          </cell>
          <cell r="V704">
            <v>1779.6585669150782</v>
          </cell>
          <cell r="W704">
            <v>1784.5682544536505</v>
          </cell>
          <cell r="X704">
            <v>1844.1718895612496</v>
          </cell>
          <cell r="Y704">
            <v>435.238445192109</v>
          </cell>
          <cell r="Z704">
            <v>480.56746210404759</v>
          </cell>
          <cell r="AA704">
            <v>525.2936622367389</v>
          </cell>
          <cell r="AB704">
            <v>533.16015227729497</v>
          </cell>
          <cell r="AC704">
            <v>652.96764287557653</v>
          </cell>
          <cell r="AD704">
            <v>7.7052280687991042</v>
          </cell>
          <cell r="AE704">
            <v>9.3379630355786691</v>
          </cell>
          <cell r="AF704">
            <v>8.3433771816668525</v>
          </cell>
          <cell r="AG704">
            <v>8.9047582292415424</v>
          </cell>
          <cell r="AH704">
            <v>7.5603879766778626</v>
          </cell>
        </row>
        <row r="705">
          <cell r="B705">
            <v>16674</v>
          </cell>
          <cell r="C705" t="str">
            <v>GA</v>
          </cell>
          <cell r="D705" t="str">
            <v>Cooperative</v>
          </cell>
          <cell r="E705">
            <v>0.23508517737969792</v>
          </cell>
          <cell r="F705">
            <v>1</v>
          </cell>
          <cell r="G705">
            <v>14255.677300494521</v>
          </cell>
          <cell r="H705">
            <v>14255.677300494521</v>
          </cell>
          <cell r="I705">
            <v>11.608880937499999</v>
          </cell>
          <cell r="J705">
            <v>82243.399999999994</v>
          </cell>
          <cell r="K705">
            <v>735094</v>
          </cell>
          <cell r="L705">
            <v>51565</v>
          </cell>
          <cell r="M705">
            <v>0.10210946716133412</v>
          </cell>
          <cell r="N705">
            <v>0.10210946716133412</v>
          </cell>
          <cell r="O705">
            <v>8499.5802885891135</v>
          </cell>
          <cell r="P705">
            <v>24796.542353960678</v>
          </cell>
          <cell r="Q705">
            <v>39178.935464893519</v>
          </cell>
          <cell r="R705">
            <v>48815.223542992833</v>
          </cell>
          <cell r="S705">
            <v>121549.21851418748</v>
          </cell>
          <cell r="T705">
            <v>1739.3393303191854</v>
          </cell>
          <cell r="U705">
            <v>1769.6397746713506</v>
          </cell>
          <cell r="V705">
            <v>1779.6585669150782</v>
          </cell>
          <cell r="W705">
            <v>1784.5682544536505</v>
          </cell>
          <cell r="X705">
            <v>1844.1718895612496</v>
          </cell>
          <cell r="Y705">
            <v>435.238445192109</v>
          </cell>
          <cell r="Z705">
            <v>480.56746210404759</v>
          </cell>
          <cell r="AA705">
            <v>525.2936622367389</v>
          </cell>
          <cell r="AB705">
            <v>533.16015227729497</v>
          </cell>
          <cell r="AC705">
            <v>652.96764287557653</v>
          </cell>
          <cell r="AD705">
            <v>7.7052280687991042</v>
          </cell>
          <cell r="AE705">
            <v>9.3379630355786691</v>
          </cell>
          <cell r="AF705">
            <v>8.3433771816668525</v>
          </cell>
          <cell r="AG705">
            <v>8.9047582292415424</v>
          </cell>
          <cell r="AH705">
            <v>7.5603879766778626</v>
          </cell>
        </row>
        <row r="706">
          <cell r="B706">
            <v>16865</v>
          </cell>
          <cell r="C706" t="str">
            <v>GA</v>
          </cell>
          <cell r="D706" t="str">
            <v>Cooperative</v>
          </cell>
          <cell r="E706">
            <v>2.8188228365507134E-2</v>
          </cell>
          <cell r="F706">
            <v>1</v>
          </cell>
          <cell r="G706">
            <v>13995.698504831047</v>
          </cell>
          <cell r="H706">
            <v>13995.698504831047</v>
          </cell>
          <cell r="I706">
            <v>11.608880937499999</v>
          </cell>
          <cell r="J706">
            <v>268348</v>
          </cell>
          <cell r="K706">
            <v>2365427</v>
          </cell>
          <cell r="L706">
            <v>169011</v>
          </cell>
          <cell r="M706">
            <v>0.10349237456343664</v>
          </cell>
          <cell r="N706">
            <v>0.10349237456343664</v>
          </cell>
          <cell r="O706">
            <v>8499.5802885891135</v>
          </cell>
          <cell r="P706">
            <v>24796.542353960678</v>
          </cell>
          <cell r="Q706">
            <v>39178.935464893519</v>
          </cell>
          <cell r="R706">
            <v>48815.223542992833</v>
          </cell>
          <cell r="S706">
            <v>121549.21851418748</v>
          </cell>
          <cell r="T706">
            <v>1739.3393303191854</v>
          </cell>
          <cell r="U706">
            <v>1769.6397746713506</v>
          </cell>
          <cell r="V706">
            <v>1779.6585669150782</v>
          </cell>
          <cell r="W706">
            <v>1784.5682544536505</v>
          </cell>
          <cell r="X706">
            <v>1844.1718895612496</v>
          </cell>
          <cell r="Y706">
            <v>435.238445192109</v>
          </cell>
          <cell r="Z706">
            <v>480.56746210404759</v>
          </cell>
          <cell r="AA706">
            <v>525.2936622367389</v>
          </cell>
          <cell r="AB706">
            <v>533.16015227729497</v>
          </cell>
          <cell r="AC706">
            <v>652.96764287557653</v>
          </cell>
          <cell r="AD706">
            <v>7.7052280687991042</v>
          </cell>
          <cell r="AE706">
            <v>9.3379630355786691</v>
          </cell>
          <cell r="AF706">
            <v>8.3433771816668525</v>
          </cell>
          <cell r="AG706">
            <v>8.9047582292415424</v>
          </cell>
          <cell r="AH706">
            <v>7.5603879766778626</v>
          </cell>
        </row>
        <row r="707">
          <cell r="B707">
            <v>17290</v>
          </cell>
          <cell r="C707" t="str">
            <v>GA</v>
          </cell>
          <cell r="D707" t="str">
            <v>Cooperative</v>
          </cell>
          <cell r="E707">
            <v>2.8188228365507134E-2</v>
          </cell>
          <cell r="F707">
            <v>0</v>
          </cell>
          <cell r="G707">
            <v>0</v>
          </cell>
          <cell r="H707">
            <v>11492.163217808389</v>
          </cell>
          <cell r="I707">
            <v>11.608880937499999</v>
          </cell>
          <cell r="J707">
            <v>0</v>
          </cell>
          <cell r="K707">
            <v>0</v>
          </cell>
          <cell r="L707">
            <v>0</v>
          </cell>
          <cell r="M707">
            <v>0</v>
          </cell>
          <cell r="N707">
            <v>9.5324624036685388E-2</v>
          </cell>
          <cell r="O707">
            <v>8499.5802885891135</v>
          </cell>
          <cell r="P707">
            <v>24796.542353960678</v>
          </cell>
          <cell r="Q707">
            <v>39178.935464893519</v>
          </cell>
          <cell r="R707">
            <v>48815.223542992833</v>
          </cell>
          <cell r="S707">
            <v>121549.21851418748</v>
          </cell>
          <cell r="T707">
            <v>1739.3393303191854</v>
          </cell>
          <cell r="U707">
            <v>1769.6397746713506</v>
          </cell>
          <cell r="V707">
            <v>1779.6585669150782</v>
          </cell>
          <cell r="W707">
            <v>1784.5682544536505</v>
          </cell>
          <cell r="X707">
            <v>1844.1718895612496</v>
          </cell>
          <cell r="Y707">
            <v>435.238445192109</v>
          </cell>
          <cell r="Z707">
            <v>480.56746210404759</v>
          </cell>
          <cell r="AA707">
            <v>525.2936622367389</v>
          </cell>
          <cell r="AB707">
            <v>533.16015227729497</v>
          </cell>
          <cell r="AC707">
            <v>652.96764287557653</v>
          </cell>
          <cell r="AD707">
            <v>7.7052280687991042</v>
          </cell>
          <cell r="AE707">
            <v>9.3379630355786691</v>
          </cell>
          <cell r="AF707">
            <v>8.3433771816668525</v>
          </cell>
          <cell r="AG707">
            <v>8.9047582292415424</v>
          </cell>
          <cell r="AH707">
            <v>7.5603879766778626</v>
          </cell>
        </row>
        <row r="708">
          <cell r="B708">
            <v>22056</v>
          </cell>
          <cell r="C708" t="str">
            <v>GA</v>
          </cell>
          <cell r="D708" t="str">
            <v>Cooperative</v>
          </cell>
          <cell r="E708">
            <v>2.8188228365507134E-2</v>
          </cell>
          <cell r="F708">
            <v>0</v>
          </cell>
          <cell r="G708">
            <v>0</v>
          </cell>
          <cell r="H708">
            <v>11492.163217808389</v>
          </cell>
          <cell r="I708">
            <v>11.608880937499999</v>
          </cell>
          <cell r="J708">
            <v>0</v>
          </cell>
          <cell r="K708">
            <v>0</v>
          </cell>
          <cell r="L708">
            <v>0</v>
          </cell>
          <cell r="M708">
            <v>0</v>
          </cell>
          <cell r="N708">
            <v>9.5324624036685388E-2</v>
          </cell>
          <cell r="O708">
            <v>8499.5802885891135</v>
          </cell>
          <cell r="P708">
            <v>24796.542353960678</v>
          </cell>
          <cell r="Q708">
            <v>39178.935464893519</v>
          </cell>
          <cell r="R708">
            <v>48815.223542992833</v>
          </cell>
          <cell r="S708">
            <v>121549.21851418748</v>
          </cell>
          <cell r="T708">
            <v>1739.3393303191854</v>
          </cell>
          <cell r="U708">
            <v>1769.6397746713506</v>
          </cell>
          <cell r="V708">
            <v>1779.6585669150782</v>
          </cell>
          <cell r="W708">
            <v>1784.5682544536505</v>
          </cell>
          <cell r="X708">
            <v>1844.1718895612496</v>
          </cell>
          <cell r="Y708">
            <v>435.238445192109</v>
          </cell>
          <cell r="Z708">
            <v>480.56746210404759</v>
          </cell>
          <cell r="AA708">
            <v>525.2936622367389</v>
          </cell>
          <cell r="AB708">
            <v>533.16015227729497</v>
          </cell>
          <cell r="AC708">
            <v>652.96764287557653</v>
          </cell>
          <cell r="AD708">
            <v>7.7052280687991042</v>
          </cell>
          <cell r="AE708">
            <v>9.3379630355786691</v>
          </cell>
          <cell r="AF708">
            <v>8.3433771816668525</v>
          </cell>
          <cell r="AG708">
            <v>8.9047582292415424</v>
          </cell>
          <cell r="AH708">
            <v>7.5603879766778626</v>
          </cell>
        </row>
        <row r="709">
          <cell r="B709">
            <v>17832</v>
          </cell>
          <cell r="C709" t="str">
            <v>GA</v>
          </cell>
          <cell r="D709" t="str">
            <v>Cooperative</v>
          </cell>
          <cell r="E709">
            <v>0.21964933848495494</v>
          </cell>
          <cell r="F709">
            <v>1</v>
          </cell>
          <cell r="G709">
            <v>15115.226965286465</v>
          </cell>
          <cell r="H709">
            <v>15115.226965286465</v>
          </cell>
          <cell r="I709">
            <v>11.608880937499999</v>
          </cell>
          <cell r="J709">
            <v>149772</v>
          </cell>
          <cell r="K709">
            <v>1486114</v>
          </cell>
          <cell r="L709">
            <v>98319</v>
          </cell>
          <cell r="M709">
            <v>9.156465602320632E-2</v>
          </cell>
          <cell r="N709">
            <v>9.156465602320632E-2</v>
          </cell>
          <cell r="O709">
            <v>8499.5802885891135</v>
          </cell>
          <cell r="P709">
            <v>24796.542353960678</v>
          </cell>
          <cell r="Q709">
            <v>39178.935464893519</v>
          </cell>
          <cell r="R709">
            <v>48815.223542992833</v>
          </cell>
          <cell r="S709">
            <v>121549.21851418748</v>
          </cell>
          <cell r="T709">
            <v>1739.3393303191854</v>
          </cell>
          <cell r="U709">
            <v>1769.6397746713506</v>
          </cell>
          <cell r="V709">
            <v>1779.6585669150782</v>
          </cell>
          <cell r="W709">
            <v>1784.5682544536505</v>
          </cell>
          <cell r="X709">
            <v>1844.1718895612496</v>
          </cell>
          <cell r="Y709">
            <v>435.238445192109</v>
          </cell>
          <cell r="Z709">
            <v>480.56746210404759</v>
          </cell>
          <cell r="AA709">
            <v>525.2936622367389</v>
          </cell>
          <cell r="AB709">
            <v>533.16015227729497</v>
          </cell>
          <cell r="AC709">
            <v>652.96764287557653</v>
          </cell>
          <cell r="AD709">
            <v>7.7052280687991042</v>
          </cell>
          <cell r="AE709">
            <v>9.3379630355786691</v>
          </cell>
          <cell r="AF709">
            <v>8.3433771816668525</v>
          </cell>
          <cell r="AG709">
            <v>8.9047582292415424</v>
          </cell>
          <cell r="AH709">
            <v>7.5603879766778626</v>
          </cell>
        </row>
        <row r="710">
          <cell r="B710">
            <v>10624</v>
          </cell>
          <cell r="C710" t="str">
            <v>GA</v>
          </cell>
          <cell r="D710" t="str">
            <v>Cooperative</v>
          </cell>
          <cell r="E710">
            <v>2.8188228365507134E-2</v>
          </cell>
          <cell r="F710">
            <v>1</v>
          </cell>
          <cell r="G710">
            <v>14776.405744872542</v>
          </cell>
          <cell r="H710">
            <v>14776.405744872542</v>
          </cell>
          <cell r="I710">
            <v>11.608880937499999</v>
          </cell>
          <cell r="J710">
            <v>35885</v>
          </cell>
          <cell r="K710">
            <v>278816</v>
          </cell>
          <cell r="L710">
            <v>18869</v>
          </cell>
          <cell r="M710">
            <v>0.11927731660695136</v>
          </cell>
          <cell r="N710">
            <v>0.11927731660695136</v>
          </cell>
          <cell r="O710">
            <v>8499.5802885891135</v>
          </cell>
          <cell r="P710">
            <v>24796.542353960678</v>
          </cell>
          <cell r="Q710">
            <v>39178.935464893519</v>
          </cell>
          <cell r="R710">
            <v>48815.223542992833</v>
          </cell>
          <cell r="S710">
            <v>121549.21851418748</v>
          </cell>
          <cell r="T710">
            <v>1739.3393303191854</v>
          </cell>
          <cell r="U710">
            <v>1769.6397746713506</v>
          </cell>
          <cell r="V710">
            <v>1779.6585669150782</v>
          </cell>
          <cell r="W710">
            <v>1784.5682544536505</v>
          </cell>
          <cell r="X710">
            <v>1844.1718895612496</v>
          </cell>
          <cell r="Y710">
            <v>435.238445192109</v>
          </cell>
          <cell r="Z710">
            <v>480.56746210404759</v>
          </cell>
          <cell r="AA710">
            <v>525.2936622367389</v>
          </cell>
          <cell r="AB710">
            <v>533.16015227729497</v>
          </cell>
          <cell r="AC710">
            <v>652.96764287557653</v>
          </cell>
          <cell r="AD710">
            <v>7.7052280687991042</v>
          </cell>
          <cell r="AE710">
            <v>9.3379630355786691</v>
          </cell>
          <cell r="AF710">
            <v>8.3433771816668525</v>
          </cell>
          <cell r="AG710">
            <v>8.9047582292415424</v>
          </cell>
          <cell r="AH710">
            <v>7.5603879766778626</v>
          </cell>
        </row>
        <row r="711">
          <cell r="B711">
            <v>18305</v>
          </cell>
          <cell r="C711" t="str">
            <v>GA</v>
          </cell>
          <cell r="D711" t="str">
            <v>Cooperative</v>
          </cell>
          <cell r="E711">
            <v>2.8188228365507134E-2</v>
          </cell>
          <cell r="F711">
            <v>1</v>
          </cell>
          <cell r="G711">
            <v>15176.287473776816</v>
          </cell>
          <cell r="H711">
            <v>15176.287473776816</v>
          </cell>
          <cell r="I711">
            <v>11.608880937499999</v>
          </cell>
          <cell r="J711">
            <v>29418.7</v>
          </cell>
          <cell r="K711">
            <v>224260</v>
          </cell>
          <cell r="L711">
            <v>14777</v>
          </cell>
          <cell r="M711">
            <v>0.12200199231534269</v>
          </cell>
          <cell r="N711">
            <v>0.12200199231534269</v>
          </cell>
          <cell r="O711">
            <v>8499.5802885891135</v>
          </cell>
          <cell r="P711">
            <v>24796.542353960678</v>
          </cell>
          <cell r="Q711">
            <v>39178.935464893519</v>
          </cell>
          <cell r="R711">
            <v>48815.223542992833</v>
          </cell>
          <cell r="S711">
            <v>121549.21851418748</v>
          </cell>
          <cell r="T711">
            <v>1739.3393303191854</v>
          </cell>
          <cell r="U711">
            <v>1769.6397746713506</v>
          </cell>
          <cell r="V711">
            <v>1779.6585669150782</v>
          </cell>
          <cell r="W711">
            <v>1784.5682544536505</v>
          </cell>
          <cell r="X711">
            <v>1844.1718895612496</v>
          </cell>
          <cell r="Y711">
            <v>435.238445192109</v>
          </cell>
          <cell r="Z711">
            <v>480.56746210404759</v>
          </cell>
          <cell r="AA711">
            <v>525.2936622367389</v>
          </cell>
          <cell r="AB711">
            <v>533.16015227729497</v>
          </cell>
          <cell r="AC711">
            <v>652.96764287557653</v>
          </cell>
          <cell r="AD711">
            <v>7.7052280687991042</v>
          </cell>
          <cell r="AE711">
            <v>9.3379630355786691</v>
          </cell>
          <cell r="AF711">
            <v>8.3433771816668525</v>
          </cell>
          <cell r="AG711">
            <v>8.9047582292415424</v>
          </cell>
          <cell r="AH711">
            <v>7.5603879766778626</v>
          </cell>
        </row>
        <row r="712">
          <cell r="B712">
            <v>18499</v>
          </cell>
          <cell r="C712" t="str">
            <v>GA</v>
          </cell>
          <cell r="D712" t="str">
            <v>Cooperative</v>
          </cell>
          <cell r="E712">
            <v>2.8188228365507134E-2</v>
          </cell>
          <cell r="F712">
            <v>1</v>
          </cell>
          <cell r="G712">
            <v>10680.76125592417</v>
          </cell>
          <cell r="H712">
            <v>10680.76125592417</v>
          </cell>
          <cell r="I712">
            <v>11.608880937499999</v>
          </cell>
          <cell r="J712">
            <v>20008</v>
          </cell>
          <cell r="K712">
            <v>144233</v>
          </cell>
          <cell r="L712">
            <v>13504</v>
          </cell>
          <cell r="M712">
            <v>0.12567723102091755</v>
          </cell>
          <cell r="N712">
            <v>0.12567723102091755</v>
          </cell>
          <cell r="O712">
            <v>8499.5802885891135</v>
          </cell>
          <cell r="P712">
            <v>24796.542353960678</v>
          </cell>
          <cell r="Q712">
            <v>39178.935464893519</v>
          </cell>
          <cell r="R712">
            <v>48815.223542992833</v>
          </cell>
          <cell r="S712">
            <v>121549.21851418748</v>
          </cell>
          <cell r="T712">
            <v>1739.3393303191854</v>
          </cell>
          <cell r="U712">
            <v>1769.6397746713506</v>
          </cell>
          <cell r="V712">
            <v>1779.6585669150782</v>
          </cell>
          <cell r="W712">
            <v>1784.5682544536505</v>
          </cell>
          <cell r="X712">
            <v>1844.1718895612496</v>
          </cell>
          <cell r="Y712">
            <v>435.238445192109</v>
          </cell>
          <cell r="Z712">
            <v>480.56746210404759</v>
          </cell>
          <cell r="AA712">
            <v>525.2936622367389</v>
          </cell>
          <cell r="AB712">
            <v>533.16015227729497</v>
          </cell>
          <cell r="AC712">
            <v>652.96764287557653</v>
          </cell>
          <cell r="AD712">
            <v>7.7052280687991042</v>
          </cell>
          <cell r="AE712">
            <v>9.3379630355786691</v>
          </cell>
          <cell r="AF712">
            <v>8.3433771816668525</v>
          </cell>
          <cell r="AG712">
            <v>8.9047582292415424</v>
          </cell>
          <cell r="AH712">
            <v>7.5603879766778626</v>
          </cell>
        </row>
        <row r="713">
          <cell r="B713">
            <v>18956</v>
          </cell>
          <cell r="C713" t="str">
            <v>GA</v>
          </cell>
          <cell r="D713" t="str">
            <v>Cooperative</v>
          </cell>
          <cell r="E713">
            <v>0.21835557897201732</v>
          </cell>
          <cell r="F713">
            <v>1</v>
          </cell>
          <cell r="G713">
            <v>13835.890793144679</v>
          </cell>
          <cell r="H713">
            <v>13835.890793144679</v>
          </cell>
          <cell r="I713">
            <v>11.608880937499999</v>
          </cell>
          <cell r="J713">
            <v>35620.1</v>
          </cell>
          <cell r="K713">
            <v>277714</v>
          </cell>
          <cell r="L713">
            <v>20072</v>
          </cell>
          <cell r="M713">
            <v>0.11819331579203785</v>
          </cell>
          <cell r="N713">
            <v>0.11819331579203785</v>
          </cell>
          <cell r="O713">
            <v>8499.5802885891135</v>
          </cell>
          <cell r="P713">
            <v>24796.542353960678</v>
          </cell>
          <cell r="Q713">
            <v>39178.935464893519</v>
          </cell>
          <cell r="R713">
            <v>48815.223542992833</v>
          </cell>
          <cell r="S713">
            <v>121549.21851418748</v>
          </cell>
          <cell r="T713">
            <v>1739.3393303191854</v>
          </cell>
          <cell r="U713">
            <v>1769.6397746713506</v>
          </cell>
          <cell r="V713">
            <v>1779.6585669150782</v>
          </cell>
          <cell r="W713">
            <v>1784.5682544536505</v>
          </cell>
          <cell r="X713">
            <v>1844.1718895612496</v>
          </cell>
          <cell r="Y713">
            <v>435.238445192109</v>
          </cell>
          <cell r="Z713">
            <v>480.56746210404759</v>
          </cell>
          <cell r="AA713">
            <v>525.2936622367389</v>
          </cell>
          <cell r="AB713">
            <v>533.16015227729497</v>
          </cell>
          <cell r="AC713">
            <v>652.96764287557653</v>
          </cell>
          <cell r="AD713">
            <v>7.7052280687991042</v>
          </cell>
          <cell r="AE713">
            <v>9.3379630355786691</v>
          </cell>
          <cell r="AF713">
            <v>8.3433771816668525</v>
          </cell>
          <cell r="AG713">
            <v>8.9047582292415424</v>
          </cell>
          <cell r="AH713">
            <v>7.5603879766778626</v>
          </cell>
        </row>
        <row r="714">
          <cell r="B714">
            <v>19154</v>
          </cell>
          <cell r="C714" t="str">
            <v>GA</v>
          </cell>
          <cell r="D714" t="str">
            <v>Cooperative</v>
          </cell>
          <cell r="E714">
            <v>2.8188228365507134E-2</v>
          </cell>
          <cell r="F714">
            <v>1</v>
          </cell>
          <cell r="G714">
            <v>11635.18113299295</v>
          </cell>
          <cell r="H714">
            <v>11635.18113299295</v>
          </cell>
          <cell r="I714">
            <v>11.608880937499999</v>
          </cell>
          <cell r="J714">
            <v>23688</v>
          </cell>
          <cell r="K714">
            <v>191422</v>
          </cell>
          <cell r="L714">
            <v>16452</v>
          </cell>
          <cell r="M714">
            <v>0.11177465646474805</v>
          </cell>
          <cell r="N714">
            <v>0.11177465646474805</v>
          </cell>
          <cell r="O714">
            <v>8499.5802885891135</v>
          </cell>
          <cell r="P714">
            <v>24796.542353960678</v>
          </cell>
          <cell r="Q714">
            <v>39178.935464893519</v>
          </cell>
          <cell r="R714">
            <v>48815.223542992833</v>
          </cell>
          <cell r="S714">
            <v>121549.21851418748</v>
          </cell>
          <cell r="T714">
            <v>1739.3393303191854</v>
          </cell>
          <cell r="U714">
            <v>1769.6397746713506</v>
          </cell>
          <cell r="V714">
            <v>1779.6585669150782</v>
          </cell>
          <cell r="W714">
            <v>1784.5682544536505</v>
          </cell>
          <cell r="X714">
            <v>1844.1718895612496</v>
          </cell>
          <cell r="Y714">
            <v>435.238445192109</v>
          </cell>
          <cell r="Z714">
            <v>480.56746210404759</v>
          </cell>
          <cell r="AA714">
            <v>525.2936622367389</v>
          </cell>
          <cell r="AB714">
            <v>533.16015227729497</v>
          </cell>
          <cell r="AC714">
            <v>652.96764287557653</v>
          </cell>
          <cell r="AD714">
            <v>7.7052280687991042</v>
          </cell>
          <cell r="AE714">
            <v>9.3379630355786691</v>
          </cell>
          <cell r="AF714">
            <v>8.3433771816668525</v>
          </cell>
          <cell r="AG714">
            <v>8.9047582292415424</v>
          </cell>
          <cell r="AH714">
            <v>7.5603879766778626</v>
          </cell>
        </row>
        <row r="715">
          <cell r="B715">
            <v>19581</v>
          </cell>
          <cell r="C715" t="str">
            <v>GA</v>
          </cell>
          <cell r="D715" t="str">
            <v>Cooperative</v>
          </cell>
          <cell r="E715">
            <v>2.8188228365507134E-2</v>
          </cell>
          <cell r="F715">
            <v>0</v>
          </cell>
          <cell r="G715">
            <v>0</v>
          </cell>
          <cell r="H715">
            <v>11492.163217808389</v>
          </cell>
          <cell r="I715">
            <v>11.608880937499999</v>
          </cell>
          <cell r="J715">
            <v>0</v>
          </cell>
          <cell r="K715">
            <v>0</v>
          </cell>
          <cell r="L715">
            <v>0</v>
          </cell>
          <cell r="M715">
            <v>0</v>
          </cell>
          <cell r="N715">
            <v>9.5324624036685388E-2</v>
          </cell>
          <cell r="O715">
            <v>8499.5802885891135</v>
          </cell>
          <cell r="P715">
            <v>24796.542353960678</v>
          </cell>
          <cell r="Q715">
            <v>39178.935464893519</v>
          </cell>
          <cell r="R715">
            <v>48815.223542992833</v>
          </cell>
          <cell r="S715">
            <v>121549.21851418748</v>
          </cell>
          <cell r="T715">
            <v>1739.3393303191854</v>
          </cell>
          <cell r="U715">
            <v>1769.6397746713506</v>
          </cell>
          <cell r="V715">
            <v>1779.6585669150782</v>
          </cell>
          <cell r="W715">
            <v>1784.5682544536505</v>
          </cell>
          <cell r="X715">
            <v>1844.1718895612496</v>
          </cell>
          <cell r="Y715">
            <v>435.238445192109</v>
          </cell>
          <cell r="Z715">
            <v>480.56746210404759</v>
          </cell>
          <cell r="AA715">
            <v>525.2936622367389</v>
          </cell>
          <cell r="AB715">
            <v>533.16015227729497</v>
          </cell>
          <cell r="AC715">
            <v>652.96764287557653</v>
          </cell>
          <cell r="AD715">
            <v>7.7052280687991042</v>
          </cell>
          <cell r="AE715">
            <v>9.3379630355786691</v>
          </cell>
          <cell r="AF715">
            <v>8.3433771816668525</v>
          </cell>
          <cell r="AG715">
            <v>8.9047582292415424</v>
          </cell>
          <cell r="AH715">
            <v>7.5603879766778626</v>
          </cell>
        </row>
        <row r="716">
          <cell r="B716">
            <v>20065</v>
          </cell>
          <cell r="C716" t="str">
            <v>GA</v>
          </cell>
          <cell r="D716" t="str">
            <v>Cooperative</v>
          </cell>
          <cell r="E716">
            <v>0.23860203723217419</v>
          </cell>
          <cell r="F716">
            <v>1</v>
          </cell>
          <cell r="G716">
            <v>14808.241897401123</v>
          </cell>
          <cell r="H716">
            <v>14808.241897401123</v>
          </cell>
          <cell r="I716">
            <v>11.608880937499999</v>
          </cell>
          <cell r="J716">
            <v>211515.2</v>
          </cell>
          <cell r="K716">
            <v>1812514</v>
          </cell>
          <cell r="L716">
            <v>122399</v>
          </cell>
          <cell r="M716">
            <v>0.10728977265034713</v>
          </cell>
          <cell r="N716">
            <v>0.10728977265034713</v>
          </cell>
          <cell r="O716">
            <v>8499.5802885891135</v>
          </cell>
          <cell r="P716">
            <v>24796.542353960678</v>
          </cell>
          <cell r="Q716">
            <v>39178.935464893519</v>
          </cell>
          <cell r="R716">
            <v>48815.223542992833</v>
          </cell>
          <cell r="S716">
            <v>121549.21851418748</v>
          </cell>
          <cell r="T716">
            <v>1739.3393303191854</v>
          </cell>
          <cell r="U716">
            <v>1769.6397746713506</v>
          </cell>
          <cell r="V716">
            <v>1779.6585669150782</v>
          </cell>
          <cell r="W716">
            <v>1784.5682544536505</v>
          </cell>
          <cell r="X716">
            <v>1844.1718895612496</v>
          </cell>
          <cell r="Y716">
            <v>435.238445192109</v>
          </cell>
          <cell r="Z716">
            <v>480.56746210404759</v>
          </cell>
          <cell r="AA716">
            <v>525.2936622367389</v>
          </cell>
          <cell r="AB716">
            <v>533.16015227729497</v>
          </cell>
          <cell r="AC716">
            <v>652.96764287557653</v>
          </cell>
          <cell r="AD716">
            <v>7.7052280687991042</v>
          </cell>
          <cell r="AE716">
            <v>9.3379630355786691</v>
          </cell>
          <cell r="AF716">
            <v>8.3433771816668525</v>
          </cell>
          <cell r="AG716">
            <v>8.9047582292415424</v>
          </cell>
          <cell r="AH716">
            <v>7.5603879766778626</v>
          </cell>
        </row>
        <row r="717">
          <cell r="B717">
            <v>20146</v>
          </cell>
          <cell r="C717" t="str">
            <v>GA</v>
          </cell>
          <cell r="D717" t="str">
            <v>Cooperative</v>
          </cell>
          <cell r="E717">
            <v>2.8188228365507134E-2</v>
          </cell>
          <cell r="F717">
            <v>1</v>
          </cell>
          <cell r="G717">
            <v>12326.529250883863</v>
          </cell>
          <cell r="H717">
            <v>12326.529250883863</v>
          </cell>
          <cell r="I717">
            <v>11.608880937499999</v>
          </cell>
          <cell r="J717">
            <v>22538.6</v>
          </cell>
          <cell r="K717">
            <v>184787</v>
          </cell>
          <cell r="L717">
            <v>14991</v>
          </cell>
          <cell r="M717">
            <v>0.1106693392413495</v>
          </cell>
          <cell r="N717">
            <v>0.1106693392413495</v>
          </cell>
          <cell r="O717">
            <v>8499.5802885891135</v>
          </cell>
          <cell r="P717">
            <v>24796.542353960678</v>
          </cell>
          <cell r="Q717">
            <v>39178.935464893519</v>
          </cell>
          <cell r="R717">
            <v>48815.223542992833</v>
          </cell>
          <cell r="S717">
            <v>121549.21851418748</v>
          </cell>
          <cell r="T717">
            <v>1739.3393303191854</v>
          </cell>
          <cell r="U717">
            <v>1769.6397746713506</v>
          </cell>
          <cell r="V717">
            <v>1779.6585669150782</v>
          </cell>
          <cell r="W717">
            <v>1784.5682544536505</v>
          </cell>
          <cell r="X717">
            <v>1844.1718895612496</v>
          </cell>
          <cell r="Y717">
            <v>435.238445192109</v>
          </cell>
          <cell r="Z717">
            <v>480.56746210404759</v>
          </cell>
          <cell r="AA717">
            <v>525.2936622367389</v>
          </cell>
          <cell r="AB717">
            <v>533.16015227729497</v>
          </cell>
          <cell r="AC717">
            <v>652.96764287557653</v>
          </cell>
          <cell r="AD717">
            <v>7.7052280687991042</v>
          </cell>
          <cell r="AE717">
            <v>9.3379630355786691</v>
          </cell>
          <cell r="AF717">
            <v>8.3433771816668525</v>
          </cell>
          <cell r="AG717">
            <v>8.9047582292415424</v>
          </cell>
          <cell r="AH717">
            <v>7.5603879766778626</v>
          </cell>
        </row>
        <row r="718">
          <cell r="B718">
            <v>8333</v>
          </cell>
          <cell r="C718" t="str">
            <v>GA</v>
          </cell>
          <cell r="D718" t="str">
            <v>Cooperative</v>
          </cell>
          <cell r="E718">
            <v>2.8188228365507134E-2</v>
          </cell>
          <cell r="F718">
            <v>1</v>
          </cell>
          <cell r="G718">
            <v>10268.075980392157</v>
          </cell>
          <cell r="H718">
            <v>10268.075980392157</v>
          </cell>
          <cell r="I718">
            <v>11.608880937499999</v>
          </cell>
          <cell r="J718">
            <v>39790.300000000003</v>
          </cell>
          <cell r="K718">
            <v>268120</v>
          </cell>
          <cell r="L718">
            <v>26112</v>
          </cell>
          <cell r="M718">
            <v>0.13483785921050276</v>
          </cell>
          <cell r="N718">
            <v>0.13483785921050276</v>
          </cell>
          <cell r="O718">
            <v>8499.5802885891135</v>
          </cell>
          <cell r="P718">
            <v>24796.542353960678</v>
          </cell>
          <cell r="Q718">
            <v>39178.935464893519</v>
          </cell>
          <cell r="R718">
            <v>48815.223542992833</v>
          </cell>
          <cell r="S718">
            <v>121549.21851418748</v>
          </cell>
          <cell r="T718">
            <v>1739.3393303191854</v>
          </cell>
          <cell r="U718">
            <v>1769.6397746713506</v>
          </cell>
          <cell r="V718">
            <v>1779.6585669150782</v>
          </cell>
          <cell r="W718">
            <v>1784.5682544536505</v>
          </cell>
          <cell r="X718">
            <v>1844.1718895612496</v>
          </cell>
          <cell r="Y718">
            <v>435.238445192109</v>
          </cell>
          <cell r="Z718">
            <v>480.56746210404759</v>
          </cell>
          <cell r="AA718">
            <v>525.2936622367389</v>
          </cell>
          <cell r="AB718">
            <v>533.16015227729497</v>
          </cell>
          <cell r="AC718">
            <v>652.96764287557653</v>
          </cell>
          <cell r="AD718">
            <v>7.7052280687991042</v>
          </cell>
          <cell r="AE718">
            <v>9.3379630355786691</v>
          </cell>
          <cell r="AF718">
            <v>8.3433771816668525</v>
          </cell>
          <cell r="AG718">
            <v>8.9047582292415424</v>
          </cell>
          <cell r="AH718">
            <v>7.5603879766778626</v>
          </cell>
        </row>
        <row r="719">
          <cell r="B719">
            <v>29304</v>
          </cell>
          <cell r="C719" t="str">
            <v>GA</v>
          </cell>
          <cell r="D719" t="str">
            <v>Federal</v>
          </cell>
          <cell r="E719">
            <v>2.8188228365507134E-2</v>
          </cell>
          <cell r="F719">
            <v>0</v>
          </cell>
          <cell r="G719">
            <v>0</v>
          </cell>
          <cell r="H719">
            <v>0</v>
          </cell>
          <cell r="I719">
            <v>11.608880937499999</v>
          </cell>
          <cell r="J719">
            <v>0</v>
          </cell>
          <cell r="K719">
            <v>0</v>
          </cell>
          <cell r="L719">
            <v>0</v>
          </cell>
          <cell r="M719">
            <v>0</v>
          </cell>
          <cell r="N719">
            <v>0</v>
          </cell>
          <cell r="O719">
            <v>8499.5802885891135</v>
          </cell>
          <cell r="P719">
            <v>24796.542353960678</v>
          </cell>
          <cell r="Q719">
            <v>39178.935464893519</v>
          </cell>
          <cell r="R719">
            <v>48815.223542992833</v>
          </cell>
          <cell r="S719">
            <v>121549.21851418748</v>
          </cell>
          <cell r="T719">
            <v>1739.3393303191854</v>
          </cell>
          <cell r="U719">
            <v>1769.6397746713506</v>
          </cell>
          <cell r="V719">
            <v>1779.6585669150782</v>
          </cell>
          <cell r="W719">
            <v>1784.5682544536505</v>
          </cell>
          <cell r="X719">
            <v>1844.1718895612496</v>
          </cell>
          <cell r="Y719">
            <v>435.238445192109</v>
          </cell>
          <cell r="Z719">
            <v>480.56746210404759</v>
          </cell>
          <cell r="AA719">
            <v>525.2936622367389</v>
          </cell>
          <cell r="AB719">
            <v>533.16015227729497</v>
          </cell>
          <cell r="AC719">
            <v>652.96764287557653</v>
          </cell>
          <cell r="AD719">
            <v>7.7052280687991042</v>
          </cell>
          <cell r="AE719">
            <v>9.3379630355786691</v>
          </cell>
          <cell r="AF719">
            <v>8.3433771816668525</v>
          </cell>
          <cell r="AG719">
            <v>8.9047582292415424</v>
          </cell>
          <cell r="AH719">
            <v>7.5603879766778626</v>
          </cell>
        </row>
        <row r="720">
          <cell r="B720">
            <v>7140</v>
          </cell>
          <cell r="C720" t="str">
            <v>GA</v>
          </cell>
          <cell r="D720" t="str">
            <v>Investor Owned</v>
          </cell>
          <cell r="E720">
            <v>0.22537356574171644</v>
          </cell>
          <cell r="F720">
            <v>1</v>
          </cell>
          <cell r="G720">
            <v>12220.23830434523</v>
          </cell>
          <cell r="H720">
            <v>12220.23830434523</v>
          </cell>
          <cell r="I720">
            <v>11.608880937499999</v>
          </cell>
          <cell r="J720">
            <v>3446630.6</v>
          </cell>
          <cell r="K720">
            <v>27828611</v>
          </cell>
          <cell r="L720">
            <v>2277256</v>
          </cell>
          <cell r="M720">
            <v>0.11245239206446594</v>
          </cell>
          <cell r="N720">
            <v>0.11245239206446594</v>
          </cell>
          <cell r="O720">
            <v>8499.5802885891135</v>
          </cell>
          <cell r="P720">
            <v>24796.542353960678</v>
          </cell>
          <cell r="Q720">
            <v>39178.935464893519</v>
          </cell>
          <cell r="R720">
            <v>48815.223542992833</v>
          </cell>
          <cell r="S720">
            <v>121549.21851418748</v>
          </cell>
          <cell r="T720">
            <v>1739.3393303191854</v>
          </cell>
          <cell r="U720">
            <v>1769.6397746713506</v>
          </cell>
          <cell r="V720">
            <v>1779.6585669150782</v>
          </cell>
          <cell r="W720">
            <v>1784.5682544536505</v>
          </cell>
          <cell r="X720">
            <v>1844.1718895612496</v>
          </cell>
          <cell r="Y720">
            <v>435.238445192109</v>
          </cell>
          <cell r="Z720">
            <v>480.56746210404759</v>
          </cell>
          <cell r="AA720">
            <v>525.2936622367389</v>
          </cell>
          <cell r="AB720">
            <v>533.16015227729497</v>
          </cell>
          <cell r="AC720">
            <v>652.96764287557653</v>
          </cell>
          <cell r="AD720">
            <v>7.7052280687991042</v>
          </cell>
          <cell r="AE720">
            <v>9.3379630355786691</v>
          </cell>
          <cell r="AF720">
            <v>8.3433771816668525</v>
          </cell>
          <cell r="AG720">
            <v>8.9047582292415424</v>
          </cell>
          <cell r="AH720">
            <v>7.5603879766778626</v>
          </cell>
        </row>
        <row r="721">
          <cell r="B721">
            <v>230</v>
          </cell>
          <cell r="C721" t="str">
            <v>GA</v>
          </cell>
          <cell r="D721" t="str">
            <v>Municipal</v>
          </cell>
          <cell r="E721">
            <v>2.8188228365507134E-2</v>
          </cell>
          <cell r="F721">
            <v>1</v>
          </cell>
          <cell r="G721">
            <v>10866.8700155689</v>
          </cell>
          <cell r="H721">
            <v>10866.8700155689</v>
          </cell>
          <cell r="I721">
            <v>11.608880937499999</v>
          </cell>
          <cell r="J721">
            <v>39715</v>
          </cell>
          <cell r="K721">
            <v>342013</v>
          </cell>
          <cell r="L721">
            <v>31473</v>
          </cell>
          <cell r="M721">
            <v>0.10330193379505677</v>
          </cell>
          <cell r="N721">
            <v>0.10330193379505677</v>
          </cell>
          <cell r="O721">
            <v>8499.5802885891135</v>
          </cell>
          <cell r="P721">
            <v>24796.542353960678</v>
          </cell>
          <cell r="Q721">
            <v>39178.935464893519</v>
          </cell>
          <cell r="R721">
            <v>48815.223542992833</v>
          </cell>
          <cell r="S721">
            <v>121549.21851418748</v>
          </cell>
          <cell r="T721">
            <v>1739.3393303191854</v>
          </cell>
          <cell r="U721">
            <v>1769.6397746713506</v>
          </cell>
          <cell r="V721">
            <v>1779.6585669150782</v>
          </cell>
          <cell r="W721">
            <v>1784.5682544536505</v>
          </cell>
          <cell r="X721">
            <v>1844.1718895612496</v>
          </cell>
          <cell r="Y721">
            <v>435.238445192109</v>
          </cell>
          <cell r="Z721">
            <v>480.56746210404759</v>
          </cell>
          <cell r="AA721">
            <v>525.2936622367389</v>
          </cell>
          <cell r="AB721">
            <v>533.16015227729497</v>
          </cell>
          <cell r="AC721">
            <v>652.96764287557653</v>
          </cell>
          <cell r="AD721">
            <v>7.7052280687991042</v>
          </cell>
          <cell r="AE721">
            <v>9.3379630355786691</v>
          </cell>
          <cell r="AF721">
            <v>8.3433771816668525</v>
          </cell>
          <cell r="AG721">
            <v>8.9047582292415424</v>
          </cell>
          <cell r="AH721">
            <v>7.5603879766778626</v>
          </cell>
        </row>
        <row r="722">
          <cell r="B722">
            <v>308</v>
          </cell>
          <cell r="C722" t="str">
            <v>GA</v>
          </cell>
          <cell r="D722" t="str">
            <v>Municipal</v>
          </cell>
          <cell r="E722">
            <v>2.8188228365507134E-2</v>
          </cell>
          <cell r="F722">
            <v>0</v>
          </cell>
          <cell r="G722">
            <v>0</v>
          </cell>
          <cell r="H722">
            <v>4054.2783531533937</v>
          </cell>
          <cell r="I722">
            <v>11.608880937499999</v>
          </cell>
          <cell r="J722">
            <v>0</v>
          </cell>
          <cell r="K722">
            <v>0</v>
          </cell>
          <cell r="L722">
            <v>0</v>
          </cell>
          <cell r="M722">
            <v>0</v>
          </cell>
          <cell r="N722">
            <v>3.6222115012222403E-2</v>
          </cell>
          <cell r="O722">
            <v>8499.5802885891135</v>
          </cell>
          <cell r="P722">
            <v>24796.542353960678</v>
          </cell>
          <cell r="Q722">
            <v>39178.935464893519</v>
          </cell>
          <cell r="R722">
            <v>48815.223542992833</v>
          </cell>
          <cell r="S722">
            <v>121549.21851418748</v>
          </cell>
          <cell r="T722">
            <v>1739.3393303191854</v>
          </cell>
          <cell r="U722">
            <v>1769.6397746713506</v>
          </cell>
          <cell r="V722">
            <v>1779.6585669150782</v>
          </cell>
          <cell r="W722">
            <v>1784.5682544536505</v>
          </cell>
          <cell r="X722">
            <v>1844.1718895612496</v>
          </cell>
          <cell r="Y722">
            <v>435.238445192109</v>
          </cell>
          <cell r="Z722">
            <v>480.56746210404759</v>
          </cell>
          <cell r="AA722">
            <v>525.2936622367389</v>
          </cell>
          <cell r="AB722">
            <v>533.16015227729497</v>
          </cell>
          <cell r="AC722">
            <v>652.96764287557653</v>
          </cell>
          <cell r="AD722">
            <v>7.7052280687991042</v>
          </cell>
          <cell r="AE722">
            <v>9.3379630355786691</v>
          </cell>
          <cell r="AF722">
            <v>8.3433771816668525</v>
          </cell>
          <cell r="AG722">
            <v>8.9047582292415424</v>
          </cell>
          <cell r="AH722">
            <v>7.5603879766778626</v>
          </cell>
        </row>
        <row r="723">
          <cell r="B723">
            <v>123</v>
          </cell>
          <cell r="C723" t="str">
            <v>GA</v>
          </cell>
          <cell r="D723" t="str">
            <v>Municipal</v>
          </cell>
          <cell r="E723">
            <v>2.8188228365507134E-2</v>
          </cell>
          <cell r="F723">
            <v>0</v>
          </cell>
          <cell r="G723">
            <v>0</v>
          </cell>
          <cell r="H723">
            <v>4054.2783531533937</v>
          </cell>
          <cell r="I723">
            <v>11.608880937499999</v>
          </cell>
          <cell r="J723">
            <v>0</v>
          </cell>
          <cell r="K723">
            <v>0</v>
          </cell>
          <cell r="L723">
            <v>0</v>
          </cell>
          <cell r="M723">
            <v>0</v>
          </cell>
          <cell r="N723">
            <v>3.6222115012222403E-2</v>
          </cell>
          <cell r="O723">
            <v>8499.5802885891135</v>
          </cell>
          <cell r="P723">
            <v>24796.542353960678</v>
          </cell>
          <cell r="Q723">
            <v>39178.935464893519</v>
          </cell>
          <cell r="R723">
            <v>48815.223542992833</v>
          </cell>
          <cell r="S723">
            <v>121549.21851418748</v>
          </cell>
          <cell r="T723">
            <v>1739.3393303191854</v>
          </cell>
          <cell r="U723">
            <v>1769.6397746713506</v>
          </cell>
          <cell r="V723">
            <v>1779.6585669150782</v>
          </cell>
          <cell r="W723">
            <v>1784.5682544536505</v>
          </cell>
          <cell r="X723">
            <v>1844.1718895612496</v>
          </cell>
          <cell r="Y723">
            <v>435.238445192109</v>
          </cell>
          <cell r="Z723">
            <v>480.56746210404759</v>
          </cell>
          <cell r="AA723">
            <v>525.2936622367389</v>
          </cell>
          <cell r="AB723">
            <v>533.16015227729497</v>
          </cell>
          <cell r="AC723">
            <v>652.96764287557653</v>
          </cell>
          <cell r="AD723">
            <v>7.7052280687991042</v>
          </cell>
          <cell r="AE723">
            <v>9.3379630355786691</v>
          </cell>
          <cell r="AF723">
            <v>8.3433771816668525</v>
          </cell>
          <cell r="AG723">
            <v>8.9047582292415424</v>
          </cell>
          <cell r="AH723">
            <v>7.5603879766778626</v>
          </cell>
        </row>
        <row r="724">
          <cell r="B724">
            <v>1232</v>
          </cell>
          <cell r="C724" t="str">
            <v>GA</v>
          </cell>
          <cell r="D724" t="str">
            <v>Municipal</v>
          </cell>
          <cell r="E724">
            <v>2.8188228365507134E-2</v>
          </cell>
          <cell r="F724">
            <v>0</v>
          </cell>
          <cell r="G724">
            <v>0</v>
          </cell>
          <cell r="H724">
            <v>4054.2783531533937</v>
          </cell>
          <cell r="I724">
            <v>11.608880937499999</v>
          </cell>
          <cell r="J724">
            <v>0</v>
          </cell>
          <cell r="K724">
            <v>0</v>
          </cell>
          <cell r="L724">
            <v>0</v>
          </cell>
          <cell r="M724">
            <v>0</v>
          </cell>
          <cell r="N724">
            <v>3.6222115012222403E-2</v>
          </cell>
          <cell r="O724">
            <v>8499.5802885891135</v>
          </cell>
          <cell r="P724">
            <v>24796.542353960678</v>
          </cell>
          <cell r="Q724">
            <v>39178.935464893519</v>
          </cell>
          <cell r="R724">
            <v>48815.223542992833</v>
          </cell>
          <cell r="S724">
            <v>121549.21851418748</v>
          </cell>
          <cell r="T724">
            <v>1739.3393303191854</v>
          </cell>
          <cell r="U724">
            <v>1769.6397746713506</v>
          </cell>
          <cell r="V724">
            <v>1779.6585669150782</v>
          </cell>
          <cell r="W724">
            <v>1784.5682544536505</v>
          </cell>
          <cell r="X724">
            <v>1844.1718895612496</v>
          </cell>
          <cell r="Y724">
            <v>435.238445192109</v>
          </cell>
          <cell r="Z724">
            <v>480.56746210404759</v>
          </cell>
          <cell r="AA724">
            <v>525.2936622367389</v>
          </cell>
          <cell r="AB724">
            <v>533.16015227729497</v>
          </cell>
          <cell r="AC724">
            <v>652.96764287557653</v>
          </cell>
          <cell r="AD724">
            <v>7.7052280687991042</v>
          </cell>
          <cell r="AE724">
            <v>9.3379630355786691</v>
          </cell>
          <cell r="AF724">
            <v>8.3433771816668525</v>
          </cell>
          <cell r="AG724">
            <v>8.9047582292415424</v>
          </cell>
          <cell r="AH724">
            <v>7.5603879766778626</v>
          </cell>
        </row>
        <row r="725">
          <cell r="B725">
            <v>1826</v>
          </cell>
          <cell r="C725" t="str">
            <v>GA</v>
          </cell>
          <cell r="D725" t="str">
            <v>Municipal</v>
          </cell>
          <cell r="E725">
            <v>2.8188228365507134E-2</v>
          </cell>
          <cell r="F725">
            <v>0</v>
          </cell>
          <cell r="G725">
            <v>0</v>
          </cell>
          <cell r="H725">
            <v>4054.2783531533937</v>
          </cell>
          <cell r="I725">
            <v>11.608880937499999</v>
          </cell>
          <cell r="J725">
            <v>0</v>
          </cell>
          <cell r="K725">
            <v>0</v>
          </cell>
          <cell r="L725">
            <v>0</v>
          </cell>
          <cell r="M725">
            <v>0</v>
          </cell>
          <cell r="N725">
            <v>3.6222115012222403E-2</v>
          </cell>
          <cell r="O725">
            <v>8499.5802885891135</v>
          </cell>
          <cell r="P725">
            <v>24796.542353960678</v>
          </cell>
          <cell r="Q725">
            <v>39178.935464893519</v>
          </cell>
          <cell r="R725">
            <v>48815.223542992833</v>
          </cell>
          <cell r="S725">
            <v>121549.21851418748</v>
          </cell>
          <cell r="T725">
            <v>1739.3393303191854</v>
          </cell>
          <cell r="U725">
            <v>1769.6397746713506</v>
          </cell>
          <cell r="V725">
            <v>1779.6585669150782</v>
          </cell>
          <cell r="W725">
            <v>1784.5682544536505</v>
          </cell>
          <cell r="X725">
            <v>1844.1718895612496</v>
          </cell>
          <cell r="Y725">
            <v>435.238445192109</v>
          </cell>
          <cell r="Z725">
            <v>480.56746210404759</v>
          </cell>
          <cell r="AA725">
            <v>525.2936622367389</v>
          </cell>
          <cell r="AB725">
            <v>533.16015227729497</v>
          </cell>
          <cell r="AC725">
            <v>652.96764287557653</v>
          </cell>
          <cell r="AD725">
            <v>7.7052280687991042</v>
          </cell>
          <cell r="AE725">
            <v>9.3379630355786691</v>
          </cell>
          <cell r="AF725">
            <v>8.3433771816668525</v>
          </cell>
          <cell r="AG725">
            <v>8.9047582292415424</v>
          </cell>
          <cell r="AH725">
            <v>7.5603879766778626</v>
          </cell>
        </row>
        <row r="726">
          <cell r="B726">
            <v>2487</v>
          </cell>
          <cell r="C726" t="str">
            <v>GA</v>
          </cell>
          <cell r="D726" t="str">
            <v>Municipal</v>
          </cell>
          <cell r="E726">
            <v>2.8188228365507134E-2</v>
          </cell>
          <cell r="F726">
            <v>1</v>
          </cell>
          <cell r="G726">
            <v>12234.408602150537</v>
          </cell>
          <cell r="H726">
            <v>12234.408602150537</v>
          </cell>
          <cell r="I726">
            <v>11.608880937499999</v>
          </cell>
          <cell r="J726">
            <v>3984.2</v>
          </cell>
          <cell r="K726">
            <v>34134</v>
          </cell>
          <cell r="L726">
            <v>2790</v>
          </cell>
          <cell r="M726">
            <v>0.10533587233293784</v>
          </cell>
          <cell r="N726">
            <v>0.10533587233293784</v>
          </cell>
          <cell r="O726">
            <v>8499.5802885891135</v>
          </cell>
          <cell r="P726">
            <v>24796.542353960678</v>
          </cell>
          <cell r="Q726">
            <v>39178.935464893519</v>
          </cell>
          <cell r="R726">
            <v>48815.223542992833</v>
          </cell>
          <cell r="S726">
            <v>121549.21851418748</v>
          </cell>
          <cell r="T726">
            <v>1739.3393303191854</v>
          </cell>
          <cell r="U726">
            <v>1769.6397746713506</v>
          </cell>
          <cell r="V726">
            <v>1779.6585669150782</v>
          </cell>
          <cell r="W726">
            <v>1784.5682544536505</v>
          </cell>
          <cell r="X726">
            <v>1844.1718895612496</v>
          </cell>
          <cell r="Y726">
            <v>435.238445192109</v>
          </cell>
          <cell r="Z726">
            <v>480.56746210404759</v>
          </cell>
          <cell r="AA726">
            <v>525.2936622367389</v>
          </cell>
          <cell r="AB726">
            <v>533.16015227729497</v>
          </cell>
          <cell r="AC726">
            <v>652.96764287557653</v>
          </cell>
          <cell r="AD726">
            <v>7.7052280687991042</v>
          </cell>
          <cell r="AE726">
            <v>9.3379630355786691</v>
          </cell>
          <cell r="AF726">
            <v>8.3433771816668525</v>
          </cell>
          <cell r="AG726">
            <v>8.9047582292415424</v>
          </cell>
          <cell r="AH726">
            <v>7.5603879766778626</v>
          </cell>
        </row>
        <row r="727">
          <cell r="B727">
            <v>2773</v>
          </cell>
          <cell r="C727" t="str">
            <v>GA</v>
          </cell>
          <cell r="D727" t="str">
            <v>Municipal</v>
          </cell>
          <cell r="E727">
            <v>2.8188228365507134E-2</v>
          </cell>
          <cell r="F727">
            <v>0</v>
          </cell>
          <cell r="G727">
            <v>0</v>
          </cell>
          <cell r="H727">
            <v>4054.2783531533937</v>
          </cell>
          <cell r="I727">
            <v>11.608880937499999</v>
          </cell>
          <cell r="J727">
            <v>0</v>
          </cell>
          <cell r="K727">
            <v>0</v>
          </cell>
          <cell r="L727">
            <v>0</v>
          </cell>
          <cell r="M727">
            <v>0</v>
          </cell>
          <cell r="N727">
            <v>3.6222115012222403E-2</v>
          </cell>
          <cell r="O727">
            <v>8499.5802885891135</v>
          </cell>
          <cell r="P727">
            <v>24796.542353960678</v>
          </cell>
          <cell r="Q727">
            <v>39178.935464893519</v>
          </cell>
          <cell r="R727">
            <v>48815.223542992833</v>
          </cell>
          <cell r="S727">
            <v>121549.21851418748</v>
          </cell>
          <cell r="T727">
            <v>1739.3393303191854</v>
          </cell>
          <cell r="U727">
            <v>1769.6397746713506</v>
          </cell>
          <cell r="V727">
            <v>1779.6585669150782</v>
          </cell>
          <cell r="W727">
            <v>1784.5682544536505</v>
          </cell>
          <cell r="X727">
            <v>1844.1718895612496</v>
          </cell>
          <cell r="Y727">
            <v>435.238445192109</v>
          </cell>
          <cell r="Z727">
            <v>480.56746210404759</v>
          </cell>
          <cell r="AA727">
            <v>525.2936622367389</v>
          </cell>
          <cell r="AB727">
            <v>533.16015227729497</v>
          </cell>
          <cell r="AC727">
            <v>652.96764287557653</v>
          </cell>
          <cell r="AD727">
            <v>7.7052280687991042</v>
          </cell>
          <cell r="AE727">
            <v>9.3379630355786691</v>
          </cell>
          <cell r="AF727">
            <v>8.3433771816668525</v>
          </cell>
          <cell r="AG727">
            <v>8.9047582292415424</v>
          </cell>
          <cell r="AH727">
            <v>7.5603879766778626</v>
          </cell>
        </row>
        <row r="728">
          <cell r="B728">
            <v>2812</v>
          </cell>
          <cell r="C728" t="str">
            <v>GA</v>
          </cell>
          <cell r="D728" t="str">
            <v>Municipal</v>
          </cell>
          <cell r="E728">
            <v>2.8188228365507134E-2</v>
          </cell>
          <cell r="F728">
            <v>1</v>
          </cell>
          <cell r="G728">
            <v>10765.486725663717</v>
          </cell>
          <cell r="H728">
            <v>10765.486725663717</v>
          </cell>
          <cell r="I728">
            <v>11.608880937499999</v>
          </cell>
          <cell r="J728">
            <v>5601.5</v>
          </cell>
          <cell r="K728">
            <v>46227</v>
          </cell>
          <cell r="L728">
            <v>4294</v>
          </cell>
          <cell r="M728">
            <v>0.10823366394212257</v>
          </cell>
          <cell r="N728">
            <v>0.10823366394212257</v>
          </cell>
          <cell r="O728">
            <v>8499.5802885891135</v>
          </cell>
          <cell r="P728">
            <v>24796.542353960678</v>
          </cell>
          <cell r="Q728">
            <v>39178.935464893519</v>
          </cell>
          <cell r="R728">
            <v>48815.223542992833</v>
          </cell>
          <cell r="S728">
            <v>121549.21851418748</v>
          </cell>
          <cell r="T728">
            <v>1739.3393303191854</v>
          </cell>
          <cell r="U728">
            <v>1769.6397746713506</v>
          </cell>
          <cell r="V728">
            <v>1779.6585669150782</v>
          </cell>
          <cell r="W728">
            <v>1784.5682544536505</v>
          </cell>
          <cell r="X728">
            <v>1844.1718895612496</v>
          </cell>
          <cell r="Y728">
            <v>435.238445192109</v>
          </cell>
          <cell r="Z728">
            <v>480.56746210404759</v>
          </cell>
          <cell r="AA728">
            <v>525.2936622367389</v>
          </cell>
          <cell r="AB728">
            <v>533.16015227729497</v>
          </cell>
          <cell r="AC728">
            <v>652.96764287557653</v>
          </cell>
          <cell r="AD728">
            <v>7.7052280687991042</v>
          </cell>
          <cell r="AE728">
            <v>9.3379630355786691</v>
          </cell>
          <cell r="AF728">
            <v>8.3433771816668525</v>
          </cell>
          <cell r="AG728">
            <v>8.9047582292415424</v>
          </cell>
          <cell r="AH728">
            <v>7.5603879766778626</v>
          </cell>
        </row>
        <row r="729">
          <cell r="B729">
            <v>2910</v>
          </cell>
          <cell r="C729" t="str">
            <v>GA</v>
          </cell>
          <cell r="D729" t="str">
            <v>Municipal</v>
          </cell>
          <cell r="E729">
            <v>2.8188228365507134E-2</v>
          </cell>
          <cell r="F729">
            <v>0</v>
          </cell>
          <cell r="G729">
            <v>0</v>
          </cell>
          <cell r="H729">
            <v>4054.2783531533937</v>
          </cell>
          <cell r="I729">
            <v>11.608880937499999</v>
          </cell>
          <cell r="J729">
            <v>0</v>
          </cell>
          <cell r="K729">
            <v>0</v>
          </cell>
          <cell r="L729">
            <v>0</v>
          </cell>
          <cell r="M729">
            <v>0</v>
          </cell>
          <cell r="N729">
            <v>3.6222115012222403E-2</v>
          </cell>
          <cell r="O729">
            <v>8499.5802885891135</v>
          </cell>
          <cell r="P729">
            <v>24796.542353960678</v>
          </cell>
          <cell r="Q729">
            <v>39178.935464893519</v>
          </cell>
          <cell r="R729">
            <v>48815.223542992833</v>
          </cell>
          <cell r="S729">
            <v>121549.21851418748</v>
          </cell>
          <cell r="T729">
            <v>1739.3393303191854</v>
          </cell>
          <cell r="U729">
            <v>1769.6397746713506</v>
          </cell>
          <cell r="V729">
            <v>1779.6585669150782</v>
          </cell>
          <cell r="W729">
            <v>1784.5682544536505</v>
          </cell>
          <cell r="X729">
            <v>1844.1718895612496</v>
          </cell>
          <cell r="Y729">
            <v>435.238445192109</v>
          </cell>
          <cell r="Z729">
            <v>480.56746210404759</v>
          </cell>
          <cell r="AA729">
            <v>525.2936622367389</v>
          </cell>
          <cell r="AB729">
            <v>533.16015227729497</v>
          </cell>
          <cell r="AC729">
            <v>652.96764287557653</v>
          </cell>
          <cell r="AD729">
            <v>7.7052280687991042</v>
          </cell>
          <cell r="AE729">
            <v>9.3379630355786691</v>
          </cell>
          <cell r="AF729">
            <v>8.3433771816668525</v>
          </cell>
          <cell r="AG729">
            <v>8.9047582292415424</v>
          </cell>
          <cell r="AH729">
            <v>7.5603879766778626</v>
          </cell>
        </row>
        <row r="730">
          <cell r="B730">
            <v>3108</v>
          </cell>
          <cell r="C730" t="str">
            <v>GA</v>
          </cell>
          <cell r="D730" t="str">
            <v>Municipal</v>
          </cell>
          <cell r="E730">
            <v>2.8188228365507134E-2</v>
          </cell>
          <cell r="F730">
            <v>1</v>
          </cell>
          <cell r="G730">
            <v>12728.524996130631</v>
          </cell>
          <cell r="H730">
            <v>12728.524996130631</v>
          </cell>
          <cell r="I730">
            <v>11.608880937499999</v>
          </cell>
          <cell r="J730">
            <v>9262.9</v>
          </cell>
          <cell r="K730">
            <v>82239</v>
          </cell>
          <cell r="L730">
            <v>6461</v>
          </cell>
          <cell r="M730">
            <v>0.10168946902508239</v>
          </cell>
          <cell r="N730">
            <v>0.10168946902508239</v>
          </cell>
          <cell r="O730">
            <v>8499.5802885891135</v>
          </cell>
          <cell r="P730">
            <v>24796.542353960678</v>
          </cell>
          <cell r="Q730">
            <v>39178.935464893519</v>
          </cell>
          <cell r="R730">
            <v>48815.223542992833</v>
          </cell>
          <cell r="S730">
            <v>121549.21851418748</v>
          </cell>
          <cell r="T730">
            <v>1739.3393303191854</v>
          </cell>
          <cell r="U730">
            <v>1769.6397746713506</v>
          </cell>
          <cell r="V730">
            <v>1779.6585669150782</v>
          </cell>
          <cell r="W730">
            <v>1784.5682544536505</v>
          </cell>
          <cell r="X730">
            <v>1844.1718895612496</v>
          </cell>
          <cell r="Y730">
            <v>435.238445192109</v>
          </cell>
          <cell r="Z730">
            <v>480.56746210404759</v>
          </cell>
          <cell r="AA730">
            <v>525.2936622367389</v>
          </cell>
          <cell r="AB730">
            <v>533.16015227729497</v>
          </cell>
          <cell r="AC730">
            <v>652.96764287557653</v>
          </cell>
          <cell r="AD730">
            <v>7.7052280687991042</v>
          </cell>
          <cell r="AE730">
            <v>9.3379630355786691</v>
          </cell>
          <cell r="AF730">
            <v>8.3433771816668525</v>
          </cell>
          <cell r="AG730">
            <v>8.9047582292415424</v>
          </cell>
          <cell r="AH730">
            <v>7.5603879766778626</v>
          </cell>
        </row>
        <row r="731">
          <cell r="B731">
            <v>3475</v>
          </cell>
          <cell r="C731" t="str">
            <v>GA</v>
          </cell>
          <cell r="D731" t="str">
            <v>Municipal</v>
          </cell>
          <cell r="E731">
            <v>2.8188228365507134E-2</v>
          </cell>
          <cell r="F731">
            <v>1</v>
          </cell>
          <cell r="G731">
            <v>13134.939759036144</v>
          </cell>
          <cell r="H731">
            <v>13134.939759036144</v>
          </cell>
          <cell r="I731">
            <v>11.608880937499999</v>
          </cell>
          <cell r="J731">
            <v>1205</v>
          </cell>
          <cell r="K731">
            <v>10902</v>
          </cell>
          <cell r="L731">
            <v>830</v>
          </cell>
          <cell r="M731">
            <v>9.9924375881718958E-2</v>
          </cell>
          <cell r="N731">
            <v>9.9924375881718958E-2</v>
          </cell>
          <cell r="O731">
            <v>8499.5802885891135</v>
          </cell>
          <cell r="P731">
            <v>24796.542353960678</v>
          </cell>
          <cell r="Q731">
            <v>39178.935464893519</v>
          </cell>
          <cell r="R731">
            <v>48815.223542992833</v>
          </cell>
          <cell r="S731">
            <v>121549.21851418748</v>
          </cell>
          <cell r="T731">
            <v>1739.3393303191854</v>
          </cell>
          <cell r="U731">
            <v>1769.6397746713506</v>
          </cell>
          <cell r="V731">
            <v>1779.6585669150782</v>
          </cell>
          <cell r="W731">
            <v>1784.5682544536505</v>
          </cell>
          <cell r="X731">
            <v>1844.1718895612496</v>
          </cell>
          <cell r="Y731">
            <v>435.238445192109</v>
          </cell>
          <cell r="Z731">
            <v>480.56746210404759</v>
          </cell>
          <cell r="AA731">
            <v>525.2936622367389</v>
          </cell>
          <cell r="AB731">
            <v>533.16015227729497</v>
          </cell>
          <cell r="AC731">
            <v>652.96764287557653</v>
          </cell>
          <cell r="AD731">
            <v>7.7052280687991042</v>
          </cell>
          <cell r="AE731">
            <v>9.3379630355786691</v>
          </cell>
          <cell r="AF731">
            <v>8.3433771816668525</v>
          </cell>
          <cell r="AG731">
            <v>8.9047582292415424</v>
          </cell>
          <cell r="AH731">
            <v>7.5603879766778626</v>
          </cell>
        </row>
        <row r="732">
          <cell r="B732">
            <v>3939</v>
          </cell>
          <cell r="C732" t="str">
            <v>GA</v>
          </cell>
          <cell r="D732" t="str">
            <v>Municipal</v>
          </cell>
          <cell r="E732">
            <v>2.8188228365507134E-2</v>
          </cell>
          <cell r="F732">
            <v>1</v>
          </cell>
          <cell r="G732">
            <v>9662.9541974105523</v>
          </cell>
          <cell r="H732">
            <v>9662.9541974105523</v>
          </cell>
          <cell r="I732">
            <v>11.608880937499999</v>
          </cell>
          <cell r="J732">
            <v>8696.2000000000007</v>
          </cell>
          <cell r="K732">
            <v>69409</v>
          </cell>
          <cell r="L732">
            <v>7183</v>
          </cell>
          <cell r="M732">
            <v>0.11087266635034722</v>
          </cell>
          <cell r="N732">
            <v>0.11087266635034722</v>
          </cell>
          <cell r="O732">
            <v>8499.5802885891135</v>
          </cell>
          <cell r="P732">
            <v>24796.542353960678</v>
          </cell>
          <cell r="Q732">
            <v>39178.935464893519</v>
          </cell>
          <cell r="R732">
            <v>48815.223542992833</v>
          </cell>
          <cell r="S732">
            <v>121549.21851418748</v>
          </cell>
          <cell r="T732">
            <v>1739.3393303191854</v>
          </cell>
          <cell r="U732">
            <v>1769.6397746713506</v>
          </cell>
          <cell r="V732">
            <v>1779.6585669150782</v>
          </cell>
          <cell r="W732">
            <v>1784.5682544536505</v>
          </cell>
          <cell r="X732">
            <v>1844.1718895612496</v>
          </cell>
          <cell r="Y732">
            <v>435.238445192109</v>
          </cell>
          <cell r="Z732">
            <v>480.56746210404759</v>
          </cell>
          <cell r="AA732">
            <v>525.2936622367389</v>
          </cell>
          <cell r="AB732">
            <v>533.16015227729497</v>
          </cell>
          <cell r="AC732">
            <v>652.96764287557653</v>
          </cell>
          <cell r="AD732">
            <v>7.7052280687991042</v>
          </cell>
          <cell r="AE732">
            <v>9.3379630355786691</v>
          </cell>
          <cell r="AF732">
            <v>8.3433771816668525</v>
          </cell>
          <cell r="AG732">
            <v>8.9047582292415424</v>
          </cell>
          <cell r="AH732">
            <v>7.5603879766778626</v>
          </cell>
        </row>
        <row r="733">
          <cell r="B733">
            <v>4091</v>
          </cell>
          <cell r="C733" t="str">
            <v>GA</v>
          </cell>
          <cell r="D733" t="str">
            <v>Municipal</v>
          </cell>
          <cell r="E733">
            <v>2.8188228365507134E-2</v>
          </cell>
          <cell r="F733">
            <v>0</v>
          </cell>
          <cell r="G733">
            <v>0</v>
          </cell>
          <cell r="H733">
            <v>4054.2783531533937</v>
          </cell>
          <cell r="I733">
            <v>11.608880937499999</v>
          </cell>
          <cell r="J733">
            <v>0</v>
          </cell>
          <cell r="K733">
            <v>0</v>
          </cell>
          <cell r="L733">
            <v>0</v>
          </cell>
          <cell r="M733">
            <v>0</v>
          </cell>
          <cell r="N733">
            <v>3.6222115012222403E-2</v>
          </cell>
          <cell r="O733">
            <v>8499.5802885891135</v>
          </cell>
          <cell r="P733">
            <v>24796.542353960678</v>
          </cell>
          <cell r="Q733">
            <v>39178.935464893519</v>
          </cell>
          <cell r="R733">
            <v>48815.223542992833</v>
          </cell>
          <cell r="S733">
            <v>121549.21851418748</v>
          </cell>
          <cell r="T733">
            <v>1739.3393303191854</v>
          </cell>
          <cell r="U733">
            <v>1769.6397746713506</v>
          </cell>
          <cell r="V733">
            <v>1779.6585669150782</v>
          </cell>
          <cell r="W733">
            <v>1784.5682544536505</v>
          </cell>
          <cell r="X733">
            <v>1844.1718895612496</v>
          </cell>
          <cell r="Y733">
            <v>435.238445192109</v>
          </cell>
          <cell r="Z733">
            <v>480.56746210404759</v>
          </cell>
          <cell r="AA733">
            <v>525.2936622367389</v>
          </cell>
          <cell r="AB733">
            <v>533.16015227729497</v>
          </cell>
          <cell r="AC733">
            <v>652.96764287557653</v>
          </cell>
          <cell r="AD733">
            <v>7.7052280687991042</v>
          </cell>
          <cell r="AE733">
            <v>9.3379630355786691</v>
          </cell>
          <cell r="AF733">
            <v>8.3433771816668525</v>
          </cell>
          <cell r="AG733">
            <v>8.9047582292415424</v>
          </cell>
          <cell r="AH733">
            <v>7.5603879766778626</v>
          </cell>
        </row>
        <row r="734">
          <cell r="B734">
            <v>4433</v>
          </cell>
          <cell r="C734" t="str">
            <v>GA</v>
          </cell>
          <cell r="D734" t="str">
            <v>Municipal</v>
          </cell>
          <cell r="E734">
            <v>2.8188228365507134E-2</v>
          </cell>
          <cell r="F734">
            <v>1</v>
          </cell>
          <cell r="G734">
            <v>13218.313207188361</v>
          </cell>
          <cell r="H734">
            <v>13218.313207188361</v>
          </cell>
          <cell r="I734">
            <v>11.608880937499999</v>
          </cell>
          <cell r="J734">
            <v>14325.4</v>
          </cell>
          <cell r="K734">
            <v>139017</v>
          </cell>
          <cell r="L734">
            <v>10517</v>
          </cell>
          <cell r="M734">
            <v>9.2508921859655646E-2</v>
          </cell>
          <cell r="N734">
            <v>9.2508921859655646E-2</v>
          </cell>
          <cell r="O734">
            <v>8499.5802885891135</v>
          </cell>
          <cell r="P734">
            <v>24796.542353960678</v>
          </cell>
          <cell r="Q734">
            <v>39178.935464893519</v>
          </cell>
          <cell r="R734">
            <v>48815.223542992833</v>
          </cell>
          <cell r="S734">
            <v>121549.21851418748</v>
          </cell>
          <cell r="T734">
            <v>1739.3393303191854</v>
          </cell>
          <cell r="U734">
            <v>1769.6397746713506</v>
          </cell>
          <cell r="V734">
            <v>1779.6585669150782</v>
          </cell>
          <cell r="W734">
            <v>1784.5682544536505</v>
          </cell>
          <cell r="X734">
            <v>1844.1718895612496</v>
          </cell>
          <cell r="Y734">
            <v>435.238445192109</v>
          </cell>
          <cell r="Z734">
            <v>480.56746210404759</v>
          </cell>
          <cell r="AA734">
            <v>525.2936622367389</v>
          </cell>
          <cell r="AB734">
            <v>533.16015227729497</v>
          </cell>
          <cell r="AC734">
            <v>652.96764287557653</v>
          </cell>
          <cell r="AD734">
            <v>7.7052280687991042</v>
          </cell>
          <cell r="AE734">
            <v>9.3379630355786691</v>
          </cell>
          <cell r="AF734">
            <v>8.3433771816668525</v>
          </cell>
          <cell r="AG734">
            <v>8.9047582292415424</v>
          </cell>
          <cell r="AH734">
            <v>7.5603879766778626</v>
          </cell>
        </row>
        <row r="735">
          <cell r="B735">
            <v>5236</v>
          </cell>
          <cell r="C735" t="str">
            <v>GA</v>
          </cell>
          <cell r="D735" t="str">
            <v>Municipal</v>
          </cell>
          <cell r="E735">
            <v>2.8188228365507134E-2</v>
          </cell>
          <cell r="F735">
            <v>0</v>
          </cell>
          <cell r="G735">
            <v>0</v>
          </cell>
          <cell r="H735">
            <v>4054.2783531533937</v>
          </cell>
          <cell r="I735">
            <v>11.608880937499999</v>
          </cell>
          <cell r="J735">
            <v>0</v>
          </cell>
          <cell r="K735">
            <v>0</v>
          </cell>
          <cell r="L735">
            <v>0</v>
          </cell>
          <cell r="M735">
            <v>0</v>
          </cell>
          <cell r="N735">
            <v>3.6222115012222403E-2</v>
          </cell>
          <cell r="O735">
            <v>8499.5802885891135</v>
          </cell>
          <cell r="P735">
            <v>24796.542353960678</v>
          </cell>
          <cell r="Q735">
            <v>39178.935464893519</v>
          </cell>
          <cell r="R735">
            <v>48815.223542992833</v>
          </cell>
          <cell r="S735">
            <v>121549.21851418748</v>
          </cell>
          <cell r="T735">
            <v>1739.3393303191854</v>
          </cell>
          <cell r="U735">
            <v>1769.6397746713506</v>
          </cell>
          <cell r="V735">
            <v>1779.6585669150782</v>
          </cell>
          <cell r="W735">
            <v>1784.5682544536505</v>
          </cell>
          <cell r="X735">
            <v>1844.1718895612496</v>
          </cell>
          <cell r="Y735">
            <v>435.238445192109</v>
          </cell>
          <cell r="Z735">
            <v>480.56746210404759</v>
          </cell>
          <cell r="AA735">
            <v>525.2936622367389</v>
          </cell>
          <cell r="AB735">
            <v>533.16015227729497</v>
          </cell>
          <cell r="AC735">
            <v>652.96764287557653</v>
          </cell>
          <cell r="AD735">
            <v>7.7052280687991042</v>
          </cell>
          <cell r="AE735">
            <v>9.3379630355786691</v>
          </cell>
          <cell r="AF735">
            <v>8.3433771816668525</v>
          </cell>
          <cell r="AG735">
            <v>8.9047582292415424</v>
          </cell>
          <cell r="AH735">
            <v>7.5603879766778626</v>
          </cell>
        </row>
        <row r="736">
          <cell r="B736">
            <v>5325</v>
          </cell>
          <cell r="C736" t="str">
            <v>GA</v>
          </cell>
          <cell r="D736" t="str">
            <v>Municipal</v>
          </cell>
          <cell r="E736">
            <v>2.8188228365507134E-2</v>
          </cell>
          <cell r="F736">
            <v>1</v>
          </cell>
          <cell r="G736">
            <v>15105.172413793103</v>
          </cell>
          <cell r="H736">
            <v>15105.172413793103</v>
          </cell>
          <cell r="I736">
            <v>11.608880937499999</v>
          </cell>
          <cell r="J736">
            <v>6130</v>
          </cell>
          <cell r="K736">
            <v>61327</v>
          </cell>
          <cell r="L736">
            <v>4060</v>
          </cell>
          <cell r="M736">
            <v>9.0733532061326991E-2</v>
          </cell>
          <cell r="N736">
            <v>9.0733532061326991E-2</v>
          </cell>
          <cell r="O736">
            <v>8499.5802885891135</v>
          </cell>
          <cell r="P736">
            <v>24796.542353960678</v>
          </cell>
          <cell r="Q736">
            <v>39178.935464893519</v>
          </cell>
          <cell r="R736">
            <v>48815.223542992833</v>
          </cell>
          <cell r="S736">
            <v>121549.21851418748</v>
          </cell>
          <cell r="T736">
            <v>1739.3393303191854</v>
          </cell>
          <cell r="U736">
            <v>1769.6397746713506</v>
          </cell>
          <cell r="V736">
            <v>1779.6585669150782</v>
          </cell>
          <cell r="W736">
            <v>1784.5682544536505</v>
          </cell>
          <cell r="X736">
            <v>1844.1718895612496</v>
          </cell>
          <cell r="Y736">
            <v>435.238445192109</v>
          </cell>
          <cell r="Z736">
            <v>480.56746210404759</v>
          </cell>
          <cell r="AA736">
            <v>525.2936622367389</v>
          </cell>
          <cell r="AB736">
            <v>533.16015227729497</v>
          </cell>
          <cell r="AC736">
            <v>652.96764287557653</v>
          </cell>
          <cell r="AD736">
            <v>7.7052280687991042</v>
          </cell>
          <cell r="AE736">
            <v>9.3379630355786691</v>
          </cell>
          <cell r="AF736">
            <v>8.3433771816668525</v>
          </cell>
          <cell r="AG736">
            <v>8.9047582292415424</v>
          </cell>
          <cell r="AH736">
            <v>7.5603879766778626</v>
          </cell>
        </row>
        <row r="737">
          <cell r="B737">
            <v>5582</v>
          </cell>
          <cell r="C737" t="str">
            <v>GA</v>
          </cell>
          <cell r="D737" t="str">
            <v>Municipal</v>
          </cell>
          <cell r="E737">
            <v>2.8188228365507134E-2</v>
          </cell>
          <cell r="F737">
            <v>1</v>
          </cell>
          <cell r="G737">
            <v>10597.201962604429</v>
          </cell>
          <cell r="H737">
            <v>10597.201962604429</v>
          </cell>
          <cell r="I737">
            <v>11.608880937499999</v>
          </cell>
          <cell r="J737">
            <v>22401.5</v>
          </cell>
          <cell r="K737">
            <v>159827</v>
          </cell>
          <cell r="L737">
            <v>15082</v>
          </cell>
          <cell r="M737">
            <v>0.12701532464732179</v>
          </cell>
          <cell r="N737">
            <v>0.12701532464732179</v>
          </cell>
          <cell r="O737">
            <v>8499.5802885891135</v>
          </cell>
          <cell r="P737">
            <v>24796.542353960678</v>
          </cell>
          <cell r="Q737">
            <v>39178.935464893519</v>
          </cell>
          <cell r="R737">
            <v>48815.223542992833</v>
          </cell>
          <cell r="S737">
            <v>121549.21851418748</v>
          </cell>
          <cell r="T737">
            <v>1739.3393303191854</v>
          </cell>
          <cell r="U737">
            <v>1769.6397746713506</v>
          </cell>
          <cell r="V737">
            <v>1779.6585669150782</v>
          </cell>
          <cell r="W737">
            <v>1784.5682544536505</v>
          </cell>
          <cell r="X737">
            <v>1844.1718895612496</v>
          </cell>
          <cell r="Y737">
            <v>435.238445192109</v>
          </cell>
          <cell r="Z737">
            <v>480.56746210404759</v>
          </cell>
          <cell r="AA737">
            <v>525.2936622367389</v>
          </cell>
          <cell r="AB737">
            <v>533.16015227729497</v>
          </cell>
          <cell r="AC737">
            <v>652.96764287557653</v>
          </cell>
          <cell r="AD737">
            <v>7.7052280687991042</v>
          </cell>
          <cell r="AE737">
            <v>9.3379630355786691</v>
          </cell>
          <cell r="AF737">
            <v>8.3433771816668525</v>
          </cell>
          <cell r="AG737">
            <v>8.9047582292415424</v>
          </cell>
          <cell r="AH737">
            <v>7.5603879766778626</v>
          </cell>
        </row>
        <row r="738">
          <cell r="B738">
            <v>5730</v>
          </cell>
          <cell r="C738" t="str">
            <v>GA</v>
          </cell>
          <cell r="D738" t="str">
            <v>Municipal</v>
          </cell>
          <cell r="E738">
            <v>2.8188228365507134E-2</v>
          </cell>
          <cell r="F738">
            <v>0</v>
          </cell>
          <cell r="G738">
            <v>0</v>
          </cell>
          <cell r="H738">
            <v>4054.2783531533937</v>
          </cell>
          <cell r="I738">
            <v>11.608880937499999</v>
          </cell>
          <cell r="J738">
            <v>0</v>
          </cell>
          <cell r="K738">
            <v>0</v>
          </cell>
          <cell r="L738">
            <v>0</v>
          </cell>
          <cell r="M738">
            <v>0</v>
          </cell>
          <cell r="N738">
            <v>3.6222115012222403E-2</v>
          </cell>
          <cell r="O738">
            <v>8499.5802885891135</v>
          </cell>
          <cell r="P738">
            <v>24796.542353960678</v>
          </cell>
          <cell r="Q738">
            <v>39178.935464893519</v>
          </cell>
          <cell r="R738">
            <v>48815.223542992833</v>
          </cell>
          <cell r="S738">
            <v>121549.21851418748</v>
          </cell>
          <cell r="T738">
            <v>1739.3393303191854</v>
          </cell>
          <cell r="U738">
            <v>1769.6397746713506</v>
          </cell>
          <cell r="V738">
            <v>1779.6585669150782</v>
          </cell>
          <cell r="W738">
            <v>1784.5682544536505</v>
          </cell>
          <cell r="X738">
            <v>1844.1718895612496</v>
          </cell>
          <cell r="Y738">
            <v>435.238445192109</v>
          </cell>
          <cell r="Z738">
            <v>480.56746210404759</v>
          </cell>
          <cell r="AA738">
            <v>525.2936622367389</v>
          </cell>
          <cell r="AB738">
            <v>533.16015227729497</v>
          </cell>
          <cell r="AC738">
            <v>652.96764287557653</v>
          </cell>
          <cell r="AD738">
            <v>7.7052280687991042</v>
          </cell>
          <cell r="AE738">
            <v>9.3379630355786691</v>
          </cell>
          <cell r="AF738">
            <v>8.3433771816668525</v>
          </cell>
          <cell r="AG738">
            <v>8.9047582292415424</v>
          </cell>
          <cell r="AH738">
            <v>7.5603879766778626</v>
          </cell>
        </row>
        <row r="739">
          <cell r="B739">
            <v>5796</v>
          </cell>
          <cell r="C739" t="str">
            <v>GA</v>
          </cell>
          <cell r="D739" t="str">
            <v>Municipal</v>
          </cell>
          <cell r="E739">
            <v>2.8188228365507134E-2</v>
          </cell>
          <cell r="F739">
            <v>0</v>
          </cell>
          <cell r="G739">
            <v>0</v>
          </cell>
          <cell r="H739">
            <v>4054.2783531533937</v>
          </cell>
          <cell r="I739">
            <v>11.608880937499999</v>
          </cell>
          <cell r="J739">
            <v>0</v>
          </cell>
          <cell r="K739">
            <v>0</v>
          </cell>
          <cell r="L739">
            <v>0</v>
          </cell>
          <cell r="M739">
            <v>0</v>
          </cell>
          <cell r="N739">
            <v>3.6222115012222403E-2</v>
          </cell>
          <cell r="O739">
            <v>8499.5802885891135</v>
          </cell>
          <cell r="P739">
            <v>24796.542353960678</v>
          </cell>
          <cell r="Q739">
            <v>39178.935464893519</v>
          </cell>
          <cell r="R739">
            <v>48815.223542992833</v>
          </cell>
          <cell r="S739">
            <v>121549.21851418748</v>
          </cell>
          <cell r="T739">
            <v>1739.3393303191854</v>
          </cell>
          <cell r="U739">
            <v>1769.6397746713506</v>
          </cell>
          <cell r="V739">
            <v>1779.6585669150782</v>
          </cell>
          <cell r="W739">
            <v>1784.5682544536505</v>
          </cell>
          <cell r="X739">
            <v>1844.1718895612496</v>
          </cell>
          <cell r="Y739">
            <v>435.238445192109</v>
          </cell>
          <cell r="Z739">
            <v>480.56746210404759</v>
          </cell>
          <cell r="AA739">
            <v>525.2936622367389</v>
          </cell>
          <cell r="AB739">
            <v>533.16015227729497</v>
          </cell>
          <cell r="AC739">
            <v>652.96764287557653</v>
          </cell>
          <cell r="AD739">
            <v>7.7052280687991042</v>
          </cell>
          <cell r="AE739">
            <v>9.3379630355786691</v>
          </cell>
          <cell r="AF739">
            <v>8.3433771816668525</v>
          </cell>
          <cell r="AG739">
            <v>8.9047582292415424</v>
          </cell>
          <cell r="AH739">
            <v>7.5603879766778626</v>
          </cell>
        </row>
        <row r="740">
          <cell r="B740">
            <v>6130</v>
          </cell>
          <cell r="C740" t="str">
            <v>GA</v>
          </cell>
          <cell r="D740" t="str">
            <v>Municipal</v>
          </cell>
          <cell r="E740">
            <v>2.8188228365507134E-2</v>
          </cell>
          <cell r="F740">
            <v>0</v>
          </cell>
          <cell r="G740">
            <v>0</v>
          </cell>
          <cell r="H740">
            <v>4054.2783531533937</v>
          </cell>
          <cell r="I740">
            <v>11.608880937499999</v>
          </cell>
          <cell r="J740">
            <v>0</v>
          </cell>
          <cell r="K740">
            <v>0</v>
          </cell>
          <cell r="L740">
            <v>0</v>
          </cell>
          <cell r="M740">
            <v>0</v>
          </cell>
          <cell r="N740">
            <v>3.6222115012222403E-2</v>
          </cell>
          <cell r="O740">
            <v>8499.5802885891135</v>
          </cell>
          <cell r="P740">
            <v>24796.542353960678</v>
          </cell>
          <cell r="Q740">
            <v>39178.935464893519</v>
          </cell>
          <cell r="R740">
            <v>48815.223542992833</v>
          </cell>
          <cell r="S740">
            <v>121549.21851418748</v>
          </cell>
          <cell r="T740">
            <v>1739.3393303191854</v>
          </cell>
          <cell r="U740">
            <v>1769.6397746713506</v>
          </cell>
          <cell r="V740">
            <v>1779.6585669150782</v>
          </cell>
          <cell r="W740">
            <v>1784.5682544536505</v>
          </cell>
          <cell r="X740">
            <v>1844.1718895612496</v>
          </cell>
          <cell r="Y740">
            <v>435.238445192109</v>
          </cell>
          <cell r="Z740">
            <v>480.56746210404759</v>
          </cell>
          <cell r="AA740">
            <v>525.2936622367389</v>
          </cell>
          <cell r="AB740">
            <v>533.16015227729497</v>
          </cell>
          <cell r="AC740">
            <v>652.96764287557653</v>
          </cell>
          <cell r="AD740">
            <v>7.7052280687991042</v>
          </cell>
          <cell r="AE740">
            <v>9.3379630355786691</v>
          </cell>
          <cell r="AF740">
            <v>8.3433771816668525</v>
          </cell>
          <cell r="AG740">
            <v>8.9047582292415424</v>
          </cell>
          <cell r="AH740">
            <v>7.5603879766778626</v>
          </cell>
        </row>
        <row r="741">
          <cell r="B741">
            <v>6598</v>
          </cell>
          <cell r="C741" t="str">
            <v>GA</v>
          </cell>
          <cell r="D741" t="str">
            <v>Municipal</v>
          </cell>
          <cell r="E741">
            <v>2.8188228365507134E-2</v>
          </cell>
          <cell r="F741">
            <v>0</v>
          </cell>
          <cell r="G741">
            <v>0</v>
          </cell>
          <cell r="H741">
            <v>4054.2783531533937</v>
          </cell>
          <cell r="I741">
            <v>11.608880937499999</v>
          </cell>
          <cell r="J741">
            <v>0</v>
          </cell>
          <cell r="K741">
            <v>0</v>
          </cell>
          <cell r="L741">
            <v>0</v>
          </cell>
          <cell r="M741">
            <v>0</v>
          </cell>
          <cell r="N741">
            <v>3.6222115012222403E-2</v>
          </cell>
          <cell r="O741">
            <v>8499.5802885891135</v>
          </cell>
          <cell r="P741">
            <v>24796.542353960678</v>
          </cell>
          <cell r="Q741">
            <v>39178.935464893519</v>
          </cell>
          <cell r="R741">
            <v>48815.223542992833</v>
          </cell>
          <cell r="S741">
            <v>121549.21851418748</v>
          </cell>
          <cell r="T741">
            <v>1739.3393303191854</v>
          </cell>
          <cell r="U741">
            <v>1769.6397746713506</v>
          </cell>
          <cell r="V741">
            <v>1779.6585669150782</v>
          </cell>
          <cell r="W741">
            <v>1784.5682544536505</v>
          </cell>
          <cell r="X741">
            <v>1844.1718895612496</v>
          </cell>
          <cell r="Y741">
            <v>435.238445192109</v>
          </cell>
          <cell r="Z741">
            <v>480.56746210404759</v>
          </cell>
          <cell r="AA741">
            <v>525.2936622367389</v>
          </cell>
          <cell r="AB741">
            <v>533.16015227729497</v>
          </cell>
          <cell r="AC741">
            <v>652.96764287557653</v>
          </cell>
          <cell r="AD741">
            <v>7.7052280687991042</v>
          </cell>
          <cell r="AE741">
            <v>9.3379630355786691</v>
          </cell>
          <cell r="AF741">
            <v>8.3433771816668525</v>
          </cell>
          <cell r="AG741">
            <v>8.9047582292415424</v>
          </cell>
          <cell r="AH741">
            <v>7.5603879766778626</v>
          </cell>
        </row>
        <row r="742">
          <cell r="B742">
            <v>7515</v>
          </cell>
          <cell r="C742" t="str">
            <v>GA</v>
          </cell>
          <cell r="D742" t="str">
            <v>Municipal</v>
          </cell>
          <cell r="E742">
            <v>2.8188228365507134E-2</v>
          </cell>
          <cell r="F742">
            <v>0</v>
          </cell>
          <cell r="G742">
            <v>0</v>
          </cell>
          <cell r="H742">
            <v>4054.2783531533937</v>
          </cell>
          <cell r="I742">
            <v>11.608880937499999</v>
          </cell>
          <cell r="J742">
            <v>0</v>
          </cell>
          <cell r="K742">
            <v>0</v>
          </cell>
          <cell r="L742">
            <v>0</v>
          </cell>
          <cell r="M742">
            <v>0</v>
          </cell>
          <cell r="N742">
            <v>3.6222115012222403E-2</v>
          </cell>
          <cell r="O742">
            <v>8499.5802885891135</v>
          </cell>
          <cell r="P742">
            <v>24796.542353960678</v>
          </cell>
          <cell r="Q742">
            <v>39178.935464893519</v>
          </cell>
          <cell r="R742">
            <v>48815.223542992833</v>
          </cell>
          <cell r="S742">
            <v>121549.21851418748</v>
          </cell>
          <cell r="T742">
            <v>1739.3393303191854</v>
          </cell>
          <cell r="U742">
            <v>1769.6397746713506</v>
          </cell>
          <cell r="V742">
            <v>1779.6585669150782</v>
          </cell>
          <cell r="W742">
            <v>1784.5682544536505</v>
          </cell>
          <cell r="X742">
            <v>1844.1718895612496</v>
          </cell>
          <cell r="Y742">
            <v>435.238445192109</v>
          </cell>
          <cell r="Z742">
            <v>480.56746210404759</v>
          </cell>
          <cell r="AA742">
            <v>525.2936622367389</v>
          </cell>
          <cell r="AB742">
            <v>533.16015227729497</v>
          </cell>
          <cell r="AC742">
            <v>652.96764287557653</v>
          </cell>
          <cell r="AD742">
            <v>7.7052280687991042</v>
          </cell>
          <cell r="AE742">
            <v>9.3379630355786691</v>
          </cell>
          <cell r="AF742">
            <v>8.3433771816668525</v>
          </cell>
          <cell r="AG742">
            <v>8.9047582292415424</v>
          </cell>
          <cell r="AH742">
            <v>7.5603879766778626</v>
          </cell>
        </row>
        <row r="743">
          <cell r="B743">
            <v>7679</v>
          </cell>
          <cell r="C743" t="str">
            <v>GA</v>
          </cell>
          <cell r="D743" t="str">
            <v>Municipal</v>
          </cell>
          <cell r="E743">
            <v>2.8188228365507134E-2</v>
          </cell>
          <cell r="F743">
            <v>1</v>
          </cell>
          <cell r="G743">
            <v>11399.044205495818</v>
          </cell>
          <cell r="H743">
            <v>11399.044205495818</v>
          </cell>
          <cell r="I743">
            <v>11.608880937499999</v>
          </cell>
          <cell r="J743">
            <v>19704</v>
          </cell>
          <cell r="K743">
            <v>152656</v>
          </cell>
          <cell r="L743">
            <v>13392</v>
          </cell>
          <cell r="M743">
            <v>0.11685362119942878</v>
          </cell>
          <cell r="N743">
            <v>0.11685362119942878</v>
          </cell>
          <cell r="O743">
            <v>8499.5802885891135</v>
          </cell>
          <cell r="P743">
            <v>24796.542353960678</v>
          </cell>
          <cell r="Q743">
            <v>39178.935464893519</v>
          </cell>
          <cell r="R743">
            <v>48815.223542992833</v>
          </cell>
          <cell r="S743">
            <v>121549.21851418748</v>
          </cell>
          <cell r="T743">
            <v>1739.3393303191854</v>
          </cell>
          <cell r="U743">
            <v>1769.6397746713506</v>
          </cell>
          <cell r="V743">
            <v>1779.6585669150782</v>
          </cell>
          <cell r="W743">
            <v>1784.5682544536505</v>
          </cell>
          <cell r="X743">
            <v>1844.1718895612496</v>
          </cell>
          <cell r="Y743">
            <v>435.238445192109</v>
          </cell>
          <cell r="Z743">
            <v>480.56746210404759</v>
          </cell>
          <cell r="AA743">
            <v>525.2936622367389</v>
          </cell>
          <cell r="AB743">
            <v>533.16015227729497</v>
          </cell>
          <cell r="AC743">
            <v>652.96764287557653</v>
          </cell>
          <cell r="AD743">
            <v>7.7052280687991042</v>
          </cell>
          <cell r="AE743">
            <v>9.3379630355786691</v>
          </cell>
          <cell r="AF743">
            <v>8.3433771816668525</v>
          </cell>
          <cell r="AG743">
            <v>8.9047582292415424</v>
          </cell>
          <cell r="AH743">
            <v>7.5603879766778626</v>
          </cell>
        </row>
        <row r="744">
          <cell r="B744">
            <v>8022</v>
          </cell>
          <cell r="C744" t="str">
            <v>GA</v>
          </cell>
          <cell r="D744" t="str">
            <v>Municipal</v>
          </cell>
          <cell r="E744">
            <v>2.8188228365507134E-2</v>
          </cell>
          <cell r="F744">
            <v>0</v>
          </cell>
          <cell r="G744">
            <v>0</v>
          </cell>
          <cell r="H744">
            <v>4054.2783531533937</v>
          </cell>
          <cell r="I744">
            <v>11.608880937499999</v>
          </cell>
          <cell r="J744">
            <v>0</v>
          </cell>
          <cell r="K744">
            <v>0</v>
          </cell>
          <cell r="L744">
            <v>0</v>
          </cell>
          <cell r="M744">
            <v>0</v>
          </cell>
          <cell r="N744">
            <v>3.6222115012222403E-2</v>
          </cell>
          <cell r="O744">
            <v>8499.5802885891135</v>
          </cell>
          <cell r="P744">
            <v>24796.542353960678</v>
          </cell>
          <cell r="Q744">
            <v>39178.935464893519</v>
          </cell>
          <cell r="R744">
            <v>48815.223542992833</v>
          </cell>
          <cell r="S744">
            <v>121549.21851418748</v>
          </cell>
          <cell r="T744">
            <v>1739.3393303191854</v>
          </cell>
          <cell r="U744">
            <v>1769.6397746713506</v>
          </cell>
          <cell r="V744">
            <v>1779.6585669150782</v>
          </cell>
          <cell r="W744">
            <v>1784.5682544536505</v>
          </cell>
          <cell r="X744">
            <v>1844.1718895612496</v>
          </cell>
          <cell r="Y744">
            <v>435.238445192109</v>
          </cell>
          <cell r="Z744">
            <v>480.56746210404759</v>
          </cell>
          <cell r="AA744">
            <v>525.2936622367389</v>
          </cell>
          <cell r="AB744">
            <v>533.16015227729497</v>
          </cell>
          <cell r="AC744">
            <v>652.96764287557653</v>
          </cell>
          <cell r="AD744">
            <v>7.7052280687991042</v>
          </cell>
          <cell r="AE744">
            <v>9.3379630355786691</v>
          </cell>
          <cell r="AF744">
            <v>8.3433771816668525</v>
          </cell>
          <cell r="AG744">
            <v>8.9047582292415424</v>
          </cell>
          <cell r="AH744">
            <v>7.5603879766778626</v>
          </cell>
        </row>
        <row r="745">
          <cell r="B745">
            <v>8698</v>
          </cell>
          <cell r="C745" t="str">
            <v>GA</v>
          </cell>
          <cell r="D745" t="str">
            <v>Municipal</v>
          </cell>
          <cell r="E745">
            <v>2.8188228365507134E-2</v>
          </cell>
          <cell r="F745">
            <v>0</v>
          </cell>
          <cell r="G745">
            <v>0</v>
          </cell>
          <cell r="H745">
            <v>4054.2783531533937</v>
          </cell>
          <cell r="I745">
            <v>11.608880937499999</v>
          </cell>
          <cell r="J745">
            <v>0</v>
          </cell>
          <cell r="K745">
            <v>0</v>
          </cell>
          <cell r="L745">
            <v>0</v>
          </cell>
          <cell r="M745">
            <v>0</v>
          </cell>
          <cell r="N745">
            <v>3.6222115012222403E-2</v>
          </cell>
          <cell r="O745">
            <v>8499.5802885891135</v>
          </cell>
          <cell r="P745">
            <v>24796.542353960678</v>
          </cell>
          <cell r="Q745">
            <v>39178.935464893519</v>
          </cell>
          <cell r="R745">
            <v>48815.223542992833</v>
          </cell>
          <cell r="S745">
            <v>121549.21851418748</v>
          </cell>
          <cell r="T745">
            <v>1739.3393303191854</v>
          </cell>
          <cell r="U745">
            <v>1769.6397746713506</v>
          </cell>
          <cell r="V745">
            <v>1779.6585669150782</v>
          </cell>
          <cell r="W745">
            <v>1784.5682544536505</v>
          </cell>
          <cell r="X745">
            <v>1844.1718895612496</v>
          </cell>
          <cell r="Y745">
            <v>435.238445192109</v>
          </cell>
          <cell r="Z745">
            <v>480.56746210404759</v>
          </cell>
          <cell r="AA745">
            <v>525.2936622367389</v>
          </cell>
          <cell r="AB745">
            <v>533.16015227729497</v>
          </cell>
          <cell r="AC745">
            <v>652.96764287557653</v>
          </cell>
          <cell r="AD745">
            <v>7.7052280687991042</v>
          </cell>
          <cell r="AE745">
            <v>9.3379630355786691</v>
          </cell>
          <cell r="AF745">
            <v>8.3433771816668525</v>
          </cell>
          <cell r="AG745">
            <v>8.9047582292415424</v>
          </cell>
          <cell r="AH745">
            <v>7.5603879766778626</v>
          </cell>
        </row>
        <row r="746">
          <cell r="B746">
            <v>9573</v>
          </cell>
          <cell r="C746" t="str">
            <v>GA</v>
          </cell>
          <cell r="D746" t="str">
            <v>Municipal</v>
          </cell>
          <cell r="E746">
            <v>2.8188228365507134E-2</v>
          </cell>
          <cell r="F746">
            <v>0</v>
          </cell>
          <cell r="G746">
            <v>0</v>
          </cell>
          <cell r="H746">
            <v>4054.2783531533937</v>
          </cell>
          <cell r="I746">
            <v>11.608880937499999</v>
          </cell>
          <cell r="J746">
            <v>0</v>
          </cell>
          <cell r="K746">
            <v>0</v>
          </cell>
          <cell r="L746">
            <v>0</v>
          </cell>
          <cell r="M746">
            <v>0</v>
          </cell>
          <cell r="N746">
            <v>3.6222115012222403E-2</v>
          </cell>
          <cell r="O746">
            <v>8499.5802885891135</v>
          </cell>
          <cell r="P746">
            <v>24796.542353960678</v>
          </cell>
          <cell r="Q746">
            <v>39178.935464893519</v>
          </cell>
          <cell r="R746">
            <v>48815.223542992833</v>
          </cell>
          <cell r="S746">
            <v>121549.21851418748</v>
          </cell>
          <cell r="T746">
            <v>1739.3393303191854</v>
          </cell>
          <cell r="U746">
            <v>1769.6397746713506</v>
          </cell>
          <cell r="V746">
            <v>1779.6585669150782</v>
          </cell>
          <cell r="W746">
            <v>1784.5682544536505</v>
          </cell>
          <cell r="X746">
            <v>1844.1718895612496</v>
          </cell>
          <cell r="Y746">
            <v>435.238445192109</v>
          </cell>
          <cell r="Z746">
            <v>480.56746210404759</v>
          </cell>
          <cell r="AA746">
            <v>525.2936622367389</v>
          </cell>
          <cell r="AB746">
            <v>533.16015227729497</v>
          </cell>
          <cell r="AC746">
            <v>652.96764287557653</v>
          </cell>
          <cell r="AD746">
            <v>7.7052280687991042</v>
          </cell>
          <cell r="AE746">
            <v>9.3379630355786691</v>
          </cell>
          <cell r="AF746">
            <v>8.3433771816668525</v>
          </cell>
          <cell r="AG746">
            <v>8.9047582292415424</v>
          </cell>
          <cell r="AH746">
            <v>7.5603879766778626</v>
          </cell>
        </row>
        <row r="747">
          <cell r="B747">
            <v>10585</v>
          </cell>
          <cell r="C747" t="str">
            <v>GA</v>
          </cell>
          <cell r="D747" t="str">
            <v>Municipal</v>
          </cell>
          <cell r="E747">
            <v>2.8188228365507134E-2</v>
          </cell>
          <cell r="F747">
            <v>1</v>
          </cell>
          <cell r="G747">
            <v>11412.300485773769</v>
          </cell>
          <cell r="H747">
            <v>11412.300485773769</v>
          </cell>
          <cell r="I747">
            <v>11.608880937499999</v>
          </cell>
          <cell r="J747">
            <v>14400</v>
          </cell>
          <cell r="K747">
            <v>131561</v>
          </cell>
          <cell r="L747">
            <v>11528</v>
          </cell>
          <cell r="M747">
            <v>9.7248225892399717E-2</v>
          </cell>
          <cell r="N747">
            <v>9.7248225892399717E-2</v>
          </cell>
          <cell r="O747">
            <v>8499.5802885891135</v>
          </cell>
          <cell r="P747">
            <v>24796.542353960678</v>
          </cell>
          <cell r="Q747">
            <v>39178.935464893519</v>
          </cell>
          <cell r="R747">
            <v>48815.223542992833</v>
          </cell>
          <cell r="S747">
            <v>121549.21851418748</v>
          </cell>
          <cell r="T747">
            <v>1739.3393303191854</v>
          </cell>
          <cell r="U747">
            <v>1769.6397746713506</v>
          </cell>
          <cell r="V747">
            <v>1779.6585669150782</v>
          </cell>
          <cell r="W747">
            <v>1784.5682544536505</v>
          </cell>
          <cell r="X747">
            <v>1844.1718895612496</v>
          </cell>
          <cell r="Y747">
            <v>435.238445192109</v>
          </cell>
          <cell r="Z747">
            <v>480.56746210404759</v>
          </cell>
          <cell r="AA747">
            <v>525.2936622367389</v>
          </cell>
          <cell r="AB747">
            <v>533.16015227729497</v>
          </cell>
          <cell r="AC747">
            <v>652.96764287557653</v>
          </cell>
          <cell r="AD747">
            <v>7.7052280687991042</v>
          </cell>
          <cell r="AE747">
            <v>9.3379630355786691</v>
          </cell>
          <cell r="AF747">
            <v>8.3433771816668525</v>
          </cell>
          <cell r="AG747">
            <v>8.9047582292415424</v>
          </cell>
          <cell r="AH747">
            <v>7.5603879766778626</v>
          </cell>
        </row>
        <row r="748">
          <cell r="B748">
            <v>10571</v>
          </cell>
          <cell r="C748" t="str">
            <v>GA</v>
          </cell>
          <cell r="D748" t="str">
            <v>Municipal</v>
          </cell>
          <cell r="E748">
            <v>2.8188228365507134E-2</v>
          </cell>
          <cell r="F748">
            <v>0</v>
          </cell>
          <cell r="G748">
            <v>0</v>
          </cell>
          <cell r="H748">
            <v>4054.2783531533937</v>
          </cell>
          <cell r="I748">
            <v>11.608880937499999</v>
          </cell>
          <cell r="J748">
            <v>0</v>
          </cell>
          <cell r="K748">
            <v>0</v>
          </cell>
          <cell r="L748">
            <v>0</v>
          </cell>
          <cell r="M748">
            <v>0</v>
          </cell>
          <cell r="N748">
            <v>3.6222115012222403E-2</v>
          </cell>
          <cell r="O748">
            <v>8499.5802885891135</v>
          </cell>
          <cell r="P748">
            <v>24796.542353960678</v>
          </cell>
          <cell r="Q748">
            <v>39178.935464893519</v>
          </cell>
          <cell r="R748">
            <v>48815.223542992833</v>
          </cell>
          <cell r="S748">
            <v>121549.21851418748</v>
          </cell>
          <cell r="T748">
            <v>1739.3393303191854</v>
          </cell>
          <cell r="U748">
            <v>1769.6397746713506</v>
          </cell>
          <cell r="V748">
            <v>1779.6585669150782</v>
          </cell>
          <cell r="W748">
            <v>1784.5682544536505</v>
          </cell>
          <cell r="X748">
            <v>1844.1718895612496</v>
          </cell>
          <cell r="Y748">
            <v>435.238445192109</v>
          </cell>
          <cell r="Z748">
            <v>480.56746210404759</v>
          </cell>
          <cell r="AA748">
            <v>525.2936622367389</v>
          </cell>
          <cell r="AB748">
            <v>533.16015227729497</v>
          </cell>
          <cell r="AC748">
            <v>652.96764287557653</v>
          </cell>
          <cell r="AD748">
            <v>7.7052280687991042</v>
          </cell>
          <cell r="AE748">
            <v>9.3379630355786691</v>
          </cell>
          <cell r="AF748">
            <v>8.3433771816668525</v>
          </cell>
          <cell r="AG748">
            <v>8.9047582292415424</v>
          </cell>
          <cell r="AH748">
            <v>7.5603879766778626</v>
          </cell>
        </row>
        <row r="749">
          <cell r="B749">
            <v>10800</v>
          </cell>
          <cell r="C749" t="str">
            <v>GA</v>
          </cell>
          <cell r="D749" t="str">
            <v>Municipal</v>
          </cell>
          <cell r="E749">
            <v>2.8188228365507134E-2</v>
          </cell>
          <cell r="F749">
            <v>1</v>
          </cell>
          <cell r="G749">
            <v>9640.6082464177798</v>
          </cell>
          <cell r="H749">
            <v>9640.6082464177798</v>
          </cell>
          <cell r="I749">
            <v>11.608880937499999</v>
          </cell>
          <cell r="J749">
            <v>12697</v>
          </cell>
          <cell r="K749">
            <v>98903</v>
          </cell>
          <cell r="L749">
            <v>10259</v>
          </cell>
          <cell r="M749">
            <v>0.11392833266479531</v>
          </cell>
          <cell r="N749">
            <v>0.11392833266479531</v>
          </cell>
          <cell r="O749">
            <v>8499.5802885891135</v>
          </cell>
          <cell r="P749">
            <v>24796.542353960678</v>
          </cell>
          <cell r="Q749">
            <v>39178.935464893519</v>
          </cell>
          <cell r="R749">
            <v>48815.223542992833</v>
          </cell>
          <cell r="S749">
            <v>121549.21851418748</v>
          </cell>
          <cell r="T749">
            <v>1739.3393303191854</v>
          </cell>
          <cell r="U749">
            <v>1769.6397746713506</v>
          </cell>
          <cell r="V749">
            <v>1779.6585669150782</v>
          </cell>
          <cell r="W749">
            <v>1784.5682544536505</v>
          </cell>
          <cell r="X749">
            <v>1844.1718895612496</v>
          </cell>
          <cell r="Y749">
            <v>435.238445192109</v>
          </cell>
          <cell r="Z749">
            <v>480.56746210404759</v>
          </cell>
          <cell r="AA749">
            <v>525.2936622367389</v>
          </cell>
          <cell r="AB749">
            <v>533.16015227729497</v>
          </cell>
          <cell r="AC749">
            <v>652.96764287557653</v>
          </cell>
          <cell r="AD749">
            <v>7.7052280687991042</v>
          </cell>
          <cell r="AE749">
            <v>9.3379630355786691</v>
          </cell>
          <cell r="AF749">
            <v>8.3433771816668525</v>
          </cell>
          <cell r="AG749">
            <v>8.9047582292415424</v>
          </cell>
          <cell r="AH749">
            <v>7.5603879766778626</v>
          </cell>
        </row>
        <row r="750">
          <cell r="B750">
            <v>11587</v>
          </cell>
          <cell r="C750" t="str">
            <v>GA</v>
          </cell>
          <cell r="D750" t="str">
            <v>Municipal</v>
          </cell>
          <cell r="E750">
            <v>2.8188228365507134E-2</v>
          </cell>
          <cell r="F750">
            <v>0</v>
          </cell>
          <cell r="G750">
            <v>0</v>
          </cell>
          <cell r="H750">
            <v>4054.2783531533937</v>
          </cell>
          <cell r="I750">
            <v>11.608880937499999</v>
          </cell>
          <cell r="J750">
            <v>0</v>
          </cell>
          <cell r="K750">
            <v>0</v>
          </cell>
          <cell r="L750">
            <v>0</v>
          </cell>
          <cell r="M750">
            <v>0</v>
          </cell>
          <cell r="N750">
            <v>3.6222115012222403E-2</v>
          </cell>
          <cell r="O750">
            <v>8499.5802885891135</v>
          </cell>
          <cell r="P750">
            <v>24796.542353960678</v>
          </cell>
          <cell r="Q750">
            <v>39178.935464893519</v>
          </cell>
          <cell r="R750">
            <v>48815.223542992833</v>
          </cell>
          <cell r="S750">
            <v>121549.21851418748</v>
          </cell>
          <cell r="T750">
            <v>1739.3393303191854</v>
          </cell>
          <cell r="U750">
            <v>1769.6397746713506</v>
          </cell>
          <cell r="V750">
            <v>1779.6585669150782</v>
          </cell>
          <cell r="W750">
            <v>1784.5682544536505</v>
          </cell>
          <cell r="X750">
            <v>1844.1718895612496</v>
          </cell>
          <cell r="Y750">
            <v>435.238445192109</v>
          </cell>
          <cell r="Z750">
            <v>480.56746210404759</v>
          </cell>
          <cell r="AA750">
            <v>525.2936622367389</v>
          </cell>
          <cell r="AB750">
            <v>533.16015227729497</v>
          </cell>
          <cell r="AC750">
            <v>652.96764287557653</v>
          </cell>
          <cell r="AD750">
            <v>7.7052280687991042</v>
          </cell>
          <cell r="AE750">
            <v>9.3379630355786691</v>
          </cell>
          <cell r="AF750">
            <v>8.3433771816668525</v>
          </cell>
          <cell r="AG750">
            <v>8.9047582292415424</v>
          </cell>
          <cell r="AH750">
            <v>7.5603879766778626</v>
          </cell>
        </row>
        <row r="751">
          <cell r="B751">
            <v>11646</v>
          </cell>
          <cell r="C751" t="str">
            <v>GA</v>
          </cell>
          <cell r="D751" t="str">
            <v>Municipal</v>
          </cell>
          <cell r="E751">
            <v>2.8188228365507134E-2</v>
          </cell>
          <cell r="F751">
            <v>1</v>
          </cell>
          <cell r="G751">
            <v>9498.1954508575109</v>
          </cell>
          <cell r="H751">
            <v>9498.1954508575109</v>
          </cell>
          <cell r="I751">
            <v>11.608880937499999</v>
          </cell>
          <cell r="J751">
            <v>39607</v>
          </cell>
          <cell r="K751">
            <v>339494</v>
          </cell>
          <cell r="L751">
            <v>35743</v>
          </cell>
          <cell r="M751">
            <v>0.1019981655752716</v>
          </cell>
          <cell r="N751">
            <v>0.1019981655752716</v>
          </cell>
          <cell r="O751">
            <v>8499.5802885891135</v>
          </cell>
          <cell r="P751">
            <v>24796.542353960678</v>
          </cell>
          <cell r="Q751">
            <v>39178.935464893519</v>
          </cell>
          <cell r="R751">
            <v>48815.223542992833</v>
          </cell>
          <cell r="S751">
            <v>121549.21851418748</v>
          </cell>
          <cell r="T751">
            <v>1739.3393303191854</v>
          </cell>
          <cell r="U751">
            <v>1769.6397746713506</v>
          </cell>
          <cell r="V751">
            <v>1779.6585669150782</v>
          </cell>
          <cell r="W751">
            <v>1784.5682544536505</v>
          </cell>
          <cell r="X751">
            <v>1844.1718895612496</v>
          </cell>
          <cell r="Y751">
            <v>435.238445192109</v>
          </cell>
          <cell r="Z751">
            <v>480.56746210404759</v>
          </cell>
          <cell r="AA751">
            <v>525.2936622367389</v>
          </cell>
          <cell r="AB751">
            <v>533.16015227729497</v>
          </cell>
          <cell r="AC751">
            <v>652.96764287557653</v>
          </cell>
          <cell r="AD751">
            <v>7.7052280687991042</v>
          </cell>
          <cell r="AE751">
            <v>9.3379630355786691</v>
          </cell>
          <cell r="AF751">
            <v>8.3433771816668525</v>
          </cell>
          <cell r="AG751">
            <v>8.9047582292415424</v>
          </cell>
          <cell r="AH751">
            <v>7.5603879766778626</v>
          </cell>
        </row>
        <row r="752">
          <cell r="B752">
            <v>12800</v>
          </cell>
          <cell r="C752" t="str">
            <v>GA</v>
          </cell>
          <cell r="D752" t="str">
            <v>Municipal</v>
          </cell>
          <cell r="E752">
            <v>2.8188228365507134E-2</v>
          </cell>
          <cell r="F752">
            <v>0</v>
          </cell>
          <cell r="G752">
            <v>0</v>
          </cell>
          <cell r="H752">
            <v>4054.2783531533937</v>
          </cell>
          <cell r="I752">
            <v>11.608880937499999</v>
          </cell>
          <cell r="J752">
            <v>0</v>
          </cell>
          <cell r="K752">
            <v>0</v>
          </cell>
          <cell r="L752">
            <v>0</v>
          </cell>
          <cell r="M752">
            <v>0</v>
          </cell>
          <cell r="N752">
            <v>3.6222115012222403E-2</v>
          </cell>
          <cell r="O752">
            <v>8499.5802885891135</v>
          </cell>
          <cell r="P752">
            <v>24796.542353960678</v>
          </cell>
          <cell r="Q752">
            <v>39178.935464893519</v>
          </cell>
          <cell r="R752">
            <v>48815.223542992833</v>
          </cell>
          <cell r="S752">
            <v>121549.21851418748</v>
          </cell>
          <cell r="T752">
            <v>1739.3393303191854</v>
          </cell>
          <cell r="U752">
            <v>1769.6397746713506</v>
          </cell>
          <cell r="V752">
            <v>1779.6585669150782</v>
          </cell>
          <cell r="W752">
            <v>1784.5682544536505</v>
          </cell>
          <cell r="X752">
            <v>1844.1718895612496</v>
          </cell>
          <cell r="Y752">
            <v>435.238445192109</v>
          </cell>
          <cell r="Z752">
            <v>480.56746210404759</v>
          </cell>
          <cell r="AA752">
            <v>525.2936622367389</v>
          </cell>
          <cell r="AB752">
            <v>533.16015227729497</v>
          </cell>
          <cell r="AC752">
            <v>652.96764287557653</v>
          </cell>
          <cell r="AD752">
            <v>7.7052280687991042</v>
          </cell>
          <cell r="AE752">
            <v>9.3379630355786691</v>
          </cell>
          <cell r="AF752">
            <v>8.3433771816668525</v>
          </cell>
          <cell r="AG752">
            <v>8.9047582292415424</v>
          </cell>
          <cell r="AH752">
            <v>7.5603879766778626</v>
          </cell>
        </row>
        <row r="753">
          <cell r="B753">
            <v>12851</v>
          </cell>
          <cell r="C753" t="str">
            <v>GA</v>
          </cell>
          <cell r="D753" t="str">
            <v>Municipal</v>
          </cell>
          <cell r="E753">
            <v>2.8188228365507134E-2</v>
          </cell>
          <cell r="F753">
            <v>0</v>
          </cell>
          <cell r="G753">
            <v>0</v>
          </cell>
          <cell r="H753">
            <v>4054.2783531533937</v>
          </cell>
          <cell r="I753">
            <v>11.608880937499999</v>
          </cell>
          <cell r="J753">
            <v>0</v>
          </cell>
          <cell r="K753">
            <v>0</v>
          </cell>
          <cell r="L753">
            <v>0</v>
          </cell>
          <cell r="M753">
            <v>0</v>
          </cell>
          <cell r="N753">
            <v>3.6222115012222403E-2</v>
          </cell>
          <cell r="O753">
            <v>8499.5802885891135</v>
          </cell>
          <cell r="P753">
            <v>24796.542353960678</v>
          </cell>
          <cell r="Q753">
            <v>39178.935464893519</v>
          </cell>
          <cell r="R753">
            <v>48815.223542992833</v>
          </cell>
          <cell r="S753">
            <v>121549.21851418748</v>
          </cell>
          <cell r="T753">
            <v>1739.3393303191854</v>
          </cell>
          <cell r="U753">
            <v>1769.6397746713506</v>
          </cell>
          <cell r="V753">
            <v>1779.6585669150782</v>
          </cell>
          <cell r="W753">
            <v>1784.5682544536505</v>
          </cell>
          <cell r="X753">
            <v>1844.1718895612496</v>
          </cell>
          <cell r="Y753">
            <v>435.238445192109</v>
          </cell>
          <cell r="Z753">
            <v>480.56746210404759</v>
          </cell>
          <cell r="AA753">
            <v>525.2936622367389</v>
          </cell>
          <cell r="AB753">
            <v>533.16015227729497</v>
          </cell>
          <cell r="AC753">
            <v>652.96764287557653</v>
          </cell>
          <cell r="AD753">
            <v>7.7052280687991042</v>
          </cell>
          <cell r="AE753">
            <v>9.3379630355786691</v>
          </cell>
          <cell r="AF753">
            <v>8.3433771816668525</v>
          </cell>
          <cell r="AG753">
            <v>8.9047582292415424</v>
          </cell>
          <cell r="AH753">
            <v>7.5603879766778626</v>
          </cell>
        </row>
        <row r="754">
          <cell r="B754">
            <v>13026</v>
          </cell>
          <cell r="C754" t="str">
            <v>GA</v>
          </cell>
          <cell r="D754" t="str">
            <v>Municipal</v>
          </cell>
          <cell r="E754">
            <v>2.8188228365507134E-2</v>
          </cell>
          <cell r="F754">
            <v>0</v>
          </cell>
          <cell r="G754">
            <v>0</v>
          </cell>
          <cell r="H754">
            <v>4054.2783531533937</v>
          </cell>
          <cell r="I754">
            <v>11.608880937499999</v>
          </cell>
          <cell r="J754">
            <v>0</v>
          </cell>
          <cell r="K754">
            <v>0</v>
          </cell>
          <cell r="L754">
            <v>0</v>
          </cell>
          <cell r="M754">
            <v>0</v>
          </cell>
          <cell r="N754">
            <v>3.6222115012222403E-2</v>
          </cell>
          <cell r="O754">
            <v>8499.5802885891135</v>
          </cell>
          <cell r="P754">
            <v>24796.542353960678</v>
          </cell>
          <cell r="Q754">
            <v>39178.935464893519</v>
          </cell>
          <cell r="R754">
            <v>48815.223542992833</v>
          </cell>
          <cell r="S754">
            <v>121549.21851418748</v>
          </cell>
          <cell r="T754">
            <v>1739.3393303191854</v>
          </cell>
          <cell r="U754">
            <v>1769.6397746713506</v>
          </cell>
          <cell r="V754">
            <v>1779.6585669150782</v>
          </cell>
          <cell r="W754">
            <v>1784.5682544536505</v>
          </cell>
          <cell r="X754">
            <v>1844.1718895612496</v>
          </cell>
          <cell r="Y754">
            <v>435.238445192109</v>
          </cell>
          <cell r="Z754">
            <v>480.56746210404759</v>
          </cell>
          <cell r="AA754">
            <v>525.2936622367389</v>
          </cell>
          <cell r="AB754">
            <v>533.16015227729497</v>
          </cell>
          <cell r="AC754">
            <v>652.96764287557653</v>
          </cell>
          <cell r="AD754">
            <v>7.7052280687991042</v>
          </cell>
          <cell r="AE754">
            <v>9.3379630355786691</v>
          </cell>
          <cell r="AF754">
            <v>8.3433771816668525</v>
          </cell>
          <cell r="AG754">
            <v>8.9047582292415424</v>
          </cell>
          <cell r="AH754">
            <v>7.5603879766778626</v>
          </cell>
        </row>
        <row r="755">
          <cell r="B755">
            <v>13646</v>
          </cell>
          <cell r="C755" t="str">
            <v>GA</v>
          </cell>
          <cell r="D755" t="str">
            <v>Municipal</v>
          </cell>
          <cell r="E755">
            <v>2.8188228365507134E-2</v>
          </cell>
          <cell r="F755">
            <v>0</v>
          </cell>
          <cell r="G755">
            <v>0</v>
          </cell>
          <cell r="H755">
            <v>4054.2783531533937</v>
          </cell>
          <cell r="I755">
            <v>11.608880937499999</v>
          </cell>
          <cell r="J755">
            <v>0</v>
          </cell>
          <cell r="K755">
            <v>0</v>
          </cell>
          <cell r="L755">
            <v>0</v>
          </cell>
          <cell r="M755">
            <v>0</v>
          </cell>
          <cell r="N755">
            <v>3.6222115012222403E-2</v>
          </cell>
          <cell r="O755">
            <v>8499.5802885891135</v>
          </cell>
          <cell r="P755">
            <v>24796.542353960678</v>
          </cell>
          <cell r="Q755">
            <v>39178.935464893519</v>
          </cell>
          <cell r="R755">
            <v>48815.223542992833</v>
          </cell>
          <cell r="S755">
            <v>121549.21851418748</v>
          </cell>
          <cell r="T755">
            <v>1739.3393303191854</v>
          </cell>
          <cell r="U755">
            <v>1769.6397746713506</v>
          </cell>
          <cell r="V755">
            <v>1779.6585669150782</v>
          </cell>
          <cell r="W755">
            <v>1784.5682544536505</v>
          </cell>
          <cell r="X755">
            <v>1844.1718895612496</v>
          </cell>
          <cell r="Y755">
            <v>435.238445192109</v>
          </cell>
          <cell r="Z755">
            <v>480.56746210404759</v>
          </cell>
          <cell r="AA755">
            <v>525.2936622367389</v>
          </cell>
          <cell r="AB755">
            <v>533.16015227729497</v>
          </cell>
          <cell r="AC755">
            <v>652.96764287557653</v>
          </cell>
          <cell r="AD755">
            <v>7.7052280687991042</v>
          </cell>
          <cell r="AE755">
            <v>9.3379630355786691</v>
          </cell>
          <cell r="AF755">
            <v>8.3433771816668525</v>
          </cell>
          <cell r="AG755">
            <v>8.9047582292415424</v>
          </cell>
          <cell r="AH755">
            <v>7.5603879766778626</v>
          </cell>
        </row>
        <row r="756">
          <cell r="B756">
            <v>40369</v>
          </cell>
          <cell r="C756" t="str">
            <v>GA</v>
          </cell>
          <cell r="D756" t="str">
            <v>Municipal</v>
          </cell>
          <cell r="E756">
            <v>2.8188228365507134E-2</v>
          </cell>
          <cell r="F756">
            <v>0</v>
          </cell>
          <cell r="G756">
            <v>0</v>
          </cell>
          <cell r="H756">
            <v>4054.2783531533937</v>
          </cell>
          <cell r="I756">
            <v>11.608880937499999</v>
          </cell>
          <cell r="J756">
            <v>0</v>
          </cell>
          <cell r="K756">
            <v>0</v>
          </cell>
          <cell r="L756">
            <v>0</v>
          </cell>
          <cell r="M756">
            <v>0</v>
          </cell>
          <cell r="N756">
            <v>3.6222115012222403E-2</v>
          </cell>
          <cell r="O756">
            <v>8499.5802885891135</v>
          </cell>
          <cell r="P756">
            <v>24796.542353960678</v>
          </cell>
          <cell r="Q756">
            <v>39178.935464893519</v>
          </cell>
          <cell r="R756">
            <v>48815.223542992833</v>
          </cell>
          <cell r="S756">
            <v>121549.21851418748</v>
          </cell>
          <cell r="T756">
            <v>1739.3393303191854</v>
          </cell>
          <cell r="U756">
            <v>1769.6397746713506</v>
          </cell>
          <cell r="V756">
            <v>1779.6585669150782</v>
          </cell>
          <cell r="W756">
            <v>1784.5682544536505</v>
          </cell>
          <cell r="X756">
            <v>1844.1718895612496</v>
          </cell>
          <cell r="Y756">
            <v>435.238445192109</v>
          </cell>
          <cell r="Z756">
            <v>480.56746210404759</v>
          </cell>
          <cell r="AA756">
            <v>525.2936622367389</v>
          </cell>
          <cell r="AB756">
            <v>533.16015227729497</v>
          </cell>
          <cell r="AC756">
            <v>652.96764287557653</v>
          </cell>
          <cell r="AD756">
            <v>7.7052280687991042</v>
          </cell>
          <cell r="AE756">
            <v>9.3379630355786691</v>
          </cell>
          <cell r="AF756">
            <v>8.3433771816668525</v>
          </cell>
          <cell r="AG756">
            <v>8.9047582292415424</v>
          </cell>
          <cell r="AH756">
            <v>7.5603879766778626</v>
          </cell>
        </row>
        <row r="757">
          <cell r="B757">
            <v>14396</v>
          </cell>
          <cell r="C757" t="str">
            <v>GA</v>
          </cell>
          <cell r="D757" t="str">
            <v>Municipal</v>
          </cell>
          <cell r="E757">
            <v>2.8188228365507134E-2</v>
          </cell>
          <cell r="F757">
            <v>0</v>
          </cell>
          <cell r="G757">
            <v>0</v>
          </cell>
          <cell r="H757">
            <v>4054.2783531533937</v>
          </cell>
          <cell r="I757">
            <v>11.608880937499999</v>
          </cell>
          <cell r="J757">
            <v>0</v>
          </cell>
          <cell r="K757">
            <v>0</v>
          </cell>
          <cell r="L757">
            <v>0</v>
          </cell>
          <cell r="M757">
            <v>0</v>
          </cell>
          <cell r="N757">
            <v>3.6222115012222403E-2</v>
          </cell>
          <cell r="O757">
            <v>8499.5802885891135</v>
          </cell>
          <cell r="P757">
            <v>24796.542353960678</v>
          </cell>
          <cell r="Q757">
            <v>39178.935464893519</v>
          </cell>
          <cell r="R757">
            <v>48815.223542992833</v>
          </cell>
          <cell r="S757">
            <v>121549.21851418748</v>
          </cell>
          <cell r="T757">
            <v>1739.3393303191854</v>
          </cell>
          <cell r="U757">
            <v>1769.6397746713506</v>
          </cell>
          <cell r="V757">
            <v>1779.6585669150782</v>
          </cell>
          <cell r="W757">
            <v>1784.5682544536505</v>
          </cell>
          <cell r="X757">
            <v>1844.1718895612496</v>
          </cell>
          <cell r="Y757">
            <v>435.238445192109</v>
          </cell>
          <cell r="Z757">
            <v>480.56746210404759</v>
          </cell>
          <cell r="AA757">
            <v>525.2936622367389</v>
          </cell>
          <cell r="AB757">
            <v>533.16015227729497</v>
          </cell>
          <cell r="AC757">
            <v>652.96764287557653</v>
          </cell>
          <cell r="AD757">
            <v>7.7052280687991042</v>
          </cell>
          <cell r="AE757">
            <v>9.3379630355786691</v>
          </cell>
          <cell r="AF757">
            <v>8.3433771816668525</v>
          </cell>
          <cell r="AG757">
            <v>8.9047582292415424</v>
          </cell>
          <cell r="AH757">
            <v>7.5603879766778626</v>
          </cell>
        </row>
        <row r="758">
          <cell r="B758">
            <v>15573</v>
          </cell>
          <cell r="C758" t="str">
            <v>GA</v>
          </cell>
          <cell r="D758" t="str">
            <v>Municipal</v>
          </cell>
          <cell r="E758">
            <v>2.8188228365507134E-2</v>
          </cell>
          <cell r="F758">
            <v>0</v>
          </cell>
          <cell r="G758">
            <v>0</v>
          </cell>
          <cell r="H758">
            <v>4054.2783531533937</v>
          </cell>
          <cell r="I758">
            <v>11.608880937499999</v>
          </cell>
          <cell r="J758">
            <v>0</v>
          </cell>
          <cell r="K758">
            <v>0</v>
          </cell>
          <cell r="L758">
            <v>0</v>
          </cell>
          <cell r="M758">
            <v>0</v>
          </cell>
          <cell r="N758">
            <v>3.6222115012222403E-2</v>
          </cell>
          <cell r="O758">
            <v>8499.5802885891135</v>
          </cell>
          <cell r="P758">
            <v>24796.542353960678</v>
          </cell>
          <cell r="Q758">
            <v>39178.935464893519</v>
          </cell>
          <cell r="R758">
            <v>48815.223542992833</v>
          </cell>
          <cell r="S758">
            <v>121549.21851418748</v>
          </cell>
          <cell r="T758">
            <v>1739.3393303191854</v>
          </cell>
          <cell r="U758">
            <v>1769.6397746713506</v>
          </cell>
          <cell r="V758">
            <v>1779.6585669150782</v>
          </cell>
          <cell r="W758">
            <v>1784.5682544536505</v>
          </cell>
          <cell r="X758">
            <v>1844.1718895612496</v>
          </cell>
          <cell r="Y758">
            <v>435.238445192109</v>
          </cell>
          <cell r="Z758">
            <v>480.56746210404759</v>
          </cell>
          <cell r="AA758">
            <v>525.2936622367389</v>
          </cell>
          <cell r="AB758">
            <v>533.16015227729497</v>
          </cell>
          <cell r="AC758">
            <v>652.96764287557653</v>
          </cell>
          <cell r="AD758">
            <v>7.7052280687991042</v>
          </cell>
          <cell r="AE758">
            <v>9.3379630355786691</v>
          </cell>
          <cell r="AF758">
            <v>8.3433771816668525</v>
          </cell>
          <cell r="AG758">
            <v>8.9047582292415424</v>
          </cell>
          <cell r="AH758">
            <v>7.5603879766778626</v>
          </cell>
        </row>
        <row r="759">
          <cell r="B759">
            <v>16637</v>
          </cell>
          <cell r="C759" t="str">
            <v>GA</v>
          </cell>
          <cell r="D759" t="str">
            <v>Municipal</v>
          </cell>
          <cell r="E759">
            <v>2.8188228365507134E-2</v>
          </cell>
          <cell r="F759">
            <v>0</v>
          </cell>
          <cell r="G759">
            <v>0</v>
          </cell>
          <cell r="H759">
            <v>4054.2783531533937</v>
          </cell>
          <cell r="I759">
            <v>11.608880937499999</v>
          </cell>
          <cell r="J759">
            <v>0</v>
          </cell>
          <cell r="K759">
            <v>0</v>
          </cell>
          <cell r="L759">
            <v>0</v>
          </cell>
          <cell r="M759">
            <v>0</v>
          </cell>
          <cell r="N759">
            <v>3.6222115012222403E-2</v>
          </cell>
          <cell r="O759">
            <v>8499.5802885891135</v>
          </cell>
          <cell r="P759">
            <v>24796.542353960678</v>
          </cell>
          <cell r="Q759">
            <v>39178.935464893519</v>
          </cell>
          <cell r="R759">
            <v>48815.223542992833</v>
          </cell>
          <cell r="S759">
            <v>121549.21851418748</v>
          </cell>
          <cell r="T759">
            <v>1739.3393303191854</v>
          </cell>
          <cell r="U759">
            <v>1769.6397746713506</v>
          </cell>
          <cell r="V759">
            <v>1779.6585669150782</v>
          </cell>
          <cell r="W759">
            <v>1784.5682544536505</v>
          </cell>
          <cell r="X759">
            <v>1844.1718895612496</v>
          </cell>
          <cell r="Y759">
            <v>435.238445192109</v>
          </cell>
          <cell r="Z759">
            <v>480.56746210404759</v>
          </cell>
          <cell r="AA759">
            <v>525.2936622367389</v>
          </cell>
          <cell r="AB759">
            <v>533.16015227729497</v>
          </cell>
          <cell r="AC759">
            <v>652.96764287557653</v>
          </cell>
          <cell r="AD759">
            <v>7.7052280687991042</v>
          </cell>
          <cell r="AE759">
            <v>9.3379630355786691</v>
          </cell>
          <cell r="AF759">
            <v>8.3433771816668525</v>
          </cell>
          <cell r="AG759">
            <v>8.9047582292415424</v>
          </cell>
          <cell r="AH759">
            <v>7.5603879766778626</v>
          </cell>
        </row>
        <row r="760">
          <cell r="B760">
            <v>18397</v>
          </cell>
          <cell r="C760" t="str">
            <v>GA</v>
          </cell>
          <cell r="D760" t="str">
            <v>Municipal</v>
          </cell>
          <cell r="E760">
            <v>2.8188228365507134E-2</v>
          </cell>
          <cell r="F760">
            <v>1</v>
          </cell>
          <cell r="G760">
            <v>10882.562277580071</v>
          </cell>
          <cell r="H760">
            <v>10882.562277580071</v>
          </cell>
          <cell r="I760">
            <v>11.608880937499999</v>
          </cell>
          <cell r="J760">
            <v>2832.5</v>
          </cell>
          <cell r="K760">
            <v>21406</v>
          </cell>
          <cell r="L760">
            <v>1967</v>
          </cell>
          <cell r="M760">
            <v>0.11952181511497945</v>
          </cell>
          <cell r="N760">
            <v>0.11952181511497945</v>
          </cell>
          <cell r="O760">
            <v>8499.5802885891135</v>
          </cell>
          <cell r="P760">
            <v>24796.542353960678</v>
          </cell>
          <cell r="Q760">
            <v>39178.935464893519</v>
          </cell>
          <cell r="R760">
            <v>48815.223542992833</v>
          </cell>
          <cell r="S760">
            <v>121549.21851418748</v>
          </cell>
          <cell r="T760">
            <v>1739.3393303191854</v>
          </cell>
          <cell r="U760">
            <v>1769.6397746713506</v>
          </cell>
          <cell r="V760">
            <v>1779.6585669150782</v>
          </cell>
          <cell r="W760">
            <v>1784.5682544536505</v>
          </cell>
          <cell r="X760">
            <v>1844.1718895612496</v>
          </cell>
          <cell r="Y760">
            <v>435.238445192109</v>
          </cell>
          <cell r="Z760">
            <v>480.56746210404759</v>
          </cell>
          <cell r="AA760">
            <v>525.2936622367389</v>
          </cell>
          <cell r="AB760">
            <v>533.16015227729497</v>
          </cell>
          <cell r="AC760">
            <v>652.96764287557653</v>
          </cell>
          <cell r="AD760">
            <v>7.7052280687991042</v>
          </cell>
          <cell r="AE760">
            <v>9.3379630355786691</v>
          </cell>
          <cell r="AF760">
            <v>8.3433771816668525</v>
          </cell>
          <cell r="AG760">
            <v>8.9047582292415424</v>
          </cell>
          <cell r="AH760">
            <v>7.5603879766778626</v>
          </cell>
        </row>
        <row r="761">
          <cell r="B761">
            <v>18403</v>
          </cell>
          <cell r="C761" t="str">
            <v>GA</v>
          </cell>
          <cell r="D761" t="str">
            <v>Municipal</v>
          </cell>
          <cell r="E761">
            <v>2.8188228365507134E-2</v>
          </cell>
          <cell r="F761">
            <v>0</v>
          </cell>
          <cell r="G761">
            <v>0</v>
          </cell>
          <cell r="H761">
            <v>4054.2783531533937</v>
          </cell>
          <cell r="I761">
            <v>11.608880937499999</v>
          </cell>
          <cell r="J761">
            <v>0</v>
          </cell>
          <cell r="K761">
            <v>0</v>
          </cell>
          <cell r="L761">
            <v>0</v>
          </cell>
          <cell r="M761">
            <v>0</v>
          </cell>
          <cell r="N761">
            <v>3.6222115012222403E-2</v>
          </cell>
          <cell r="O761">
            <v>8499.5802885891135</v>
          </cell>
          <cell r="P761">
            <v>24796.542353960678</v>
          </cell>
          <cell r="Q761">
            <v>39178.935464893519</v>
          </cell>
          <cell r="R761">
            <v>48815.223542992833</v>
          </cell>
          <cell r="S761">
            <v>121549.21851418748</v>
          </cell>
          <cell r="T761">
            <v>1739.3393303191854</v>
          </cell>
          <cell r="U761">
            <v>1769.6397746713506</v>
          </cell>
          <cell r="V761">
            <v>1779.6585669150782</v>
          </cell>
          <cell r="W761">
            <v>1784.5682544536505</v>
          </cell>
          <cell r="X761">
            <v>1844.1718895612496</v>
          </cell>
          <cell r="Y761">
            <v>435.238445192109</v>
          </cell>
          <cell r="Z761">
            <v>480.56746210404759</v>
          </cell>
          <cell r="AA761">
            <v>525.2936622367389</v>
          </cell>
          <cell r="AB761">
            <v>533.16015227729497</v>
          </cell>
          <cell r="AC761">
            <v>652.96764287557653</v>
          </cell>
          <cell r="AD761">
            <v>7.7052280687991042</v>
          </cell>
          <cell r="AE761">
            <v>9.3379630355786691</v>
          </cell>
          <cell r="AF761">
            <v>8.3433771816668525</v>
          </cell>
          <cell r="AG761">
            <v>8.9047582292415424</v>
          </cell>
          <cell r="AH761">
            <v>7.5603879766778626</v>
          </cell>
        </row>
        <row r="762">
          <cell r="B762">
            <v>18847</v>
          </cell>
          <cell r="C762" t="str">
            <v>GA</v>
          </cell>
          <cell r="D762" t="str">
            <v>Municipal</v>
          </cell>
          <cell r="E762">
            <v>2.8188228365507134E-2</v>
          </cell>
          <cell r="F762">
            <v>0</v>
          </cell>
          <cell r="G762">
            <v>0</v>
          </cell>
          <cell r="H762">
            <v>4054.2783531533937</v>
          </cell>
          <cell r="I762">
            <v>11.608880937499999</v>
          </cell>
          <cell r="J762">
            <v>0</v>
          </cell>
          <cell r="K762">
            <v>0</v>
          </cell>
          <cell r="L762">
            <v>0</v>
          </cell>
          <cell r="M762">
            <v>0</v>
          </cell>
          <cell r="N762">
            <v>3.6222115012222403E-2</v>
          </cell>
          <cell r="O762">
            <v>8499.5802885891135</v>
          </cell>
          <cell r="P762">
            <v>24796.542353960678</v>
          </cell>
          <cell r="Q762">
            <v>39178.935464893519</v>
          </cell>
          <cell r="R762">
            <v>48815.223542992833</v>
          </cell>
          <cell r="S762">
            <v>121549.21851418748</v>
          </cell>
          <cell r="T762">
            <v>1739.3393303191854</v>
          </cell>
          <cell r="U762">
            <v>1769.6397746713506</v>
          </cell>
          <cell r="V762">
            <v>1779.6585669150782</v>
          </cell>
          <cell r="W762">
            <v>1784.5682544536505</v>
          </cell>
          <cell r="X762">
            <v>1844.1718895612496</v>
          </cell>
          <cell r="Y762">
            <v>435.238445192109</v>
          </cell>
          <cell r="Z762">
            <v>480.56746210404759</v>
          </cell>
          <cell r="AA762">
            <v>525.2936622367389</v>
          </cell>
          <cell r="AB762">
            <v>533.16015227729497</v>
          </cell>
          <cell r="AC762">
            <v>652.96764287557653</v>
          </cell>
          <cell r="AD762">
            <v>7.7052280687991042</v>
          </cell>
          <cell r="AE762">
            <v>9.3379630355786691</v>
          </cell>
          <cell r="AF762">
            <v>8.3433771816668525</v>
          </cell>
          <cell r="AG762">
            <v>8.9047582292415424</v>
          </cell>
          <cell r="AH762">
            <v>7.5603879766778626</v>
          </cell>
        </row>
        <row r="763">
          <cell r="B763">
            <v>18848</v>
          </cell>
          <cell r="C763" t="str">
            <v>GA</v>
          </cell>
          <cell r="D763" t="str">
            <v>Municipal</v>
          </cell>
          <cell r="E763">
            <v>2.8188228365507134E-2</v>
          </cell>
          <cell r="F763">
            <v>1</v>
          </cell>
          <cell r="G763">
            <v>13621.653689284391</v>
          </cell>
          <cell r="H763">
            <v>13621.653689284391</v>
          </cell>
          <cell r="I763">
            <v>11.608880937499999</v>
          </cell>
          <cell r="J763">
            <v>21788.1</v>
          </cell>
          <cell r="K763">
            <v>183688</v>
          </cell>
          <cell r="L763">
            <v>13485</v>
          </cell>
          <cell r="M763">
            <v>0.10838786903169369</v>
          </cell>
          <cell r="N763">
            <v>0.10838786903169369</v>
          </cell>
          <cell r="O763">
            <v>8499.5802885891135</v>
          </cell>
          <cell r="P763">
            <v>24796.542353960678</v>
          </cell>
          <cell r="Q763">
            <v>39178.935464893519</v>
          </cell>
          <cell r="R763">
            <v>48815.223542992833</v>
          </cell>
          <cell r="S763">
            <v>121549.21851418748</v>
          </cell>
          <cell r="T763">
            <v>1739.3393303191854</v>
          </cell>
          <cell r="U763">
            <v>1769.6397746713506</v>
          </cell>
          <cell r="V763">
            <v>1779.6585669150782</v>
          </cell>
          <cell r="W763">
            <v>1784.5682544536505</v>
          </cell>
          <cell r="X763">
            <v>1844.1718895612496</v>
          </cell>
          <cell r="Y763">
            <v>435.238445192109</v>
          </cell>
          <cell r="Z763">
            <v>480.56746210404759</v>
          </cell>
          <cell r="AA763">
            <v>525.2936622367389</v>
          </cell>
          <cell r="AB763">
            <v>533.16015227729497</v>
          </cell>
          <cell r="AC763">
            <v>652.96764287557653</v>
          </cell>
          <cell r="AD763">
            <v>7.7052280687991042</v>
          </cell>
          <cell r="AE763">
            <v>9.3379630355786691</v>
          </cell>
          <cell r="AF763">
            <v>8.3433771816668525</v>
          </cell>
          <cell r="AG763">
            <v>8.9047582292415424</v>
          </cell>
          <cell r="AH763">
            <v>7.5603879766778626</v>
          </cell>
        </row>
        <row r="764">
          <cell r="B764">
            <v>20140</v>
          </cell>
          <cell r="C764" t="str">
            <v>GA</v>
          </cell>
          <cell r="D764" t="str">
            <v>Municipal</v>
          </cell>
          <cell r="E764">
            <v>2.8188228365507134E-2</v>
          </cell>
          <cell r="F764">
            <v>0</v>
          </cell>
          <cell r="G764">
            <v>0</v>
          </cell>
          <cell r="H764">
            <v>4054.2783531533937</v>
          </cell>
          <cell r="I764">
            <v>11.608880937499999</v>
          </cell>
          <cell r="J764">
            <v>0</v>
          </cell>
          <cell r="K764">
            <v>0</v>
          </cell>
          <cell r="L764">
            <v>0</v>
          </cell>
          <cell r="M764">
            <v>0</v>
          </cell>
          <cell r="N764">
            <v>3.6222115012222403E-2</v>
          </cell>
          <cell r="O764">
            <v>8499.5802885891135</v>
          </cell>
          <cell r="P764">
            <v>24796.542353960678</v>
          </cell>
          <cell r="Q764">
            <v>39178.935464893519</v>
          </cell>
          <cell r="R764">
            <v>48815.223542992833</v>
          </cell>
          <cell r="S764">
            <v>121549.21851418748</v>
          </cell>
          <cell r="T764">
            <v>1739.3393303191854</v>
          </cell>
          <cell r="U764">
            <v>1769.6397746713506</v>
          </cell>
          <cell r="V764">
            <v>1779.6585669150782</v>
          </cell>
          <cell r="W764">
            <v>1784.5682544536505</v>
          </cell>
          <cell r="X764">
            <v>1844.1718895612496</v>
          </cell>
          <cell r="Y764">
            <v>435.238445192109</v>
          </cell>
          <cell r="Z764">
            <v>480.56746210404759</v>
          </cell>
          <cell r="AA764">
            <v>525.2936622367389</v>
          </cell>
          <cell r="AB764">
            <v>533.16015227729497</v>
          </cell>
          <cell r="AC764">
            <v>652.96764287557653</v>
          </cell>
          <cell r="AD764">
            <v>7.7052280687991042</v>
          </cell>
          <cell r="AE764">
            <v>9.3379630355786691</v>
          </cell>
          <cell r="AF764">
            <v>8.3433771816668525</v>
          </cell>
          <cell r="AG764">
            <v>8.9047582292415424</v>
          </cell>
          <cell r="AH764">
            <v>7.5603879766778626</v>
          </cell>
        </row>
        <row r="765">
          <cell r="B765">
            <v>20393</v>
          </cell>
          <cell r="C765" t="str">
            <v>GA</v>
          </cell>
          <cell r="D765" t="str">
            <v>Municipal</v>
          </cell>
          <cell r="E765">
            <v>2.8188228365507134E-2</v>
          </cell>
          <cell r="F765">
            <v>0</v>
          </cell>
          <cell r="G765">
            <v>0</v>
          </cell>
          <cell r="H765">
            <v>4054.2783531533937</v>
          </cell>
          <cell r="I765">
            <v>11.608880937499999</v>
          </cell>
          <cell r="J765">
            <v>0</v>
          </cell>
          <cell r="K765">
            <v>0</v>
          </cell>
          <cell r="L765">
            <v>0</v>
          </cell>
          <cell r="M765">
            <v>0</v>
          </cell>
          <cell r="N765">
            <v>3.6222115012222403E-2</v>
          </cell>
          <cell r="O765">
            <v>8499.5802885891135</v>
          </cell>
          <cell r="P765">
            <v>24796.542353960678</v>
          </cell>
          <cell r="Q765">
            <v>39178.935464893519</v>
          </cell>
          <cell r="R765">
            <v>48815.223542992833</v>
          </cell>
          <cell r="S765">
            <v>121549.21851418748</v>
          </cell>
          <cell r="T765">
            <v>1739.3393303191854</v>
          </cell>
          <cell r="U765">
            <v>1769.6397746713506</v>
          </cell>
          <cell r="V765">
            <v>1779.6585669150782</v>
          </cell>
          <cell r="W765">
            <v>1784.5682544536505</v>
          </cell>
          <cell r="X765">
            <v>1844.1718895612496</v>
          </cell>
          <cell r="Y765">
            <v>435.238445192109</v>
          </cell>
          <cell r="Z765">
            <v>480.56746210404759</v>
          </cell>
          <cell r="AA765">
            <v>525.2936622367389</v>
          </cell>
          <cell r="AB765">
            <v>533.16015227729497</v>
          </cell>
          <cell r="AC765">
            <v>652.96764287557653</v>
          </cell>
          <cell r="AD765">
            <v>7.7052280687991042</v>
          </cell>
          <cell r="AE765">
            <v>9.3379630355786691</v>
          </cell>
          <cell r="AF765">
            <v>8.3433771816668525</v>
          </cell>
          <cell r="AG765">
            <v>8.9047582292415424</v>
          </cell>
          <cell r="AH765">
            <v>7.5603879766778626</v>
          </cell>
        </row>
        <row r="766">
          <cell r="B766">
            <v>20534</v>
          </cell>
          <cell r="C766" t="str">
            <v>GA</v>
          </cell>
          <cell r="D766" t="str">
            <v>Municipal</v>
          </cell>
          <cell r="E766">
            <v>2.8188228365507134E-2</v>
          </cell>
          <cell r="F766">
            <v>0</v>
          </cell>
          <cell r="G766">
            <v>0</v>
          </cell>
          <cell r="H766">
            <v>4054.2783531533937</v>
          </cell>
          <cell r="I766">
            <v>11.608880937499999</v>
          </cell>
          <cell r="J766">
            <v>0</v>
          </cell>
          <cell r="K766">
            <v>0</v>
          </cell>
          <cell r="L766">
            <v>0</v>
          </cell>
          <cell r="M766">
            <v>0</v>
          </cell>
          <cell r="N766">
            <v>3.6222115012222403E-2</v>
          </cell>
          <cell r="O766">
            <v>8499.5802885891135</v>
          </cell>
          <cell r="P766">
            <v>24796.542353960678</v>
          </cell>
          <cell r="Q766">
            <v>39178.935464893519</v>
          </cell>
          <cell r="R766">
            <v>48815.223542992833</v>
          </cell>
          <cell r="S766">
            <v>121549.21851418748</v>
          </cell>
          <cell r="T766">
            <v>1739.3393303191854</v>
          </cell>
          <cell r="U766">
            <v>1769.6397746713506</v>
          </cell>
          <cell r="V766">
            <v>1779.6585669150782</v>
          </cell>
          <cell r="W766">
            <v>1784.5682544536505</v>
          </cell>
          <cell r="X766">
            <v>1844.1718895612496</v>
          </cell>
          <cell r="Y766">
            <v>435.238445192109</v>
          </cell>
          <cell r="Z766">
            <v>480.56746210404759</v>
          </cell>
          <cell r="AA766">
            <v>525.2936622367389</v>
          </cell>
          <cell r="AB766">
            <v>533.16015227729497</v>
          </cell>
          <cell r="AC766">
            <v>652.96764287557653</v>
          </cell>
          <cell r="AD766">
            <v>7.7052280687991042</v>
          </cell>
          <cell r="AE766">
            <v>9.3379630355786691</v>
          </cell>
          <cell r="AF766">
            <v>8.3433771816668525</v>
          </cell>
          <cell r="AG766">
            <v>8.9047582292415424</v>
          </cell>
          <cell r="AH766">
            <v>7.5603879766778626</v>
          </cell>
        </row>
        <row r="767">
          <cell r="B767">
            <v>4744</v>
          </cell>
          <cell r="C767" t="str">
            <v>GA</v>
          </cell>
          <cell r="D767" t="str">
            <v>Municipal</v>
          </cell>
          <cell r="E767">
            <v>2.8188228365507134E-2</v>
          </cell>
          <cell r="F767">
            <v>1</v>
          </cell>
          <cell r="G767">
            <v>12070.067310031627</v>
          </cell>
          <cell r="H767">
            <v>12070.067310031627</v>
          </cell>
          <cell r="I767">
            <v>11.608880937499999</v>
          </cell>
          <cell r="J767">
            <v>14020</v>
          </cell>
          <cell r="K767">
            <v>148836</v>
          </cell>
          <cell r="L767">
            <v>12331</v>
          </cell>
          <cell r="M767">
            <v>8.2656149519714645E-2</v>
          </cell>
          <cell r="N767">
            <v>8.2656149519714645E-2</v>
          </cell>
          <cell r="O767">
            <v>8499.5802885891135</v>
          </cell>
          <cell r="P767">
            <v>24796.542353960678</v>
          </cell>
          <cell r="Q767">
            <v>39178.935464893519</v>
          </cell>
          <cell r="R767">
            <v>48815.223542992833</v>
          </cell>
          <cell r="S767">
            <v>121549.21851418748</v>
          </cell>
          <cell r="T767">
            <v>1739.3393303191854</v>
          </cell>
          <cell r="U767">
            <v>1769.6397746713506</v>
          </cell>
          <cell r="V767">
            <v>1779.6585669150782</v>
          </cell>
          <cell r="W767">
            <v>1784.5682544536505</v>
          </cell>
          <cell r="X767">
            <v>1844.1718895612496</v>
          </cell>
          <cell r="Y767">
            <v>435.238445192109</v>
          </cell>
          <cell r="Z767">
            <v>480.56746210404759</v>
          </cell>
          <cell r="AA767">
            <v>525.2936622367389</v>
          </cell>
          <cell r="AB767">
            <v>533.16015227729497</v>
          </cell>
          <cell r="AC767">
            <v>652.96764287557653</v>
          </cell>
          <cell r="AD767">
            <v>7.7052280687991042</v>
          </cell>
          <cell r="AE767">
            <v>9.3379630355786691</v>
          </cell>
          <cell r="AF767">
            <v>8.3433771816668525</v>
          </cell>
          <cell r="AG767">
            <v>8.9047582292415424</v>
          </cell>
          <cell r="AH767">
            <v>7.5603879766778626</v>
          </cell>
        </row>
        <row r="768">
          <cell r="B768">
            <v>6380</v>
          </cell>
          <cell r="C768" t="str">
            <v>GA</v>
          </cell>
          <cell r="D768" t="str">
            <v>Municipal</v>
          </cell>
          <cell r="E768">
            <v>2.8188228365507134E-2</v>
          </cell>
          <cell r="F768">
            <v>0</v>
          </cell>
          <cell r="G768">
            <v>0</v>
          </cell>
          <cell r="H768">
            <v>4054.2783531533937</v>
          </cell>
          <cell r="I768">
            <v>11.608880937499999</v>
          </cell>
          <cell r="J768">
            <v>0</v>
          </cell>
          <cell r="K768">
            <v>0</v>
          </cell>
          <cell r="L768">
            <v>0</v>
          </cell>
          <cell r="M768">
            <v>0</v>
          </cell>
          <cell r="N768">
            <v>3.6222115012222403E-2</v>
          </cell>
          <cell r="O768">
            <v>8499.5802885891135</v>
          </cell>
          <cell r="P768">
            <v>24796.542353960678</v>
          </cell>
          <cell r="Q768">
            <v>39178.935464893519</v>
          </cell>
          <cell r="R768">
            <v>48815.223542992833</v>
          </cell>
          <cell r="S768">
            <v>121549.21851418748</v>
          </cell>
          <cell r="T768">
            <v>1739.3393303191854</v>
          </cell>
          <cell r="U768">
            <v>1769.6397746713506</v>
          </cell>
          <cell r="V768">
            <v>1779.6585669150782</v>
          </cell>
          <cell r="W768">
            <v>1784.5682544536505</v>
          </cell>
          <cell r="X768">
            <v>1844.1718895612496</v>
          </cell>
          <cell r="Y768">
            <v>435.238445192109</v>
          </cell>
          <cell r="Z768">
            <v>480.56746210404759</v>
          </cell>
          <cell r="AA768">
            <v>525.2936622367389</v>
          </cell>
          <cell r="AB768">
            <v>533.16015227729497</v>
          </cell>
          <cell r="AC768">
            <v>652.96764287557653</v>
          </cell>
          <cell r="AD768">
            <v>7.7052280687991042</v>
          </cell>
          <cell r="AE768">
            <v>9.3379630355786691</v>
          </cell>
          <cell r="AF768">
            <v>8.3433771816668525</v>
          </cell>
          <cell r="AG768">
            <v>8.9047582292415424</v>
          </cell>
          <cell r="AH768">
            <v>7.5603879766778626</v>
          </cell>
        </row>
        <row r="769">
          <cell r="B769">
            <v>6617</v>
          </cell>
          <cell r="C769" t="str">
            <v>GA</v>
          </cell>
          <cell r="D769" t="str">
            <v>Municipal</v>
          </cell>
          <cell r="E769">
            <v>2.8188228365507134E-2</v>
          </cell>
          <cell r="F769">
            <v>0</v>
          </cell>
          <cell r="G769">
            <v>0</v>
          </cell>
          <cell r="H769">
            <v>4054.2783531533937</v>
          </cell>
          <cell r="I769">
            <v>11.608880937499999</v>
          </cell>
          <cell r="J769">
            <v>0</v>
          </cell>
          <cell r="K769">
            <v>0</v>
          </cell>
          <cell r="L769">
            <v>0</v>
          </cell>
          <cell r="M769">
            <v>0</v>
          </cell>
          <cell r="N769">
            <v>3.6222115012222403E-2</v>
          </cell>
          <cell r="O769">
            <v>8499.5802885891135</v>
          </cell>
          <cell r="P769">
            <v>24796.542353960678</v>
          </cell>
          <cell r="Q769">
            <v>39178.935464893519</v>
          </cell>
          <cell r="R769">
            <v>48815.223542992833</v>
          </cell>
          <cell r="S769">
            <v>121549.21851418748</v>
          </cell>
          <cell r="T769">
            <v>1739.3393303191854</v>
          </cell>
          <cell r="U769">
            <v>1769.6397746713506</v>
          </cell>
          <cell r="V769">
            <v>1779.6585669150782</v>
          </cell>
          <cell r="W769">
            <v>1784.5682544536505</v>
          </cell>
          <cell r="X769">
            <v>1844.1718895612496</v>
          </cell>
          <cell r="Y769">
            <v>435.238445192109</v>
          </cell>
          <cell r="Z769">
            <v>480.56746210404759</v>
          </cell>
          <cell r="AA769">
            <v>525.2936622367389</v>
          </cell>
          <cell r="AB769">
            <v>533.16015227729497</v>
          </cell>
          <cell r="AC769">
            <v>652.96764287557653</v>
          </cell>
          <cell r="AD769">
            <v>7.7052280687991042</v>
          </cell>
          <cell r="AE769">
            <v>9.3379630355786691</v>
          </cell>
          <cell r="AF769">
            <v>8.3433771816668525</v>
          </cell>
          <cell r="AG769">
            <v>8.9047582292415424</v>
          </cell>
          <cell r="AH769">
            <v>7.5603879766778626</v>
          </cell>
        </row>
        <row r="770">
          <cell r="B770">
            <v>13547</v>
          </cell>
          <cell r="C770" t="str">
            <v>GA</v>
          </cell>
          <cell r="D770" t="str">
            <v>Municipal</v>
          </cell>
          <cell r="E770">
            <v>2.8188228365507134E-2</v>
          </cell>
          <cell r="F770">
            <v>1</v>
          </cell>
          <cell r="G770">
            <v>10598.670398880337</v>
          </cell>
          <cell r="H770">
            <v>10598.670398880337</v>
          </cell>
          <cell r="I770">
            <v>11.608880937499999</v>
          </cell>
          <cell r="J770">
            <v>10846</v>
          </cell>
          <cell r="K770">
            <v>90873</v>
          </cell>
          <cell r="L770">
            <v>8574</v>
          </cell>
          <cell r="M770">
            <v>0.10620960525241271</v>
          </cell>
          <cell r="N770">
            <v>0.10620960525241271</v>
          </cell>
          <cell r="O770">
            <v>8499.5802885891135</v>
          </cell>
          <cell r="P770">
            <v>24796.542353960678</v>
          </cell>
          <cell r="Q770">
            <v>39178.935464893519</v>
          </cell>
          <cell r="R770">
            <v>48815.223542992833</v>
          </cell>
          <cell r="S770">
            <v>121549.21851418748</v>
          </cell>
          <cell r="T770">
            <v>1739.3393303191854</v>
          </cell>
          <cell r="U770">
            <v>1769.6397746713506</v>
          </cell>
          <cell r="V770">
            <v>1779.6585669150782</v>
          </cell>
          <cell r="W770">
            <v>1784.5682544536505</v>
          </cell>
          <cell r="X770">
            <v>1844.1718895612496</v>
          </cell>
          <cell r="Y770">
            <v>435.238445192109</v>
          </cell>
          <cell r="Z770">
            <v>480.56746210404759</v>
          </cell>
          <cell r="AA770">
            <v>525.2936622367389</v>
          </cell>
          <cell r="AB770">
            <v>533.16015227729497</v>
          </cell>
          <cell r="AC770">
            <v>652.96764287557653</v>
          </cell>
          <cell r="AD770">
            <v>7.7052280687991042</v>
          </cell>
          <cell r="AE770">
            <v>9.3379630355786691</v>
          </cell>
          <cell r="AF770">
            <v>8.3433771816668525</v>
          </cell>
          <cell r="AG770">
            <v>8.9047582292415424</v>
          </cell>
          <cell r="AH770">
            <v>7.5603879766778626</v>
          </cell>
        </row>
        <row r="771">
          <cell r="B771">
            <v>2236</v>
          </cell>
          <cell r="C771" t="str">
            <v>GA</v>
          </cell>
          <cell r="D771" t="str">
            <v>Municipal</v>
          </cell>
          <cell r="E771">
            <v>2.8188228365507134E-2</v>
          </cell>
          <cell r="F771">
            <v>0</v>
          </cell>
          <cell r="G771">
            <v>0</v>
          </cell>
          <cell r="H771">
            <v>4054.2783531533937</v>
          </cell>
          <cell r="I771">
            <v>11.608880937499999</v>
          </cell>
          <cell r="J771">
            <v>0</v>
          </cell>
          <cell r="K771">
            <v>0</v>
          </cell>
          <cell r="L771">
            <v>0</v>
          </cell>
          <cell r="M771">
            <v>0</v>
          </cell>
          <cell r="N771">
            <v>3.6222115012222403E-2</v>
          </cell>
          <cell r="O771">
            <v>8499.5802885891135</v>
          </cell>
          <cell r="P771">
            <v>24796.542353960678</v>
          </cell>
          <cell r="Q771">
            <v>39178.935464893519</v>
          </cell>
          <cell r="R771">
            <v>48815.223542992833</v>
          </cell>
          <cell r="S771">
            <v>121549.21851418748</v>
          </cell>
          <cell r="T771">
            <v>1739.3393303191854</v>
          </cell>
          <cell r="U771">
            <v>1769.6397746713506</v>
          </cell>
          <cell r="V771">
            <v>1779.6585669150782</v>
          </cell>
          <cell r="W771">
            <v>1784.5682544536505</v>
          </cell>
          <cell r="X771">
            <v>1844.1718895612496</v>
          </cell>
          <cell r="Y771">
            <v>435.238445192109</v>
          </cell>
          <cell r="Z771">
            <v>480.56746210404759</v>
          </cell>
          <cell r="AA771">
            <v>525.2936622367389</v>
          </cell>
          <cell r="AB771">
            <v>533.16015227729497</v>
          </cell>
          <cell r="AC771">
            <v>652.96764287557653</v>
          </cell>
          <cell r="AD771">
            <v>7.7052280687991042</v>
          </cell>
          <cell r="AE771">
            <v>9.3379630355786691</v>
          </cell>
          <cell r="AF771">
            <v>8.3433771816668525</v>
          </cell>
          <cell r="AG771">
            <v>8.9047582292415424</v>
          </cell>
          <cell r="AH771">
            <v>7.5603879766778626</v>
          </cell>
        </row>
        <row r="772">
          <cell r="B772">
            <v>3408</v>
          </cell>
          <cell r="C772" t="str">
            <v>GA</v>
          </cell>
          <cell r="D772" t="str">
            <v>Municipal</v>
          </cell>
          <cell r="E772">
            <v>0.21261111862441437</v>
          </cell>
          <cell r="F772">
            <v>1</v>
          </cell>
          <cell r="G772">
            <v>13385.5004201088</v>
          </cell>
          <cell r="H772">
            <v>13385.5004201088</v>
          </cell>
          <cell r="I772">
            <v>11.608880937499999</v>
          </cell>
          <cell r="J772">
            <v>234706</v>
          </cell>
          <cell r="K772">
            <v>2182546</v>
          </cell>
          <cell r="L772">
            <v>163053</v>
          </cell>
          <cell r="M772">
            <v>9.7130436489299088E-2</v>
          </cell>
          <cell r="N772">
            <v>9.7130436489299088E-2</v>
          </cell>
          <cell r="O772">
            <v>8499.5802885891135</v>
          </cell>
          <cell r="P772">
            <v>24796.542353960678</v>
          </cell>
          <cell r="Q772">
            <v>39178.935464893519</v>
          </cell>
          <cell r="R772">
            <v>48815.223542992833</v>
          </cell>
          <cell r="S772">
            <v>121549.21851418748</v>
          </cell>
          <cell r="T772">
            <v>1739.3393303191854</v>
          </cell>
          <cell r="U772">
            <v>1769.6397746713506</v>
          </cell>
          <cell r="V772">
            <v>1779.6585669150782</v>
          </cell>
          <cell r="W772">
            <v>1784.5682544536505</v>
          </cell>
          <cell r="X772">
            <v>1844.1718895612496</v>
          </cell>
          <cell r="Y772">
            <v>435.238445192109</v>
          </cell>
          <cell r="Z772">
            <v>480.56746210404759</v>
          </cell>
          <cell r="AA772">
            <v>525.2936622367389</v>
          </cell>
          <cell r="AB772">
            <v>533.16015227729497</v>
          </cell>
          <cell r="AC772">
            <v>652.96764287557653</v>
          </cell>
          <cell r="AD772">
            <v>7.7052280687991042</v>
          </cell>
          <cell r="AE772">
            <v>9.3379630355786691</v>
          </cell>
          <cell r="AF772">
            <v>8.3433771816668525</v>
          </cell>
          <cell r="AG772">
            <v>8.9047582292415424</v>
          </cell>
          <cell r="AH772">
            <v>7.5603879766778626</v>
          </cell>
        </row>
        <row r="773">
          <cell r="B773">
            <v>13100</v>
          </cell>
          <cell r="C773" t="str">
            <v>GA</v>
          </cell>
          <cell r="D773" t="str">
            <v>Municipal Mktg Authority</v>
          </cell>
          <cell r="E773">
            <v>2.8188228365507134E-2</v>
          </cell>
          <cell r="F773">
            <v>0</v>
          </cell>
          <cell r="G773">
            <v>0</v>
          </cell>
          <cell r="H773">
            <v>0</v>
          </cell>
          <cell r="I773">
            <v>11.608880937499999</v>
          </cell>
          <cell r="J773">
            <v>0</v>
          </cell>
          <cell r="K773">
            <v>0</v>
          </cell>
          <cell r="L773">
            <v>0</v>
          </cell>
          <cell r="M773">
            <v>0</v>
          </cell>
          <cell r="N773">
            <v>0</v>
          </cell>
          <cell r="O773">
            <v>8499.5802885891135</v>
          </cell>
          <cell r="P773">
            <v>24796.542353960678</v>
          </cell>
          <cell r="Q773">
            <v>39178.935464893519</v>
          </cell>
          <cell r="R773">
            <v>48815.223542992833</v>
          </cell>
          <cell r="S773">
            <v>121549.21851418748</v>
          </cell>
          <cell r="T773">
            <v>1739.3393303191854</v>
          </cell>
          <cell r="U773">
            <v>1769.6397746713506</v>
          </cell>
          <cell r="V773">
            <v>1779.6585669150782</v>
          </cell>
          <cell r="W773">
            <v>1784.5682544536505</v>
          </cell>
          <cell r="X773">
            <v>1844.1718895612496</v>
          </cell>
          <cell r="Y773">
            <v>435.238445192109</v>
          </cell>
          <cell r="Z773">
            <v>480.56746210404759</v>
          </cell>
          <cell r="AA773">
            <v>525.2936622367389</v>
          </cell>
          <cell r="AB773">
            <v>533.16015227729497</v>
          </cell>
          <cell r="AC773">
            <v>652.96764287557653</v>
          </cell>
          <cell r="AD773">
            <v>7.7052280687991042</v>
          </cell>
          <cell r="AE773">
            <v>9.3379630355786691</v>
          </cell>
          <cell r="AF773">
            <v>8.3433771816668525</v>
          </cell>
          <cell r="AG773">
            <v>8.9047582292415424</v>
          </cell>
          <cell r="AH773">
            <v>7.5603879766778626</v>
          </cell>
        </row>
        <row r="774">
          <cell r="B774">
            <v>4538</v>
          </cell>
          <cell r="C774" t="str">
            <v>GA</v>
          </cell>
          <cell r="D774" t="str">
            <v>Political Subdivision</v>
          </cell>
          <cell r="E774">
            <v>2.8188228365507134E-2</v>
          </cell>
          <cell r="F774">
            <v>1</v>
          </cell>
          <cell r="G774">
            <v>15936.360659316668</v>
          </cell>
          <cell r="H774">
            <v>15936.360659316668</v>
          </cell>
          <cell r="I774">
            <v>11.608880937499999</v>
          </cell>
          <cell r="J774">
            <v>16975.8</v>
          </cell>
          <cell r="K774">
            <v>145993</v>
          </cell>
          <cell r="L774">
            <v>9161</v>
          </cell>
          <cell r="M774">
            <v>0.1075367483425832</v>
          </cell>
          <cell r="N774">
            <v>0.1075367483425832</v>
          </cell>
          <cell r="O774">
            <v>8499.5802885891135</v>
          </cell>
          <cell r="P774">
            <v>24796.542353960678</v>
          </cell>
          <cell r="Q774">
            <v>39178.935464893519</v>
          </cell>
          <cell r="R774">
            <v>48815.223542992833</v>
          </cell>
          <cell r="S774">
            <v>121549.21851418748</v>
          </cell>
          <cell r="T774">
            <v>1739.3393303191854</v>
          </cell>
          <cell r="U774">
            <v>1769.6397746713506</v>
          </cell>
          <cell r="V774">
            <v>1779.6585669150782</v>
          </cell>
          <cell r="W774">
            <v>1784.5682544536505</v>
          </cell>
          <cell r="X774">
            <v>1844.1718895612496</v>
          </cell>
          <cell r="Y774">
            <v>435.238445192109</v>
          </cell>
          <cell r="Z774">
            <v>480.56746210404759</v>
          </cell>
          <cell r="AA774">
            <v>525.2936622367389</v>
          </cell>
          <cell r="AB774">
            <v>533.16015227729497</v>
          </cell>
          <cell r="AC774">
            <v>652.96764287557653</v>
          </cell>
          <cell r="AD774">
            <v>7.7052280687991042</v>
          </cell>
          <cell r="AE774">
            <v>9.3379630355786691</v>
          </cell>
          <cell r="AF774">
            <v>8.3433771816668525</v>
          </cell>
          <cell r="AG774">
            <v>8.9047582292415424</v>
          </cell>
          <cell r="AH774">
            <v>7.5603879766778626</v>
          </cell>
        </row>
        <row r="775">
          <cell r="B775">
            <v>59064</v>
          </cell>
          <cell r="C775" t="str">
            <v>GA</v>
          </cell>
          <cell r="D775" t="str">
            <v>Retail Power Marketer</v>
          </cell>
          <cell r="E775">
            <v>2.8188228365507134E-2</v>
          </cell>
          <cell r="F775">
            <v>1</v>
          </cell>
          <cell r="G775">
            <v>7479.588083854358</v>
          </cell>
          <cell r="H775">
            <v>7479.588083854358</v>
          </cell>
          <cell r="I775">
            <v>11.608880937499999</v>
          </cell>
          <cell r="J775">
            <v>15689.4</v>
          </cell>
          <cell r="K775">
            <v>162696</v>
          </cell>
          <cell r="L775">
            <v>21752</v>
          </cell>
          <cell r="M775">
            <v>7.7808940982998981E-2</v>
          </cell>
          <cell r="N775">
            <v>7.7808940982998981E-2</v>
          </cell>
          <cell r="O775">
            <v>8499.5802885891135</v>
          </cell>
          <cell r="P775">
            <v>24796.542353960678</v>
          </cell>
          <cell r="Q775">
            <v>39178.935464893519</v>
          </cell>
          <cell r="R775">
            <v>48815.223542992833</v>
          </cell>
          <cell r="S775">
            <v>121549.21851418748</v>
          </cell>
          <cell r="T775">
            <v>1739.3393303191854</v>
          </cell>
          <cell r="U775">
            <v>1769.6397746713506</v>
          </cell>
          <cell r="V775">
            <v>1779.6585669150782</v>
          </cell>
          <cell r="W775">
            <v>1784.5682544536505</v>
          </cell>
          <cell r="X775">
            <v>1844.1718895612496</v>
          </cell>
          <cell r="Y775">
            <v>435.238445192109</v>
          </cell>
          <cell r="Z775">
            <v>480.56746210404759</v>
          </cell>
          <cell r="AA775">
            <v>525.2936622367389</v>
          </cell>
          <cell r="AB775">
            <v>533.16015227729497</v>
          </cell>
          <cell r="AC775">
            <v>652.96764287557653</v>
          </cell>
          <cell r="AD775">
            <v>7.7052280687991042</v>
          </cell>
          <cell r="AE775">
            <v>9.3379630355786691</v>
          </cell>
          <cell r="AF775">
            <v>8.3433771816668525</v>
          </cell>
          <cell r="AG775">
            <v>8.9047582292415424</v>
          </cell>
          <cell r="AH775">
            <v>7.5603879766778626</v>
          </cell>
        </row>
        <row r="776">
          <cell r="B776">
            <v>59820</v>
          </cell>
          <cell r="C776" t="str">
            <v>GA</v>
          </cell>
          <cell r="D776" t="str">
            <v>Retail Power Marketer</v>
          </cell>
          <cell r="E776">
            <v>2.8188228365507134E-2</v>
          </cell>
          <cell r="F776">
            <v>0</v>
          </cell>
          <cell r="G776">
            <v>0</v>
          </cell>
          <cell r="H776">
            <v>3739.794041927179</v>
          </cell>
          <cell r="I776">
            <v>11.608880937499999</v>
          </cell>
          <cell r="J776">
            <v>0</v>
          </cell>
          <cell r="K776">
            <v>0</v>
          </cell>
          <cell r="L776">
            <v>0</v>
          </cell>
          <cell r="M776">
            <v>0</v>
          </cell>
          <cell r="N776">
            <v>3.890447049149949E-2</v>
          </cell>
          <cell r="O776">
            <v>8499.5802885891135</v>
          </cell>
          <cell r="P776">
            <v>24796.542353960678</v>
          </cell>
          <cell r="Q776">
            <v>39178.935464893519</v>
          </cell>
          <cell r="R776">
            <v>48815.223542992833</v>
          </cell>
          <cell r="S776">
            <v>121549.21851418748</v>
          </cell>
          <cell r="T776">
            <v>1739.3393303191854</v>
          </cell>
          <cell r="U776">
            <v>1769.6397746713506</v>
          </cell>
          <cell r="V776">
            <v>1779.6585669150782</v>
          </cell>
          <cell r="W776">
            <v>1784.5682544536505</v>
          </cell>
          <cell r="X776">
            <v>1844.1718895612496</v>
          </cell>
          <cell r="Y776">
            <v>435.238445192109</v>
          </cell>
          <cell r="Z776">
            <v>480.56746210404759</v>
          </cell>
          <cell r="AA776">
            <v>525.2936622367389</v>
          </cell>
          <cell r="AB776">
            <v>533.16015227729497</v>
          </cell>
          <cell r="AC776">
            <v>652.96764287557653</v>
          </cell>
          <cell r="AD776">
            <v>7.7052280687991042</v>
          </cell>
          <cell r="AE776">
            <v>9.3379630355786691</v>
          </cell>
          <cell r="AF776">
            <v>8.3433771816668525</v>
          </cell>
          <cell r="AG776">
            <v>8.9047582292415424</v>
          </cell>
          <cell r="AH776">
            <v>7.5603879766778626</v>
          </cell>
        </row>
        <row r="777">
          <cell r="B777">
            <v>7197</v>
          </cell>
          <cell r="C777" t="str">
            <v>GA</v>
          </cell>
          <cell r="D777" t="str">
            <v>Transmission</v>
          </cell>
          <cell r="E777">
            <v>2.8188228365507134E-2</v>
          </cell>
          <cell r="F777">
            <v>0</v>
          </cell>
          <cell r="G777">
            <v>0</v>
          </cell>
          <cell r="H777">
            <v>0</v>
          </cell>
          <cell r="I777">
            <v>11.608880937499999</v>
          </cell>
          <cell r="J777">
            <v>0</v>
          </cell>
          <cell r="K777">
            <v>0</v>
          </cell>
          <cell r="L777">
            <v>0</v>
          </cell>
          <cell r="M777">
            <v>0</v>
          </cell>
          <cell r="N777">
            <v>0</v>
          </cell>
          <cell r="O777">
            <v>8499.5802885891135</v>
          </cell>
          <cell r="P777">
            <v>24796.542353960678</v>
          </cell>
          <cell r="Q777">
            <v>39178.935464893519</v>
          </cell>
          <cell r="R777">
            <v>48815.223542992833</v>
          </cell>
          <cell r="S777">
            <v>121549.21851418748</v>
          </cell>
          <cell r="T777">
            <v>1739.3393303191854</v>
          </cell>
          <cell r="U777">
            <v>1769.6397746713506</v>
          </cell>
          <cell r="V777">
            <v>1779.6585669150782</v>
          </cell>
          <cell r="W777">
            <v>1784.5682544536505</v>
          </cell>
          <cell r="X777">
            <v>1844.1718895612496</v>
          </cell>
          <cell r="Y777">
            <v>435.238445192109</v>
          </cell>
          <cell r="Z777">
            <v>480.56746210404759</v>
          </cell>
          <cell r="AA777">
            <v>525.2936622367389</v>
          </cell>
          <cell r="AB777">
            <v>533.16015227729497</v>
          </cell>
          <cell r="AC777">
            <v>652.96764287557653</v>
          </cell>
          <cell r="AD777">
            <v>7.7052280687991042</v>
          </cell>
          <cell r="AE777">
            <v>9.3379630355786691</v>
          </cell>
          <cell r="AF777">
            <v>8.3433771816668525</v>
          </cell>
          <cell r="AG777">
            <v>8.9047582292415424</v>
          </cell>
          <cell r="AH777">
            <v>7.5603879766778626</v>
          </cell>
        </row>
        <row r="778">
          <cell r="B778">
            <v>40428</v>
          </cell>
          <cell r="C778" t="str">
            <v>GU</v>
          </cell>
          <cell r="D778" t="str">
            <v>State</v>
          </cell>
          <cell r="E778">
            <v>0.22158454142499201</v>
          </cell>
          <cell r="F778">
            <v>0</v>
          </cell>
          <cell r="G778">
            <v>0</v>
          </cell>
          <cell r="H778">
            <v>0</v>
          </cell>
          <cell r="I778">
            <v>11.608880937499999</v>
          </cell>
          <cell r="J778">
            <v>0</v>
          </cell>
          <cell r="K778">
            <v>0</v>
          </cell>
          <cell r="L778">
            <v>0</v>
          </cell>
          <cell r="M778">
            <v>0</v>
          </cell>
          <cell r="N778">
            <v>0</v>
          </cell>
          <cell r="O778" t="e">
            <v>#N/A</v>
          </cell>
          <cell r="P778" t="e">
            <v>#N/A</v>
          </cell>
          <cell r="Q778" t="e">
            <v>#N/A</v>
          </cell>
          <cell r="R778" t="e">
            <v>#N/A</v>
          </cell>
          <cell r="S778" t="e">
            <v>#N/A</v>
          </cell>
          <cell r="T778" t="e">
            <v>#N/A</v>
          </cell>
          <cell r="U778" t="e">
            <v>#N/A</v>
          </cell>
          <cell r="V778" t="e">
            <v>#N/A</v>
          </cell>
          <cell r="W778" t="e">
            <v>#N/A</v>
          </cell>
          <cell r="X778" t="e">
            <v>#N/A</v>
          </cell>
          <cell r="Y778" t="e">
            <v>#N/A</v>
          </cell>
          <cell r="Z778" t="e">
            <v>#N/A</v>
          </cell>
          <cell r="AA778" t="e">
            <v>#N/A</v>
          </cell>
          <cell r="AB778" t="e">
            <v>#N/A</v>
          </cell>
          <cell r="AC778" t="e">
            <v>#N/A</v>
          </cell>
          <cell r="AD778" t="e">
            <v>#N/A</v>
          </cell>
          <cell r="AE778" t="e">
            <v>#N/A</v>
          </cell>
          <cell r="AF778" t="e">
            <v>#N/A</v>
          </cell>
          <cell r="AG778" t="e">
            <v>#N/A</v>
          </cell>
          <cell r="AH778" t="e">
            <v>#N/A</v>
          </cell>
        </row>
        <row r="779">
          <cell r="B779">
            <v>8287</v>
          </cell>
          <cell r="C779" t="str">
            <v>HI</v>
          </cell>
          <cell r="D779" t="str">
            <v>Investor Owned</v>
          </cell>
          <cell r="E779">
            <v>0.22158454142499201</v>
          </cell>
          <cell r="F779">
            <v>1</v>
          </cell>
          <cell r="G779">
            <v>5415.6902498749305</v>
          </cell>
          <cell r="H779">
            <v>5415.6902498749305</v>
          </cell>
          <cell r="I779">
            <v>11.608880937499999</v>
          </cell>
          <cell r="J779">
            <v>144659.4</v>
          </cell>
          <cell r="K779">
            <v>411365</v>
          </cell>
          <cell r="L779">
            <v>75958</v>
          </cell>
          <cell r="M779">
            <v>0.32593427117278451</v>
          </cell>
          <cell r="N779">
            <v>0.32593427117278451</v>
          </cell>
          <cell r="O779">
            <v>10643.269894750971</v>
          </cell>
          <cell r="P779">
            <v>33254.625609593713</v>
          </cell>
          <cell r="Q779">
            <v>51573.058104125805</v>
          </cell>
          <cell r="R779">
            <v>68541.54089396818</v>
          </cell>
          <cell r="S779">
            <v>146276.76347058202</v>
          </cell>
          <cell r="T779">
            <v>1732.5579350923965</v>
          </cell>
          <cell r="U779">
            <v>1876.551239273804</v>
          </cell>
          <cell r="V779">
            <v>1932.4053721092216</v>
          </cell>
          <cell r="W779">
            <v>1920.4973404949196</v>
          </cell>
          <cell r="X779">
            <v>1959.6838683634783</v>
          </cell>
          <cell r="Y779">
            <v>65.454733849873577</v>
          </cell>
          <cell r="Z779">
            <v>70.958182400680457</v>
          </cell>
          <cell r="AA779">
            <v>71.680653072084567</v>
          </cell>
          <cell r="AB779">
            <v>77.013567716127994</v>
          </cell>
          <cell r="AC779">
            <v>92.173029337654</v>
          </cell>
          <cell r="AD779">
            <v>2.936845902822681</v>
          </cell>
          <cell r="AE779">
            <v>3.9775414222814587</v>
          </cell>
          <cell r="AF779">
            <v>2.3909620694969593</v>
          </cell>
          <cell r="AG779">
            <v>3.0952263240615729</v>
          </cell>
          <cell r="AH779">
            <v>2.8407851041371202</v>
          </cell>
        </row>
        <row r="780">
          <cell r="B780">
            <v>19547</v>
          </cell>
          <cell r="C780" t="str">
            <v>HI</v>
          </cell>
          <cell r="D780" t="str">
            <v>Investor Owned</v>
          </cell>
          <cell r="E780">
            <v>0.22158454142499201</v>
          </cell>
          <cell r="F780">
            <v>1</v>
          </cell>
          <cell r="G780">
            <v>6340.1490994495516</v>
          </cell>
          <cell r="H780">
            <v>6340.1490994495516</v>
          </cell>
          <cell r="I780">
            <v>11.608880937499999</v>
          </cell>
          <cell r="J780">
            <v>498950.5</v>
          </cell>
          <cell r="K780">
            <v>1735787</v>
          </cell>
          <cell r="L780">
            <v>273777</v>
          </cell>
          <cell r="M780">
            <v>0.26547702272392221</v>
          </cell>
          <cell r="N780">
            <v>0.26547702272392221</v>
          </cell>
          <cell r="O780">
            <v>10643.269894750971</v>
          </cell>
          <cell r="P780">
            <v>33254.625609593713</v>
          </cell>
          <cell r="Q780">
            <v>51573.058104125805</v>
          </cell>
          <cell r="R780">
            <v>68541.54089396818</v>
          </cell>
          <cell r="S780">
            <v>146276.76347058202</v>
          </cell>
          <cell r="T780">
            <v>1732.5579350923965</v>
          </cell>
          <cell r="U780">
            <v>1876.551239273804</v>
          </cell>
          <cell r="V780">
            <v>1932.4053721092216</v>
          </cell>
          <cell r="W780">
            <v>1920.4973404949196</v>
          </cell>
          <cell r="X780">
            <v>1959.6838683634783</v>
          </cell>
          <cell r="Y780">
            <v>65.454733849873577</v>
          </cell>
          <cell r="Z780">
            <v>70.958182400680457</v>
          </cell>
          <cell r="AA780">
            <v>71.680653072084567</v>
          </cell>
          <cell r="AB780">
            <v>77.013567716127994</v>
          </cell>
          <cell r="AC780">
            <v>92.173029337654</v>
          </cell>
          <cell r="AD780">
            <v>2.936845902822681</v>
          </cell>
          <cell r="AE780">
            <v>3.9775414222814587</v>
          </cell>
          <cell r="AF780">
            <v>2.3909620694969593</v>
          </cell>
          <cell r="AG780">
            <v>3.0952263240615729</v>
          </cell>
          <cell r="AH780">
            <v>2.8407851041371202</v>
          </cell>
        </row>
        <row r="781">
          <cell r="B781">
            <v>11843</v>
          </cell>
          <cell r="C781" t="str">
            <v>HI</v>
          </cell>
          <cell r="D781" t="str">
            <v>Investor Owned</v>
          </cell>
          <cell r="E781">
            <v>0.22158454142499201</v>
          </cell>
          <cell r="F781">
            <v>1</v>
          </cell>
          <cell r="G781">
            <v>6027.8410811327667</v>
          </cell>
          <cell r="H781">
            <v>6027.8410811327667</v>
          </cell>
          <cell r="I781">
            <v>11.608880937499999</v>
          </cell>
          <cell r="J781">
            <v>126524.9</v>
          </cell>
          <cell r="K781">
            <v>378241</v>
          </cell>
          <cell r="L781">
            <v>62749</v>
          </cell>
          <cell r="M781">
            <v>0.31139816138555509</v>
          </cell>
          <cell r="N781">
            <v>0.31139816138555509</v>
          </cell>
          <cell r="O781">
            <v>10643.269894750971</v>
          </cell>
          <cell r="P781">
            <v>33254.625609593713</v>
          </cell>
          <cell r="Q781">
            <v>51573.058104125805</v>
          </cell>
          <cell r="R781">
            <v>68541.54089396818</v>
          </cell>
          <cell r="S781">
            <v>146276.76347058202</v>
          </cell>
          <cell r="T781">
            <v>1732.5579350923965</v>
          </cell>
          <cell r="U781">
            <v>1876.551239273804</v>
          </cell>
          <cell r="V781">
            <v>1932.4053721092216</v>
          </cell>
          <cell r="W781">
            <v>1920.4973404949196</v>
          </cell>
          <cell r="X781">
            <v>1959.6838683634783</v>
          </cell>
          <cell r="Y781">
            <v>65.454733849873577</v>
          </cell>
          <cell r="Z781">
            <v>70.958182400680457</v>
          </cell>
          <cell r="AA781">
            <v>71.680653072084567</v>
          </cell>
          <cell r="AB781">
            <v>77.013567716127994</v>
          </cell>
          <cell r="AC781">
            <v>92.173029337654</v>
          </cell>
          <cell r="AD781">
            <v>2.936845902822681</v>
          </cell>
          <cell r="AE781">
            <v>3.9775414222814587</v>
          </cell>
          <cell r="AF781">
            <v>2.3909620694969593</v>
          </cell>
          <cell r="AG781">
            <v>3.0952263240615729</v>
          </cell>
          <cell r="AH781">
            <v>2.8407851041371202</v>
          </cell>
        </row>
        <row r="782">
          <cell r="B782">
            <v>57313</v>
          </cell>
          <cell r="C782" t="str">
            <v>HI</v>
          </cell>
          <cell r="D782" t="str">
            <v>Behind the Meter</v>
          </cell>
          <cell r="E782">
            <v>0.22158454142499201</v>
          </cell>
          <cell r="F782">
            <v>1</v>
          </cell>
          <cell r="G782">
            <v>7721.5259362642473</v>
          </cell>
          <cell r="H782">
            <v>7721.5259362642473</v>
          </cell>
          <cell r="I782">
            <v>11.608880937499999</v>
          </cell>
          <cell r="J782">
            <v>380666.2</v>
          </cell>
          <cell r="K782">
            <v>2489613</v>
          </cell>
          <cell r="L782">
            <v>322425</v>
          </cell>
          <cell r="M782">
            <v>0.13486042961886799</v>
          </cell>
          <cell r="N782">
            <v>0.13486042961886799</v>
          </cell>
          <cell r="O782">
            <v>10643.269894750971</v>
          </cell>
          <cell r="P782">
            <v>33254.625609593713</v>
          </cell>
          <cell r="Q782">
            <v>51573.058104125805</v>
          </cell>
          <cell r="R782">
            <v>68541.54089396818</v>
          </cell>
          <cell r="S782">
            <v>146276.76347058202</v>
          </cell>
          <cell r="T782">
            <v>1732.5579350923965</v>
          </cell>
          <cell r="U782">
            <v>1876.551239273804</v>
          </cell>
          <cell r="V782">
            <v>1932.4053721092216</v>
          </cell>
          <cell r="W782">
            <v>1920.4973404949196</v>
          </cell>
          <cell r="X782">
            <v>1959.6838683634783</v>
          </cell>
          <cell r="Y782">
            <v>65.454733849873577</v>
          </cell>
          <cell r="Z782">
            <v>70.958182400680457</v>
          </cell>
          <cell r="AA782">
            <v>71.680653072084567</v>
          </cell>
          <cell r="AB782">
            <v>77.013567716127994</v>
          </cell>
          <cell r="AC782">
            <v>92.173029337654</v>
          </cell>
          <cell r="AD782">
            <v>2.936845902822681</v>
          </cell>
          <cell r="AE782">
            <v>3.9775414222814587</v>
          </cell>
          <cell r="AF782">
            <v>2.3909620694969593</v>
          </cell>
          <cell r="AG782">
            <v>3.0952263240615729</v>
          </cell>
          <cell r="AH782">
            <v>2.8407851041371202</v>
          </cell>
        </row>
        <row r="783">
          <cell r="B783">
            <v>59139</v>
          </cell>
          <cell r="C783" t="str">
            <v>HI</v>
          </cell>
          <cell r="D783" t="str">
            <v>Behind the Meter</v>
          </cell>
          <cell r="E783">
            <v>0.22158454142499201</v>
          </cell>
          <cell r="F783">
            <v>0</v>
          </cell>
          <cell r="G783">
            <v>0</v>
          </cell>
          <cell r="H783">
            <v>4913.9582672421784</v>
          </cell>
          <cell r="I783">
            <v>11.608880937499999</v>
          </cell>
          <cell r="J783">
            <v>0</v>
          </cell>
          <cell r="K783">
            <v>0</v>
          </cell>
          <cell r="L783">
            <v>0</v>
          </cell>
          <cell r="M783">
            <v>0</v>
          </cell>
          <cell r="N783">
            <v>9.7100440707162269E-2</v>
          </cell>
          <cell r="O783">
            <v>10643.269894750971</v>
          </cell>
          <cell r="P783">
            <v>33254.625609593713</v>
          </cell>
          <cell r="Q783">
            <v>51573.058104125805</v>
          </cell>
          <cell r="R783">
            <v>68541.54089396818</v>
          </cell>
          <cell r="S783">
            <v>146276.76347058202</v>
          </cell>
          <cell r="T783">
            <v>1732.5579350923965</v>
          </cell>
          <cell r="U783">
            <v>1876.551239273804</v>
          </cell>
          <cell r="V783">
            <v>1932.4053721092216</v>
          </cell>
          <cell r="W783">
            <v>1920.4973404949196</v>
          </cell>
          <cell r="X783">
            <v>1959.6838683634783</v>
          </cell>
          <cell r="Y783">
            <v>65.454733849873577</v>
          </cell>
          <cell r="Z783">
            <v>70.958182400680457</v>
          </cell>
          <cell r="AA783">
            <v>71.680653072084567</v>
          </cell>
          <cell r="AB783">
            <v>77.013567716127994</v>
          </cell>
          <cell r="AC783">
            <v>92.173029337654</v>
          </cell>
          <cell r="AD783">
            <v>2.936845902822681</v>
          </cell>
          <cell r="AE783">
            <v>3.9775414222814587</v>
          </cell>
          <cell r="AF783">
            <v>2.3909620694969593</v>
          </cell>
          <cell r="AG783">
            <v>3.0952263240615729</v>
          </cell>
          <cell r="AH783">
            <v>2.8407851041371202</v>
          </cell>
        </row>
        <row r="784">
          <cell r="B784">
            <v>59579</v>
          </cell>
          <cell r="C784" t="str">
            <v>HI</v>
          </cell>
          <cell r="D784" t="str">
            <v>Behind the Meter</v>
          </cell>
          <cell r="E784">
            <v>0.22158454142499201</v>
          </cell>
          <cell r="F784">
            <v>1</v>
          </cell>
          <cell r="G784">
            <v>8836.6321169955991</v>
          </cell>
          <cell r="H784">
            <v>8836.6321169955991</v>
          </cell>
          <cell r="I784">
            <v>11.608880937499999</v>
          </cell>
          <cell r="J784">
            <v>117174.7</v>
          </cell>
          <cell r="K784">
            <v>622364</v>
          </cell>
          <cell r="L784">
            <v>70430</v>
          </cell>
          <cell r="M784">
            <v>0.17250891469760862</v>
          </cell>
          <cell r="N784">
            <v>0.17250891469760862</v>
          </cell>
          <cell r="O784">
            <v>10643.269894750971</v>
          </cell>
          <cell r="P784">
            <v>33254.625609593713</v>
          </cell>
          <cell r="Q784">
            <v>51573.058104125805</v>
          </cell>
          <cell r="R784">
            <v>68541.54089396818</v>
          </cell>
          <cell r="S784">
            <v>146276.76347058202</v>
          </cell>
          <cell r="T784">
            <v>1732.5579350923965</v>
          </cell>
          <cell r="U784">
            <v>1876.551239273804</v>
          </cell>
          <cell r="V784">
            <v>1932.4053721092216</v>
          </cell>
          <cell r="W784">
            <v>1920.4973404949196</v>
          </cell>
          <cell r="X784">
            <v>1959.6838683634783</v>
          </cell>
          <cell r="Y784">
            <v>65.454733849873577</v>
          </cell>
          <cell r="Z784">
            <v>70.958182400680457</v>
          </cell>
          <cell r="AA784">
            <v>71.680653072084567</v>
          </cell>
          <cell r="AB784">
            <v>77.013567716127994</v>
          </cell>
          <cell r="AC784">
            <v>92.173029337654</v>
          </cell>
          <cell r="AD784">
            <v>2.936845902822681</v>
          </cell>
          <cell r="AE784">
            <v>3.9775414222814587</v>
          </cell>
          <cell r="AF784">
            <v>2.3909620694969593</v>
          </cell>
          <cell r="AG784">
            <v>3.0952263240615729</v>
          </cell>
          <cell r="AH784">
            <v>2.8407851041371202</v>
          </cell>
        </row>
        <row r="785">
          <cell r="B785">
            <v>59580</v>
          </cell>
          <cell r="C785" t="str">
            <v>HI</v>
          </cell>
          <cell r="D785" t="str">
            <v>Behind the Meter</v>
          </cell>
          <cell r="E785">
            <v>0.22158454142499201</v>
          </cell>
          <cell r="F785">
            <v>1</v>
          </cell>
          <cell r="G785">
            <v>9861.0838183054948</v>
          </cell>
          <cell r="H785">
            <v>9861.0838183054948</v>
          </cell>
          <cell r="I785">
            <v>11.608880937499999</v>
          </cell>
          <cell r="J785">
            <v>124190.7</v>
          </cell>
          <cell r="K785">
            <v>782832</v>
          </cell>
          <cell r="L785">
            <v>79386</v>
          </cell>
          <cell r="M785">
            <v>0.14451594791059574</v>
          </cell>
          <cell r="N785">
            <v>0.14451594791059574</v>
          </cell>
          <cell r="O785">
            <v>10643.269894750971</v>
          </cell>
          <cell r="P785">
            <v>33254.625609593713</v>
          </cell>
          <cell r="Q785">
            <v>51573.058104125805</v>
          </cell>
          <cell r="R785">
            <v>68541.54089396818</v>
          </cell>
          <cell r="S785">
            <v>146276.76347058202</v>
          </cell>
          <cell r="T785">
            <v>1732.5579350923965</v>
          </cell>
          <cell r="U785">
            <v>1876.551239273804</v>
          </cell>
          <cell r="V785">
            <v>1932.4053721092216</v>
          </cell>
          <cell r="W785">
            <v>1920.4973404949196</v>
          </cell>
          <cell r="X785">
            <v>1959.6838683634783</v>
          </cell>
          <cell r="Y785">
            <v>65.454733849873577</v>
          </cell>
          <cell r="Z785">
            <v>70.958182400680457</v>
          </cell>
          <cell r="AA785">
            <v>71.680653072084567</v>
          </cell>
          <cell r="AB785">
            <v>77.013567716127994</v>
          </cell>
          <cell r="AC785">
            <v>92.173029337654</v>
          </cell>
          <cell r="AD785">
            <v>2.936845902822681</v>
          </cell>
          <cell r="AE785">
            <v>3.9775414222814587</v>
          </cell>
          <cell r="AF785">
            <v>2.3909620694969593</v>
          </cell>
          <cell r="AG785">
            <v>3.0952263240615729</v>
          </cell>
          <cell r="AH785">
            <v>2.8407851041371202</v>
          </cell>
        </row>
        <row r="786">
          <cell r="B786">
            <v>59624</v>
          </cell>
          <cell r="C786" t="str">
            <v>HI</v>
          </cell>
          <cell r="D786" t="str">
            <v>Behind the Meter</v>
          </cell>
          <cell r="E786">
            <v>0.22158454142499201</v>
          </cell>
          <cell r="F786">
            <v>1</v>
          </cell>
          <cell r="G786">
            <v>6331.8519765451838</v>
          </cell>
          <cell r="H786">
            <v>6331.8519765451838</v>
          </cell>
          <cell r="I786">
            <v>11.608880937499999</v>
          </cell>
          <cell r="J786">
            <v>170406.30000000002</v>
          </cell>
          <cell r="K786">
            <v>1128431</v>
          </cell>
          <cell r="L786">
            <v>178215</v>
          </cell>
          <cell r="M786">
            <v>0.12901079410675642</v>
          </cell>
          <cell r="N786">
            <v>0.12901079410675642</v>
          </cell>
          <cell r="O786">
            <v>10643.269894750971</v>
          </cell>
          <cell r="P786">
            <v>33254.625609593713</v>
          </cell>
          <cell r="Q786">
            <v>51573.058104125805</v>
          </cell>
          <cell r="R786">
            <v>68541.54089396818</v>
          </cell>
          <cell r="S786">
            <v>146276.76347058202</v>
          </cell>
          <cell r="T786">
            <v>1732.5579350923965</v>
          </cell>
          <cell r="U786">
            <v>1876.551239273804</v>
          </cell>
          <cell r="V786">
            <v>1932.4053721092216</v>
          </cell>
          <cell r="W786">
            <v>1920.4973404949196</v>
          </cell>
          <cell r="X786">
            <v>1959.6838683634783</v>
          </cell>
          <cell r="Y786">
            <v>65.454733849873577</v>
          </cell>
          <cell r="Z786">
            <v>70.958182400680457</v>
          </cell>
          <cell r="AA786">
            <v>71.680653072084567</v>
          </cell>
          <cell r="AB786">
            <v>77.013567716127994</v>
          </cell>
          <cell r="AC786">
            <v>92.173029337654</v>
          </cell>
          <cell r="AD786">
            <v>2.936845902822681</v>
          </cell>
          <cell r="AE786">
            <v>3.9775414222814587</v>
          </cell>
          <cell r="AF786">
            <v>2.3909620694969593</v>
          </cell>
          <cell r="AG786">
            <v>3.0952263240615729</v>
          </cell>
          <cell r="AH786">
            <v>2.8407851041371202</v>
          </cell>
        </row>
        <row r="787">
          <cell r="B787">
            <v>59647</v>
          </cell>
          <cell r="C787" t="str">
            <v>HI</v>
          </cell>
          <cell r="D787" t="str">
            <v>Behind the Meter</v>
          </cell>
          <cell r="E787">
            <v>0.22158454142499201</v>
          </cell>
          <cell r="F787">
            <v>1</v>
          </cell>
          <cell r="G787">
            <v>8173.9830597910423</v>
          </cell>
          <cell r="H787">
            <v>8173.9830597910423</v>
          </cell>
          <cell r="I787">
            <v>11.608880937499999</v>
          </cell>
          <cell r="J787">
            <v>392960.29999999981</v>
          </cell>
          <cell r="K787">
            <v>2091240</v>
          </cell>
          <cell r="L787">
            <v>255841</v>
          </cell>
          <cell r="M787">
            <v>0.17086511710986235</v>
          </cell>
          <cell r="N787">
            <v>0.17086511710986235</v>
          </cell>
          <cell r="O787">
            <v>10643.269894750971</v>
          </cell>
          <cell r="P787">
            <v>33254.625609593713</v>
          </cell>
          <cell r="Q787">
            <v>51573.058104125805</v>
          </cell>
          <cell r="R787">
            <v>68541.54089396818</v>
          </cell>
          <cell r="S787">
            <v>146276.76347058202</v>
          </cell>
          <cell r="T787">
            <v>1732.5579350923965</v>
          </cell>
          <cell r="U787">
            <v>1876.551239273804</v>
          </cell>
          <cell r="V787">
            <v>1932.4053721092216</v>
          </cell>
          <cell r="W787">
            <v>1920.4973404949196</v>
          </cell>
          <cell r="X787">
            <v>1959.6838683634783</v>
          </cell>
          <cell r="Y787">
            <v>65.454733849873577</v>
          </cell>
          <cell r="Z787">
            <v>70.958182400680457</v>
          </cell>
          <cell r="AA787">
            <v>71.680653072084567</v>
          </cell>
          <cell r="AB787">
            <v>77.013567716127994</v>
          </cell>
          <cell r="AC787">
            <v>92.173029337654</v>
          </cell>
          <cell r="AD787">
            <v>2.936845902822681</v>
          </cell>
          <cell r="AE787">
            <v>3.9775414222814587</v>
          </cell>
          <cell r="AF787">
            <v>2.3909620694969593</v>
          </cell>
          <cell r="AG787">
            <v>3.0952263240615729</v>
          </cell>
          <cell r="AH787">
            <v>2.8407851041371202</v>
          </cell>
        </row>
        <row r="788">
          <cell r="B788">
            <v>59738</v>
          </cell>
          <cell r="C788" t="str">
            <v>HI</v>
          </cell>
          <cell r="D788" t="str">
            <v>Behind the Meter</v>
          </cell>
          <cell r="E788">
            <v>0.22158454142499201</v>
          </cell>
          <cell r="F788">
            <v>0</v>
          </cell>
          <cell r="G788">
            <v>0</v>
          </cell>
          <cell r="H788">
            <v>4913.9582672421784</v>
          </cell>
          <cell r="I788">
            <v>11.608880937499999</v>
          </cell>
          <cell r="J788">
            <v>0</v>
          </cell>
          <cell r="K788">
            <v>0</v>
          </cell>
          <cell r="L788">
            <v>0</v>
          </cell>
          <cell r="M788">
            <v>0</v>
          </cell>
          <cell r="N788">
            <v>9.7100440707162269E-2</v>
          </cell>
          <cell r="O788">
            <v>10643.269894750971</v>
          </cell>
          <cell r="P788">
            <v>33254.625609593713</v>
          </cell>
          <cell r="Q788">
            <v>51573.058104125805</v>
          </cell>
          <cell r="R788">
            <v>68541.54089396818</v>
          </cell>
          <cell r="S788">
            <v>146276.76347058202</v>
          </cell>
          <cell r="T788">
            <v>1732.5579350923965</v>
          </cell>
          <cell r="U788">
            <v>1876.551239273804</v>
          </cell>
          <cell r="V788">
            <v>1932.4053721092216</v>
          </cell>
          <cell r="W788">
            <v>1920.4973404949196</v>
          </cell>
          <cell r="X788">
            <v>1959.6838683634783</v>
          </cell>
          <cell r="Y788">
            <v>65.454733849873577</v>
          </cell>
          <cell r="Z788">
            <v>70.958182400680457</v>
          </cell>
          <cell r="AA788">
            <v>71.680653072084567</v>
          </cell>
          <cell r="AB788">
            <v>77.013567716127994</v>
          </cell>
          <cell r="AC788">
            <v>92.173029337654</v>
          </cell>
          <cell r="AD788">
            <v>2.936845902822681</v>
          </cell>
          <cell r="AE788">
            <v>3.9775414222814587</v>
          </cell>
          <cell r="AF788">
            <v>2.3909620694969593</v>
          </cell>
          <cell r="AG788">
            <v>3.0952263240615729</v>
          </cell>
          <cell r="AH788">
            <v>2.8407851041371202</v>
          </cell>
        </row>
        <row r="789">
          <cell r="B789">
            <v>59943</v>
          </cell>
          <cell r="C789" t="str">
            <v>HI</v>
          </cell>
          <cell r="D789" t="str">
            <v>Behind the Meter</v>
          </cell>
          <cell r="E789">
            <v>0.22158454142499201</v>
          </cell>
          <cell r="F789">
            <v>1</v>
          </cell>
          <cell r="G789">
            <v>8179.9661776851381</v>
          </cell>
          <cell r="H789">
            <v>8179.9661776851381</v>
          </cell>
          <cell r="I789">
            <v>11.608880937499999</v>
          </cell>
          <cell r="J789">
            <v>37306</v>
          </cell>
          <cell r="K789">
            <v>207992</v>
          </cell>
          <cell r="L789">
            <v>25427</v>
          </cell>
          <cell r="M789">
            <v>0.16233245419451831</v>
          </cell>
          <cell r="N789">
            <v>0.16233245419451831</v>
          </cell>
          <cell r="O789">
            <v>10643.269894750971</v>
          </cell>
          <cell r="P789">
            <v>33254.625609593713</v>
          </cell>
          <cell r="Q789">
            <v>51573.058104125805</v>
          </cell>
          <cell r="R789">
            <v>68541.54089396818</v>
          </cell>
          <cell r="S789">
            <v>146276.76347058202</v>
          </cell>
          <cell r="T789">
            <v>1732.5579350923965</v>
          </cell>
          <cell r="U789">
            <v>1876.551239273804</v>
          </cell>
          <cell r="V789">
            <v>1932.4053721092216</v>
          </cell>
          <cell r="W789">
            <v>1920.4973404949196</v>
          </cell>
          <cell r="X789">
            <v>1959.6838683634783</v>
          </cell>
          <cell r="Y789">
            <v>65.454733849873577</v>
          </cell>
          <cell r="Z789">
            <v>70.958182400680457</v>
          </cell>
          <cell r="AA789">
            <v>71.680653072084567</v>
          </cell>
          <cell r="AB789">
            <v>77.013567716127994</v>
          </cell>
          <cell r="AC789">
            <v>92.173029337654</v>
          </cell>
          <cell r="AD789">
            <v>2.936845902822681</v>
          </cell>
          <cell r="AE789">
            <v>3.9775414222814587</v>
          </cell>
          <cell r="AF789">
            <v>2.3909620694969593</v>
          </cell>
          <cell r="AG789">
            <v>3.0952263240615729</v>
          </cell>
          <cell r="AH789">
            <v>2.8407851041371202</v>
          </cell>
        </row>
        <row r="790">
          <cell r="B790">
            <v>60025</v>
          </cell>
          <cell r="C790" t="str">
            <v>HI</v>
          </cell>
          <cell r="D790" t="str">
            <v>Behind the Meter</v>
          </cell>
          <cell r="E790">
            <v>0.22158454142499201</v>
          </cell>
          <cell r="F790">
            <v>1</v>
          </cell>
          <cell r="G790">
            <v>4948.4978540772536</v>
          </cell>
          <cell r="H790">
            <v>4948.4978540772536</v>
          </cell>
          <cell r="I790">
            <v>11.608880937499999</v>
          </cell>
          <cell r="J790">
            <v>630.1</v>
          </cell>
          <cell r="K790">
            <v>3459</v>
          </cell>
          <cell r="L790">
            <v>699</v>
          </cell>
          <cell r="M790">
            <v>0.15401119014057532</v>
          </cell>
          <cell r="N790">
            <v>0.15401119014057532</v>
          </cell>
          <cell r="O790">
            <v>10643.269894750971</v>
          </cell>
          <cell r="P790">
            <v>33254.625609593713</v>
          </cell>
          <cell r="Q790">
            <v>51573.058104125805</v>
          </cell>
          <cell r="R790">
            <v>68541.54089396818</v>
          </cell>
          <cell r="S790">
            <v>146276.76347058202</v>
          </cell>
          <cell r="T790">
            <v>1732.5579350923965</v>
          </cell>
          <cell r="U790">
            <v>1876.551239273804</v>
          </cell>
          <cell r="V790">
            <v>1932.4053721092216</v>
          </cell>
          <cell r="W790">
            <v>1920.4973404949196</v>
          </cell>
          <cell r="X790">
            <v>1959.6838683634783</v>
          </cell>
          <cell r="Y790">
            <v>65.454733849873577</v>
          </cell>
          <cell r="Z790">
            <v>70.958182400680457</v>
          </cell>
          <cell r="AA790">
            <v>71.680653072084567</v>
          </cell>
          <cell r="AB790">
            <v>77.013567716127994</v>
          </cell>
          <cell r="AC790">
            <v>92.173029337654</v>
          </cell>
          <cell r="AD790">
            <v>2.936845902822681</v>
          </cell>
          <cell r="AE790">
            <v>3.9775414222814587</v>
          </cell>
          <cell r="AF790">
            <v>2.3909620694969593</v>
          </cell>
          <cell r="AG790">
            <v>3.0952263240615729</v>
          </cell>
          <cell r="AH790">
            <v>2.8407851041371202</v>
          </cell>
        </row>
        <row r="791">
          <cell r="B791">
            <v>60981</v>
          </cell>
          <cell r="C791" t="str">
            <v>HI</v>
          </cell>
          <cell r="D791" t="str">
            <v>Behind the Meter</v>
          </cell>
          <cell r="E791">
            <v>0.22158454142499201</v>
          </cell>
          <cell r="F791">
            <v>0</v>
          </cell>
          <cell r="G791">
            <v>0</v>
          </cell>
          <cell r="H791">
            <v>4913.9582672421784</v>
          </cell>
          <cell r="I791">
            <v>11.608880937499999</v>
          </cell>
          <cell r="J791">
            <v>0</v>
          </cell>
          <cell r="K791">
            <v>0</v>
          </cell>
          <cell r="L791">
            <v>0</v>
          </cell>
          <cell r="M791">
            <v>0</v>
          </cell>
          <cell r="N791">
            <v>9.7100440707162269E-2</v>
          </cell>
          <cell r="O791">
            <v>10643.269894750971</v>
          </cell>
          <cell r="P791">
            <v>33254.625609593713</v>
          </cell>
          <cell r="Q791">
            <v>51573.058104125805</v>
          </cell>
          <cell r="R791">
            <v>68541.54089396818</v>
          </cell>
          <cell r="S791">
            <v>146276.76347058202</v>
          </cell>
          <cell r="T791">
            <v>1732.5579350923965</v>
          </cell>
          <cell r="U791">
            <v>1876.551239273804</v>
          </cell>
          <cell r="V791">
            <v>1932.4053721092216</v>
          </cell>
          <cell r="W791">
            <v>1920.4973404949196</v>
          </cell>
          <cell r="X791">
            <v>1959.6838683634783</v>
          </cell>
          <cell r="Y791">
            <v>65.454733849873577</v>
          </cell>
          <cell r="Z791">
            <v>70.958182400680457</v>
          </cell>
          <cell r="AA791">
            <v>71.680653072084567</v>
          </cell>
          <cell r="AB791">
            <v>77.013567716127994</v>
          </cell>
          <cell r="AC791">
            <v>92.173029337654</v>
          </cell>
          <cell r="AD791">
            <v>2.936845902822681</v>
          </cell>
          <cell r="AE791">
            <v>3.9775414222814587</v>
          </cell>
          <cell r="AF791">
            <v>2.3909620694969593</v>
          </cell>
          <cell r="AG791">
            <v>3.0952263240615729</v>
          </cell>
          <cell r="AH791">
            <v>2.8407851041371202</v>
          </cell>
        </row>
        <row r="792">
          <cell r="B792">
            <v>61098</v>
          </cell>
          <cell r="C792" t="str">
            <v>HI</v>
          </cell>
          <cell r="D792" t="str">
            <v>Behind the Meter</v>
          </cell>
          <cell r="E792">
            <v>0.22158454142499201</v>
          </cell>
          <cell r="F792">
            <v>0</v>
          </cell>
          <cell r="G792">
            <v>0</v>
          </cell>
          <cell r="H792">
            <v>4913.9582672421784</v>
          </cell>
          <cell r="I792">
            <v>11.608880937499999</v>
          </cell>
          <cell r="J792">
            <v>0</v>
          </cell>
          <cell r="K792">
            <v>0</v>
          </cell>
          <cell r="L792">
            <v>0</v>
          </cell>
          <cell r="M792">
            <v>0</v>
          </cell>
          <cell r="N792">
            <v>9.7100440707162269E-2</v>
          </cell>
          <cell r="O792">
            <v>10643.269894750971</v>
          </cell>
          <cell r="P792">
            <v>33254.625609593713</v>
          </cell>
          <cell r="Q792">
            <v>51573.058104125805</v>
          </cell>
          <cell r="R792">
            <v>68541.54089396818</v>
          </cell>
          <cell r="S792">
            <v>146276.76347058202</v>
          </cell>
          <cell r="T792">
            <v>1732.5579350923965</v>
          </cell>
          <cell r="U792">
            <v>1876.551239273804</v>
          </cell>
          <cell r="V792">
            <v>1932.4053721092216</v>
          </cell>
          <cell r="W792">
            <v>1920.4973404949196</v>
          </cell>
          <cell r="X792">
            <v>1959.6838683634783</v>
          </cell>
          <cell r="Y792">
            <v>65.454733849873577</v>
          </cell>
          <cell r="Z792">
            <v>70.958182400680457</v>
          </cell>
          <cell r="AA792">
            <v>71.680653072084567</v>
          </cell>
          <cell r="AB792">
            <v>77.013567716127994</v>
          </cell>
          <cell r="AC792">
            <v>92.173029337654</v>
          </cell>
          <cell r="AD792">
            <v>2.936845902822681</v>
          </cell>
          <cell r="AE792">
            <v>3.9775414222814587</v>
          </cell>
          <cell r="AF792">
            <v>2.3909620694969593</v>
          </cell>
          <cell r="AG792">
            <v>3.0952263240615729</v>
          </cell>
          <cell r="AH792">
            <v>2.8407851041371202</v>
          </cell>
        </row>
        <row r="793">
          <cell r="B793">
            <v>10071</v>
          </cell>
          <cell r="C793" t="str">
            <v>HI</v>
          </cell>
          <cell r="D793" t="str">
            <v>Cooperative</v>
          </cell>
          <cell r="E793">
            <v>0.22158454142499201</v>
          </cell>
          <cell r="F793">
            <v>1</v>
          </cell>
          <cell r="G793">
            <v>6004.1680786174175</v>
          </cell>
          <cell r="H793">
            <v>6004.1680786174175</v>
          </cell>
          <cell r="I793">
            <v>11.608880937499999</v>
          </cell>
          <cell r="J793">
            <v>59717.2</v>
          </cell>
          <cell r="K793">
            <v>177183</v>
          </cell>
          <cell r="L793">
            <v>29510</v>
          </cell>
          <cell r="M793">
            <v>0.31383520474544679</v>
          </cell>
          <cell r="N793">
            <v>0.31383520474544679</v>
          </cell>
          <cell r="O793">
            <v>10643.269894750971</v>
          </cell>
          <cell r="P793">
            <v>33254.625609593713</v>
          </cell>
          <cell r="Q793">
            <v>51573.058104125805</v>
          </cell>
          <cell r="R793">
            <v>68541.54089396818</v>
          </cell>
          <cell r="S793">
            <v>146276.76347058202</v>
          </cell>
          <cell r="T793">
            <v>1732.5579350923965</v>
          </cell>
          <cell r="U793">
            <v>1876.551239273804</v>
          </cell>
          <cell r="V793">
            <v>1932.4053721092216</v>
          </cell>
          <cell r="W793">
            <v>1920.4973404949196</v>
          </cell>
          <cell r="X793">
            <v>1959.6838683634783</v>
          </cell>
          <cell r="Y793">
            <v>65.454733849873577</v>
          </cell>
          <cell r="Z793">
            <v>70.958182400680457</v>
          </cell>
          <cell r="AA793">
            <v>71.680653072084567</v>
          </cell>
          <cell r="AB793">
            <v>77.013567716127994</v>
          </cell>
          <cell r="AC793">
            <v>92.173029337654</v>
          </cell>
          <cell r="AD793">
            <v>2.936845902822681</v>
          </cell>
          <cell r="AE793">
            <v>3.9775414222814587</v>
          </cell>
          <cell r="AF793">
            <v>2.3909620694969593</v>
          </cell>
          <cell r="AG793">
            <v>3.0952263240615729</v>
          </cell>
          <cell r="AH793">
            <v>2.8407851041371202</v>
          </cell>
        </row>
        <row r="794">
          <cell r="B794">
            <v>6168</v>
          </cell>
          <cell r="C794" t="str">
            <v>IA</v>
          </cell>
          <cell r="D794" t="str">
            <v>Cooperative</v>
          </cell>
          <cell r="E794">
            <v>0.2203254888186395</v>
          </cell>
          <cell r="F794">
            <v>0</v>
          </cell>
          <cell r="G794">
            <v>0</v>
          </cell>
          <cell r="H794">
            <v>5141.5162458207078</v>
          </cell>
          <cell r="I794">
            <v>11.608880937499999</v>
          </cell>
          <cell r="J794">
            <v>0</v>
          </cell>
          <cell r="K794">
            <v>0</v>
          </cell>
          <cell r="L794">
            <v>0</v>
          </cell>
          <cell r="M794">
            <v>0</v>
          </cell>
          <cell r="N794">
            <v>3.6560478596112563E-2</v>
          </cell>
          <cell r="O794">
            <v>10054.706689343257</v>
          </cell>
          <cell r="P794">
            <v>27066.696925798951</v>
          </cell>
          <cell r="Q794">
            <v>43521.336042489878</v>
          </cell>
          <cell r="R794">
            <v>56299.502121830905</v>
          </cell>
          <cell r="S794">
            <v>116168.65468880029</v>
          </cell>
          <cell r="T794">
            <v>1226.4178783484533</v>
          </cell>
          <cell r="U794">
            <v>1344.8126717695106</v>
          </cell>
          <cell r="V794">
            <v>1454.9893174643335</v>
          </cell>
          <cell r="W794">
            <v>1485.5998884878907</v>
          </cell>
          <cell r="X794">
            <v>1552.9543370000542</v>
          </cell>
          <cell r="Y794">
            <v>587.32286520435366</v>
          </cell>
          <cell r="Z794">
            <v>679.84905141966317</v>
          </cell>
          <cell r="AA794">
            <v>778.7135219140448</v>
          </cell>
          <cell r="AB794">
            <v>799.03629058498871</v>
          </cell>
          <cell r="AC794">
            <v>844.68027246708789</v>
          </cell>
          <cell r="AD794">
            <v>21.957785888564676</v>
          </cell>
          <cell r="AE794">
            <v>25.663640103753085</v>
          </cell>
          <cell r="AF794">
            <v>27.302057562501084</v>
          </cell>
          <cell r="AG794">
            <v>27.221852503483785</v>
          </cell>
          <cell r="AH794">
            <v>25.61091262341132</v>
          </cell>
        </row>
        <row r="795">
          <cell r="B795">
            <v>17643</v>
          </cell>
          <cell r="C795" t="str">
            <v>IA</v>
          </cell>
          <cell r="D795" t="str">
            <v>Cooperative</v>
          </cell>
          <cell r="E795">
            <v>1.6150703670118005E-2</v>
          </cell>
          <cell r="F795">
            <v>0</v>
          </cell>
          <cell r="G795">
            <v>0</v>
          </cell>
          <cell r="H795">
            <v>5141.5162458207078</v>
          </cell>
          <cell r="I795">
            <v>11.608880937499999</v>
          </cell>
          <cell r="J795">
            <v>0</v>
          </cell>
          <cell r="K795">
            <v>0</v>
          </cell>
          <cell r="L795">
            <v>0</v>
          </cell>
          <cell r="M795">
            <v>0</v>
          </cell>
          <cell r="N795">
            <v>3.6560478596112563E-2</v>
          </cell>
          <cell r="O795">
            <v>10054.706689343257</v>
          </cell>
          <cell r="P795">
            <v>27066.696925798951</v>
          </cell>
          <cell r="Q795">
            <v>43521.336042489878</v>
          </cell>
          <cell r="R795">
            <v>56299.502121830905</v>
          </cell>
          <cell r="S795">
            <v>116168.65468880029</v>
          </cell>
          <cell r="T795">
            <v>1226.4178783484533</v>
          </cell>
          <cell r="U795">
            <v>1344.8126717695106</v>
          </cell>
          <cell r="V795">
            <v>1454.9893174643335</v>
          </cell>
          <cell r="W795">
            <v>1485.5998884878907</v>
          </cell>
          <cell r="X795">
            <v>1552.9543370000542</v>
          </cell>
          <cell r="Y795">
            <v>587.32286520435366</v>
          </cell>
          <cell r="Z795">
            <v>679.84905141966317</v>
          </cell>
          <cell r="AA795">
            <v>778.7135219140448</v>
          </cell>
          <cell r="AB795">
            <v>799.03629058498871</v>
          </cell>
          <cell r="AC795">
            <v>844.68027246708789</v>
          </cell>
          <cell r="AD795">
            <v>21.957785888564676</v>
          </cell>
          <cell r="AE795">
            <v>25.663640103753085</v>
          </cell>
          <cell r="AF795">
            <v>27.302057562501084</v>
          </cell>
          <cell r="AG795">
            <v>27.221852503483785</v>
          </cell>
          <cell r="AH795">
            <v>25.61091262341132</v>
          </cell>
        </row>
        <row r="796">
          <cell r="B796">
            <v>20951</v>
          </cell>
          <cell r="C796" t="str">
            <v>IA</v>
          </cell>
          <cell r="D796" t="str">
            <v>Cooperative</v>
          </cell>
          <cell r="E796">
            <v>1.6150703670118005E-2</v>
          </cell>
          <cell r="F796">
            <v>0</v>
          </cell>
          <cell r="G796">
            <v>0</v>
          </cell>
          <cell r="H796">
            <v>5141.5162458207078</v>
          </cell>
          <cell r="I796">
            <v>11.608880937499999</v>
          </cell>
          <cell r="J796">
            <v>0</v>
          </cell>
          <cell r="K796">
            <v>0</v>
          </cell>
          <cell r="L796">
            <v>0</v>
          </cell>
          <cell r="M796">
            <v>0</v>
          </cell>
          <cell r="N796">
            <v>3.6560478596112563E-2</v>
          </cell>
          <cell r="O796">
            <v>10054.706689343257</v>
          </cell>
          <cell r="P796">
            <v>27066.696925798951</v>
          </cell>
          <cell r="Q796">
            <v>43521.336042489878</v>
          </cell>
          <cell r="R796">
            <v>56299.502121830905</v>
          </cell>
          <cell r="S796">
            <v>116168.65468880029</v>
          </cell>
          <cell r="T796">
            <v>1226.4178783484533</v>
          </cell>
          <cell r="U796">
            <v>1344.8126717695106</v>
          </cell>
          <cell r="V796">
            <v>1454.9893174643335</v>
          </cell>
          <cell r="W796">
            <v>1485.5998884878907</v>
          </cell>
          <cell r="X796">
            <v>1552.9543370000542</v>
          </cell>
          <cell r="Y796">
            <v>587.32286520435366</v>
          </cell>
          <cell r="Z796">
            <v>679.84905141966317</v>
          </cell>
          <cell r="AA796">
            <v>778.7135219140448</v>
          </cell>
          <cell r="AB796">
            <v>799.03629058498871</v>
          </cell>
          <cell r="AC796">
            <v>844.68027246708789</v>
          </cell>
          <cell r="AD796">
            <v>21.957785888564676</v>
          </cell>
          <cell r="AE796">
            <v>25.663640103753085</v>
          </cell>
          <cell r="AF796">
            <v>27.302057562501084</v>
          </cell>
          <cell r="AG796">
            <v>27.221852503483785</v>
          </cell>
          <cell r="AH796">
            <v>25.61091262341132</v>
          </cell>
        </row>
        <row r="797">
          <cell r="B797">
            <v>18446</v>
          </cell>
          <cell r="C797" t="str">
            <v>IA</v>
          </cell>
          <cell r="D797" t="str">
            <v>Cooperative</v>
          </cell>
          <cell r="E797">
            <v>1.6150703670118005E-2</v>
          </cell>
          <cell r="F797">
            <v>0</v>
          </cell>
          <cell r="G797">
            <v>0</v>
          </cell>
          <cell r="H797">
            <v>5141.5162458207078</v>
          </cell>
          <cell r="I797">
            <v>11.608880937499999</v>
          </cell>
          <cell r="J797">
            <v>0</v>
          </cell>
          <cell r="K797">
            <v>0</v>
          </cell>
          <cell r="L797">
            <v>0</v>
          </cell>
          <cell r="M797">
            <v>0</v>
          </cell>
          <cell r="N797">
            <v>3.6560478596112563E-2</v>
          </cell>
          <cell r="O797">
            <v>10054.706689343257</v>
          </cell>
          <cell r="P797">
            <v>27066.696925798951</v>
          </cell>
          <cell r="Q797">
            <v>43521.336042489878</v>
          </cell>
          <cell r="R797">
            <v>56299.502121830905</v>
          </cell>
          <cell r="S797">
            <v>116168.65468880029</v>
          </cell>
          <cell r="T797">
            <v>1226.4178783484533</v>
          </cell>
          <cell r="U797">
            <v>1344.8126717695106</v>
          </cell>
          <cell r="V797">
            <v>1454.9893174643335</v>
          </cell>
          <cell r="W797">
            <v>1485.5998884878907</v>
          </cell>
          <cell r="X797">
            <v>1552.9543370000542</v>
          </cell>
          <cell r="Y797">
            <v>587.32286520435366</v>
          </cell>
          <cell r="Z797">
            <v>679.84905141966317</v>
          </cell>
          <cell r="AA797">
            <v>778.7135219140448</v>
          </cell>
          <cell r="AB797">
            <v>799.03629058498871</v>
          </cell>
          <cell r="AC797">
            <v>844.68027246708789</v>
          </cell>
          <cell r="AD797">
            <v>21.957785888564676</v>
          </cell>
          <cell r="AE797">
            <v>25.663640103753085</v>
          </cell>
          <cell r="AF797">
            <v>27.302057562501084</v>
          </cell>
          <cell r="AG797">
            <v>27.221852503483785</v>
          </cell>
          <cell r="AH797">
            <v>25.61091262341132</v>
          </cell>
        </row>
        <row r="798">
          <cell r="B798">
            <v>16611</v>
          </cell>
          <cell r="C798" t="str">
            <v>IA</v>
          </cell>
          <cell r="D798" t="str">
            <v>Cooperative</v>
          </cell>
          <cell r="E798">
            <v>1.6150703670118005E-2</v>
          </cell>
          <cell r="F798">
            <v>1</v>
          </cell>
          <cell r="G798">
            <v>13357.994952970865</v>
          </cell>
          <cell r="H798">
            <v>13357.994952970865</v>
          </cell>
          <cell r="I798">
            <v>11.608880937499999</v>
          </cell>
          <cell r="J798">
            <v>14877.7</v>
          </cell>
          <cell r="K798">
            <v>116455</v>
          </cell>
          <cell r="L798">
            <v>8718</v>
          </cell>
          <cell r="M798">
            <v>0.1173262231062857</v>
          </cell>
          <cell r="N798">
            <v>0.1173262231062857</v>
          </cell>
          <cell r="O798">
            <v>10054.706689343257</v>
          </cell>
          <cell r="P798">
            <v>27066.696925798951</v>
          </cell>
          <cell r="Q798">
            <v>43521.336042489878</v>
          </cell>
          <cell r="R798">
            <v>56299.502121830905</v>
          </cell>
          <cell r="S798">
            <v>116168.65468880029</v>
          </cell>
          <cell r="T798">
            <v>1226.4178783484533</v>
          </cell>
          <cell r="U798">
            <v>1344.8126717695106</v>
          </cell>
          <cell r="V798">
            <v>1454.9893174643335</v>
          </cell>
          <cell r="W798">
            <v>1485.5998884878907</v>
          </cell>
          <cell r="X798">
            <v>1552.9543370000542</v>
          </cell>
          <cell r="Y798">
            <v>587.32286520435366</v>
          </cell>
          <cell r="Z798">
            <v>679.84905141966317</v>
          </cell>
          <cell r="AA798">
            <v>778.7135219140448</v>
          </cell>
          <cell r="AB798">
            <v>799.03629058498871</v>
          </cell>
          <cell r="AC798">
            <v>844.68027246708789</v>
          </cell>
          <cell r="AD798">
            <v>21.957785888564676</v>
          </cell>
          <cell r="AE798">
            <v>25.663640103753085</v>
          </cell>
          <cell r="AF798">
            <v>27.302057562501084</v>
          </cell>
          <cell r="AG798">
            <v>27.221852503483785</v>
          </cell>
          <cell r="AH798">
            <v>25.61091262341132</v>
          </cell>
        </row>
        <row r="799">
          <cell r="B799">
            <v>8122</v>
          </cell>
          <cell r="C799" t="str">
            <v>IA</v>
          </cell>
          <cell r="D799" t="str">
            <v>Municipal</v>
          </cell>
          <cell r="E799">
            <v>1.6150703670118005E-2</v>
          </cell>
          <cell r="F799">
            <v>0</v>
          </cell>
          <cell r="G799">
            <v>0</v>
          </cell>
          <cell r="H799">
            <v>380.40049045972768</v>
          </cell>
          <cell r="I799">
            <v>11.608880937499999</v>
          </cell>
          <cell r="J799">
            <v>0</v>
          </cell>
          <cell r="K799">
            <v>0</v>
          </cell>
          <cell r="L799">
            <v>0</v>
          </cell>
          <cell r="M799">
            <v>0</v>
          </cell>
          <cell r="N799">
            <v>4.6822232451015893E-3</v>
          </cell>
          <cell r="O799">
            <v>10054.706689343257</v>
          </cell>
          <cell r="P799">
            <v>27066.696925798951</v>
          </cell>
          <cell r="Q799">
            <v>43521.336042489878</v>
          </cell>
          <cell r="R799">
            <v>56299.502121830905</v>
          </cell>
          <cell r="S799">
            <v>116168.65468880029</v>
          </cell>
          <cell r="T799">
            <v>1226.4178783484533</v>
          </cell>
          <cell r="U799">
            <v>1344.8126717695106</v>
          </cell>
          <cell r="V799">
            <v>1454.9893174643335</v>
          </cell>
          <cell r="W799">
            <v>1485.5998884878907</v>
          </cell>
          <cell r="X799">
            <v>1552.9543370000542</v>
          </cell>
          <cell r="Y799">
            <v>587.32286520435366</v>
          </cell>
          <cell r="Z799">
            <v>679.84905141966317</v>
          </cell>
          <cell r="AA799">
            <v>778.7135219140448</v>
          </cell>
          <cell r="AB799">
            <v>799.03629058498871</v>
          </cell>
          <cell r="AC799">
            <v>844.68027246708789</v>
          </cell>
          <cell r="AD799">
            <v>21.957785888564676</v>
          </cell>
          <cell r="AE799">
            <v>25.663640103753085</v>
          </cell>
          <cell r="AF799">
            <v>27.302057562501084</v>
          </cell>
          <cell r="AG799">
            <v>27.221852503483785</v>
          </cell>
          <cell r="AH799">
            <v>25.61091262341132</v>
          </cell>
        </row>
        <row r="800">
          <cell r="B800">
            <v>554</v>
          </cell>
          <cell r="C800" t="str">
            <v>IA</v>
          </cell>
          <cell r="D800" t="str">
            <v>Municipal</v>
          </cell>
          <cell r="E800">
            <v>1.6150703670118005E-2</v>
          </cell>
          <cell r="F800">
            <v>1</v>
          </cell>
          <cell r="G800">
            <v>7124.4351326924661</v>
          </cell>
          <cell r="H800">
            <v>7124.4351326924661</v>
          </cell>
          <cell r="I800">
            <v>11.608880937499999</v>
          </cell>
          <cell r="J800">
            <v>20123</v>
          </cell>
          <cell r="K800">
            <v>173423</v>
          </cell>
          <cell r="L800">
            <v>24342</v>
          </cell>
          <cell r="M800">
            <v>9.6480855726359824E-2</v>
          </cell>
          <cell r="N800">
            <v>9.6480855726359824E-2</v>
          </cell>
          <cell r="O800">
            <v>10054.706689343257</v>
          </cell>
          <cell r="P800">
            <v>27066.696925798951</v>
          </cell>
          <cell r="Q800">
            <v>43521.336042489878</v>
          </cell>
          <cell r="R800">
            <v>56299.502121830905</v>
          </cell>
          <cell r="S800">
            <v>116168.65468880029</v>
          </cell>
          <cell r="T800">
            <v>1226.4178783484533</v>
          </cell>
          <cell r="U800">
            <v>1344.8126717695106</v>
          </cell>
          <cell r="V800">
            <v>1454.9893174643335</v>
          </cell>
          <cell r="W800">
            <v>1485.5998884878907</v>
          </cell>
          <cell r="X800">
            <v>1552.9543370000542</v>
          </cell>
          <cell r="Y800">
            <v>587.32286520435366</v>
          </cell>
          <cell r="Z800">
            <v>679.84905141966317</v>
          </cell>
          <cell r="AA800">
            <v>778.7135219140448</v>
          </cell>
          <cell r="AB800">
            <v>799.03629058498871</v>
          </cell>
          <cell r="AC800">
            <v>844.68027246708789</v>
          </cell>
          <cell r="AD800">
            <v>21.957785888564676</v>
          </cell>
          <cell r="AE800">
            <v>25.663640103753085</v>
          </cell>
          <cell r="AF800">
            <v>27.302057562501084</v>
          </cell>
          <cell r="AG800">
            <v>27.221852503483785</v>
          </cell>
          <cell r="AH800">
            <v>25.61091262341132</v>
          </cell>
        </row>
        <row r="801">
          <cell r="B801">
            <v>2652</v>
          </cell>
          <cell r="C801" t="str">
            <v>IA</v>
          </cell>
          <cell r="D801" t="str">
            <v>Cooperative</v>
          </cell>
          <cell r="E801">
            <v>1.6150703670118005E-2</v>
          </cell>
          <cell r="F801">
            <v>1</v>
          </cell>
          <cell r="G801">
            <v>20826.379891163513</v>
          </cell>
          <cell r="H801">
            <v>20826.379891163513</v>
          </cell>
          <cell r="I801">
            <v>11.608880937499999</v>
          </cell>
          <cell r="J801">
            <v>11083.4</v>
          </cell>
          <cell r="K801">
            <v>80369</v>
          </cell>
          <cell r="L801">
            <v>3859</v>
          </cell>
          <cell r="M801">
            <v>0.13121745874088578</v>
          </cell>
          <cell r="N801">
            <v>0.13121745874088578</v>
          </cell>
          <cell r="O801">
            <v>10054.706689343257</v>
          </cell>
          <cell r="P801">
            <v>27066.696925798951</v>
          </cell>
          <cell r="Q801">
            <v>43521.336042489878</v>
          </cell>
          <cell r="R801">
            <v>56299.502121830905</v>
          </cell>
          <cell r="S801">
            <v>116168.65468880029</v>
          </cell>
          <cell r="T801">
            <v>1226.4178783484533</v>
          </cell>
          <cell r="U801">
            <v>1344.8126717695106</v>
          </cell>
          <cell r="V801">
            <v>1454.9893174643335</v>
          </cell>
          <cell r="W801">
            <v>1485.5998884878907</v>
          </cell>
          <cell r="X801">
            <v>1552.9543370000542</v>
          </cell>
          <cell r="Y801">
            <v>587.32286520435366</v>
          </cell>
          <cell r="Z801">
            <v>679.84905141966317</v>
          </cell>
          <cell r="AA801">
            <v>778.7135219140448</v>
          </cell>
          <cell r="AB801">
            <v>799.03629058498871</v>
          </cell>
          <cell r="AC801">
            <v>844.68027246708789</v>
          </cell>
          <cell r="AD801">
            <v>21.957785888564676</v>
          </cell>
          <cell r="AE801">
            <v>25.663640103753085</v>
          </cell>
          <cell r="AF801">
            <v>27.302057562501084</v>
          </cell>
          <cell r="AG801">
            <v>27.221852503483785</v>
          </cell>
          <cell r="AH801">
            <v>25.61091262341132</v>
          </cell>
        </row>
        <row r="802">
          <cell r="B802">
            <v>20214</v>
          </cell>
          <cell r="C802" t="str">
            <v>IA</v>
          </cell>
          <cell r="D802" t="str">
            <v>Municipal</v>
          </cell>
          <cell r="E802">
            <v>1.6150703670118005E-2</v>
          </cell>
          <cell r="F802">
            <v>0</v>
          </cell>
          <cell r="G802">
            <v>0</v>
          </cell>
          <cell r="H802">
            <v>380.40049045972768</v>
          </cell>
          <cell r="I802">
            <v>11.608880937499999</v>
          </cell>
          <cell r="J802">
            <v>0</v>
          </cell>
          <cell r="K802">
            <v>0</v>
          </cell>
          <cell r="L802">
            <v>0</v>
          </cell>
          <cell r="M802">
            <v>0</v>
          </cell>
          <cell r="N802">
            <v>4.6822232451015893E-3</v>
          </cell>
          <cell r="O802">
            <v>10054.706689343257</v>
          </cell>
          <cell r="P802">
            <v>27066.696925798951</v>
          </cell>
          <cell r="Q802">
            <v>43521.336042489878</v>
          </cell>
          <cell r="R802">
            <v>56299.502121830905</v>
          </cell>
          <cell r="S802">
            <v>116168.65468880029</v>
          </cell>
          <cell r="T802">
            <v>1226.4178783484533</v>
          </cell>
          <cell r="U802">
            <v>1344.8126717695106</v>
          </cell>
          <cell r="V802">
            <v>1454.9893174643335</v>
          </cell>
          <cell r="W802">
            <v>1485.5998884878907</v>
          </cell>
          <cell r="X802">
            <v>1552.9543370000542</v>
          </cell>
          <cell r="Y802">
            <v>587.32286520435366</v>
          </cell>
          <cell r="Z802">
            <v>679.84905141966317</v>
          </cell>
          <cell r="AA802">
            <v>778.7135219140448</v>
          </cell>
          <cell r="AB802">
            <v>799.03629058498871</v>
          </cell>
          <cell r="AC802">
            <v>844.68027246708789</v>
          </cell>
          <cell r="AD802">
            <v>21.957785888564676</v>
          </cell>
          <cell r="AE802">
            <v>25.663640103753085</v>
          </cell>
          <cell r="AF802">
            <v>27.302057562501084</v>
          </cell>
          <cell r="AG802">
            <v>27.221852503483785</v>
          </cell>
          <cell r="AH802">
            <v>25.61091262341132</v>
          </cell>
        </row>
        <row r="803">
          <cell r="B803">
            <v>14645</v>
          </cell>
          <cell r="C803" t="str">
            <v>IA</v>
          </cell>
          <cell r="D803" t="str">
            <v>Municipal</v>
          </cell>
          <cell r="E803">
            <v>1.6150703670118005E-2</v>
          </cell>
          <cell r="F803">
            <v>0</v>
          </cell>
          <cell r="G803">
            <v>0</v>
          </cell>
          <cell r="H803">
            <v>380.40049045972768</v>
          </cell>
          <cell r="I803">
            <v>11.608880937499999</v>
          </cell>
          <cell r="J803">
            <v>0</v>
          </cell>
          <cell r="K803">
            <v>0</v>
          </cell>
          <cell r="L803">
            <v>0</v>
          </cell>
          <cell r="M803">
            <v>0</v>
          </cell>
          <cell r="N803">
            <v>4.6822232451015893E-3</v>
          </cell>
          <cell r="O803">
            <v>10054.706689343257</v>
          </cell>
          <cell r="P803">
            <v>27066.696925798951</v>
          </cell>
          <cell r="Q803">
            <v>43521.336042489878</v>
          </cell>
          <cell r="R803">
            <v>56299.502121830905</v>
          </cell>
          <cell r="S803">
            <v>116168.65468880029</v>
          </cell>
          <cell r="T803">
            <v>1226.4178783484533</v>
          </cell>
          <cell r="U803">
            <v>1344.8126717695106</v>
          </cell>
          <cell r="V803">
            <v>1454.9893174643335</v>
          </cell>
          <cell r="W803">
            <v>1485.5998884878907</v>
          </cell>
          <cell r="X803">
            <v>1552.9543370000542</v>
          </cell>
          <cell r="Y803">
            <v>587.32286520435366</v>
          </cell>
          <cell r="Z803">
            <v>679.84905141966317</v>
          </cell>
          <cell r="AA803">
            <v>778.7135219140448</v>
          </cell>
          <cell r="AB803">
            <v>799.03629058498871</v>
          </cell>
          <cell r="AC803">
            <v>844.68027246708789</v>
          </cell>
          <cell r="AD803">
            <v>21.957785888564676</v>
          </cell>
          <cell r="AE803">
            <v>25.663640103753085</v>
          </cell>
          <cell r="AF803">
            <v>27.302057562501084</v>
          </cell>
          <cell r="AG803">
            <v>27.221852503483785</v>
          </cell>
          <cell r="AH803">
            <v>25.61091262341132</v>
          </cell>
        </row>
        <row r="804">
          <cell r="B804">
            <v>8283</v>
          </cell>
          <cell r="C804" t="str">
            <v>IA</v>
          </cell>
          <cell r="D804" t="str">
            <v>Cooperative</v>
          </cell>
          <cell r="E804">
            <v>0.22500731764430396</v>
          </cell>
          <cell r="F804">
            <v>0</v>
          </cell>
          <cell r="G804">
            <v>0</v>
          </cell>
          <cell r="H804">
            <v>5141.5162458207078</v>
          </cell>
          <cell r="I804">
            <v>11.608880937499999</v>
          </cell>
          <cell r="J804">
            <v>0</v>
          </cell>
          <cell r="K804">
            <v>0</v>
          </cell>
          <cell r="L804">
            <v>0</v>
          </cell>
          <cell r="M804">
            <v>0</v>
          </cell>
          <cell r="N804">
            <v>3.6560478596112563E-2</v>
          </cell>
          <cell r="O804">
            <v>10054.706689343257</v>
          </cell>
          <cell r="P804">
            <v>27066.696925798951</v>
          </cell>
          <cell r="Q804">
            <v>43521.336042489878</v>
          </cell>
          <cell r="R804">
            <v>56299.502121830905</v>
          </cell>
          <cell r="S804">
            <v>116168.65468880029</v>
          </cell>
          <cell r="T804">
            <v>1226.4178783484533</v>
          </cell>
          <cell r="U804">
            <v>1344.8126717695106</v>
          </cell>
          <cell r="V804">
            <v>1454.9893174643335</v>
          </cell>
          <cell r="W804">
            <v>1485.5998884878907</v>
          </cell>
          <cell r="X804">
            <v>1552.9543370000542</v>
          </cell>
          <cell r="Y804">
            <v>587.32286520435366</v>
          </cell>
          <cell r="Z804">
            <v>679.84905141966317</v>
          </cell>
          <cell r="AA804">
            <v>778.7135219140448</v>
          </cell>
          <cell r="AB804">
            <v>799.03629058498871</v>
          </cell>
          <cell r="AC804">
            <v>844.68027246708789</v>
          </cell>
          <cell r="AD804">
            <v>21.957785888564676</v>
          </cell>
          <cell r="AE804">
            <v>25.663640103753085</v>
          </cell>
          <cell r="AF804">
            <v>27.302057562501084</v>
          </cell>
          <cell r="AG804">
            <v>27.221852503483785</v>
          </cell>
          <cell r="AH804">
            <v>25.61091262341132</v>
          </cell>
        </row>
        <row r="805">
          <cell r="B805">
            <v>9417</v>
          </cell>
          <cell r="C805" t="str">
            <v>IA</v>
          </cell>
          <cell r="D805" t="str">
            <v>Investor Owned</v>
          </cell>
          <cell r="E805">
            <v>1.6150703670118005E-2</v>
          </cell>
          <cell r="F805">
            <v>1</v>
          </cell>
          <cell r="G805">
            <v>8882.6281295283297</v>
          </cell>
          <cell r="H805">
            <v>8882.6281295283297</v>
          </cell>
          <cell r="I805">
            <v>11.608880937499999</v>
          </cell>
          <cell r="J805">
            <v>601867</v>
          </cell>
          <cell r="K805">
            <v>3622771</v>
          </cell>
          <cell r="L805">
            <v>407849</v>
          </cell>
          <cell r="M805">
            <v>0.15045139596796453</v>
          </cell>
          <cell r="N805">
            <v>0.15045139596796453</v>
          </cell>
          <cell r="O805">
            <v>10054.706689343257</v>
          </cell>
          <cell r="P805">
            <v>27066.696925798951</v>
          </cell>
          <cell r="Q805">
            <v>43521.336042489878</v>
          </cell>
          <cell r="R805">
            <v>56299.502121830905</v>
          </cell>
          <cell r="S805">
            <v>116168.65468880029</v>
          </cell>
          <cell r="T805">
            <v>1226.4178783484533</v>
          </cell>
          <cell r="U805">
            <v>1344.8126717695106</v>
          </cell>
          <cell r="V805">
            <v>1454.9893174643335</v>
          </cell>
          <cell r="W805">
            <v>1485.5998884878907</v>
          </cell>
          <cell r="X805">
            <v>1552.9543370000542</v>
          </cell>
          <cell r="Y805">
            <v>587.32286520435366</v>
          </cell>
          <cell r="Z805">
            <v>679.84905141966317</v>
          </cell>
          <cell r="AA805">
            <v>778.7135219140448</v>
          </cell>
          <cell r="AB805">
            <v>799.03629058498871</v>
          </cell>
          <cell r="AC805">
            <v>844.68027246708789</v>
          </cell>
          <cell r="AD805">
            <v>21.957785888564676</v>
          </cell>
          <cell r="AE805">
            <v>25.663640103753085</v>
          </cell>
          <cell r="AF805">
            <v>27.302057562501084</v>
          </cell>
          <cell r="AG805">
            <v>27.221852503483785</v>
          </cell>
          <cell r="AH805">
            <v>25.61091262341132</v>
          </cell>
        </row>
        <row r="806">
          <cell r="B806">
            <v>13143</v>
          </cell>
          <cell r="C806" t="str">
            <v>IA</v>
          </cell>
          <cell r="D806" t="str">
            <v>Municipal</v>
          </cell>
          <cell r="E806">
            <v>1.6150703670118005E-2</v>
          </cell>
          <cell r="F806">
            <v>1</v>
          </cell>
          <cell r="G806">
            <v>10023.799959831291</v>
          </cell>
          <cell r="H806">
            <v>10023.799959831291</v>
          </cell>
          <cell r="I806">
            <v>11.608880937499999</v>
          </cell>
          <cell r="J806">
            <v>11748.6</v>
          </cell>
          <cell r="K806">
            <v>99817</v>
          </cell>
          <cell r="L806">
            <v>9958</v>
          </cell>
          <cell r="M806">
            <v>0.10380381261200498</v>
          </cell>
          <cell r="N806">
            <v>0.10380381261200498</v>
          </cell>
          <cell r="O806">
            <v>10054.706689343257</v>
          </cell>
          <cell r="P806">
            <v>27066.696925798951</v>
          </cell>
          <cell r="Q806">
            <v>43521.336042489878</v>
          </cell>
          <cell r="R806">
            <v>56299.502121830905</v>
          </cell>
          <cell r="S806">
            <v>116168.65468880029</v>
          </cell>
          <cell r="T806">
            <v>1226.4178783484533</v>
          </cell>
          <cell r="U806">
            <v>1344.8126717695106</v>
          </cell>
          <cell r="V806">
            <v>1454.9893174643335</v>
          </cell>
          <cell r="W806">
            <v>1485.5998884878907</v>
          </cell>
          <cell r="X806">
            <v>1552.9543370000542</v>
          </cell>
          <cell r="Y806">
            <v>587.32286520435366</v>
          </cell>
          <cell r="Z806">
            <v>679.84905141966317</v>
          </cell>
          <cell r="AA806">
            <v>778.7135219140448</v>
          </cell>
          <cell r="AB806">
            <v>799.03629058498871</v>
          </cell>
          <cell r="AC806">
            <v>844.68027246708789</v>
          </cell>
          <cell r="AD806">
            <v>21.957785888564676</v>
          </cell>
          <cell r="AE806">
            <v>25.663640103753085</v>
          </cell>
          <cell r="AF806">
            <v>27.302057562501084</v>
          </cell>
          <cell r="AG806">
            <v>27.221852503483785</v>
          </cell>
          <cell r="AH806">
            <v>25.61091262341132</v>
          </cell>
        </row>
        <row r="807">
          <cell r="B807">
            <v>329</v>
          </cell>
          <cell r="C807" t="str">
            <v>IA</v>
          </cell>
          <cell r="D807" t="str">
            <v>Cooperative</v>
          </cell>
          <cell r="E807">
            <v>0.21549584357803536</v>
          </cell>
          <cell r="F807">
            <v>0</v>
          </cell>
          <cell r="G807">
            <v>0</v>
          </cell>
          <cell r="H807">
            <v>5141.5162458207078</v>
          </cell>
          <cell r="I807">
            <v>11.608880937499999</v>
          </cell>
          <cell r="J807">
            <v>0</v>
          </cell>
          <cell r="K807">
            <v>0</v>
          </cell>
          <cell r="L807">
            <v>0</v>
          </cell>
          <cell r="M807">
            <v>0</v>
          </cell>
          <cell r="N807">
            <v>3.6560478596112563E-2</v>
          </cell>
          <cell r="O807">
            <v>10054.706689343257</v>
          </cell>
          <cell r="P807">
            <v>27066.696925798951</v>
          </cell>
          <cell r="Q807">
            <v>43521.336042489878</v>
          </cell>
          <cell r="R807">
            <v>56299.502121830905</v>
          </cell>
          <cell r="S807">
            <v>116168.65468880029</v>
          </cell>
          <cell r="T807">
            <v>1226.4178783484533</v>
          </cell>
          <cell r="U807">
            <v>1344.8126717695106</v>
          </cell>
          <cell r="V807">
            <v>1454.9893174643335</v>
          </cell>
          <cell r="W807">
            <v>1485.5998884878907</v>
          </cell>
          <cell r="X807">
            <v>1552.9543370000542</v>
          </cell>
          <cell r="Y807">
            <v>587.32286520435366</v>
          </cell>
          <cell r="Z807">
            <v>679.84905141966317</v>
          </cell>
          <cell r="AA807">
            <v>778.7135219140448</v>
          </cell>
          <cell r="AB807">
            <v>799.03629058498871</v>
          </cell>
          <cell r="AC807">
            <v>844.68027246708789</v>
          </cell>
          <cell r="AD807">
            <v>21.957785888564676</v>
          </cell>
          <cell r="AE807">
            <v>25.663640103753085</v>
          </cell>
          <cell r="AF807">
            <v>27.302057562501084</v>
          </cell>
          <cell r="AG807">
            <v>27.221852503483785</v>
          </cell>
          <cell r="AH807">
            <v>25.61091262341132</v>
          </cell>
        </row>
        <row r="808">
          <cell r="B808">
            <v>1968</v>
          </cell>
          <cell r="C808" t="str">
            <v>IA</v>
          </cell>
          <cell r="D808" t="str">
            <v>Cooperative</v>
          </cell>
          <cell r="E808">
            <v>1.6150703670118005E-2</v>
          </cell>
          <cell r="F808">
            <v>0</v>
          </cell>
          <cell r="G808">
            <v>0</v>
          </cell>
          <cell r="H808">
            <v>5141.5162458207078</v>
          </cell>
          <cell r="I808">
            <v>11.608880937499999</v>
          </cell>
          <cell r="J808">
            <v>0</v>
          </cell>
          <cell r="K808">
            <v>0</v>
          </cell>
          <cell r="L808">
            <v>0</v>
          </cell>
          <cell r="M808">
            <v>0</v>
          </cell>
          <cell r="N808">
            <v>3.6560478596112563E-2</v>
          </cell>
          <cell r="O808">
            <v>10054.706689343257</v>
          </cell>
          <cell r="P808">
            <v>27066.696925798951</v>
          </cell>
          <cell r="Q808">
            <v>43521.336042489878</v>
          </cell>
          <cell r="R808">
            <v>56299.502121830905</v>
          </cell>
          <cell r="S808">
            <v>116168.65468880029</v>
          </cell>
          <cell r="T808">
            <v>1226.4178783484533</v>
          </cell>
          <cell r="U808">
            <v>1344.8126717695106</v>
          </cell>
          <cell r="V808">
            <v>1454.9893174643335</v>
          </cell>
          <cell r="W808">
            <v>1485.5998884878907</v>
          </cell>
          <cell r="X808">
            <v>1552.9543370000542</v>
          </cell>
          <cell r="Y808">
            <v>587.32286520435366</v>
          </cell>
          <cell r="Z808">
            <v>679.84905141966317</v>
          </cell>
          <cell r="AA808">
            <v>778.7135219140448</v>
          </cell>
          <cell r="AB808">
            <v>799.03629058498871</v>
          </cell>
          <cell r="AC808">
            <v>844.68027246708789</v>
          </cell>
          <cell r="AD808">
            <v>21.957785888564676</v>
          </cell>
          <cell r="AE808">
            <v>25.663640103753085</v>
          </cell>
          <cell r="AF808">
            <v>27.302057562501084</v>
          </cell>
          <cell r="AG808">
            <v>27.221852503483785</v>
          </cell>
          <cell r="AH808">
            <v>25.61091262341132</v>
          </cell>
        </row>
        <row r="809">
          <cell r="B809">
            <v>4040</v>
          </cell>
          <cell r="C809" t="str">
            <v>IA</v>
          </cell>
          <cell r="D809" t="str">
            <v>Cooperative</v>
          </cell>
          <cell r="E809">
            <v>1.6150703670118005E-2</v>
          </cell>
          <cell r="F809">
            <v>0</v>
          </cell>
          <cell r="G809">
            <v>0</v>
          </cell>
          <cell r="H809">
            <v>5141.5162458207078</v>
          </cell>
          <cell r="I809">
            <v>11.608880937499999</v>
          </cell>
          <cell r="J809">
            <v>0</v>
          </cell>
          <cell r="K809">
            <v>0</v>
          </cell>
          <cell r="L809">
            <v>0</v>
          </cell>
          <cell r="M809">
            <v>0</v>
          </cell>
          <cell r="N809">
            <v>3.6560478596112563E-2</v>
          </cell>
          <cell r="O809">
            <v>10054.706689343257</v>
          </cell>
          <cell r="P809">
            <v>27066.696925798951</v>
          </cell>
          <cell r="Q809">
            <v>43521.336042489878</v>
          </cell>
          <cell r="R809">
            <v>56299.502121830905</v>
          </cell>
          <cell r="S809">
            <v>116168.65468880029</v>
          </cell>
          <cell r="T809">
            <v>1226.4178783484533</v>
          </cell>
          <cell r="U809">
            <v>1344.8126717695106</v>
          </cell>
          <cell r="V809">
            <v>1454.9893174643335</v>
          </cell>
          <cell r="W809">
            <v>1485.5998884878907</v>
          </cell>
          <cell r="X809">
            <v>1552.9543370000542</v>
          </cell>
          <cell r="Y809">
            <v>587.32286520435366</v>
          </cell>
          <cell r="Z809">
            <v>679.84905141966317</v>
          </cell>
          <cell r="AA809">
            <v>778.7135219140448</v>
          </cell>
          <cell r="AB809">
            <v>799.03629058498871</v>
          </cell>
          <cell r="AC809">
            <v>844.68027246708789</v>
          </cell>
          <cell r="AD809">
            <v>21.957785888564676</v>
          </cell>
          <cell r="AE809">
            <v>25.663640103753085</v>
          </cell>
          <cell r="AF809">
            <v>27.302057562501084</v>
          </cell>
          <cell r="AG809">
            <v>27.221852503483785</v>
          </cell>
          <cell r="AH809">
            <v>25.61091262341132</v>
          </cell>
        </row>
        <row r="810">
          <cell r="B810">
            <v>3111</v>
          </cell>
          <cell r="C810" t="str">
            <v>IA</v>
          </cell>
          <cell r="D810" t="str">
            <v>Cooperative</v>
          </cell>
          <cell r="E810">
            <v>1.6150703670118005E-2</v>
          </cell>
          <cell r="F810">
            <v>0</v>
          </cell>
          <cell r="G810">
            <v>0</v>
          </cell>
          <cell r="H810">
            <v>5141.5162458207078</v>
          </cell>
          <cell r="I810">
            <v>11.608880937499999</v>
          </cell>
          <cell r="J810">
            <v>0</v>
          </cell>
          <cell r="K810">
            <v>0</v>
          </cell>
          <cell r="L810">
            <v>0</v>
          </cell>
          <cell r="M810">
            <v>0</v>
          </cell>
          <cell r="N810">
            <v>3.6560478596112563E-2</v>
          </cell>
          <cell r="O810">
            <v>10054.706689343257</v>
          </cell>
          <cell r="P810">
            <v>27066.696925798951</v>
          </cell>
          <cell r="Q810">
            <v>43521.336042489878</v>
          </cell>
          <cell r="R810">
            <v>56299.502121830905</v>
          </cell>
          <cell r="S810">
            <v>116168.65468880029</v>
          </cell>
          <cell r="T810">
            <v>1226.4178783484533</v>
          </cell>
          <cell r="U810">
            <v>1344.8126717695106</v>
          </cell>
          <cell r="V810">
            <v>1454.9893174643335</v>
          </cell>
          <cell r="W810">
            <v>1485.5998884878907</v>
          </cell>
          <cell r="X810">
            <v>1552.9543370000542</v>
          </cell>
          <cell r="Y810">
            <v>587.32286520435366</v>
          </cell>
          <cell r="Z810">
            <v>679.84905141966317</v>
          </cell>
          <cell r="AA810">
            <v>778.7135219140448</v>
          </cell>
          <cell r="AB810">
            <v>799.03629058498871</v>
          </cell>
          <cell r="AC810">
            <v>844.68027246708789</v>
          </cell>
          <cell r="AD810">
            <v>21.957785888564676</v>
          </cell>
          <cell r="AE810">
            <v>25.663640103753085</v>
          </cell>
          <cell r="AF810">
            <v>27.302057562501084</v>
          </cell>
          <cell r="AG810">
            <v>27.221852503483785</v>
          </cell>
          <cell r="AH810">
            <v>25.61091262341132</v>
          </cell>
        </row>
        <row r="811">
          <cell r="B811">
            <v>3258</v>
          </cell>
          <cell r="C811" t="str">
            <v>IA</v>
          </cell>
          <cell r="D811" t="str">
            <v>Cooperative</v>
          </cell>
          <cell r="E811">
            <v>1.6150703670118005E-2</v>
          </cell>
          <cell r="F811">
            <v>0</v>
          </cell>
          <cell r="G811">
            <v>0</v>
          </cell>
          <cell r="H811">
            <v>5141.5162458207078</v>
          </cell>
          <cell r="I811">
            <v>11.608880937499999</v>
          </cell>
          <cell r="J811">
            <v>0</v>
          </cell>
          <cell r="K811">
            <v>0</v>
          </cell>
          <cell r="L811">
            <v>0</v>
          </cell>
          <cell r="M811">
            <v>0</v>
          </cell>
          <cell r="N811">
            <v>3.6560478596112563E-2</v>
          </cell>
          <cell r="O811">
            <v>10054.706689343257</v>
          </cell>
          <cell r="P811">
            <v>27066.696925798951</v>
          </cell>
          <cell r="Q811">
            <v>43521.336042489878</v>
          </cell>
          <cell r="R811">
            <v>56299.502121830905</v>
          </cell>
          <cell r="S811">
            <v>116168.65468880029</v>
          </cell>
          <cell r="T811">
            <v>1226.4178783484533</v>
          </cell>
          <cell r="U811">
            <v>1344.8126717695106</v>
          </cell>
          <cell r="V811">
            <v>1454.9893174643335</v>
          </cell>
          <cell r="W811">
            <v>1485.5998884878907</v>
          </cell>
          <cell r="X811">
            <v>1552.9543370000542</v>
          </cell>
          <cell r="Y811">
            <v>587.32286520435366</v>
          </cell>
          <cell r="Z811">
            <v>679.84905141966317</v>
          </cell>
          <cell r="AA811">
            <v>778.7135219140448</v>
          </cell>
          <cell r="AB811">
            <v>799.03629058498871</v>
          </cell>
          <cell r="AC811">
            <v>844.68027246708789</v>
          </cell>
          <cell r="AD811">
            <v>21.957785888564676</v>
          </cell>
          <cell r="AE811">
            <v>25.663640103753085</v>
          </cell>
          <cell r="AF811">
            <v>27.302057562501084</v>
          </cell>
          <cell r="AG811">
            <v>27.221852503483785</v>
          </cell>
          <cell r="AH811">
            <v>25.61091262341132</v>
          </cell>
        </row>
        <row r="812">
          <cell r="B812">
            <v>3314</v>
          </cell>
          <cell r="C812" t="str">
            <v>IA</v>
          </cell>
          <cell r="D812" t="str">
            <v>Cooperative</v>
          </cell>
          <cell r="E812">
            <v>1.6150703670118005E-2</v>
          </cell>
          <cell r="F812">
            <v>0</v>
          </cell>
          <cell r="G812">
            <v>0</v>
          </cell>
          <cell r="H812">
            <v>5141.5162458207078</v>
          </cell>
          <cell r="I812">
            <v>11.608880937499999</v>
          </cell>
          <cell r="J812">
            <v>0</v>
          </cell>
          <cell r="K812">
            <v>0</v>
          </cell>
          <cell r="L812">
            <v>0</v>
          </cell>
          <cell r="M812">
            <v>0</v>
          </cell>
          <cell r="N812">
            <v>3.6560478596112563E-2</v>
          </cell>
          <cell r="O812">
            <v>10054.706689343257</v>
          </cell>
          <cell r="P812">
            <v>27066.696925798951</v>
          </cell>
          <cell r="Q812">
            <v>43521.336042489878</v>
          </cell>
          <cell r="R812">
            <v>56299.502121830905</v>
          </cell>
          <cell r="S812">
            <v>116168.65468880029</v>
          </cell>
          <cell r="T812">
            <v>1226.4178783484533</v>
          </cell>
          <cell r="U812">
            <v>1344.8126717695106</v>
          </cell>
          <cell r="V812">
            <v>1454.9893174643335</v>
          </cell>
          <cell r="W812">
            <v>1485.5998884878907</v>
          </cell>
          <cell r="X812">
            <v>1552.9543370000542</v>
          </cell>
          <cell r="Y812">
            <v>587.32286520435366</v>
          </cell>
          <cell r="Z812">
            <v>679.84905141966317</v>
          </cell>
          <cell r="AA812">
            <v>778.7135219140448</v>
          </cell>
          <cell r="AB812">
            <v>799.03629058498871</v>
          </cell>
          <cell r="AC812">
            <v>844.68027246708789</v>
          </cell>
          <cell r="AD812">
            <v>21.957785888564676</v>
          </cell>
          <cell r="AE812">
            <v>25.663640103753085</v>
          </cell>
          <cell r="AF812">
            <v>27.302057562501084</v>
          </cell>
          <cell r="AG812">
            <v>27.221852503483785</v>
          </cell>
          <cell r="AH812">
            <v>25.61091262341132</v>
          </cell>
        </row>
        <row r="813">
          <cell r="B813">
            <v>3722</v>
          </cell>
          <cell r="C813" t="str">
            <v>IA</v>
          </cell>
          <cell r="D813" t="str">
            <v>Cooperative</v>
          </cell>
          <cell r="E813">
            <v>1.6150703670118005E-2</v>
          </cell>
          <cell r="F813">
            <v>0</v>
          </cell>
          <cell r="G813">
            <v>0</v>
          </cell>
          <cell r="H813">
            <v>5141.5162458207078</v>
          </cell>
          <cell r="I813">
            <v>11.608880937499999</v>
          </cell>
          <cell r="J813">
            <v>0</v>
          </cell>
          <cell r="K813">
            <v>0</v>
          </cell>
          <cell r="L813">
            <v>0</v>
          </cell>
          <cell r="M813">
            <v>0</v>
          </cell>
          <cell r="N813">
            <v>3.6560478596112563E-2</v>
          </cell>
          <cell r="O813">
            <v>10054.706689343257</v>
          </cell>
          <cell r="P813">
            <v>27066.696925798951</v>
          </cell>
          <cell r="Q813">
            <v>43521.336042489878</v>
          </cell>
          <cell r="R813">
            <v>56299.502121830905</v>
          </cell>
          <cell r="S813">
            <v>116168.65468880029</v>
          </cell>
          <cell r="T813">
            <v>1226.4178783484533</v>
          </cell>
          <cell r="U813">
            <v>1344.8126717695106</v>
          </cell>
          <cell r="V813">
            <v>1454.9893174643335</v>
          </cell>
          <cell r="W813">
            <v>1485.5998884878907</v>
          </cell>
          <cell r="X813">
            <v>1552.9543370000542</v>
          </cell>
          <cell r="Y813">
            <v>587.32286520435366</v>
          </cell>
          <cell r="Z813">
            <v>679.84905141966317</v>
          </cell>
          <cell r="AA813">
            <v>778.7135219140448</v>
          </cell>
          <cell r="AB813">
            <v>799.03629058498871</v>
          </cell>
          <cell r="AC813">
            <v>844.68027246708789</v>
          </cell>
          <cell r="AD813">
            <v>21.957785888564676</v>
          </cell>
          <cell r="AE813">
            <v>25.663640103753085</v>
          </cell>
          <cell r="AF813">
            <v>27.302057562501084</v>
          </cell>
          <cell r="AG813">
            <v>27.221852503483785</v>
          </cell>
          <cell r="AH813">
            <v>25.61091262341132</v>
          </cell>
        </row>
        <row r="814">
          <cell r="B814">
            <v>11788</v>
          </cell>
          <cell r="C814" t="str">
            <v>IA</v>
          </cell>
          <cell r="D814" t="str">
            <v>Cooperative</v>
          </cell>
          <cell r="E814">
            <v>1.6150703670118005E-2</v>
          </cell>
          <cell r="F814">
            <v>1</v>
          </cell>
          <cell r="G814">
            <v>12874.128091312619</v>
          </cell>
          <cell r="H814">
            <v>12874.128091312619</v>
          </cell>
          <cell r="I814">
            <v>11.608880937499999</v>
          </cell>
          <cell r="J814">
            <v>11655.2</v>
          </cell>
          <cell r="K814">
            <v>81210</v>
          </cell>
          <cell r="L814">
            <v>6308</v>
          </cell>
          <cell r="M814">
            <v>0.13269861037501537</v>
          </cell>
          <cell r="N814">
            <v>0.13269861037501537</v>
          </cell>
          <cell r="O814">
            <v>10054.706689343257</v>
          </cell>
          <cell r="P814">
            <v>27066.696925798951</v>
          </cell>
          <cell r="Q814">
            <v>43521.336042489878</v>
          </cell>
          <cell r="R814">
            <v>56299.502121830905</v>
          </cell>
          <cell r="S814">
            <v>116168.65468880029</v>
          </cell>
          <cell r="T814">
            <v>1226.4178783484533</v>
          </cell>
          <cell r="U814">
            <v>1344.8126717695106</v>
          </cell>
          <cell r="V814">
            <v>1454.9893174643335</v>
          </cell>
          <cell r="W814">
            <v>1485.5998884878907</v>
          </cell>
          <cell r="X814">
            <v>1552.9543370000542</v>
          </cell>
          <cell r="Y814">
            <v>587.32286520435366</v>
          </cell>
          <cell r="Z814">
            <v>679.84905141966317</v>
          </cell>
          <cell r="AA814">
            <v>778.7135219140448</v>
          </cell>
          <cell r="AB814">
            <v>799.03629058498871</v>
          </cell>
          <cell r="AC814">
            <v>844.68027246708789</v>
          </cell>
          <cell r="AD814">
            <v>21.957785888564676</v>
          </cell>
          <cell r="AE814">
            <v>25.663640103753085</v>
          </cell>
          <cell r="AF814">
            <v>27.302057562501084</v>
          </cell>
          <cell r="AG814">
            <v>27.221852503483785</v>
          </cell>
          <cell r="AH814">
            <v>25.61091262341132</v>
          </cell>
        </row>
        <row r="815">
          <cell r="B815">
            <v>4363</v>
          </cell>
          <cell r="C815" t="str">
            <v>IA</v>
          </cell>
          <cell r="D815" t="str">
            <v>Cooperative</v>
          </cell>
          <cell r="E815">
            <v>1.6150703670118005E-2</v>
          </cell>
          <cell r="F815">
            <v>0</v>
          </cell>
          <cell r="G815">
            <v>0</v>
          </cell>
          <cell r="H815">
            <v>5141.5162458207078</v>
          </cell>
          <cell r="I815">
            <v>11.608880937499999</v>
          </cell>
          <cell r="J815">
            <v>0</v>
          </cell>
          <cell r="K815">
            <v>0</v>
          </cell>
          <cell r="L815">
            <v>0</v>
          </cell>
          <cell r="M815">
            <v>0</v>
          </cell>
          <cell r="N815">
            <v>3.6560478596112563E-2</v>
          </cell>
          <cell r="O815">
            <v>10054.706689343257</v>
          </cell>
          <cell r="P815">
            <v>27066.696925798951</v>
          </cell>
          <cell r="Q815">
            <v>43521.336042489878</v>
          </cell>
          <cell r="R815">
            <v>56299.502121830905</v>
          </cell>
          <cell r="S815">
            <v>116168.65468880029</v>
          </cell>
          <cell r="T815">
            <v>1226.4178783484533</v>
          </cell>
          <cell r="U815">
            <v>1344.8126717695106</v>
          </cell>
          <cell r="V815">
            <v>1454.9893174643335</v>
          </cell>
          <cell r="W815">
            <v>1485.5998884878907</v>
          </cell>
          <cell r="X815">
            <v>1552.9543370000542</v>
          </cell>
          <cell r="Y815">
            <v>587.32286520435366</v>
          </cell>
          <cell r="Z815">
            <v>679.84905141966317</v>
          </cell>
          <cell r="AA815">
            <v>778.7135219140448</v>
          </cell>
          <cell r="AB815">
            <v>799.03629058498871</v>
          </cell>
          <cell r="AC815">
            <v>844.68027246708789</v>
          </cell>
          <cell r="AD815">
            <v>21.957785888564676</v>
          </cell>
          <cell r="AE815">
            <v>25.663640103753085</v>
          </cell>
          <cell r="AF815">
            <v>27.302057562501084</v>
          </cell>
          <cell r="AG815">
            <v>27.221852503483785</v>
          </cell>
          <cell r="AH815">
            <v>25.61091262341132</v>
          </cell>
        </row>
        <row r="816">
          <cell r="B816">
            <v>5588</v>
          </cell>
          <cell r="C816" t="str">
            <v>IA</v>
          </cell>
          <cell r="D816" t="str">
            <v>Cooperative</v>
          </cell>
          <cell r="E816">
            <v>1.6150703670118005E-2</v>
          </cell>
          <cell r="F816">
            <v>1</v>
          </cell>
          <cell r="G816">
            <v>16680.524061476441</v>
          </cell>
          <cell r="H816">
            <v>16680.524061476441</v>
          </cell>
          <cell r="I816">
            <v>11.608880937499999</v>
          </cell>
          <cell r="J816">
            <v>14973</v>
          </cell>
          <cell r="K816">
            <v>132410</v>
          </cell>
          <cell r="L816">
            <v>7938</v>
          </cell>
          <cell r="M816">
            <v>0.10472913252335549</v>
          </cell>
          <cell r="N816">
            <v>0.10472913252335549</v>
          </cell>
          <cell r="O816">
            <v>10054.706689343257</v>
          </cell>
          <cell r="P816">
            <v>27066.696925798951</v>
          </cell>
          <cell r="Q816">
            <v>43521.336042489878</v>
          </cell>
          <cell r="R816">
            <v>56299.502121830905</v>
          </cell>
          <cell r="S816">
            <v>116168.65468880029</v>
          </cell>
          <cell r="T816">
            <v>1226.4178783484533</v>
          </cell>
          <cell r="U816">
            <v>1344.8126717695106</v>
          </cell>
          <cell r="V816">
            <v>1454.9893174643335</v>
          </cell>
          <cell r="W816">
            <v>1485.5998884878907</v>
          </cell>
          <cell r="X816">
            <v>1552.9543370000542</v>
          </cell>
          <cell r="Y816">
            <v>587.32286520435366</v>
          </cell>
          <cell r="Z816">
            <v>679.84905141966317</v>
          </cell>
          <cell r="AA816">
            <v>778.7135219140448</v>
          </cell>
          <cell r="AB816">
            <v>799.03629058498871</v>
          </cell>
          <cell r="AC816">
            <v>844.68027246708789</v>
          </cell>
          <cell r="AD816">
            <v>21.957785888564676</v>
          </cell>
          <cell r="AE816">
            <v>25.663640103753085</v>
          </cell>
          <cell r="AF816">
            <v>27.302057562501084</v>
          </cell>
          <cell r="AG816">
            <v>27.221852503483785</v>
          </cell>
          <cell r="AH816">
            <v>25.61091262341132</v>
          </cell>
        </row>
        <row r="817">
          <cell r="B817">
            <v>5605</v>
          </cell>
          <cell r="C817" t="str">
            <v>IA</v>
          </cell>
          <cell r="D817" t="str">
            <v>Cooperative</v>
          </cell>
          <cell r="E817">
            <v>1.6150703670118005E-2</v>
          </cell>
          <cell r="F817">
            <v>1</v>
          </cell>
          <cell r="G817">
            <v>13806.172496761059</v>
          </cell>
          <cell r="H817">
            <v>13806.172496761059</v>
          </cell>
          <cell r="I817">
            <v>11.608880937499999</v>
          </cell>
          <cell r="J817">
            <v>37136.400000000001</v>
          </cell>
          <cell r="K817">
            <v>298379</v>
          </cell>
          <cell r="L817">
            <v>21612</v>
          </cell>
          <cell r="M817">
            <v>0.11437033565413451</v>
          </cell>
          <cell r="N817">
            <v>0.11437033565413451</v>
          </cell>
          <cell r="O817">
            <v>10054.706689343257</v>
          </cell>
          <cell r="P817">
            <v>27066.696925798951</v>
          </cell>
          <cell r="Q817">
            <v>43521.336042489878</v>
          </cell>
          <cell r="R817">
            <v>56299.502121830905</v>
          </cell>
          <cell r="S817">
            <v>116168.65468880029</v>
          </cell>
          <cell r="T817">
            <v>1226.4178783484533</v>
          </cell>
          <cell r="U817">
            <v>1344.8126717695106</v>
          </cell>
          <cell r="V817">
            <v>1454.9893174643335</v>
          </cell>
          <cell r="W817">
            <v>1485.5998884878907</v>
          </cell>
          <cell r="X817">
            <v>1552.9543370000542</v>
          </cell>
          <cell r="Y817">
            <v>587.32286520435366</v>
          </cell>
          <cell r="Z817">
            <v>679.84905141966317</v>
          </cell>
          <cell r="AA817">
            <v>778.7135219140448</v>
          </cell>
          <cell r="AB817">
            <v>799.03629058498871</v>
          </cell>
          <cell r="AC817">
            <v>844.68027246708789</v>
          </cell>
          <cell r="AD817">
            <v>21.957785888564676</v>
          </cell>
          <cell r="AE817">
            <v>25.663640103753085</v>
          </cell>
          <cell r="AF817">
            <v>27.302057562501084</v>
          </cell>
          <cell r="AG817">
            <v>27.221852503483785</v>
          </cell>
          <cell r="AH817">
            <v>25.61091262341132</v>
          </cell>
        </row>
        <row r="818">
          <cell r="B818">
            <v>6112</v>
          </cell>
          <cell r="C818" t="str">
            <v>IA</v>
          </cell>
          <cell r="D818" t="str">
            <v>Cooperative</v>
          </cell>
          <cell r="E818">
            <v>1.6150703670118005E-2</v>
          </cell>
          <cell r="F818">
            <v>0</v>
          </cell>
          <cell r="G818">
            <v>0</v>
          </cell>
          <cell r="H818">
            <v>5141.5162458207078</v>
          </cell>
          <cell r="I818">
            <v>11.608880937499999</v>
          </cell>
          <cell r="J818">
            <v>0</v>
          </cell>
          <cell r="K818">
            <v>0</v>
          </cell>
          <cell r="L818">
            <v>0</v>
          </cell>
          <cell r="M818">
            <v>0</v>
          </cell>
          <cell r="N818">
            <v>3.6560478596112563E-2</v>
          </cell>
          <cell r="O818">
            <v>10054.706689343257</v>
          </cell>
          <cell r="P818">
            <v>27066.696925798951</v>
          </cell>
          <cell r="Q818">
            <v>43521.336042489878</v>
          </cell>
          <cell r="R818">
            <v>56299.502121830905</v>
          </cell>
          <cell r="S818">
            <v>116168.65468880029</v>
          </cell>
          <cell r="T818">
            <v>1226.4178783484533</v>
          </cell>
          <cell r="U818">
            <v>1344.8126717695106</v>
          </cell>
          <cell r="V818">
            <v>1454.9893174643335</v>
          </cell>
          <cell r="W818">
            <v>1485.5998884878907</v>
          </cell>
          <cell r="X818">
            <v>1552.9543370000542</v>
          </cell>
          <cell r="Y818">
            <v>587.32286520435366</v>
          </cell>
          <cell r="Z818">
            <v>679.84905141966317</v>
          </cell>
          <cell r="AA818">
            <v>778.7135219140448</v>
          </cell>
          <cell r="AB818">
            <v>799.03629058498871</v>
          </cell>
          <cell r="AC818">
            <v>844.68027246708789</v>
          </cell>
          <cell r="AD818">
            <v>21.957785888564676</v>
          </cell>
          <cell r="AE818">
            <v>25.663640103753085</v>
          </cell>
          <cell r="AF818">
            <v>27.302057562501084</v>
          </cell>
          <cell r="AG818">
            <v>27.221852503483785</v>
          </cell>
          <cell r="AH818">
            <v>25.61091262341132</v>
          </cell>
        </row>
        <row r="819">
          <cell r="B819">
            <v>6722</v>
          </cell>
          <cell r="C819" t="str">
            <v>IA</v>
          </cell>
          <cell r="D819" t="str">
            <v>Cooperative</v>
          </cell>
          <cell r="E819">
            <v>0.21296832923545253</v>
          </cell>
          <cell r="F819">
            <v>0</v>
          </cell>
          <cell r="G819">
            <v>0</v>
          </cell>
          <cell r="H819">
            <v>5141.5162458207078</v>
          </cell>
          <cell r="I819">
            <v>11.608880937499999</v>
          </cell>
          <cell r="J819">
            <v>0</v>
          </cell>
          <cell r="K819">
            <v>0</v>
          </cell>
          <cell r="L819">
            <v>0</v>
          </cell>
          <cell r="M819">
            <v>0</v>
          </cell>
          <cell r="N819">
            <v>3.6560478596112563E-2</v>
          </cell>
          <cell r="O819">
            <v>10054.706689343257</v>
          </cell>
          <cell r="P819">
            <v>27066.696925798951</v>
          </cell>
          <cell r="Q819">
            <v>43521.336042489878</v>
          </cell>
          <cell r="R819">
            <v>56299.502121830905</v>
          </cell>
          <cell r="S819">
            <v>116168.65468880029</v>
          </cell>
          <cell r="T819">
            <v>1226.4178783484533</v>
          </cell>
          <cell r="U819">
            <v>1344.8126717695106</v>
          </cell>
          <cell r="V819">
            <v>1454.9893174643335</v>
          </cell>
          <cell r="W819">
            <v>1485.5998884878907</v>
          </cell>
          <cell r="X819">
            <v>1552.9543370000542</v>
          </cell>
          <cell r="Y819">
            <v>587.32286520435366</v>
          </cell>
          <cell r="Z819">
            <v>679.84905141966317</v>
          </cell>
          <cell r="AA819">
            <v>778.7135219140448</v>
          </cell>
          <cell r="AB819">
            <v>799.03629058498871</v>
          </cell>
          <cell r="AC819">
            <v>844.68027246708789</v>
          </cell>
          <cell r="AD819">
            <v>21.957785888564676</v>
          </cell>
          <cell r="AE819">
            <v>25.663640103753085</v>
          </cell>
          <cell r="AF819">
            <v>27.302057562501084</v>
          </cell>
          <cell r="AG819">
            <v>27.221852503483785</v>
          </cell>
          <cell r="AH819">
            <v>25.61091262341132</v>
          </cell>
        </row>
        <row r="820">
          <cell r="B820">
            <v>7864</v>
          </cell>
          <cell r="C820" t="str">
            <v>IA</v>
          </cell>
          <cell r="D820" t="str">
            <v>Cooperative</v>
          </cell>
          <cell r="E820">
            <v>1.6150703670118005E-2</v>
          </cell>
          <cell r="F820">
            <v>0</v>
          </cell>
          <cell r="G820">
            <v>0</v>
          </cell>
          <cell r="H820">
            <v>5141.5162458207078</v>
          </cell>
          <cell r="I820">
            <v>11.608880937499999</v>
          </cell>
          <cell r="J820">
            <v>0</v>
          </cell>
          <cell r="K820">
            <v>0</v>
          </cell>
          <cell r="L820">
            <v>0</v>
          </cell>
          <cell r="M820">
            <v>0</v>
          </cell>
          <cell r="N820">
            <v>3.6560478596112563E-2</v>
          </cell>
          <cell r="O820">
            <v>10054.706689343257</v>
          </cell>
          <cell r="P820">
            <v>27066.696925798951</v>
          </cell>
          <cell r="Q820">
            <v>43521.336042489878</v>
          </cell>
          <cell r="R820">
            <v>56299.502121830905</v>
          </cell>
          <cell r="S820">
            <v>116168.65468880029</v>
          </cell>
          <cell r="T820">
            <v>1226.4178783484533</v>
          </cell>
          <cell r="U820">
            <v>1344.8126717695106</v>
          </cell>
          <cell r="V820">
            <v>1454.9893174643335</v>
          </cell>
          <cell r="W820">
            <v>1485.5998884878907</v>
          </cell>
          <cell r="X820">
            <v>1552.9543370000542</v>
          </cell>
          <cell r="Y820">
            <v>587.32286520435366</v>
          </cell>
          <cell r="Z820">
            <v>679.84905141966317</v>
          </cell>
          <cell r="AA820">
            <v>778.7135219140448</v>
          </cell>
          <cell r="AB820">
            <v>799.03629058498871</v>
          </cell>
          <cell r="AC820">
            <v>844.68027246708789</v>
          </cell>
          <cell r="AD820">
            <v>21.957785888564676</v>
          </cell>
          <cell r="AE820">
            <v>25.663640103753085</v>
          </cell>
          <cell r="AF820">
            <v>27.302057562501084</v>
          </cell>
          <cell r="AG820">
            <v>27.221852503483785</v>
          </cell>
          <cell r="AH820">
            <v>25.61091262341132</v>
          </cell>
        </row>
        <row r="821">
          <cell r="B821">
            <v>7750</v>
          </cell>
          <cell r="C821" t="str">
            <v>IA</v>
          </cell>
          <cell r="D821" t="str">
            <v>Cooperative</v>
          </cell>
          <cell r="E821">
            <v>1.6150703670118005E-2</v>
          </cell>
          <cell r="F821">
            <v>0</v>
          </cell>
          <cell r="G821">
            <v>0</v>
          </cell>
          <cell r="H821">
            <v>5141.5162458207078</v>
          </cell>
          <cell r="I821">
            <v>11.608880937499999</v>
          </cell>
          <cell r="J821">
            <v>0</v>
          </cell>
          <cell r="K821">
            <v>0</v>
          </cell>
          <cell r="L821">
            <v>0</v>
          </cell>
          <cell r="M821">
            <v>0</v>
          </cell>
          <cell r="N821">
            <v>3.6560478596112563E-2</v>
          </cell>
          <cell r="O821">
            <v>10054.706689343257</v>
          </cell>
          <cell r="P821">
            <v>27066.696925798951</v>
          </cell>
          <cell r="Q821">
            <v>43521.336042489878</v>
          </cell>
          <cell r="R821">
            <v>56299.502121830905</v>
          </cell>
          <cell r="S821">
            <v>116168.65468880029</v>
          </cell>
          <cell r="T821">
            <v>1226.4178783484533</v>
          </cell>
          <cell r="U821">
            <v>1344.8126717695106</v>
          </cell>
          <cell r="V821">
            <v>1454.9893174643335</v>
          </cell>
          <cell r="W821">
            <v>1485.5998884878907</v>
          </cell>
          <cell r="X821">
            <v>1552.9543370000542</v>
          </cell>
          <cell r="Y821">
            <v>587.32286520435366</v>
          </cell>
          <cell r="Z821">
            <v>679.84905141966317</v>
          </cell>
          <cell r="AA821">
            <v>778.7135219140448</v>
          </cell>
          <cell r="AB821">
            <v>799.03629058498871</v>
          </cell>
          <cell r="AC821">
            <v>844.68027246708789</v>
          </cell>
          <cell r="AD821">
            <v>21.957785888564676</v>
          </cell>
          <cell r="AE821">
            <v>25.663640103753085</v>
          </cell>
          <cell r="AF821">
            <v>27.302057562501084</v>
          </cell>
          <cell r="AG821">
            <v>27.221852503483785</v>
          </cell>
          <cell r="AH821">
            <v>25.61091262341132</v>
          </cell>
        </row>
        <row r="822">
          <cell r="B822">
            <v>8298</v>
          </cell>
          <cell r="C822" t="str">
            <v>IA</v>
          </cell>
          <cell r="D822" t="str">
            <v>Cooperative</v>
          </cell>
          <cell r="E822">
            <v>1.6150703670118005E-2</v>
          </cell>
          <cell r="F822">
            <v>0</v>
          </cell>
          <cell r="G822">
            <v>0</v>
          </cell>
          <cell r="H822">
            <v>5141.5162458207078</v>
          </cell>
          <cell r="I822">
            <v>11.608880937499999</v>
          </cell>
          <cell r="J822">
            <v>0</v>
          </cell>
          <cell r="K822">
            <v>0</v>
          </cell>
          <cell r="L822">
            <v>0</v>
          </cell>
          <cell r="M822">
            <v>0</v>
          </cell>
          <cell r="N822">
            <v>3.6560478596112563E-2</v>
          </cell>
          <cell r="O822">
            <v>10054.706689343257</v>
          </cell>
          <cell r="P822">
            <v>27066.696925798951</v>
          </cell>
          <cell r="Q822">
            <v>43521.336042489878</v>
          </cell>
          <cell r="R822">
            <v>56299.502121830905</v>
          </cell>
          <cell r="S822">
            <v>116168.65468880029</v>
          </cell>
          <cell r="T822">
            <v>1226.4178783484533</v>
          </cell>
          <cell r="U822">
            <v>1344.8126717695106</v>
          </cell>
          <cell r="V822">
            <v>1454.9893174643335</v>
          </cell>
          <cell r="W822">
            <v>1485.5998884878907</v>
          </cell>
          <cell r="X822">
            <v>1552.9543370000542</v>
          </cell>
          <cell r="Y822">
            <v>587.32286520435366</v>
          </cell>
          <cell r="Z822">
            <v>679.84905141966317</v>
          </cell>
          <cell r="AA822">
            <v>778.7135219140448</v>
          </cell>
          <cell r="AB822">
            <v>799.03629058498871</v>
          </cell>
          <cell r="AC822">
            <v>844.68027246708789</v>
          </cell>
          <cell r="AD822">
            <v>21.957785888564676</v>
          </cell>
          <cell r="AE822">
            <v>25.663640103753085</v>
          </cell>
          <cell r="AF822">
            <v>27.302057562501084</v>
          </cell>
          <cell r="AG822">
            <v>27.221852503483785</v>
          </cell>
          <cell r="AH822">
            <v>25.61091262341132</v>
          </cell>
        </row>
        <row r="823">
          <cell r="B823">
            <v>8319</v>
          </cell>
          <cell r="C823" t="str">
            <v>IA</v>
          </cell>
          <cell r="D823" t="str">
            <v>Cooperative</v>
          </cell>
          <cell r="E823">
            <v>0.21564805057955741</v>
          </cell>
          <cell r="F823">
            <v>1</v>
          </cell>
          <cell r="G823">
            <v>19796.007342817808</v>
          </cell>
          <cell r="H823">
            <v>19796.007342817808</v>
          </cell>
          <cell r="I823">
            <v>11.608880937499999</v>
          </cell>
          <cell r="J823">
            <v>10231.099999999999</v>
          </cell>
          <cell r="K823">
            <v>86271</v>
          </cell>
          <cell r="L823">
            <v>4358</v>
          </cell>
          <cell r="M823">
            <v>0.11155547011733373</v>
          </cell>
          <cell r="N823">
            <v>0.11155547011733373</v>
          </cell>
          <cell r="O823">
            <v>10054.706689343257</v>
          </cell>
          <cell r="P823">
            <v>27066.696925798951</v>
          </cell>
          <cell r="Q823">
            <v>43521.336042489878</v>
          </cell>
          <cell r="R823">
            <v>56299.502121830905</v>
          </cell>
          <cell r="S823">
            <v>116168.65468880029</v>
          </cell>
          <cell r="T823">
            <v>1226.4178783484533</v>
          </cell>
          <cell r="U823">
            <v>1344.8126717695106</v>
          </cell>
          <cell r="V823">
            <v>1454.9893174643335</v>
          </cell>
          <cell r="W823">
            <v>1485.5998884878907</v>
          </cell>
          <cell r="X823">
            <v>1552.9543370000542</v>
          </cell>
          <cell r="Y823">
            <v>587.32286520435366</v>
          </cell>
          <cell r="Z823">
            <v>679.84905141966317</v>
          </cell>
          <cell r="AA823">
            <v>778.7135219140448</v>
          </cell>
          <cell r="AB823">
            <v>799.03629058498871</v>
          </cell>
          <cell r="AC823">
            <v>844.68027246708789</v>
          </cell>
          <cell r="AD823">
            <v>21.957785888564676</v>
          </cell>
          <cell r="AE823">
            <v>25.663640103753085</v>
          </cell>
          <cell r="AF823">
            <v>27.302057562501084</v>
          </cell>
          <cell r="AG823">
            <v>27.221852503483785</v>
          </cell>
          <cell r="AH823">
            <v>25.61091262341132</v>
          </cell>
        </row>
        <row r="824">
          <cell r="B824">
            <v>9425</v>
          </cell>
          <cell r="C824" t="str">
            <v>IA</v>
          </cell>
          <cell r="D824" t="str">
            <v>Cooperative</v>
          </cell>
          <cell r="E824">
            <v>1.6150703670118005E-2</v>
          </cell>
          <cell r="F824">
            <v>1</v>
          </cell>
          <cell r="G824">
            <v>18429.25838854456</v>
          </cell>
          <cell r="H824">
            <v>18429.25838854456</v>
          </cell>
          <cell r="I824">
            <v>11.608880937499999</v>
          </cell>
          <cell r="J824">
            <v>21249.599999999999</v>
          </cell>
          <cell r="K824">
            <v>172461</v>
          </cell>
          <cell r="L824">
            <v>9358</v>
          </cell>
          <cell r="M824">
            <v>0.11565495448966723</v>
          </cell>
          <cell r="N824">
            <v>0.11565495448966723</v>
          </cell>
          <cell r="O824">
            <v>10054.706689343257</v>
          </cell>
          <cell r="P824">
            <v>27066.696925798951</v>
          </cell>
          <cell r="Q824">
            <v>43521.336042489878</v>
          </cell>
          <cell r="R824">
            <v>56299.502121830905</v>
          </cell>
          <cell r="S824">
            <v>116168.65468880029</v>
          </cell>
          <cell r="T824">
            <v>1226.4178783484533</v>
          </cell>
          <cell r="U824">
            <v>1344.8126717695106</v>
          </cell>
          <cell r="V824">
            <v>1454.9893174643335</v>
          </cell>
          <cell r="W824">
            <v>1485.5998884878907</v>
          </cell>
          <cell r="X824">
            <v>1552.9543370000542</v>
          </cell>
          <cell r="Y824">
            <v>587.32286520435366</v>
          </cell>
          <cell r="Z824">
            <v>679.84905141966317</v>
          </cell>
          <cell r="AA824">
            <v>778.7135219140448</v>
          </cell>
          <cell r="AB824">
            <v>799.03629058498871</v>
          </cell>
          <cell r="AC824">
            <v>844.68027246708789</v>
          </cell>
          <cell r="AD824">
            <v>21.957785888564676</v>
          </cell>
          <cell r="AE824">
            <v>25.663640103753085</v>
          </cell>
          <cell r="AF824">
            <v>27.302057562501084</v>
          </cell>
          <cell r="AG824">
            <v>27.221852503483785</v>
          </cell>
          <cell r="AH824">
            <v>25.61091262341132</v>
          </cell>
        </row>
        <row r="825">
          <cell r="B825">
            <v>10574</v>
          </cell>
          <cell r="C825" t="str">
            <v>IA</v>
          </cell>
          <cell r="D825" t="str">
            <v>Cooperative</v>
          </cell>
          <cell r="E825">
            <v>1.6150703670118005E-2</v>
          </cell>
          <cell r="F825">
            <v>0</v>
          </cell>
          <cell r="G825">
            <v>0</v>
          </cell>
          <cell r="H825">
            <v>5141.5162458207078</v>
          </cell>
          <cell r="I825">
            <v>11.608880937499999</v>
          </cell>
          <cell r="J825">
            <v>0</v>
          </cell>
          <cell r="K825">
            <v>0</v>
          </cell>
          <cell r="L825">
            <v>0</v>
          </cell>
          <cell r="M825">
            <v>0</v>
          </cell>
          <cell r="N825">
            <v>3.6560478596112563E-2</v>
          </cell>
          <cell r="O825">
            <v>10054.706689343257</v>
          </cell>
          <cell r="P825">
            <v>27066.696925798951</v>
          </cell>
          <cell r="Q825">
            <v>43521.336042489878</v>
          </cell>
          <cell r="R825">
            <v>56299.502121830905</v>
          </cell>
          <cell r="S825">
            <v>116168.65468880029</v>
          </cell>
          <cell r="T825">
            <v>1226.4178783484533</v>
          </cell>
          <cell r="U825">
            <v>1344.8126717695106</v>
          </cell>
          <cell r="V825">
            <v>1454.9893174643335</v>
          </cell>
          <cell r="W825">
            <v>1485.5998884878907</v>
          </cell>
          <cell r="X825">
            <v>1552.9543370000542</v>
          </cell>
          <cell r="Y825">
            <v>587.32286520435366</v>
          </cell>
          <cell r="Z825">
            <v>679.84905141966317</v>
          </cell>
          <cell r="AA825">
            <v>778.7135219140448</v>
          </cell>
          <cell r="AB825">
            <v>799.03629058498871</v>
          </cell>
          <cell r="AC825">
            <v>844.68027246708789</v>
          </cell>
          <cell r="AD825">
            <v>21.957785888564676</v>
          </cell>
          <cell r="AE825">
            <v>25.663640103753085</v>
          </cell>
          <cell r="AF825">
            <v>27.302057562501084</v>
          </cell>
          <cell r="AG825">
            <v>27.221852503483785</v>
          </cell>
          <cell r="AH825">
            <v>25.61091262341132</v>
          </cell>
        </row>
        <row r="826">
          <cell r="B826">
            <v>11053</v>
          </cell>
          <cell r="C826" t="str">
            <v>IA</v>
          </cell>
          <cell r="D826" t="str">
            <v>Cooperative</v>
          </cell>
          <cell r="E826">
            <v>1.6150703670118005E-2</v>
          </cell>
          <cell r="F826">
            <v>1</v>
          </cell>
          <cell r="G826">
            <v>11197.994523791904</v>
          </cell>
          <cell r="H826">
            <v>11197.994523791904</v>
          </cell>
          <cell r="I826">
            <v>11.608880937499999</v>
          </cell>
          <cell r="J826">
            <v>35756</v>
          </cell>
          <cell r="K826">
            <v>302637</v>
          </cell>
          <cell r="L826">
            <v>27026</v>
          </cell>
          <cell r="M826">
            <v>0.10570783019061615</v>
          </cell>
          <cell r="N826">
            <v>0.10570783019061615</v>
          </cell>
          <cell r="O826">
            <v>10054.706689343257</v>
          </cell>
          <cell r="P826">
            <v>27066.696925798951</v>
          </cell>
          <cell r="Q826">
            <v>43521.336042489878</v>
          </cell>
          <cell r="R826">
            <v>56299.502121830905</v>
          </cell>
          <cell r="S826">
            <v>116168.65468880029</v>
          </cell>
          <cell r="T826">
            <v>1226.4178783484533</v>
          </cell>
          <cell r="U826">
            <v>1344.8126717695106</v>
          </cell>
          <cell r="V826">
            <v>1454.9893174643335</v>
          </cell>
          <cell r="W826">
            <v>1485.5998884878907</v>
          </cell>
          <cell r="X826">
            <v>1552.9543370000542</v>
          </cell>
          <cell r="Y826">
            <v>587.32286520435366</v>
          </cell>
          <cell r="Z826">
            <v>679.84905141966317</v>
          </cell>
          <cell r="AA826">
            <v>778.7135219140448</v>
          </cell>
          <cell r="AB826">
            <v>799.03629058498871</v>
          </cell>
          <cell r="AC826">
            <v>844.68027246708789</v>
          </cell>
          <cell r="AD826">
            <v>21.957785888564676</v>
          </cell>
          <cell r="AE826">
            <v>25.663640103753085</v>
          </cell>
          <cell r="AF826">
            <v>27.302057562501084</v>
          </cell>
          <cell r="AG826">
            <v>27.221852503483785</v>
          </cell>
          <cell r="AH826">
            <v>25.61091262341132</v>
          </cell>
        </row>
        <row r="827">
          <cell r="B827">
            <v>11298</v>
          </cell>
          <cell r="C827" t="str">
            <v>IA</v>
          </cell>
          <cell r="D827" t="str">
            <v>Cooperative</v>
          </cell>
          <cell r="E827">
            <v>1.6150703670118005E-2</v>
          </cell>
          <cell r="F827">
            <v>0</v>
          </cell>
          <cell r="G827">
            <v>0</v>
          </cell>
          <cell r="H827">
            <v>5141.5162458207078</v>
          </cell>
          <cell r="I827">
            <v>11.608880937499999</v>
          </cell>
          <cell r="J827">
            <v>0</v>
          </cell>
          <cell r="K827">
            <v>0</v>
          </cell>
          <cell r="L827">
            <v>0</v>
          </cell>
          <cell r="M827">
            <v>0</v>
          </cell>
          <cell r="N827">
            <v>3.6560478596112563E-2</v>
          </cell>
          <cell r="O827">
            <v>10054.706689343257</v>
          </cell>
          <cell r="P827">
            <v>27066.696925798951</v>
          </cell>
          <cell r="Q827">
            <v>43521.336042489878</v>
          </cell>
          <cell r="R827">
            <v>56299.502121830905</v>
          </cell>
          <cell r="S827">
            <v>116168.65468880029</v>
          </cell>
          <cell r="T827">
            <v>1226.4178783484533</v>
          </cell>
          <cell r="U827">
            <v>1344.8126717695106</v>
          </cell>
          <cell r="V827">
            <v>1454.9893174643335</v>
          </cell>
          <cell r="W827">
            <v>1485.5998884878907</v>
          </cell>
          <cell r="X827">
            <v>1552.9543370000542</v>
          </cell>
          <cell r="Y827">
            <v>587.32286520435366</v>
          </cell>
          <cell r="Z827">
            <v>679.84905141966317</v>
          </cell>
          <cell r="AA827">
            <v>778.7135219140448</v>
          </cell>
          <cell r="AB827">
            <v>799.03629058498871</v>
          </cell>
          <cell r="AC827">
            <v>844.68027246708789</v>
          </cell>
          <cell r="AD827">
            <v>21.957785888564676</v>
          </cell>
          <cell r="AE827">
            <v>25.663640103753085</v>
          </cell>
          <cell r="AF827">
            <v>27.302057562501084</v>
          </cell>
          <cell r="AG827">
            <v>27.221852503483785</v>
          </cell>
          <cell r="AH827">
            <v>25.61091262341132</v>
          </cell>
        </row>
        <row r="828">
          <cell r="B828">
            <v>12642</v>
          </cell>
          <cell r="C828" t="str">
            <v>IA</v>
          </cell>
          <cell r="D828" t="str">
            <v>Cooperative</v>
          </cell>
          <cell r="E828">
            <v>1.6150703670118005E-2</v>
          </cell>
          <cell r="F828">
            <v>1</v>
          </cell>
          <cell r="G828">
            <v>13212.442091330246</v>
          </cell>
          <cell r="H828">
            <v>13212.442091330246</v>
          </cell>
          <cell r="I828">
            <v>11.608880937499999</v>
          </cell>
          <cell r="J828">
            <v>16923.400000000001</v>
          </cell>
          <cell r="K828">
            <v>139748</v>
          </cell>
          <cell r="L828">
            <v>10577</v>
          </cell>
          <cell r="M828">
            <v>0.11055581758514432</v>
          </cell>
          <cell r="N828">
            <v>0.11055581758514432</v>
          </cell>
          <cell r="O828">
            <v>10054.706689343257</v>
          </cell>
          <cell r="P828">
            <v>27066.696925798951</v>
          </cell>
          <cell r="Q828">
            <v>43521.336042489878</v>
          </cell>
          <cell r="R828">
            <v>56299.502121830905</v>
          </cell>
          <cell r="S828">
            <v>116168.65468880029</v>
          </cell>
          <cell r="T828">
            <v>1226.4178783484533</v>
          </cell>
          <cell r="U828">
            <v>1344.8126717695106</v>
          </cell>
          <cell r="V828">
            <v>1454.9893174643335</v>
          </cell>
          <cell r="W828">
            <v>1485.5998884878907</v>
          </cell>
          <cell r="X828">
            <v>1552.9543370000542</v>
          </cell>
          <cell r="Y828">
            <v>587.32286520435366</v>
          </cell>
          <cell r="Z828">
            <v>679.84905141966317</v>
          </cell>
          <cell r="AA828">
            <v>778.7135219140448</v>
          </cell>
          <cell r="AB828">
            <v>799.03629058498871</v>
          </cell>
          <cell r="AC828">
            <v>844.68027246708789</v>
          </cell>
          <cell r="AD828">
            <v>21.957785888564676</v>
          </cell>
          <cell r="AE828">
            <v>25.663640103753085</v>
          </cell>
          <cell r="AF828">
            <v>27.302057562501084</v>
          </cell>
          <cell r="AG828">
            <v>27.221852503483785</v>
          </cell>
          <cell r="AH828">
            <v>25.61091262341132</v>
          </cell>
        </row>
        <row r="829">
          <cell r="B829">
            <v>12450</v>
          </cell>
          <cell r="C829" t="str">
            <v>IA</v>
          </cell>
          <cell r="D829" t="str">
            <v>Cooperative</v>
          </cell>
          <cell r="E829">
            <v>0.2195220114740663</v>
          </cell>
          <cell r="F829">
            <v>1</v>
          </cell>
          <cell r="G829">
            <v>17995.699868363317</v>
          </cell>
          <cell r="H829">
            <v>17995.699868363317</v>
          </cell>
          <cell r="I829">
            <v>11.608880937499999</v>
          </cell>
          <cell r="J829">
            <v>24953</v>
          </cell>
          <cell r="K829">
            <v>205061</v>
          </cell>
          <cell r="L829">
            <v>11395</v>
          </cell>
          <cell r="M829">
            <v>0.11394463901281204</v>
          </cell>
          <cell r="N829">
            <v>0.11394463901281204</v>
          </cell>
          <cell r="O829">
            <v>10054.706689343257</v>
          </cell>
          <cell r="P829">
            <v>27066.696925798951</v>
          </cell>
          <cell r="Q829">
            <v>43521.336042489878</v>
          </cell>
          <cell r="R829">
            <v>56299.502121830905</v>
          </cell>
          <cell r="S829">
            <v>116168.65468880029</v>
          </cell>
          <cell r="T829">
            <v>1226.4178783484533</v>
          </cell>
          <cell r="U829">
            <v>1344.8126717695106</v>
          </cell>
          <cell r="V829">
            <v>1454.9893174643335</v>
          </cell>
          <cell r="W829">
            <v>1485.5998884878907</v>
          </cell>
          <cell r="X829">
            <v>1552.9543370000542</v>
          </cell>
          <cell r="Y829">
            <v>587.32286520435366</v>
          </cell>
          <cell r="Z829">
            <v>679.84905141966317</v>
          </cell>
          <cell r="AA829">
            <v>778.7135219140448</v>
          </cell>
          <cell r="AB829">
            <v>799.03629058498871</v>
          </cell>
          <cell r="AC829">
            <v>844.68027246708789</v>
          </cell>
          <cell r="AD829">
            <v>21.957785888564676</v>
          </cell>
          <cell r="AE829">
            <v>25.663640103753085</v>
          </cell>
          <cell r="AF829">
            <v>27.302057562501084</v>
          </cell>
          <cell r="AG829">
            <v>27.221852503483785</v>
          </cell>
          <cell r="AH829">
            <v>25.61091262341132</v>
          </cell>
        </row>
        <row r="830">
          <cell r="B830">
            <v>13675</v>
          </cell>
          <cell r="C830" t="str">
            <v>IA</v>
          </cell>
          <cell r="D830" t="str">
            <v>Cooperative</v>
          </cell>
          <cell r="E830">
            <v>1.6150703670118005E-2</v>
          </cell>
          <cell r="F830">
            <v>0</v>
          </cell>
          <cell r="G830">
            <v>0</v>
          </cell>
          <cell r="H830">
            <v>5141.5162458207078</v>
          </cell>
          <cell r="I830">
            <v>11.608880937499999</v>
          </cell>
          <cell r="J830">
            <v>0</v>
          </cell>
          <cell r="K830">
            <v>0</v>
          </cell>
          <cell r="L830">
            <v>0</v>
          </cell>
          <cell r="M830">
            <v>0</v>
          </cell>
          <cell r="N830">
            <v>3.6560478596112563E-2</v>
          </cell>
          <cell r="O830">
            <v>10054.706689343257</v>
          </cell>
          <cell r="P830">
            <v>27066.696925798951</v>
          </cell>
          <cell r="Q830">
            <v>43521.336042489878</v>
          </cell>
          <cell r="R830">
            <v>56299.502121830905</v>
          </cell>
          <cell r="S830">
            <v>116168.65468880029</v>
          </cell>
          <cell r="T830">
            <v>1226.4178783484533</v>
          </cell>
          <cell r="U830">
            <v>1344.8126717695106</v>
          </cell>
          <cell r="V830">
            <v>1454.9893174643335</v>
          </cell>
          <cell r="W830">
            <v>1485.5998884878907</v>
          </cell>
          <cell r="X830">
            <v>1552.9543370000542</v>
          </cell>
          <cell r="Y830">
            <v>587.32286520435366</v>
          </cell>
          <cell r="Z830">
            <v>679.84905141966317</v>
          </cell>
          <cell r="AA830">
            <v>778.7135219140448</v>
          </cell>
          <cell r="AB830">
            <v>799.03629058498871</v>
          </cell>
          <cell r="AC830">
            <v>844.68027246708789</v>
          </cell>
          <cell r="AD830">
            <v>21.957785888564676</v>
          </cell>
          <cell r="AE830">
            <v>25.663640103753085</v>
          </cell>
          <cell r="AF830">
            <v>27.302057562501084</v>
          </cell>
          <cell r="AG830">
            <v>27.221852503483785</v>
          </cell>
          <cell r="AH830">
            <v>25.61091262341132</v>
          </cell>
        </row>
        <row r="831">
          <cell r="B831">
            <v>17260</v>
          </cell>
          <cell r="C831" t="str">
            <v>IA</v>
          </cell>
          <cell r="D831" t="str">
            <v>Cooperative</v>
          </cell>
          <cell r="E831">
            <v>1.6150703670118005E-2</v>
          </cell>
          <cell r="F831">
            <v>1</v>
          </cell>
          <cell r="G831">
            <v>28160</v>
          </cell>
          <cell r="H831">
            <v>28160</v>
          </cell>
          <cell r="I831">
            <v>11.608880937499999</v>
          </cell>
          <cell r="J831">
            <v>23686.5</v>
          </cell>
          <cell r="K831">
            <v>259776</v>
          </cell>
          <cell r="L831">
            <v>9225</v>
          </cell>
          <cell r="M831">
            <v>8.6233512257555558E-2</v>
          </cell>
          <cell r="N831">
            <v>8.6233512257555558E-2</v>
          </cell>
          <cell r="O831">
            <v>10054.706689343257</v>
          </cell>
          <cell r="P831">
            <v>27066.696925798951</v>
          </cell>
          <cell r="Q831">
            <v>43521.336042489878</v>
          </cell>
          <cell r="R831">
            <v>56299.502121830905</v>
          </cell>
          <cell r="S831">
            <v>116168.65468880029</v>
          </cell>
          <cell r="T831">
            <v>1226.4178783484533</v>
          </cell>
          <cell r="U831">
            <v>1344.8126717695106</v>
          </cell>
          <cell r="V831">
            <v>1454.9893174643335</v>
          </cell>
          <cell r="W831">
            <v>1485.5998884878907</v>
          </cell>
          <cell r="X831">
            <v>1552.9543370000542</v>
          </cell>
          <cell r="Y831">
            <v>587.32286520435366</v>
          </cell>
          <cell r="Z831">
            <v>679.84905141966317</v>
          </cell>
          <cell r="AA831">
            <v>778.7135219140448</v>
          </cell>
          <cell r="AB831">
            <v>799.03629058498871</v>
          </cell>
          <cell r="AC831">
            <v>844.68027246708789</v>
          </cell>
          <cell r="AD831">
            <v>21.957785888564676</v>
          </cell>
          <cell r="AE831">
            <v>25.663640103753085</v>
          </cell>
          <cell r="AF831">
            <v>27.302057562501084</v>
          </cell>
          <cell r="AG831">
            <v>27.221852503483785</v>
          </cell>
          <cell r="AH831">
            <v>25.61091262341132</v>
          </cell>
        </row>
        <row r="832">
          <cell r="B832">
            <v>13798</v>
          </cell>
          <cell r="C832" t="str">
            <v>IA</v>
          </cell>
          <cell r="D832" t="str">
            <v>Cooperative</v>
          </cell>
          <cell r="E832">
            <v>1.6150703670118005E-2</v>
          </cell>
          <cell r="F832">
            <v>0</v>
          </cell>
          <cell r="G832">
            <v>0</v>
          </cell>
          <cell r="H832">
            <v>5141.5162458207078</v>
          </cell>
          <cell r="I832">
            <v>11.608880937499999</v>
          </cell>
          <cell r="J832">
            <v>0</v>
          </cell>
          <cell r="K832">
            <v>0</v>
          </cell>
          <cell r="L832">
            <v>0</v>
          </cell>
          <cell r="M832">
            <v>0</v>
          </cell>
          <cell r="N832">
            <v>3.6560478596112563E-2</v>
          </cell>
          <cell r="O832">
            <v>10054.706689343257</v>
          </cell>
          <cell r="P832">
            <v>27066.696925798951</v>
          </cell>
          <cell r="Q832">
            <v>43521.336042489878</v>
          </cell>
          <cell r="R832">
            <v>56299.502121830905</v>
          </cell>
          <cell r="S832">
            <v>116168.65468880029</v>
          </cell>
          <cell r="T832">
            <v>1226.4178783484533</v>
          </cell>
          <cell r="U832">
            <v>1344.8126717695106</v>
          </cell>
          <cell r="V832">
            <v>1454.9893174643335</v>
          </cell>
          <cell r="W832">
            <v>1485.5998884878907</v>
          </cell>
          <cell r="X832">
            <v>1552.9543370000542</v>
          </cell>
          <cell r="Y832">
            <v>587.32286520435366</v>
          </cell>
          <cell r="Z832">
            <v>679.84905141966317</v>
          </cell>
          <cell r="AA832">
            <v>778.7135219140448</v>
          </cell>
          <cell r="AB832">
            <v>799.03629058498871</v>
          </cell>
          <cell r="AC832">
            <v>844.68027246708789</v>
          </cell>
          <cell r="AD832">
            <v>21.957785888564676</v>
          </cell>
          <cell r="AE832">
            <v>25.663640103753085</v>
          </cell>
          <cell r="AF832">
            <v>27.302057562501084</v>
          </cell>
          <cell r="AG832">
            <v>27.221852503483785</v>
          </cell>
          <cell r="AH832">
            <v>25.61091262341132</v>
          </cell>
        </row>
        <row r="833">
          <cell r="B833">
            <v>14202</v>
          </cell>
          <cell r="C833" t="str">
            <v>IA</v>
          </cell>
          <cell r="D833" t="str">
            <v>Cooperative</v>
          </cell>
          <cell r="E833">
            <v>0.22056404402294816</v>
          </cell>
          <cell r="F833">
            <v>0</v>
          </cell>
          <cell r="G833">
            <v>0</v>
          </cell>
          <cell r="H833">
            <v>5141.5162458207078</v>
          </cell>
          <cell r="I833">
            <v>11.608880937499999</v>
          </cell>
          <cell r="J833">
            <v>0</v>
          </cell>
          <cell r="K833">
            <v>0</v>
          </cell>
          <cell r="L833">
            <v>0</v>
          </cell>
          <cell r="M833">
            <v>0</v>
          </cell>
          <cell r="N833">
            <v>3.6560478596112563E-2</v>
          </cell>
          <cell r="O833">
            <v>10054.706689343257</v>
          </cell>
          <cell r="P833">
            <v>27066.696925798951</v>
          </cell>
          <cell r="Q833">
            <v>43521.336042489878</v>
          </cell>
          <cell r="R833">
            <v>56299.502121830905</v>
          </cell>
          <cell r="S833">
            <v>116168.65468880029</v>
          </cell>
          <cell r="T833">
            <v>1226.4178783484533</v>
          </cell>
          <cell r="U833">
            <v>1344.8126717695106</v>
          </cell>
          <cell r="V833">
            <v>1454.9893174643335</v>
          </cell>
          <cell r="W833">
            <v>1485.5998884878907</v>
          </cell>
          <cell r="X833">
            <v>1552.9543370000542</v>
          </cell>
          <cell r="Y833">
            <v>587.32286520435366</v>
          </cell>
          <cell r="Z833">
            <v>679.84905141966317</v>
          </cell>
          <cell r="AA833">
            <v>778.7135219140448</v>
          </cell>
          <cell r="AB833">
            <v>799.03629058498871</v>
          </cell>
          <cell r="AC833">
            <v>844.68027246708789</v>
          </cell>
          <cell r="AD833">
            <v>21.957785888564676</v>
          </cell>
          <cell r="AE833">
            <v>25.663640103753085</v>
          </cell>
          <cell r="AF833">
            <v>27.302057562501084</v>
          </cell>
          <cell r="AG833">
            <v>27.221852503483785</v>
          </cell>
          <cell r="AH833">
            <v>25.61091262341132</v>
          </cell>
        </row>
        <row r="834">
          <cell r="B834">
            <v>26765</v>
          </cell>
          <cell r="C834" t="str">
            <v>IA</v>
          </cell>
          <cell r="D834" t="str">
            <v>Cooperative</v>
          </cell>
          <cell r="E834">
            <v>1.6150703670118005E-2</v>
          </cell>
          <cell r="F834">
            <v>0</v>
          </cell>
          <cell r="G834">
            <v>0</v>
          </cell>
          <cell r="H834">
            <v>5141.5162458207078</v>
          </cell>
          <cell r="I834">
            <v>11.608880937499999</v>
          </cell>
          <cell r="J834">
            <v>0</v>
          </cell>
          <cell r="K834">
            <v>0</v>
          </cell>
          <cell r="L834">
            <v>0</v>
          </cell>
          <cell r="M834">
            <v>0</v>
          </cell>
          <cell r="N834">
            <v>3.6560478596112563E-2</v>
          </cell>
          <cell r="O834">
            <v>10054.706689343257</v>
          </cell>
          <cell r="P834">
            <v>27066.696925798951</v>
          </cell>
          <cell r="Q834">
            <v>43521.336042489878</v>
          </cell>
          <cell r="R834">
            <v>56299.502121830905</v>
          </cell>
          <cell r="S834">
            <v>116168.65468880029</v>
          </cell>
          <cell r="T834">
            <v>1226.4178783484533</v>
          </cell>
          <cell r="U834">
            <v>1344.8126717695106</v>
          </cell>
          <cell r="V834">
            <v>1454.9893174643335</v>
          </cell>
          <cell r="W834">
            <v>1485.5998884878907</v>
          </cell>
          <cell r="X834">
            <v>1552.9543370000542</v>
          </cell>
          <cell r="Y834">
            <v>587.32286520435366</v>
          </cell>
          <cell r="Z834">
            <v>679.84905141966317</v>
          </cell>
          <cell r="AA834">
            <v>778.7135219140448</v>
          </cell>
          <cell r="AB834">
            <v>799.03629058498871</v>
          </cell>
          <cell r="AC834">
            <v>844.68027246708789</v>
          </cell>
          <cell r="AD834">
            <v>21.957785888564676</v>
          </cell>
          <cell r="AE834">
            <v>25.663640103753085</v>
          </cell>
          <cell r="AF834">
            <v>27.302057562501084</v>
          </cell>
          <cell r="AG834">
            <v>27.221852503483785</v>
          </cell>
          <cell r="AH834">
            <v>25.61091262341132</v>
          </cell>
        </row>
        <row r="835">
          <cell r="B835">
            <v>60080</v>
          </cell>
          <cell r="C835" t="str">
            <v>IA</v>
          </cell>
          <cell r="D835" t="str">
            <v>Cooperative</v>
          </cell>
          <cell r="E835">
            <v>1.6150703670118005E-2</v>
          </cell>
          <cell r="F835">
            <v>0</v>
          </cell>
          <cell r="G835">
            <v>0</v>
          </cell>
          <cell r="H835">
            <v>5141.5162458207078</v>
          </cell>
          <cell r="I835">
            <v>11.608880937499999</v>
          </cell>
          <cell r="J835">
            <v>0</v>
          </cell>
          <cell r="K835">
            <v>0</v>
          </cell>
          <cell r="L835">
            <v>0</v>
          </cell>
          <cell r="M835">
            <v>0</v>
          </cell>
          <cell r="N835">
            <v>3.6560478596112563E-2</v>
          </cell>
          <cell r="O835">
            <v>10054.706689343257</v>
          </cell>
          <cell r="P835">
            <v>27066.696925798951</v>
          </cell>
          <cell r="Q835">
            <v>43521.336042489878</v>
          </cell>
          <cell r="R835">
            <v>56299.502121830905</v>
          </cell>
          <cell r="S835">
            <v>116168.65468880029</v>
          </cell>
          <cell r="T835">
            <v>1226.4178783484533</v>
          </cell>
          <cell r="U835">
            <v>1344.8126717695106</v>
          </cell>
          <cell r="V835">
            <v>1454.9893174643335</v>
          </cell>
          <cell r="W835">
            <v>1485.5998884878907</v>
          </cell>
          <cell r="X835">
            <v>1552.9543370000542</v>
          </cell>
          <cell r="Y835">
            <v>587.32286520435366</v>
          </cell>
          <cell r="Z835">
            <v>679.84905141966317</v>
          </cell>
          <cell r="AA835">
            <v>778.7135219140448</v>
          </cell>
          <cell r="AB835">
            <v>799.03629058498871</v>
          </cell>
          <cell r="AC835">
            <v>844.68027246708789</v>
          </cell>
          <cell r="AD835">
            <v>21.957785888564676</v>
          </cell>
          <cell r="AE835">
            <v>25.663640103753085</v>
          </cell>
          <cell r="AF835">
            <v>27.302057562501084</v>
          </cell>
          <cell r="AG835">
            <v>27.221852503483785</v>
          </cell>
          <cell r="AH835">
            <v>25.61091262341132</v>
          </cell>
        </row>
        <row r="836">
          <cell r="B836">
            <v>15291</v>
          </cell>
          <cell r="C836" t="str">
            <v>IA</v>
          </cell>
          <cell r="D836" t="str">
            <v>Cooperative</v>
          </cell>
          <cell r="E836">
            <v>0.21806594661046716</v>
          </cell>
          <cell r="F836">
            <v>1</v>
          </cell>
          <cell r="G836">
            <v>16476.463834672792</v>
          </cell>
          <cell r="H836">
            <v>16476.463834672792</v>
          </cell>
          <cell r="I836">
            <v>11.608880937499999</v>
          </cell>
          <cell r="J836">
            <v>7383.8</v>
          </cell>
          <cell r="K836">
            <v>57404</v>
          </cell>
          <cell r="L836">
            <v>3484</v>
          </cell>
          <cell r="M836">
            <v>0.12017378415728869</v>
          </cell>
          <cell r="N836">
            <v>0.12017378415728869</v>
          </cell>
          <cell r="O836">
            <v>10054.706689343257</v>
          </cell>
          <cell r="P836">
            <v>27066.696925798951</v>
          </cell>
          <cell r="Q836">
            <v>43521.336042489878</v>
          </cell>
          <cell r="R836">
            <v>56299.502121830905</v>
          </cell>
          <cell r="S836">
            <v>116168.65468880029</v>
          </cell>
          <cell r="T836">
            <v>1226.4178783484533</v>
          </cell>
          <cell r="U836">
            <v>1344.8126717695106</v>
          </cell>
          <cell r="V836">
            <v>1454.9893174643335</v>
          </cell>
          <cell r="W836">
            <v>1485.5998884878907</v>
          </cell>
          <cell r="X836">
            <v>1552.9543370000542</v>
          </cell>
          <cell r="Y836">
            <v>587.32286520435366</v>
          </cell>
          <cell r="Z836">
            <v>679.84905141966317</v>
          </cell>
          <cell r="AA836">
            <v>778.7135219140448</v>
          </cell>
          <cell r="AB836">
            <v>799.03629058498871</v>
          </cell>
          <cell r="AC836">
            <v>844.68027246708789</v>
          </cell>
          <cell r="AD836">
            <v>21.957785888564676</v>
          </cell>
          <cell r="AE836">
            <v>25.663640103753085</v>
          </cell>
          <cell r="AF836">
            <v>27.302057562501084</v>
          </cell>
          <cell r="AG836">
            <v>27.221852503483785</v>
          </cell>
          <cell r="AH836">
            <v>25.61091262341132</v>
          </cell>
        </row>
        <row r="837">
          <cell r="B837">
            <v>7303</v>
          </cell>
          <cell r="C837" t="str">
            <v>IA</v>
          </cell>
          <cell r="D837" t="str">
            <v>Cooperative</v>
          </cell>
          <cell r="E837">
            <v>0.22052599227256761</v>
          </cell>
          <cell r="F837">
            <v>0</v>
          </cell>
          <cell r="G837">
            <v>0</v>
          </cell>
          <cell r="H837">
            <v>5141.5162458207078</v>
          </cell>
          <cell r="I837">
            <v>11.608880937499999</v>
          </cell>
          <cell r="J837">
            <v>0</v>
          </cell>
          <cell r="K837">
            <v>0</v>
          </cell>
          <cell r="L837">
            <v>0</v>
          </cell>
          <cell r="M837">
            <v>0</v>
          </cell>
          <cell r="N837">
            <v>3.6560478596112563E-2</v>
          </cell>
          <cell r="O837">
            <v>10054.706689343257</v>
          </cell>
          <cell r="P837">
            <v>27066.696925798951</v>
          </cell>
          <cell r="Q837">
            <v>43521.336042489878</v>
          </cell>
          <cell r="R837">
            <v>56299.502121830905</v>
          </cell>
          <cell r="S837">
            <v>116168.65468880029</v>
          </cell>
          <cell r="T837">
            <v>1226.4178783484533</v>
          </cell>
          <cell r="U837">
            <v>1344.8126717695106</v>
          </cell>
          <cell r="V837">
            <v>1454.9893174643335</v>
          </cell>
          <cell r="W837">
            <v>1485.5998884878907</v>
          </cell>
          <cell r="X837">
            <v>1552.9543370000542</v>
          </cell>
          <cell r="Y837">
            <v>587.32286520435366</v>
          </cell>
          <cell r="Z837">
            <v>679.84905141966317</v>
          </cell>
          <cell r="AA837">
            <v>778.7135219140448</v>
          </cell>
          <cell r="AB837">
            <v>799.03629058498871</v>
          </cell>
          <cell r="AC837">
            <v>844.68027246708789</v>
          </cell>
          <cell r="AD837">
            <v>21.957785888564676</v>
          </cell>
          <cell r="AE837">
            <v>25.663640103753085</v>
          </cell>
          <cell r="AF837">
            <v>27.302057562501084</v>
          </cell>
          <cell r="AG837">
            <v>27.221852503483785</v>
          </cell>
          <cell r="AH837">
            <v>25.61091262341132</v>
          </cell>
        </row>
        <row r="838">
          <cell r="B838">
            <v>49986</v>
          </cell>
          <cell r="C838" t="str">
            <v>IA</v>
          </cell>
          <cell r="D838" t="str">
            <v>Cooperative</v>
          </cell>
          <cell r="E838">
            <v>1.6150703670118005E-2</v>
          </cell>
          <cell r="F838">
            <v>0</v>
          </cell>
          <cell r="G838">
            <v>0</v>
          </cell>
          <cell r="H838">
            <v>5141.5162458207078</v>
          </cell>
          <cell r="I838">
            <v>11.608880937499999</v>
          </cell>
          <cell r="J838">
            <v>0</v>
          </cell>
          <cell r="K838">
            <v>0</v>
          </cell>
          <cell r="L838">
            <v>0</v>
          </cell>
          <cell r="M838">
            <v>0</v>
          </cell>
          <cell r="N838">
            <v>3.6560478596112563E-2</v>
          </cell>
          <cell r="O838">
            <v>10054.706689343257</v>
          </cell>
          <cell r="P838">
            <v>27066.696925798951</v>
          </cell>
          <cell r="Q838">
            <v>43521.336042489878</v>
          </cell>
          <cell r="R838">
            <v>56299.502121830905</v>
          </cell>
          <cell r="S838">
            <v>116168.65468880029</v>
          </cell>
          <cell r="T838">
            <v>1226.4178783484533</v>
          </cell>
          <cell r="U838">
            <v>1344.8126717695106</v>
          </cell>
          <cell r="V838">
            <v>1454.9893174643335</v>
          </cell>
          <cell r="W838">
            <v>1485.5998884878907</v>
          </cell>
          <cell r="X838">
            <v>1552.9543370000542</v>
          </cell>
          <cell r="Y838">
            <v>587.32286520435366</v>
          </cell>
          <cell r="Z838">
            <v>679.84905141966317</v>
          </cell>
          <cell r="AA838">
            <v>778.7135219140448</v>
          </cell>
          <cell r="AB838">
            <v>799.03629058498871</v>
          </cell>
          <cell r="AC838">
            <v>844.68027246708789</v>
          </cell>
          <cell r="AD838">
            <v>21.957785888564676</v>
          </cell>
          <cell r="AE838">
            <v>25.663640103753085</v>
          </cell>
          <cell r="AF838">
            <v>27.302057562501084</v>
          </cell>
          <cell r="AG838">
            <v>27.221852503483785</v>
          </cell>
          <cell r="AH838">
            <v>25.61091262341132</v>
          </cell>
        </row>
        <row r="839">
          <cell r="B839">
            <v>19437</v>
          </cell>
          <cell r="C839" t="str">
            <v>IA</v>
          </cell>
          <cell r="D839" t="str">
            <v>Cooperative</v>
          </cell>
          <cell r="E839">
            <v>0.22389731653430284</v>
          </cell>
          <cell r="F839">
            <v>0</v>
          </cell>
          <cell r="G839">
            <v>0</v>
          </cell>
          <cell r="H839">
            <v>5141.5162458207078</v>
          </cell>
          <cell r="I839">
            <v>11.608880937499999</v>
          </cell>
          <cell r="J839">
            <v>0</v>
          </cell>
          <cell r="K839">
            <v>0</v>
          </cell>
          <cell r="L839">
            <v>0</v>
          </cell>
          <cell r="M839">
            <v>0</v>
          </cell>
          <cell r="N839">
            <v>3.6560478596112563E-2</v>
          </cell>
          <cell r="O839">
            <v>10054.706689343257</v>
          </cell>
          <cell r="P839">
            <v>27066.696925798951</v>
          </cell>
          <cell r="Q839">
            <v>43521.336042489878</v>
          </cell>
          <cell r="R839">
            <v>56299.502121830905</v>
          </cell>
          <cell r="S839">
            <v>116168.65468880029</v>
          </cell>
          <cell r="T839">
            <v>1226.4178783484533</v>
          </cell>
          <cell r="U839">
            <v>1344.8126717695106</v>
          </cell>
          <cell r="V839">
            <v>1454.9893174643335</v>
          </cell>
          <cell r="W839">
            <v>1485.5998884878907</v>
          </cell>
          <cell r="X839">
            <v>1552.9543370000542</v>
          </cell>
          <cell r="Y839">
            <v>587.32286520435366</v>
          </cell>
          <cell r="Z839">
            <v>679.84905141966317</v>
          </cell>
          <cell r="AA839">
            <v>778.7135219140448</v>
          </cell>
          <cell r="AB839">
            <v>799.03629058498871</v>
          </cell>
          <cell r="AC839">
            <v>844.68027246708789</v>
          </cell>
          <cell r="AD839">
            <v>21.957785888564676</v>
          </cell>
          <cell r="AE839">
            <v>25.663640103753085</v>
          </cell>
          <cell r="AF839">
            <v>27.302057562501084</v>
          </cell>
          <cell r="AG839">
            <v>27.221852503483785</v>
          </cell>
          <cell r="AH839">
            <v>25.61091262341132</v>
          </cell>
        </row>
        <row r="840">
          <cell r="B840">
            <v>942</v>
          </cell>
          <cell r="C840" t="str">
            <v>IA</v>
          </cell>
          <cell r="D840" t="str">
            <v>Cooperative</v>
          </cell>
          <cell r="E840">
            <v>1.6150703670118005E-2</v>
          </cell>
          <cell r="F840">
            <v>0</v>
          </cell>
          <cell r="G840">
            <v>0</v>
          </cell>
          <cell r="H840">
            <v>5141.5162458207078</v>
          </cell>
          <cell r="I840">
            <v>11.608880937499999</v>
          </cell>
          <cell r="J840">
            <v>0</v>
          </cell>
          <cell r="K840">
            <v>0</v>
          </cell>
          <cell r="L840">
            <v>0</v>
          </cell>
          <cell r="M840">
            <v>0</v>
          </cell>
          <cell r="N840">
            <v>3.6560478596112563E-2</v>
          </cell>
          <cell r="O840">
            <v>10054.706689343257</v>
          </cell>
          <cell r="P840">
            <v>27066.696925798951</v>
          </cell>
          <cell r="Q840">
            <v>43521.336042489878</v>
          </cell>
          <cell r="R840">
            <v>56299.502121830905</v>
          </cell>
          <cell r="S840">
            <v>116168.65468880029</v>
          </cell>
          <cell r="T840">
            <v>1226.4178783484533</v>
          </cell>
          <cell r="U840">
            <v>1344.8126717695106</v>
          </cell>
          <cell r="V840">
            <v>1454.9893174643335</v>
          </cell>
          <cell r="W840">
            <v>1485.5998884878907</v>
          </cell>
          <cell r="X840">
            <v>1552.9543370000542</v>
          </cell>
          <cell r="Y840">
            <v>587.32286520435366</v>
          </cell>
          <cell r="Z840">
            <v>679.84905141966317</v>
          </cell>
          <cell r="AA840">
            <v>778.7135219140448</v>
          </cell>
          <cell r="AB840">
            <v>799.03629058498871</v>
          </cell>
          <cell r="AC840">
            <v>844.68027246708789</v>
          </cell>
          <cell r="AD840">
            <v>21.957785888564676</v>
          </cell>
          <cell r="AE840">
            <v>25.663640103753085</v>
          </cell>
          <cell r="AF840">
            <v>27.302057562501084</v>
          </cell>
          <cell r="AG840">
            <v>27.221852503483785</v>
          </cell>
          <cell r="AH840">
            <v>25.61091262341132</v>
          </cell>
        </row>
        <row r="841">
          <cell r="B841">
            <v>6258</v>
          </cell>
          <cell r="C841" t="str">
            <v>IA</v>
          </cell>
          <cell r="D841" t="str">
            <v>Cooperative</v>
          </cell>
          <cell r="E841">
            <v>1.6150703670118005E-2</v>
          </cell>
          <cell r="F841">
            <v>1</v>
          </cell>
          <cell r="G841">
            <v>15795.929018789144</v>
          </cell>
          <cell r="H841">
            <v>15795.929018789144</v>
          </cell>
          <cell r="I841">
            <v>11.608880937499999</v>
          </cell>
          <cell r="J841">
            <v>9061</v>
          </cell>
          <cell r="K841">
            <v>90795</v>
          </cell>
          <cell r="L841">
            <v>5748</v>
          </cell>
          <cell r="M841">
            <v>9.0977100373974343E-2</v>
          </cell>
          <cell r="N841">
            <v>9.0977100373974343E-2</v>
          </cell>
          <cell r="O841">
            <v>10054.706689343257</v>
          </cell>
          <cell r="P841">
            <v>27066.696925798951</v>
          </cell>
          <cell r="Q841">
            <v>43521.336042489878</v>
          </cell>
          <cell r="R841">
            <v>56299.502121830905</v>
          </cell>
          <cell r="S841">
            <v>116168.65468880029</v>
          </cell>
          <cell r="T841">
            <v>1226.4178783484533</v>
          </cell>
          <cell r="U841">
            <v>1344.8126717695106</v>
          </cell>
          <cell r="V841">
            <v>1454.9893174643335</v>
          </cell>
          <cell r="W841">
            <v>1485.5998884878907</v>
          </cell>
          <cell r="X841">
            <v>1552.9543370000542</v>
          </cell>
          <cell r="Y841">
            <v>587.32286520435366</v>
          </cell>
          <cell r="Z841">
            <v>679.84905141966317</v>
          </cell>
          <cell r="AA841">
            <v>778.7135219140448</v>
          </cell>
          <cell r="AB841">
            <v>799.03629058498871</v>
          </cell>
          <cell r="AC841">
            <v>844.68027246708789</v>
          </cell>
          <cell r="AD841">
            <v>21.957785888564676</v>
          </cell>
          <cell r="AE841">
            <v>25.663640103753085</v>
          </cell>
          <cell r="AF841">
            <v>27.302057562501084</v>
          </cell>
          <cell r="AG841">
            <v>27.221852503483785</v>
          </cell>
          <cell r="AH841">
            <v>25.61091262341132</v>
          </cell>
        </row>
        <row r="842">
          <cell r="B842">
            <v>6782</v>
          </cell>
          <cell r="C842" t="str">
            <v>IA</v>
          </cell>
          <cell r="D842" t="str">
            <v>Cooperative</v>
          </cell>
          <cell r="E842">
            <v>1.6150703670118005E-2</v>
          </cell>
          <cell r="F842">
            <v>1</v>
          </cell>
          <cell r="G842">
            <v>10782.674772036475</v>
          </cell>
          <cell r="H842">
            <v>10782.674772036475</v>
          </cell>
          <cell r="I842">
            <v>11.608880937499999</v>
          </cell>
          <cell r="J842">
            <v>25952.7</v>
          </cell>
          <cell r="K842">
            <v>191565</v>
          </cell>
          <cell r="L842">
            <v>17766</v>
          </cell>
          <cell r="M842">
            <v>0.12255777127957874</v>
          </cell>
          <cell r="N842">
            <v>0.12255777127957874</v>
          </cell>
          <cell r="O842">
            <v>10054.706689343257</v>
          </cell>
          <cell r="P842">
            <v>27066.696925798951</v>
          </cell>
          <cell r="Q842">
            <v>43521.336042489878</v>
          </cell>
          <cell r="R842">
            <v>56299.502121830905</v>
          </cell>
          <cell r="S842">
            <v>116168.65468880029</v>
          </cell>
          <cell r="T842">
            <v>1226.4178783484533</v>
          </cell>
          <cell r="U842">
            <v>1344.8126717695106</v>
          </cell>
          <cell r="V842">
            <v>1454.9893174643335</v>
          </cell>
          <cell r="W842">
            <v>1485.5998884878907</v>
          </cell>
          <cell r="X842">
            <v>1552.9543370000542</v>
          </cell>
          <cell r="Y842">
            <v>587.32286520435366</v>
          </cell>
          <cell r="Z842">
            <v>679.84905141966317</v>
          </cell>
          <cell r="AA842">
            <v>778.7135219140448</v>
          </cell>
          <cell r="AB842">
            <v>799.03629058498871</v>
          </cell>
          <cell r="AC842">
            <v>844.68027246708789</v>
          </cell>
          <cell r="AD842">
            <v>21.957785888564676</v>
          </cell>
          <cell r="AE842">
            <v>25.663640103753085</v>
          </cell>
          <cell r="AF842">
            <v>27.302057562501084</v>
          </cell>
          <cell r="AG842">
            <v>27.221852503483785</v>
          </cell>
          <cell r="AH842">
            <v>25.61091262341132</v>
          </cell>
        </row>
        <row r="843">
          <cell r="B843">
            <v>7720</v>
          </cell>
          <cell r="C843" t="str">
            <v>IA</v>
          </cell>
          <cell r="D843" t="str">
            <v>Cooperative</v>
          </cell>
          <cell r="E843">
            <v>1.6150703670118005E-2</v>
          </cell>
          <cell r="F843">
            <v>0</v>
          </cell>
          <cell r="G843">
            <v>0</v>
          </cell>
          <cell r="H843">
            <v>5141.5162458207078</v>
          </cell>
          <cell r="I843">
            <v>11.608880937499999</v>
          </cell>
          <cell r="J843">
            <v>0</v>
          </cell>
          <cell r="K843">
            <v>0</v>
          </cell>
          <cell r="L843">
            <v>0</v>
          </cell>
          <cell r="M843">
            <v>0</v>
          </cell>
          <cell r="N843">
            <v>3.6560478596112563E-2</v>
          </cell>
          <cell r="O843">
            <v>10054.706689343257</v>
          </cell>
          <cell r="P843">
            <v>27066.696925798951</v>
          </cell>
          <cell r="Q843">
            <v>43521.336042489878</v>
          </cell>
          <cell r="R843">
            <v>56299.502121830905</v>
          </cell>
          <cell r="S843">
            <v>116168.65468880029</v>
          </cell>
          <cell r="T843">
            <v>1226.4178783484533</v>
          </cell>
          <cell r="U843">
            <v>1344.8126717695106</v>
          </cell>
          <cell r="V843">
            <v>1454.9893174643335</v>
          </cell>
          <cell r="W843">
            <v>1485.5998884878907</v>
          </cell>
          <cell r="X843">
            <v>1552.9543370000542</v>
          </cell>
          <cell r="Y843">
            <v>587.32286520435366</v>
          </cell>
          <cell r="Z843">
            <v>679.84905141966317</v>
          </cell>
          <cell r="AA843">
            <v>778.7135219140448</v>
          </cell>
          <cell r="AB843">
            <v>799.03629058498871</v>
          </cell>
          <cell r="AC843">
            <v>844.68027246708789</v>
          </cell>
          <cell r="AD843">
            <v>21.957785888564676</v>
          </cell>
          <cell r="AE843">
            <v>25.663640103753085</v>
          </cell>
          <cell r="AF843">
            <v>27.302057562501084</v>
          </cell>
          <cell r="AG843">
            <v>27.221852503483785</v>
          </cell>
          <cell r="AH843">
            <v>25.61091262341132</v>
          </cell>
        </row>
        <row r="844">
          <cell r="B844">
            <v>13684</v>
          </cell>
          <cell r="C844" t="str">
            <v>IA</v>
          </cell>
          <cell r="D844" t="str">
            <v>Cooperative</v>
          </cell>
          <cell r="E844">
            <v>1.6150703670118005E-2</v>
          </cell>
          <cell r="F844">
            <v>0</v>
          </cell>
          <cell r="G844">
            <v>0</v>
          </cell>
          <cell r="H844">
            <v>5141.5162458207078</v>
          </cell>
          <cell r="I844">
            <v>11.608880937499999</v>
          </cell>
          <cell r="J844">
            <v>0</v>
          </cell>
          <cell r="K844">
            <v>0</v>
          </cell>
          <cell r="L844">
            <v>0</v>
          </cell>
          <cell r="M844">
            <v>0</v>
          </cell>
          <cell r="N844">
            <v>3.6560478596112563E-2</v>
          </cell>
          <cell r="O844">
            <v>10054.706689343257</v>
          </cell>
          <cell r="P844">
            <v>27066.696925798951</v>
          </cell>
          <cell r="Q844">
            <v>43521.336042489878</v>
          </cell>
          <cell r="R844">
            <v>56299.502121830905</v>
          </cell>
          <cell r="S844">
            <v>116168.65468880029</v>
          </cell>
          <cell r="T844">
            <v>1226.4178783484533</v>
          </cell>
          <cell r="U844">
            <v>1344.8126717695106</v>
          </cell>
          <cell r="V844">
            <v>1454.9893174643335</v>
          </cell>
          <cell r="W844">
            <v>1485.5998884878907</v>
          </cell>
          <cell r="X844">
            <v>1552.9543370000542</v>
          </cell>
          <cell r="Y844">
            <v>587.32286520435366</v>
          </cell>
          <cell r="Z844">
            <v>679.84905141966317</v>
          </cell>
          <cell r="AA844">
            <v>778.7135219140448</v>
          </cell>
          <cell r="AB844">
            <v>799.03629058498871</v>
          </cell>
          <cell r="AC844">
            <v>844.68027246708789</v>
          </cell>
          <cell r="AD844">
            <v>21.957785888564676</v>
          </cell>
          <cell r="AE844">
            <v>25.663640103753085</v>
          </cell>
          <cell r="AF844">
            <v>27.302057562501084</v>
          </cell>
          <cell r="AG844">
            <v>27.221852503483785</v>
          </cell>
          <cell r="AH844">
            <v>25.61091262341132</v>
          </cell>
        </row>
        <row r="845">
          <cell r="B845">
            <v>19157</v>
          </cell>
          <cell r="C845" t="str">
            <v>IA</v>
          </cell>
          <cell r="D845" t="str">
            <v>Cooperative</v>
          </cell>
          <cell r="E845">
            <v>0.21101147620475824</v>
          </cell>
          <cell r="F845">
            <v>1</v>
          </cell>
          <cell r="G845">
            <v>12259.59421954254</v>
          </cell>
          <cell r="H845">
            <v>12259.59421954254</v>
          </cell>
          <cell r="I845">
            <v>11.608880937499999</v>
          </cell>
          <cell r="J845">
            <v>38943.300000000003</v>
          </cell>
          <cell r="K845">
            <v>256201</v>
          </cell>
          <cell r="L845">
            <v>20898</v>
          </cell>
          <cell r="M845">
            <v>0.14063985415364302</v>
          </cell>
          <cell r="N845">
            <v>0.14063985415364302</v>
          </cell>
          <cell r="O845">
            <v>10054.706689343257</v>
          </cell>
          <cell r="P845">
            <v>27066.696925798951</v>
          </cell>
          <cell r="Q845">
            <v>43521.336042489878</v>
          </cell>
          <cell r="R845">
            <v>56299.502121830905</v>
          </cell>
          <cell r="S845">
            <v>116168.65468880029</v>
          </cell>
          <cell r="T845">
            <v>1226.4178783484533</v>
          </cell>
          <cell r="U845">
            <v>1344.8126717695106</v>
          </cell>
          <cell r="V845">
            <v>1454.9893174643335</v>
          </cell>
          <cell r="W845">
            <v>1485.5998884878907</v>
          </cell>
          <cell r="X845">
            <v>1552.9543370000542</v>
          </cell>
          <cell r="Y845">
            <v>587.32286520435366</v>
          </cell>
          <cell r="Z845">
            <v>679.84905141966317</v>
          </cell>
          <cell r="AA845">
            <v>778.7135219140448</v>
          </cell>
          <cell r="AB845">
            <v>799.03629058498871</v>
          </cell>
          <cell r="AC845">
            <v>844.68027246708789</v>
          </cell>
          <cell r="AD845">
            <v>21.957785888564676</v>
          </cell>
          <cell r="AE845">
            <v>25.663640103753085</v>
          </cell>
          <cell r="AF845">
            <v>27.302057562501084</v>
          </cell>
          <cell r="AG845">
            <v>27.221852503483785</v>
          </cell>
          <cell r="AH845">
            <v>25.61091262341132</v>
          </cell>
        </row>
        <row r="846">
          <cell r="B846">
            <v>22646</v>
          </cell>
          <cell r="C846" t="str">
            <v>IA</v>
          </cell>
          <cell r="D846" t="str">
            <v>Cooperative</v>
          </cell>
          <cell r="E846">
            <v>1.6150703670118005E-2</v>
          </cell>
          <cell r="F846">
            <v>0</v>
          </cell>
          <cell r="G846">
            <v>0</v>
          </cell>
          <cell r="H846">
            <v>5141.5162458207078</v>
          </cell>
          <cell r="I846">
            <v>11.608880937499999</v>
          </cell>
          <cell r="J846">
            <v>0</v>
          </cell>
          <cell r="K846">
            <v>0</v>
          </cell>
          <cell r="L846">
            <v>0</v>
          </cell>
          <cell r="M846">
            <v>0</v>
          </cell>
          <cell r="N846">
            <v>3.6560478596112563E-2</v>
          </cell>
          <cell r="O846">
            <v>10054.706689343257</v>
          </cell>
          <cell r="P846">
            <v>27066.696925798951</v>
          </cell>
          <cell r="Q846">
            <v>43521.336042489878</v>
          </cell>
          <cell r="R846">
            <v>56299.502121830905</v>
          </cell>
          <cell r="S846">
            <v>116168.65468880029</v>
          </cell>
          <cell r="T846">
            <v>1226.4178783484533</v>
          </cell>
          <cell r="U846">
            <v>1344.8126717695106</v>
          </cell>
          <cell r="V846">
            <v>1454.9893174643335</v>
          </cell>
          <cell r="W846">
            <v>1485.5998884878907</v>
          </cell>
          <cell r="X846">
            <v>1552.9543370000542</v>
          </cell>
          <cell r="Y846">
            <v>587.32286520435366</v>
          </cell>
          <cell r="Z846">
            <v>679.84905141966317</v>
          </cell>
          <cell r="AA846">
            <v>778.7135219140448</v>
          </cell>
          <cell r="AB846">
            <v>799.03629058498871</v>
          </cell>
          <cell r="AC846">
            <v>844.68027246708789</v>
          </cell>
          <cell r="AD846">
            <v>21.957785888564676</v>
          </cell>
          <cell r="AE846">
            <v>25.663640103753085</v>
          </cell>
          <cell r="AF846">
            <v>27.302057562501084</v>
          </cell>
          <cell r="AG846">
            <v>27.221852503483785</v>
          </cell>
          <cell r="AH846">
            <v>25.61091262341132</v>
          </cell>
        </row>
        <row r="847">
          <cell r="B847">
            <v>471</v>
          </cell>
          <cell r="C847" t="str">
            <v>IA</v>
          </cell>
          <cell r="D847" t="str">
            <v>Investor Owned</v>
          </cell>
          <cell r="E847">
            <v>1.6150703670118005E-2</v>
          </cell>
          <cell r="F847">
            <v>1</v>
          </cell>
          <cell r="G847">
            <v>10133.802816901409</v>
          </cell>
          <cell r="H847">
            <v>10133.802816901409</v>
          </cell>
          <cell r="I847">
            <v>11.608880937499999</v>
          </cell>
          <cell r="J847">
            <v>951</v>
          </cell>
          <cell r="K847">
            <v>7195</v>
          </cell>
          <cell r="L847">
            <v>710</v>
          </cell>
          <cell r="M847">
            <v>0.11842839950138986</v>
          </cell>
          <cell r="N847">
            <v>0.11842839950138986</v>
          </cell>
          <cell r="O847">
            <v>10054.706689343257</v>
          </cell>
          <cell r="P847">
            <v>27066.696925798951</v>
          </cell>
          <cell r="Q847">
            <v>43521.336042489878</v>
          </cell>
          <cell r="R847">
            <v>56299.502121830905</v>
          </cell>
          <cell r="S847">
            <v>116168.65468880029</v>
          </cell>
          <cell r="T847">
            <v>1226.4178783484533</v>
          </cell>
          <cell r="U847">
            <v>1344.8126717695106</v>
          </cell>
          <cell r="V847">
            <v>1454.9893174643335</v>
          </cell>
          <cell r="W847">
            <v>1485.5998884878907</v>
          </cell>
          <cell r="X847">
            <v>1552.9543370000542</v>
          </cell>
          <cell r="Y847">
            <v>587.32286520435366</v>
          </cell>
          <cell r="Z847">
            <v>679.84905141966317</v>
          </cell>
          <cell r="AA847">
            <v>778.7135219140448</v>
          </cell>
          <cell r="AB847">
            <v>799.03629058498871</v>
          </cell>
          <cell r="AC847">
            <v>844.68027246708789</v>
          </cell>
          <cell r="AD847">
            <v>21.957785888564676</v>
          </cell>
          <cell r="AE847">
            <v>25.663640103753085</v>
          </cell>
          <cell r="AF847">
            <v>27.302057562501084</v>
          </cell>
          <cell r="AG847">
            <v>27.221852503483785</v>
          </cell>
          <cell r="AH847">
            <v>25.61091262341132</v>
          </cell>
        </row>
        <row r="848">
          <cell r="B848">
            <v>12341</v>
          </cell>
          <cell r="C848" t="str">
            <v>IA</v>
          </cell>
          <cell r="D848" t="str">
            <v>Investor Owned</v>
          </cell>
          <cell r="E848">
            <v>1.6150703670118005E-2</v>
          </cell>
          <cell r="F848">
            <v>1</v>
          </cell>
          <cell r="G848">
            <v>9800.3447083169667</v>
          </cell>
          <cell r="H848">
            <v>9800.3447083169667</v>
          </cell>
          <cell r="I848">
            <v>11.608880937499999</v>
          </cell>
          <cell r="J848">
            <v>685231.6</v>
          </cell>
          <cell r="K848">
            <v>6686932</v>
          </cell>
          <cell r="L848">
            <v>682316</v>
          </cell>
          <cell r="M848">
            <v>8.8258785573262152E-2</v>
          </cell>
          <cell r="N848">
            <v>8.8258785573262152E-2</v>
          </cell>
          <cell r="O848">
            <v>10054.706689343257</v>
          </cell>
          <cell r="P848">
            <v>27066.696925798951</v>
          </cell>
          <cell r="Q848">
            <v>43521.336042489878</v>
          </cell>
          <cell r="R848">
            <v>56299.502121830905</v>
          </cell>
          <cell r="S848">
            <v>116168.65468880029</v>
          </cell>
          <cell r="T848">
            <v>1226.4178783484533</v>
          </cell>
          <cell r="U848">
            <v>1344.8126717695106</v>
          </cell>
          <cell r="V848">
            <v>1454.9893174643335</v>
          </cell>
          <cell r="W848">
            <v>1485.5998884878907</v>
          </cell>
          <cell r="X848">
            <v>1552.9543370000542</v>
          </cell>
          <cell r="Y848">
            <v>587.32286520435366</v>
          </cell>
          <cell r="Z848">
            <v>679.84905141966317</v>
          </cell>
          <cell r="AA848">
            <v>778.7135219140448</v>
          </cell>
          <cell r="AB848">
            <v>799.03629058498871</v>
          </cell>
          <cell r="AC848">
            <v>844.68027246708789</v>
          </cell>
          <cell r="AD848">
            <v>21.957785888564676</v>
          </cell>
          <cell r="AE848">
            <v>25.663640103753085</v>
          </cell>
          <cell r="AF848">
            <v>27.302057562501084</v>
          </cell>
          <cell r="AG848">
            <v>27.221852503483785</v>
          </cell>
          <cell r="AH848">
            <v>25.61091262341132</v>
          </cell>
        </row>
        <row r="849">
          <cell r="B849">
            <v>965</v>
          </cell>
          <cell r="C849" t="str">
            <v>IA</v>
          </cell>
          <cell r="D849" t="str">
            <v>Municipal</v>
          </cell>
          <cell r="E849">
            <v>1.6150703670118005E-2</v>
          </cell>
          <cell r="F849">
            <v>0</v>
          </cell>
          <cell r="G849">
            <v>0</v>
          </cell>
          <cell r="H849">
            <v>380.40049045972768</v>
          </cell>
          <cell r="I849">
            <v>11.608880937499999</v>
          </cell>
          <cell r="J849">
            <v>0</v>
          </cell>
          <cell r="K849">
            <v>0</v>
          </cell>
          <cell r="L849">
            <v>0</v>
          </cell>
          <cell r="M849">
            <v>0</v>
          </cell>
          <cell r="N849">
            <v>4.6822232451015893E-3</v>
          </cell>
          <cell r="O849">
            <v>10054.706689343257</v>
          </cell>
          <cell r="P849">
            <v>27066.696925798951</v>
          </cell>
          <cell r="Q849">
            <v>43521.336042489878</v>
          </cell>
          <cell r="R849">
            <v>56299.502121830905</v>
          </cell>
          <cell r="S849">
            <v>116168.65468880029</v>
          </cell>
          <cell r="T849">
            <v>1226.4178783484533</v>
          </cell>
          <cell r="U849">
            <v>1344.8126717695106</v>
          </cell>
          <cell r="V849">
            <v>1454.9893174643335</v>
          </cell>
          <cell r="W849">
            <v>1485.5998884878907</v>
          </cell>
          <cell r="X849">
            <v>1552.9543370000542</v>
          </cell>
          <cell r="Y849">
            <v>587.32286520435366</v>
          </cell>
          <cell r="Z849">
            <v>679.84905141966317</v>
          </cell>
          <cell r="AA849">
            <v>778.7135219140448</v>
          </cell>
          <cell r="AB849">
            <v>799.03629058498871</v>
          </cell>
          <cell r="AC849">
            <v>844.68027246708789</v>
          </cell>
          <cell r="AD849">
            <v>21.957785888564676</v>
          </cell>
          <cell r="AE849">
            <v>25.663640103753085</v>
          </cell>
          <cell r="AF849">
            <v>27.302057562501084</v>
          </cell>
          <cell r="AG849">
            <v>27.221852503483785</v>
          </cell>
          <cell r="AH849">
            <v>25.61091262341132</v>
          </cell>
        </row>
        <row r="850">
          <cell r="B850">
            <v>1172</v>
          </cell>
          <cell r="C850" t="str">
            <v>IA</v>
          </cell>
          <cell r="D850" t="str">
            <v>Municipal</v>
          </cell>
          <cell r="E850">
            <v>1.6150703670118005E-2</v>
          </cell>
          <cell r="F850">
            <v>0</v>
          </cell>
          <cell r="G850">
            <v>0</v>
          </cell>
          <cell r="H850">
            <v>380.40049045972768</v>
          </cell>
          <cell r="I850">
            <v>11.608880937499999</v>
          </cell>
          <cell r="J850">
            <v>0</v>
          </cell>
          <cell r="K850">
            <v>0</v>
          </cell>
          <cell r="L850">
            <v>0</v>
          </cell>
          <cell r="M850">
            <v>0</v>
          </cell>
          <cell r="N850">
            <v>4.6822232451015893E-3</v>
          </cell>
          <cell r="O850">
            <v>10054.706689343257</v>
          </cell>
          <cell r="P850">
            <v>27066.696925798951</v>
          </cell>
          <cell r="Q850">
            <v>43521.336042489878</v>
          </cell>
          <cell r="R850">
            <v>56299.502121830905</v>
          </cell>
          <cell r="S850">
            <v>116168.65468880029</v>
          </cell>
          <cell r="T850">
            <v>1226.4178783484533</v>
          </cell>
          <cell r="U850">
            <v>1344.8126717695106</v>
          </cell>
          <cell r="V850">
            <v>1454.9893174643335</v>
          </cell>
          <cell r="W850">
            <v>1485.5998884878907</v>
          </cell>
          <cell r="X850">
            <v>1552.9543370000542</v>
          </cell>
          <cell r="Y850">
            <v>587.32286520435366</v>
          </cell>
          <cell r="Z850">
            <v>679.84905141966317</v>
          </cell>
          <cell r="AA850">
            <v>778.7135219140448</v>
          </cell>
          <cell r="AB850">
            <v>799.03629058498871</v>
          </cell>
          <cell r="AC850">
            <v>844.68027246708789</v>
          </cell>
          <cell r="AD850">
            <v>21.957785888564676</v>
          </cell>
          <cell r="AE850">
            <v>25.663640103753085</v>
          </cell>
          <cell r="AF850">
            <v>27.302057562501084</v>
          </cell>
          <cell r="AG850">
            <v>27.221852503483785</v>
          </cell>
          <cell r="AH850">
            <v>25.61091262341132</v>
          </cell>
        </row>
        <row r="851">
          <cell r="B851">
            <v>3137</v>
          </cell>
          <cell r="C851" t="str">
            <v>IA</v>
          </cell>
          <cell r="D851" t="str">
            <v>Municipal</v>
          </cell>
          <cell r="E851">
            <v>1.6150703670118005E-2</v>
          </cell>
          <cell r="F851">
            <v>0</v>
          </cell>
          <cell r="G851">
            <v>0</v>
          </cell>
          <cell r="H851">
            <v>380.40049045972768</v>
          </cell>
          <cell r="I851">
            <v>11.608880937499999</v>
          </cell>
          <cell r="J851">
            <v>0</v>
          </cell>
          <cell r="K851">
            <v>0</v>
          </cell>
          <cell r="L851">
            <v>0</v>
          </cell>
          <cell r="M851">
            <v>0</v>
          </cell>
          <cell r="N851">
            <v>4.6822232451015893E-3</v>
          </cell>
          <cell r="O851">
            <v>10054.706689343257</v>
          </cell>
          <cell r="P851">
            <v>27066.696925798951</v>
          </cell>
          <cell r="Q851">
            <v>43521.336042489878</v>
          </cell>
          <cell r="R851">
            <v>56299.502121830905</v>
          </cell>
          <cell r="S851">
            <v>116168.65468880029</v>
          </cell>
          <cell r="T851">
            <v>1226.4178783484533</v>
          </cell>
          <cell r="U851">
            <v>1344.8126717695106</v>
          </cell>
          <cell r="V851">
            <v>1454.9893174643335</v>
          </cell>
          <cell r="W851">
            <v>1485.5998884878907</v>
          </cell>
          <cell r="X851">
            <v>1552.9543370000542</v>
          </cell>
          <cell r="Y851">
            <v>587.32286520435366</v>
          </cell>
          <cell r="Z851">
            <v>679.84905141966317</v>
          </cell>
          <cell r="AA851">
            <v>778.7135219140448</v>
          </cell>
          <cell r="AB851">
            <v>799.03629058498871</v>
          </cell>
          <cell r="AC851">
            <v>844.68027246708789</v>
          </cell>
          <cell r="AD851">
            <v>21.957785888564676</v>
          </cell>
          <cell r="AE851">
            <v>25.663640103753085</v>
          </cell>
          <cell r="AF851">
            <v>27.302057562501084</v>
          </cell>
          <cell r="AG851">
            <v>27.221852503483785</v>
          </cell>
          <cell r="AH851">
            <v>25.61091262341132</v>
          </cell>
        </row>
        <row r="852">
          <cell r="B852">
            <v>3203</v>
          </cell>
          <cell r="C852" t="str">
            <v>IA</v>
          </cell>
          <cell r="D852" t="str">
            <v>Municipal</v>
          </cell>
          <cell r="E852">
            <v>0.21658763610818405</v>
          </cell>
          <cell r="F852">
            <v>1</v>
          </cell>
          <cell r="G852">
            <v>10010.225424122706</v>
          </cell>
          <cell r="H852">
            <v>10010.225424122706</v>
          </cell>
          <cell r="I852">
            <v>11.608880937499999</v>
          </cell>
          <cell r="J852">
            <v>16256.3</v>
          </cell>
          <cell r="K852">
            <v>172296</v>
          </cell>
          <cell r="L852">
            <v>17212</v>
          </cell>
          <cell r="M852">
            <v>8.0434573615435073E-2</v>
          </cell>
          <cell r="N852">
            <v>8.0434573615435073E-2</v>
          </cell>
          <cell r="O852">
            <v>10054.706689343257</v>
          </cell>
          <cell r="P852">
            <v>27066.696925798951</v>
          </cell>
          <cell r="Q852">
            <v>43521.336042489878</v>
          </cell>
          <cell r="R852">
            <v>56299.502121830905</v>
          </cell>
          <cell r="S852">
            <v>116168.65468880029</v>
          </cell>
          <cell r="T852">
            <v>1226.4178783484533</v>
          </cell>
          <cell r="U852">
            <v>1344.8126717695106</v>
          </cell>
          <cell r="V852">
            <v>1454.9893174643335</v>
          </cell>
          <cell r="W852">
            <v>1485.5998884878907</v>
          </cell>
          <cell r="X852">
            <v>1552.9543370000542</v>
          </cell>
          <cell r="Y852">
            <v>587.32286520435366</v>
          </cell>
          <cell r="Z852">
            <v>679.84905141966317</v>
          </cell>
          <cell r="AA852">
            <v>778.7135219140448</v>
          </cell>
          <cell r="AB852">
            <v>799.03629058498871</v>
          </cell>
          <cell r="AC852">
            <v>844.68027246708789</v>
          </cell>
          <cell r="AD852">
            <v>21.957785888564676</v>
          </cell>
          <cell r="AE852">
            <v>25.663640103753085</v>
          </cell>
          <cell r="AF852">
            <v>27.302057562501084</v>
          </cell>
          <cell r="AG852">
            <v>27.221852503483785</v>
          </cell>
          <cell r="AH852">
            <v>25.61091262341132</v>
          </cell>
        </row>
        <row r="853">
          <cell r="B853">
            <v>149</v>
          </cell>
          <cell r="C853" t="str">
            <v>IA</v>
          </cell>
          <cell r="D853" t="str">
            <v>Municipal</v>
          </cell>
          <cell r="E853">
            <v>1.6150703670118005E-2</v>
          </cell>
          <cell r="F853">
            <v>0</v>
          </cell>
          <cell r="G853">
            <v>0</v>
          </cell>
          <cell r="H853">
            <v>380.40049045972768</v>
          </cell>
          <cell r="I853">
            <v>11.608880937499999</v>
          </cell>
          <cell r="J853">
            <v>0</v>
          </cell>
          <cell r="K853">
            <v>0</v>
          </cell>
          <cell r="L853">
            <v>0</v>
          </cell>
          <cell r="M853">
            <v>0</v>
          </cell>
          <cell r="N853">
            <v>4.6822232451015893E-3</v>
          </cell>
          <cell r="O853">
            <v>10054.706689343257</v>
          </cell>
          <cell r="P853">
            <v>27066.696925798951</v>
          </cell>
          <cell r="Q853">
            <v>43521.336042489878</v>
          </cell>
          <cell r="R853">
            <v>56299.502121830905</v>
          </cell>
          <cell r="S853">
            <v>116168.65468880029</v>
          </cell>
          <cell r="T853">
            <v>1226.4178783484533</v>
          </cell>
          <cell r="U853">
            <v>1344.8126717695106</v>
          </cell>
          <cell r="V853">
            <v>1454.9893174643335</v>
          </cell>
          <cell r="W853">
            <v>1485.5998884878907</v>
          </cell>
          <cell r="X853">
            <v>1552.9543370000542</v>
          </cell>
          <cell r="Y853">
            <v>587.32286520435366</v>
          </cell>
          <cell r="Z853">
            <v>679.84905141966317</v>
          </cell>
          <cell r="AA853">
            <v>778.7135219140448</v>
          </cell>
          <cell r="AB853">
            <v>799.03629058498871</v>
          </cell>
          <cell r="AC853">
            <v>844.68027246708789</v>
          </cell>
          <cell r="AD853">
            <v>21.957785888564676</v>
          </cell>
          <cell r="AE853">
            <v>25.663640103753085</v>
          </cell>
          <cell r="AF853">
            <v>27.302057562501084</v>
          </cell>
          <cell r="AG853">
            <v>27.221852503483785</v>
          </cell>
          <cell r="AH853">
            <v>25.61091262341132</v>
          </cell>
        </row>
        <row r="854">
          <cell r="B854">
            <v>182</v>
          </cell>
          <cell r="C854" t="str">
            <v>IA</v>
          </cell>
          <cell r="D854" t="str">
            <v>Municipal</v>
          </cell>
          <cell r="E854">
            <v>1.6150703670118005E-2</v>
          </cell>
          <cell r="F854">
            <v>0</v>
          </cell>
          <cell r="G854">
            <v>0</v>
          </cell>
          <cell r="H854">
            <v>380.40049045972768</v>
          </cell>
          <cell r="I854">
            <v>11.608880937499999</v>
          </cell>
          <cell r="J854">
            <v>0</v>
          </cell>
          <cell r="K854">
            <v>0</v>
          </cell>
          <cell r="L854">
            <v>0</v>
          </cell>
          <cell r="M854">
            <v>0</v>
          </cell>
          <cell r="N854">
            <v>4.6822232451015893E-3</v>
          </cell>
          <cell r="O854">
            <v>10054.706689343257</v>
          </cell>
          <cell r="P854">
            <v>27066.696925798951</v>
          </cell>
          <cell r="Q854">
            <v>43521.336042489878</v>
          </cell>
          <cell r="R854">
            <v>56299.502121830905</v>
          </cell>
          <cell r="S854">
            <v>116168.65468880029</v>
          </cell>
          <cell r="T854">
            <v>1226.4178783484533</v>
          </cell>
          <cell r="U854">
            <v>1344.8126717695106</v>
          </cell>
          <cell r="V854">
            <v>1454.9893174643335</v>
          </cell>
          <cell r="W854">
            <v>1485.5998884878907</v>
          </cell>
          <cell r="X854">
            <v>1552.9543370000542</v>
          </cell>
          <cell r="Y854">
            <v>587.32286520435366</v>
          </cell>
          <cell r="Z854">
            <v>679.84905141966317</v>
          </cell>
          <cell r="AA854">
            <v>778.7135219140448</v>
          </cell>
          <cell r="AB854">
            <v>799.03629058498871</v>
          </cell>
          <cell r="AC854">
            <v>844.68027246708789</v>
          </cell>
          <cell r="AD854">
            <v>21.957785888564676</v>
          </cell>
          <cell r="AE854">
            <v>25.663640103753085</v>
          </cell>
          <cell r="AF854">
            <v>27.302057562501084</v>
          </cell>
          <cell r="AG854">
            <v>27.221852503483785</v>
          </cell>
          <cell r="AH854">
            <v>25.61091262341132</v>
          </cell>
        </row>
        <row r="855">
          <cell r="B855">
            <v>309</v>
          </cell>
          <cell r="C855" t="str">
            <v>IA</v>
          </cell>
          <cell r="D855" t="str">
            <v>Municipal</v>
          </cell>
          <cell r="E855">
            <v>1.6150703670118005E-2</v>
          </cell>
          <cell r="F855">
            <v>0</v>
          </cell>
          <cell r="G855">
            <v>0</v>
          </cell>
          <cell r="H855">
            <v>380.40049045972768</v>
          </cell>
          <cell r="I855">
            <v>11.608880937499999</v>
          </cell>
          <cell r="J855">
            <v>0</v>
          </cell>
          <cell r="K855">
            <v>0</v>
          </cell>
          <cell r="L855">
            <v>0</v>
          </cell>
          <cell r="M855">
            <v>0</v>
          </cell>
          <cell r="N855">
            <v>4.6822232451015893E-3</v>
          </cell>
          <cell r="O855">
            <v>10054.706689343257</v>
          </cell>
          <cell r="P855">
            <v>27066.696925798951</v>
          </cell>
          <cell r="Q855">
            <v>43521.336042489878</v>
          </cell>
          <cell r="R855">
            <v>56299.502121830905</v>
          </cell>
          <cell r="S855">
            <v>116168.65468880029</v>
          </cell>
          <cell r="T855">
            <v>1226.4178783484533</v>
          </cell>
          <cell r="U855">
            <v>1344.8126717695106</v>
          </cell>
          <cell r="V855">
            <v>1454.9893174643335</v>
          </cell>
          <cell r="W855">
            <v>1485.5998884878907</v>
          </cell>
          <cell r="X855">
            <v>1552.9543370000542</v>
          </cell>
          <cell r="Y855">
            <v>587.32286520435366</v>
          </cell>
          <cell r="Z855">
            <v>679.84905141966317</v>
          </cell>
          <cell r="AA855">
            <v>778.7135219140448</v>
          </cell>
          <cell r="AB855">
            <v>799.03629058498871</v>
          </cell>
          <cell r="AC855">
            <v>844.68027246708789</v>
          </cell>
          <cell r="AD855">
            <v>21.957785888564676</v>
          </cell>
          <cell r="AE855">
            <v>25.663640103753085</v>
          </cell>
          <cell r="AF855">
            <v>27.302057562501084</v>
          </cell>
          <cell r="AG855">
            <v>27.221852503483785</v>
          </cell>
          <cell r="AH855">
            <v>25.61091262341132</v>
          </cell>
        </row>
        <row r="856">
          <cell r="B856">
            <v>405</v>
          </cell>
          <cell r="C856" t="str">
            <v>IA</v>
          </cell>
          <cell r="D856" t="str">
            <v>Municipal</v>
          </cell>
          <cell r="E856">
            <v>1.6150703670118005E-2</v>
          </cell>
          <cell r="F856">
            <v>0</v>
          </cell>
          <cell r="G856">
            <v>0</v>
          </cell>
          <cell r="H856">
            <v>380.40049045972768</v>
          </cell>
          <cell r="I856">
            <v>11.608880937499999</v>
          </cell>
          <cell r="J856">
            <v>0</v>
          </cell>
          <cell r="K856">
            <v>0</v>
          </cell>
          <cell r="L856">
            <v>0</v>
          </cell>
          <cell r="M856">
            <v>0</v>
          </cell>
          <cell r="N856">
            <v>4.6822232451015893E-3</v>
          </cell>
          <cell r="O856">
            <v>10054.706689343257</v>
          </cell>
          <cell r="P856">
            <v>27066.696925798951</v>
          </cell>
          <cell r="Q856">
            <v>43521.336042489878</v>
          </cell>
          <cell r="R856">
            <v>56299.502121830905</v>
          </cell>
          <cell r="S856">
            <v>116168.65468880029</v>
          </cell>
          <cell r="T856">
            <v>1226.4178783484533</v>
          </cell>
          <cell r="U856">
            <v>1344.8126717695106</v>
          </cell>
          <cell r="V856">
            <v>1454.9893174643335</v>
          </cell>
          <cell r="W856">
            <v>1485.5998884878907</v>
          </cell>
          <cell r="X856">
            <v>1552.9543370000542</v>
          </cell>
          <cell r="Y856">
            <v>587.32286520435366</v>
          </cell>
          <cell r="Z856">
            <v>679.84905141966317</v>
          </cell>
          <cell r="AA856">
            <v>778.7135219140448</v>
          </cell>
          <cell r="AB856">
            <v>799.03629058498871</v>
          </cell>
          <cell r="AC856">
            <v>844.68027246708789</v>
          </cell>
          <cell r="AD856">
            <v>21.957785888564676</v>
          </cell>
          <cell r="AE856">
            <v>25.663640103753085</v>
          </cell>
          <cell r="AF856">
            <v>27.302057562501084</v>
          </cell>
          <cell r="AG856">
            <v>27.221852503483785</v>
          </cell>
          <cell r="AH856">
            <v>25.61091262341132</v>
          </cell>
        </row>
        <row r="857">
          <cell r="B857">
            <v>432</v>
          </cell>
          <cell r="C857" t="str">
            <v>IA</v>
          </cell>
          <cell r="D857" t="str">
            <v>Municipal</v>
          </cell>
          <cell r="E857">
            <v>1.6150703670118005E-2</v>
          </cell>
          <cell r="F857">
            <v>0</v>
          </cell>
          <cell r="G857">
            <v>0</v>
          </cell>
          <cell r="H857">
            <v>380.40049045972768</v>
          </cell>
          <cell r="I857">
            <v>11.608880937499999</v>
          </cell>
          <cell r="J857">
            <v>0</v>
          </cell>
          <cell r="K857">
            <v>0</v>
          </cell>
          <cell r="L857">
            <v>0</v>
          </cell>
          <cell r="M857">
            <v>0</v>
          </cell>
          <cell r="N857">
            <v>4.6822232451015893E-3</v>
          </cell>
          <cell r="O857">
            <v>10054.706689343257</v>
          </cell>
          <cell r="P857">
            <v>27066.696925798951</v>
          </cell>
          <cell r="Q857">
            <v>43521.336042489878</v>
          </cell>
          <cell r="R857">
            <v>56299.502121830905</v>
          </cell>
          <cell r="S857">
            <v>116168.65468880029</v>
          </cell>
          <cell r="T857">
            <v>1226.4178783484533</v>
          </cell>
          <cell r="U857">
            <v>1344.8126717695106</v>
          </cell>
          <cell r="V857">
            <v>1454.9893174643335</v>
          </cell>
          <cell r="W857">
            <v>1485.5998884878907</v>
          </cell>
          <cell r="X857">
            <v>1552.9543370000542</v>
          </cell>
          <cell r="Y857">
            <v>587.32286520435366</v>
          </cell>
          <cell r="Z857">
            <v>679.84905141966317</v>
          </cell>
          <cell r="AA857">
            <v>778.7135219140448</v>
          </cell>
          <cell r="AB857">
            <v>799.03629058498871</v>
          </cell>
          <cell r="AC857">
            <v>844.68027246708789</v>
          </cell>
          <cell r="AD857">
            <v>21.957785888564676</v>
          </cell>
          <cell r="AE857">
            <v>25.663640103753085</v>
          </cell>
          <cell r="AF857">
            <v>27.302057562501084</v>
          </cell>
          <cell r="AG857">
            <v>27.221852503483785</v>
          </cell>
          <cell r="AH857">
            <v>25.61091262341132</v>
          </cell>
        </row>
        <row r="858">
          <cell r="B858">
            <v>198</v>
          </cell>
          <cell r="C858" t="str">
            <v>IA</v>
          </cell>
          <cell r="D858" t="str">
            <v>Municipal</v>
          </cell>
          <cell r="E858">
            <v>1.6150703670118005E-2</v>
          </cell>
          <cell r="F858">
            <v>0</v>
          </cell>
          <cell r="G858">
            <v>0</v>
          </cell>
          <cell r="H858">
            <v>380.40049045972768</v>
          </cell>
          <cell r="I858">
            <v>11.608880937499999</v>
          </cell>
          <cell r="J858">
            <v>0</v>
          </cell>
          <cell r="K858">
            <v>0</v>
          </cell>
          <cell r="L858">
            <v>0</v>
          </cell>
          <cell r="M858">
            <v>0</v>
          </cell>
          <cell r="N858">
            <v>4.6822232451015893E-3</v>
          </cell>
          <cell r="O858">
            <v>10054.706689343257</v>
          </cell>
          <cell r="P858">
            <v>27066.696925798951</v>
          </cell>
          <cell r="Q858">
            <v>43521.336042489878</v>
          </cell>
          <cell r="R858">
            <v>56299.502121830905</v>
          </cell>
          <cell r="S858">
            <v>116168.65468880029</v>
          </cell>
          <cell r="T858">
            <v>1226.4178783484533</v>
          </cell>
          <cell r="U858">
            <v>1344.8126717695106</v>
          </cell>
          <cell r="V858">
            <v>1454.9893174643335</v>
          </cell>
          <cell r="W858">
            <v>1485.5998884878907</v>
          </cell>
          <cell r="X858">
            <v>1552.9543370000542</v>
          </cell>
          <cell r="Y858">
            <v>587.32286520435366</v>
          </cell>
          <cell r="Z858">
            <v>679.84905141966317</v>
          </cell>
          <cell r="AA858">
            <v>778.7135219140448</v>
          </cell>
          <cell r="AB858">
            <v>799.03629058498871</v>
          </cell>
          <cell r="AC858">
            <v>844.68027246708789</v>
          </cell>
          <cell r="AD858">
            <v>21.957785888564676</v>
          </cell>
          <cell r="AE858">
            <v>25.663640103753085</v>
          </cell>
          <cell r="AF858">
            <v>27.302057562501084</v>
          </cell>
          <cell r="AG858">
            <v>27.221852503483785</v>
          </cell>
          <cell r="AH858">
            <v>25.61091262341132</v>
          </cell>
        </row>
        <row r="859">
          <cell r="B859">
            <v>682</v>
          </cell>
          <cell r="C859" t="str">
            <v>IA</v>
          </cell>
          <cell r="D859" t="str">
            <v>Municipal</v>
          </cell>
          <cell r="E859">
            <v>1.6150703670118005E-2</v>
          </cell>
          <cell r="F859">
            <v>0</v>
          </cell>
          <cell r="G859">
            <v>0</v>
          </cell>
          <cell r="H859">
            <v>380.40049045972768</v>
          </cell>
          <cell r="I859">
            <v>11.608880937499999</v>
          </cell>
          <cell r="J859">
            <v>0</v>
          </cell>
          <cell r="K859">
            <v>0</v>
          </cell>
          <cell r="L859">
            <v>0</v>
          </cell>
          <cell r="M859">
            <v>0</v>
          </cell>
          <cell r="N859">
            <v>4.6822232451015893E-3</v>
          </cell>
          <cell r="O859">
            <v>10054.706689343257</v>
          </cell>
          <cell r="P859">
            <v>27066.696925798951</v>
          </cell>
          <cell r="Q859">
            <v>43521.336042489878</v>
          </cell>
          <cell r="R859">
            <v>56299.502121830905</v>
          </cell>
          <cell r="S859">
            <v>116168.65468880029</v>
          </cell>
          <cell r="T859">
            <v>1226.4178783484533</v>
          </cell>
          <cell r="U859">
            <v>1344.8126717695106</v>
          </cell>
          <cell r="V859">
            <v>1454.9893174643335</v>
          </cell>
          <cell r="W859">
            <v>1485.5998884878907</v>
          </cell>
          <cell r="X859">
            <v>1552.9543370000542</v>
          </cell>
          <cell r="Y859">
            <v>587.32286520435366</v>
          </cell>
          <cell r="Z859">
            <v>679.84905141966317</v>
          </cell>
          <cell r="AA859">
            <v>778.7135219140448</v>
          </cell>
          <cell r="AB859">
            <v>799.03629058498871</v>
          </cell>
          <cell r="AC859">
            <v>844.68027246708789</v>
          </cell>
          <cell r="AD859">
            <v>21.957785888564676</v>
          </cell>
          <cell r="AE859">
            <v>25.663640103753085</v>
          </cell>
          <cell r="AF859">
            <v>27.302057562501084</v>
          </cell>
          <cell r="AG859">
            <v>27.221852503483785</v>
          </cell>
          <cell r="AH859">
            <v>25.61091262341132</v>
          </cell>
        </row>
        <row r="860">
          <cell r="B860">
            <v>700</v>
          </cell>
          <cell r="C860" t="str">
            <v>IA</v>
          </cell>
          <cell r="D860" t="str">
            <v>Municipal</v>
          </cell>
          <cell r="E860">
            <v>1.6150703670118005E-2</v>
          </cell>
          <cell r="F860">
            <v>0</v>
          </cell>
          <cell r="G860">
            <v>0</v>
          </cell>
          <cell r="H860">
            <v>380.40049045972768</v>
          </cell>
          <cell r="I860">
            <v>11.608880937499999</v>
          </cell>
          <cell r="J860">
            <v>0</v>
          </cell>
          <cell r="K860">
            <v>0</v>
          </cell>
          <cell r="L860">
            <v>0</v>
          </cell>
          <cell r="M860">
            <v>0</v>
          </cell>
          <cell r="N860">
            <v>4.6822232451015893E-3</v>
          </cell>
          <cell r="O860">
            <v>10054.706689343257</v>
          </cell>
          <cell r="P860">
            <v>27066.696925798951</v>
          </cell>
          <cell r="Q860">
            <v>43521.336042489878</v>
          </cell>
          <cell r="R860">
            <v>56299.502121830905</v>
          </cell>
          <cell r="S860">
            <v>116168.65468880029</v>
          </cell>
          <cell r="T860">
            <v>1226.4178783484533</v>
          </cell>
          <cell r="U860">
            <v>1344.8126717695106</v>
          </cell>
          <cell r="V860">
            <v>1454.9893174643335</v>
          </cell>
          <cell r="W860">
            <v>1485.5998884878907</v>
          </cell>
          <cell r="X860">
            <v>1552.9543370000542</v>
          </cell>
          <cell r="Y860">
            <v>587.32286520435366</v>
          </cell>
          <cell r="Z860">
            <v>679.84905141966317</v>
          </cell>
          <cell r="AA860">
            <v>778.7135219140448</v>
          </cell>
          <cell r="AB860">
            <v>799.03629058498871</v>
          </cell>
          <cell r="AC860">
            <v>844.68027246708789</v>
          </cell>
          <cell r="AD860">
            <v>21.957785888564676</v>
          </cell>
          <cell r="AE860">
            <v>25.663640103753085</v>
          </cell>
          <cell r="AF860">
            <v>27.302057562501084</v>
          </cell>
          <cell r="AG860">
            <v>27.221852503483785</v>
          </cell>
          <cell r="AH860">
            <v>25.61091262341132</v>
          </cell>
        </row>
        <row r="861">
          <cell r="B861">
            <v>723</v>
          </cell>
          <cell r="C861" t="str">
            <v>IA</v>
          </cell>
          <cell r="D861" t="str">
            <v>Municipal</v>
          </cell>
          <cell r="E861">
            <v>1.6150703670118005E-2</v>
          </cell>
          <cell r="F861">
            <v>0</v>
          </cell>
          <cell r="G861">
            <v>0</v>
          </cell>
          <cell r="H861">
            <v>380.40049045972768</v>
          </cell>
          <cell r="I861">
            <v>11.608880937499999</v>
          </cell>
          <cell r="J861">
            <v>0</v>
          </cell>
          <cell r="K861">
            <v>0</v>
          </cell>
          <cell r="L861">
            <v>0</v>
          </cell>
          <cell r="M861">
            <v>0</v>
          </cell>
          <cell r="N861">
            <v>4.6822232451015893E-3</v>
          </cell>
          <cell r="O861">
            <v>10054.706689343257</v>
          </cell>
          <cell r="P861">
            <v>27066.696925798951</v>
          </cell>
          <cell r="Q861">
            <v>43521.336042489878</v>
          </cell>
          <cell r="R861">
            <v>56299.502121830905</v>
          </cell>
          <cell r="S861">
            <v>116168.65468880029</v>
          </cell>
          <cell r="T861">
            <v>1226.4178783484533</v>
          </cell>
          <cell r="U861">
            <v>1344.8126717695106</v>
          </cell>
          <cell r="V861">
            <v>1454.9893174643335</v>
          </cell>
          <cell r="W861">
            <v>1485.5998884878907</v>
          </cell>
          <cell r="X861">
            <v>1552.9543370000542</v>
          </cell>
          <cell r="Y861">
            <v>587.32286520435366</v>
          </cell>
          <cell r="Z861">
            <v>679.84905141966317</v>
          </cell>
          <cell r="AA861">
            <v>778.7135219140448</v>
          </cell>
          <cell r="AB861">
            <v>799.03629058498871</v>
          </cell>
          <cell r="AC861">
            <v>844.68027246708789</v>
          </cell>
          <cell r="AD861">
            <v>21.957785888564676</v>
          </cell>
          <cell r="AE861">
            <v>25.663640103753085</v>
          </cell>
          <cell r="AF861">
            <v>27.302057562501084</v>
          </cell>
          <cell r="AG861">
            <v>27.221852503483785</v>
          </cell>
          <cell r="AH861">
            <v>25.61091262341132</v>
          </cell>
        </row>
        <row r="862">
          <cell r="B862">
            <v>995</v>
          </cell>
          <cell r="C862" t="str">
            <v>IA</v>
          </cell>
          <cell r="D862" t="str">
            <v>Municipal</v>
          </cell>
          <cell r="E862">
            <v>1.6150703670118005E-2</v>
          </cell>
          <cell r="F862">
            <v>0</v>
          </cell>
          <cell r="G862">
            <v>0</v>
          </cell>
          <cell r="H862">
            <v>380.40049045972768</v>
          </cell>
          <cell r="I862">
            <v>11.608880937499999</v>
          </cell>
          <cell r="J862">
            <v>0</v>
          </cell>
          <cell r="K862">
            <v>0</v>
          </cell>
          <cell r="L862">
            <v>0</v>
          </cell>
          <cell r="M862">
            <v>0</v>
          </cell>
          <cell r="N862">
            <v>4.6822232451015893E-3</v>
          </cell>
          <cell r="O862">
            <v>10054.706689343257</v>
          </cell>
          <cell r="P862">
            <v>27066.696925798951</v>
          </cell>
          <cell r="Q862">
            <v>43521.336042489878</v>
          </cell>
          <cell r="R862">
            <v>56299.502121830905</v>
          </cell>
          <cell r="S862">
            <v>116168.65468880029</v>
          </cell>
          <cell r="T862">
            <v>1226.4178783484533</v>
          </cell>
          <cell r="U862">
            <v>1344.8126717695106</v>
          </cell>
          <cell r="V862">
            <v>1454.9893174643335</v>
          </cell>
          <cell r="W862">
            <v>1485.5998884878907</v>
          </cell>
          <cell r="X862">
            <v>1552.9543370000542</v>
          </cell>
          <cell r="Y862">
            <v>587.32286520435366</v>
          </cell>
          <cell r="Z862">
            <v>679.84905141966317</v>
          </cell>
          <cell r="AA862">
            <v>778.7135219140448</v>
          </cell>
          <cell r="AB862">
            <v>799.03629058498871</v>
          </cell>
          <cell r="AC862">
            <v>844.68027246708789</v>
          </cell>
          <cell r="AD862">
            <v>21.957785888564676</v>
          </cell>
          <cell r="AE862">
            <v>25.663640103753085</v>
          </cell>
          <cell r="AF862">
            <v>27.302057562501084</v>
          </cell>
          <cell r="AG862">
            <v>27.221852503483785</v>
          </cell>
          <cell r="AH862">
            <v>25.61091262341132</v>
          </cell>
        </row>
        <row r="863">
          <cell r="B863">
            <v>1002</v>
          </cell>
          <cell r="C863" t="str">
            <v>IA</v>
          </cell>
          <cell r="D863" t="str">
            <v>Municipal</v>
          </cell>
          <cell r="E863">
            <v>1.6150703670118005E-2</v>
          </cell>
          <cell r="F863">
            <v>0</v>
          </cell>
          <cell r="G863">
            <v>0</v>
          </cell>
          <cell r="H863">
            <v>380.40049045972768</v>
          </cell>
          <cell r="I863">
            <v>11.608880937499999</v>
          </cell>
          <cell r="J863">
            <v>0</v>
          </cell>
          <cell r="K863">
            <v>0</v>
          </cell>
          <cell r="L863">
            <v>0</v>
          </cell>
          <cell r="M863">
            <v>0</v>
          </cell>
          <cell r="N863">
            <v>4.6822232451015893E-3</v>
          </cell>
          <cell r="O863">
            <v>10054.706689343257</v>
          </cell>
          <cell r="P863">
            <v>27066.696925798951</v>
          </cell>
          <cell r="Q863">
            <v>43521.336042489878</v>
          </cell>
          <cell r="R863">
            <v>56299.502121830905</v>
          </cell>
          <cell r="S863">
            <v>116168.65468880029</v>
          </cell>
          <cell r="T863">
            <v>1226.4178783484533</v>
          </cell>
          <cell r="U863">
            <v>1344.8126717695106</v>
          </cell>
          <cell r="V863">
            <v>1454.9893174643335</v>
          </cell>
          <cell r="W863">
            <v>1485.5998884878907</v>
          </cell>
          <cell r="X863">
            <v>1552.9543370000542</v>
          </cell>
          <cell r="Y863">
            <v>587.32286520435366</v>
          </cell>
          <cell r="Z863">
            <v>679.84905141966317</v>
          </cell>
          <cell r="AA863">
            <v>778.7135219140448</v>
          </cell>
          <cell r="AB863">
            <v>799.03629058498871</v>
          </cell>
          <cell r="AC863">
            <v>844.68027246708789</v>
          </cell>
          <cell r="AD863">
            <v>21.957785888564676</v>
          </cell>
          <cell r="AE863">
            <v>25.663640103753085</v>
          </cell>
          <cell r="AF863">
            <v>27.302057562501084</v>
          </cell>
          <cell r="AG863">
            <v>27.221852503483785</v>
          </cell>
          <cell r="AH863">
            <v>25.61091262341132</v>
          </cell>
        </row>
        <row r="864">
          <cell r="B864">
            <v>1515</v>
          </cell>
          <cell r="C864" t="str">
            <v>IA</v>
          </cell>
          <cell r="D864" t="str">
            <v>Municipal</v>
          </cell>
          <cell r="E864">
            <v>1.6150703670118005E-2</v>
          </cell>
          <cell r="F864">
            <v>0</v>
          </cell>
          <cell r="G864">
            <v>0</v>
          </cell>
          <cell r="H864">
            <v>380.40049045972768</v>
          </cell>
          <cell r="I864">
            <v>11.608880937499999</v>
          </cell>
          <cell r="J864">
            <v>0</v>
          </cell>
          <cell r="K864">
            <v>0</v>
          </cell>
          <cell r="L864">
            <v>0</v>
          </cell>
          <cell r="M864">
            <v>0</v>
          </cell>
          <cell r="N864">
            <v>4.6822232451015893E-3</v>
          </cell>
          <cell r="O864">
            <v>10054.706689343257</v>
          </cell>
          <cell r="P864">
            <v>27066.696925798951</v>
          </cell>
          <cell r="Q864">
            <v>43521.336042489878</v>
          </cell>
          <cell r="R864">
            <v>56299.502121830905</v>
          </cell>
          <cell r="S864">
            <v>116168.65468880029</v>
          </cell>
          <cell r="T864">
            <v>1226.4178783484533</v>
          </cell>
          <cell r="U864">
            <v>1344.8126717695106</v>
          </cell>
          <cell r="V864">
            <v>1454.9893174643335</v>
          </cell>
          <cell r="W864">
            <v>1485.5998884878907</v>
          </cell>
          <cell r="X864">
            <v>1552.9543370000542</v>
          </cell>
          <cell r="Y864">
            <v>587.32286520435366</v>
          </cell>
          <cell r="Z864">
            <v>679.84905141966317</v>
          </cell>
          <cell r="AA864">
            <v>778.7135219140448</v>
          </cell>
          <cell r="AB864">
            <v>799.03629058498871</v>
          </cell>
          <cell r="AC864">
            <v>844.68027246708789</v>
          </cell>
          <cell r="AD864">
            <v>21.957785888564676</v>
          </cell>
          <cell r="AE864">
            <v>25.663640103753085</v>
          </cell>
          <cell r="AF864">
            <v>27.302057562501084</v>
          </cell>
          <cell r="AG864">
            <v>27.221852503483785</v>
          </cell>
          <cell r="AH864">
            <v>25.61091262341132</v>
          </cell>
        </row>
        <row r="865">
          <cell r="B865">
            <v>1824</v>
          </cell>
          <cell r="C865" t="str">
            <v>IA</v>
          </cell>
          <cell r="D865" t="str">
            <v>Municipal</v>
          </cell>
          <cell r="E865">
            <v>1.6150703670118005E-2</v>
          </cell>
          <cell r="F865">
            <v>0</v>
          </cell>
          <cell r="G865">
            <v>0</v>
          </cell>
          <cell r="H865">
            <v>380.40049045972768</v>
          </cell>
          <cell r="I865">
            <v>11.608880937499999</v>
          </cell>
          <cell r="J865">
            <v>0</v>
          </cell>
          <cell r="K865">
            <v>0</v>
          </cell>
          <cell r="L865">
            <v>0</v>
          </cell>
          <cell r="M865">
            <v>0</v>
          </cell>
          <cell r="N865">
            <v>4.6822232451015893E-3</v>
          </cell>
          <cell r="O865">
            <v>10054.706689343257</v>
          </cell>
          <cell r="P865">
            <v>27066.696925798951</v>
          </cell>
          <cell r="Q865">
            <v>43521.336042489878</v>
          </cell>
          <cell r="R865">
            <v>56299.502121830905</v>
          </cell>
          <cell r="S865">
            <v>116168.65468880029</v>
          </cell>
          <cell r="T865">
            <v>1226.4178783484533</v>
          </cell>
          <cell r="U865">
            <v>1344.8126717695106</v>
          </cell>
          <cell r="V865">
            <v>1454.9893174643335</v>
          </cell>
          <cell r="W865">
            <v>1485.5998884878907</v>
          </cell>
          <cell r="X865">
            <v>1552.9543370000542</v>
          </cell>
          <cell r="Y865">
            <v>587.32286520435366</v>
          </cell>
          <cell r="Z865">
            <v>679.84905141966317</v>
          </cell>
          <cell r="AA865">
            <v>778.7135219140448</v>
          </cell>
          <cell r="AB865">
            <v>799.03629058498871</v>
          </cell>
          <cell r="AC865">
            <v>844.68027246708789</v>
          </cell>
          <cell r="AD865">
            <v>21.957785888564676</v>
          </cell>
          <cell r="AE865">
            <v>25.663640103753085</v>
          </cell>
          <cell r="AF865">
            <v>27.302057562501084</v>
          </cell>
          <cell r="AG865">
            <v>27.221852503483785</v>
          </cell>
          <cell r="AH865">
            <v>25.61091262341132</v>
          </cell>
        </row>
        <row r="866">
          <cell r="B866">
            <v>1869</v>
          </cell>
          <cell r="C866" t="str">
            <v>IA</v>
          </cell>
          <cell r="D866" t="str">
            <v>Municipal</v>
          </cell>
          <cell r="E866">
            <v>1.6150703670118005E-2</v>
          </cell>
          <cell r="F866">
            <v>0</v>
          </cell>
          <cell r="G866">
            <v>0</v>
          </cell>
          <cell r="H866">
            <v>380.40049045972768</v>
          </cell>
          <cell r="I866">
            <v>11.608880937499999</v>
          </cell>
          <cell r="J866">
            <v>0</v>
          </cell>
          <cell r="K866">
            <v>0</v>
          </cell>
          <cell r="L866">
            <v>0</v>
          </cell>
          <cell r="M866">
            <v>0</v>
          </cell>
          <cell r="N866">
            <v>4.6822232451015893E-3</v>
          </cell>
          <cell r="O866">
            <v>10054.706689343257</v>
          </cell>
          <cell r="P866">
            <v>27066.696925798951</v>
          </cell>
          <cell r="Q866">
            <v>43521.336042489878</v>
          </cell>
          <cell r="R866">
            <v>56299.502121830905</v>
          </cell>
          <cell r="S866">
            <v>116168.65468880029</v>
          </cell>
          <cell r="T866">
            <v>1226.4178783484533</v>
          </cell>
          <cell r="U866">
            <v>1344.8126717695106</v>
          </cell>
          <cell r="V866">
            <v>1454.9893174643335</v>
          </cell>
          <cell r="W866">
            <v>1485.5998884878907</v>
          </cell>
          <cell r="X866">
            <v>1552.9543370000542</v>
          </cell>
          <cell r="Y866">
            <v>587.32286520435366</v>
          </cell>
          <cell r="Z866">
            <v>679.84905141966317</v>
          </cell>
          <cell r="AA866">
            <v>778.7135219140448</v>
          </cell>
          <cell r="AB866">
            <v>799.03629058498871</v>
          </cell>
          <cell r="AC866">
            <v>844.68027246708789</v>
          </cell>
          <cell r="AD866">
            <v>21.957785888564676</v>
          </cell>
          <cell r="AE866">
            <v>25.663640103753085</v>
          </cell>
          <cell r="AF866">
            <v>27.302057562501084</v>
          </cell>
          <cell r="AG866">
            <v>27.221852503483785</v>
          </cell>
          <cell r="AH866">
            <v>25.61091262341132</v>
          </cell>
        </row>
        <row r="867">
          <cell r="B867">
            <v>2183</v>
          </cell>
          <cell r="C867" t="str">
            <v>IA</v>
          </cell>
          <cell r="D867" t="str">
            <v>Municipal</v>
          </cell>
          <cell r="E867">
            <v>1.6150703670118005E-2</v>
          </cell>
          <cell r="F867">
            <v>0</v>
          </cell>
          <cell r="G867">
            <v>0</v>
          </cell>
          <cell r="H867">
            <v>380.40049045972768</v>
          </cell>
          <cell r="I867">
            <v>11.608880937499999</v>
          </cell>
          <cell r="J867">
            <v>0</v>
          </cell>
          <cell r="K867">
            <v>0</v>
          </cell>
          <cell r="L867">
            <v>0</v>
          </cell>
          <cell r="M867">
            <v>0</v>
          </cell>
          <cell r="N867">
            <v>4.6822232451015893E-3</v>
          </cell>
          <cell r="O867">
            <v>10054.706689343257</v>
          </cell>
          <cell r="P867">
            <v>27066.696925798951</v>
          </cell>
          <cell r="Q867">
            <v>43521.336042489878</v>
          </cell>
          <cell r="R867">
            <v>56299.502121830905</v>
          </cell>
          <cell r="S867">
            <v>116168.65468880029</v>
          </cell>
          <cell r="T867">
            <v>1226.4178783484533</v>
          </cell>
          <cell r="U867">
            <v>1344.8126717695106</v>
          </cell>
          <cell r="V867">
            <v>1454.9893174643335</v>
          </cell>
          <cell r="W867">
            <v>1485.5998884878907</v>
          </cell>
          <cell r="X867">
            <v>1552.9543370000542</v>
          </cell>
          <cell r="Y867">
            <v>587.32286520435366</v>
          </cell>
          <cell r="Z867">
            <v>679.84905141966317</v>
          </cell>
          <cell r="AA867">
            <v>778.7135219140448</v>
          </cell>
          <cell r="AB867">
            <v>799.03629058498871</v>
          </cell>
          <cell r="AC867">
            <v>844.68027246708789</v>
          </cell>
          <cell r="AD867">
            <v>21.957785888564676</v>
          </cell>
          <cell r="AE867">
            <v>25.663640103753085</v>
          </cell>
          <cell r="AF867">
            <v>27.302057562501084</v>
          </cell>
          <cell r="AG867">
            <v>27.221852503483785</v>
          </cell>
          <cell r="AH867">
            <v>25.61091262341132</v>
          </cell>
        </row>
        <row r="868">
          <cell r="B868">
            <v>2287</v>
          </cell>
          <cell r="C868" t="str">
            <v>IA</v>
          </cell>
          <cell r="D868" t="str">
            <v>Municipal</v>
          </cell>
          <cell r="E868">
            <v>1.6150703670118005E-2</v>
          </cell>
          <cell r="F868">
            <v>0</v>
          </cell>
          <cell r="G868">
            <v>0</v>
          </cell>
          <cell r="H868">
            <v>380.40049045972768</v>
          </cell>
          <cell r="I868">
            <v>11.608880937499999</v>
          </cell>
          <cell r="J868">
            <v>0</v>
          </cell>
          <cell r="K868">
            <v>0</v>
          </cell>
          <cell r="L868">
            <v>0</v>
          </cell>
          <cell r="M868">
            <v>0</v>
          </cell>
          <cell r="N868">
            <v>4.6822232451015893E-3</v>
          </cell>
          <cell r="O868">
            <v>10054.706689343257</v>
          </cell>
          <cell r="P868">
            <v>27066.696925798951</v>
          </cell>
          <cell r="Q868">
            <v>43521.336042489878</v>
          </cell>
          <cell r="R868">
            <v>56299.502121830905</v>
          </cell>
          <cell r="S868">
            <v>116168.65468880029</v>
          </cell>
          <cell r="T868">
            <v>1226.4178783484533</v>
          </cell>
          <cell r="U868">
            <v>1344.8126717695106</v>
          </cell>
          <cell r="V868">
            <v>1454.9893174643335</v>
          </cell>
          <cell r="W868">
            <v>1485.5998884878907</v>
          </cell>
          <cell r="X868">
            <v>1552.9543370000542</v>
          </cell>
          <cell r="Y868">
            <v>587.32286520435366</v>
          </cell>
          <cell r="Z868">
            <v>679.84905141966317</v>
          </cell>
          <cell r="AA868">
            <v>778.7135219140448</v>
          </cell>
          <cell r="AB868">
            <v>799.03629058498871</v>
          </cell>
          <cell r="AC868">
            <v>844.68027246708789</v>
          </cell>
          <cell r="AD868">
            <v>21.957785888564676</v>
          </cell>
          <cell r="AE868">
            <v>25.663640103753085</v>
          </cell>
          <cell r="AF868">
            <v>27.302057562501084</v>
          </cell>
          <cell r="AG868">
            <v>27.221852503483785</v>
          </cell>
          <cell r="AH868">
            <v>25.61091262341132</v>
          </cell>
        </row>
        <row r="869">
          <cell r="B869">
            <v>40390</v>
          </cell>
          <cell r="C869" t="str">
            <v>IA</v>
          </cell>
          <cell r="D869" t="str">
            <v>Municipal</v>
          </cell>
          <cell r="E869">
            <v>1.6150703670118005E-2</v>
          </cell>
          <cell r="F869">
            <v>0</v>
          </cell>
          <cell r="G869">
            <v>0</v>
          </cell>
          <cell r="H869">
            <v>380.40049045972768</v>
          </cell>
          <cell r="I869">
            <v>11.608880937499999</v>
          </cell>
          <cell r="J869">
            <v>0</v>
          </cell>
          <cell r="K869">
            <v>0</v>
          </cell>
          <cell r="L869">
            <v>0</v>
          </cell>
          <cell r="M869">
            <v>0</v>
          </cell>
          <cell r="N869">
            <v>4.6822232451015893E-3</v>
          </cell>
          <cell r="O869">
            <v>10054.706689343257</v>
          </cell>
          <cell r="P869">
            <v>27066.696925798951</v>
          </cell>
          <cell r="Q869">
            <v>43521.336042489878</v>
          </cell>
          <cell r="R869">
            <v>56299.502121830905</v>
          </cell>
          <cell r="S869">
            <v>116168.65468880029</v>
          </cell>
          <cell r="T869">
            <v>1226.4178783484533</v>
          </cell>
          <cell r="U869">
            <v>1344.8126717695106</v>
          </cell>
          <cell r="V869">
            <v>1454.9893174643335</v>
          </cell>
          <cell r="W869">
            <v>1485.5998884878907</v>
          </cell>
          <cell r="X869">
            <v>1552.9543370000542</v>
          </cell>
          <cell r="Y869">
            <v>587.32286520435366</v>
          </cell>
          <cell r="Z869">
            <v>679.84905141966317</v>
          </cell>
          <cell r="AA869">
            <v>778.7135219140448</v>
          </cell>
          <cell r="AB869">
            <v>799.03629058498871</v>
          </cell>
          <cell r="AC869">
            <v>844.68027246708789</v>
          </cell>
          <cell r="AD869">
            <v>21.957785888564676</v>
          </cell>
          <cell r="AE869">
            <v>25.663640103753085</v>
          </cell>
          <cell r="AF869">
            <v>27.302057562501084</v>
          </cell>
          <cell r="AG869">
            <v>27.221852503483785</v>
          </cell>
          <cell r="AH869">
            <v>25.61091262341132</v>
          </cell>
        </row>
        <row r="870">
          <cell r="B870">
            <v>2600</v>
          </cell>
          <cell r="C870" t="str">
            <v>IA</v>
          </cell>
          <cell r="D870" t="str">
            <v>Municipal</v>
          </cell>
          <cell r="E870">
            <v>1.6150703670118005E-2</v>
          </cell>
          <cell r="F870">
            <v>0</v>
          </cell>
          <cell r="G870">
            <v>0</v>
          </cell>
          <cell r="H870">
            <v>380.40049045972768</v>
          </cell>
          <cell r="I870">
            <v>11.608880937499999</v>
          </cell>
          <cell r="J870">
            <v>0</v>
          </cell>
          <cell r="K870">
            <v>0</v>
          </cell>
          <cell r="L870">
            <v>0</v>
          </cell>
          <cell r="M870">
            <v>0</v>
          </cell>
          <cell r="N870">
            <v>4.6822232451015893E-3</v>
          </cell>
          <cell r="O870">
            <v>10054.706689343257</v>
          </cell>
          <cell r="P870">
            <v>27066.696925798951</v>
          </cell>
          <cell r="Q870">
            <v>43521.336042489878</v>
          </cell>
          <cell r="R870">
            <v>56299.502121830905</v>
          </cell>
          <cell r="S870">
            <v>116168.65468880029</v>
          </cell>
          <cell r="T870">
            <v>1226.4178783484533</v>
          </cell>
          <cell r="U870">
            <v>1344.8126717695106</v>
          </cell>
          <cell r="V870">
            <v>1454.9893174643335</v>
          </cell>
          <cell r="W870">
            <v>1485.5998884878907</v>
          </cell>
          <cell r="X870">
            <v>1552.9543370000542</v>
          </cell>
          <cell r="Y870">
            <v>587.32286520435366</v>
          </cell>
          <cell r="Z870">
            <v>679.84905141966317</v>
          </cell>
          <cell r="AA870">
            <v>778.7135219140448</v>
          </cell>
          <cell r="AB870">
            <v>799.03629058498871</v>
          </cell>
          <cell r="AC870">
            <v>844.68027246708789</v>
          </cell>
          <cell r="AD870">
            <v>21.957785888564676</v>
          </cell>
          <cell r="AE870">
            <v>25.663640103753085</v>
          </cell>
          <cell r="AF870">
            <v>27.302057562501084</v>
          </cell>
          <cell r="AG870">
            <v>27.221852503483785</v>
          </cell>
          <cell r="AH870">
            <v>25.61091262341132</v>
          </cell>
        </row>
        <row r="871">
          <cell r="B871">
            <v>2809</v>
          </cell>
          <cell r="C871" t="str">
            <v>IA</v>
          </cell>
          <cell r="D871" t="str">
            <v>Municipal</v>
          </cell>
          <cell r="E871">
            <v>1.6150703670118005E-2</v>
          </cell>
          <cell r="F871">
            <v>0</v>
          </cell>
          <cell r="G871">
            <v>0</v>
          </cell>
          <cell r="H871">
            <v>380.40049045972768</v>
          </cell>
          <cell r="I871">
            <v>11.608880937499999</v>
          </cell>
          <cell r="J871">
            <v>0</v>
          </cell>
          <cell r="K871">
            <v>0</v>
          </cell>
          <cell r="L871">
            <v>0</v>
          </cell>
          <cell r="M871">
            <v>0</v>
          </cell>
          <cell r="N871">
            <v>4.6822232451015893E-3</v>
          </cell>
          <cell r="O871">
            <v>10054.706689343257</v>
          </cell>
          <cell r="P871">
            <v>27066.696925798951</v>
          </cell>
          <cell r="Q871">
            <v>43521.336042489878</v>
          </cell>
          <cell r="R871">
            <v>56299.502121830905</v>
          </cell>
          <cell r="S871">
            <v>116168.65468880029</v>
          </cell>
          <cell r="T871">
            <v>1226.4178783484533</v>
          </cell>
          <cell r="U871">
            <v>1344.8126717695106</v>
          </cell>
          <cell r="V871">
            <v>1454.9893174643335</v>
          </cell>
          <cell r="W871">
            <v>1485.5998884878907</v>
          </cell>
          <cell r="X871">
            <v>1552.9543370000542</v>
          </cell>
          <cell r="Y871">
            <v>587.32286520435366</v>
          </cell>
          <cell r="Z871">
            <v>679.84905141966317</v>
          </cell>
          <cell r="AA871">
            <v>778.7135219140448</v>
          </cell>
          <cell r="AB871">
            <v>799.03629058498871</v>
          </cell>
          <cell r="AC871">
            <v>844.68027246708789</v>
          </cell>
          <cell r="AD871">
            <v>21.957785888564676</v>
          </cell>
          <cell r="AE871">
            <v>25.663640103753085</v>
          </cell>
          <cell r="AF871">
            <v>27.302057562501084</v>
          </cell>
          <cell r="AG871">
            <v>27.221852503483785</v>
          </cell>
          <cell r="AH871">
            <v>25.61091262341132</v>
          </cell>
        </row>
        <row r="872">
          <cell r="B872">
            <v>3029</v>
          </cell>
          <cell r="C872" t="str">
            <v>IA</v>
          </cell>
          <cell r="D872" t="str">
            <v>Municipal</v>
          </cell>
          <cell r="E872">
            <v>1.6150703670118005E-2</v>
          </cell>
          <cell r="F872">
            <v>0</v>
          </cell>
          <cell r="G872">
            <v>0</v>
          </cell>
          <cell r="H872">
            <v>380.40049045972768</v>
          </cell>
          <cell r="I872">
            <v>11.608880937499999</v>
          </cell>
          <cell r="J872">
            <v>0</v>
          </cell>
          <cell r="K872">
            <v>0</v>
          </cell>
          <cell r="L872">
            <v>0</v>
          </cell>
          <cell r="M872">
            <v>0</v>
          </cell>
          <cell r="N872">
            <v>4.6822232451015893E-3</v>
          </cell>
          <cell r="O872">
            <v>10054.706689343257</v>
          </cell>
          <cell r="P872">
            <v>27066.696925798951</v>
          </cell>
          <cell r="Q872">
            <v>43521.336042489878</v>
          </cell>
          <cell r="R872">
            <v>56299.502121830905</v>
          </cell>
          <cell r="S872">
            <v>116168.65468880029</v>
          </cell>
          <cell r="T872">
            <v>1226.4178783484533</v>
          </cell>
          <cell r="U872">
            <v>1344.8126717695106</v>
          </cell>
          <cell r="V872">
            <v>1454.9893174643335</v>
          </cell>
          <cell r="W872">
            <v>1485.5998884878907</v>
          </cell>
          <cell r="X872">
            <v>1552.9543370000542</v>
          </cell>
          <cell r="Y872">
            <v>587.32286520435366</v>
          </cell>
          <cell r="Z872">
            <v>679.84905141966317</v>
          </cell>
          <cell r="AA872">
            <v>778.7135219140448</v>
          </cell>
          <cell r="AB872">
            <v>799.03629058498871</v>
          </cell>
          <cell r="AC872">
            <v>844.68027246708789</v>
          </cell>
          <cell r="AD872">
            <v>21.957785888564676</v>
          </cell>
          <cell r="AE872">
            <v>25.663640103753085</v>
          </cell>
          <cell r="AF872">
            <v>27.302057562501084</v>
          </cell>
          <cell r="AG872">
            <v>27.221852503483785</v>
          </cell>
          <cell r="AH872">
            <v>25.61091262341132</v>
          </cell>
        </row>
        <row r="873">
          <cell r="B873">
            <v>3900</v>
          </cell>
          <cell r="C873" t="str">
            <v>IA</v>
          </cell>
          <cell r="D873" t="str">
            <v>Municipal</v>
          </cell>
          <cell r="E873">
            <v>1.6150703670118005E-2</v>
          </cell>
          <cell r="F873">
            <v>0</v>
          </cell>
          <cell r="G873">
            <v>0</v>
          </cell>
          <cell r="H873">
            <v>380.40049045972768</v>
          </cell>
          <cell r="I873">
            <v>11.608880937499999</v>
          </cell>
          <cell r="J873">
            <v>0</v>
          </cell>
          <cell r="K873">
            <v>0</v>
          </cell>
          <cell r="L873">
            <v>0</v>
          </cell>
          <cell r="M873">
            <v>0</v>
          </cell>
          <cell r="N873">
            <v>4.6822232451015893E-3</v>
          </cell>
          <cell r="O873">
            <v>10054.706689343257</v>
          </cell>
          <cell r="P873">
            <v>27066.696925798951</v>
          </cell>
          <cell r="Q873">
            <v>43521.336042489878</v>
          </cell>
          <cell r="R873">
            <v>56299.502121830905</v>
          </cell>
          <cell r="S873">
            <v>116168.65468880029</v>
          </cell>
          <cell r="T873">
            <v>1226.4178783484533</v>
          </cell>
          <cell r="U873">
            <v>1344.8126717695106</v>
          </cell>
          <cell r="V873">
            <v>1454.9893174643335</v>
          </cell>
          <cell r="W873">
            <v>1485.5998884878907</v>
          </cell>
          <cell r="X873">
            <v>1552.9543370000542</v>
          </cell>
          <cell r="Y873">
            <v>587.32286520435366</v>
          </cell>
          <cell r="Z873">
            <v>679.84905141966317</v>
          </cell>
          <cell r="AA873">
            <v>778.7135219140448</v>
          </cell>
          <cell r="AB873">
            <v>799.03629058498871</v>
          </cell>
          <cell r="AC873">
            <v>844.68027246708789</v>
          </cell>
          <cell r="AD873">
            <v>21.957785888564676</v>
          </cell>
          <cell r="AE873">
            <v>25.663640103753085</v>
          </cell>
          <cell r="AF873">
            <v>27.302057562501084</v>
          </cell>
          <cell r="AG873">
            <v>27.221852503483785</v>
          </cell>
          <cell r="AH873">
            <v>25.61091262341132</v>
          </cell>
        </row>
        <row r="874">
          <cell r="B874">
            <v>4305</v>
          </cell>
          <cell r="C874" t="str">
            <v>IA</v>
          </cell>
          <cell r="D874" t="str">
            <v>Municipal</v>
          </cell>
          <cell r="E874">
            <v>1.6150703670118005E-2</v>
          </cell>
          <cell r="F874">
            <v>0</v>
          </cell>
          <cell r="G874">
            <v>0</v>
          </cell>
          <cell r="H874">
            <v>380.40049045972768</v>
          </cell>
          <cell r="I874">
            <v>11.608880937499999</v>
          </cell>
          <cell r="J874">
            <v>0</v>
          </cell>
          <cell r="K874">
            <v>0</v>
          </cell>
          <cell r="L874">
            <v>0</v>
          </cell>
          <cell r="M874">
            <v>0</v>
          </cell>
          <cell r="N874">
            <v>4.6822232451015893E-3</v>
          </cell>
          <cell r="O874">
            <v>10054.706689343257</v>
          </cell>
          <cell r="P874">
            <v>27066.696925798951</v>
          </cell>
          <cell r="Q874">
            <v>43521.336042489878</v>
          </cell>
          <cell r="R874">
            <v>56299.502121830905</v>
          </cell>
          <cell r="S874">
            <v>116168.65468880029</v>
          </cell>
          <cell r="T874">
            <v>1226.4178783484533</v>
          </cell>
          <cell r="U874">
            <v>1344.8126717695106</v>
          </cell>
          <cell r="V874">
            <v>1454.9893174643335</v>
          </cell>
          <cell r="W874">
            <v>1485.5998884878907</v>
          </cell>
          <cell r="X874">
            <v>1552.9543370000542</v>
          </cell>
          <cell r="Y874">
            <v>587.32286520435366</v>
          </cell>
          <cell r="Z874">
            <v>679.84905141966317</v>
          </cell>
          <cell r="AA874">
            <v>778.7135219140448</v>
          </cell>
          <cell r="AB874">
            <v>799.03629058498871</v>
          </cell>
          <cell r="AC874">
            <v>844.68027246708789</v>
          </cell>
          <cell r="AD874">
            <v>21.957785888564676</v>
          </cell>
          <cell r="AE874">
            <v>25.663640103753085</v>
          </cell>
          <cell r="AF874">
            <v>27.302057562501084</v>
          </cell>
          <cell r="AG874">
            <v>27.221852503483785</v>
          </cell>
          <cell r="AH874">
            <v>25.61091262341132</v>
          </cell>
        </row>
        <row r="875">
          <cell r="B875">
            <v>4375</v>
          </cell>
          <cell r="C875" t="str">
            <v>IA</v>
          </cell>
          <cell r="D875" t="str">
            <v>Municipal</v>
          </cell>
          <cell r="E875">
            <v>1.6150703670118005E-2</v>
          </cell>
          <cell r="F875">
            <v>0</v>
          </cell>
          <cell r="G875">
            <v>0</v>
          </cell>
          <cell r="H875">
            <v>380.40049045972768</v>
          </cell>
          <cell r="I875">
            <v>11.608880937499999</v>
          </cell>
          <cell r="J875">
            <v>0</v>
          </cell>
          <cell r="K875">
            <v>0</v>
          </cell>
          <cell r="L875">
            <v>0</v>
          </cell>
          <cell r="M875">
            <v>0</v>
          </cell>
          <cell r="N875">
            <v>4.6822232451015893E-3</v>
          </cell>
          <cell r="O875">
            <v>10054.706689343257</v>
          </cell>
          <cell r="P875">
            <v>27066.696925798951</v>
          </cell>
          <cell r="Q875">
            <v>43521.336042489878</v>
          </cell>
          <cell r="R875">
            <v>56299.502121830905</v>
          </cell>
          <cell r="S875">
            <v>116168.65468880029</v>
          </cell>
          <cell r="T875">
            <v>1226.4178783484533</v>
          </cell>
          <cell r="U875">
            <v>1344.8126717695106</v>
          </cell>
          <cell r="V875">
            <v>1454.9893174643335</v>
          </cell>
          <cell r="W875">
            <v>1485.5998884878907</v>
          </cell>
          <cell r="X875">
            <v>1552.9543370000542</v>
          </cell>
          <cell r="Y875">
            <v>587.32286520435366</v>
          </cell>
          <cell r="Z875">
            <v>679.84905141966317</v>
          </cell>
          <cell r="AA875">
            <v>778.7135219140448</v>
          </cell>
          <cell r="AB875">
            <v>799.03629058498871</v>
          </cell>
          <cell r="AC875">
            <v>844.68027246708789</v>
          </cell>
          <cell r="AD875">
            <v>21.957785888564676</v>
          </cell>
          <cell r="AE875">
            <v>25.663640103753085</v>
          </cell>
          <cell r="AF875">
            <v>27.302057562501084</v>
          </cell>
          <cell r="AG875">
            <v>27.221852503483785</v>
          </cell>
          <cell r="AH875">
            <v>25.61091262341132</v>
          </cell>
        </row>
        <row r="876">
          <cell r="B876">
            <v>4304</v>
          </cell>
          <cell r="C876" t="str">
            <v>IA</v>
          </cell>
          <cell r="D876" t="str">
            <v>Municipal</v>
          </cell>
          <cell r="E876">
            <v>1.6150703670118005E-2</v>
          </cell>
          <cell r="F876">
            <v>0</v>
          </cell>
          <cell r="G876">
            <v>0</v>
          </cell>
          <cell r="H876">
            <v>380.40049045972768</v>
          </cell>
          <cell r="I876">
            <v>11.608880937499999</v>
          </cell>
          <cell r="J876">
            <v>0</v>
          </cell>
          <cell r="K876">
            <v>0</v>
          </cell>
          <cell r="L876">
            <v>0</v>
          </cell>
          <cell r="M876">
            <v>0</v>
          </cell>
          <cell r="N876">
            <v>4.6822232451015893E-3</v>
          </cell>
          <cell r="O876">
            <v>10054.706689343257</v>
          </cell>
          <cell r="P876">
            <v>27066.696925798951</v>
          </cell>
          <cell r="Q876">
            <v>43521.336042489878</v>
          </cell>
          <cell r="R876">
            <v>56299.502121830905</v>
          </cell>
          <cell r="S876">
            <v>116168.65468880029</v>
          </cell>
          <cell r="T876">
            <v>1226.4178783484533</v>
          </cell>
          <cell r="U876">
            <v>1344.8126717695106</v>
          </cell>
          <cell r="V876">
            <v>1454.9893174643335</v>
          </cell>
          <cell r="W876">
            <v>1485.5998884878907</v>
          </cell>
          <cell r="X876">
            <v>1552.9543370000542</v>
          </cell>
          <cell r="Y876">
            <v>587.32286520435366</v>
          </cell>
          <cell r="Z876">
            <v>679.84905141966317</v>
          </cell>
          <cell r="AA876">
            <v>778.7135219140448</v>
          </cell>
          <cell r="AB876">
            <v>799.03629058498871</v>
          </cell>
          <cell r="AC876">
            <v>844.68027246708789</v>
          </cell>
          <cell r="AD876">
            <v>21.957785888564676</v>
          </cell>
          <cell r="AE876">
            <v>25.663640103753085</v>
          </cell>
          <cell r="AF876">
            <v>27.302057562501084</v>
          </cell>
          <cell r="AG876">
            <v>27.221852503483785</v>
          </cell>
          <cell r="AH876">
            <v>25.61091262341132</v>
          </cell>
        </row>
        <row r="877">
          <cell r="B877">
            <v>4791</v>
          </cell>
          <cell r="C877" t="str">
            <v>IA</v>
          </cell>
          <cell r="D877" t="str">
            <v>Municipal</v>
          </cell>
          <cell r="E877">
            <v>1.6150703670118005E-2</v>
          </cell>
          <cell r="F877">
            <v>0</v>
          </cell>
          <cell r="G877">
            <v>0</v>
          </cell>
          <cell r="H877">
            <v>380.40049045972768</v>
          </cell>
          <cell r="I877">
            <v>11.608880937499999</v>
          </cell>
          <cell r="J877">
            <v>0</v>
          </cell>
          <cell r="K877">
            <v>0</v>
          </cell>
          <cell r="L877">
            <v>0</v>
          </cell>
          <cell r="M877">
            <v>0</v>
          </cell>
          <cell r="N877">
            <v>4.6822232451015893E-3</v>
          </cell>
          <cell r="O877">
            <v>10054.706689343257</v>
          </cell>
          <cell r="P877">
            <v>27066.696925798951</v>
          </cell>
          <cell r="Q877">
            <v>43521.336042489878</v>
          </cell>
          <cell r="R877">
            <v>56299.502121830905</v>
          </cell>
          <cell r="S877">
            <v>116168.65468880029</v>
          </cell>
          <cell r="T877">
            <v>1226.4178783484533</v>
          </cell>
          <cell r="U877">
            <v>1344.8126717695106</v>
          </cell>
          <cell r="V877">
            <v>1454.9893174643335</v>
          </cell>
          <cell r="W877">
            <v>1485.5998884878907</v>
          </cell>
          <cell r="X877">
            <v>1552.9543370000542</v>
          </cell>
          <cell r="Y877">
            <v>587.32286520435366</v>
          </cell>
          <cell r="Z877">
            <v>679.84905141966317</v>
          </cell>
          <cell r="AA877">
            <v>778.7135219140448</v>
          </cell>
          <cell r="AB877">
            <v>799.03629058498871</v>
          </cell>
          <cell r="AC877">
            <v>844.68027246708789</v>
          </cell>
          <cell r="AD877">
            <v>21.957785888564676</v>
          </cell>
          <cell r="AE877">
            <v>25.663640103753085</v>
          </cell>
          <cell r="AF877">
            <v>27.302057562501084</v>
          </cell>
          <cell r="AG877">
            <v>27.221852503483785</v>
          </cell>
          <cell r="AH877">
            <v>25.61091262341132</v>
          </cell>
        </row>
        <row r="878">
          <cell r="B878">
            <v>4919</v>
          </cell>
          <cell r="C878" t="str">
            <v>IA</v>
          </cell>
          <cell r="D878" t="str">
            <v>Municipal</v>
          </cell>
          <cell r="E878">
            <v>1.6150703670118005E-2</v>
          </cell>
          <cell r="F878">
            <v>0</v>
          </cell>
          <cell r="G878">
            <v>0</v>
          </cell>
          <cell r="H878">
            <v>380.40049045972768</v>
          </cell>
          <cell r="I878">
            <v>11.608880937499999</v>
          </cell>
          <cell r="J878">
            <v>0</v>
          </cell>
          <cell r="K878">
            <v>0</v>
          </cell>
          <cell r="L878">
            <v>0</v>
          </cell>
          <cell r="M878">
            <v>0</v>
          </cell>
          <cell r="N878">
            <v>4.6822232451015893E-3</v>
          </cell>
          <cell r="O878">
            <v>10054.706689343257</v>
          </cell>
          <cell r="P878">
            <v>27066.696925798951</v>
          </cell>
          <cell r="Q878">
            <v>43521.336042489878</v>
          </cell>
          <cell r="R878">
            <v>56299.502121830905</v>
          </cell>
          <cell r="S878">
            <v>116168.65468880029</v>
          </cell>
          <cell r="T878">
            <v>1226.4178783484533</v>
          </cell>
          <cell r="U878">
            <v>1344.8126717695106</v>
          </cell>
          <cell r="V878">
            <v>1454.9893174643335</v>
          </cell>
          <cell r="W878">
            <v>1485.5998884878907</v>
          </cell>
          <cell r="X878">
            <v>1552.9543370000542</v>
          </cell>
          <cell r="Y878">
            <v>587.32286520435366</v>
          </cell>
          <cell r="Z878">
            <v>679.84905141966317</v>
          </cell>
          <cell r="AA878">
            <v>778.7135219140448</v>
          </cell>
          <cell r="AB878">
            <v>799.03629058498871</v>
          </cell>
          <cell r="AC878">
            <v>844.68027246708789</v>
          </cell>
          <cell r="AD878">
            <v>21.957785888564676</v>
          </cell>
          <cell r="AE878">
            <v>25.663640103753085</v>
          </cell>
          <cell r="AF878">
            <v>27.302057562501084</v>
          </cell>
          <cell r="AG878">
            <v>27.221852503483785</v>
          </cell>
          <cell r="AH878">
            <v>25.61091262341132</v>
          </cell>
        </row>
        <row r="879">
          <cell r="B879">
            <v>5056</v>
          </cell>
          <cell r="C879" t="str">
            <v>IA</v>
          </cell>
          <cell r="D879" t="str">
            <v>Municipal</v>
          </cell>
          <cell r="E879">
            <v>1.6150703670118005E-2</v>
          </cell>
          <cell r="F879">
            <v>0</v>
          </cell>
          <cell r="G879">
            <v>0</v>
          </cell>
          <cell r="H879">
            <v>380.40049045972768</v>
          </cell>
          <cell r="I879">
            <v>11.608880937499999</v>
          </cell>
          <cell r="J879">
            <v>0</v>
          </cell>
          <cell r="K879">
            <v>0</v>
          </cell>
          <cell r="L879">
            <v>0</v>
          </cell>
          <cell r="M879">
            <v>0</v>
          </cell>
          <cell r="N879">
            <v>4.6822232451015893E-3</v>
          </cell>
          <cell r="O879">
            <v>10054.706689343257</v>
          </cell>
          <cell r="P879">
            <v>27066.696925798951</v>
          </cell>
          <cell r="Q879">
            <v>43521.336042489878</v>
          </cell>
          <cell r="R879">
            <v>56299.502121830905</v>
          </cell>
          <cell r="S879">
            <v>116168.65468880029</v>
          </cell>
          <cell r="T879">
            <v>1226.4178783484533</v>
          </cell>
          <cell r="U879">
            <v>1344.8126717695106</v>
          </cell>
          <cell r="V879">
            <v>1454.9893174643335</v>
          </cell>
          <cell r="W879">
            <v>1485.5998884878907</v>
          </cell>
          <cell r="X879">
            <v>1552.9543370000542</v>
          </cell>
          <cell r="Y879">
            <v>587.32286520435366</v>
          </cell>
          <cell r="Z879">
            <v>679.84905141966317</v>
          </cell>
          <cell r="AA879">
            <v>778.7135219140448</v>
          </cell>
          <cell r="AB879">
            <v>799.03629058498871</v>
          </cell>
          <cell r="AC879">
            <v>844.68027246708789</v>
          </cell>
          <cell r="AD879">
            <v>21.957785888564676</v>
          </cell>
          <cell r="AE879">
            <v>25.663640103753085</v>
          </cell>
          <cell r="AF879">
            <v>27.302057562501084</v>
          </cell>
          <cell r="AG879">
            <v>27.221852503483785</v>
          </cell>
          <cell r="AH879">
            <v>25.61091262341132</v>
          </cell>
        </row>
        <row r="880">
          <cell r="B880">
            <v>5076</v>
          </cell>
          <cell r="C880" t="str">
            <v>IA</v>
          </cell>
          <cell r="D880" t="str">
            <v>Municipal</v>
          </cell>
          <cell r="E880">
            <v>1.6150703670118005E-2</v>
          </cell>
          <cell r="F880">
            <v>0</v>
          </cell>
          <cell r="G880">
            <v>0</v>
          </cell>
          <cell r="H880">
            <v>380.40049045972768</v>
          </cell>
          <cell r="I880">
            <v>11.608880937499999</v>
          </cell>
          <cell r="J880">
            <v>0</v>
          </cell>
          <cell r="K880">
            <v>0</v>
          </cell>
          <cell r="L880">
            <v>0</v>
          </cell>
          <cell r="M880">
            <v>0</v>
          </cell>
          <cell r="N880">
            <v>4.6822232451015893E-3</v>
          </cell>
          <cell r="O880">
            <v>10054.706689343257</v>
          </cell>
          <cell r="P880">
            <v>27066.696925798951</v>
          </cell>
          <cell r="Q880">
            <v>43521.336042489878</v>
          </cell>
          <cell r="R880">
            <v>56299.502121830905</v>
          </cell>
          <cell r="S880">
            <v>116168.65468880029</v>
          </cell>
          <cell r="T880">
            <v>1226.4178783484533</v>
          </cell>
          <cell r="U880">
            <v>1344.8126717695106</v>
          </cell>
          <cell r="V880">
            <v>1454.9893174643335</v>
          </cell>
          <cell r="W880">
            <v>1485.5998884878907</v>
          </cell>
          <cell r="X880">
            <v>1552.9543370000542</v>
          </cell>
          <cell r="Y880">
            <v>587.32286520435366</v>
          </cell>
          <cell r="Z880">
            <v>679.84905141966317</v>
          </cell>
          <cell r="AA880">
            <v>778.7135219140448</v>
          </cell>
          <cell r="AB880">
            <v>799.03629058498871</v>
          </cell>
          <cell r="AC880">
            <v>844.68027246708789</v>
          </cell>
          <cell r="AD880">
            <v>21.957785888564676</v>
          </cell>
          <cell r="AE880">
            <v>25.663640103753085</v>
          </cell>
          <cell r="AF880">
            <v>27.302057562501084</v>
          </cell>
          <cell r="AG880">
            <v>27.221852503483785</v>
          </cell>
          <cell r="AH880">
            <v>25.61091262341132</v>
          </cell>
        </row>
        <row r="881">
          <cell r="B881">
            <v>5155</v>
          </cell>
          <cell r="C881" t="str">
            <v>IA</v>
          </cell>
          <cell r="D881" t="str">
            <v>Municipal</v>
          </cell>
          <cell r="E881">
            <v>1.6150703670118005E-2</v>
          </cell>
          <cell r="F881">
            <v>0</v>
          </cell>
          <cell r="G881">
            <v>0</v>
          </cell>
          <cell r="H881">
            <v>380.40049045972768</v>
          </cell>
          <cell r="I881">
            <v>11.608880937499999</v>
          </cell>
          <cell r="J881">
            <v>0</v>
          </cell>
          <cell r="K881">
            <v>0</v>
          </cell>
          <cell r="L881">
            <v>0</v>
          </cell>
          <cell r="M881">
            <v>0</v>
          </cell>
          <cell r="N881">
            <v>4.6822232451015893E-3</v>
          </cell>
          <cell r="O881">
            <v>10054.706689343257</v>
          </cell>
          <cell r="P881">
            <v>27066.696925798951</v>
          </cell>
          <cell r="Q881">
            <v>43521.336042489878</v>
          </cell>
          <cell r="R881">
            <v>56299.502121830905</v>
          </cell>
          <cell r="S881">
            <v>116168.65468880029</v>
          </cell>
          <cell r="T881">
            <v>1226.4178783484533</v>
          </cell>
          <cell r="U881">
            <v>1344.8126717695106</v>
          </cell>
          <cell r="V881">
            <v>1454.9893174643335</v>
          </cell>
          <cell r="W881">
            <v>1485.5998884878907</v>
          </cell>
          <cell r="X881">
            <v>1552.9543370000542</v>
          </cell>
          <cell r="Y881">
            <v>587.32286520435366</v>
          </cell>
          <cell r="Z881">
            <v>679.84905141966317</v>
          </cell>
          <cell r="AA881">
            <v>778.7135219140448</v>
          </cell>
          <cell r="AB881">
            <v>799.03629058498871</v>
          </cell>
          <cell r="AC881">
            <v>844.68027246708789</v>
          </cell>
          <cell r="AD881">
            <v>21.957785888564676</v>
          </cell>
          <cell r="AE881">
            <v>25.663640103753085</v>
          </cell>
          <cell r="AF881">
            <v>27.302057562501084</v>
          </cell>
          <cell r="AG881">
            <v>27.221852503483785</v>
          </cell>
          <cell r="AH881">
            <v>25.61091262341132</v>
          </cell>
        </row>
        <row r="882">
          <cell r="B882">
            <v>5529</v>
          </cell>
          <cell r="C882" t="str">
            <v>IA</v>
          </cell>
          <cell r="D882" t="str">
            <v>Municipal</v>
          </cell>
          <cell r="E882">
            <v>1.6150703670118005E-2</v>
          </cell>
          <cell r="F882">
            <v>0</v>
          </cell>
          <cell r="G882">
            <v>0</v>
          </cell>
          <cell r="H882">
            <v>380.40049045972768</v>
          </cell>
          <cell r="I882">
            <v>11.608880937499999</v>
          </cell>
          <cell r="J882">
            <v>0</v>
          </cell>
          <cell r="K882">
            <v>0</v>
          </cell>
          <cell r="L882">
            <v>0</v>
          </cell>
          <cell r="M882">
            <v>0</v>
          </cell>
          <cell r="N882">
            <v>4.6822232451015893E-3</v>
          </cell>
          <cell r="O882">
            <v>10054.706689343257</v>
          </cell>
          <cell r="P882">
            <v>27066.696925798951</v>
          </cell>
          <cell r="Q882">
            <v>43521.336042489878</v>
          </cell>
          <cell r="R882">
            <v>56299.502121830905</v>
          </cell>
          <cell r="S882">
            <v>116168.65468880029</v>
          </cell>
          <cell r="T882">
            <v>1226.4178783484533</v>
          </cell>
          <cell r="U882">
            <v>1344.8126717695106</v>
          </cell>
          <cell r="V882">
            <v>1454.9893174643335</v>
          </cell>
          <cell r="W882">
            <v>1485.5998884878907</v>
          </cell>
          <cell r="X882">
            <v>1552.9543370000542</v>
          </cell>
          <cell r="Y882">
            <v>587.32286520435366</v>
          </cell>
          <cell r="Z882">
            <v>679.84905141966317</v>
          </cell>
          <cell r="AA882">
            <v>778.7135219140448</v>
          </cell>
          <cell r="AB882">
            <v>799.03629058498871</v>
          </cell>
          <cell r="AC882">
            <v>844.68027246708789</v>
          </cell>
          <cell r="AD882">
            <v>21.957785888564676</v>
          </cell>
          <cell r="AE882">
            <v>25.663640103753085</v>
          </cell>
          <cell r="AF882">
            <v>27.302057562501084</v>
          </cell>
          <cell r="AG882">
            <v>27.221852503483785</v>
          </cell>
          <cell r="AH882">
            <v>25.61091262341132</v>
          </cell>
        </row>
        <row r="883">
          <cell r="B883">
            <v>5518</v>
          </cell>
          <cell r="C883" t="str">
            <v>IA</v>
          </cell>
          <cell r="D883" t="str">
            <v>Municipal</v>
          </cell>
          <cell r="E883">
            <v>1.6150703670118005E-2</v>
          </cell>
          <cell r="F883">
            <v>0</v>
          </cell>
          <cell r="G883">
            <v>0</v>
          </cell>
          <cell r="H883">
            <v>380.40049045972768</v>
          </cell>
          <cell r="I883">
            <v>11.608880937499999</v>
          </cell>
          <cell r="J883">
            <v>0</v>
          </cell>
          <cell r="K883">
            <v>0</v>
          </cell>
          <cell r="L883">
            <v>0</v>
          </cell>
          <cell r="M883">
            <v>0</v>
          </cell>
          <cell r="N883">
            <v>4.6822232451015893E-3</v>
          </cell>
          <cell r="O883">
            <v>10054.706689343257</v>
          </cell>
          <cell r="P883">
            <v>27066.696925798951</v>
          </cell>
          <cell r="Q883">
            <v>43521.336042489878</v>
          </cell>
          <cell r="R883">
            <v>56299.502121830905</v>
          </cell>
          <cell r="S883">
            <v>116168.65468880029</v>
          </cell>
          <cell r="T883">
            <v>1226.4178783484533</v>
          </cell>
          <cell r="U883">
            <v>1344.8126717695106</v>
          </cell>
          <cell r="V883">
            <v>1454.9893174643335</v>
          </cell>
          <cell r="W883">
            <v>1485.5998884878907</v>
          </cell>
          <cell r="X883">
            <v>1552.9543370000542</v>
          </cell>
          <cell r="Y883">
            <v>587.32286520435366</v>
          </cell>
          <cell r="Z883">
            <v>679.84905141966317</v>
          </cell>
          <cell r="AA883">
            <v>778.7135219140448</v>
          </cell>
          <cell r="AB883">
            <v>799.03629058498871</v>
          </cell>
          <cell r="AC883">
            <v>844.68027246708789</v>
          </cell>
          <cell r="AD883">
            <v>21.957785888564676</v>
          </cell>
          <cell r="AE883">
            <v>25.663640103753085</v>
          </cell>
          <cell r="AF883">
            <v>27.302057562501084</v>
          </cell>
          <cell r="AG883">
            <v>27.221852503483785</v>
          </cell>
          <cell r="AH883">
            <v>25.61091262341132</v>
          </cell>
        </row>
        <row r="884">
          <cell r="B884">
            <v>5563</v>
          </cell>
          <cell r="C884" t="str">
            <v>IA</v>
          </cell>
          <cell r="D884" t="str">
            <v>Municipal</v>
          </cell>
          <cell r="E884">
            <v>1.6150703670118005E-2</v>
          </cell>
          <cell r="F884">
            <v>0</v>
          </cell>
          <cell r="G884">
            <v>0</v>
          </cell>
          <cell r="H884">
            <v>380.40049045972768</v>
          </cell>
          <cell r="I884">
            <v>11.608880937499999</v>
          </cell>
          <cell r="J884">
            <v>0</v>
          </cell>
          <cell r="K884">
            <v>0</v>
          </cell>
          <cell r="L884">
            <v>0</v>
          </cell>
          <cell r="M884">
            <v>0</v>
          </cell>
          <cell r="N884">
            <v>4.6822232451015893E-3</v>
          </cell>
          <cell r="O884">
            <v>10054.706689343257</v>
          </cell>
          <cell r="P884">
            <v>27066.696925798951</v>
          </cell>
          <cell r="Q884">
            <v>43521.336042489878</v>
          </cell>
          <cell r="R884">
            <v>56299.502121830905</v>
          </cell>
          <cell r="S884">
            <v>116168.65468880029</v>
          </cell>
          <cell r="T884">
            <v>1226.4178783484533</v>
          </cell>
          <cell r="U884">
            <v>1344.8126717695106</v>
          </cell>
          <cell r="V884">
            <v>1454.9893174643335</v>
          </cell>
          <cell r="W884">
            <v>1485.5998884878907</v>
          </cell>
          <cell r="X884">
            <v>1552.9543370000542</v>
          </cell>
          <cell r="Y884">
            <v>587.32286520435366</v>
          </cell>
          <cell r="Z884">
            <v>679.84905141966317</v>
          </cell>
          <cell r="AA884">
            <v>778.7135219140448</v>
          </cell>
          <cell r="AB884">
            <v>799.03629058498871</v>
          </cell>
          <cell r="AC884">
            <v>844.68027246708789</v>
          </cell>
          <cell r="AD884">
            <v>21.957785888564676</v>
          </cell>
          <cell r="AE884">
            <v>25.663640103753085</v>
          </cell>
          <cell r="AF884">
            <v>27.302057562501084</v>
          </cell>
          <cell r="AG884">
            <v>27.221852503483785</v>
          </cell>
          <cell r="AH884">
            <v>25.61091262341132</v>
          </cell>
        </row>
        <row r="885">
          <cell r="B885">
            <v>5827</v>
          </cell>
          <cell r="C885" t="str">
            <v>IA</v>
          </cell>
          <cell r="D885" t="str">
            <v>Municipal</v>
          </cell>
          <cell r="E885">
            <v>1.6150703670118005E-2</v>
          </cell>
          <cell r="F885">
            <v>0</v>
          </cell>
          <cell r="G885">
            <v>0</v>
          </cell>
          <cell r="H885">
            <v>380.40049045972768</v>
          </cell>
          <cell r="I885">
            <v>11.608880937499999</v>
          </cell>
          <cell r="J885">
            <v>0</v>
          </cell>
          <cell r="K885">
            <v>0</v>
          </cell>
          <cell r="L885">
            <v>0</v>
          </cell>
          <cell r="M885">
            <v>0</v>
          </cell>
          <cell r="N885">
            <v>4.6822232451015893E-3</v>
          </cell>
          <cell r="O885">
            <v>10054.706689343257</v>
          </cell>
          <cell r="P885">
            <v>27066.696925798951</v>
          </cell>
          <cell r="Q885">
            <v>43521.336042489878</v>
          </cell>
          <cell r="R885">
            <v>56299.502121830905</v>
          </cell>
          <cell r="S885">
            <v>116168.65468880029</v>
          </cell>
          <cell r="T885">
            <v>1226.4178783484533</v>
          </cell>
          <cell r="U885">
            <v>1344.8126717695106</v>
          </cell>
          <cell r="V885">
            <v>1454.9893174643335</v>
          </cell>
          <cell r="W885">
            <v>1485.5998884878907</v>
          </cell>
          <cell r="X885">
            <v>1552.9543370000542</v>
          </cell>
          <cell r="Y885">
            <v>587.32286520435366</v>
          </cell>
          <cell r="Z885">
            <v>679.84905141966317</v>
          </cell>
          <cell r="AA885">
            <v>778.7135219140448</v>
          </cell>
          <cell r="AB885">
            <v>799.03629058498871</v>
          </cell>
          <cell r="AC885">
            <v>844.68027246708789</v>
          </cell>
          <cell r="AD885">
            <v>21.957785888564676</v>
          </cell>
          <cell r="AE885">
            <v>25.663640103753085</v>
          </cell>
          <cell r="AF885">
            <v>27.302057562501084</v>
          </cell>
          <cell r="AG885">
            <v>27.221852503483785</v>
          </cell>
          <cell r="AH885">
            <v>25.61091262341132</v>
          </cell>
        </row>
        <row r="886">
          <cell r="B886">
            <v>5998</v>
          </cell>
          <cell r="C886" t="str">
            <v>IA</v>
          </cell>
          <cell r="D886" t="str">
            <v>Municipal</v>
          </cell>
          <cell r="E886">
            <v>1.6150703670118005E-2</v>
          </cell>
          <cell r="F886">
            <v>0</v>
          </cell>
          <cell r="G886">
            <v>0</v>
          </cell>
          <cell r="H886">
            <v>380.40049045972768</v>
          </cell>
          <cell r="I886">
            <v>11.608880937499999</v>
          </cell>
          <cell r="J886">
            <v>0</v>
          </cell>
          <cell r="K886">
            <v>0</v>
          </cell>
          <cell r="L886">
            <v>0</v>
          </cell>
          <cell r="M886">
            <v>0</v>
          </cell>
          <cell r="N886">
            <v>4.6822232451015893E-3</v>
          </cell>
          <cell r="O886">
            <v>10054.706689343257</v>
          </cell>
          <cell r="P886">
            <v>27066.696925798951</v>
          </cell>
          <cell r="Q886">
            <v>43521.336042489878</v>
          </cell>
          <cell r="R886">
            <v>56299.502121830905</v>
          </cell>
          <cell r="S886">
            <v>116168.65468880029</v>
          </cell>
          <cell r="T886">
            <v>1226.4178783484533</v>
          </cell>
          <cell r="U886">
            <v>1344.8126717695106</v>
          </cell>
          <cell r="V886">
            <v>1454.9893174643335</v>
          </cell>
          <cell r="W886">
            <v>1485.5998884878907</v>
          </cell>
          <cell r="X886">
            <v>1552.9543370000542</v>
          </cell>
          <cell r="Y886">
            <v>587.32286520435366</v>
          </cell>
          <cell r="Z886">
            <v>679.84905141966317</v>
          </cell>
          <cell r="AA886">
            <v>778.7135219140448</v>
          </cell>
          <cell r="AB886">
            <v>799.03629058498871</v>
          </cell>
          <cell r="AC886">
            <v>844.68027246708789</v>
          </cell>
          <cell r="AD886">
            <v>21.957785888564676</v>
          </cell>
          <cell r="AE886">
            <v>25.663640103753085</v>
          </cell>
          <cell r="AF886">
            <v>27.302057562501084</v>
          </cell>
          <cell r="AG886">
            <v>27.221852503483785</v>
          </cell>
          <cell r="AH886">
            <v>25.61091262341132</v>
          </cell>
        </row>
        <row r="887">
          <cell r="B887">
            <v>6127</v>
          </cell>
          <cell r="C887" t="str">
            <v>IA</v>
          </cell>
          <cell r="D887" t="str">
            <v>Municipal</v>
          </cell>
          <cell r="E887">
            <v>1.6150703670118005E-2</v>
          </cell>
          <cell r="F887">
            <v>0</v>
          </cell>
          <cell r="G887">
            <v>0</v>
          </cell>
          <cell r="H887">
            <v>380.40049045972768</v>
          </cell>
          <cell r="I887">
            <v>11.608880937499999</v>
          </cell>
          <cell r="J887">
            <v>0</v>
          </cell>
          <cell r="K887">
            <v>0</v>
          </cell>
          <cell r="L887">
            <v>0</v>
          </cell>
          <cell r="M887">
            <v>0</v>
          </cell>
          <cell r="N887">
            <v>4.6822232451015893E-3</v>
          </cell>
          <cell r="O887">
            <v>10054.706689343257</v>
          </cell>
          <cell r="P887">
            <v>27066.696925798951</v>
          </cell>
          <cell r="Q887">
            <v>43521.336042489878</v>
          </cell>
          <cell r="R887">
            <v>56299.502121830905</v>
          </cell>
          <cell r="S887">
            <v>116168.65468880029</v>
          </cell>
          <cell r="T887">
            <v>1226.4178783484533</v>
          </cell>
          <cell r="U887">
            <v>1344.8126717695106</v>
          </cell>
          <cell r="V887">
            <v>1454.9893174643335</v>
          </cell>
          <cell r="W887">
            <v>1485.5998884878907</v>
          </cell>
          <cell r="X887">
            <v>1552.9543370000542</v>
          </cell>
          <cell r="Y887">
            <v>587.32286520435366</v>
          </cell>
          <cell r="Z887">
            <v>679.84905141966317</v>
          </cell>
          <cell r="AA887">
            <v>778.7135219140448</v>
          </cell>
          <cell r="AB887">
            <v>799.03629058498871</v>
          </cell>
          <cell r="AC887">
            <v>844.68027246708789</v>
          </cell>
          <cell r="AD887">
            <v>21.957785888564676</v>
          </cell>
          <cell r="AE887">
            <v>25.663640103753085</v>
          </cell>
          <cell r="AF887">
            <v>27.302057562501084</v>
          </cell>
          <cell r="AG887">
            <v>27.221852503483785</v>
          </cell>
          <cell r="AH887">
            <v>25.61091262341132</v>
          </cell>
        </row>
        <row r="888">
          <cell r="B888">
            <v>6210</v>
          </cell>
          <cell r="C888" t="str">
            <v>IA</v>
          </cell>
          <cell r="D888" t="str">
            <v>Municipal</v>
          </cell>
          <cell r="E888">
            <v>1.6150703670118005E-2</v>
          </cell>
          <cell r="F888">
            <v>0</v>
          </cell>
          <cell r="G888">
            <v>0</v>
          </cell>
          <cell r="H888">
            <v>380.40049045972768</v>
          </cell>
          <cell r="I888">
            <v>11.608880937499999</v>
          </cell>
          <cell r="J888">
            <v>0</v>
          </cell>
          <cell r="K888">
            <v>0</v>
          </cell>
          <cell r="L888">
            <v>0</v>
          </cell>
          <cell r="M888">
            <v>0</v>
          </cell>
          <cell r="N888">
            <v>4.6822232451015893E-3</v>
          </cell>
          <cell r="O888">
            <v>10054.706689343257</v>
          </cell>
          <cell r="P888">
            <v>27066.696925798951</v>
          </cell>
          <cell r="Q888">
            <v>43521.336042489878</v>
          </cell>
          <cell r="R888">
            <v>56299.502121830905</v>
          </cell>
          <cell r="S888">
            <v>116168.65468880029</v>
          </cell>
          <cell r="T888">
            <v>1226.4178783484533</v>
          </cell>
          <cell r="U888">
            <v>1344.8126717695106</v>
          </cell>
          <cell r="V888">
            <v>1454.9893174643335</v>
          </cell>
          <cell r="W888">
            <v>1485.5998884878907</v>
          </cell>
          <cell r="X888">
            <v>1552.9543370000542</v>
          </cell>
          <cell r="Y888">
            <v>587.32286520435366</v>
          </cell>
          <cell r="Z888">
            <v>679.84905141966317</v>
          </cell>
          <cell r="AA888">
            <v>778.7135219140448</v>
          </cell>
          <cell r="AB888">
            <v>799.03629058498871</v>
          </cell>
          <cell r="AC888">
            <v>844.68027246708789</v>
          </cell>
          <cell r="AD888">
            <v>21.957785888564676</v>
          </cell>
          <cell r="AE888">
            <v>25.663640103753085</v>
          </cell>
          <cell r="AF888">
            <v>27.302057562501084</v>
          </cell>
          <cell r="AG888">
            <v>27.221852503483785</v>
          </cell>
          <cell r="AH888">
            <v>25.61091262341132</v>
          </cell>
        </row>
        <row r="889">
          <cell r="B889">
            <v>6496</v>
          </cell>
          <cell r="C889" t="str">
            <v>IA</v>
          </cell>
          <cell r="D889" t="str">
            <v>Municipal</v>
          </cell>
          <cell r="E889">
            <v>1.6150703670118005E-2</v>
          </cell>
          <cell r="F889">
            <v>0</v>
          </cell>
          <cell r="G889">
            <v>0</v>
          </cell>
          <cell r="H889">
            <v>380.40049045972768</v>
          </cell>
          <cell r="I889">
            <v>11.608880937499999</v>
          </cell>
          <cell r="J889">
            <v>0</v>
          </cell>
          <cell r="K889">
            <v>0</v>
          </cell>
          <cell r="L889">
            <v>0</v>
          </cell>
          <cell r="M889">
            <v>0</v>
          </cell>
          <cell r="N889">
            <v>4.6822232451015893E-3</v>
          </cell>
          <cell r="O889">
            <v>10054.706689343257</v>
          </cell>
          <cell r="P889">
            <v>27066.696925798951</v>
          </cell>
          <cell r="Q889">
            <v>43521.336042489878</v>
          </cell>
          <cell r="R889">
            <v>56299.502121830905</v>
          </cell>
          <cell r="S889">
            <v>116168.65468880029</v>
          </cell>
          <cell r="T889">
            <v>1226.4178783484533</v>
          </cell>
          <cell r="U889">
            <v>1344.8126717695106</v>
          </cell>
          <cell r="V889">
            <v>1454.9893174643335</v>
          </cell>
          <cell r="W889">
            <v>1485.5998884878907</v>
          </cell>
          <cell r="X889">
            <v>1552.9543370000542</v>
          </cell>
          <cell r="Y889">
            <v>587.32286520435366</v>
          </cell>
          <cell r="Z889">
            <v>679.84905141966317</v>
          </cell>
          <cell r="AA889">
            <v>778.7135219140448</v>
          </cell>
          <cell r="AB889">
            <v>799.03629058498871</v>
          </cell>
          <cell r="AC889">
            <v>844.68027246708789</v>
          </cell>
          <cell r="AD889">
            <v>21.957785888564676</v>
          </cell>
          <cell r="AE889">
            <v>25.663640103753085</v>
          </cell>
          <cell r="AF889">
            <v>27.302057562501084</v>
          </cell>
          <cell r="AG889">
            <v>27.221852503483785</v>
          </cell>
          <cell r="AH889">
            <v>25.61091262341132</v>
          </cell>
        </row>
        <row r="890">
          <cell r="B890">
            <v>6501</v>
          </cell>
          <cell r="C890" t="str">
            <v>IA</v>
          </cell>
          <cell r="D890" t="str">
            <v>Municipal</v>
          </cell>
          <cell r="E890">
            <v>1.6150703670118005E-2</v>
          </cell>
          <cell r="F890">
            <v>0</v>
          </cell>
          <cell r="G890">
            <v>0</v>
          </cell>
          <cell r="H890">
            <v>380.40049045972768</v>
          </cell>
          <cell r="I890">
            <v>11.608880937499999</v>
          </cell>
          <cell r="J890">
            <v>0</v>
          </cell>
          <cell r="K890">
            <v>0</v>
          </cell>
          <cell r="L890">
            <v>0</v>
          </cell>
          <cell r="M890">
            <v>0</v>
          </cell>
          <cell r="N890">
            <v>4.6822232451015893E-3</v>
          </cell>
          <cell r="O890">
            <v>10054.706689343257</v>
          </cell>
          <cell r="P890">
            <v>27066.696925798951</v>
          </cell>
          <cell r="Q890">
            <v>43521.336042489878</v>
          </cell>
          <cell r="R890">
            <v>56299.502121830905</v>
          </cell>
          <cell r="S890">
            <v>116168.65468880029</v>
          </cell>
          <cell r="T890">
            <v>1226.4178783484533</v>
          </cell>
          <cell r="U890">
            <v>1344.8126717695106</v>
          </cell>
          <cell r="V890">
            <v>1454.9893174643335</v>
          </cell>
          <cell r="W890">
            <v>1485.5998884878907</v>
          </cell>
          <cell r="X890">
            <v>1552.9543370000542</v>
          </cell>
          <cell r="Y890">
            <v>587.32286520435366</v>
          </cell>
          <cell r="Z890">
            <v>679.84905141966317</v>
          </cell>
          <cell r="AA890">
            <v>778.7135219140448</v>
          </cell>
          <cell r="AB890">
            <v>799.03629058498871</v>
          </cell>
          <cell r="AC890">
            <v>844.68027246708789</v>
          </cell>
          <cell r="AD890">
            <v>21.957785888564676</v>
          </cell>
          <cell r="AE890">
            <v>25.663640103753085</v>
          </cell>
          <cell r="AF890">
            <v>27.302057562501084</v>
          </cell>
          <cell r="AG890">
            <v>27.221852503483785</v>
          </cell>
          <cell r="AH890">
            <v>25.61091262341132</v>
          </cell>
        </row>
        <row r="891">
          <cell r="B891">
            <v>6579</v>
          </cell>
          <cell r="C891" t="str">
            <v>IA</v>
          </cell>
          <cell r="D891" t="str">
            <v>Municipal</v>
          </cell>
          <cell r="E891">
            <v>1.6150703670118005E-2</v>
          </cell>
          <cell r="F891">
            <v>0</v>
          </cell>
          <cell r="G891">
            <v>0</v>
          </cell>
          <cell r="H891">
            <v>380.40049045972768</v>
          </cell>
          <cell r="I891">
            <v>11.608880937499999</v>
          </cell>
          <cell r="J891">
            <v>0</v>
          </cell>
          <cell r="K891">
            <v>0</v>
          </cell>
          <cell r="L891">
            <v>0</v>
          </cell>
          <cell r="M891">
            <v>0</v>
          </cell>
          <cell r="N891">
            <v>4.6822232451015893E-3</v>
          </cell>
          <cell r="O891">
            <v>10054.706689343257</v>
          </cell>
          <cell r="P891">
            <v>27066.696925798951</v>
          </cell>
          <cell r="Q891">
            <v>43521.336042489878</v>
          </cell>
          <cell r="R891">
            <v>56299.502121830905</v>
          </cell>
          <cell r="S891">
            <v>116168.65468880029</v>
          </cell>
          <cell r="T891">
            <v>1226.4178783484533</v>
          </cell>
          <cell r="U891">
            <v>1344.8126717695106</v>
          </cell>
          <cell r="V891">
            <v>1454.9893174643335</v>
          </cell>
          <cell r="W891">
            <v>1485.5998884878907</v>
          </cell>
          <cell r="X891">
            <v>1552.9543370000542</v>
          </cell>
          <cell r="Y891">
            <v>587.32286520435366</v>
          </cell>
          <cell r="Z891">
            <v>679.84905141966317</v>
          </cell>
          <cell r="AA891">
            <v>778.7135219140448</v>
          </cell>
          <cell r="AB891">
            <v>799.03629058498871</v>
          </cell>
          <cell r="AC891">
            <v>844.68027246708789</v>
          </cell>
          <cell r="AD891">
            <v>21.957785888564676</v>
          </cell>
          <cell r="AE891">
            <v>25.663640103753085</v>
          </cell>
          <cell r="AF891">
            <v>27.302057562501084</v>
          </cell>
          <cell r="AG891">
            <v>27.221852503483785</v>
          </cell>
          <cell r="AH891">
            <v>25.61091262341132</v>
          </cell>
        </row>
        <row r="892">
          <cell r="B892">
            <v>6759</v>
          </cell>
          <cell r="C892" t="str">
            <v>IA</v>
          </cell>
          <cell r="D892" t="str">
            <v>Municipal</v>
          </cell>
          <cell r="E892">
            <v>1.6150703670118005E-2</v>
          </cell>
          <cell r="F892">
            <v>0</v>
          </cell>
          <cell r="G892">
            <v>0</v>
          </cell>
          <cell r="H892">
            <v>380.40049045972768</v>
          </cell>
          <cell r="I892">
            <v>11.608880937499999</v>
          </cell>
          <cell r="J892">
            <v>0</v>
          </cell>
          <cell r="K892">
            <v>0</v>
          </cell>
          <cell r="L892">
            <v>0</v>
          </cell>
          <cell r="M892">
            <v>0</v>
          </cell>
          <cell r="N892">
            <v>4.6822232451015893E-3</v>
          </cell>
          <cell r="O892">
            <v>10054.706689343257</v>
          </cell>
          <cell r="P892">
            <v>27066.696925798951</v>
          </cell>
          <cell r="Q892">
            <v>43521.336042489878</v>
          </cell>
          <cell r="R892">
            <v>56299.502121830905</v>
          </cell>
          <cell r="S892">
            <v>116168.65468880029</v>
          </cell>
          <cell r="T892">
            <v>1226.4178783484533</v>
          </cell>
          <cell r="U892">
            <v>1344.8126717695106</v>
          </cell>
          <cell r="V892">
            <v>1454.9893174643335</v>
          </cell>
          <cell r="W892">
            <v>1485.5998884878907</v>
          </cell>
          <cell r="X892">
            <v>1552.9543370000542</v>
          </cell>
          <cell r="Y892">
            <v>587.32286520435366</v>
          </cell>
          <cell r="Z892">
            <v>679.84905141966317</v>
          </cell>
          <cell r="AA892">
            <v>778.7135219140448</v>
          </cell>
          <cell r="AB892">
            <v>799.03629058498871</v>
          </cell>
          <cell r="AC892">
            <v>844.68027246708789</v>
          </cell>
          <cell r="AD892">
            <v>21.957785888564676</v>
          </cell>
          <cell r="AE892">
            <v>25.663640103753085</v>
          </cell>
          <cell r="AF892">
            <v>27.302057562501084</v>
          </cell>
          <cell r="AG892">
            <v>27.221852503483785</v>
          </cell>
          <cell r="AH892">
            <v>25.61091262341132</v>
          </cell>
        </row>
        <row r="893">
          <cell r="B893">
            <v>7295</v>
          </cell>
          <cell r="C893" t="str">
            <v>IA</v>
          </cell>
          <cell r="D893" t="str">
            <v>Municipal</v>
          </cell>
          <cell r="E893">
            <v>1.6150703670118005E-2</v>
          </cell>
          <cell r="F893">
            <v>0</v>
          </cell>
          <cell r="G893">
            <v>0</v>
          </cell>
          <cell r="H893">
            <v>380.40049045972768</v>
          </cell>
          <cell r="I893">
            <v>11.608880937499999</v>
          </cell>
          <cell r="J893">
            <v>0</v>
          </cell>
          <cell r="K893">
            <v>0</v>
          </cell>
          <cell r="L893">
            <v>0</v>
          </cell>
          <cell r="M893">
            <v>0</v>
          </cell>
          <cell r="N893">
            <v>4.6822232451015893E-3</v>
          </cell>
          <cell r="O893">
            <v>10054.706689343257</v>
          </cell>
          <cell r="P893">
            <v>27066.696925798951</v>
          </cell>
          <cell r="Q893">
            <v>43521.336042489878</v>
          </cell>
          <cell r="R893">
            <v>56299.502121830905</v>
          </cell>
          <cell r="S893">
            <v>116168.65468880029</v>
          </cell>
          <cell r="T893">
            <v>1226.4178783484533</v>
          </cell>
          <cell r="U893">
            <v>1344.8126717695106</v>
          </cell>
          <cell r="V893">
            <v>1454.9893174643335</v>
          </cell>
          <cell r="W893">
            <v>1485.5998884878907</v>
          </cell>
          <cell r="X893">
            <v>1552.9543370000542</v>
          </cell>
          <cell r="Y893">
            <v>587.32286520435366</v>
          </cell>
          <cell r="Z893">
            <v>679.84905141966317</v>
          </cell>
          <cell r="AA893">
            <v>778.7135219140448</v>
          </cell>
          <cell r="AB893">
            <v>799.03629058498871</v>
          </cell>
          <cell r="AC893">
            <v>844.68027246708789</v>
          </cell>
          <cell r="AD893">
            <v>21.957785888564676</v>
          </cell>
          <cell r="AE893">
            <v>25.663640103753085</v>
          </cell>
          <cell r="AF893">
            <v>27.302057562501084</v>
          </cell>
          <cell r="AG893">
            <v>27.221852503483785</v>
          </cell>
          <cell r="AH893">
            <v>25.61091262341132</v>
          </cell>
        </row>
        <row r="894">
          <cell r="B894">
            <v>7443</v>
          </cell>
          <cell r="C894" t="str">
            <v>IA</v>
          </cell>
          <cell r="D894" t="str">
            <v>Municipal</v>
          </cell>
          <cell r="E894">
            <v>1.6150703670118005E-2</v>
          </cell>
          <cell r="F894">
            <v>0</v>
          </cell>
          <cell r="G894">
            <v>0</v>
          </cell>
          <cell r="H894">
            <v>380.40049045972768</v>
          </cell>
          <cell r="I894">
            <v>11.608880937499999</v>
          </cell>
          <cell r="J894">
            <v>0</v>
          </cell>
          <cell r="K894">
            <v>0</v>
          </cell>
          <cell r="L894">
            <v>0</v>
          </cell>
          <cell r="M894">
            <v>0</v>
          </cell>
          <cell r="N894">
            <v>4.6822232451015893E-3</v>
          </cell>
          <cell r="O894">
            <v>10054.706689343257</v>
          </cell>
          <cell r="P894">
            <v>27066.696925798951</v>
          </cell>
          <cell r="Q894">
            <v>43521.336042489878</v>
          </cell>
          <cell r="R894">
            <v>56299.502121830905</v>
          </cell>
          <cell r="S894">
            <v>116168.65468880029</v>
          </cell>
          <cell r="T894">
            <v>1226.4178783484533</v>
          </cell>
          <cell r="U894">
            <v>1344.8126717695106</v>
          </cell>
          <cell r="V894">
            <v>1454.9893174643335</v>
          </cell>
          <cell r="W894">
            <v>1485.5998884878907</v>
          </cell>
          <cell r="X894">
            <v>1552.9543370000542</v>
          </cell>
          <cell r="Y894">
            <v>587.32286520435366</v>
          </cell>
          <cell r="Z894">
            <v>679.84905141966317</v>
          </cell>
          <cell r="AA894">
            <v>778.7135219140448</v>
          </cell>
          <cell r="AB894">
            <v>799.03629058498871</v>
          </cell>
          <cell r="AC894">
            <v>844.68027246708789</v>
          </cell>
          <cell r="AD894">
            <v>21.957785888564676</v>
          </cell>
          <cell r="AE894">
            <v>25.663640103753085</v>
          </cell>
          <cell r="AF894">
            <v>27.302057562501084</v>
          </cell>
          <cell r="AG894">
            <v>27.221852503483785</v>
          </cell>
          <cell r="AH894">
            <v>25.61091262341132</v>
          </cell>
        </row>
        <row r="895">
          <cell r="B895">
            <v>7486</v>
          </cell>
          <cell r="C895" t="str">
            <v>IA</v>
          </cell>
          <cell r="D895" t="str">
            <v>Municipal</v>
          </cell>
          <cell r="E895">
            <v>1.6150703670118005E-2</v>
          </cell>
          <cell r="F895">
            <v>0</v>
          </cell>
          <cell r="G895">
            <v>0</v>
          </cell>
          <cell r="H895">
            <v>380.40049045972768</v>
          </cell>
          <cell r="I895">
            <v>11.608880937499999</v>
          </cell>
          <cell r="J895">
            <v>0</v>
          </cell>
          <cell r="K895">
            <v>0</v>
          </cell>
          <cell r="L895">
            <v>0</v>
          </cell>
          <cell r="M895">
            <v>0</v>
          </cell>
          <cell r="N895">
            <v>4.6822232451015893E-3</v>
          </cell>
          <cell r="O895">
            <v>10054.706689343257</v>
          </cell>
          <cell r="P895">
            <v>27066.696925798951</v>
          </cell>
          <cell r="Q895">
            <v>43521.336042489878</v>
          </cell>
          <cell r="R895">
            <v>56299.502121830905</v>
          </cell>
          <cell r="S895">
            <v>116168.65468880029</v>
          </cell>
          <cell r="T895">
            <v>1226.4178783484533</v>
          </cell>
          <cell r="U895">
            <v>1344.8126717695106</v>
          </cell>
          <cell r="V895">
            <v>1454.9893174643335</v>
          </cell>
          <cell r="W895">
            <v>1485.5998884878907</v>
          </cell>
          <cell r="X895">
            <v>1552.9543370000542</v>
          </cell>
          <cell r="Y895">
            <v>587.32286520435366</v>
          </cell>
          <cell r="Z895">
            <v>679.84905141966317</v>
          </cell>
          <cell r="AA895">
            <v>778.7135219140448</v>
          </cell>
          <cell r="AB895">
            <v>799.03629058498871</v>
          </cell>
          <cell r="AC895">
            <v>844.68027246708789</v>
          </cell>
          <cell r="AD895">
            <v>21.957785888564676</v>
          </cell>
          <cell r="AE895">
            <v>25.663640103753085</v>
          </cell>
          <cell r="AF895">
            <v>27.302057562501084</v>
          </cell>
          <cell r="AG895">
            <v>27.221852503483785</v>
          </cell>
          <cell r="AH895">
            <v>25.61091262341132</v>
          </cell>
        </row>
        <row r="896">
          <cell r="B896">
            <v>7626</v>
          </cell>
          <cell r="C896" t="str">
            <v>IA</v>
          </cell>
          <cell r="D896" t="str">
            <v>Municipal</v>
          </cell>
          <cell r="E896">
            <v>1.6150703670118005E-2</v>
          </cell>
          <cell r="F896">
            <v>0</v>
          </cell>
          <cell r="G896">
            <v>0</v>
          </cell>
          <cell r="H896">
            <v>380.40049045972768</v>
          </cell>
          <cell r="I896">
            <v>11.608880937499999</v>
          </cell>
          <cell r="J896">
            <v>0</v>
          </cell>
          <cell r="K896">
            <v>0</v>
          </cell>
          <cell r="L896">
            <v>0</v>
          </cell>
          <cell r="M896">
            <v>0</v>
          </cell>
          <cell r="N896">
            <v>4.6822232451015893E-3</v>
          </cell>
          <cell r="O896">
            <v>10054.706689343257</v>
          </cell>
          <cell r="P896">
            <v>27066.696925798951</v>
          </cell>
          <cell r="Q896">
            <v>43521.336042489878</v>
          </cell>
          <cell r="R896">
            <v>56299.502121830905</v>
          </cell>
          <cell r="S896">
            <v>116168.65468880029</v>
          </cell>
          <cell r="T896">
            <v>1226.4178783484533</v>
          </cell>
          <cell r="U896">
            <v>1344.8126717695106</v>
          </cell>
          <cell r="V896">
            <v>1454.9893174643335</v>
          </cell>
          <cell r="W896">
            <v>1485.5998884878907</v>
          </cell>
          <cell r="X896">
            <v>1552.9543370000542</v>
          </cell>
          <cell r="Y896">
            <v>587.32286520435366</v>
          </cell>
          <cell r="Z896">
            <v>679.84905141966317</v>
          </cell>
          <cell r="AA896">
            <v>778.7135219140448</v>
          </cell>
          <cell r="AB896">
            <v>799.03629058498871</v>
          </cell>
          <cell r="AC896">
            <v>844.68027246708789</v>
          </cell>
          <cell r="AD896">
            <v>21.957785888564676</v>
          </cell>
          <cell r="AE896">
            <v>25.663640103753085</v>
          </cell>
          <cell r="AF896">
            <v>27.302057562501084</v>
          </cell>
          <cell r="AG896">
            <v>27.221852503483785</v>
          </cell>
          <cell r="AH896">
            <v>25.61091262341132</v>
          </cell>
        </row>
        <row r="897">
          <cell r="B897">
            <v>7837</v>
          </cell>
          <cell r="C897" t="str">
            <v>IA</v>
          </cell>
          <cell r="D897" t="str">
            <v>Municipal</v>
          </cell>
          <cell r="E897">
            <v>1.6150703670118005E-2</v>
          </cell>
          <cell r="F897">
            <v>0</v>
          </cell>
          <cell r="G897">
            <v>0</v>
          </cell>
          <cell r="H897">
            <v>380.40049045972768</v>
          </cell>
          <cell r="I897">
            <v>11.608880937499999</v>
          </cell>
          <cell r="J897">
            <v>0</v>
          </cell>
          <cell r="K897">
            <v>0</v>
          </cell>
          <cell r="L897">
            <v>0</v>
          </cell>
          <cell r="M897">
            <v>0</v>
          </cell>
          <cell r="N897">
            <v>4.6822232451015893E-3</v>
          </cell>
          <cell r="O897">
            <v>10054.706689343257</v>
          </cell>
          <cell r="P897">
            <v>27066.696925798951</v>
          </cell>
          <cell r="Q897">
            <v>43521.336042489878</v>
          </cell>
          <cell r="R897">
            <v>56299.502121830905</v>
          </cell>
          <cell r="S897">
            <v>116168.65468880029</v>
          </cell>
          <cell r="T897">
            <v>1226.4178783484533</v>
          </cell>
          <cell r="U897">
            <v>1344.8126717695106</v>
          </cell>
          <cell r="V897">
            <v>1454.9893174643335</v>
          </cell>
          <cell r="W897">
            <v>1485.5998884878907</v>
          </cell>
          <cell r="X897">
            <v>1552.9543370000542</v>
          </cell>
          <cell r="Y897">
            <v>587.32286520435366</v>
          </cell>
          <cell r="Z897">
            <v>679.84905141966317</v>
          </cell>
          <cell r="AA897">
            <v>778.7135219140448</v>
          </cell>
          <cell r="AB897">
            <v>799.03629058498871</v>
          </cell>
          <cell r="AC897">
            <v>844.68027246708789</v>
          </cell>
          <cell r="AD897">
            <v>21.957785888564676</v>
          </cell>
          <cell r="AE897">
            <v>25.663640103753085</v>
          </cell>
          <cell r="AF897">
            <v>27.302057562501084</v>
          </cell>
          <cell r="AG897">
            <v>27.221852503483785</v>
          </cell>
          <cell r="AH897">
            <v>25.61091262341132</v>
          </cell>
        </row>
        <row r="898">
          <cell r="B898">
            <v>8214</v>
          </cell>
          <cell r="C898" t="str">
            <v>IA</v>
          </cell>
          <cell r="D898" t="str">
            <v>Municipal</v>
          </cell>
          <cell r="E898">
            <v>1.6150703670118005E-2</v>
          </cell>
          <cell r="F898">
            <v>0</v>
          </cell>
          <cell r="G898">
            <v>0</v>
          </cell>
          <cell r="H898">
            <v>380.40049045972768</v>
          </cell>
          <cell r="I898">
            <v>11.608880937499999</v>
          </cell>
          <cell r="J898">
            <v>0</v>
          </cell>
          <cell r="K898">
            <v>0</v>
          </cell>
          <cell r="L898">
            <v>0</v>
          </cell>
          <cell r="M898">
            <v>0</v>
          </cell>
          <cell r="N898">
            <v>4.6822232451015893E-3</v>
          </cell>
          <cell r="O898">
            <v>10054.706689343257</v>
          </cell>
          <cell r="P898">
            <v>27066.696925798951</v>
          </cell>
          <cell r="Q898">
            <v>43521.336042489878</v>
          </cell>
          <cell r="R898">
            <v>56299.502121830905</v>
          </cell>
          <cell r="S898">
            <v>116168.65468880029</v>
          </cell>
          <cell r="T898">
            <v>1226.4178783484533</v>
          </cell>
          <cell r="U898">
            <v>1344.8126717695106</v>
          </cell>
          <cell r="V898">
            <v>1454.9893174643335</v>
          </cell>
          <cell r="W898">
            <v>1485.5998884878907</v>
          </cell>
          <cell r="X898">
            <v>1552.9543370000542</v>
          </cell>
          <cell r="Y898">
            <v>587.32286520435366</v>
          </cell>
          <cell r="Z898">
            <v>679.84905141966317</v>
          </cell>
          <cell r="AA898">
            <v>778.7135219140448</v>
          </cell>
          <cell r="AB898">
            <v>799.03629058498871</v>
          </cell>
          <cell r="AC898">
            <v>844.68027246708789</v>
          </cell>
          <cell r="AD898">
            <v>21.957785888564676</v>
          </cell>
          <cell r="AE898">
            <v>25.663640103753085</v>
          </cell>
          <cell r="AF898">
            <v>27.302057562501084</v>
          </cell>
          <cell r="AG898">
            <v>27.221852503483785</v>
          </cell>
          <cell r="AH898">
            <v>25.61091262341132</v>
          </cell>
        </row>
        <row r="899">
          <cell r="B899">
            <v>8288</v>
          </cell>
          <cell r="C899" t="str">
            <v>IA</v>
          </cell>
          <cell r="D899" t="str">
            <v>Municipal</v>
          </cell>
          <cell r="E899">
            <v>1.6150703670118005E-2</v>
          </cell>
          <cell r="F899">
            <v>0</v>
          </cell>
          <cell r="G899">
            <v>0</v>
          </cell>
          <cell r="H899">
            <v>380.40049045972768</v>
          </cell>
          <cell r="I899">
            <v>11.608880937499999</v>
          </cell>
          <cell r="J899">
            <v>0</v>
          </cell>
          <cell r="K899">
            <v>0</v>
          </cell>
          <cell r="L899">
            <v>0</v>
          </cell>
          <cell r="M899">
            <v>0</v>
          </cell>
          <cell r="N899">
            <v>4.6822232451015893E-3</v>
          </cell>
          <cell r="O899">
            <v>10054.706689343257</v>
          </cell>
          <cell r="P899">
            <v>27066.696925798951</v>
          </cell>
          <cell r="Q899">
            <v>43521.336042489878</v>
          </cell>
          <cell r="R899">
            <v>56299.502121830905</v>
          </cell>
          <cell r="S899">
            <v>116168.65468880029</v>
          </cell>
          <cell r="T899">
            <v>1226.4178783484533</v>
          </cell>
          <cell r="U899">
            <v>1344.8126717695106</v>
          </cell>
          <cell r="V899">
            <v>1454.9893174643335</v>
          </cell>
          <cell r="W899">
            <v>1485.5998884878907</v>
          </cell>
          <cell r="X899">
            <v>1552.9543370000542</v>
          </cell>
          <cell r="Y899">
            <v>587.32286520435366</v>
          </cell>
          <cell r="Z899">
            <v>679.84905141966317</v>
          </cell>
          <cell r="AA899">
            <v>778.7135219140448</v>
          </cell>
          <cell r="AB899">
            <v>799.03629058498871</v>
          </cell>
          <cell r="AC899">
            <v>844.68027246708789</v>
          </cell>
          <cell r="AD899">
            <v>21.957785888564676</v>
          </cell>
          <cell r="AE899">
            <v>25.663640103753085</v>
          </cell>
          <cell r="AF899">
            <v>27.302057562501084</v>
          </cell>
          <cell r="AG899">
            <v>27.221852503483785</v>
          </cell>
          <cell r="AH899">
            <v>25.61091262341132</v>
          </cell>
        </row>
        <row r="900">
          <cell r="B900">
            <v>8610</v>
          </cell>
          <cell r="C900" t="str">
            <v>IA</v>
          </cell>
          <cell r="D900" t="str">
            <v>Municipal</v>
          </cell>
          <cell r="E900">
            <v>1.6150703670118005E-2</v>
          </cell>
          <cell r="F900">
            <v>0</v>
          </cell>
          <cell r="G900">
            <v>0</v>
          </cell>
          <cell r="H900">
            <v>380.40049045972768</v>
          </cell>
          <cell r="I900">
            <v>11.608880937499999</v>
          </cell>
          <cell r="J900">
            <v>0</v>
          </cell>
          <cell r="K900">
            <v>0</v>
          </cell>
          <cell r="L900">
            <v>0</v>
          </cell>
          <cell r="M900">
            <v>0</v>
          </cell>
          <cell r="N900">
            <v>4.6822232451015893E-3</v>
          </cell>
          <cell r="O900">
            <v>10054.706689343257</v>
          </cell>
          <cell r="P900">
            <v>27066.696925798951</v>
          </cell>
          <cell r="Q900">
            <v>43521.336042489878</v>
          </cell>
          <cell r="R900">
            <v>56299.502121830905</v>
          </cell>
          <cell r="S900">
            <v>116168.65468880029</v>
          </cell>
          <cell r="T900">
            <v>1226.4178783484533</v>
          </cell>
          <cell r="U900">
            <v>1344.8126717695106</v>
          </cell>
          <cell r="V900">
            <v>1454.9893174643335</v>
          </cell>
          <cell r="W900">
            <v>1485.5998884878907</v>
          </cell>
          <cell r="X900">
            <v>1552.9543370000542</v>
          </cell>
          <cell r="Y900">
            <v>587.32286520435366</v>
          </cell>
          <cell r="Z900">
            <v>679.84905141966317</v>
          </cell>
          <cell r="AA900">
            <v>778.7135219140448</v>
          </cell>
          <cell r="AB900">
            <v>799.03629058498871</v>
          </cell>
          <cell r="AC900">
            <v>844.68027246708789</v>
          </cell>
          <cell r="AD900">
            <v>21.957785888564676</v>
          </cell>
          <cell r="AE900">
            <v>25.663640103753085</v>
          </cell>
          <cell r="AF900">
            <v>27.302057562501084</v>
          </cell>
          <cell r="AG900">
            <v>27.221852503483785</v>
          </cell>
          <cell r="AH900">
            <v>25.61091262341132</v>
          </cell>
        </row>
        <row r="901">
          <cell r="B901">
            <v>8847</v>
          </cell>
          <cell r="C901" t="str">
            <v>IA</v>
          </cell>
          <cell r="D901" t="str">
            <v>Municipal</v>
          </cell>
          <cell r="E901">
            <v>1.6150703670118005E-2</v>
          </cell>
          <cell r="F901">
            <v>0</v>
          </cell>
          <cell r="G901">
            <v>0</v>
          </cell>
          <cell r="H901">
            <v>380.40049045972768</v>
          </cell>
          <cell r="I901">
            <v>11.608880937499999</v>
          </cell>
          <cell r="J901">
            <v>0</v>
          </cell>
          <cell r="K901">
            <v>0</v>
          </cell>
          <cell r="L901">
            <v>0</v>
          </cell>
          <cell r="M901">
            <v>0</v>
          </cell>
          <cell r="N901">
            <v>4.6822232451015893E-3</v>
          </cell>
          <cell r="O901">
            <v>10054.706689343257</v>
          </cell>
          <cell r="P901">
            <v>27066.696925798951</v>
          </cell>
          <cell r="Q901">
            <v>43521.336042489878</v>
          </cell>
          <cell r="R901">
            <v>56299.502121830905</v>
          </cell>
          <cell r="S901">
            <v>116168.65468880029</v>
          </cell>
          <cell r="T901">
            <v>1226.4178783484533</v>
          </cell>
          <cell r="U901">
            <v>1344.8126717695106</v>
          </cell>
          <cell r="V901">
            <v>1454.9893174643335</v>
          </cell>
          <cell r="W901">
            <v>1485.5998884878907</v>
          </cell>
          <cell r="X901">
            <v>1552.9543370000542</v>
          </cell>
          <cell r="Y901">
            <v>587.32286520435366</v>
          </cell>
          <cell r="Z901">
            <v>679.84905141966317</v>
          </cell>
          <cell r="AA901">
            <v>778.7135219140448</v>
          </cell>
          <cell r="AB901">
            <v>799.03629058498871</v>
          </cell>
          <cell r="AC901">
            <v>844.68027246708789</v>
          </cell>
          <cell r="AD901">
            <v>21.957785888564676</v>
          </cell>
          <cell r="AE901">
            <v>25.663640103753085</v>
          </cell>
          <cell r="AF901">
            <v>27.302057562501084</v>
          </cell>
          <cell r="AG901">
            <v>27.221852503483785</v>
          </cell>
          <cell r="AH901">
            <v>25.61091262341132</v>
          </cell>
        </row>
        <row r="902">
          <cell r="B902">
            <v>9230</v>
          </cell>
          <cell r="C902" t="str">
            <v>IA</v>
          </cell>
          <cell r="D902" t="str">
            <v>Municipal</v>
          </cell>
          <cell r="E902">
            <v>1.6150703670118005E-2</v>
          </cell>
          <cell r="F902">
            <v>1</v>
          </cell>
          <cell r="G902">
            <v>7889.300259163273</v>
          </cell>
          <cell r="H902">
            <v>7889.300259163273</v>
          </cell>
          <cell r="I902">
            <v>11.608880937499999</v>
          </cell>
          <cell r="J902">
            <v>2943.8</v>
          </cell>
          <cell r="K902">
            <v>21309</v>
          </cell>
          <cell r="L902">
            <v>2701</v>
          </cell>
          <cell r="M902">
            <v>0.12049054160466235</v>
          </cell>
          <cell r="N902">
            <v>0.12049054160466235</v>
          </cell>
          <cell r="O902">
            <v>10054.706689343257</v>
          </cell>
          <cell r="P902">
            <v>27066.696925798951</v>
          </cell>
          <cell r="Q902">
            <v>43521.336042489878</v>
          </cell>
          <cell r="R902">
            <v>56299.502121830905</v>
          </cell>
          <cell r="S902">
            <v>116168.65468880029</v>
          </cell>
          <cell r="T902">
            <v>1226.4178783484533</v>
          </cell>
          <cell r="U902">
            <v>1344.8126717695106</v>
          </cell>
          <cell r="V902">
            <v>1454.9893174643335</v>
          </cell>
          <cell r="W902">
            <v>1485.5998884878907</v>
          </cell>
          <cell r="X902">
            <v>1552.9543370000542</v>
          </cell>
          <cell r="Y902">
            <v>587.32286520435366</v>
          </cell>
          <cell r="Z902">
            <v>679.84905141966317</v>
          </cell>
          <cell r="AA902">
            <v>778.7135219140448</v>
          </cell>
          <cell r="AB902">
            <v>799.03629058498871</v>
          </cell>
          <cell r="AC902">
            <v>844.68027246708789</v>
          </cell>
          <cell r="AD902">
            <v>21.957785888564676</v>
          </cell>
          <cell r="AE902">
            <v>25.663640103753085</v>
          </cell>
          <cell r="AF902">
            <v>27.302057562501084</v>
          </cell>
          <cell r="AG902">
            <v>27.221852503483785</v>
          </cell>
          <cell r="AH902">
            <v>25.61091262341132</v>
          </cell>
        </row>
        <row r="903">
          <cell r="B903">
            <v>10265</v>
          </cell>
          <cell r="C903" t="str">
            <v>IA</v>
          </cell>
          <cell r="D903" t="str">
            <v>Municipal</v>
          </cell>
          <cell r="E903">
            <v>1.6150703670118005E-2</v>
          </cell>
          <cell r="F903">
            <v>0</v>
          </cell>
          <cell r="G903">
            <v>0</v>
          </cell>
          <cell r="H903">
            <v>380.40049045972768</v>
          </cell>
          <cell r="I903">
            <v>11.608880937499999</v>
          </cell>
          <cell r="J903">
            <v>0</v>
          </cell>
          <cell r="K903">
            <v>0</v>
          </cell>
          <cell r="L903">
            <v>0</v>
          </cell>
          <cell r="M903">
            <v>0</v>
          </cell>
          <cell r="N903">
            <v>4.6822232451015893E-3</v>
          </cell>
          <cell r="O903">
            <v>10054.706689343257</v>
          </cell>
          <cell r="P903">
            <v>27066.696925798951</v>
          </cell>
          <cell r="Q903">
            <v>43521.336042489878</v>
          </cell>
          <cell r="R903">
            <v>56299.502121830905</v>
          </cell>
          <cell r="S903">
            <v>116168.65468880029</v>
          </cell>
          <cell r="T903">
            <v>1226.4178783484533</v>
          </cell>
          <cell r="U903">
            <v>1344.8126717695106</v>
          </cell>
          <cell r="V903">
            <v>1454.9893174643335</v>
          </cell>
          <cell r="W903">
            <v>1485.5998884878907</v>
          </cell>
          <cell r="X903">
            <v>1552.9543370000542</v>
          </cell>
          <cell r="Y903">
            <v>587.32286520435366</v>
          </cell>
          <cell r="Z903">
            <v>679.84905141966317</v>
          </cell>
          <cell r="AA903">
            <v>778.7135219140448</v>
          </cell>
          <cell r="AB903">
            <v>799.03629058498871</v>
          </cell>
          <cell r="AC903">
            <v>844.68027246708789</v>
          </cell>
          <cell r="AD903">
            <v>21.957785888564676</v>
          </cell>
          <cell r="AE903">
            <v>25.663640103753085</v>
          </cell>
          <cell r="AF903">
            <v>27.302057562501084</v>
          </cell>
          <cell r="AG903">
            <v>27.221852503483785</v>
          </cell>
          <cell r="AH903">
            <v>25.61091262341132</v>
          </cell>
        </row>
        <row r="904">
          <cell r="B904">
            <v>10606</v>
          </cell>
          <cell r="C904" t="str">
            <v>IA</v>
          </cell>
          <cell r="D904" t="str">
            <v>Municipal</v>
          </cell>
          <cell r="E904">
            <v>1.6150703670118005E-2</v>
          </cell>
          <cell r="F904">
            <v>0</v>
          </cell>
          <cell r="G904">
            <v>0</v>
          </cell>
          <cell r="H904">
            <v>380.40049045972768</v>
          </cell>
          <cell r="I904">
            <v>11.608880937499999</v>
          </cell>
          <cell r="J904">
            <v>0</v>
          </cell>
          <cell r="K904">
            <v>0</v>
          </cell>
          <cell r="L904">
            <v>0</v>
          </cell>
          <cell r="M904">
            <v>0</v>
          </cell>
          <cell r="N904">
            <v>4.6822232451015893E-3</v>
          </cell>
          <cell r="O904">
            <v>10054.706689343257</v>
          </cell>
          <cell r="P904">
            <v>27066.696925798951</v>
          </cell>
          <cell r="Q904">
            <v>43521.336042489878</v>
          </cell>
          <cell r="R904">
            <v>56299.502121830905</v>
          </cell>
          <cell r="S904">
            <v>116168.65468880029</v>
          </cell>
          <cell r="T904">
            <v>1226.4178783484533</v>
          </cell>
          <cell r="U904">
            <v>1344.8126717695106</v>
          </cell>
          <cell r="V904">
            <v>1454.9893174643335</v>
          </cell>
          <cell r="W904">
            <v>1485.5998884878907</v>
          </cell>
          <cell r="X904">
            <v>1552.9543370000542</v>
          </cell>
          <cell r="Y904">
            <v>587.32286520435366</v>
          </cell>
          <cell r="Z904">
            <v>679.84905141966317</v>
          </cell>
          <cell r="AA904">
            <v>778.7135219140448</v>
          </cell>
          <cell r="AB904">
            <v>799.03629058498871</v>
          </cell>
          <cell r="AC904">
            <v>844.68027246708789</v>
          </cell>
          <cell r="AD904">
            <v>21.957785888564676</v>
          </cell>
          <cell r="AE904">
            <v>25.663640103753085</v>
          </cell>
          <cell r="AF904">
            <v>27.302057562501084</v>
          </cell>
          <cell r="AG904">
            <v>27.221852503483785</v>
          </cell>
          <cell r="AH904">
            <v>25.61091262341132</v>
          </cell>
        </row>
        <row r="905">
          <cell r="B905">
            <v>10608</v>
          </cell>
          <cell r="C905" t="str">
            <v>IA</v>
          </cell>
          <cell r="D905" t="str">
            <v>Municipal</v>
          </cell>
          <cell r="E905">
            <v>1.6150703670118005E-2</v>
          </cell>
          <cell r="F905">
            <v>0</v>
          </cell>
          <cell r="G905">
            <v>0</v>
          </cell>
          <cell r="H905">
            <v>380.40049045972768</v>
          </cell>
          <cell r="I905">
            <v>11.608880937499999</v>
          </cell>
          <cell r="J905">
            <v>0</v>
          </cell>
          <cell r="K905">
            <v>0</v>
          </cell>
          <cell r="L905">
            <v>0</v>
          </cell>
          <cell r="M905">
            <v>0</v>
          </cell>
          <cell r="N905">
            <v>4.6822232451015893E-3</v>
          </cell>
          <cell r="O905">
            <v>10054.706689343257</v>
          </cell>
          <cell r="P905">
            <v>27066.696925798951</v>
          </cell>
          <cell r="Q905">
            <v>43521.336042489878</v>
          </cell>
          <cell r="R905">
            <v>56299.502121830905</v>
          </cell>
          <cell r="S905">
            <v>116168.65468880029</v>
          </cell>
          <cell r="T905">
            <v>1226.4178783484533</v>
          </cell>
          <cell r="U905">
            <v>1344.8126717695106</v>
          </cell>
          <cell r="V905">
            <v>1454.9893174643335</v>
          </cell>
          <cell r="W905">
            <v>1485.5998884878907</v>
          </cell>
          <cell r="X905">
            <v>1552.9543370000542</v>
          </cell>
          <cell r="Y905">
            <v>587.32286520435366</v>
          </cell>
          <cell r="Z905">
            <v>679.84905141966317</v>
          </cell>
          <cell r="AA905">
            <v>778.7135219140448</v>
          </cell>
          <cell r="AB905">
            <v>799.03629058498871</v>
          </cell>
          <cell r="AC905">
            <v>844.68027246708789</v>
          </cell>
          <cell r="AD905">
            <v>21.957785888564676</v>
          </cell>
          <cell r="AE905">
            <v>25.663640103753085</v>
          </cell>
          <cell r="AF905">
            <v>27.302057562501084</v>
          </cell>
          <cell r="AG905">
            <v>27.221852503483785</v>
          </cell>
          <cell r="AH905">
            <v>25.61091262341132</v>
          </cell>
        </row>
        <row r="906">
          <cell r="B906">
            <v>10617</v>
          </cell>
          <cell r="C906" t="str">
            <v>IA</v>
          </cell>
          <cell r="D906" t="str">
            <v>Municipal</v>
          </cell>
          <cell r="E906">
            <v>1.6150703670118005E-2</v>
          </cell>
          <cell r="F906">
            <v>0</v>
          </cell>
          <cell r="G906">
            <v>0</v>
          </cell>
          <cell r="H906">
            <v>380.40049045972768</v>
          </cell>
          <cell r="I906">
            <v>11.608880937499999</v>
          </cell>
          <cell r="J906">
            <v>0</v>
          </cell>
          <cell r="K906">
            <v>0</v>
          </cell>
          <cell r="L906">
            <v>0</v>
          </cell>
          <cell r="M906">
            <v>0</v>
          </cell>
          <cell r="N906">
            <v>4.6822232451015893E-3</v>
          </cell>
          <cell r="O906">
            <v>10054.706689343257</v>
          </cell>
          <cell r="P906">
            <v>27066.696925798951</v>
          </cell>
          <cell r="Q906">
            <v>43521.336042489878</v>
          </cell>
          <cell r="R906">
            <v>56299.502121830905</v>
          </cell>
          <cell r="S906">
            <v>116168.65468880029</v>
          </cell>
          <cell r="T906">
            <v>1226.4178783484533</v>
          </cell>
          <cell r="U906">
            <v>1344.8126717695106</v>
          </cell>
          <cell r="V906">
            <v>1454.9893174643335</v>
          </cell>
          <cell r="W906">
            <v>1485.5998884878907</v>
          </cell>
          <cell r="X906">
            <v>1552.9543370000542</v>
          </cell>
          <cell r="Y906">
            <v>587.32286520435366</v>
          </cell>
          <cell r="Z906">
            <v>679.84905141966317</v>
          </cell>
          <cell r="AA906">
            <v>778.7135219140448</v>
          </cell>
          <cell r="AB906">
            <v>799.03629058498871</v>
          </cell>
          <cell r="AC906">
            <v>844.68027246708789</v>
          </cell>
          <cell r="AD906">
            <v>21.957785888564676</v>
          </cell>
          <cell r="AE906">
            <v>25.663640103753085</v>
          </cell>
          <cell r="AF906">
            <v>27.302057562501084</v>
          </cell>
          <cell r="AG906">
            <v>27.221852503483785</v>
          </cell>
          <cell r="AH906">
            <v>25.61091262341132</v>
          </cell>
        </row>
        <row r="907">
          <cell r="B907">
            <v>10650</v>
          </cell>
          <cell r="C907" t="str">
            <v>IA</v>
          </cell>
          <cell r="D907" t="str">
            <v>Municipal</v>
          </cell>
          <cell r="E907">
            <v>1.6150703670118005E-2</v>
          </cell>
          <cell r="F907">
            <v>0</v>
          </cell>
          <cell r="G907">
            <v>0</v>
          </cell>
          <cell r="H907">
            <v>380.40049045972768</v>
          </cell>
          <cell r="I907">
            <v>11.608880937499999</v>
          </cell>
          <cell r="J907">
            <v>0</v>
          </cell>
          <cell r="K907">
            <v>0</v>
          </cell>
          <cell r="L907">
            <v>0</v>
          </cell>
          <cell r="M907">
            <v>0</v>
          </cell>
          <cell r="N907">
            <v>4.6822232451015893E-3</v>
          </cell>
          <cell r="O907">
            <v>10054.706689343257</v>
          </cell>
          <cell r="P907">
            <v>27066.696925798951</v>
          </cell>
          <cell r="Q907">
            <v>43521.336042489878</v>
          </cell>
          <cell r="R907">
            <v>56299.502121830905</v>
          </cell>
          <cell r="S907">
            <v>116168.65468880029</v>
          </cell>
          <cell r="T907">
            <v>1226.4178783484533</v>
          </cell>
          <cell r="U907">
            <v>1344.8126717695106</v>
          </cell>
          <cell r="V907">
            <v>1454.9893174643335</v>
          </cell>
          <cell r="W907">
            <v>1485.5998884878907</v>
          </cell>
          <cell r="X907">
            <v>1552.9543370000542</v>
          </cell>
          <cell r="Y907">
            <v>587.32286520435366</v>
          </cell>
          <cell r="Z907">
            <v>679.84905141966317</v>
          </cell>
          <cell r="AA907">
            <v>778.7135219140448</v>
          </cell>
          <cell r="AB907">
            <v>799.03629058498871</v>
          </cell>
          <cell r="AC907">
            <v>844.68027246708789</v>
          </cell>
          <cell r="AD907">
            <v>21.957785888564676</v>
          </cell>
          <cell r="AE907">
            <v>25.663640103753085</v>
          </cell>
          <cell r="AF907">
            <v>27.302057562501084</v>
          </cell>
          <cell r="AG907">
            <v>27.221852503483785</v>
          </cell>
          <cell r="AH907">
            <v>25.61091262341132</v>
          </cell>
        </row>
        <row r="908">
          <cell r="B908">
            <v>10706</v>
          </cell>
          <cell r="C908" t="str">
            <v>IA</v>
          </cell>
          <cell r="D908" t="str">
            <v>Municipal</v>
          </cell>
          <cell r="E908">
            <v>1.6150703670118005E-2</v>
          </cell>
          <cell r="F908">
            <v>0</v>
          </cell>
          <cell r="G908">
            <v>0</v>
          </cell>
          <cell r="H908">
            <v>380.40049045972768</v>
          </cell>
          <cell r="I908">
            <v>11.608880937499999</v>
          </cell>
          <cell r="J908">
            <v>0</v>
          </cell>
          <cell r="K908">
            <v>0</v>
          </cell>
          <cell r="L908">
            <v>0</v>
          </cell>
          <cell r="M908">
            <v>0</v>
          </cell>
          <cell r="N908">
            <v>4.6822232451015893E-3</v>
          </cell>
          <cell r="O908">
            <v>10054.706689343257</v>
          </cell>
          <cell r="P908">
            <v>27066.696925798951</v>
          </cell>
          <cell r="Q908">
            <v>43521.336042489878</v>
          </cell>
          <cell r="R908">
            <v>56299.502121830905</v>
          </cell>
          <cell r="S908">
            <v>116168.65468880029</v>
          </cell>
          <cell r="T908">
            <v>1226.4178783484533</v>
          </cell>
          <cell r="U908">
            <v>1344.8126717695106</v>
          </cell>
          <cell r="V908">
            <v>1454.9893174643335</v>
          </cell>
          <cell r="W908">
            <v>1485.5998884878907</v>
          </cell>
          <cell r="X908">
            <v>1552.9543370000542</v>
          </cell>
          <cell r="Y908">
            <v>587.32286520435366</v>
          </cell>
          <cell r="Z908">
            <v>679.84905141966317</v>
          </cell>
          <cell r="AA908">
            <v>778.7135219140448</v>
          </cell>
          <cell r="AB908">
            <v>799.03629058498871</v>
          </cell>
          <cell r="AC908">
            <v>844.68027246708789</v>
          </cell>
          <cell r="AD908">
            <v>21.957785888564676</v>
          </cell>
          <cell r="AE908">
            <v>25.663640103753085</v>
          </cell>
          <cell r="AF908">
            <v>27.302057562501084</v>
          </cell>
          <cell r="AG908">
            <v>27.221852503483785</v>
          </cell>
          <cell r="AH908">
            <v>25.61091262341132</v>
          </cell>
        </row>
        <row r="909">
          <cell r="B909">
            <v>10769</v>
          </cell>
          <cell r="C909" t="str">
            <v>IA</v>
          </cell>
          <cell r="D909" t="str">
            <v>Municipal</v>
          </cell>
          <cell r="E909">
            <v>1.6150703670118005E-2</v>
          </cell>
          <cell r="F909">
            <v>0</v>
          </cell>
          <cell r="G909">
            <v>0</v>
          </cell>
          <cell r="H909">
            <v>380.40049045972768</v>
          </cell>
          <cell r="I909">
            <v>11.608880937499999</v>
          </cell>
          <cell r="J909">
            <v>0</v>
          </cell>
          <cell r="K909">
            <v>0</v>
          </cell>
          <cell r="L909">
            <v>0</v>
          </cell>
          <cell r="M909">
            <v>0</v>
          </cell>
          <cell r="N909">
            <v>4.6822232451015893E-3</v>
          </cell>
          <cell r="O909">
            <v>10054.706689343257</v>
          </cell>
          <cell r="P909">
            <v>27066.696925798951</v>
          </cell>
          <cell r="Q909">
            <v>43521.336042489878</v>
          </cell>
          <cell r="R909">
            <v>56299.502121830905</v>
          </cell>
          <cell r="S909">
            <v>116168.65468880029</v>
          </cell>
          <cell r="T909">
            <v>1226.4178783484533</v>
          </cell>
          <cell r="U909">
            <v>1344.8126717695106</v>
          </cell>
          <cell r="V909">
            <v>1454.9893174643335</v>
          </cell>
          <cell r="W909">
            <v>1485.5998884878907</v>
          </cell>
          <cell r="X909">
            <v>1552.9543370000542</v>
          </cell>
          <cell r="Y909">
            <v>587.32286520435366</v>
          </cell>
          <cell r="Z909">
            <v>679.84905141966317</v>
          </cell>
          <cell r="AA909">
            <v>778.7135219140448</v>
          </cell>
          <cell r="AB909">
            <v>799.03629058498871</v>
          </cell>
          <cell r="AC909">
            <v>844.68027246708789</v>
          </cell>
          <cell r="AD909">
            <v>21.957785888564676</v>
          </cell>
          <cell r="AE909">
            <v>25.663640103753085</v>
          </cell>
          <cell r="AF909">
            <v>27.302057562501084</v>
          </cell>
          <cell r="AG909">
            <v>27.221852503483785</v>
          </cell>
          <cell r="AH909">
            <v>25.61091262341132</v>
          </cell>
        </row>
        <row r="910">
          <cell r="B910">
            <v>10784</v>
          </cell>
          <cell r="C910" t="str">
            <v>IA</v>
          </cell>
          <cell r="D910" t="str">
            <v>Municipal</v>
          </cell>
          <cell r="E910">
            <v>1.6150703670118005E-2</v>
          </cell>
          <cell r="F910">
            <v>0</v>
          </cell>
          <cell r="G910">
            <v>0</v>
          </cell>
          <cell r="H910">
            <v>380.40049045972768</v>
          </cell>
          <cell r="I910">
            <v>11.608880937499999</v>
          </cell>
          <cell r="J910">
            <v>0</v>
          </cell>
          <cell r="K910">
            <v>0</v>
          </cell>
          <cell r="L910">
            <v>0</v>
          </cell>
          <cell r="M910">
            <v>0</v>
          </cell>
          <cell r="N910">
            <v>4.6822232451015893E-3</v>
          </cell>
          <cell r="O910">
            <v>10054.706689343257</v>
          </cell>
          <cell r="P910">
            <v>27066.696925798951</v>
          </cell>
          <cell r="Q910">
            <v>43521.336042489878</v>
          </cell>
          <cell r="R910">
            <v>56299.502121830905</v>
          </cell>
          <cell r="S910">
            <v>116168.65468880029</v>
          </cell>
          <cell r="T910">
            <v>1226.4178783484533</v>
          </cell>
          <cell r="U910">
            <v>1344.8126717695106</v>
          </cell>
          <cell r="V910">
            <v>1454.9893174643335</v>
          </cell>
          <cell r="W910">
            <v>1485.5998884878907</v>
          </cell>
          <cell r="X910">
            <v>1552.9543370000542</v>
          </cell>
          <cell r="Y910">
            <v>587.32286520435366</v>
          </cell>
          <cell r="Z910">
            <v>679.84905141966317</v>
          </cell>
          <cell r="AA910">
            <v>778.7135219140448</v>
          </cell>
          <cell r="AB910">
            <v>799.03629058498871</v>
          </cell>
          <cell r="AC910">
            <v>844.68027246708789</v>
          </cell>
          <cell r="AD910">
            <v>21.957785888564676</v>
          </cell>
          <cell r="AE910">
            <v>25.663640103753085</v>
          </cell>
          <cell r="AF910">
            <v>27.302057562501084</v>
          </cell>
          <cell r="AG910">
            <v>27.221852503483785</v>
          </cell>
          <cell r="AH910">
            <v>25.61091262341132</v>
          </cell>
        </row>
        <row r="911">
          <cell r="B911">
            <v>10881</v>
          </cell>
          <cell r="C911" t="str">
            <v>IA</v>
          </cell>
          <cell r="D911" t="str">
            <v>Municipal</v>
          </cell>
          <cell r="E911">
            <v>1.6150703670118005E-2</v>
          </cell>
          <cell r="F911">
            <v>0</v>
          </cell>
          <cell r="G911">
            <v>0</v>
          </cell>
          <cell r="H911">
            <v>380.40049045972768</v>
          </cell>
          <cell r="I911">
            <v>11.608880937499999</v>
          </cell>
          <cell r="J911">
            <v>0</v>
          </cell>
          <cell r="K911">
            <v>0</v>
          </cell>
          <cell r="L911">
            <v>0</v>
          </cell>
          <cell r="M911">
            <v>0</v>
          </cell>
          <cell r="N911">
            <v>4.6822232451015893E-3</v>
          </cell>
          <cell r="O911">
            <v>10054.706689343257</v>
          </cell>
          <cell r="P911">
            <v>27066.696925798951</v>
          </cell>
          <cell r="Q911">
            <v>43521.336042489878</v>
          </cell>
          <cell r="R911">
            <v>56299.502121830905</v>
          </cell>
          <cell r="S911">
            <v>116168.65468880029</v>
          </cell>
          <cell r="T911">
            <v>1226.4178783484533</v>
          </cell>
          <cell r="U911">
            <v>1344.8126717695106</v>
          </cell>
          <cell r="V911">
            <v>1454.9893174643335</v>
          </cell>
          <cell r="W911">
            <v>1485.5998884878907</v>
          </cell>
          <cell r="X911">
            <v>1552.9543370000542</v>
          </cell>
          <cell r="Y911">
            <v>587.32286520435366</v>
          </cell>
          <cell r="Z911">
            <v>679.84905141966317</v>
          </cell>
          <cell r="AA911">
            <v>778.7135219140448</v>
          </cell>
          <cell r="AB911">
            <v>799.03629058498871</v>
          </cell>
          <cell r="AC911">
            <v>844.68027246708789</v>
          </cell>
          <cell r="AD911">
            <v>21.957785888564676</v>
          </cell>
          <cell r="AE911">
            <v>25.663640103753085</v>
          </cell>
          <cell r="AF911">
            <v>27.302057562501084</v>
          </cell>
          <cell r="AG911">
            <v>27.221852503483785</v>
          </cell>
          <cell r="AH911">
            <v>25.61091262341132</v>
          </cell>
        </row>
        <row r="912">
          <cell r="B912">
            <v>10908</v>
          </cell>
          <cell r="C912" t="str">
            <v>IA</v>
          </cell>
          <cell r="D912" t="str">
            <v>Municipal</v>
          </cell>
          <cell r="E912">
            <v>1.6150703670118005E-2</v>
          </cell>
          <cell r="F912">
            <v>0</v>
          </cell>
          <cell r="G912">
            <v>0</v>
          </cell>
          <cell r="H912">
            <v>380.40049045972768</v>
          </cell>
          <cell r="I912">
            <v>11.608880937499999</v>
          </cell>
          <cell r="J912">
            <v>0</v>
          </cell>
          <cell r="K912">
            <v>0</v>
          </cell>
          <cell r="L912">
            <v>0</v>
          </cell>
          <cell r="M912">
            <v>0</v>
          </cell>
          <cell r="N912">
            <v>4.6822232451015893E-3</v>
          </cell>
          <cell r="O912">
            <v>10054.706689343257</v>
          </cell>
          <cell r="P912">
            <v>27066.696925798951</v>
          </cell>
          <cell r="Q912">
            <v>43521.336042489878</v>
          </cell>
          <cell r="R912">
            <v>56299.502121830905</v>
          </cell>
          <cell r="S912">
            <v>116168.65468880029</v>
          </cell>
          <cell r="T912">
            <v>1226.4178783484533</v>
          </cell>
          <cell r="U912">
            <v>1344.8126717695106</v>
          </cell>
          <cell r="V912">
            <v>1454.9893174643335</v>
          </cell>
          <cell r="W912">
            <v>1485.5998884878907</v>
          </cell>
          <cell r="X912">
            <v>1552.9543370000542</v>
          </cell>
          <cell r="Y912">
            <v>587.32286520435366</v>
          </cell>
          <cell r="Z912">
            <v>679.84905141966317</v>
          </cell>
          <cell r="AA912">
            <v>778.7135219140448</v>
          </cell>
          <cell r="AB912">
            <v>799.03629058498871</v>
          </cell>
          <cell r="AC912">
            <v>844.68027246708789</v>
          </cell>
          <cell r="AD912">
            <v>21.957785888564676</v>
          </cell>
          <cell r="AE912">
            <v>25.663640103753085</v>
          </cell>
          <cell r="AF912">
            <v>27.302057562501084</v>
          </cell>
          <cell r="AG912">
            <v>27.221852503483785</v>
          </cell>
          <cell r="AH912">
            <v>25.61091262341132</v>
          </cell>
        </row>
        <row r="913">
          <cell r="B913">
            <v>11093</v>
          </cell>
          <cell r="C913" t="str">
            <v>IA</v>
          </cell>
          <cell r="D913" t="str">
            <v>Municipal</v>
          </cell>
          <cell r="E913">
            <v>1.6150703670118005E-2</v>
          </cell>
          <cell r="F913">
            <v>0</v>
          </cell>
          <cell r="G913">
            <v>0</v>
          </cell>
          <cell r="H913">
            <v>380.40049045972768</v>
          </cell>
          <cell r="I913">
            <v>11.608880937499999</v>
          </cell>
          <cell r="J913">
            <v>0</v>
          </cell>
          <cell r="K913">
            <v>0</v>
          </cell>
          <cell r="L913">
            <v>0</v>
          </cell>
          <cell r="M913">
            <v>0</v>
          </cell>
          <cell r="N913">
            <v>4.6822232451015893E-3</v>
          </cell>
          <cell r="O913">
            <v>10054.706689343257</v>
          </cell>
          <cell r="P913">
            <v>27066.696925798951</v>
          </cell>
          <cell r="Q913">
            <v>43521.336042489878</v>
          </cell>
          <cell r="R913">
            <v>56299.502121830905</v>
          </cell>
          <cell r="S913">
            <v>116168.65468880029</v>
          </cell>
          <cell r="T913">
            <v>1226.4178783484533</v>
          </cell>
          <cell r="U913">
            <v>1344.8126717695106</v>
          </cell>
          <cell r="V913">
            <v>1454.9893174643335</v>
          </cell>
          <cell r="W913">
            <v>1485.5998884878907</v>
          </cell>
          <cell r="X913">
            <v>1552.9543370000542</v>
          </cell>
          <cell r="Y913">
            <v>587.32286520435366</v>
          </cell>
          <cell r="Z913">
            <v>679.84905141966317</v>
          </cell>
          <cell r="AA913">
            <v>778.7135219140448</v>
          </cell>
          <cell r="AB913">
            <v>799.03629058498871</v>
          </cell>
          <cell r="AC913">
            <v>844.68027246708789</v>
          </cell>
          <cell r="AD913">
            <v>21.957785888564676</v>
          </cell>
          <cell r="AE913">
            <v>25.663640103753085</v>
          </cell>
          <cell r="AF913">
            <v>27.302057562501084</v>
          </cell>
          <cell r="AG913">
            <v>27.221852503483785</v>
          </cell>
          <cell r="AH913">
            <v>25.61091262341132</v>
          </cell>
        </row>
        <row r="914">
          <cell r="B914">
            <v>11141</v>
          </cell>
          <cell r="C914" t="str">
            <v>IA</v>
          </cell>
          <cell r="D914" t="str">
            <v>Municipal</v>
          </cell>
          <cell r="E914">
            <v>1.6150703670118005E-2</v>
          </cell>
          <cell r="F914">
            <v>0</v>
          </cell>
          <cell r="G914">
            <v>0</v>
          </cell>
          <cell r="H914">
            <v>380.40049045972768</v>
          </cell>
          <cell r="I914">
            <v>11.608880937499999</v>
          </cell>
          <cell r="J914">
            <v>0</v>
          </cell>
          <cell r="K914">
            <v>0</v>
          </cell>
          <cell r="L914">
            <v>0</v>
          </cell>
          <cell r="M914">
            <v>0</v>
          </cell>
          <cell r="N914">
            <v>4.6822232451015893E-3</v>
          </cell>
          <cell r="O914">
            <v>10054.706689343257</v>
          </cell>
          <cell r="P914">
            <v>27066.696925798951</v>
          </cell>
          <cell r="Q914">
            <v>43521.336042489878</v>
          </cell>
          <cell r="R914">
            <v>56299.502121830905</v>
          </cell>
          <cell r="S914">
            <v>116168.65468880029</v>
          </cell>
          <cell r="T914">
            <v>1226.4178783484533</v>
          </cell>
          <cell r="U914">
            <v>1344.8126717695106</v>
          </cell>
          <cell r="V914">
            <v>1454.9893174643335</v>
          </cell>
          <cell r="W914">
            <v>1485.5998884878907</v>
          </cell>
          <cell r="X914">
            <v>1552.9543370000542</v>
          </cell>
          <cell r="Y914">
            <v>587.32286520435366</v>
          </cell>
          <cell r="Z914">
            <v>679.84905141966317</v>
          </cell>
          <cell r="AA914">
            <v>778.7135219140448</v>
          </cell>
          <cell r="AB914">
            <v>799.03629058498871</v>
          </cell>
          <cell r="AC914">
            <v>844.68027246708789</v>
          </cell>
          <cell r="AD914">
            <v>21.957785888564676</v>
          </cell>
          <cell r="AE914">
            <v>25.663640103753085</v>
          </cell>
          <cell r="AF914">
            <v>27.302057562501084</v>
          </cell>
          <cell r="AG914">
            <v>27.221852503483785</v>
          </cell>
          <cell r="AH914">
            <v>25.61091262341132</v>
          </cell>
        </row>
        <row r="915">
          <cell r="B915">
            <v>11581</v>
          </cell>
          <cell r="C915" t="str">
            <v>IA</v>
          </cell>
          <cell r="D915" t="str">
            <v>Municipal</v>
          </cell>
          <cell r="E915">
            <v>1.6150703670118005E-2</v>
          </cell>
          <cell r="F915">
            <v>0</v>
          </cell>
          <cell r="G915">
            <v>0</v>
          </cell>
          <cell r="H915">
            <v>380.40049045972768</v>
          </cell>
          <cell r="I915">
            <v>11.608880937499999</v>
          </cell>
          <cell r="J915">
            <v>0</v>
          </cell>
          <cell r="K915">
            <v>0</v>
          </cell>
          <cell r="L915">
            <v>0</v>
          </cell>
          <cell r="M915">
            <v>0</v>
          </cell>
          <cell r="N915">
            <v>4.6822232451015893E-3</v>
          </cell>
          <cell r="O915">
            <v>10054.706689343257</v>
          </cell>
          <cell r="P915">
            <v>27066.696925798951</v>
          </cell>
          <cell r="Q915">
            <v>43521.336042489878</v>
          </cell>
          <cell r="R915">
            <v>56299.502121830905</v>
          </cell>
          <cell r="S915">
            <v>116168.65468880029</v>
          </cell>
          <cell r="T915">
            <v>1226.4178783484533</v>
          </cell>
          <cell r="U915">
            <v>1344.8126717695106</v>
          </cell>
          <cell r="V915">
            <v>1454.9893174643335</v>
          </cell>
          <cell r="W915">
            <v>1485.5998884878907</v>
          </cell>
          <cell r="X915">
            <v>1552.9543370000542</v>
          </cell>
          <cell r="Y915">
            <v>587.32286520435366</v>
          </cell>
          <cell r="Z915">
            <v>679.84905141966317</v>
          </cell>
          <cell r="AA915">
            <v>778.7135219140448</v>
          </cell>
          <cell r="AB915">
            <v>799.03629058498871</v>
          </cell>
          <cell r="AC915">
            <v>844.68027246708789</v>
          </cell>
          <cell r="AD915">
            <v>21.957785888564676</v>
          </cell>
          <cell r="AE915">
            <v>25.663640103753085</v>
          </cell>
          <cell r="AF915">
            <v>27.302057562501084</v>
          </cell>
          <cell r="AG915">
            <v>27.221852503483785</v>
          </cell>
          <cell r="AH915">
            <v>25.61091262341132</v>
          </cell>
        </row>
        <row r="916">
          <cell r="B916">
            <v>11609</v>
          </cell>
          <cell r="C916" t="str">
            <v>IA</v>
          </cell>
          <cell r="D916" t="str">
            <v>Municipal</v>
          </cell>
          <cell r="E916">
            <v>1.6150703670118005E-2</v>
          </cell>
          <cell r="F916">
            <v>0</v>
          </cell>
          <cell r="G916">
            <v>0</v>
          </cell>
          <cell r="H916">
            <v>380.40049045972768</v>
          </cell>
          <cell r="I916">
            <v>11.608880937499999</v>
          </cell>
          <cell r="J916">
            <v>0</v>
          </cell>
          <cell r="K916">
            <v>0</v>
          </cell>
          <cell r="L916">
            <v>0</v>
          </cell>
          <cell r="M916">
            <v>0</v>
          </cell>
          <cell r="N916">
            <v>4.6822232451015893E-3</v>
          </cell>
          <cell r="O916">
            <v>10054.706689343257</v>
          </cell>
          <cell r="P916">
            <v>27066.696925798951</v>
          </cell>
          <cell r="Q916">
            <v>43521.336042489878</v>
          </cell>
          <cell r="R916">
            <v>56299.502121830905</v>
          </cell>
          <cell r="S916">
            <v>116168.65468880029</v>
          </cell>
          <cell r="T916">
            <v>1226.4178783484533</v>
          </cell>
          <cell r="U916">
            <v>1344.8126717695106</v>
          </cell>
          <cell r="V916">
            <v>1454.9893174643335</v>
          </cell>
          <cell r="W916">
            <v>1485.5998884878907</v>
          </cell>
          <cell r="X916">
            <v>1552.9543370000542</v>
          </cell>
          <cell r="Y916">
            <v>587.32286520435366</v>
          </cell>
          <cell r="Z916">
            <v>679.84905141966317</v>
          </cell>
          <cell r="AA916">
            <v>778.7135219140448</v>
          </cell>
          <cell r="AB916">
            <v>799.03629058498871</v>
          </cell>
          <cell r="AC916">
            <v>844.68027246708789</v>
          </cell>
          <cell r="AD916">
            <v>21.957785888564676</v>
          </cell>
          <cell r="AE916">
            <v>25.663640103753085</v>
          </cell>
          <cell r="AF916">
            <v>27.302057562501084</v>
          </cell>
          <cell r="AG916">
            <v>27.221852503483785</v>
          </cell>
          <cell r="AH916">
            <v>25.61091262341132</v>
          </cell>
        </row>
        <row r="917">
          <cell r="B917">
            <v>11611</v>
          </cell>
          <cell r="C917" t="str">
            <v>IA</v>
          </cell>
          <cell r="D917" t="str">
            <v>Municipal</v>
          </cell>
          <cell r="E917">
            <v>1.6150703670118005E-2</v>
          </cell>
          <cell r="F917">
            <v>1</v>
          </cell>
          <cell r="G917">
            <v>8484.1467759173502</v>
          </cell>
          <cell r="H917">
            <v>8484.1467759173502</v>
          </cell>
          <cell r="I917">
            <v>11.608880937499999</v>
          </cell>
          <cell r="J917">
            <v>2890.9</v>
          </cell>
          <cell r="K917">
            <v>23815</v>
          </cell>
          <cell r="L917">
            <v>2807</v>
          </cell>
          <cell r="M917">
            <v>0.10497024793202812</v>
          </cell>
          <cell r="N917">
            <v>0.10497024793202812</v>
          </cell>
          <cell r="O917">
            <v>10054.706689343257</v>
          </cell>
          <cell r="P917">
            <v>27066.696925798951</v>
          </cell>
          <cell r="Q917">
            <v>43521.336042489878</v>
          </cell>
          <cell r="R917">
            <v>56299.502121830905</v>
          </cell>
          <cell r="S917">
            <v>116168.65468880029</v>
          </cell>
          <cell r="T917">
            <v>1226.4178783484533</v>
          </cell>
          <cell r="U917">
            <v>1344.8126717695106</v>
          </cell>
          <cell r="V917">
            <v>1454.9893174643335</v>
          </cell>
          <cell r="W917">
            <v>1485.5998884878907</v>
          </cell>
          <cell r="X917">
            <v>1552.9543370000542</v>
          </cell>
          <cell r="Y917">
            <v>587.32286520435366</v>
          </cell>
          <cell r="Z917">
            <v>679.84905141966317</v>
          </cell>
          <cell r="AA917">
            <v>778.7135219140448</v>
          </cell>
          <cell r="AB917">
            <v>799.03629058498871</v>
          </cell>
          <cell r="AC917">
            <v>844.68027246708789</v>
          </cell>
          <cell r="AD917">
            <v>21.957785888564676</v>
          </cell>
          <cell r="AE917">
            <v>25.663640103753085</v>
          </cell>
          <cell r="AF917">
            <v>27.302057562501084</v>
          </cell>
          <cell r="AG917">
            <v>27.221852503483785</v>
          </cell>
          <cell r="AH917">
            <v>25.61091262341132</v>
          </cell>
        </row>
        <row r="918">
          <cell r="B918">
            <v>10172</v>
          </cell>
          <cell r="C918" t="str">
            <v>IA</v>
          </cell>
          <cell r="D918" t="str">
            <v>Municipal</v>
          </cell>
          <cell r="E918">
            <v>1.6150703670118005E-2</v>
          </cell>
          <cell r="F918">
            <v>0</v>
          </cell>
          <cell r="G918">
            <v>0</v>
          </cell>
          <cell r="H918">
            <v>380.40049045972768</v>
          </cell>
          <cell r="I918">
            <v>11.608880937499999</v>
          </cell>
          <cell r="J918">
            <v>0</v>
          </cell>
          <cell r="K918">
            <v>0</v>
          </cell>
          <cell r="L918">
            <v>0</v>
          </cell>
          <cell r="M918">
            <v>0</v>
          </cell>
          <cell r="N918">
            <v>4.6822232451015893E-3</v>
          </cell>
          <cell r="O918">
            <v>10054.706689343257</v>
          </cell>
          <cell r="P918">
            <v>27066.696925798951</v>
          </cell>
          <cell r="Q918">
            <v>43521.336042489878</v>
          </cell>
          <cell r="R918">
            <v>56299.502121830905</v>
          </cell>
          <cell r="S918">
            <v>116168.65468880029</v>
          </cell>
          <cell r="T918">
            <v>1226.4178783484533</v>
          </cell>
          <cell r="U918">
            <v>1344.8126717695106</v>
          </cell>
          <cell r="V918">
            <v>1454.9893174643335</v>
          </cell>
          <cell r="W918">
            <v>1485.5998884878907</v>
          </cell>
          <cell r="X918">
            <v>1552.9543370000542</v>
          </cell>
          <cell r="Y918">
            <v>587.32286520435366</v>
          </cell>
          <cell r="Z918">
            <v>679.84905141966317</v>
          </cell>
          <cell r="AA918">
            <v>778.7135219140448</v>
          </cell>
          <cell r="AB918">
            <v>799.03629058498871</v>
          </cell>
          <cell r="AC918">
            <v>844.68027246708789</v>
          </cell>
          <cell r="AD918">
            <v>21.957785888564676</v>
          </cell>
          <cell r="AE918">
            <v>25.663640103753085</v>
          </cell>
          <cell r="AF918">
            <v>27.302057562501084</v>
          </cell>
          <cell r="AG918">
            <v>27.221852503483785</v>
          </cell>
          <cell r="AH918">
            <v>25.61091262341132</v>
          </cell>
        </row>
        <row r="919">
          <cell r="B919">
            <v>12114</v>
          </cell>
          <cell r="C919" t="str">
            <v>IA</v>
          </cell>
          <cell r="D919" t="str">
            <v>Municipal</v>
          </cell>
          <cell r="E919">
            <v>1.6150703670118005E-2</v>
          </cell>
          <cell r="F919">
            <v>0</v>
          </cell>
          <cell r="G919">
            <v>0</v>
          </cell>
          <cell r="H919">
            <v>380.40049045972768</v>
          </cell>
          <cell r="I919">
            <v>11.608880937499999</v>
          </cell>
          <cell r="J919">
            <v>0</v>
          </cell>
          <cell r="K919">
            <v>0</v>
          </cell>
          <cell r="L919">
            <v>0</v>
          </cell>
          <cell r="M919">
            <v>0</v>
          </cell>
          <cell r="N919">
            <v>4.6822232451015893E-3</v>
          </cell>
          <cell r="O919">
            <v>10054.706689343257</v>
          </cell>
          <cell r="P919">
            <v>27066.696925798951</v>
          </cell>
          <cell r="Q919">
            <v>43521.336042489878</v>
          </cell>
          <cell r="R919">
            <v>56299.502121830905</v>
          </cell>
          <cell r="S919">
            <v>116168.65468880029</v>
          </cell>
          <cell r="T919">
            <v>1226.4178783484533</v>
          </cell>
          <cell r="U919">
            <v>1344.8126717695106</v>
          </cell>
          <cell r="V919">
            <v>1454.9893174643335</v>
          </cell>
          <cell r="W919">
            <v>1485.5998884878907</v>
          </cell>
          <cell r="X919">
            <v>1552.9543370000542</v>
          </cell>
          <cell r="Y919">
            <v>587.32286520435366</v>
          </cell>
          <cell r="Z919">
            <v>679.84905141966317</v>
          </cell>
          <cell r="AA919">
            <v>778.7135219140448</v>
          </cell>
          <cell r="AB919">
            <v>799.03629058498871</v>
          </cell>
          <cell r="AC919">
            <v>844.68027246708789</v>
          </cell>
          <cell r="AD919">
            <v>21.957785888564676</v>
          </cell>
          <cell r="AE919">
            <v>25.663640103753085</v>
          </cell>
          <cell r="AF919">
            <v>27.302057562501084</v>
          </cell>
          <cell r="AG919">
            <v>27.221852503483785</v>
          </cell>
          <cell r="AH919">
            <v>25.61091262341132</v>
          </cell>
        </row>
        <row r="920">
          <cell r="B920">
            <v>12541</v>
          </cell>
          <cell r="C920" t="str">
            <v>IA</v>
          </cell>
          <cell r="D920" t="str">
            <v>Municipal</v>
          </cell>
          <cell r="E920">
            <v>1.6150703670118005E-2</v>
          </cell>
          <cell r="F920">
            <v>0</v>
          </cell>
          <cell r="G920">
            <v>0</v>
          </cell>
          <cell r="H920">
            <v>380.40049045972768</v>
          </cell>
          <cell r="I920">
            <v>11.608880937499999</v>
          </cell>
          <cell r="J920">
            <v>0</v>
          </cell>
          <cell r="K920">
            <v>0</v>
          </cell>
          <cell r="L920">
            <v>0</v>
          </cell>
          <cell r="M920">
            <v>0</v>
          </cell>
          <cell r="N920">
            <v>4.6822232451015893E-3</v>
          </cell>
          <cell r="O920">
            <v>10054.706689343257</v>
          </cell>
          <cell r="P920">
            <v>27066.696925798951</v>
          </cell>
          <cell r="Q920">
            <v>43521.336042489878</v>
          </cell>
          <cell r="R920">
            <v>56299.502121830905</v>
          </cell>
          <cell r="S920">
            <v>116168.65468880029</v>
          </cell>
          <cell r="T920">
            <v>1226.4178783484533</v>
          </cell>
          <cell r="U920">
            <v>1344.8126717695106</v>
          </cell>
          <cell r="V920">
            <v>1454.9893174643335</v>
          </cell>
          <cell r="W920">
            <v>1485.5998884878907</v>
          </cell>
          <cell r="X920">
            <v>1552.9543370000542</v>
          </cell>
          <cell r="Y920">
            <v>587.32286520435366</v>
          </cell>
          <cell r="Z920">
            <v>679.84905141966317</v>
          </cell>
          <cell r="AA920">
            <v>778.7135219140448</v>
          </cell>
          <cell r="AB920">
            <v>799.03629058498871</v>
          </cell>
          <cell r="AC920">
            <v>844.68027246708789</v>
          </cell>
          <cell r="AD920">
            <v>21.957785888564676</v>
          </cell>
          <cell r="AE920">
            <v>25.663640103753085</v>
          </cell>
          <cell r="AF920">
            <v>27.302057562501084</v>
          </cell>
          <cell r="AG920">
            <v>27.221852503483785</v>
          </cell>
          <cell r="AH920">
            <v>25.61091262341132</v>
          </cell>
        </row>
        <row r="921">
          <cell r="B921">
            <v>12839</v>
          </cell>
          <cell r="C921" t="str">
            <v>IA</v>
          </cell>
          <cell r="D921" t="str">
            <v>Municipal</v>
          </cell>
          <cell r="E921">
            <v>1.6150703670118005E-2</v>
          </cell>
          <cell r="F921">
            <v>0</v>
          </cell>
          <cell r="G921">
            <v>0</v>
          </cell>
          <cell r="H921">
            <v>380.40049045972768</v>
          </cell>
          <cell r="I921">
            <v>11.608880937499999</v>
          </cell>
          <cell r="J921">
            <v>0</v>
          </cell>
          <cell r="K921">
            <v>0</v>
          </cell>
          <cell r="L921">
            <v>0</v>
          </cell>
          <cell r="M921">
            <v>0</v>
          </cell>
          <cell r="N921">
            <v>4.6822232451015893E-3</v>
          </cell>
          <cell r="O921">
            <v>10054.706689343257</v>
          </cell>
          <cell r="P921">
            <v>27066.696925798951</v>
          </cell>
          <cell r="Q921">
            <v>43521.336042489878</v>
          </cell>
          <cell r="R921">
            <v>56299.502121830905</v>
          </cell>
          <cell r="S921">
            <v>116168.65468880029</v>
          </cell>
          <cell r="T921">
            <v>1226.4178783484533</v>
          </cell>
          <cell r="U921">
            <v>1344.8126717695106</v>
          </cell>
          <cell r="V921">
            <v>1454.9893174643335</v>
          </cell>
          <cell r="W921">
            <v>1485.5998884878907</v>
          </cell>
          <cell r="X921">
            <v>1552.9543370000542</v>
          </cell>
          <cell r="Y921">
            <v>587.32286520435366</v>
          </cell>
          <cell r="Z921">
            <v>679.84905141966317</v>
          </cell>
          <cell r="AA921">
            <v>778.7135219140448</v>
          </cell>
          <cell r="AB921">
            <v>799.03629058498871</v>
          </cell>
          <cell r="AC921">
            <v>844.68027246708789</v>
          </cell>
          <cell r="AD921">
            <v>21.957785888564676</v>
          </cell>
          <cell r="AE921">
            <v>25.663640103753085</v>
          </cell>
          <cell r="AF921">
            <v>27.302057562501084</v>
          </cell>
          <cell r="AG921">
            <v>27.221852503483785</v>
          </cell>
          <cell r="AH921">
            <v>25.61091262341132</v>
          </cell>
        </row>
        <row r="922">
          <cell r="B922">
            <v>13038</v>
          </cell>
          <cell r="C922" t="str">
            <v>IA</v>
          </cell>
          <cell r="D922" t="str">
            <v>Municipal</v>
          </cell>
          <cell r="E922">
            <v>1.6150703670118005E-2</v>
          </cell>
          <cell r="F922">
            <v>0</v>
          </cell>
          <cell r="G922">
            <v>0</v>
          </cell>
          <cell r="H922">
            <v>380.40049045972768</v>
          </cell>
          <cell r="I922">
            <v>11.608880937499999</v>
          </cell>
          <cell r="J922">
            <v>0</v>
          </cell>
          <cell r="K922">
            <v>0</v>
          </cell>
          <cell r="L922">
            <v>0</v>
          </cell>
          <cell r="M922">
            <v>0</v>
          </cell>
          <cell r="N922">
            <v>4.6822232451015893E-3</v>
          </cell>
          <cell r="O922">
            <v>10054.706689343257</v>
          </cell>
          <cell r="P922">
            <v>27066.696925798951</v>
          </cell>
          <cell r="Q922">
            <v>43521.336042489878</v>
          </cell>
          <cell r="R922">
            <v>56299.502121830905</v>
          </cell>
          <cell r="S922">
            <v>116168.65468880029</v>
          </cell>
          <cell r="T922">
            <v>1226.4178783484533</v>
          </cell>
          <cell r="U922">
            <v>1344.8126717695106</v>
          </cell>
          <cell r="V922">
            <v>1454.9893174643335</v>
          </cell>
          <cell r="W922">
            <v>1485.5998884878907</v>
          </cell>
          <cell r="X922">
            <v>1552.9543370000542</v>
          </cell>
          <cell r="Y922">
            <v>587.32286520435366</v>
          </cell>
          <cell r="Z922">
            <v>679.84905141966317</v>
          </cell>
          <cell r="AA922">
            <v>778.7135219140448</v>
          </cell>
          <cell r="AB922">
            <v>799.03629058498871</v>
          </cell>
          <cell r="AC922">
            <v>844.68027246708789</v>
          </cell>
          <cell r="AD922">
            <v>21.957785888564676</v>
          </cell>
          <cell r="AE922">
            <v>25.663640103753085</v>
          </cell>
          <cell r="AF922">
            <v>27.302057562501084</v>
          </cell>
          <cell r="AG922">
            <v>27.221852503483785</v>
          </cell>
          <cell r="AH922">
            <v>25.61091262341132</v>
          </cell>
        </row>
        <row r="923">
          <cell r="B923">
            <v>13382</v>
          </cell>
          <cell r="C923" t="str">
            <v>IA</v>
          </cell>
          <cell r="D923" t="str">
            <v>Municipal</v>
          </cell>
          <cell r="E923">
            <v>1.6150703670118005E-2</v>
          </cell>
          <cell r="F923">
            <v>0</v>
          </cell>
          <cell r="G923">
            <v>0</v>
          </cell>
          <cell r="H923">
            <v>380.40049045972768</v>
          </cell>
          <cell r="I923">
            <v>11.608880937499999</v>
          </cell>
          <cell r="J923">
            <v>0</v>
          </cell>
          <cell r="K923">
            <v>0</v>
          </cell>
          <cell r="L923">
            <v>0</v>
          </cell>
          <cell r="M923">
            <v>0</v>
          </cell>
          <cell r="N923">
            <v>4.6822232451015893E-3</v>
          </cell>
          <cell r="O923">
            <v>10054.706689343257</v>
          </cell>
          <cell r="P923">
            <v>27066.696925798951</v>
          </cell>
          <cell r="Q923">
            <v>43521.336042489878</v>
          </cell>
          <cell r="R923">
            <v>56299.502121830905</v>
          </cell>
          <cell r="S923">
            <v>116168.65468880029</v>
          </cell>
          <cell r="T923">
            <v>1226.4178783484533</v>
          </cell>
          <cell r="U923">
            <v>1344.8126717695106</v>
          </cell>
          <cell r="V923">
            <v>1454.9893174643335</v>
          </cell>
          <cell r="W923">
            <v>1485.5998884878907</v>
          </cell>
          <cell r="X923">
            <v>1552.9543370000542</v>
          </cell>
          <cell r="Y923">
            <v>587.32286520435366</v>
          </cell>
          <cell r="Z923">
            <v>679.84905141966317</v>
          </cell>
          <cell r="AA923">
            <v>778.7135219140448</v>
          </cell>
          <cell r="AB923">
            <v>799.03629058498871</v>
          </cell>
          <cell r="AC923">
            <v>844.68027246708789</v>
          </cell>
          <cell r="AD923">
            <v>21.957785888564676</v>
          </cell>
          <cell r="AE923">
            <v>25.663640103753085</v>
          </cell>
          <cell r="AF923">
            <v>27.302057562501084</v>
          </cell>
          <cell r="AG923">
            <v>27.221852503483785</v>
          </cell>
          <cell r="AH923">
            <v>25.61091262341132</v>
          </cell>
        </row>
        <row r="924">
          <cell r="B924">
            <v>13444</v>
          </cell>
          <cell r="C924" t="str">
            <v>IA</v>
          </cell>
          <cell r="D924" t="str">
            <v>Municipal</v>
          </cell>
          <cell r="E924">
            <v>1.6150703670118005E-2</v>
          </cell>
          <cell r="F924">
            <v>0</v>
          </cell>
          <cell r="G924">
            <v>0</v>
          </cell>
          <cell r="H924">
            <v>380.40049045972768</v>
          </cell>
          <cell r="I924">
            <v>11.608880937499999</v>
          </cell>
          <cell r="J924">
            <v>0</v>
          </cell>
          <cell r="K924">
            <v>0</v>
          </cell>
          <cell r="L924">
            <v>0</v>
          </cell>
          <cell r="M924">
            <v>0</v>
          </cell>
          <cell r="N924">
            <v>4.6822232451015893E-3</v>
          </cell>
          <cell r="O924">
            <v>10054.706689343257</v>
          </cell>
          <cell r="P924">
            <v>27066.696925798951</v>
          </cell>
          <cell r="Q924">
            <v>43521.336042489878</v>
          </cell>
          <cell r="R924">
            <v>56299.502121830905</v>
          </cell>
          <cell r="S924">
            <v>116168.65468880029</v>
          </cell>
          <cell r="T924">
            <v>1226.4178783484533</v>
          </cell>
          <cell r="U924">
            <v>1344.8126717695106</v>
          </cell>
          <cell r="V924">
            <v>1454.9893174643335</v>
          </cell>
          <cell r="W924">
            <v>1485.5998884878907</v>
          </cell>
          <cell r="X924">
            <v>1552.9543370000542</v>
          </cell>
          <cell r="Y924">
            <v>587.32286520435366</v>
          </cell>
          <cell r="Z924">
            <v>679.84905141966317</v>
          </cell>
          <cell r="AA924">
            <v>778.7135219140448</v>
          </cell>
          <cell r="AB924">
            <v>799.03629058498871</v>
          </cell>
          <cell r="AC924">
            <v>844.68027246708789</v>
          </cell>
          <cell r="AD924">
            <v>21.957785888564676</v>
          </cell>
          <cell r="AE924">
            <v>25.663640103753085</v>
          </cell>
          <cell r="AF924">
            <v>27.302057562501084</v>
          </cell>
          <cell r="AG924">
            <v>27.221852503483785</v>
          </cell>
          <cell r="AH924">
            <v>25.61091262341132</v>
          </cell>
        </row>
        <row r="925">
          <cell r="B925">
            <v>13990</v>
          </cell>
          <cell r="C925" t="str">
            <v>IA</v>
          </cell>
          <cell r="D925" t="str">
            <v>Municipal</v>
          </cell>
          <cell r="E925">
            <v>1.6150703670118005E-2</v>
          </cell>
          <cell r="F925">
            <v>0</v>
          </cell>
          <cell r="G925">
            <v>0</v>
          </cell>
          <cell r="H925">
            <v>380.40049045972768</v>
          </cell>
          <cell r="I925">
            <v>11.608880937499999</v>
          </cell>
          <cell r="J925">
            <v>0</v>
          </cell>
          <cell r="K925">
            <v>0</v>
          </cell>
          <cell r="L925">
            <v>0</v>
          </cell>
          <cell r="M925">
            <v>0</v>
          </cell>
          <cell r="N925">
            <v>4.6822232451015893E-3</v>
          </cell>
          <cell r="O925">
            <v>10054.706689343257</v>
          </cell>
          <cell r="P925">
            <v>27066.696925798951</v>
          </cell>
          <cell r="Q925">
            <v>43521.336042489878</v>
          </cell>
          <cell r="R925">
            <v>56299.502121830905</v>
          </cell>
          <cell r="S925">
            <v>116168.65468880029</v>
          </cell>
          <cell r="T925">
            <v>1226.4178783484533</v>
          </cell>
          <cell r="U925">
            <v>1344.8126717695106</v>
          </cell>
          <cell r="V925">
            <v>1454.9893174643335</v>
          </cell>
          <cell r="W925">
            <v>1485.5998884878907</v>
          </cell>
          <cell r="X925">
            <v>1552.9543370000542</v>
          </cell>
          <cell r="Y925">
            <v>587.32286520435366</v>
          </cell>
          <cell r="Z925">
            <v>679.84905141966317</v>
          </cell>
          <cell r="AA925">
            <v>778.7135219140448</v>
          </cell>
          <cell r="AB925">
            <v>799.03629058498871</v>
          </cell>
          <cell r="AC925">
            <v>844.68027246708789</v>
          </cell>
          <cell r="AD925">
            <v>21.957785888564676</v>
          </cell>
          <cell r="AE925">
            <v>25.663640103753085</v>
          </cell>
          <cell r="AF925">
            <v>27.302057562501084</v>
          </cell>
          <cell r="AG925">
            <v>27.221852503483785</v>
          </cell>
          <cell r="AH925">
            <v>25.61091262341132</v>
          </cell>
        </row>
        <row r="926">
          <cell r="B926">
            <v>14132</v>
          </cell>
          <cell r="C926" t="str">
            <v>IA</v>
          </cell>
          <cell r="D926" t="str">
            <v>Municipal</v>
          </cell>
          <cell r="E926">
            <v>1.6150703670118005E-2</v>
          </cell>
          <cell r="F926">
            <v>0</v>
          </cell>
          <cell r="G926">
            <v>0</v>
          </cell>
          <cell r="H926">
            <v>380.40049045972768</v>
          </cell>
          <cell r="I926">
            <v>11.608880937499999</v>
          </cell>
          <cell r="J926">
            <v>0</v>
          </cell>
          <cell r="K926">
            <v>0</v>
          </cell>
          <cell r="L926">
            <v>0</v>
          </cell>
          <cell r="M926">
            <v>0</v>
          </cell>
          <cell r="N926">
            <v>4.6822232451015893E-3</v>
          </cell>
          <cell r="O926">
            <v>10054.706689343257</v>
          </cell>
          <cell r="P926">
            <v>27066.696925798951</v>
          </cell>
          <cell r="Q926">
            <v>43521.336042489878</v>
          </cell>
          <cell r="R926">
            <v>56299.502121830905</v>
          </cell>
          <cell r="S926">
            <v>116168.65468880029</v>
          </cell>
          <cell r="T926">
            <v>1226.4178783484533</v>
          </cell>
          <cell r="U926">
            <v>1344.8126717695106</v>
          </cell>
          <cell r="V926">
            <v>1454.9893174643335</v>
          </cell>
          <cell r="W926">
            <v>1485.5998884878907</v>
          </cell>
          <cell r="X926">
            <v>1552.9543370000542</v>
          </cell>
          <cell r="Y926">
            <v>587.32286520435366</v>
          </cell>
          <cell r="Z926">
            <v>679.84905141966317</v>
          </cell>
          <cell r="AA926">
            <v>778.7135219140448</v>
          </cell>
          <cell r="AB926">
            <v>799.03629058498871</v>
          </cell>
          <cell r="AC926">
            <v>844.68027246708789</v>
          </cell>
          <cell r="AD926">
            <v>21.957785888564676</v>
          </cell>
          <cell r="AE926">
            <v>25.663640103753085</v>
          </cell>
          <cell r="AF926">
            <v>27.302057562501084</v>
          </cell>
          <cell r="AG926">
            <v>27.221852503483785</v>
          </cell>
          <cell r="AH926">
            <v>25.61091262341132</v>
          </cell>
        </row>
        <row r="927">
          <cell r="B927">
            <v>14159</v>
          </cell>
          <cell r="C927" t="str">
            <v>IA</v>
          </cell>
          <cell r="D927" t="str">
            <v>Municipal</v>
          </cell>
          <cell r="E927">
            <v>1.6150703670118005E-2</v>
          </cell>
          <cell r="F927">
            <v>0</v>
          </cell>
          <cell r="G927">
            <v>0</v>
          </cell>
          <cell r="H927">
            <v>380.40049045972768</v>
          </cell>
          <cell r="I927">
            <v>11.608880937499999</v>
          </cell>
          <cell r="J927">
            <v>0</v>
          </cell>
          <cell r="K927">
            <v>0</v>
          </cell>
          <cell r="L927">
            <v>0</v>
          </cell>
          <cell r="M927">
            <v>0</v>
          </cell>
          <cell r="N927">
            <v>4.6822232451015893E-3</v>
          </cell>
          <cell r="O927">
            <v>10054.706689343257</v>
          </cell>
          <cell r="P927">
            <v>27066.696925798951</v>
          </cell>
          <cell r="Q927">
            <v>43521.336042489878</v>
          </cell>
          <cell r="R927">
            <v>56299.502121830905</v>
          </cell>
          <cell r="S927">
            <v>116168.65468880029</v>
          </cell>
          <cell r="T927">
            <v>1226.4178783484533</v>
          </cell>
          <cell r="U927">
            <v>1344.8126717695106</v>
          </cell>
          <cell r="V927">
            <v>1454.9893174643335</v>
          </cell>
          <cell r="W927">
            <v>1485.5998884878907</v>
          </cell>
          <cell r="X927">
            <v>1552.9543370000542</v>
          </cell>
          <cell r="Y927">
            <v>587.32286520435366</v>
          </cell>
          <cell r="Z927">
            <v>679.84905141966317</v>
          </cell>
          <cell r="AA927">
            <v>778.7135219140448</v>
          </cell>
          <cell r="AB927">
            <v>799.03629058498871</v>
          </cell>
          <cell r="AC927">
            <v>844.68027246708789</v>
          </cell>
          <cell r="AD927">
            <v>21.957785888564676</v>
          </cell>
          <cell r="AE927">
            <v>25.663640103753085</v>
          </cell>
          <cell r="AF927">
            <v>27.302057562501084</v>
          </cell>
          <cell r="AG927">
            <v>27.221852503483785</v>
          </cell>
          <cell r="AH927">
            <v>25.61091262341132</v>
          </cell>
        </row>
        <row r="928">
          <cell r="B928">
            <v>14166</v>
          </cell>
          <cell r="C928" t="str">
            <v>IA</v>
          </cell>
          <cell r="D928" t="str">
            <v>Municipal</v>
          </cell>
          <cell r="E928">
            <v>1.6150703670118005E-2</v>
          </cell>
          <cell r="F928">
            <v>0</v>
          </cell>
          <cell r="G928">
            <v>0</v>
          </cell>
          <cell r="H928">
            <v>380.40049045972768</v>
          </cell>
          <cell r="I928">
            <v>11.608880937499999</v>
          </cell>
          <cell r="J928">
            <v>0</v>
          </cell>
          <cell r="K928">
            <v>0</v>
          </cell>
          <cell r="L928">
            <v>0</v>
          </cell>
          <cell r="M928">
            <v>0</v>
          </cell>
          <cell r="N928">
            <v>4.6822232451015893E-3</v>
          </cell>
          <cell r="O928">
            <v>10054.706689343257</v>
          </cell>
          <cell r="P928">
            <v>27066.696925798951</v>
          </cell>
          <cell r="Q928">
            <v>43521.336042489878</v>
          </cell>
          <cell r="R928">
            <v>56299.502121830905</v>
          </cell>
          <cell r="S928">
            <v>116168.65468880029</v>
          </cell>
          <cell r="T928">
            <v>1226.4178783484533</v>
          </cell>
          <cell r="U928">
            <v>1344.8126717695106</v>
          </cell>
          <cell r="V928">
            <v>1454.9893174643335</v>
          </cell>
          <cell r="W928">
            <v>1485.5998884878907</v>
          </cell>
          <cell r="X928">
            <v>1552.9543370000542</v>
          </cell>
          <cell r="Y928">
            <v>587.32286520435366</v>
          </cell>
          <cell r="Z928">
            <v>679.84905141966317</v>
          </cell>
          <cell r="AA928">
            <v>778.7135219140448</v>
          </cell>
          <cell r="AB928">
            <v>799.03629058498871</v>
          </cell>
          <cell r="AC928">
            <v>844.68027246708789</v>
          </cell>
          <cell r="AD928">
            <v>21.957785888564676</v>
          </cell>
          <cell r="AE928">
            <v>25.663640103753085</v>
          </cell>
          <cell r="AF928">
            <v>27.302057562501084</v>
          </cell>
          <cell r="AG928">
            <v>27.221852503483785</v>
          </cell>
          <cell r="AH928">
            <v>25.61091262341132</v>
          </cell>
        </row>
        <row r="929">
          <cell r="B929">
            <v>14201</v>
          </cell>
          <cell r="C929" t="str">
            <v>IA</v>
          </cell>
          <cell r="D929" t="str">
            <v>Municipal</v>
          </cell>
          <cell r="E929">
            <v>0.2168115560238848</v>
          </cell>
          <cell r="F929">
            <v>0</v>
          </cell>
          <cell r="G929">
            <v>0</v>
          </cell>
          <cell r="H929">
            <v>380.40049045972768</v>
          </cell>
          <cell r="I929">
            <v>11.608880937499999</v>
          </cell>
          <cell r="J929">
            <v>0</v>
          </cell>
          <cell r="K929">
            <v>0</v>
          </cell>
          <cell r="L929">
            <v>0</v>
          </cell>
          <cell r="M929">
            <v>0</v>
          </cell>
          <cell r="N929">
            <v>4.6822232451015893E-3</v>
          </cell>
          <cell r="O929">
            <v>10054.706689343257</v>
          </cell>
          <cell r="P929">
            <v>27066.696925798951</v>
          </cell>
          <cell r="Q929">
            <v>43521.336042489878</v>
          </cell>
          <cell r="R929">
            <v>56299.502121830905</v>
          </cell>
          <cell r="S929">
            <v>116168.65468880029</v>
          </cell>
          <cell r="T929">
            <v>1226.4178783484533</v>
          </cell>
          <cell r="U929">
            <v>1344.8126717695106</v>
          </cell>
          <cell r="V929">
            <v>1454.9893174643335</v>
          </cell>
          <cell r="W929">
            <v>1485.5998884878907</v>
          </cell>
          <cell r="X929">
            <v>1552.9543370000542</v>
          </cell>
          <cell r="Y929">
            <v>587.32286520435366</v>
          </cell>
          <cell r="Z929">
            <v>679.84905141966317</v>
          </cell>
          <cell r="AA929">
            <v>778.7135219140448</v>
          </cell>
          <cell r="AB929">
            <v>799.03629058498871</v>
          </cell>
          <cell r="AC929">
            <v>844.68027246708789</v>
          </cell>
          <cell r="AD929">
            <v>21.957785888564676</v>
          </cell>
          <cell r="AE929">
            <v>25.663640103753085</v>
          </cell>
          <cell r="AF929">
            <v>27.302057562501084</v>
          </cell>
          <cell r="AG929">
            <v>27.221852503483785</v>
          </cell>
          <cell r="AH929">
            <v>25.61091262341132</v>
          </cell>
        </row>
        <row r="930">
          <cell r="B930">
            <v>14433</v>
          </cell>
          <cell r="C930" t="str">
            <v>IA</v>
          </cell>
          <cell r="D930" t="str">
            <v>Municipal</v>
          </cell>
          <cell r="E930">
            <v>1.6150703670118005E-2</v>
          </cell>
          <cell r="F930">
            <v>0</v>
          </cell>
          <cell r="G930">
            <v>0</v>
          </cell>
          <cell r="H930">
            <v>380.40049045972768</v>
          </cell>
          <cell r="I930">
            <v>11.608880937499999</v>
          </cell>
          <cell r="J930">
            <v>0</v>
          </cell>
          <cell r="K930">
            <v>0</v>
          </cell>
          <cell r="L930">
            <v>0</v>
          </cell>
          <cell r="M930">
            <v>0</v>
          </cell>
          <cell r="N930">
            <v>4.6822232451015893E-3</v>
          </cell>
          <cell r="O930">
            <v>10054.706689343257</v>
          </cell>
          <cell r="P930">
            <v>27066.696925798951</v>
          </cell>
          <cell r="Q930">
            <v>43521.336042489878</v>
          </cell>
          <cell r="R930">
            <v>56299.502121830905</v>
          </cell>
          <cell r="S930">
            <v>116168.65468880029</v>
          </cell>
          <cell r="T930">
            <v>1226.4178783484533</v>
          </cell>
          <cell r="U930">
            <v>1344.8126717695106</v>
          </cell>
          <cell r="V930">
            <v>1454.9893174643335</v>
          </cell>
          <cell r="W930">
            <v>1485.5998884878907</v>
          </cell>
          <cell r="X930">
            <v>1552.9543370000542</v>
          </cell>
          <cell r="Y930">
            <v>587.32286520435366</v>
          </cell>
          <cell r="Z930">
            <v>679.84905141966317</v>
          </cell>
          <cell r="AA930">
            <v>778.7135219140448</v>
          </cell>
          <cell r="AB930">
            <v>799.03629058498871</v>
          </cell>
          <cell r="AC930">
            <v>844.68027246708789</v>
          </cell>
          <cell r="AD930">
            <v>21.957785888564676</v>
          </cell>
          <cell r="AE930">
            <v>25.663640103753085</v>
          </cell>
          <cell r="AF930">
            <v>27.302057562501084</v>
          </cell>
          <cell r="AG930">
            <v>27.221852503483785</v>
          </cell>
          <cell r="AH930">
            <v>25.61091262341132</v>
          </cell>
        </row>
        <row r="931">
          <cell r="B931">
            <v>14473</v>
          </cell>
          <cell r="C931" t="str">
            <v>IA</v>
          </cell>
          <cell r="D931" t="str">
            <v>Municipal</v>
          </cell>
          <cell r="E931">
            <v>1.6150703670118005E-2</v>
          </cell>
          <cell r="F931">
            <v>0</v>
          </cell>
          <cell r="G931">
            <v>0</v>
          </cell>
          <cell r="H931">
            <v>380.40049045972768</v>
          </cell>
          <cell r="I931">
            <v>11.608880937499999</v>
          </cell>
          <cell r="J931">
            <v>0</v>
          </cell>
          <cell r="K931">
            <v>0</v>
          </cell>
          <cell r="L931">
            <v>0</v>
          </cell>
          <cell r="M931">
            <v>0</v>
          </cell>
          <cell r="N931">
            <v>4.6822232451015893E-3</v>
          </cell>
          <cell r="O931">
            <v>10054.706689343257</v>
          </cell>
          <cell r="P931">
            <v>27066.696925798951</v>
          </cell>
          <cell r="Q931">
            <v>43521.336042489878</v>
          </cell>
          <cell r="R931">
            <v>56299.502121830905</v>
          </cell>
          <cell r="S931">
            <v>116168.65468880029</v>
          </cell>
          <cell r="T931">
            <v>1226.4178783484533</v>
          </cell>
          <cell r="U931">
            <v>1344.8126717695106</v>
          </cell>
          <cell r="V931">
            <v>1454.9893174643335</v>
          </cell>
          <cell r="W931">
            <v>1485.5998884878907</v>
          </cell>
          <cell r="X931">
            <v>1552.9543370000542</v>
          </cell>
          <cell r="Y931">
            <v>587.32286520435366</v>
          </cell>
          <cell r="Z931">
            <v>679.84905141966317</v>
          </cell>
          <cell r="AA931">
            <v>778.7135219140448</v>
          </cell>
          <cell r="AB931">
            <v>799.03629058498871</v>
          </cell>
          <cell r="AC931">
            <v>844.68027246708789</v>
          </cell>
          <cell r="AD931">
            <v>21.957785888564676</v>
          </cell>
          <cell r="AE931">
            <v>25.663640103753085</v>
          </cell>
          <cell r="AF931">
            <v>27.302057562501084</v>
          </cell>
          <cell r="AG931">
            <v>27.221852503483785</v>
          </cell>
          <cell r="AH931">
            <v>25.61091262341132</v>
          </cell>
        </row>
        <row r="932">
          <cell r="B932">
            <v>14577</v>
          </cell>
          <cell r="C932" t="str">
            <v>IA</v>
          </cell>
          <cell r="D932" t="str">
            <v>Municipal</v>
          </cell>
          <cell r="E932">
            <v>1.6150703670118005E-2</v>
          </cell>
          <cell r="F932">
            <v>0</v>
          </cell>
          <cell r="G932">
            <v>0</v>
          </cell>
          <cell r="H932">
            <v>380.40049045972768</v>
          </cell>
          <cell r="I932">
            <v>11.608880937499999</v>
          </cell>
          <cell r="J932">
            <v>0</v>
          </cell>
          <cell r="K932">
            <v>0</v>
          </cell>
          <cell r="L932">
            <v>0</v>
          </cell>
          <cell r="M932">
            <v>0</v>
          </cell>
          <cell r="N932">
            <v>4.6822232451015893E-3</v>
          </cell>
          <cell r="O932">
            <v>10054.706689343257</v>
          </cell>
          <cell r="P932">
            <v>27066.696925798951</v>
          </cell>
          <cell r="Q932">
            <v>43521.336042489878</v>
          </cell>
          <cell r="R932">
            <v>56299.502121830905</v>
          </cell>
          <cell r="S932">
            <v>116168.65468880029</v>
          </cell>
          <cell r="T932">
            <v>1226.4178783484533</v>
          </cell>
          <cell r="U932">
            <v>1344.8126717695106</v>
          </cell>
          <cell r="V932">
            <v>1454.9893174643335</v>
          </cell>
          <cell r="W932">
            <v>1485.5998884878907</v>
          </cell>
          <cell r="X932">
            <v>1552.9543370000542</v>
          </cell>
          <cell r="Y932">
            <v>587.32286520435366</v>
          </cell>
          <cell r="Z932">
            <v>679.84905141966317</v>
          </cell>
          <cell r="AA932">
            <v>778.7135219140448</v>
          </cell>
          <cell r="AB932">
            <v>799.03629058498871</v>
          </cell>
          <cell r="AC932">
            <v>844.68027246708789</v>
          </cell>
          <cell r="AD932">
            <v>21.957785888564676</v>
          </cell>
          <cell r="AE932">
            <v>25.663640103753085</v>
          </cell>
          <cell r="AF932">
            <v>27.302057562501084</v>
          </cell>
          <cell r="AG932">
            <v>27.221852503483785</v>
          </cell>
          <cell r="AH932">
            <v>25.61091262341132</v>
          </cell>
        </row>
        <row r="933">
          <cell r="B933">
            <v>15180</v>
          </cell>
          <cell r="C933" t="str">
            <v>IA</v>
          </cell>
          <cell r="D933" t="str">
            <v>Municipal</v>
          </cell>
          <cell r="E933">
            <v>1.6150703670118005E-2</v>
          </cell>
          <cell r="F933">
            <v>0</v>
          </cell>
          <cell r="G933">
            <v>0</v>
          </cell>
          <cell r="H933">
            <v>380.40049045972768</v>
          </cell>
          <cell r="I933">
            <v>11.608880937499999</v>
          </cell>
          <cell r="J933">
            <v>0</v>
          </cell>
          <cell r="K933">
            <v>0</v>
          </cell>
          <cell r="L933">
            <v>0</v>
          </cell>
          <cell r="M933">
            <v>0</v>
          </cell>
          <cell r="N933">
            <v>4.6822232451015893E-3</v>
          </cell>
          <cell r="O933">
            <v>10054.706689343257</v>
          </cell>
          <cell r="P933">
            <v>27066.696925798951</v>
          </cell>
          <cell r="Q933">
            <v>43521.336042489878</v>
          </cell>
          <cell r="R933">
            <v>56299.502121830905</v>
          </cell>
          <cell r="S933">
            <v>116168.65468880029</v>
          </cell>
          <cell r="T933">
            <v>1226.4178783484533</v>
          </cell>
          <cell r="U933">
            <v>1344.8126717695106</v>
          </cell>
          <cell r="V933">
            <v>1454.9893174643335</v>
          </cell>
          <cell r="W933">
            <v>1485.5998884878907</v>
          </cell>
          <cell r="X933">
            <v>1552.9543370000542</v>
          </cell>
          <cell r="Y933">
            <v>587.32286520435366</v>
          </cell>
          <cell r="Z933">
            <v>679.84905141966317</v>
          </cell>
          <cell r="AA933">
            <v>778.7135219140448</v>
          </cell>
          <cell r="AB933">
            <v>799.03629058498871</v>
          </cell>
          <cell r="AC933">
            <v>844.68027246708789</v>
          </cell>
          <cell r="AD933">
            <v>21.957785888564676</v>
          </cell>
          <cell r="AE933">
            <v>25.663640103753085</v>
          </cell>
          <cell r="AF933">
            <v>27.302057562501084</v>
          </cell>
          <cell r="AG933">
            <v>27.221852503483785</v>
          </cell>
          <cell r="AH933">
            <v>25.61091262341132</v>
          </cell>
        </row>
        <row r="934">
          <cell r="B934">
            <v>15349</v>
          </cell>
          <cell r="C934" t="str">
            <v>IA</v>
          </cell>
          <cell r="D934" t="str">
            <v>Municipal</v>
          </cell>
          <cell r="E934">
            <v>1.6150703670118005E-2</v>
          </cell>
          <cell r="F934">
            <v>1</v>
          </cell>
          <cell r="G934">
            <v>8582.9596412556057</v>
          </cell>
          <cell r="H934">
            <v>8582.9596412556057</v>
          </cell>
          <cell r="I934">
            <v>11.608880937499999</v>
          </cell>
          <cell r="J934">
            <v>580</v>
          </cell>
          <cell r="K934">
            <v>3828</v>
          </cell>
          <cell r="L934">
            <v>446</v>
          </cell>
          <cell r="M934">
            <v>0.13528455308842738</v>
          </cell>
          <cell r="N934">
            <v>0.13528455308842738</v>
          </cell>
          <cell r="O934">
            <v>10054.706689343257</v>
          </cell>
          <cell r="P934">
            <v>27066.696925798951</v>
          </cell>
          <cell r="Q934">
            <v>43521.336042489878</v>
          </cell>
          <cell r="R934">
            <v>56299.502121830905</v>
          </cell>
          <cell r="S934">
            <v>116168.65468880029</v>
          </cell>
          <cell r="T934">
            <v>1226.4178783484533</v>
          </cell>
          <cell r="U934">
            <v>1344.8126717695106</v>
          </cell>
          <cell r="V934">
            <v>1454.9893174643335</v>
          </cell>
          <cell r="W934">
            <v>1485.5998884878907</v>
          </cell>
          <cell r="X934">
            <v>1552.9543370000542</v>
          </cell>
          <cell r="Y934">
            <v>587.32286520435366</v>
          </cell>
          <cell r="Z934">
            <v>679.84905141966317</v>
          </cell>
          <cell r="AA934">
            <v>778.7135219140448</v>
          </cell>
          <cell r="AB934">
            <v>799.03629058498871</v>
          </cell>
          <cell r="AC934">
            <v>844.68027246708789</v>
          </cell>
          <cell r="AD934">
            <v>21.957785888564676</v>
          </cell>
          <cell r="AE934">
            <v>25.663640103753085</v>
          </cell>
          <cell r="AF934">
            <v>27.302057562501084</v>
          </cell>
          <cell r="AG934">
            <v>27.221852503483785</v>
          </cell>
          <cell r="AH934">
            <v>25.61091262341132</v>
          </cell>
        </row>
        <row r="935">
          <cell r="B935">
            <v>15377</v>
          </cell>
          <cell r="C935" t="str">
            <v>IA</v>
          </cell>
          <cell r="D935" t="str">
            <v>Municipal</v>
          </cell>
          <cell r="E935">
            <v>1.6150703670118005E-2</v>
          </cell>
          <cell r="F935">
            <v>0</v>
          </cell>
          <cell r="G935">
            <v>0</v>
          </cell>
          <cell r="H935">
            <v>380.40049045972768</v>
          </cell>
          <cell r="I935">
            <v>11.608880937499999</v>
          </cell>
          <cell r="J935">
            <v>0</v>
          </cell>
          <cell r="K935">
            <v>0</v>
          </cell>
          <cell r="L935">
            <v>0</v>
          </cell>
          <cell r="M935">
            <v>0</v>
          </cell>
          <cell r="N935">
            <v>4.6822232451015893E-3</v>
          </cell>
          <cell r="O935">
            <v>10054.706689343257</v>
          </cell>
          <cell r="P935">
            <v>27066.696925798951</v>
          </cell>
          <cell r="Q935">
            <v>43521.336042489878</v>
          </cell>
          <cell r="R935">
            <v>56299.502121830905</v>
          </cell>
          <cell r="S935">
            <v>116168.65468880029</v>
          </cell>
          <cell r="T935">
            <v>1226.4178783484533</v>
          </cell>
          <cell r="U935">
            <v>1344.8126717695106</v>
          </cell>
          <cell r="V935">
            <v>1454.9893174643335</v>
          </cell>
          <cell r="W935">
            <v>1485.5998884878907</v>
          </cell>
          <cell r="X935">
            <v>1552.9543370000542</v>
          </cell>
          <cell r="Y935">
            <v>587.32286520435366</v>
          </cell>
          <cell r="Z935">
            <v>679.84905141966317</v>
          </cell>
          <cell r="AA935">
            <v>778.7135219140448</v>
          </cell>
          <cell r="AB935">
            <v>799.03629058498871</v>
          </cell>
          <cell r="AC935">
            <v>844.68027246708789</v>
          </cell>
          <cell r="AD935">
            <v>21.957785888564676</v>
          </cell>
          <cell r="AE935">
            <v>25.663640103753085</v>
          </cell>
          <cell r="AF935">
            <v>27.302057562501084</v>
          </cell>
          <cell r="AG935">
            <v>27.221852503483785</v>
          </cell>
          <cell r="AH935">
            <v>25.61091262341132</v>
          </cell>
        </row>
        <row r="936">
          <cell r="B936">
            <v>15751</v>
          </cell>
          <cell r="C936" t="str">
            <v>IA</v>
          </cell>
          <cell r="D936" t="str">
            <v>Municipal</v>
          </cell>
          <cell r="E936">
            <v>1.6150703670118005E-2</v>
          </cell>
          <cell r="F936">
            <v>0</v>
          </cell>
          <cell r="G936">
            <v>0</v>
          </cell>
          <cell r="H936">
            <v>380.40049045972768</v>
          </cell>
          <cell r="I936">
            <v>11.608880937499999</v>
          </cell>
          <cell r="J936">
            <v>0</v>
          </cell>
          <cell r="K936">
            <v>0</v>
          </cell>
          <cell r="L936">
            <v>0</v>
          </cell>
          <cell r="M936">
            <v>0</v>
          </cell>
          <cell r="N936">
            <v>4.6822232451015893E-3</v>
          </cell>
          <cell r="O936">
            <v>10054.706689343257</v>
          </cell>
          <cell r="P936">
            <v>27066.696925798951</v>
          </cell>
          <cell r="Q936">
            <v>43521.336042489878</v>
          </cell>
          <cell r="R936">
            <v>56299.502121830905</v>
          </cell>
          <cell r="S936">
            <v>116168.65468880029</v>
          </cell>
          <cell r="T936">
            <v>1226.4178783484533</v>
          </cell>
          <cell r="U936">
            <v>1344.8126717695106</v>
          </cell>
          <cell r="V936">
            <v>1454.9893174643335</v>
          </cell>
          <cell r="W936">
            <v>1485.5998884878907</v>
          </cell>
          <cell r="X936">
            <v>1552.9543370000542</v>
          </cell>
          <cell r="Y936">
            <v>587.32286520435366</v>
          </cell>
          <cell r="Z936">
            <v>679.84905141966317</v>
          </cell>
          <cell r="AA936">
            <v>778.7135219140448</v>
          </cell>
          <cell r="AB936">
            <v>799.03629058498871</v>
          </cell>
          <cell r="AC936">
            <v>844.68027246708789</v>
          </cell>
          <cell r="AD936">
            <v>21.957785888564676</v>
          </cell>
          <cell r="AE936">
            <v>25.663640103753085</v>
          </cell>
          <cell r="AF936">
            <v>27.302057562501084</v>
          </cell>
          <cell r="AG936">
            <v>27.221852503483785</v>
          </cell>
          <cell r="AH936">
            <v>25.61091262341132</v>
          </cell>
        </row>
        <row r="937">
          <cell r="B937">
            <v>15846</v>
          </cell>
          <cell r="C937" t="str">
            <v>IA</v>
          </cell>
          <cell r="D937" t="str">
            <v>Municipal</v>
          </cell>
          <cell r="E937">
            <v>1.6150703670118005E-2</v>
          </cell>
          <cell r="F937">
            <v>0</v>
          </cell>
          <cell r="G937">
            <v>0</v>
          </cell>
          <cell r="H937">
            <v>380.40049045972768</v>
          </cell>
          <cell r="I937">
            <v>11.608880937499999</v>
          </cell>
          <cell r="J937">
            <v>0</v>
          </cell>
          <cell r="K937">
            <v>0</v>
          </cell>
          <cell r="L937">
            <v>0</v>
          </cell>
          <cell r="M937">
            <v>0</v>
          </cell>
          <cell r="N937">
            <v>4.6822232451015893E-3</v>
          </cell>
          <cell r="O937">
            <v>10054.706689343257</v>
          </cell>
          <cell r="P937">
            <v>27066.696925798951</v>
          </cell>
          <cell r="Q937">
            <v>43521.336042489878</v>
          </cell>
          <cell r="R937">
            <v>56299.502121830905</v>
          </cell>
          <cell r="S937">
            <v>116168.65468880029</v>
          </cell>
          <cell r="T937">
            <v>1226.4178783484533</v>
          </cell>
          <cell r="U937">
            <v>1344.8126717695106</v>
          </cell>
          <cell r="V937">
            <v>1454.9893174643335</v>
          </cell>
          <cell r="W937">
            <v>1485.5998884878907</v>
          </cell>
          <cell r="X937">
            <v>1552.9543370000542</v>
          </cell>
          <cell r="Y937">
            <v>587.32286520435366</v>
          </cell>
          <cell r="Z937">
            <v>679.84905141966317</v>
          </cell>
          <cell r="AA937">
            <v>778.7135219140448</v>
          </cell>
          <cell r="AB937">
            <v>799.03629058498871</v>
          </cell>
          <cell r="AC937">
            <v>844.68027246708789</v>
          </cell>
          <cell r="AD937">
            <v>21.957785888564676</v>
          </cell>
          <cell r="AE937">
            <v>25.663640103753085</v>
          </cell>
          <cell r="AF937">
            <v>27.302057562501084</v>
          </cell>
          <cell r="AG937">
            <v>27.221852503483785</v>
          </cell>
          <cell r="AH937">
            <v>25.61091262341132</v>
          </cell>
        </row>
        <row r="938">
          <cell r="B938">
            <v>15862</v>
          </cell>
          <cell r="C938" t="str">
            <v>IA</v>
          </cell>
          <cell r="D938" t="str">
            <v>Municipal</v>
          </cell>
          <cell r="E938">
            <v>1.6150703670118005E-2</v>
          </cell>
          <cell r="F938">
            <v>0</v>
          </cell>
          <cell r="G938">
            <v>0</v>
          </cell>
          <cell r="H938">
            <v>380.40049045972768</v>
          </cell>
          <cell r="I938">
            <v>11.608880937499999</v>
          </cell>
          <cell r="J938">
            <v>0</v>
          </cell>
          <cell r="K938">
            <v>0</v>
          </cell>
          <cell r="L938">
            <v>0</v>
          </cell>
          <cell r="M938">
            <v>0</v>
          </cell>
          <cell r="N938">
            <v>4.6822232451015893E-3</v>
          </cell>
          <cell r="O938">
            <v>10054.706689343257</v>
          </cell>
          <cell r="P938">
            <v>27066.696925798951</v>
          </cell>
          <cell r="Q938">
            <v>43521.336042489878</v>
          </cell>
          <cell r="R938">
            <v>56299.502121830905</v>
          </cell>
          <cell r="S938">
            <v>116168.65468880029</v>
          </cell>
          <cell r="T938">
            <v>1226.4178783484533</v>
          </cell>
          <cell r="U938">
            <v>1344.8126717695106</v>
          </cell>
          <cell r="V938">
            <v>1454.9893174643335</v>
          </cell>
          <cell r="W938">
            <v>1485.5998884878907</v>
          </cell>
          <cell r="X938">
            <v>1552.9543370000542</v>
          </cell>
          <cell r="Y938">
            <v>587.32286520435366</v>
          </cell>
          <cell r="Z938">
            <v>679.84905141966317</v>
          </cell>
          <cell r="AA938">
            <v>778.7135219140448</v>
          </cell>
          <cell r="AB938">
            <v>799.03629058498871</v>
          </cell>
          <cell r="AC938">
            <v>844.68027246708789</v>
          </cell>
          <cell r="AD938">
            <v>21.957785888564676</v>
          </cell>
          <cell r="AE938">
            <v>25.663640103753085</v>
          </cell>
          <cell r="AF938">
            <v>27.302057562501084</v>
          </cell>
          <cell r="AG938">
            <v>27.221852503483785</v>
          </cell>
          <cell r="AH938">
            <v>25.61091262341132</v>
          </cell>
        </row>
        <row r="939">
          <cell r="B939">
            <v>16211</v>
          </cell>
          <cell r="C939" t="str">
            <v>IA</v>
          </cell>
          <cell r="D939" t="str">
            <v>Municipal</v>
          </cell>
          <cell r="E939">
            <v>1.6150703670118005E-2</v>
          </cell>
          <cell r="F939">
            <v>0</v>
          </cell>
          <cell r="G939">
            <v>0</v>
          </cell>
          <cell r="H939">
            <v>380.40049045972768</v>
          </cell>
          <cell r="I939">
            <v>11.608880937499999</v>
          </cell>
          <cell r="J939">
            <v>0</v>
          </cell>
          <cell r="K939">
            <v>0</v>
          </cell>
          <cell r="L939">
            <v>0</v>
          </cell>
          <cell r="M939">
            <v>0</v>
          </cell>
          <cell r="N939">
            <v>4.6822232451015893E-3</v>
          </cell>
          <cell r="O939">
            <v>10054.706689343257</v>
          </cell>
          <cell r="P939">
            <v>27066.696925798951</v>
          </cell>
          <cell r="Q939">
            <v>43521.336042489878</v>
          </cell>
          <cell r="R939">
            <v>56299.502121830905</v>
          </cell>
          <cell r="S939">
            <v>116168.65468880029</v>
          </cell>
          <cell r="T939">
            <v>1226.4178783484533</v>
          </cell>
          <cell r="U939">
            <v>1344.8126717695106</v>
          </cell>
          <cell r="V939">
            <v>1454.9893174643335</v>
          </cell>
          <cell r="W939">
            <v>1485.5998884878907</v>
          </cell>
          <cell r="X939">
            <v>1552.9543370000542</v>
          </cell>
          <cell r="Y939">
            <v>587.32286520435366</v>
          </cell>
          <cell r="Z939">
            <v>679.84905141966317</v>
          </cell>
          <cell r="AA939">
            <v>778.7135219140448</v>
          </cell>
          <cell r="AB939">
            <v>799.03629058498871</v>
          </cell>
          <cell r="AC939">
            <v>844.68027246708789</v>
          </cell>
          <cell r="AD939">
            <v>21.957785888564676</v>
          </cell>
          <cell r="AE939">
            <v>25.663640103753085</v>
          </cell>
          <cell r="AF939">
            <v>27.302057562501084</v>
          </cell>
          <cell r="AG939">
            <v>27.221852503483785</v>
          </cell>
          <cell r="AH939">
            <v>25.61091262341132</v>
          </cell>
        </row>
        <row r="940">
          <cell r="B940">
            <v>16528</v>
          </cell>
          <cell r="C940" t="str">
            <v>IA</v>
          </cell>
          <cell r="D940" t="str">
            <v>Municipal</v>
          </cell>
          <cell r="E940">
            <v>1.6150703670118005E-2</v>
          </cell>
          <cell r="F940">
            <v>0</v>
          </cell>
          <cell r="G940">
            <v>0</v>
          </cell>
          <cell r="H940">
            <v>380.40049045972768</v>
          </cell>
          <cell r="I940">
            <v>11.608880937499999</v>
          </cell>
          <cell r="J940">
            <v>0</v>
          </cell>
          <cell r="K940">
            <v>0</v>
          </cell>
          <cell r="L940">
            <v>0</v>
          </cell>
          <cell r="M940">
            <v>0</v>
          </cell>
          <cell r="N940">
            <v>4.6822232451015893E-3</v>
          </cell>
          <cell r="O940">
            <v>10054.706689343257</v>
          </cell>
          <cell r="P940">
            <v>27066.696925798951</v>
          </cell>
          <cell r="Q940">
            <v>43521.336042489878</v>
          </cell>
          <cell r="R940">
            <v>56299.502121830905</v>
          </cell>
          <cell r="S940">
            <v>116168.65468880029</v>
          </cell>
          <cell r="T940">
            <v>1226.4178783484533</v>
          </cell>
          <cell r="U940">
            <v>1344.8126717695106</v>
          </cell>
          <cell r="V940">
            <v>1454.9893174643335</v>
          </cell>
          <cell r="W940">
            <v>1485.5998884878907</v>
          </cell>
          <cell r="X940">
            <v>1552.9543370000542</v>
          </cell>
          <cell r="Y940">
            <v>587.32286520435366</v>
          </cell>
          <cell r="Z940">
            <v>679.84905141966317</v>
          </cell>
          <cell r="AA940">
            <v>778.7135219140448</v>
          </cell>
          <cell r="AB940">
            <v>799.03629058498871</v>
          </cell>
          <cell r="AC940">
            <v>844.68027246708789</v>
          </cell>
          <cell r="AD940">
            <v>21.957785888564676</v>
          </cell>
          <cell r="AE940">
            <v>25.663640103753085</v>
          </cell>
          <cell r="AF940">
            <v>27.302057562501084</v>
          </cell>
          <cell r="AG940">
            <v>27.221852503483785</v>
          </cell>
          <cell r="AH940">
            <v>25.61091262341132</v>
          </cell>
        </row>
        <row r="941">
          <cell r="B941">
            <v>16628</v>
          </cell>
          <cell r="C941" t="str">
            <v>IA</v>
          </cell>
          <cell r="D941" t="str">
            <v>Municipal</v>
          </cell>
          <cell r="E941">
            <v>1.6150703670118005E-2</v>
          </cell>
          <cell r="F941">
            <v>0</v>
          </cell>
          <cell r="G941">
            <v>0</v>
          </cell>
          <cell r="H941">
            <v>380.40049045972768</v>
          </cell>
          <cell r="I941">
            <v>11.608880937499999</v>
          </cell>
          <cell r="J941">
            <v>0</v>
          </cell>
          <cell r="K941">
            <v>0</v>
          </cell>
          <cell r="L941">
            <v>0</v>
          </cell>
          <cell r="M941">
            <v>0</v>
          </cell>
          <cell r="N941">
            <v>4.6822232451015893E-3</v>
          </cell>
          <cell r="O941">
            <v>10054.706689343257</v>
          </cell>
          <cell r="P941">
            <v>27066.696925798951</v>
          </cell>
          <cell r="Q941">
            <v>43521.336042489878</v>
          </cell>
          <cell r="R941">
            <v>56299.502121830905</v>
          </cell>
          <cell r="S941">
            <v>116168.65468880029</v>
          </cell>
          <cell r="T941">
            <v>1226.4178783484533</v>
          </cell>
          <cell r="U941">
            <v>1344.8126717695106</v>
          </cell>
          <cell r="V941">
            <v>1454.9893174643335</v>
          </cell>
          <cell r="W941">
            <v>1485.5998884878907</v>
          </cell>
          <cell r="X941">
            <v>1552.9543370000542</v>
          </cell>
          <cell r="Y941">
            <v>587.32286520435366</v>
          </cell>
          <cell r="Z941">
            <v>679.84905141966317</v>
          </cell>
          <cell r="AA941">
            <v>778.7135219140448</v>
          </cell>
          <cell r="AB941">
            <v>799.03629058498871</v>
          </cell>
          <cell r="AC941">
            <v>844.68027246708789</v>
          </cell>
          <cell r="AD941">
            <v>21.957785888564676</v>
          </cell>
          <cell r="AE941">
            <v>25.663640103753085</v>
          </cell>
          <cell r="AF941">
            <v>27.302057562501084</v>
          </cell>
          <cell r="AG941">
            <v>27.221852503483785</v>
          </cell>
          <cell r="AH941">
            <v>25.61091262341132</v>
          </cell>
        </row>
        <row r="942">
          <cell r="B942">
            <v>16932</v>
          </cell>
          <cell r="C942" t="str">
            <v>IA</v>
          </cell>
          <cell r="D942" t="str">
            <v>Municipal</v>
          </cell>
          <cell r="E942">
            <v>1.6150703670118005E-2</v>
          </cell>
          <cell r="F942">
            <v>0</v>
          </cell>
          <cell r="G942">
            <v>0</v>
          </cell>
          <cell r="H942">
            <v>380.40049045972768</v>
          </cell>
          <cell r="I942">
            <v>11.608880937499999</v>
          </cell>
          <cell r="J942">
            <v>0</v>
          </cell>
          <cell r="K942">
            <v>0</v>
          </cell>
          <cell r="L942">
            <v>0</v>
          </cell>
          <cell r="M942">
            <v>0</v>
          </cell>
          <cell r="N942">
            <v>4.6822232451015893E-3</v>
          </cell>
          <cell r="O942">
            <v>10054.706689343257</v>
          </cell>
          <cell r="P942">
            <v>27066.696925798951</v>
          </cell>
          <cell r="Q942">
            <v>43521.336042489878</v>
          </cell>
          <cell r="R942">
            <v>56299.502121830905</v>
          </cell>
          <cell r="S942">
            <v>116168.65468880029</v>
          </cell>
          <cell r="T942">
            <v>1226.4178783484533</v>
          </cell>
          <cell r="U942">
            <v>1344.8126717695106</v>
          </cell>
          <cell r="V942">
            <v>1454.9893174643335</v>
          </cell>
          <cell r="W942">
            <v>1485.5998884878907</v>
          </cell>
          <cell r="X942">
            <v>1552.9543370000542</v>
          </cell>
          <cell r="Y942">
            <v>587.32286520435366</v>
          </cell>
          <cell r="Z942">
            <v>679.84905141966317</v>
          </cell>
          <cell r="AA942">
            <v>778.7135219140448</v>
          </cell>
          <cell r="AB942">
            <v>799.03629058498871</v>
          </cell>
          <cell r="AC942">
            <v>844.68027246708789</v>
          </cell>
          <cell r="AD942">
            <v>21.957785888564676</v>
          </cell>
          <cell r="AE942">
            <v>25.663640103753085</v>
          </cell>
          <cell r="AF942">
            <v>27.302057562501084</v>
          </cell>
          <cell r="AG942">
            <v>27.221852503483785</v>
          </cell>
          <cell r="AH942">
            <v>25.61091262341132</v>
          </cell>
        </row>
        <row r="943">
          <cell r="B943">
            <v>17046</v>
          </cell>
          <cell r="C943" t="str">
            <v>IA</v>
          </cell>
          <cell r="D943" t="str">
            <v>Municipal</v>
          </cell>
          <cell r="E943">
            <v>1.6150703670118005E-2</v>
          </cell>
          <cell r="F943">
            <v>0</v>
          </cell>
          <cell r="G943">
            <v>0</v>
          </cell>
          <cell r="H943">
            <v>380.40049045972768</v>
          </cell>
          <cell r="I943">
            <v>11.608880937499999</v>
          </cell>
          <cell r="J943">
            <v>0</v>
          </cell>
          <cell r="K943">
            <v>0</v>
          </cell>
          <cell r="L943">
            <v>0</v>
          </cell>
          <cell r="M943">
            <v>0</v>
          </cell>
          <cell r="N943">
            <v>4.6822232451015893E-3</v>
          </cell>
          <cell r="O943">
            <v>10054.706689343257</v>
          </cell>
          <cell r="P943">
            <v>27066.696925798951</v>
          </cell>
          <cell r="Q943">
            <v>43521.336042489878</v>
          </cell>
          <cell r="R943">
            <v>56299.502121830905</v>
          </cell>
          <cell r="S943">
            <v>116168.65468880029</v>
          </cell>
          <cell r="T943">
            <v>1226.4178783484533</v>
          </cell>
          <cell r="U943">
            <v>1344.8126717695106</v>
          </cell>
          <cell r="V943">
            <v>1454.9893174643335</v>
          </cell>
          <cell r="W943">
            <v>1485.5998884878907</v>
          </cell>
          <cell r="X943">
            <v>1552.9543370000542</v>
          </cell>
          <cell r="Y943">
            <v>587.32286520435366</v>
          </cell>
          <cell r="Z943">
            <v>679.84905141966317</v>
          </cell>
          <cell r="AA943">
            <v>778.7135219140448</v>
          </cell>
          <cell r="AB943">
            <v>799.03629058498871</v>
          </cell>
          <cell r="AC943">
            <v>844.68027246708789</v>
          </cell>
          <cell r="AD943">
            <v>21.957785888564676</v>
          </cell>
          <cell r="AE943">
            <v>25.663640103753085</v>
          </cell>
          <cell r="AF943">
            <v>27.302057562501084</v>
          </cell>
          <cell r="AG943">
            <v>27.221852503483785</v>
          </cell>
          <cell r="AH943">
            <v>25.61091262341132</v>
          </cell>
        </row>
        <row r="944">
          <cell r="B944">
            <v>17141</v>
          </cell>
          <cell r="C944" t="str">
            <v>IA</v>
          </cell>
          <cell r="D944" t="str">
            <v>Municipal</v>
          </cell>
          <cell r="E944">
            <v>1.6150703670118005E-2</v>
          </cell>
          <cell r="F944">
            <v>0</v>
          </cell>
          <cell r="G944">
            <v>0</v>
          </cell>
          <cell r="H944">
            <v>380.40049045972768</v>
          </cell>
          <cell r="I944">
            <v>11.608880937499999</v>
          </cell>
          <cell r="J944">
            <v>0</v>
          </cell>
          <cell r="K944">
            <v>0</v>
          </cell>
          <cell r="L944">
            <v>0</v>
          </cell>
          <cell r="M944">
            <v>0</v>
          </cell>
          <cell r="N944">
            <v>4.6822232451015893E-3</v>
          </cell>
          <cell r="O944">
            <v>10054.706689343257</v>
          </cell>
          <cell r="P944">
            <v>27066.696925798951</v>
          </cell>
          <cell r="Q944">
            <v>43521.336042489878</v>
          </cell>
          <cell r="R944">
            <v>56299.502121830905</v>
          </cell>
          <cell r="S944">
            <v>116168.65468880029</v>
          </cell>
          <cell r="T944">
            <v>1226.4178783484533</v>
          </cell>
          <cell r="U944">
            <v>1344.8126717695106</v>
          </cell>
          <cell r="V944">
            <v>1454.9893174643335</v>
          </cell>
          <cell r="W944">
            <v>1485.5998884878907</v>
          </cell>
          <cell r="X944">
            <v>1552.9543370000542</v>
          </cell>
          <cell r="Y944">
            <v>587.32286520435366</v>
          </cell>
          <cell r="Z944">
            <v>679.84905141966317</v>
          </cell>
          <cell r="AA944">
            <v>778.7135219140448</v>
          </cell>
          <cell r="AB944">
            <v>799.03629058498871</v>
          </cell>
          <cell r="AC944">
            <v>844.68027246708789</v>
          </cell>
          <cell r="AD944">
            <v>21.957785888564676</v>
          </cell>
          <cell r="AE944">
            <v>25.663640103753085</v>
          </cell>
          <cell r="AF944">
            <v>27.302057562501084</v>
          </cell>
          <cell r="AG944">
            <v>27.221852503483785</v>
          </cell>
          <cell r="AH944">
            <v>25.61091262341132</v>
          </cell>
        </row>
        <row r="945">
          <cell r="B945">
            <v>17264</v>
          </cell>
          <cell r="C945" t="str">
            <v>IA</v>
          </cell>
          <cell r="D945" t="str">
            <v>Municipal</v>
          </cell>
          <cell r="E945">
            <v>1.6150703670118005E-2</v>
          </cell>
          <cell r="F945">
            <v>0</v>
          </cell>
          <cell r="G945">
            <v>0</v>
          </cell>
          <cell r="H945">
            <v>380.40049045972768</v>
          </cell>
          <cell r="I945">
            <v>11.608880937499999</v>
          </cell>
          <cell r="J945">
            <v>0</v>
          </cell>
          <cell r="K945">
            <v>0</v>
          </cell>
          <cell r="L945">
            <v>0</v>
          </cell>
          <cell r="M945">
            <v>0</v>
          </cell>
          <cell r="N945">
            <v>4.6822232451015893E-3</v>
          </cell>
          <cell r="O945">
            <v>10054.706689343257</v>
          </cell>
          <cell r="P945">
            <v>27066.696925798951</v>
          </cell>
          <cell r="Q945">
            <v>43521.336042489878</v>
          </cell>
          <cell r="R945">
            <v>56299.502121830905</v>
          </cell>
          <cell r="S945">
            <v>116168.65468880029</v>
          </cell>
          <cell r="T945">
            <v>1226.4178783484533</v>
          </cell>
          <cell r="U945">
            <v>1344.8126717695106</v>
          </cell>
          <cell r="V945">
            <v>1454.9893174643335</v>
          </cell>
          <cell r="W945">
            <v>1485.5998884878907</v>
          </cell>
          <cell r="X945">
            <v>1552.9543370000542</v>
          </cell>
          <cell r="Y945">
            <v>587.32286520435366</v>
          </cell>
          <cell r="Z945">
            <v>679.84905141966317</v>
          </cell>
          <cell r="AA945">
            <v>778.7135219140448</v>
          </cell>
          <cell r="AB945">
            <v>799.03629058498871</v>
          </cell>
          <cell r="AC945">
            <v>844.68027246708789</v>
          </cell>
          <cell r="AD945">
            <v>21.957785888564676</v>
          </cell>
          <cell r="AE945">
            <v>25.663640103753085</v>
          </cell>
          <cell r="AF945">
            <v>27.302057562501084</v>
          </cell>
          <cell r="AG945">
            <v>27.221852503483785</v>
          </cell>
          <cell r="AH945">
            <v>25.61091262341132</v>
          </cell>
        </row>
        <row r="946">
          <cell r="B946">
            <v>17783</v>
          </cell>
          <cell r="C946" t="str">
            <v>IA</v>
          </cell>
          <cell r="D946" t="str">
            <v>Municipal</v>
          </cell>
          <cell r="E946">
            <v>1.6150703670118005E-2</v>
          </cell>
          <cell r="F946">
            <v>0</v>
          </cell>
          <cell r="G946">
            <v>0</v>
          </cell>
          <cell r="H946">
            <v>380.40049045972768</v>
          </cell>
          <cell r="I946">
            <v>11.608880937499999</v>
          </cell>
          <cell r="J946">
            <v>0</v>
          </cell>
          <cell r="K946">
            <v>0</v>
          </cell>
          <cell r="L946">
            <v>0</v>
          </cell>
          <cell r="M946">
            <v>0</v>
          </cell>
          <cell r="N946">
            <v>4.6822232451015893E-3</v>
          </cell>
          <cell r="O946">
            <v>10054.706689343257</v>
          </cell>
          <cell r="P946">
            <v>27066.696925798951</v>
          </cell>
          <cell r="Q946">
            <v>43521.336042489878</v>
          </cell>
          <cell r="R946">
            <v>56299.502121830905</v>
          </cell>
          <cell r="S946">
            <v>116168.65468880029</v>
          </cell>
          <cell r="T946">
            <v>1226.4178783484533</v>
          </cell>
          <cell r="U946">
            <v>1344.8126717695106</v>
          </cell>
          <cell r="V946">
            <v>1454.9893174643335</v>
          </cell>
          <cell r="W946">
            <v>1485.5998884878907</v>
          </cell>
          <cell r="X946">
            <v>1552.9543370000542</v>
          </cell>
          <cell r="Y946">
            <v>587.32286520435366</v>
          </cell>
          <cell r="Z946">
            <v>679.84905141966317</v>
          </cell>
          <cell r="AA946">
            <v>778.7135219140448</v>
          </cell>
          <cell r="AB946">
            <v>799.03629058498871</v>
          </cell>
          <cell r="AC946">
            <v>844.68027246708789</v>
          </cell>
          <cell r="AD946">
            <v>21.957785888564676</v>
          </cell>
          <cell r="AE946">
            <v>25.663640103753085</v>
          </cell>
          <cell r="AF946">
            <v>27.302057562501084</v>
          </cell>
          <cell r="AG946">
            <v>27.221852503483785</v>
          </cell>
          <cell r="AH946">
            <v>25.61091262341132</v>
          </cell>
        </row>
        <row r="947">
          <cell r="B947">
            <v>27269</v>
          </cell>
          <cell r="C947" t="str">
            <v>IA</v>
          </cell>
          <cell r="D947" t="str">
            <v>Municipal</v>
          </cell>
          <cell r="E947">
            <v>1.6150703670118005E-2</v>
          </cell>
          <cell r="F947">
            <v>0</v>
          </cell>
          <cell r="G947">
            <v>0</v>
          </cell>
          <cell r="H947">
            <v>380.40049045972768</v>
          </cell>
          <cell r="I947">
            <v>11.608880937499999</v>
          </cell>
          <cell r="J947">
            <v>0</v>
          </cell>
          <cell r="K947">
            <v>0</v>
          </cell>
          <cell r="L947">
            <v>0</v>
          </cell>
          <cell r="M947">
            <v>0</v>
          </cell>
          <cell r="N947">
            <v>4.6822232451015893E-3</v>
          </cell>
          <cell r="O947">
            <v>10054.706689343257</v>
          </cell>
          <cell r="P947">
            <v>27066.696925798951</v>
          </cell>
          <cell r="Q947">
            <v>43521.336042489878</v>
          </cell>
          <cell r="R947">
            <v>56299.502121830905</v>
          </cell>
          <cell r="S947">
            <v>116168.65468880029</v>
          </cell>
          <cell r="T947">
            <v>1226.4178783484533</v>
          </cell>
          <cell r="U947">
            <v>1344.8126717695106</v>
          </cell>
          <cell r="V947">
            <v>1454.9893174643335</v>
          </cell>
          <cell r="W947">
            <v>1485.5998884878907</v>
          </cell>
          <cell r="X947">
            <v>1552.9543370000542</v>
          </cell>
          <cell r="Y947">
            <v>587.32286520435366</v>
          </cell>
          <cell r="Z947">
            <v>679.84905141966317</v>
          </cell>
          <cell r="AA947">
            <v>778.7135219140448</v>
          </cell>
          <cell r="AB947">
            <v>799.03629058498871</v>
          </cell>
          <cell r="AC947">
            <v>844.68027246708789</v>
          </cell>
          <cell r="AD947">
            <v>21.957785888564676</v>
          </cell>
          <cell r="AE947">
            <v>25.663640103753085</v>
          </cell>
          <cell r="AF947">
            <v>27.302057562501084</v>
          </cell>
          <cell r="AG947">
            <v>27.221852503483785</v>
          </cell>
          <cell r="AH947">
            <v>25.61091262341132</v>
          </cell>
        </row>
        <row r="948">
          <cell r="B948">
            <v>16992</v>
          </cell>
          <cell r="C948" t="str">
            <v>IA</v>
          </cell>
          <cell r="D948" t="str">
            <v>Municipal</v>
          </cell>
          <cell r="E948">
            <v>1.6150703670118005E-2</v>
          </cell>
          <cell r="F948">
            <v>0</v>
          </cell>
          <cell r="G948">
            <v>0</v>
          </cell>
          <cell r="H948">
            <v>380.40049045972768</v>
          </cell>
          <cell r="I948">
            <v>11.608880937499999</v>
          </cell>
          <cell r="J948">
            <v>0</v>
          </cell>
          <cell r="K948">
            <v>0</v>
          </cell>
          <cell r="L948">
            <v>0</v>
          </cell>
          <cell r="M948">
            <v>0</v>
          </cell>
          <cell r="N948">
            <v>4.6822232451015893E-3</v>
          </cell>
          <cell r="O948">
            <v>10054.706689343257</v>
          </cell>
          <cell r="P948">
            <v>27066.696925798951</v>
          </cell>
          <cell r="Q948">
            <v>43521.336042489878</v>
          </cell>
          <cell r="R948">
            <v>56299.502121830905</v>
          </cell>
          <cell r="S948">
            <v>116168.65468880029</v>
          </cell>
          <cell r="T948">
            <v>1226.4178783484533</v>
          </cell>
          <cell r="U948">
            <v>1344.8126717695106</v>
          </cell>
          <cell r="V948">
            <v>1454.9893174643335</v>
          </cell>
          <cell r="W948">
            <v>1485.5998884878907</v>
          </cell>
          <cell r="X948">
            <v>1552.9543370000542</v>
          </cell>
          <cell r="Y948">
            <v>587.32286520435366</v>
          </cell>
          <cell r="Z948">
            <v>679.84905141966317</v>
          </cell>
          <cell r="AA948">
            <v>778.7135219140448</v>
          </cell>
          <cell r="AB948">
            <v>799.03629058498871</v>
          </cell>
          <cell r="AC948">
            <v>844.68027246708789</v>
          </cell>
          <cell r="AD948">
            <v>21.957785888564676</v>
          </cell>
          <cell r="AE948">
            <v>25.663640103753085</v>
          </cell>
          <cell r="AF948">
            <v>27.302057562501084</v>
          </cell>
          <cell r="AG948">
            <v>27.221852503483785</v>
          </cell>
          <cell r="AH948">
            <v>25.61091262341132</v>
          </cell>
        </row>
        <row r="949">
          <cell r="B949">
            <v>18014</v>
          </cell>
          <cell r="C949" t="str">
            <v>IA</v>
          </cell>
          <cell r="D949" t="str">
            <v>Municipal</v>
          </cell>
          <cell r="E949">
            <v>1.6150703670118005E-2</v>
          </cell>
          <cell r="F949">
            <v>0</v>
          </cell>
          <cell r="G949">
            <v>0</v>
          </cell>
          <cell r="H949">
            <v>380.40049045972768</v>
          </cell>
          <cell r="I949">
            <v>11.608880937499999</v>
          </cell>
          <cell r="J949">
            <v>0</v>
          </cell>
          <cell r="K949">
            <v>0</v>
          </cell>
          <cell r="L949">
            <v>0</v>
          </cell>
          <cell r="M949">
            <v>0</v>
          </cell>
          <cell r="N949">
            <v>4.6822232451015893E-3</v>
          </cell>
          <cell r="O949">
            <v>10054.706689343257</v>
          </cell>
          <cell r="P949">
            <v>27066.696925798951</v>
          </cell>
          <cell r="Q949">
            <v>43521.336042489878</v>
          </cell>
          <cell r="R949">
            <v>56299.502121830905</v>
          </cell>
          <cell r="S949">
            <v>116168.65468880029</v>
          </cell>
          <cell r="T949">
            <v>1226.4178783484533</v>
          </cell>
          <cell r="U949">
            <v>1344.8126717695106</v>
          </cell>
          <cell r="V949">
            <v>1454.9893174643335</v>
          </cell>
          <cell r="W949">
            <v>1485.5998884878907</v>
          </cell>
          <cell r="X949">
            <v>1552.9543370000542</v>
          </cell>
          <cell r="Y949">
            <v>587.32286520435366</v>
          </cell>
          <cell r="Z949">
            <v>679.84905141966317</v>
          </cell>
          <cell r="AA949">
            <v>778.7135219140448</v>
          </cell>
          <cell r="AB949">
            <v>799.03629058498871</v>
          </cell>
          <cell r="AC949">
            <v>844.68027246708789</v>
          </cell>
          <cell r="AD949">
            <v>21.957785888564676</v>
          </cell>
          <cell r="AE949">
            <v>25.663640103753085</v>
          </cell>
          <cell r="AF949">
            <v>27.302057562501084</v>
          </cell>
          <cell r="AG949">
            <v>27.221852503483785</v>
          </cell>
          <cell r="AH949">
            <v>25.61091262341132</v>
          </cell>
        </row>
        <row r="950">
          <cell r="B950">
            <v>18177</v>
          </cell>
          <cell r="C950" t="str">
            <v>IA</v>
          </cell>
          <cell r="D950" t="str">
            <v>Municipal</v>
          </cell>
          <cell r="E950">
            <v>1.6150703670118005E-2</v>
          </cell>
          <cell r="F950">
            <v>0</v>
          </cell>
          <cell r="G950">
            <v>0</v>
          </cell>
          <cell r="H950">
            <v>380.40049045972768</v>
          </cell>
          <cell r="I950">
            <v>11.608880937499999</v>
          </cell>
          <cell r="J950">
            <v>0</v>
          </cell>
          <cell r="K950">
            <v>0</v>
          </cell>
          <cell r="L950">
            <v>0</v>
          </cell>
          <cell r="M950">
            <v>0</v>
          </cell>
          <cell r="N950">
            <v>4.6822232451015893E-3</v>
          </cell>
          <cell r="O950">
            <v>10054.706689343257</v>
          </cell>
          <cell r="P950">
            <v>27066.696925798951</v>
          </cell>
          <cell r="Q950">
            <v>43521.336042489878</v>
          </cell>
          <cell r="R950">
            <v>56299.502121830905</v>
          </cell>
          <cell r="S950">
            <v>116168.65468880029</v>
          </cell>
          <cell r="T950">
            <v>1226.4178783484533</v>
          </cell>
          <cell r="U950">
            <v>1344.8126717695106</v>
          </cell>
          <cell r="V950">
            <v>1454.9893174643335</v>
          </cell>
          <cell r="W950">
            <v>1485.5998884878907</v>
          </cell>
          <cell r="X950">
            <v>1552.9543370000542</v>
          </cell>
          <cell r="Y950">
            <v>587.32286520435366</v>
          </cell>
          <cell r="Z950">
            <v>679.84905141966317</v>
          </cell>
          <cell r="AA950">
            <v>778.7135219140448</v>
          </cell>
          <cell r="AB950">
            <v>799.03629058498871</v>
          </cell>
          <cell r="AC950">
            <v>844.68027246708789</v>
          </cell>
          <cell r="AD950">
            <v>21.957785888564676</v>
          </cell>
          <cell r="AE950">
            <v>25.663640103753085</v>
          </cell>
          <cell r="AF950">
            <v>27.302057562501084</v>
          </cell>
          <cell r="AG950">
            <v>27.221852503483785</v>
          </cell>
          <cell r="AH950">
            <v>25.61091262341132</v>
          </cell>
        </row>
        <row r="951">
          <cell r="B951">
            <v>18201</v>
          </cell>
          <cell r="C951" t="str">
            <v>IA</v>
          </cell>
          <cell r="D951" t="str">
            <v>Municipal</v>
          </cell>
          <cell r="E951">
            <v>1.6150703670118005E-2</v>
          </cell>
          <cell r="F951">
            <v>0</v>
          </cell>
          <cell r="G951">
            <v>0</v>
          </cell>
          <cell r="H951">
            <v>380.40049045972768</v>
          </cell>
          <cell r="I951">
            <v>11.608880937499999</v>
          </cell>
          <cell r="J951">
            <v>0</v>
          </cell>
          <cell r="K951">
            <v>0</v>
          </cell>
          <cell r="L951">
            <v>0</v>
          </cell>
          <cell r="M951">
            <v>0</v>
          </cell>
          <cell r="N951">
            <v>4.6822232451015893E-3</v>
          </cell>
          <cell r="O951">
            <v>10054.706689343257</v>
          </cell>
          <cell r="P951">
            <v>27066.696925798951</v>
          </cell>
          <cell r="Q951">
            <v>43521.336042489878</v>
          </cell>
          <cell r="R951">
            <v>56299.502121830905</v>
          </cell>
          <cell r="S951">
            <v>116168.65468880029</v>
          </cell>
          <cell r="T951">
            <v>1226.4178783484533</v>
          </cell>
          <cell r="U951">
            <v>1344.8126717695106</v>
          </cell>
          <cell r="V951">
            <v>1454.9893174643335</v>
          </cell>
          <cell r="W951">
            <v>1485.5998884878907</v>
          </cell>
          <cell r="X951">
            <v>1552.9543370000542</v>
          </cell>
          <cell r="Y951">
            <v>587.32286520435366</v>
          </cell>
          <cell r="Z951">
            <v>679.84905141966317</v>
          </cell>
          <cell r="AA951">
            <v>778.7135219140448</v>
          </cell>
          <cell r="AB951">
            <v>799.03629058498871</v>
          </cell>
          <cell r="AC951">
            <v>844.68027246708789</v>
          </cell>
          <cell r="AD951">
            <v>21.957785888564676</v>
          </cell>
          <cell r="AE951">
            <v>25.663640103753085</v>
          </cell>
          <cell r="AF951">
            <v>27.302057562501084</v>
          </cell>
          <cell r="AG951">
            <v>27.221852503483785</v>
          </cell>
          <cell r="AH951">
            <v>25.61091262341132</v>
          </cell>
        </row>
        <row r="952">
          <cell r="B952">
            <v>18204</v>
          </cell>
          <cell r="C952" t="str">
            <v>IA</v>
          </cell>
          <cell r="D952" t="str">
            <v>Municipal</v>
          </cell>
          <cell r="E952">
            <v>1.6150703670118005E-2</v>
          </cell>
          <cell r="F952">
            <v>0</v>
          </cell>
          <cell r="G952">
            <v>0</v>
          </cell>
          <cell r="H952">
            <v>380.40049045972768</v>
          </cell>
          <cell r="I952">
            <v>11.608880937499999</v>
          </cell>
          <cell r="J952">
            <v>0</v>
          </cell>
          <cell r="K952">
            <v>0</v>
          </cell>
          <cell r="L952">
            <v>0</v>
          </cell>
          <cell r="M952">
            <v>0</v>
          </cell>
          <cell r="N952">
            <v>4.6822232451015893E-3</v>
          </cell>
          <cell r="O952">
            <v>10054.706689343257</v>
          </cell>
          <cell r="P952">
            <v>27066.696925798951</v>
          </cell>
          <cell r="Q952">
            <v>43521.336042489878</v>
          </cell>
          <cell r="R952">
            <v>56299.502121830905</v>
          </cell>
          <cell r="S952">
            <v>116168.65468880029</v>
          </cell>
          <cell r="T952">
            <v>1226.4178783484533</v>
          </cell>
          <cell r="U952">
            <v>1344.8126717695106</v>
          </cell>
          <cell r="V952">
            <v>1454.9893174643335</v>
          </cell>
          <cell r="W952">
            <v>1485.5998884878907</v>
          </cell>
          <cell r="X952">
            <v>1552.9543370000542</v>
          </cell>
          <cell r="Y952">
            <v>587.32286520435366</v>
          </cell>
          <cell r="Z952">
            <v>679.84905141966317</v>
          </cell>
          <cell r="AA952">
            <v>778.7135219140448</v>
          </cell>
          <cell r="AB952">
            <v>799.03629058498871</v>
          </cell>
          <cell r="AC952">
            <v>844.68027246708789</v>
          </cell>
          <cell r="AD952">
            <v>21.957785888564676</v>
          </cell>
          <cell r="AE952">
            <v>25.663640103753085</v>
          </cell>
          <cell r="AF952">
            <v>27.302057562501084</v>
          </cell>
          <cell r="AG952">
            <v>27.221852503483785</v>
          </cell>
          <cell r="AH952">
            <v>25.61091262341132</v>
          </cell>
        </row>
        <row r="953">
          <cell r="B953">
            <v>18231</v>
          </cell>
          <cell r="C953" t="str">
            <v>IA</v>
          </cell>
          <cell r="D953" t="str">
            <v>Municipal</v>
          </cell>
          <cell r="E953">
            <v>1.6150703670118005E-2</v>
          </cell>
          <cell r="F953">
            <v>0</v>
          </cell>
          <cell r="G953">
            <v>0</v>
          </cell>
          <cell r="H953">
            <v>380.40049045972768</v>
          </cell>
          <cell r="I953">
            <v>11.608880937499999</v>
          </cell>
          <cell r="J953">
            <v>0</v>
          </cell>
          <cell r="K953">
            <v>0</v>
          </cell>
          <cell r="L953">
            <v>0</v>
          </cell>
          <cell r="M953">
            <v>0</v>
          </cell>
          <cell r="N953">
            <v>4.6822232451015893E-3</v>
          </cell>
          <cell r="O953">
            <v>10054.706689343257</v>
          </cell>
          <cell r="P953">
            <v>27066.696925798951</v>
          </cell>
          <cell r="Q953">
            <v>43521.336042489878</v>
          </cell>
          <cell r="R953">
            <v>56299.502121830905</v>
          </cell>
          <cell r="S953">
            <v>116168.65468880029</v>
          </cell>
          <cell r="T953">
            <v>1226.4178783484533</v>
          </cell>
          <cell r="U953">
            <v>1344.8126717695106</v>
          </cell>
          <cell r="V953">
            <v>1454.9893174643335</v>
          </cell>
          <cell r="W953">
            <v>1485.5998884878907</v>
          </cell>
          <cell r="X953">
            <v>1552.9543370000542</v>
          </cell>
          <cell r="Y953">
            <v>587.32286520435366</v>
          </cell>
          <cell r="Z953">
            <v>679.84905141966317</v>
          </cell>
          <cell r="AA953">
            <v>778.7135219140448</v>
          </cell>
          <cell r="AB953">
            <v>799.03629058498871</v>
          </cell>
          <cell r="AC953">
            <v>844.68027246708789</v>
          </cell>
          <cell r="AD953">
            <v>21.957785888564676</v>
          </cell>
          <cell r="AE953">
            <v>25.663640103753085</v>
          </cell>
          <cell r="AF953">
            <v>27.302057562501084</v>
          </cell>
          <cell r="AG953">
            <v>27.221852503483785</v>
          </cell>
          <cell r="AH953">
            <v>25.61091262341132</v>
          </cell>
        </row>
        <row r="954">
          <cell r="B954">
            <v>18301</v>
          </cell>
          <cell r="C954" t="str">
            <v>IA</v>
          </cell>
          <cell r="D954" t="str">
            <v>Municipal</v>
          </cell>
          <cell r="E954">
            <v>1.6150703670118005E-2</v>
          </cell>
          <cell r="F954">
            <v>0</v>
          </cell>
          <cell r="G954">
            <v>0</v>
          </cell>
          <cell r="H954">
            <v>380.40049045972768</v>
          </cell>
          <cell r="I954">
            <v>11.608880937499999</v>
          </cell>
          <cell r="J954">
            <v>0</v>
          </cell>
          <cell r="K954">
            <v>0</v>
          </cell>
          <cell r="L954">
            <v>0</v>
          </cell>
          <cell r="M954">
            <v>0</v>
          </cell>
          <cell r="N954">
            <v>4.6822232451015893E-3</v>
          </cell>
          <cell r="O954">
            <v>10054.706689343257</v>
          </cell>
          <cell r="P954">
            <v>27066.696925798951</v>
          </cell>
          <cell r="Q954">
            <v>43521.336042489878</v>
          </cell>
          <cell r="R954">
            <v>56299.502121830905</v>
          </cell>
          <cell r="S954">
            <v>116168.65468880029</v>
          </cell>
          <cell r="T954">
            <v>1226.4178783484533</v>
          </cell>
          <cell r="U954">
            <v>1344.8126717695106</v>
          </cell>
          <cell r="V954">
            <v>1454.9893174643335</v>
          </cell>
          <cell r="W954">
            <v>1485.5998884878907</v>
          </cell>
          <cell r="X954">
            <v>1552.9543370000542</v>
          </cell>
          <cell r="Y954">
            <v>587.32286520435366</v>
          </cell>
          <cell r="Z954">
            <v>679.84905141966317</v>
          </cell>
          <cell r="AA954">
            <v>778.7135219140448</v>
          </cell>
          <cell r="AB954">
            <v>799.03629058498871</v>
          </cell>
          <cell r="AC954">
            <v>844.68027246708789</v>
          </cell>
          <cell r="AD954">
            <v>21.957785888564676</v>
          </cell>
          <cell r="AE954">
            <v>25.663640103753085</v>
          </cell>
          <cell r="AF954">
            <v>27.302057562501084</v>
          </cell>
          <cell r="AG954">
            <v>27.221852503483785</v>
          </cell>
          <cell r="AH954">
            <v>25.61091262341132</v>
          </cell>
        </row>
        <row r="955">
          <cell r="B955">
            <v>18947</v>
          </cell>
          <cell r="C955" t="str">
            <v>IA</v>
          </cell>
          <cell r="D955" t="str">
            <v>Municipal</v>
          </cell>
          <cell r="E955">
            <v>1.6150703670118005E-2</v>
          </cell>
          <cell r="F955">
            <v>0</v>
          </cell>
          <cell r="G955">
            <v>0</v>
          </cell>
          <cell r="H955">
            <v>380.40049045972768</v>
          </cell>
          <cell r="I955">
            <v>11.608880937499999</v>
          </cell>
          <cell r="J955">
            <v>0</v>
          </cell>
          <cell r="K955">
            <v>0</v>
          </cell>
          <cell r="L955">
            <v>0</v>
          </cell>
          <cell r="M955">
            <v>0</v>
          </cell>
          <cell r="N955">
            <v>4.6822232451015893E-3</v>
          </cell>
          <cell r="O955">
            <v>10054.706689343257</v>
          </cell>
          <cell r="P955">
            <v>27066.696925798951</v>
          </cell>
          <cell r="Q955">
            <v>43521.336042489878</v>
          </cell>
          <cell r="R955">
            <v>56299.502121830905</v>
          </cell>
          <cell r="S955">
            <v>116168.65468880029</v>
          </cell>
          <cell r="T955">
            <v>1226.4178783484533</v>
          </cell>
          <cell r="U955">
            <v>1344.8126717695106</v>
          </cell>
          <cell r="V955">
            <v>1454.9893174643335</v>
          </cell>
          <cell r="W955">
            <v>1485.5998884878907</v>
          </cell>
          <cell r="X955">
            <v>1552.9543370000542</v>
          </cell>
          <cell r="Y955">
            <v>587.32286520435366</v>
          </cell>
          <cell r="Z955">
            <v>679.84905141966317</v>
          </cell>
          <cell r="AA955">
            <v>778.7135219140448</v>
          </cell>
          <cell r="AB955">
            <v>799.03629058498871</v>
          </cell>
          <cell r="AC955">
            <v>844.68027246708789</v>
          </cell>
          <cell r="AD955">
            <v>21.957785888564676</v>
          </cell>
          <cell r="AE955">
            <v>25.663640103753085</v>
          </cell>
          <cell r="AF955">
            <v>27.302057562501084</v>
          </cell>
          <cell r="AG955">
            <v>27.221852503483785</v>
          </cell>
          <cell r="AH955">
            <v>25.61091262341132</v>
          </cell>
        </row>
        <row r="956">
          <cell r="B956">
            <v>19062</v>
          </cell>
          <cell r="C956" t="str">
            <v>IA</v>
          </cell>
          <cell r="D956" t="str">
            <v>Municipal</v>
          </cell>
          <cell r="E956">
            <v>0.21605198454513522</v>
          </cell>
          <cell r="F956">
            <v>0</v>
          </cell>
          <cell r="G956">
            <v>0</v>
          </cell>
          <cell r="H956">
            <v>380.40049045972768</v>
          </cell>
          <cell r="I956">
            <v>11.608880937499999</v>
          </cell>
          <cell r="J956">
            <v>0</v>
          </cell>
          <cell r="K956">
            <v>0</v>
          </cell>
          <cell r="L956">
            <v>0</v>
          </cell>
          <cell r="M956">
            <v>0</v>
          </cell>
          <cell r="N956">
            <v>4.6822232451015893E-3</v>
          </cell>
          <cell r="O956">
            <v>10054.706689343257</v>
          </cell>
          <cell r="P956">
            <v>27066.696925798951</v>
          </cell>
          <cell r="Q956">
            <v>43521.336042489878</v>
          </cell>
          <cell r="R956">
            <v>56299.502121830905</v>
          </cell>
          <cell r="S956">
            <v>116168.65468880029</v>
          </cell>
          <cell r="T956">
            <v>1226.4178783484533</v>
          </cell>
          <cell r="U956">
            <v>1344.8126717695106</v>
          </cell>
          <cell r="V956">
            <v>1454.9893174643335</v>
          </cell>
          <cell r="W956">
            <v>1485.5998884878907</v>
          </cell>
          <cell r="X956">
            <v>1552.9543370000542</v>
          </cell>
          <cell r="Y956">
            <v>587.32286520435366</v>
          </cell>
          <cell r="Z956">
            <v>679.84905141966317</v>
          </cell>
          <cell r="AA956">
            <v>778.7135219140448</v>
          </cell>
          <cell r="AB956">
            <v>799.03629058498871</v>
          </cell>
          <cell r="AC956">
            <v>844.68027246708789</v>
          </cell>
          <cell r="AD956">
            <v>21.957785888564676</v>
          </cell>
          <cell r="AE956">
            <v>25.663640103753085</v>
          </cell>
          <cell r="AF956">
            <v>27.302057562501084</v>
          </cell>
          <cell r="AG956">
            <v>27.221852503483785</v>
          </cell>
          <cell r="AH956">
            <v>25.61091262341132</v>
          </cell>
        </row>
        <row r="957">
          <cell r="B957">
            <v>19843</v>
          </cell>
          <cell r="C957" t="str">
            <v>IA</v>
          </cell>
          <cell r="D957" t="str">
            <v>Municipal</v>
          </cell>
          <cell r="E957">
            <v>1.6150703670118005E-2</v>
          </cell>
          <cell r="F957">
            <v>0</v>
          </cell>
          <cell r="G957">
            <v>0</v>
          </cell>
          <cell r="H957">
            <v>380.40049045972768</v>
          </cell>
          <cell r="I957">
            <v>11.608880937499999</v>
          </cell>
          <cell r="J957">
            <v>0</v>
          </cell>
          <cell r="K957">
            <v>0</v>
          </cell>
          <cell r="L957">
            <v>0</v>
          </cell>
          <cell r="M957">
            <v>0</v>
          </cell>
          <cell r="N957">
            <v>4.6822232451015893E-3</v>
          </cell>
          <cell r="O957">
            <v>10054.706689343257</v>
          </cell>
          <cell r="P957">
            <v>27066.696925798951</v>
          </cell>
          <cell r="Q957">
            <v>43521.336042489878</v>
          </cell>
          <cell r="R957">
            <v>56299.502121830905</v>
          </cell>
          <cell r="S957">
            <v>116168.65468880029</v>
          </cell>
          <cell r="T957">
            <v>1226.4178783484533</v>
          </cell>
          <cell r="U957">
            <v>1344.8126717695106</v>
          </cell>
          <cell r="V957">
            <v>1454.9893174643335</v>
          </cell>
          <cell r="W957">
            <v>1485.5998884878907</v>
          </cell>
          <cell r="X957">
            <v>1552.9543370000542</v>
          </cell>
          <cell r="Y957">
            <v>587.32286520435366</v>
          </cell>
          <cell r="Z957">
            <v>679.84905141966317</v>
          </cell>
          <cell r="AA957">
            <v>778.7135219140448</v>
          </cell>
          <cell r="AB957">
            <v>799.03629058498871</v>
          </cell>
          <cell r="AC957">
            <v>844.68027246708789</v>
          </cell>
          <cell r="AD957">
            <v>21.957785888564676</v>
          </cell>
          <cell r="AE957">
            <v>25.663640103753085</v>
          </cell>
          <cell r="AF957">
            <v>27.302057562501084</v>
          </cell>
          <cell r="AG957">
            <v>27.221852503483785</v>
          </cell>
          <cell r="AH957">
            <v>25.61091262341132</v>
          </cell>
        </row>
        <row r="958">
          <cell r="B958">
            <v>19865</v>
          </cell>
          <cell r="C958" t="str">
            <v>IA</v>
          </cell>
          <cell r="D958" t="str">
            <v>Municipal</v>
          </cell>
          <cell r="E958">
            <v>1.6150703670118005E-2</v>
          </cell>
          <cell r="F958">
            <v>0</v>
          </cell>
          <cell r="G958">
            <v>0</v>
          </cell>
          <cell r="H958">
            <v>380.40049045972768</v>
          </cell>
          <cell r="I958">
            <v>11.608880937499999</v>
          </cell>
          <cell r="J958">
            <v>0</v>
          </cell>
          <cell r="K958">
            <v>0</v>
          </cell>
          <cell r="L958">
            <v>0</v>
          </cell>
          <cell r="M958">
            <v>0</v>
          </cell>
          <cell r="N958">
            <v>4.6822232451015893E-3</v>
          </cell>
          <cell r="O958">
            <v>10054.706689343257</v>
          </cell>
          <cell r="P958">
            <v>27066.696925798951</v>
          </cell>
          <cell r="Q958">
            <v>43521.336042489878</v>
          </cell>
          <cell r="R958">
            <v>56299.502121830905</v>
          </cell>
          <cell r="S958">
            <v>116168.65468880029</v>
          </cell>
          <cell r="T958">
            <v>1226.4178783484533</v>
          </cell>
          <cell r="U958">
            <v>1344.8126717695106</v>
          </cell>
          <cell r="V958">
            <v>1454.9893174643335</v>
          </cell>
          <cell r="W958">
            <v>1485.5998884878907</v>
          </cell>
          <cell r="X958">
            <v>1552.9543370000542</v>
          </cell>
          <cell r="Y958">
            <v>587.32286520435366</v>
          </cell>
          <cell r="Z958">
            <v>679.84905141966317</v>
          </cell>
          <cell r="AA958">
            <v>778.7135219140448</v>
          </cell>
          <cell r="AB958">
            <v>799.03629058498871</v>
          </cell>
          <cell r="AC958">
            <v>844.68027246708789</v>
          </cell>
          <cell r="AD958">
            <v>21.957785888564676</v>
          </cell>
          <cell r="AE958">
            <v>25.663640103753085</v>
          </cell>
          <cell r="AF958">
            <v>27.302057562501084</v>
          </cell>
          <cell r="AG958">
            <v>27.221852503483785</v>
          </cell>
          <cell r="AH958">
            <v>25.61091262341132</v>
          </cell>
        </row>
        <row r="959">
          <cell r="B959">
            <v>20025</v>
          </cell>
          <cell r="C959" t="str">
            <v>IA</v>
          </cell>
          <cell r="D959" t="str">
            <v>Municipal</v>
          </cell>
          <cell r="E959">
            <v>1.6150703670118005E-2</v>
          </cell>
          <cell r="F959">
            <v>0</v>
          </cell>
          <cell r="G959">
            <v>0</v>
          </cell>
          <cell r="H959">
            <v>380.40049045972768</v>
          </cell>
          <cell r="I959">
            <v>11.608880937499999</v>
          </cell>
          <cell r="J959">
            <v>0</v>
          </cell>
          <cell r="K959">
            <v>0</v>
          </cell>
          <cell r="L959">
            <v>0</v>
          </cell>
          <cell r="M959">
            <v>0</v>
          </cell>
          <cell r="N959">
            <v>4.6822232451015893E-3</v>
          </cell>
          <cell r="O959">
            <v>10054.706689343257</v>
          </cell>
          <cell r="P959">
            <v>27066.696925798951</v>
          </cell>
          <cell r="Q959">
            <v>43521.336042489878</v>
          </cell>
          <cell r="R959">
            <v>56299.502121830905</v>
          </cell>
          <cell r="S959">
            <v>116168.65468880029</v>
          </cell>
          <cell r="T959">
            <v>1226.4178783484533</v>
          </cell>
          <cell r="U959">
            <v>1344.8126717695106</v>
          </cell>
          <cell r="V959">
            <v>1454.9893174643335</v>
          </cell>
          <cell r="W959">
            <v>1485.5998884878907</v>
          </cell>
          <cell r="X959">
            <v>1552.9543370000542</v>
          </cell>
          <cell r="Y959">
            <v>587.32286520435366</v>
          </cell>
          <cell r="Z959">
            <v>679.84905141966317</v>
          </cell>
          <cell r="AA959">
            <v>778.7135219140448</v>
          </cell>
          <cell r="AB959">
            <v>799.03629058498871</v>
          </cell>
          <cell r="AC959">
            <v>844.68027246708789</v>
          </cell>
          <cell r="AD959">
            <v>21.957785888564676</v>
          </cell>
          <cell r="AE959">
            <v>25.663640103753085</v>
          </cell>
          <cell r="AF959">
            <v>27.302057562501084</v>
          </cell>
          <cell r="AG959">
            <v>27.221852503483785</v>
          </cell>
          <cell r="AH959">
            <v>25.61091262341132</v>
          </cell>
        </row>
        <row r="960">
          <cell r="B960">
            <v>20259</v>
          </cell>
          <cell r="C960" t="str">
            <v>IA</v>
          </cell>
          <cell r="D960" t="str">
            <v>Municipal</v>
          </cell>
          <cell r="E960">
            <v>1.6150703670118005E-2</v>
          </cell>
          <cell r="F960">
            <v>0</v>
          </cell>
          <cell r="G960">
            <v>0</v>
          </cell>
          <cell r="H960">
            <v>380.40049045972768</v>
          </cell>
          <cell r="I960">
            <v>11.608880937499999</v>
          </cell>
          <cell r="J960">
            <v>0</v>
          </cell>
          <cell r="K960">
            <v>0</v>
          </cell>
          <cell r="L960">
            <v>0</v>
          </cell>
          <cell r="M960">
            <v>0</v>
          </cell>
          <cell r="N960">
            <v>4.6822232451015893E-3</v>
          </cell>
          <cell r="O960">
            <v>10054.706689343257</v>
          </cell>
          <cell r="P960">
            <v>27066.696925798951</v>
          </cell>
          <cell r="Q960">
            <v>43521.336042489878</v>
          </cell>
          <cell r="R960">
            <v>56299.502121830905</v>
          </cell>
          <cell r="S960">
            <v>116168.65468880029</v>
          </cell>
          <cell r="T960">
            <v>1226.4178783484533</v>
          </cell>
          <cell r="U960">
            <v>1344.8126717695106</v>
          </cell>
          <cell r="V960">
            <v>1454.9893174643335</v>
          </cell>
          <cell r="W960">
            <v>1485.5998884878907</v>
          </cell>
          <cell r="X960">
            <v>1552.9543370000542</v>
          </cell>
          <cell r="Y960">
            <v>587.32286520435366</v>
          </cell>
          <cell r="Z960">
            <v>679.84905141966317</v>
          </cell>
          <cell r="AA960">
            <v>778.7135219140448</v>
          </cell>
          <cell r="AB960">
            <v>799.03629058498871</v>
          </cell>
          <cell r="AC960">
            <v>844.68027246708789</v>
          </cell>
          <cell r="AD960">
            <v>21.957785888564676</v>
          </cell>
          <cell r="AE960">
            <v>25.663640103753085</v>
          </cell>
          <cell r="AF960">
            <v>27.302057562501084</v>
          </cell>
          <cell r="AG960">
            <v>27.221852503483785</v>
          </cell>
          <cell r="AH960">
            <v>25.61091262341132</v>
          </cell>
        </row>
        <row r="961">
          <cell r="B961">
            <v>20364</v>
          </cell>
          <cell r="C961" t="str">
            <v>IA</v>
          </cell>
          <cell r="D961" t="str">
            <v>Municipal</v>
          </cell>
          <cell r="E961">
            <v>1.6150703670118005E-2</v>
          </cell>
          <cell r="F961">
            <v>0</v>
          </cell>
          <cell r="G961">
            <v>0</v>
          </cell>
          <cell r="H961">
            <v>380.40049045972768</v>
          </cell>
          <cell r="I961">
            <v>11.608880937499999</v>
          </cell>
          <cell r="J961">
            <v>0</v>
          </cell>
          <cell r="K961">
            <v>0</v>
          </cell>
          <cell r="L961">
            <v>0</v>
          </cell>
          <cell r="M961">
            <v>0</v>
          </cell>
          <cell r="N961">
            <v>4.6822232451015893E-3</v>
          </cell>
          <cell r="O961">
            <v>10054.706689343257</v>
          </cell>
          <cell r="P961">
            <v>27066.696925798951</v>
          </cell>
          <cell r="Q961">
            <v>43521.336042489878</v>
          </cell>
          <cell r="R961">
            <v>56299.502121830905</v>
          </cell>
          <cell r="S961">
            <v>116168.65468880029</v>
          </cell>
          <cell r="T961">
            <v>1226.4178783484533</v>
          </cell>
          <cell r="U961">
            <v>1344.8126717695106</v>
          </cell>
          <cell r="V961">
            <v>1454.9893174643335</v>
          </cell>
          <cell r="W961">
            <v>1485.5998884878907</v>
          </cell>
          <cell r="X961">
            <v>1552.9543370000542</v>
          </cell>
          <cell r="Y961">
            <v>587.32286520435366</v>
          </cell>
          <cell r="Z961">
            <v>679.84905141966317</v>
          </cell>
          <cell r="AA961">
            <v>778.7135219140448</v>
          </cell>
          <cell r="AB961">
            <v>799.03629058498871</v>
          </cell>
          <cell r="AC961">
            <v>844.68027246708789</v>
          </cell>
          <cell r="AD961">
            <v>21.957785888564676</v>
          </cell>
          <cell r="AE961">
            <v>25.663640103753085</v>
          </cell>
          <cell r="AF961">
            <v>27.302057562501084</v>
          </cell>
          <cell r="AG961">
            <v>27.221852503483785</v>
          </cell>
          <cell r="AH961">
            <v>25.61091262341132</v>
          </cell>
        </row>
        <row r="962">
          <cell r="B962">
            <v>20380</v>
          </cell>
          <cell r="C962" t="str">
            <v>IA</v>
          </cell>
          <cell r="D962" t="str">
            <v>Municipal</v>
          </cell>
          <cell r="E962">
            <v>1.6150703670118005E-2</v>
          </cell>
          <cell r="F962">
            <v>0</v>
          </cell>
          <cell r="G962">
            <v>0</v>
          </cell>
          <cell r="H962">
            <v>380.40049045972768</v>
          </cell>
          <cell r="I962">
            <v>11.608880937499999</v>
          </cell>
          <cell r="J962">
            <v>0</v>
          </cell>
          <cell r="K962">
            <v>0</v>
          </cell>
          <cell r="L962">
            <v>0</v>
          </cell>
          <cell r="M962">
            <v>0</v>
          </cell>
          <cell r="N962">
            <v>4.6822232451015893E-3</v>
          </cell>
          <cell r="O962">
            <v>10054.706689343257</v>
          </cell>
          <cell r="P962">
            <v>27066.696925798951</v>
          </cell>
          <cell r="Q962">
            <v>43521.336042489878</v>
          </cell>
          <cell r="R962">
            <v>56299.502121830905</v>
          </cell>
          <cell r="S962">
            <v>116168.65468880029</v>
          </cell>
          <cell r="T962">
            <v>1226.4178783484533</v>
          </cell>
          <cell r="U962">
            <v>1344.8126717695106</v>
          </cell>
          <cell r="V962">
            <v>1454.9893174643335</v>
          </cell>
          <cell r="W962">
            <v>1485.5998884878907</v>
          </cell>
          <cell r="X962">
            <v>1552.9543370000542</v>
          </cell>
          <cell r="Y962">
            <v>587.32286520435366</v>
          </cell>
          <cell r="Z962">
            <v>679.84905141966317</v>
          </cell>
          <cell r="AA962">
            <v>778.7135219140448</v>
          </cell>
          <cell r="AB962">
            <v>799.03629058498871</v>
          </cell>
          <cell r="AC962">
            <v>844.68027246708789</v>
          </cell>
          <cell r="AD962">
            <v>21.957785888564676</v>
          </cell>
          <cell r="AE962">
            <v>25.663640103753085</v>
          </cell>
          <cell r="AF962">
            <v>27.302057562501084</v>
          </cell>
          <cell r="AG962">
            <v>27.221852503483785</v>
          </cell>
          <cell r="AH962">
            <v>25.61091262341132</v>
          </cell>
        </row>
        <row r="963">
          <cell r="B963">
            <v>20604</v>
          </cell>
          <cell r="C963" t="str">
            <v>IA</v>
          </cell>
          <cell r="D963" t="str">
            <v>Municipal</v>
          </cell>
          <cell r="E963">
            <v>1.6150703670118005E-2</v>
          </cell>
          <cell r="F963">
            <v>0</v>
          </cell>
          <cell r="G963">
            <v>0</v>
          </cell>
          <cell r="H963">
            <v>380.40049045972768</v>
          </cell>
          <cell r="I963">
            <v>11.608880937499999</v>
          </cell>
          <cell r="J963">
            <v>0</v>
          </cell>
          <cell r="K963">
            <v>0</v>
          </cell>
          <cell r="L963">
            <v>0</v>
          </cell>
          <cell r="M963">
            <v>0</v>
          </cell>
          <cell r="N963">
            <v>4.6822232451015893E-3</v>
          </cell>
          <cell r="O963">
            <v>10054.706689343257</v>
          </cell>
          <cell r="P963">
            <v>27066.696925798951</v>
          </cell>
          <cell r="Q963">
            <v>43521.336042489878</v>
          </cell>
          <cell r="R963">
            <v>56299.502121830905</v>
          </cell>
          <cell r="S963">
            <v>116168.65468880029</v>
          </cell>
          <cell r="T963">
            <v>1226.4178783484533</v>
          </cell>
          <cell r="U963">
            <v>1344.8126717695106</v>
          </cell>
          <cell r="V963">
            <v>1454.9893174643335</v>
          </cell>
          <cell r="W963">
            <v>1485.5998884878907</v>
          </cell>
          <cell r="X963">
            <v>1552.9543370000542</v>
          </cell>
          <cell r="Y963">
            <v>587.32286520435366</v>
          </cell>
          <cell r="Z963">
            <v>679.84905141966317</v>
          </cell>
          <cell r="AA963">
            <v>778.7135219140448</v>
          </cell>
          <cell r="AB963">
            <v>799.03629058498871</v>
          </cell>
          <cell r="AC963">
            <v>844.68027246708789</v>
          </cell>
          <cell r="AD963">
            <v>21.957785888564676</v>
          </cell>
          <cell r="AE963">
            <v>25.663640103753085</v>
          </cell>
          <cell r="AF963">
            <v>27.302057562501084</v>
          </cell>
          <cell r="AG963">
            <v>27.221852503483785</v>
          </cell>
          <cell r="AH963">
            <v>25.61091262341132</v>
          </cell>
        </row>
        <row r="964">
          <cell r="B964">
            <v>20789</v>
          </cell>
          <cell r="C964" t="str">
            <v>IA</v>
          </cell>
          <cell r="D964" t="str">
            <v>Municipal</v>
          </cell>
          <cell r="E964">
            <v>1.6150703670118005E-2</v>
          </cell>
          <cell r="F964">
            <v>0</v>
          </cell>
          <cell r="G964">
            <v>0</v>
          </cell>
          <cell r="H964">
            <v>380.40049045972768</v>
          </cell>
          <cell r="I964">
            <v>11.608880937499999</v>
          </cell>
          <cell r="J964">
            <v>0</v>
          </cell>
          <cell r="K964">
            <v>0</v>
          </cell>
          <cell r="L964">
            <v>0</v>
          </cell>
          <cell r="M964">
            <v>0</v>
          </cell>
          <cell r="N964">
            <v>4.6822232451015893E-3</v>
          </cell>
          <cell r="O964">
            <v>10054.706689343257</v>
          </cell>
          <cell r="P964">
            <v>27066.696925798951</v>
          </cell>
          <cell r="Q964">
            <v>43521.336042489878</v>
          </cell>
          <cell r="R964">
            <v>56299.502121830905</v>
          </cell>
          <cell r="S964">
            <v>116168.65468880029</v>
          </cell>
          <cell r="T964">
            <v>1226.4178783484533</v>
          </cell>
          <cell r="U964">
            <v>1344.8126717695106</v>
          </cell>
          <cell r="V964">
            <v>1454.9893174643335</v>
          </cell>
          <cell r="W964">
            <v>1485.5998884878907</v>
          </cell>
          <cell r="X964">
            <v>1552.9543370000542</v>
          </cell>
          <cell r="Y964">
            <v>587.32286520435366</v>
          </cell>
          <cell r="Z964">
            <v>679.84905141966317</v>
          </cell>
          <cell r="AA964">
            <v>778.7135219140448</v>
          </cell>
          <cell r="AB964">
            <v>799.03629058498871</v>
          </cell>
          <cell r="AC964">
            <v>844.68027246708789</v>
          </cell>
          <cell r="AD964">
            <v>21.957785888564676</v>
          </cell>
          <cell r="AE964">
            <v>25.663640103753085</v>
          </cell>
          <cell r="AF964">
            <v>27.302057562501084</v>
          </cell>
          <cell r="AG964">
            <v>27.221852503483785</v>
          </cell>
          <cell r="AH964">
            <v>25.61091262341132</v>
          </cell>
        </row>
        <row r="965">
          <cell r="B965">
            <v>20835</v>
          </cell>
          <cell r="C965" t="str">
            <v>IA</v>
          </cell>
          <cell r="D965" t="str">
            <v>Municipal</v>
          </cell>
          <cell r="E965">
            <v>1.6150703670118005E-2</v>
          </cell>
          <cell r="F965">
            <v>0</v>
          </cell>
          <cell r="G965">
            <v>0</v>
          </cell>
          <cell r="H965">
            <v>380.40049045972768</v>
          </cell>
          <cell r="I965">
            <v>11.608880937499999</v>
          </cell>
          <cell r="J965">
            <v>0</v>
          </cell>
          <cell r="K965">
            <v>0</v>
          </cell>
          <cell r="L965">
            <v>0</v>
          </cell>
          <cell r="M965">
            <v>0</v>
          </cell>
          <cell r="N965">
            <v>4.6822232451015893E-3</v>
          </cell>
          <cell r="O965">
            <v>10054.706689343257</v>
          </cell>
          <cell r="P965">
            <v>27066.696925798951</v>
          </cell>
          <cell r="Q965">
            <v>43521.336042489878</v>
          </cell>
          <cell r="R965">
            <v>56299.502121830905</v>
          </cell>
          <cell r="S965">
            <v>116168.65468880029</v>
          </cell>
          <cell r="T965">
            <v>1226.4178783484533</v>
          </cell>
          <cell r="U965">
            <v>1344.8126717695106</v>
          </cell>
          <cell r="V965">
            <v>1454.9893174643335</v>
          </cell>
          <cell r="W965">
            <v>1485.5998884878907</v>
          </cell>
          <cell r="X965">
            <v>1552.9543370000542</v>
          </cell>
          <cell r="Y965">
            <v>587.32286520435366</v>
          </cell>
          <cell r="Z965">
            <v>679.84905141966317</v>
          </cell>
          <cell r="AA965">
            <v>778.7135219140448</v>
          </cell>
          <cell r="AB965">
            <v>799.03629058498871</v>
          </cell>
          <cell r="AC965">
            <v>844.68027246708789</v>
          </cell>
          <cell r="AD965">
            <v>21.957785888564676</v>
          </cell>
          <cell r="AE965">
            <v>25.663640103753085</v>
          </cell>
          <cell r="AF965">
            <v>27.302057562501084</v>
          </cell>
          <cell r="AG965">
            <v>27.221852503483785</v>
          </cell>
          <cell r="AH965">
            <v>25.61091262341132</v>
          </cell>
        </row>
        <row r="966">
          <cell r="B966">
            <v>20949</v>
          </cell>
          <cell r="C966" t="str">
            <v>IA</v>
          </cell>
          <cell r="D966" t="str">
            <v>Municipal</v>
          </cell>
          <cell r="E966">
            <v>1.6150703670118005E-2</v>
          </cell>
          <cell r="F966">
            <v>0</v>
          </cell>
          <cell r="G966">
            <v>0</v>
          </cell>
          <cell r="H966">
            <v>380.40049045972768</v>
          </cell>
          <cell r="I966">
            <v>11.608880937499999</v>
          </cell>
          <cell r="J966">
            <v>0</v>
          </cell>
          <cell r="K966">
            <v>0</v>
          </cell>
          <cell r="L966">
            <v>0</v>
          </cell>
          <cell r="M966">
            <v>0</v>
          </cell>
          <cell r="N966">
            <v>4.6822232451015893E-3</v>
          </cell>
          <cell r="O966">
            <v>10054.706689343257</v>
          </cell>
          <cell r="P966">
            <v>27066.696925798951</v>
          </cell>
          <cell r="Q966">
            <v>43521.336042489878</v>
          </cell>
          <cell r="R966">
            <v>56299.502121830905</v>
          </cell>
          <cell r="S966">
            <v>116168.65468880029</v>
          </cell>
          <cell r="T966">
            <v>1226.4178783484533</v>
          </cell>
          <cell r="U966">
            <v>1344.8126717695106</v>
          </cell>
          <cell r="V966">
            <v>1454.9893174643335</v>
          </cell>
          <cell r="W966">
            <v>1485.5998884878907</v>
          </cell>
          <cell r="X966">
            <v>1552.9543370000542</v>
          </cell>
          <cell r="Y966">
            <v>587.32286520435366</v>
          </cell>
          <cell r="Z966">
            <v>679.84905141966317</v>
          </cell>
          <cell r="AA966">
            <v>778.7135219140448</v>
          </cell>
          <cell r="AB966">
            <v>799.03629058498871</v>
          </cell>
          <cell r="AC966">
            <v>844.68027246708789</v>
          </cell>
          <cell r="AD966">
            <v>21.957785888564676</v>
          </cell>
          <cell r="AE966">
            <v>25.663640103753085</v>
          </cell>
          <cell r="AF966">
            <v>27.302057562501084</v>
          </cell>
          <cell r="AG966">
            <v>27.221852503483785</v>
          </cell>
          <cell r="AH966">
            <v>25.61091262341132</v>
          </cell>
        </row>
        <row r="967">
          <cell r="B967">
            <v>20846</v>
          </cell>
          <cell r="C967" t="str">
            <v>IA</v>
          </cell>
          <cell r="D967" t="str">
            <v>Municipal</v>
          </cell>
          <cell r="E967">
            <v>1.6150703670118005E-2</v>
          </cell>
          <cell r="F967">
            <v>0</v>
          </cell>
          <cell r="G967">
            <v>0</v>
          </cell>
          <cell r="H967">
            <v>380.40049045972768</v>
          </cell>
          <cell r="I967">
            <v>11.608880937499999</v>
          </cell>
          <cell r="J967">
            <v>0</v>
          </cell>
          <cell r="K967">
            <v>0</v>
          </cell>
          <cell r="L967">
            <v>0</v>
          </cell>
          <cell r="M967">
            <v>0</v>
          </cell>
          <cell r="N967">
            <v>4.6822232451015893E-3</v>
          </cell>
          <cell r="O967">
            <v>10054.706689343257</v>
          </cell>
          <cell r="P967">
            <v>27066.696925798951</v>
          </cell>
          <cell r="Q967">
            <v>43521.336042489878</v>
          </cell>
          <cell r="R967">
            <v>56299.502121830905</v>
          </cell>
          <cell r="S967">
            <v>116168.65468880029</v>
          </cell>
          <cell r="T967">
            <v>1226.4178783484533</v>
          </cell>
          <cell r="U967">
            <v>1344.8126717695106</v>
          </cell>
          <cell r="V967">
            <v>1454.9893174643335</v>
          </cell>
          <cell r="W967">
            <v>1485.5998884878907</v>
          </cell>
          <cell r="X967">
            <v>1552.9543370000542</v>
          </cell>
          <cell r="Y967">
            <v>587.32286520435366</v>
          </cell>
          <cell r="Z967">
            <v>679.84905141966317</v>
          </cell>
          <cell r="AA967">
            <v>778.7135219140448</v>
          </cell>
          <cell r="AB967">
            <v>799.03629058498871</v>
          </cell>
          <cell r="AC967">
            <v>844.68027246708789</v>
          </cell>
          <cell r="AD967">
            <v>21.957785888564676</v>
          </cell>
          <cell r="AE967">
            <v>25.663640103753085</v>
          </cell>
          <cell r="AF967">
            <v>27.302057562501084</v>
          </cell>
          <cell r="AG967">
            <v>27.221852503483785</v>
          </cell>
          <cell r="AH967">
            <v>25.61091262341132</v>
          </cell>
        </row>
        <row r="968">
          <cell r="B968">
            <v>5742</v>
          </cell>
          <cell r="C968" t="str">
            <v>IA</v>
          </cell>
          <cell r="D968" t="str">
            <v>Municipal</v>
          </cell>
          <cell r="E968">
            <v>1.6150703670118005E-2</v>
          </cell>
          <cell r="F968">
            <v>0</v>
          </cell>
          <cell r="G968">
            <v>0</v>
          </cell>
          <cell r="H968">
            <v>380.40049045972768</v>
          </cell>
          <cell r="I968">
            <v>11.608880937499999</v>
          </cell>
          <cell r="J968">
            <v>0</v>
          </cell>
          <cell r="K968">
            <v>0</v>
          </cell>
          <cell r="L968">
            <v>0</v>
          </cell>
          <cell r="M968">
            <v>0</v>
          </cell>
          <cell r="N968">
            <v>4.6822232451015893E-3</v>
          </cell>
          <cell r="O968">
            <v>10054.706689343257</v>
          </cell>
          <cell r="P968">
            <v>27066.696925798951</v>
          </cell>
          <cell r="Q968">
            <v>43521.336042489878</v>
          </cell>
          <cell r="R968">
            <v>56299.502121830905</v>
          </cell>
          <cell r="S968">
            <v>116168.65468880029</v>
          </cell>
          <cell r="T968">
            <v>1226.4178783484533</v>
          </cell>
          <cell r="U968">
            <v>1344.8126717695106</v>
          </cell>
          <cell r="V968">
            <v>1454.9893174643335</v>
          </cell>
          <cell r="W968">
            <v>1485.5998884878907</v>
          </cell>
          <cell r="X968">
            <v>1552.9543370000542</v>
          </cell>
          <cell r="Y968">
            <v>587.32286520435366</v>
          </cell>
          <cell r="Z968">
            <v>679.84905141966317</v>
          </cell>
          <cell r="AA968">
            <v>778.7135219140448</v>
          </cell>
          <cell r="AB968">
            <v>799.03629058498871</v>
          </cell>
          <cell r="AC968">
            <v>844.68027246708789</v>
          </cell>
          <cell r="AD968">
            <v>21.957785888564676</v>
          </cell>
          <cell r="AE968">
            <v>25.663640103753085</v>
          </cell>
          <cell r="AF968">
            <v>27.302057562501084</v>
          </cell>
          <cell r="AG968">
            <v>27.221852503483785</v>
          </cell>
          <cell r="AH968">
            <v>25.61091262341132</v>
          </cell>
        </row>
        <row r="969">
          <cell r="B969">
            <v>7424</v>
          </cell>
          <cell r="C969" t="str">
            <v>IA</v>
          </cell>
          <cell r="D969" t="str">
            <v>Municipal</v>
          </cell>
          <cell r="E969">
            <v>1.6150703670118005E-2</v>
          </cell>
          <cell r="F969">
            <v>0</v>
          </cell>
          <cell r="G969">
            <v>0</v>
          </cell>
          <cell r="H969">
            <v>380.40049045972768</v>
          </cell>
          <cell r="I969">
            <v>11.608880937499999</v>
          </cell>
          <cell r="J969">
            <v>0</v>
          </cell>
          <cell r="K969">
            <v>0</v>
          </cell>
          <cell r="L969">
            <v>0</v>
          </cell>
          <cell r="M969">
            <v>0</v>
          </cell>
          <cell r="N969">
            <v>4.6822232451015893E-3</v>
          </cell>
          <cell r="O969">
            <v>10054.706689343257</v>
          </cell>
          <cell r="P969">
            <v>27066.696925798951</v>
          </cell>
          <cell r="Q969">
            <v>43521.336042489878</v>
          </cell>
          <cell r="R969">
            <v>56299.502121830905</v>
          </cell>
          <cell r="S969">
            <v>116168.65468880029</v>
          </cell>
          <cell r="T969">
            <v>1226.4178783484533</v>
          </cell>
          <cell r="U969">
            <v>1344.8126717695106</v>
          </cell>
          <cell r="V969">
            <v>1454.9893174643335</v>
          </cell>
          <cell r="W969">
            <v>1485.5998884878907</v>
          </cell>
          <cell r="X969">
            <v>1552.9543370000542</v>
          </cell>
          <cell r="Y969">
            <v>587.32286520435366</v>
          </cell>
          <cell r="Z969">
            <v>679.84905141966317</v>
          </cell>
          <cell r="AA969">
            <v>778.7135219140448</v>
          </cell>
          <cell r="AB969">
            <v>799.03629058498871</v>
          </cell>
          <cell r="AC969">
            <v>844.68027246708789</v>
          </cell>
          <cell r="AD969">
            <v>21.957785888564676</v>
          </cell>
          <cell r="AE969">
            <v>25.663640103753085</v>
          </cell>
          <cell r="AF969">
            <v>27.302057562501084</v>
          </cell>
          <cell r="AG969">
            <v>27.221852503483785</v>
          </cell>
          <cell r="AH969">
            <v>25.61091262341132</v>
          </cell>
        </row>
        <row r="970">
          <cell r="B970">
            <v>7442</v>
          </cell>
          <cell r="C970" t="str">
            <v>IA</v>
          </cell>
          <cell r="D970" t="str">
            <v>Municipal</v>
          </cell>
          <cell r="E970">
            <v>1.6150703670118005E-2</v>
          </cell>
          <cell r="F970">
            <v>0</v>
          </cell>
          <cell r="G970">
            <v>0</v>
          </cell>
          <cell r="H970">
            <v>380.40049045972768</v>
          </cell>
          <cell r="I970">
            <v>11.608880937499999</v>
          </cell>
          <cell r="J970">
            <v>0</v>
          </cell>
          <cell r="K970">
            <v>0</v>
          </cell>
          <cell r="L970">
            <v>0</v>
          </cell>
          <cell r="M970">
            <v>0</v>
          </cell>
          <cell r="N970">
            <v>4.6822232451015893E-3</v>
          </cell>
          <cell r="O970">
            <v>10054.706689343257</v>
          </cell>
          <cell r="P970">
            <v>27066.696925798951</v>
          </cell>
          <cell r="Q970">
            <v>43521.336042489878</v>
          </cell>
          <cell r="R970">
            <v>56299.502121830905</v>
          </cell>
          <cell r="S970">
            <v>116168.65468880029</v>
          </cell>
          <cell r="T970">
            <v>1226.4178783484533</v>
          </cell>
          <cell r="U970">
            <v>1344.8126717695106</v>
          </cell>
          <cell r="V970">
            <v>1454.9893174643335</v>
          </cell>
          <cell r="W970">
            <v>1485.5998884878907</v>
          </cell>
          <cell r="X970">
            <v>1552.9543370000542</v>
          </cell>
          <cell r="Y970">
            <v>587.32286520435366</v>
          </cell>
          <cell r="Z970">
            <v>679.84905141966317</v>
          </cell>
          <cell r="AA970">
            <v>778.7135219140448</v>
          </cell>
          <cell r="AB970">
            <v>799.03629058498871</v>
          </cell>
          <cell r="AC970">
            <v>844.68027246708789</v>
          </cell>
          <cell r="AD970">
            <v>21.957785888564676</v>
          </cell>
          <cell r="AE970">
            <v>25.663640103753085</v>
          </cell>
          <cell r="AF970">
            <v>27.302057562501084</v>
          </cell>
          <cell r="AG970">
            <v>27.221852503483785</v>
          </cell>
          <cell r="AH970">
            <v>25.61091262341132</v>
          </cell>
        </row>
        <row r="971">
          <cell r="B971">
            <v>7743</v>
          </cell>
          <cell r="C971" t="str">
            <v>IA</v>
          </cell>
          <cell r="D971" t="str">
            <v>Municipal</v>
          </cell>
          <cell r="E971">
            <v>1.6150703670118005E-2</v>
          </cell>
          <cell r="F971">
            <v>0</v>
          </cell>
          <cell r="G971">
            <v>0</v>
          </cell>
          <cell r="H971">
            <v>380.40049045972768</v>
          </cell>
          <cell r="I971">
            <v>11.608880937499999</v>
          </cell>
          <cell r="J971">
            <v>0</v>
          </cell>
          <cell r="K971">
            <v>0</v>
          </cell>
          <cell r="L971">
            <v>0</v>
          </cell>
          <cell r="M971">
            <v>0</v>
          </cell>
          <cell r="N971">
            <v>4.6822232451015893E-3</v>
          </cell>
          <cell r="O971">
            <v>10054.706689343257</v>
          </cell>
          <cell r="P971">
            <v>27066.696925798951</v>
          </cell>
          <cell r="Q971">
            <v>43521.336042489878</v>
          </cell>
          <cell r="R971">
            <v>56299.502121830905</v>
          </cell>
          <cell r="S971">
            <v>116168.65468880029</v>
          </cell>
          <cell r="T971">
            <v>1226.4178783484533</v>
          </cell>
          <cell r="U971">
            <v>1344.8126717695106</v>
          </cell>
          <cell r="V971">
            <v>1454.9893174643335</v>
          </cell>
          <cell r="W971">
            <v>1485.5998884878907</v>
          </cell>
          <cell r="X971">
            <v>1552.9543370000542</v>
          </cell>
          <cell r="Y971">
            <v>587.32286520435366</v>
          </cell>
          <cell r="Z971">
            <v>679.84905141966317</v>
          </cell>
          <cell r="AA971">
            <v>778.7135219140448</v>
          </cell>
          <cell r="AB971">
            <v>799.03629058498871</v>
          </cell>
          <cell r="AC971">
            <v>844.68027246708789</v>
          </cell>
          <cell r="AD971">
            <v>21.957785888564676</v>
          </cell>
          <cell r="AE971">
            <v>25.663640103753085</v>
          </cell>
          <cell r="AF971">
            <v>27.302057562501084</v>
          </cell>
          <cell r="AG971">
            <v>27.221852503483785</v>
          </cell>
          <cell r="AH971">
            <v>25.61091262341132</v>
          </cell>
        </row>
        <row r="972">
          <cell r="B972">
            <v>8966</v>
          </cell>
          <cell r="C972" t="str">
            <v>IA</v>
          </cell>
          <cell r="D972" t="str">
            <v>Municipal</v>
          </cell>
          <cell r="E972">
            <v>1.6150703670118005E-2</v>
          </cell>
          <cell r="F972">
            <v>0</v>
          </cell>
          <cell r="G972">
            <v>0</v>
          </cell>
          <cell r="H972">
            <v>380.40049045972768</v>
          </cell>
          <cell r="I972">
            <v>11.608880937499999</v>
          </cell>
          <cell r="J972">
            <v>0</v>
          </cell>
          <cell r="K972">
            <v>0</v>
          </cell>
          <cell r="L972">
            <v>0</v>
          </cell>
          <cell r="M972">
            <v>0</v>
          </cell>
          <cell r="N972">
            <v>4.6822232451015893E-3</v>
          </cell>
          <cell r="O972">
            <v>10054.706689343257</v>
          </cell>
          <cell r="P972">
            <v>27066.696925798951</v>
          </cell>
          <cell r="Q972">
            <v>43521.336042489878</v>
          </cell>
          <cell r="R972">
            <v>56299.502121830905</v>
          </cell>
          <cell r="S972">
            <v>116168.65468880029</v>
          </cell>
          <cell r="T972">
            <v>1226.4178783484533</v>
          </cell>
          <cell r="U972">
            <v>1344.8126717695106</v>
          </cell>
          <cell r="V972">
            <v>1454.9893174643335</v>
          </cell>
          <cell r="W972">
            <v>1485.5998884878907</v>
          </cell>
          <cell r="X972">
            <v>1552.9543370000542</v>
          </cell>
          <cell r="Y972">
            <v>587.32286520435366</v>
          </cell>
          <cell r="Z972">
            <v>679.84905141966317</v>
          </cell>
          <cell r="AA972">
            <v>778.7135219140448</v>
          </cell>
          <cell r="AB972">
            <v>799.03629058498871</v>
          </cell>
          <cell r="AC972">
            <v>844.68027246708789</v>
          </cell>
          <cell r="AD972">
            <v>21.957785888564676</v>
          </cell>
          <cell r="AE972">
            <v>25.663640103753085</v>
          </cell>
          <cell r="AF972">
            <v>27.302057562501084</v>
          </cell>
          <cell r="AG972">
            <v>27.221852503483785</v>
          </cell>
          <cell r="AH972">
            <v>25.61091262341132</v>
          </cell>
        </row>
        <row r="973">
          <cell r="B973">
            <v>9275</v>
          </cell>
          <cell r="C973" t="str">
            <v>IA</v>
          </cell>
          <cell r="D973" t="str">
            <v>Municipal</v>
          </cell>
          <cell r="E973">
            <v>1.6150703670118005E-2</v>
          </cell>
          <cell r="F973">
            <v>0</v>
          </cell>
          <cell r="G973">
            <v>0</v>
          </cell>
          <cell r="H973">
            <v>380.40049045972768</v>
          </cell>
          <cell r="I973">
            <v>11.608880937499999</v>
          </cell>
          <cell r="J973">
            <v>0</v>
          </cell>
          <cell r="K973">
            <v>0</v>
          </cell>
          <cell r="L973">
            <v>0</v>
          </cell>
          <cell r="M973">
            <v>0</v>
          </cell>
          <cell r="N973">
            <v>4.6822232451015893E-3</v>
          </cell>
          <cell r="O973">
            <v>10054.706689343257</v>
          </cell>
          <cell r="P973">
            <v>27066.696925798951</v>
          </cell>
          <cell r="Q973">
            <v>43521.336042489878</v>
          </cell>
          <cell r="R973">
            <v>56299.502121830905</v>
          </cell>
          <cell r="S973">
            <v>116168.65468880029</v>
          </cell>
          <cell r="T973">
            <v>1226.4178783484533</v>
          </cell>
          <cell r="U973">
            <v>1344.8126717695106</v>
          </cell>
          <cell r="V973">
            <v>1454.9893174643335</v>
          </cell>
          <cell r="W973">
            <v>1485.5998884878907</v>
          </cell>
          <cell r="X973">
            <v>1552.9543370000542</v>
          </cell>
          <cell r="Y973">
            <v>587.32286520435366</v>
          </cell>
          <cell r="Z973">
            <v>679.84905141966317</v>
          </cell>
          <cell r="AA973">
            <v>778.7135219140448</v>
          </cell>
          <cell r="AB973">
            <v>799.03629058498871</v>
          </cell>
          <cell r="AC973">
            <v>844.68027246708789</v>
          </cell>
          <cell r="AD973">
            <v>21.957785888564676</v>
          </cell>
          <cell r="AE973">
            <v>25.663640103753085</v>
          </cell>
          <cell r="AF973">
            <v>27.302057562501084</v>
          </cell>
          <cell r="AG973">
            <v>27.221852503483785</v>
          </cell>
          <cell r="AH973">
            <v>25.61091262341132</v>
          </cell>
        </row>
        <row r="974">
          <cell r="B974">
            <v>10181</v>
          </cell>
          <cell r="C974" t="str">
            <v>IA</v>
          </cell>
          <cell r="D974" t="str">
            <v>Municipal</v>
          </cell>
          <cell r="E974">
            <v>1.6150703670118005E-2</v>
          </cell>
          <cell r="F974">
            <v>0</v>
          </cell>
          <cell r="G974">
            <v>0</v>
          </cell>
          <cell r="H974">
            <v>380.40049045972768</v>
          </cell>
          <cell r="I974">
            <v>11.608880937499999</v>
          </cell>
          <cell r="J974">
            <v>0</v>
          </cell>
          <cell r="K974">
            <v>0</v>
          </cell>
          <cell r="L974">
            <v>0</v>
          </cell>
          <cell r="M974">
            <v>0</v>
          </cell>
          <cell r="N974">
            <v>4.6822232451015893E-3</v>
          </cell>
          <cell r="O974">
            <v>10054.706689343257</v>
          </cell>
          <cell r="P974">
            <v>27066.696925798951</v>
          </cell>
          <cell r="Q974">
            <v>43521.336042489878</v>
          </cell>
          <cell r="R974">
            <v>56299.502121830905</v>
          </cell>
          <cell r="S974">
            <v>116168.65468880029</v>
          </cell>
          <cell r="T974">
            <v>1226.4178783484533</v>
          </cell>
          <cell r="U974">
            <v>1344.8126717695106</v>
          </cell>
          <cell r="V974">
            <v>1454.9893174643335</v>
          </cell>
          <cell r="W974">
            <v>1485.5998884878907</v>
          </cell>
          <cell r="X974">
            <v>1552.9543370000542</v>
          </cell>
          <cell r="Y974">
            <v>587.32286520435366</v>
          </cell>
          <cell r="Z974">
            <v>679.84905141966317</v>
          </cell>
          <cell r="AA974">
            <v>778.7135219140448</v>
          </cell>
          <cell r="AB974">
            <v>799.03629058498871</v>
          </cell>
          <cell r="AC974">
            <v>844.68027246708789</v>
          </cell>
          <cell r="AD974">
            <v>21.957785888564676</v>
          </cell>
          <cell r="AE974">
            <v>25.663640103753085</v>
          </cell>
          <cell r="AF974">
            <v>27.302057562501084</v>
          </cell>
          <cell r="AG974">
            <v>27.221852503483785</v>
          </cell>
          <cell r="AH974">
            <v>25.61091262341132</v>
          </cell>
        </row>
        <row r="975">
          <cell r="B975">
            <v>10542</v>
          </cell>
          <cell r="C975" t="str">
            <v>IA</v>
          </cell>
          <cell r="D975" t="str">
            <v>Municipal</v>
          </cell>
          <cell r="E975">
            <v>1.6150703670118005E-2</v>
          </cell>
          <cell r="F975">
            <v>0</v>
          </cell>
          <cell r="G975">
            <v>0</v>
          </cell>
          <cell r="H975">
            <v>380.40049045972768</v>
          </cell>
          <cell r="I975">
            <v>11.608880937499999</v>
          </cell>
          <cell r="J975">
            <v>0</v>
          </cell>
          <cell r="K975">
            <v>0</v>
          </cell>
          <cell r="L975">
            <v>0</v>
          </cell>
          <cell r="M975">
            <v>0</v>
          </cell>
          <cell r="N975">
            <v>4.6822232451015893E-3</v>
          </cell>
          <cell r="O975">
            <v>10054.706689343257</v>
          </cell>
          <cell r="P975">
            <v>27066.696925798951</v>
          </cell>
          <cell r="Q975">
            <v>43521.336042489878</v>
          </cell>
          <cell r="R975">
            <v>56299.502121830905</v>
          </cell>
          <cell r="S975">
            <v>116168.65468880029</v>
          </cell>
          <cell r="T975">
            <v>1226.4178783484533</v>
          </cell>
          <cell r="U975">
            <v>1344.8126717695106</v>
          </cell>
          <cell r="V975">
            <v>1454.9893174643335</v>
          </cell>
          <cell r="W975">
            <v>1485.5998884878907</v>
          </cell>
          <cell r="X975">
            <v>1552.9543370000542</v>
          </cell>
          <cell r="Y975">
            <v>587.32286520435366</v>
          </cell>
          <cell r="Z975">
            <v>679.84905141966317</v>
          </cell>
          <cell r="AA975">
            <v>778.7135219140448</v>
          </cell>
          <cell r="AB975">
            <v>799.03629058498871</v>
          </cell>
          <cell r="AC975">
            <v>844.68027246708789</v>
          </cell>
          <cell r="AD975">
            <v>21.957785888564676</v>
          </cell>
          <cell r="AE975">
            <v>25.663640103753085</v>
          </cell>
          <cell r="AF975">
            <v>27.302057562501084</v>
          </cell>
          <cell r="AG975">
            <v>27.221852503483785</v>
          </cell>
          <cell r="AH975">
            <v>25.61091262341132</v>
          </cell>
        </row>
        <row r="976">
          <cell r="B976">
            <v>13468</v>
          </cell>
          <cell r="C976" t="str">
            <v>IA</v>
          </cell>
          <cell r="D976" t="str">
            <v>Municipal</v>
          </cell>
          <cell r="E976">
            <v>1.6150703670118005E-2</v>
          </cell>
          <cell r="F976">
            <v>0</v>
          </cell>
          <cell r="G976">
            <v>0</v>
          </cell>
          <cell r="H976">
            <v>380.40049045972768</v>
          </cell>
          <cell r="I976">
            <v>11.608880937499999</v>
          </cell>
          <cell r="J976">
            <v>0</v>
          </cell>
          <cell r="K976">
            <v>0</v>
          </cell>
          <cell r="L976">
            <v>0</v>
          </cell>
          <cell r="M976">
            <v>0</v>
          </cell>
          <cell r="N976">
            <v>4.6822232451015893E-3</v>
          </cell>
          <cell r="O976">
            <v>10054.706689343257</v>
          </cell>
          <cell r="P976">
            <v>27066.696925798951</v>
          </cell>
          <cell r="Q976">
            <v>43521.336042489878</v>
          </cell>
          <cell r="R976">
            <v>56299.502121830905</v>
          </cell>
          <cell r="S976">
            <v>116168.65468880029</v>
          </cell>
          <cell r="T976">
            <v>1226.4178783484533</v>
          </cell>
          <cell r="U976">
            <v>1344.8126717695106</v>
          </cell>
          <cell r="V976">
            <v>1454.9893174643335</v>
          </cell>
          <cell r="W976">
            <v>1485.5998884878907</v>
          </cell>
          <cell r="X976">
            <v>1552.9543370000542</v>
          </cell>
          <cell r="Y976">
            <v>587.32286520435366</v>
          </cell>
          <cell r="Z976">
            <v>679.84905141966317</v>
          </cell>
          <cell r="AA976">
            <v>778.7135219140448</v>
          </cell>
          <cell r="AB976">
            <v>799.03629058498871</v>
          </cell>
          <cell r="AC976">
            <v>844.68027246708789</v>
          </cell>
          <cell r="AD976">
            <v>21.957785888564676</v>
          </cell>
          <cell r="AE976">
            <v>25.663640103753085</v>
          </cell>
          <cell r="AF976">
            <v>27.302057562501084</v>
          </cell>
          <cell r="AG976">
            <v>27.221852503483785</v>
          </cell>
          <cell r="AH976">
            <v>25.61091262341132</v>
          </cell>
        </row>
        <row r="977">
          <cell r="B977">
            <v>16206</v>
          </cell>
          <cell r="C977" t="str">
            <v>IA</v>
          </cell>
          <cell r="D977" t="str">
            <v>Municipal</v>
          </cell>
          <cell r="E977">
            <v>1.6150703670118005E-2</v>
          </cell>
          <cell r="F977">
            <v>0</v>
          </cell>
          <cell r="G977">
            <v>0</v>
          </cell>
          <cell r="H977">
            <v>380.40049045972768</v>
          </cell>
          <cell r="I977">
            <v>11.608880937499999</v>
          </cell>
          <cell r="J977">
            <v>0</v>
          </cell>
          <cell r="K977">
            <v>0</v>
          </cell>
          <cell r="L977">
            <v>0</v>
          </cell>
          <cell r="M977">
            <v>0</v>
          </cell>
          <cell r="N977">
            <v>4.6822232451015893E-3</v>
          </cell>
          <cell r="O977">
            <v>10054.706689343257</v>
          </cell>
          <cell r="P977">
            <v>27066.696925798951</v>
          </cell>
          <cell r="Q977">
            <v>43521.336042489878</v>
          </cell>
          <cell r="R977">
            <v>56299.502121830905</v>
          </cell>
          <cell r="S977">
            <v>116168.65468880029</v>
          </cell>
          <cell r="T977">
            <v>1226.4178783484533</v>
          </cell>
          <cell r="U977">
            <v>1344.8126717695106</v>
          </cell>
          <cell r="V977">
            <v>1454.9893174643335</v>
          </cell>
          <cell r="W977">
            <v>1485.5998884878907</v>
          </cell>
          <cell r="X977">
            <v>1552.9543370000542</v>
          </cell>
          <cell r="Y977">
            <v>587.32286520435366</v>
          </cell>
          <cell r="Z977">
            <v>679.84905141966317</v>
          </cell>
          <cell r="AA977">
            <v>778.7135219140448</v>
          </cell>
          <cell r="AB977">
            <v>799.03629058498871</v>
          </cell>
          <cell r="AC977">
            <v>844.68027246708789</v>
          </cell>
          <cell r="AD977">
            <v>21.957785888564676</v>
          </cell>
          <cell r="AE977">
            <v>25.663640103753085</v>
          </cell>
          <cell r="AF977">
            <v>27.302057562501084</v>
          </cell>
          <cell r="AG977">
            <v>27.221852503483785</v>
          </cell>
          <cell r="AH977">
            <v>25.61091262341132</v>
          </cell>
        </row>
        <row r="978">
          <cell r="B978">
            <v>11568</v>
          </cell>
          <cell r="C978" t="str">
            <v>IA</v>
          </cell>
          <cell r="D978" t="str">
            <v>Municipal</v>
          </cell>
          <cell r="E978">
            <v>1.6150703670118005E-2</v>
          </cell>
          <cell r="F978">
            <v>0</v>
          </cell>
          <cell r="G978">
            <v>0</v>
          </cell>
          <cell r="H978">
            <v>380.40049045972768</v>
          </cell>
          <cell r="I978">
            <v>11.608880937499999</v>
          </cell>
          <cell r="J978">
            <v>0</v>
          </cell>
          <cell r="K978">
            <v>0</v>
          </cell>
          <cell r="L978">
            <v>0</v>
          </cell>
          <cell r="M978">
            <v>0</v>
          </cell>
          <cell r="N978">
            <v>4.6822232451015893E-3</v>
          </cell>
          <cell r="O978">
            <v>10054.706689343257</v>
          </cell>
          <cell r="P978">
            <v>27066.696925798951</v>
          </cell>
          <cell r="Q978">
            <v>43521.336042489878</v>
          </cell>
          <cell r="R978">
            <v>56299.502121830905</v>
          </cell>
          <cell r="S978">
            <v>116168.65468880029</v>
          </cell>
          <cell r="T978">
            <v>1226.4178783484533</v>
          </cell>
          <cell r="U978">
            <v>1344.8126717695106</v>
          </cell>
          <cell r="V978">
            <v>1454.9893174643335</v>
          </cell>
          <cell r="W978">
            <v>1485.5998884878907</v>
          </cell>
          <cell r="X978">
            <v>1552.9543370000542</v>
          </cell>
          <cell r="Y978">
            <v>587.32286520435366</v>
          </cell>
          <cell r="Z978">
            <v>679.84905141966317</v>
          </cell>
          <cell r="AA978">
            <v>778.7135219140448</v>
          </cell>
          <cell r="AB978">
            <v>799.03629058498871</v>
          </cell>
          <cell r="AC978">
            <v>844.68027246708789</v>
          </cell>
          <cell r="AD978">
            <v>21.957785888564676</v>
          </cell>
          <cell r="AE978">
            <v>25.663640103753085</v>
          </cell>
          <cell r="AF978">
            <v>27.302057562501084</v>
          </cell>
          <cell r="AG978">
            <v>27.221852503483785</v>
          </cell>
          <cell r="AH978">
            <v>25.61091262341132</v>
          </cell>
        </row>
        <row r="979">
          <cell r="B979">
            <v>20379</v>
          </cell>
          <cell r="C979" t="str">
            <v>IA</v>
          </cell>
          <cell r="D979" t="str">
            <v>Municipal</v>
          </cell>
          <cell r="E979">
            <v>1.6150703670118005E-2</v>
          </cell>
          <cell r="F979">
            <v>0</v>
          </cell>
          <cell r="G979">
            <v>0</v>
          </cell>
          <cell r="H979">
            <v>380.40049045972768</v>
          </cell>
          <cell r="I979">
            <v>11.608880937499999</v>
          </cell>
          <cell r="J979">
            <v>0</v>
          </cell>
          <cell r="K979">
            <v>0</v>
          </cell>
          <cell r="L979">
            <v>0</v>
          </cell>
          <cell r="M979">
            <v>0</v>
          </cell>
          <cell r="N979">
            <v>4.6822232451015893E-3</v>
          </cell>
          <cell r="O979">
            <v>10054.706689343257</v>
          </cell>
          <cell r="P979">
            <v>27066.696925798951</v>
          </cell>
          <cell r="Q979">
            <v>43521.336042489878</v>
          </cell>
          <cell r="R979">
            <v>56299.502121830905</v>
          </cell>
          <cell r="S979">
            <v>116168.65468880029</v>
          </cell>
          <cell r="T979">
            <v>1226.4178783484533</v>
          </cell>
          <cell r="U979">
            <v>1344.8126717695106</v>
          </cell>
          <cell r="V979">
            <v>1454.9893174643335</v>
          </cell>
          <cell r="W979">
            <v>1485.5998884878907</v>
          </cell>
          <cell r="X979">
            <v>1552.9543370000542</v>
          </cell>
          <cell r="Y979">
            <v>587.32286520435366</v>
          </cell>
          <cell r="Z979">
            <v>679.84905141966317</v>
          </cell>
          <cell r="AA979">
            <v>778.7135219140448</v>
          </cell>
          <cell r="AB979">
            <v>799.03629058498871</v>
          </cell>
          <cell r="AC979">
            <v>844.68027246708789</v>
          </cell>
          <cell r="AD979">
            <v>21.957785888564676</v>
          </cell>
          <cell r="AE979">
            <v>25.663640103753085</v>
          </cell>
          <cell r="AF979">
            <v>27.302057562501084</v>
          </cell>
          <cell r="AG979">
            <v>27.221852503483785</v>
          </cell>
          <cell r="AH979">
            <v>25.61091262341132</v>
          </cell>
        </row>
        <row r="980">
          <cell r="B980">
            <v>20396</v>
          </cell>
          <cell r="C980" t="str">
            <v>IA</v>
          </cell>
          <cell r="D980" t="str">
            <v>Municipal</v>
          </cell>
          <cell r="E980">
            <v>1.6150703670118005E-2</v>
          </cell>
          <cell r="F980">
            <v>0</v>
          </cell>
          <cell r="G980">
            <v>0</v>
          </cell>
          <cell r="H980">
            <v>380.40049045972768</v>
          </cell>
          <cell r="I980">
            <v>11.608880937499999</v>
          </cell>
          <cell r="J980">
            <v>0</v>
          </cell>
          <cell r="K980">
            <v>0</v>
          </cell>
          <cell r="L980">
            <v>0</v>
          </cell>
          <cell r="M980">
            <v>0</v>
          </cell>
          <cell r="N980">
            <v>4.6822232451015893E-3</v>
          </cell>
          <cell r="O980">
            <v>10054.706689343257</v>
          </cell>
          <cell r="P980">
            <v>27066.696925798951</v>
          </cell>
          <cell r="Q980">
            <v>43521.336042489878</v>
          </cell>
          <cell r="R980">
            <v>56299.502121830905</v>
          </cell>
          <cell r="S980">
            <v>116168.65468880029</v>
          </cell>
          <cell r="T980">
            <v>1226.4178783484533</v>
          </cell>
          <cell r="U980">
            <v>1344.8126717695106</v>
          </cell>
          <cell r="V980">
            <v>1454.9893174643335</v>
          </cell>
          <cell r="W980">
            <v>1485.5998884878907</v>
          </cell>
          <cell r="X980">
            <v>1552.9543370000542</v>
          </cell>
          <cell r="Y980">
            <v>587.32286520435366</v>
          </cell>
          <cell r="Z980">
            <v>679.84905141966317</v>
          </cell>
          <cell r="AA980">
            <v>778.7135219140448</v>
          </cell>
          <cell r="AB980">
            <v>799.03629058498871</v>
          </cell>
          <cell r="AC980">
            <v>844.68027246708789</v>
          </cell>
          <cell r="AD980">
            <v>21.957785888564676</v>
          </cell>
          <cell r="AE980">
            <v>25.663640103753085</v>
          </cell>
          <cell r="AF980">
            <v>27.302057562501084</v>
          </cell>
          <cell r="AG980">
            <v>27.221852503483785</v>
          </cell>
          <cell r="AH980">
            <v>25.61091262341132</v>
          </cell>
        </row>
        <row r="981">
          <cell r="B981">
            <v>59055</v>
          </cell>
          <cell r="C981" t="str">
            <v>IA</v>
          </cell>
          <cell r="D981" t="str">
            <v>Retail Power Marketer</v>
          </cell>
          <cell r="E981">
            <v>1.6150703670118005E-2</v>
          </cell>
          <cell r="F981">
            <v>1</v>
          </cell>
          <cell r="G981">
            <v>7455.9829850194192</v>
          </cell>
          <cell r="H981">
            <v>7455.9829850194192</v>
          </cell>
          <cell r="I981">
            <v>11.608880937499999</v>
          </cell>
          <cell r="J981">
            <v>9589.5</v>
          </cell>
          <cell r="K981">
            <v>80629</v>
          </cell>
          <cell r="L981">
            <v>10814</v>
          </cell>
          <cell r="M981">
            <v>0.10024977041142145</v>
          </cell>
          <cell r="N981">
            <v>0.10024977041142145</v>
          </cell>
          <cell r="O981">
            <v>10054.706689343257</v>
          </cell>
          <cell r="P981">
            <v>27066.696925798951</v>
          </cell>
          <cell r="Q981">
            <v>43521.336042489878</v>
          </cell>
          <cell r="R981">
            <v>56299.502121830905</v>
          </cell>
          <cell r="S981">
            <v>116168.65468880029</v>
          </cell>
          <cell r="T981">
            <v>1226.4178783484533</v>
          </cell>
          <cell r="U981">
            <v>1344.8126717695106</v>
          </cell>
          <cell r="V981">
            <v>1454.9893174643335</v>
          </cell>
          <cell r="W981">
            <v>1485.5998884878907</v>
          </cell>
          <cell r="X981">
            <v>1552.9543370000542</v>
          </cell>
          <cell r="Y981">
            <v>587.32286520435366</v>
          </cell>
          <cell r="Z981">
            <v>679.84905141966317</v>
          </cell>
          <cell r="AA981">
            <v>778.7135219140448</v>
          </cell>
          <cell r="AB981">
            <v>799.03629058498871</v>
          </cell>
          <cell r="AC981">
            <v>844.68027246708789</v>
          </cell>
          <cell r="AD981">
            <v>21.957785888564676</v>
          </cell>
          <cell r="AE981">
            <v>25.663640103753085</v>
          </cell>
          <cell r="AF981">
            <v>27.302057562501084</v>
          </cell>
          <cell r="AG981">
            <v>27.221852503483785</v>
          </cell>
          <cell r="AH981">
            <v>25.61091262341132</v>
          </cell>
        </row>
        <row r="982">
          <cell r="B982">
            <v>59931</v>
          </cell>
          <cell r="C982" t="str">
            <v>IA</v>
          </cell>
          <cell r="D982" t="str">
            <v>Retail Power Marketer</v>
          </cell>
          <cell r="E982">
            <v>1.6150703670118005E-2</v>
          </cell>
          <cell r="F982">
            <v>1</v>
          </cell>
          <cell r="G982">
            <v>11839.427577905577</v>
          </cell>
          <cell r="H982">
            <v>11839.427577905577</v>
          </cell>
          <cell r="I982">
            <v>11.608880937499999</v>
          </cell>
          <cell r="J982">
            <v>28686.7</v>
          </cell>
          <cell r="K982">
            <v>442617</v>
          </cell>
          <cell r="L982">
            <v>37385</v>
          </cell>
          <cell r="M982">
            <v>5.3045237380893069E-2</v>
          </cell>
          <cell r="N982">
            <v>5.3045237380893069E-2</v>
          </cell>
          <cell r="O982">
            <v>10054.706689343257</v>
          </cell>
          <cell r="P982">
            <v>27066.696925798951</v>
          </cell>
          <cell r="Q982">
            <v>43521.336042489878</v>
          </cell>
          <cell r="R982">
            <v>56299.502121830905</v>
          </cell>
          <cell r="S982">
            <v>116168.65468880029</v>
          </cell>
          <cell r="T982">
            <v>1226.4178783484533</v>
          </cell>
          <cell r="U982">
            <v>1344.8126717695106</v>
          </cell>
          <cell r="V982">
            <v>1454.9893174643335</v>
          </cell>
          <cell r="W982">
            <v>1485.5998884878907</v>
          </cell>
          <cell r="X982">
            <v>1552.9543370000542</v>
          </cell>
          <cell r="Y982">
            <v>587.32286520435366</v>
          </cell>
          <cell r="Z982">
            <v>679.84905141966317</v>
          </cell>
          <cell r="AA982">
            <v>778.7135219140448</v>
          </cell>
          <cell r="AB982">
            <v>799.03629058498871</v>
          </cell>
          <cell r="AC982">
            <v>844.68027246708789</v>
          </cell>
          <cell r="AD982">
            <v>21.957785888564676</v>
          </cell>
          <cell r="AE982">
            <v>25.663640103753085</v>
          </cell>
          <cell r="AF982">
            <v>27.302057562501084</v>
          </cell>
          <cell r="AG982">
            <v>27.221852503483785</v>
          </cell>
          <cell r="AH982">
            <v>25.61091262341132</v>
          </cell>
        </row>
        <row r="983">
          <cell r="B983">
            <v>3739</v>
          </cell>
          <cell r="C983" t="str">
            <v>ID</v>
          </cell>
          <cell r="D983" t="str">
            <v>Cooperative</v>
          </cell>
          <cell r="E983">
            <v>3.9177540392767496E-2</v>
          </cell>
          <cell r="F983">
            <v>0</v>
          </cell>
          <cell r="G983">
            <v>0</v>
          </cell>
          <cell r="H983">
            <v>8373.8408537728683</v>
          </cell>
          <cell r="I983">
            <v>11.608880937499999</v>
          </cell>
          <cell r="J983">
            <v>0</v>
          </cell>
          <cell r="K983">
            <v>0</v>
          </cell>
          <cell r="L983">
            <v>0</v>
          </cell>
          <cell r="M983">
            <v>0</v>
          </cell>
          <cell r="N983">
            <v>4.3656708201450768E-2</v>
          </cell>
          <cell r="O983">
            <v>10054.706689343257</v>
          </cell>
          <cell r="P983">
            <v>27066.696925798951</v>
          </cell>
          <cell r="Q983">
            <v>43521.336042489878</v>
          </cell>
          <cell r="R983">
            <v>56299.502121830905</v>
          </cell>
          <cell r="S983">
            <v>116168.65468880029</v>
          </cell>
          <cell r="T983">
            <v>1226.4178783484533</v>
          </cell>
          <cell r="U983">
            <v>1344.8126717695106</v>
          </cell>
          <cell r="V983">
            <v>1454.9893174643335</v>
          </cell>
          <cell r="W983">
            <v>1485.5998884878907</v>
          </cell>
          <cell r="X983">
            <v>1552.9543370000542</v>
          </cell>
          <cell r="Y983">
            <v>587.32286520435366</v>
          </cell>
          <cell r="Z983">
            <v>679.84905141966317</v>
          </cell>
          <cell r="AA983">
            <v>778.7135219140448</v>
          </cell>
          <cell r="AB983">
            <v>799.03629058498871</v>
          </cell>
          <cell r="AC983">
            <v>844.68027246708789</v>
          </cell>
          <cell r="AD983">
            <v>21.957785888564676</v>
          </cell>
          <cell r="AE983">
            <v>25.663640103753085</v>
          </cell>
          <cell r="AF983">
            <v>27.302057562501084</v>
          </cell>
          <cell r="AG983">
            <v>27.221852503483785</v>
          </cell>
          <cell r="AH983">
            <v>25.61091262341132</v>
          </cell>
        </row>
        <row r="984">
          <cell r="B984">
            <v>5584</v>
          </cell>
          <cell r="C984" t="str">
            <v>ID</v>
          </cell>
          <cell r="D984" t="str">
            <v>Cooperative</v>
          </cell>
          <cell r="E984">
            <v>3.9177540392767496E-2</v>
          </cell>
          <cell r="F984">
            <v>0</v>
          </cell>
          <cell r="G984">
            <v>0</v>
          </cell>
          <cell r="H984">
            <v>8373.8408537728683</v>
          </cell>
          <cell r="I984">
            <v>11.608880937499999</v>
          </cell>
          <cell r="J984">
            <v>0</v>
          </cell>
          <cell r="K984">
            <v>0</v>
          </cell>
          <cell r="L984">
            <v>0</v>
          </cell>
          <cell r="M984">
            <v>0</v>
          </cell>
          <cell r="N984">
            <v>4.3656708201450768E-2</v>
          </cell>
          <cell r="O984">
            <v>10054.706689343257</v>
          </cell>
          <cell r="P984">
            <v>27066.696925798951</v>
          </cell>
          <cell r="Q984">
            <v>43521.336042489878</v>
          </cell>
          <cell r="R984">
            <v>56299.502121830905</v>
          </cell>
          <cell r="S984">
            <v>116168.65468880029</v>
          </cell>
          <cell r="T984">
            <v>1226.4178783484533</v>
          </cell>
          <cell r="U984">
            <v>1344.8126717695106</v>
          </cell>
          <cell r="V984">
            <v>1454.9893174643335</v>
          </cell>
          <cell r="W984">
            <v>1485.5998884878907</v>
          </cell>
          <cell r="X984">
            <v>1552.9543370000542</v>
          </cell>
          <cell r="Y984">
            <v>587.32286520435366</v>
          </cell>
          <cell r="Z984">
            <v>679.84905141966317</v>
          </cell>
          <cell r="AA984">
            <v>778.7135219140448</v>
          </cell>
          <cell r="AB984">
            <v>799.03629058498871</v>
          </cell>
          <cell r="AC984">
            <v>844.68027246708789</v>
          </cell>
          <cell r="AD984">
            <v>21.957785888564676</v>
          </cell>
          <cell r="AE984">
            <v>25.663640103753085</v>
          </cell>
          <cell r="AF984">
            <v>27.302057562501084</v>
          </cell>
          <cell r="AG984">
            <v>27.221852503483785</v>
          </cell>
          <cell r="AH984">
            <v>25.61091262341132</v>
          </cell>
        </row>
        <row r="985">
          <cell r="B985">
            <v>6169</v>
          </cell>
          <cell r="C985" t="str">
            <v>ID</v>
          </cell>
          <cell r="D985" t="str">
            <v>Cooperative</v>
          </cell>
          <cell r="E985">
            <v>3.9177540392767496E-2</v>
          </cell>
          <cell r="F985">
            <v>1</v>
          </cell>
          <cell r="G985">
            <v>13556.223002159828</v>
          </cell>
          <cell r="H985">
            <v>13556.223002159828</v>
          </cell>
          <cell r="I985">
            <v>11.608880937499999</v>
          </cell>
          <cell r="J985">
            <v>20918</v>
          </cell>
          <cell r="K985">
            <v>200849</v>
          </cell>
          <cell r="L985">
            <v>14816</v>
          </cell>
          <cell r="M985">
            <v>9.38716839036291E-2</v>
          </cell>
          <cell r="N985">
            <v>9.38716839036291E-2</v>
          </cell>
          <cell r="O985">
            <v>10054.706689343257</v>
          </cell>
          <cell r="P985">
            <v>27066.696925798951</v>
          </cell>
          <cell r="Q985">
            <v>43521.336042489878</v>
          </cell>
          <cell r="R985">
            <v>56299.502121830905</v>
          </cell>
          <cell r="S985">
            <v>116168.65468880029</v>
          </cell>
          <cell r="T985">
            <v>1226.4178783484533</v>
          </cell>
          <cell r="U985">
            <v>1344.8126717695106</v>
          </cell>
          <cell r="V985">
            <v>1454.9893174643335</v>
          </cell>
          <cell r="W985">
            <v>1485.5998884878907</v>
          </cell>
          <cell r="X985">
            <v>1552.9543370000542</v>
          </cell>
          <cell r="Y985">
            <v>587.32286520435366</v>
          </cell>
          <cell r="Z985">
            <v>679.84905141966317</v>
          </cell>
          <cell r="AA985">
            <v>778.7135219140448</v>
          </cell>
          <cell r="AB985">
            <v>799.03629058498871</v>
          </cell>
          <cell r="AC985">
            <v>844.68027246708789</v>
          </cell>
          <cell r="AD985">
            <v>21.957785888564676</v>
          </cell>
          <cell r="AE985">
            <v>25.663640103753085</v>
          </cell>
          <cell r="AF985">
            <v>27.302057562501084</v>
          </cell>
          <cell r="AG985">
            <v>27.221852503483785</v>
          </cell>
          <cell r="AH985">
            <v>25.61091262341132</v>
          </cell>
        </row>
        <row r="986">
          <cell r="B986">
            <v>6155</v>
          </cell>
          <cell r="C986" t="str">
            <v>ID</v>
          </cell>
          <cell r="D986" t="str">
            <v>Cooperative</v>
          </cell>
          <cell r="E986">
            <v>3.9177540392767496E-2</v>
          </cell>
          <cell r="F986">
            <v>0</v>
          </cell>
          <cell r="G986">
            <v>0</v>
          </cell>
          <cell r="H986">
            <v>8373.8408537728683</v>
          </cell>
          <cell r="I986">
            <v>11.608880937499999</v>
          </cell>
          <cell r="J986">
            <v>0</v>
          </cell>
          <cell r="K986">
            <v>0</v>
          </cell>
          <cell r="L986">
            <v>0</v>
          </cell>
          <cell r="M986">
            <v>0</v>
          </cell>
          <cell r="N986">
            <v>4.3656708201450768E-2</v>
          </cell>
          <cell r="O986">
            <v>10054.706689343257</v>
          </cell>
          <cell r="P986">
            <v>27066.696925798951</v>
          </cell>
          <cell r="Q986">
            <v>43521.336042489878</v>
          </cell>
          <cell r="R986">
            <v>56299.502121830905</v>
          </cell>
          <cell r="S986">
            <v>116168.65468880029</v>
          </cell>
          <cell r="T986">
            <v>1226.4178783484533</v>
          </cell>
          <cell r="U986">
            <v>1344.8126717695106</v>
          </cell>
          <cell r="V986">
            <v>1454.9893174643335</v>
          </cell>
          <cell r="W986">
            <v>1485.5998884878907</v>
          </cell>
          <cell r="X986">
            <v>1552.9543370000542</v>
          </cell>
          <cell r="Y986">
            <v>587.32286520435366</v>
          </cell>
          <cell r="Z986">
            <v>679.84905141966317</v>
          </cell>
          <cell r="AA986">
            <v>778.7135219140448</v>
          </cell>
          <cell r="AB986">
            <v>799.03629058498871</v>
          </cell>
          <cell r="AC986">
            <v>844.68027246708789</v>
          </cell>
          <cell r="AD986">
            <v>21.957785888564676</v>
          </cell>
          <cell r="AE986">
            <v>25.663640103753085</v>
          </cell>
          <cell r="AF986">
            <v>27.302057562501084</v>
          </cell>
          <cell r="AG986">
            <v>27.221852503483785</v>
          </cell>
          <cell r="AH986">
            <v>25.61091262341132</v>
          </cell>
        </row>
        <row r="987">
          <cell r="B987">
            <v>9186</v>
          </cell>
          <cell r="C987" t="str">
            <v>ID</v>
          </cell>
          <cell r="D987" t="str">
            <v>Cooperative</v>
          </cell>
          <cell r="E987">
            <v>3.9177540392767496E-2</v>
          </cell>
          <cell r="F987">
            <v>0</v>
          </cell>
          <cell r="G987">
            <v>0</v>
          </cell>
          <cell r="H987">
            <v>8373.8408537728683</v>
          </cell>
          <cell r="I987">
            <v>11.608880937499999</v>
          </cell>
          <cell r="J987">
            <v>0</v>
          </cell>
          <cell r="K987">
            <v>0</v>
          </cell>
          <cell r="L987">
            <v>0</v>
          </cell>
          <cell r="M987">
            <v>0</v>
          </cell>
          <cell r="N987">
            <v>4.3656708201450768E-2</v>
          </cell>
          <cell r="O987">
            <v>10054.706689343257</v>
          </cell>
          <cell r="P987">
            <v>27066.696925798951</v>
          </cell>
          <cell r="Q987">
            <v>43521.336042489878</v>
          </cell>
          <cell r="R987">
            <v>56299.502121830905</v>
          </cell>
          <cell r="S987">
            <v>116168.65468880029</v>
          </cell>
          <cell r="T987">
            <v>1226.4178783484533</v>
          </cell>
          <cell r="U987">
            <v>1344.8126717695106</v>
          </cell>
          <cell r="V987">
            <v>1454.9893174643335</v>
          </cell>
          <cell r="W987">
            <v>1485.5998884878907</v>
          </cell>
          <cell r="X987">
            <v>1552.9543370000542</v>
          </cell>
          <cell r="Y987">
            <v>587.32286520435366</v>
          </cell>
          <cell r="Z987">
            <v>679.84905141966317</v>
          </cell>
          <cell r="AA987">
            <v>778.7135219140448</v>
          </cell>
          <cell r="AB987">
            <v>799.03629058498871</v>
          </cell>
          <cell r="AC987">
            <v>844.68027246708789</v>
          </cell>
          <cell r="AD987">
            <v>21.957785888564676</v>
          </cell>
          <cell r="AE987">
            <v>25.663640103753085</v>
          </cell>
          <cell r="AF987">
            <v>27.302057562501084</v>
          </cell>
          <cell r="AG987">
            <v>27.221852503483785</v>
          </cell>
          <cell r="AH987">
            <v>25.61091262341132</v>
          </cell>
        </row>
        <row r="988">
          <cell r="B988">
            <v>10454</v>
          </cell>
          <cell r="C988" t="str">
            <v>ID</v>
          </cell>
          <cell r="D988" t="str">
            <v>Cooperative</v>
          </cell>
          <cell r="E988">
            <v>0.18970700152207004</v>
          </cell>
          <cell r="F988">
            <v>1</v>
          </cell>
          <cell r="G988">
            <v>13699.121522693997</v>
          </cell>
          <cell r="H988">
            <v>13699.121522693997</v>
          </cell>
          <cell r="I988">
            <v>11.608880937499999</v>
          </cell>
          <cell r="J988">
            <v>35340.299999999996</v>
          </cell>
          <cell r="K988">
            <v>355547</v>
          </cell>
          <cell r="L988">
            <v>25954</v>
          </cell>
          <cell r="M988">
            <v>8.9227970563040868E-2</v>
          </cell>
          <cell r="N988">
            <v>8.9227970563040868E-2</v>
          </cell>
          <cell r="O988">
            <v>10054.706689343257</v>
          </cell>
          <cell r="P988">
            <v>27066.696925798951</v>
          </cell>
          <cell r="Q988">
            <v>43521.336042489878</v>
          </cell>
          <cell r="R988">
            <v>56299.502121830905</v>
          </cell>
          <cell r="S988">
            <v>116168.65468880029</v>
          </cell>
          <cell r="T988">
            <v>1226.4178783484533</v>
          </cell>
          <cell r="U988">
            <v>1344.8126717695106</v>
          </cell>
          <cell r="V988">
            <v>1454.9893174643335</v>
          </cell>
          <cell r="W988">
            <v>1485.5998884878907</v>
          </cell>
          <cell r="X988">
            <v>1552.9543370000542</v>
          </cell>
          <cell r="Y988">
            <v>587.32286520435366</v>
          </cell>
          <cell r="Z988">
            <v>679.84905141966317</v>
          </cell>
          <cell r="AA988">
            <v>778.7135219140448</v>
          </cell>
          <cell r="AB988">
            <v>799.03629058498871</v>
          </cell>
          <cell r="AC988">
            <v>844.68027246708789</v>
          </cell>
          <cell r="AD988">
            <v>21.957785888564676</v>
          </cell>
          <cell r="AE988">
            <v>25.663640103753085</v>
          </cell>
          <cell r="AF988">
            <v>27.302057562501084</v>
          </cell>
          <cell r="AG988">
            <v>27.221852503483785</v>
          </cell>
          <cell r="AH988">
            <v>25.61091262341132</v>
          </cell>
        </row>
        <row r="989">
          <cell r="B989">
            <v>11211</v>
          </cell>
          <cell r="C989" t="str">
            <v>ID</v>
          </cell>
          <cell r="D989" t="str">
            <v>Cooperative</v>
          </cell>
          <cell r="E989">
            <v>3.9177540392767496E-2</v>
          </cell>
          <cell r="F989">
            <v>0</v>
          </cell>
          <cell r="G989">
            <v>0</v>
          </cell>
          <cell r="H989">
            <v>8373.8408537728683</v>
          </cell>
          <cell r="I989">
            <v>11.608880937499999</v>
          </cell>
          <cell r="J989">
            <v>0</v>
          </cell>
          <cell r="K989">
            <v>0</v>
          </cell>
          <cell r="L989">
            <v>0</v>
          </cell>
          <cell r="M989">
            <v>0</v>
          </cell>
          <cell r="N989">
            <v>4.3656708201450768E-2</v>
          </cell>
          <cell r="O989">
            <v>10054.706689343257</v>
          </cell>
          <cell r="P989">
            <v>27066.696925798951</v>
          </cell>
          <cell r="Q989">
            <v>43521.336042489878</v>
          </cell>
          <cell r="R989">
            <v>56299.502121830905</v>
          </cell>
          <cell r="S989">
            <v>116168.65468880029</v>
          </cell>
          <cell r="T989">
            <v>1226.4178783484533</v>
          </cell>
          <cell r="U989">
            <v>1344.8126717695106</v>
          </cell>
          <cell r="V989">
            <v>1454.9893174643335</v>
          </cell>
          <cell r="W989">
            <v>1485.5998884878907</v>
          </cell>
          <cell r="X989">
            <v>1552.9543370000542</v>
          </cell>
          <cell r="Y989">
            <v>587.32286520435366</v>
          </cell>
          <cell r="Z989">
            <v>679.84905141966317</v>
          </cell>
          <cell r="AA989">
            <v>778.7135219140448</v>
          </cell>
          <cell r="AB989">
            <v>799.03629058498871</v>
          </cell>
          <cell r="AC989">
            <v>844.68027246708789</v>
          </cell>
          <cell r="AD989">
            <v>21.957785888564676</v>
          </cell>
          <cell r="AE989">
            <v>25.663640103753085</v>
          </cell>
          <cell r="AF989">
            <v>27.302057562501084</v>
          </cell>
          <cell r="AG989">
            <v>27.221852503483785</v>
          </cell>
          <cell r="AH989">
            <v>25.61091262341132</v>
          </cell>
        </row>
        <row r="990">
          <cell r="B990">
            <v>13758</v>
          </cell>
          <cell r="C990" t="str">
            <v>ID</v>
          </cell>
          <cell r="D990" t="str">
            <v>Cooperative</v>
          </cell>
          <cell r="E990">
            <v>0.18043408266011005</v>
          </cell>
          <cell r="F990">
            <v>1</v>
          </cell>
          <cell r="G990">
            <v>11895.417269657501</v>
          </cell>
          <cell r="H990">
            <v>11895.417269657501</v>
          </cell>
          <cell r="I990">
            <v>11.608880937499999</v>
          </cell>
          <cell r="J990">
            <v>28601</v>
          </cell>
          <cell r="K990">
            <v>246592</v>
          </cell>
          <cell r="L990">
            <v>20730</v>
          </cell>
          <cell r="M990">
            <v>0.10427416452272377</v>
          </cell>
          <cell r="N990">
            <v>0.10427416452272377</v>
          </cell>
          <cell r="O990">
            <v>10054.706689343257</v>
          </cell>
          <cell r="P990">
            <v>27066.696925798951</v>
          </cell>
          <cell r="Q990">
            <v>43521.336042489878</v>
          </cell>
          <cell r="R990">
            <v>56299.502121830905</v>
          </cell>
          <cell r="S990">
            <v>116168.65468880029</v>
          </cell>
          <cell r="T990">
            <v>1226.4178783484533</v>
          </cell>
          <cell r="U990">
            <v>1344.8126717695106</v>
          </cell>
          <cell r="V990">
            <v>1454.9893174643335</v>
          </cell>
          <cell r="W990">
            <v>1485.5998884878907</v>
          </cell>
          <cell r="X990">
            <v>1552.9543370000542</v>
          </cell>
          <cell r="Y990">
            <v>587.32286520435366</v>
          </cell>
          <cell r="Z990">
            <v>679.84905141966317</v>
          </cell>
          <cell r="AA990">
            <v>778.7135219140448</v>
          </cell>
          <cell r="AB990">
            <v>799.03629058498871</v>
          </cell>
          <cell r="AC990">
            <v>844.68027246708789</v>
          </cell>
          <cell r="AD990">
            <v>21.957785888564676</v>
          </cell>
          <cell r="AE990">
            <v>25.663640103753085</v>
          </cell>
          <cell r="AF990">
            <v>27.302057562501084</v>
          </cell>
          <cell r="AG990">
            <v>27.221852503483785</v>
          </cell>
          <cell r="AH990">
            <v>25.61091262341132</v>
          </cell>
        </row>
        <row r="991">
          <cell r="B991">
            <v>22814</v>
          </cell>
          <cell r="C991" t="str">
            <v>ID</v>
          </cell>
          <cell r="D991" t="str">
            <v>Cooperative</v>
          </cell>
          <cell r="E991">
            <v>3.9177540392767496E-2</v>
          </cell>
          <cell r="F991">
            <v>1</v>
          </cell>
          <cell r="G991">
            <v>14273.504273504273</v>
          </cell>
          <cell r="H991">
            <v>14273.504273504273</v>
          </cell>
          <cell r="I991">
            <v>11.608880937499999</v>
          </cell>
          <cell r="J991">
            <v>4228</v>
          </cell>
          <cell r="K991">
            <v>45090</v>
          </cell>
          <cell r="L991">
            <v>3159</v>
          </cell>
          <cell r="M991">
            <v>8.4008217818169223E-2</v>
          </cell>
          <cell r="N991">
            <v>8.4008217818169223E-2</v>
          </cell>
          <cell r="O991">
            <v>10054.706689343257</v>
          </cell>
          <cell r="P991">
            <v>27066.696925798951</v>
          </cell>
          <cell r="Q991">
            <v>43521.336042489878</v>
          </cell>
          <cell r="R991">
            <v>56299.502121830905</v>
          </cell>
          <cell r="S991">
            <v>116168.65468880029</v>
          </cell>
          <cell r="T991">
            <v>1226.4178783484533</v>
          </cell>
          <cell r="U991">
            <v>1344.8126717695106</v>
          </cell>
          <cell r="V991">
            <v>1454.9893174643335</v>
          </cell>
          <cell r="W991">
            <v>1485.5998884878907</v>
          </cell>
          <cell r="X991">
            <v>1552.9543370000542</v>
          </cell>
          <cell r="Y991">
            <v>587.32286520435366</v>
          </cell>
          <cell r="Z991">
            <v>679.84905141966317</v>
          </cell>
          <cell r="AA991">
            <v>778.7135219140448</v>
          </cell>
          <cell r="AB991">
            <v>799.03629058498871</v>
          </cell>
          <cell r="AC991">
            <v>844.68027246708789</v>
          </cell>
          <cell r="AD991">
            <v>21.957785888564676</v>
          </cell>
          <cell r="AE991">
            <v>25.663640103753085</v>
          </cell>
          <cell r="AF991">
            <v>27.302057562501084</v>
          </cell>
          <cell r="AG991">
            <v>27.221852503483785</v>
          </cell>
          <cell r="AH991">
            <v>25.61091262341132</v>
          </cell>
        </row>
        <row r="992">
          <cell r="B992">
            <v>56536</v>
          </cell>
          <cell r="C992" t="str">
            <v>ID</v>
          </cell>
          <cell r="D992" t="str">
            <v>Cooperative</v>
          </cell>
          <cell r="E992">
            <v>3.9177540392767496E-2</v>
          </cell>
          <cell r="F992">
            <v>0</v>
          </cell>
          <cell r="G992">
            <v>0</v>
          </cell>
          <cell r="H992">
            <v>8373.8408537728683</v>
          </cell>
          <cell r="I992">
            <v>11.608880937499999</v>
          </cell>
          <cell r="J992">
            <v>0</v>
          </cell>
          <cell r="K992">
            <v>0</v>
          </cell>
          <cell r="L992">
            <v>0</v>
          </cell>
          <cell r="M992">
            <v>0</v>
          </cell>
          <cell r="N992">
            <v>4.3656708201450768E-2</v>
          </cell>
          <cell r="O992">
            <v>10054.706689343257</v>
          </cell>
          <cell r="P992">
            <v>27066.696925798951</v>
          </cell>
          <cell r="Q992">
            <v>43521.336042489878</v>
          </cell>
          <cell r="R992">
            <v>56299.502121830905</v>
          </cell>
          <cell r="S992">
            <v>116168.65468880029</v>
          </cell>
          <cell r="T992">
            <v>1226.4178783484533</v>
          </cell>
          <cell r="U992">
            <v>1344.8126717695106</v>
          </cell>
          <cell r="V992">
            <v>1454.9893174643335</v>
          </cell>
          <cell r="W992">
            <v>1485.5998884878907</v>
          </cell>
          <cell r="X992">
            <v>1552.9543370000542</v>
          </cell>
          <cell r="Y992">
            <v>587.32286520435366</v>
          </cell>
          <cell r="Z992">
            <v>679.84905141966317</v>
          </cell>
          <cell r="AA992">
            <v>778.7135219140448</v>
          </cell>
          <cell r="AB992">
            <v>799.03629058498871</v>
          </cell>
          <cell r="AC992">
            <v>844.68027246708789</v>
          </cell>
          <cell r="AD992">
            <v>21.957785888564676</v>
          </cell>
          <cell r="AE992">
            <v>25.663640103753085</v>
          </cell>
          <cell r="AF992">
            <v>27.302057562501084</v>
          </cell>
          <cell r="AG992">
            <v>27.221852503483785</v>
          </cell>
          <cell r="AH992">
            <v>25.61091262341132</v>
          </cell>
        </row>
        <row r="993">
          <cell r="B993">
            <v>16565</v>
          </cell>
          <cell r="C993" t="str">
            <v>ID</v>
          </cell>
          <cell r="D993" t="str">
            <v>Cooperative</v>
          </cell>
          <cell r="E993">
            <v>3.9177540392767496E-2</v>
          </cell>
          <cell r="F993">
            <v>1</v>
          </cell>
          <cell r="G993">
            <v>15196.199734865224</v>
          </cell>
          <cell r="H993">
            <v>15196.199734865224</v>
          </cell>
          <cell r="I993">
            <v>11.608880937499999</v>
          </cell>
          <cell r="J993">
            <v>3204</v>
          </cell>
          <cell r="K993">
            <v>34389</v>
          </cell>
          <cell r="L993">
            <v>2263</v>
          </cell>
          <cell r="M993">
            <v>8.400212943851959E-2</v>
          </cell>
          <cell r="N993">
            <v>8.400212943851959E-2</v>
          </cell>
          <cell r="O993">
            <v>10054.706689343257</v>
          </cell>
          <cell r="P993">
            <v>27066.696925798951</v>
          </cell>
          <cell r="Q993">
            <v>43521.336042489878</v>
          </cell>
          <cell r="R993">
            <v>56299.502121830905</v>
          </cell>
          <cell r="S993">
            <v>116168.65468880029</v>
          </cell>
          <cell r="T993">
            <v>1226.4178783484533</v>
          </cell>
          <cell r="U993">
            <v>1344.8126717695106</v>
          </cell>
          <cell r="V993">
            <v>1454.9893174643335</v>
          </cell>
          <cell r="W993">
            <v>1485.5998884878907</v>
          </cell>
          <cell r="X993">
            <v>1552.9543370000542</v>
          </cell>
          <cell r="Y993">
            <v>587.32286520435366</v>
          </cell>
          <cell r="Z993">
            <v>679.84905141966317</v>
          </cell>
          <cell r="AA993">
            <v>778.7135219140448</v>
          </cell>
          <cell r="AB993">
            <v>799.03629058498871</v>
          </cell>
          <cell r="AC993">
            <v>844.68027246708789</v>
          </cell>
          <cell r="AD993">
            <v>21.957785888564676</v>
          </cell>
          <cell r="AE993">
            <v>25.663640103753085</v>
          </cell>
          <cell r="AF993">
            <v>27.302057562501084</v>
          </cell>
          <cell r="AG993">
            <v>27.221852503483785</v>
          </cell>
          <cell r="AH993">
            <v>25.61091262341132</v>
          </cell>
        </row>
        <row r="994">
          <cell r="B994">
            <v>17576</v>
          </cell>
          <cell r="C994" t="str">
            <v>ID</v>
          </cell>
          <cell r="D994" t="str">
            <v>Cooperative</v>
          </cell>
          <cell r="E994">
            <v>3.9177540392767496E-2</v>
          </cell>
          <cell r="F994">
            <v>0</v>
          </cell>
          <cell r="G994">
            <v>0</v>
          </cell>
          <cell r="H994">
            <v>8373.8408537728683</v>
          </cell>
          <cell r="I994">
            <v>11.608880937499999</v>
          </cell>
          <cell r="J994">
            <v>0</v>
          </cell>
          <cell r="K994">
            <v>0</v>
          </cell>
          <cell r="L994">
            <v>0</v>
          </cell>
          <cell r="M994">
            <v>0</v>
          </cell>
          <cell r="N994">
            <v>4.3656708201450768E-2</v>
          </cell>
          <cell r="O994">
            <v>10054.706689343257</v>
          </cell>
          <cell r="P994">
            <v>27066.696925798951</v>
          </cell>
          <cell r="Q994">
            <v>43521.336042489878</v>
          </cell>
          <cell r="R994">
            <v>56299.502121830905</v>
          </cell>
          <cell r="S994">
            <v>116168.65468880029</v>
          </cell>
          <cell r="T994">
            <v>1226.4178783484533</v>
          </cell>
          <cell r="U994">
            <v>1344.8126717695106</v>
          </cell>
          <cell r="V994">
            <v>1454.9893174643335</v>
          </cell>
          <cell r="W994">
            <v>1485.5998884878907</v>
          </cell>
          <cell r="X994">
            <v>1552.9543370000542</v>
          </cell>
          <cell r="Y994">
            <v>587.32286520435366</v>
          </cell>
          <cell r="Z994">
            <v>679.84905141966317</v>
          </cell>
          <cell r="AA994">
            <v>778.7135219140448</v>
          </cell>
          <cell r="AB994">
            <v>799.03629058498871</v>
          </cell>
          <cell r="AC994">
            <v>844.68027246708789</v>
          </cell>
          <cell r="AD994">
            <v>21.957785888564676</v>
          </cell>
          <cell r="AE994">
            <v>25.663640103753085</v>
          </cell>
          <cell r="AF994">
            <v>27.302057562501084</v>
          </cell>
          <cell r="AG994">
            <v>27.221852503483785</v>
          </cell>
          <cell r="AH994">
            <v>25.61091262341132</v>
          </cell>
        </row>
        <row r="995">
          <cell r="B995">
            <v>19502</v>
          </cell>
          <cell r="C995" t="str">
            <v>ID</v>
          </cell>
          <cell r="D995" t="str">
            <v>Cooperative</v>
          </cell>
          <cell r="E995">
            <v>3.9177540392767496E-2</v>
          </cell>
          <cell r="F995">
            <v>1</v>
          </cell>
          <cell r="G995">
            <v>19800.547598989047</v>
          </cell>
          <cell r="H995">
            <v>19800.547598989047</v>
          </cell>
          <cell r="I995">
            <v>11.608880937499999</v>
          </cell>
          <cell r="J995">
            <v>6597</v>
          </cell>
          <cell r="K995">
            <v>94013</v>
          </cell>
          <cell r="L995">
            <v>4748</v>
          </cell>
          <cell r="M995">
            <v>6.3135655704051566E-2</v>
          </cell>
          <cell r="N995">
            <v>6.3135655704051566E-2</v>
          </cell>
          <cell r="O995">
            <v>10054.706689343257</v>
          </cell>
          <cell r="P995">
            <v>27066.696925798951</v>
          </cell>
          <cell r="Q995">
            <v>43521.336042489878</v>
          </cell>
          <cell r="R995">
            <v>56299.502121830905</v>
          </cell>
          <cell r="S995">
            <v>116168.65468880029</v>
          </cell>
          <cell r="T995">
            <v>1226.4178783484533</v>
          </cell>
          <cell r="U995">
            <v>1344.8126717695106</v>
          </cell>
          <cell r="V995">
            <v>1454.9893174643335</v>
          </cell>
          <cell r="W995">
            <v>1485.5998884878907</v>
          </cell>
          <cell r="X995">
            <v>1552.9543370000542</v>
          </cell>
          <cell r="Y995">
            <v>587.32286520435366</v>
          </cell>
          <cell r="Z995">
            <v>679.84905141966317</v>
          </cell>
          <cell r="AA995">
            <v>778.7135219140448</v>
          </cell>
          <cell r="AB995">
            <v>799.03629058498871</v>
          </cell>
          <cell r="AC995">
            <v>844.68027246708789</v>
          </cell>
          <cell r="AD995">
            <v>21.957785888564676</v>
          </cell>
          <cell r="AE995">
            <v>25.663640103753085</v>
          </cell>
          <cell r="AF995">
            <v>27.302057562501084</v>
          </cell>
          <cell r="AG995">
            <v>27.221852503483785</v>
          </cell>
          <cell r="AH995">
            <v>25.61091262341132</v>
          </cell>
        </row>
        <row r="996">
          <cell r="B996">
            <v>8699</v>
          </cell>
          <cell r="C996" t="str">
            <v>ID</v>
          </cell>
          <cell r="D996" t="str">
            <v>Cooperative</v>
          </cell>
          <cell r="E996">
            <v>0.20153670530382858</v>
          </cell>
          <cell r="F996">
            <v>1</v>
          </cell>
          <cell r="G996">
            <v>17548.092450545013</v>
          </cell>
          <cell r="H996">
            <v>17548.092450545013</v>
          </cell>
          <cell r="I996">
            <v>11.608880937499999</v>
          </cell>
          <cell r="J996">
            <v>58531.8</v>
          </cell>
          <cell r="K996">
            <v>695466</v>
          </cell>
          <cell r="L996">
            <v>39632</v>
          </cell>
          <cell r="M996">
            <v>7.622342712400032E-2</v>
          </cell>
          <cell r="N996">
            <v>7.622342712400032E-2</v>
          </cell>
          <cell r="O996">
            <v>10054.706689343257</v>
          </cell>
          <cell r="P996">
            <v>27066.696925798951</v>
          </cell>
          <cell r="Q996">
            <v>43521.336042489878</v>
          </cell>
          <cell r="R996">
            <v>56299.502121830905</v>
          </cell>
          <cell r="S996">
            <v>116168.65468880029</v>
          </cell>
          <cell r="T996">
            <v>1226.4178783484533</v>
          </cell>
          <cell r="U996">
            <v>1344.8126717695106</v>
          </cell>
          <cell r="V996">
            <v>1454.9893174643335</v>
          </cell>
          <cell r="W996">
            <v>1485.5998884878907</v>
          </cell>
          <cell r="X996">
            <v>1552.9543370000542</v>
          </cell>
          <cell r="Y996">
            <v>587.32286520435366</v>
          </cell>
          <cell r="Z996">
            <v>679.84905141966317</v>
          </cell>
          <cell r="AA996">
            <v>778.7135219140448</v>
          </cell>
          <cell r="AB996">
            <v>799.03629058498871</v>
          </cell>
          <cell r="AC996">
            <v>844.68027246708789</v>
          </cell>
          <cell r="AD996">
            <v>21.957785888564676</v>
          </cell>
          <cell r="AE996">
            <v>25.663640103753085</v>
          </cell>
          <cell r="AF996">
            <v>27.302057562501084</v>
          </cell>
          <cell r="AG996">
            <v>27.221852503483785</v>
          </cell>
          <cell r="AH996">
            <v>25.61091262341132</v>
          </cell>
        </row>
        <row r="997">
          <cell r="B997">
            <v>11273</v>
          </cell>
          <cell r="C997" t="str">
            <v>ID</v>
          </cell>
          <cell r="D997" t="str">
            <v>Cooperative</v>
          </cell>
          <cell r="E997">
            <v>3.9177540392767496E-2</v>
          </cell>
          <cell r="F997">
            <v>1</v>
          </cell>
          <cell r="G997">
            <v>23823.203673689899</v>
          </cell>
          <cell r="H997">
            <v>23823.203673689899</v>
          </cell>
          <cell r="I997">
            <v>11.608880937499999</v>
          </cell>
          <cell r="J997">
            <v>33955</v>
          </cell>
          <cell r="K997">
            <v>529161</v>
          </cell>
          <cell r="L997">
            <v>22212</v>
          </cell>
          <cell r="M997">
            <v>5.8320100006226838E-2</v>
          </cell>
          <cell r="N997">
            <v>5.8320100006226838E-2</v>
          </cell>
          <cell r="O997">
            <v>10054.706689343257</v>
          </cell>
          <cell r="P997">
            <v>27066.696925798951</v>
          </cell>
          <cell r="Q997">
            <v>43521.336042489878</v>
          </cell>
          <cell r="R997">
            <v>56299.502121830905</v>
          </cell>
          <cell r="S997">
            <v>116168.65468880029</v>
          </cell>
          <cell r="T997">
            <v>1226.4178783484533</v>
          </cell>
          <cell r="U997">
            <v>1344.8126717695106</v>
          </cell>
          <cell r="V997">
            <v>1454.9893174643335</v>
          </cell>
          <cell r="W997">
            <v>1485.5998884878907</v>
          </cell>
          <cell r="X997">
            <v>1552.9543370000542</v>
          </cell>
          <cell r="Y997">
            <v>587.32286520435366</v>
          </cell>
          <cell r="Z997">
            <v>679.84905141966317</v>
          </cell>
          <cell r="AA997">
            <v>778.7135219140448</v>
          </cell>
          <cell r="AB997">
            <v>799.03629058498871</v>
          </cell>
          <cell r="AC997">
            <v>844.68027246708789</v>
          </cell>
          <cell r="AD997">
            <v>21.957785888564676</v>
          </cell>
          <cell r="AE997">
            <v>25.663640103753085</v>
          </cell>
          <cell r="AF997">
            <v>27.302057562501084</v>
          </cell>
          <cell r="AG997">
            <v>27.221852503483785</v>
          </cell>
          <cell r="AH997">
            <v>25.61091262341132</v>
          </cell>
        </row>
        <row r="998">
          <cell r="B998">
            <v>12692</v>
          </cell>
          <cell r="C998" t="str">
            <v>ID</v>
          </cell>
          <cell r="D998" t="str">
            <v>Cooperative</v>
          </cell>
          <cell r="E998">
            <v>0.1962034145932163</v>
          </cell>
          <cell r="F998">
            <v>1</v>
          </cell>
          <cell r="G998">
            <v>12562.984988033941</v>
          </cell>
          <cell r="H998">
            <v>12562.984988033941</v>
          </cell>
          <cell r="I998">
            <v>11.608880937499999</v>
          </cell>
          <cell r="J998">
            <v>17355.899999999998</v>
          </cell>
          <cell r="K998">
            <v>173231</v>
          </cell>
          <cell r="L998">
            <v>13789</v>
          </cell>
          <cell r="M998">
            <v>8.9100690344301806E-2</v>
          </cell>
          <cell r="N998">
            <v>8.9100690344301806E-2</v>
          </cell>
          <cell r="O998">
            <v>10054.706689343257</v>
          </cell>
          <cell r="P998">
            <v>27066.696925798951</v>
          </cell>
          <cell r="Q998">
            <v>43521.336042489878</v>
          </cell>
          <cell r="R998">
            <v>56299.502121830905</v>
          </cell>
          <cell r="S998">
            <v>116168.65468880029</v>
          </cell>
          <cell r="T998">
            <v>1226.4178783484533</v>
          </cell>
          <cell r="U998">
            <v>1344.8126717695106</v>
          </cell>
          <cell r="V998">
            <v>1454.9893174643335</v>
          </cell>
          <cell r="W998">
            <v>1485.5998884878907</v>
          </cell>
          <cell r="X998">
            <v>1552.9543370000542</v>
          </cell>
          <cell r="Y998">
            <v>587.32286520435366</v>
          </cell>
          <cell r="Z998">
            <v>679.84905141966317</v>
          </cell>
          <cell r="AA998">
            <v>778.7135219140448</v>
          </cell>
          <cell r="AB998">
            <v>799.03629058498871</v>
          </cell>
          <cell r="AC998">
            <v>844.68027246708789</v>
          </cell>
          <cell r="AD998">
            <v>21.957785888564676</v>
          </cell>
          <cell r="AE998">
            <v>25.663640103753085</v>
          </cell>
          <cell r="AF998">
            <v>27.302057562501084</v>
          </cell>
          <cell r="AG998">
            <v>27.221852503483785</v>
          </cell>
          <cell r="AH998">
            <v>25.61091262341132</v>
          </cell>
        </row>
        <row r="999">
          <cell r="B999">
            <v>23586</v>
          </cell>
          <cell r="C999" t="str">
            <v>ID</v>
          </cell>
          <cell r="D999" t="str">
            <v>Cooperative</v>
          </cell>
          <cell r="E999">
            <v>3.9177540392767496E-2</v>
          </cell>
          <cell r="F999">
            <v>0</v>
          </cell>
          <cell r="G999">
            <v>0</v>
          </cell>
          <cell r="H999">
            <v>8373.8408537728683</v>
          </cell>
          <cell r="I999">
            <v>11.608880937499999</v>
          </cell>
          <cell r="J999">
            <v>0</v>
          </cell>
          <cell r="K999">
            <v>0</v>
          </cell>
          <cell r="L999">
            <v>0</v>
          </cell>
          <cell r="M999">
            <v>0</v>
          </cell>
          <cell r="N999">
            <v>4.3656708201450768E-2</v>
          </cell>
          <cell r="O999">
            <v>10054.706689343257</v>
          </cell>
          <cell r="P999">
            <v>27066.696925798951</v>
          </cell>
          <cell r="Q999">
            <v>43521.336042489878</v>
          </cell>
          <cell r="R999">
            <v>56299.502121830905</v>
          </cell>
          <cell r="S999">
            <v>116168.65468880029</v>
          </cell>
          <cell r="T999">
            <v>1226.4178783484533</v>
          </cell>
          <cell r="U999">
            <v>1344.8126717695106</v>
          </cell>
          <cell r="V999">
            <v>1454.9893174643335</v>
          </cell>
          <cell r="W999">
            <v>1485.5998884878907</v>
          </cell>
          <cell r="X999">
            <v>1552.9543370000542</v>
          </cell>
          <cell r="Y999">
            <v>587.32286520435366</v>
          </cell>
          <cell r="Z999">
            <v>679.84905141966317</v>
          </cell>
          <cell r="AA999">
            <v>778.7135219140448</v>
          </cell>
          <cell r="AB999">
            <v>799.03629058498871</v>
          </cell>
          <cell r="AC999">
            <v>844.68027246708789</v>
          </cell>
          <cell r="AD999">
            <v>21.957785888564676</v>
          </cell>
          <cell r="AE999">
            <v>25.663640103753085</v>
          </cell>
          <cell r="AF999">
            <v>27.302057562501084</v>
          </cell>
          <cell r="AG999">
            <v>27.221852503483785</v>
          </cell>
          <cell r="AH999">
            <v>25.61091262341132</v>
          </cell>
        </row>
        <row r="1000">
          <cell r="B1000">
            <v>9191</v>
          </cell>
          <cell r="C1000" t="str">
            <v>ID</v>
          </cell>
          <cell r="D1000" t="str">
            <v>Investor Owned</v>
          </cell>
          <cell r="E1000">
            <v>3.9177540392767496E-2</v>
          </cell>
          <cell r="F1000">
            <v>1</v>
          </cell>
          <cell r="G1000">
            <v>11276.208012682895</v>
          </cell>
          <cell r="H1000">
            <v>11276.208012682895</v>
          </cell>
          <cell r="I1000">
            <v>11.608880937499999</v>
          </cell>
          <cell r="J1000">
            <v>548813.80000000005</v>
          </cell>
          <cell r="K1000">
            <v>5462556</v>
          </cell>
          <cell r="L1000">
            <v>484432</v>
          </cell>
          <cell r="M1000">
            <v>8.8114289185542455E-2</v>
          </cell>
          <cell r="N1000">
            <v>8.8114289185542455E-2</v>
          </cell>
          <cell r="O1000">
            <v>10054.706689343257</v>
          </cell>
          <cell r="P1000">
            <v>27066.696925798951</v>
          </cell>
          <cell r="Q1000">
            <v>43521.336042489878</v>
          </cell>
          <cell r="R1000">
            <v>56299.502121830905</v>
          </cell>
          <cell r="S1000">
            <v>116168.65468880029</v>
          </cell>
          <cell r="T1000">
            <v>1226.4178783484533</v>
          </cell>
          <cell r="U1000">
            <v>1344.8126717695106</v>
          </cell>
          <cell r="V1000">
            <v>1454.9893174643335</v>
          </cell>
          <cell r="W1000">
            <v>1485.5998884878907</v>
          </cell>
          <cell r="X1000">
            <v>1552.9543370000542</v>
          </cell>
          <cell r="Y1000">
            <v>587.32286520435366</v>
          </cell>
          <cell r="Z1000">
            <v>679.84905141966317</v>
          </cell>
          <cell r="AA1000">
            <v>778.7135219140448</v>
          </cell>
          <cell r="AB1000">
            <v>799.03629058498871</v>
          </cell>
          <cell r="AC1000">
            <v>844.68027246708789</v>
          </cell>
          <cell r="AD1000">
            <v>21.957785888564676</v>
          </cell>
          <cell r="AE1000">
            <v>25.663640103753085</v>
          </cell>
          <cell r="AF1000">
            <v>27.302057562501084</v>
          </cell>
          <cell r="AG1000">
            <v>27.221852503483785</v>
          </cell>
          <cell r="AH1000">
            <v>25.61091262341132</v>
          </cell>
        </row>
        <row r="1001">
          <cell r="B1001">
            <v>14354</v>
          </cell>
          <cell r="C1001" t="str">
            <v>ID</v>
          </cell>
          <cell r="D1001" t="str">
            <v>Investor Owned</v>
          </cell>
          <cell r="E1001">
            <v>0.24508584279273879</v>
          </cell>
          <cell r="F1001">
            <v>1</v>
          </cell>
          <cell r="G1001">
            <v>10009.51043024848</v>
          </cell>
          <cell r="H1001">
            <v>10009.51043024848</v>
          </cell>
          <cell r="I1001">
            <v>11.608880937499999</v>
          </cell>
          <cell r="J1001">
            <v>1802365.4000000001</v>
          </cell>
          <cell r="K1001">
            <v>17150115</v>
          </cell>
          <cell r="L1001">
            <v>1713382</v>
          </cell>
          <cell r="M1001">
            <v>9.1176066652528726E-2</v>
          </cell>
          <cell r="N1001">
            <v>9.1176066652528726E-2</v>
          </cell>
          <cell r="O1001">
            <v>10054.706689343257</v>
          </cell>
          <cell r="P1001">
            <v>27066.696925798951</v>
          </cell>
          <cell r="Q1001">
            <v>43521.336042489878</v>
          </cell>
          <cell r="R1001">
            <v>56299.502121830905</v>
          </cell>
          <cell r="S1001">
            <v>116168.65468880029</v>
          </cell>
          <cell r="T1001">
            <v>1226.4178783484533</v>
          </cell>
          <cell r="U1001">
            <v>1344.8126717695106</v>
          </cell>
          <cell r="V1001">
            <v>1454.9893174643335</v>
          </cell>
          <cell r="W1001">
            <v>1485.5998884878907</v>
          </cell>
          <cell r="X1001">
            <v>1552.9543370000542</v>
          </cell>
          <cell r="Y1001">
            <v>587.32286520435366</v>
          </cell>
          <cell r="Z1001">
            <v>679.84905141966317</v>
          </cell>
          <cell r="AA1001">
            <v>778.7135219140448</v>
          </cell>
          <cell r="AB1001">
            <v>799.03629058498871</v>
          </cell>
          <cell r="AC1001">
            <v>844.68027246708789</v>
          </cell>
          <cell r="AD1001">
            <v>21.957785888564676</v>
          </cell>
          <cell r="AE1001">
            <v>25.663640103753085</v>
          </cell>
          <cell r="AF1001">
            <v>27.302057562501084</v>
          </cell>
          <cell r="AG1001">
            <v>27.221852503483785</v>
          </cell>
          <cell r="AH1001">
            <v>25.61091262341132</v>
          </cell>
        </row>
        <row r="1002">
          <cell r="B1002">
            <v>20169</v>
          </cell>
          <cell r="C1002" t="str">
            <v>ID</v>
          </cell>
          <cell r="D1002" t="str">
            <v>Investor Owned</v>
          </cell>
          <cell r="E1002">
            <v>0.20153670530382858</v>
          </cell>
          <cell r="F1002">
            <v>1</v>
          </cell>
          <cell r="G1002">
            <v>10856.303237525986</v>
          </cell>
          <cell r="H1002">
            <v>10856.303237525986</v>
          </cell>
          <cell r="I1002">
            <v>11.608880937499999</v>
          </cell>
          <cell r="J1002">
            <v>376119.7</v>
          </cell>
          <cell r="K1002">
            <v>3806969</v>
          </cell>
          <cell r="L1002">
            <v>350669</v>
          </cell>
          <cell r="M1002">
            <v>8.5965817942392955E-2</v>
          </cell>
          <cell r="N1002">
            <v>8.5965817942392955E-2</v>
          </cell>
          <cell r="O1002">
            <v>10054.706689343257</v>
          </cell>
          <cell r="P1002">
            <v>27066.696925798951</v>
          </cell>
          <cell r="Q1002">
            <v>43521.336042489878</v>
          </cell>
          <cell r="R1002">
            <v>56299.502121830905</v>
          </cell>
          <cell r="S1002">
            <v>116168.65468880029</v>
          </cell>
          <cell r="T1002">
            <v>1226.4178783484533</v>
          </cell>
          <cell r="U1002">
            <v>1344.8126717695106</v>
          </cell>
          <cell r="V1002">
            <v>1454.9893174643335</v>
          </cell>
          <cell r="W1002">
            <v>1485.5998884878907</v>
          </cell>
          <cell r="X1002">
            <v>1552.9543370000542</v>
          </cell>
          <cell r="Y1002">
            <v>587.32286520435366</v>
          </cell>
          <cell r="Z1002">
            <v>679.84905141966317</v>
          </cell>
          <cell r="AA1002">
            <v>778.7135219140448</v>
          </cell>
          <cell r="AB1002">
            <v>799.03629058498871</v>
          </cell>
          <cell r="AC1002">
            <v>844.68027246708789</v>
          </cell>
          <cell r="AD1002">
            <v>21.957785888564676</v>
          </cell>
          <cell r="AE1002">
            <v>25.663640103753085</v>
          </cell>
          <cell r="AF1002">
            <v>27.302057562501084</v>
          </cell>
          <cell r="AG1002">
            <v>27.221852503483785</v>
          </cell>
          <cell r="AH1002">
            <v>25.61091262341132</v>
          </cell>
        </row>
        <row r="1003">
          <cell r="B1003">
            <v>244</v>
          </cell>
          <cell r="C1003" t="str">
            <v>ID</v>
          </cell>
          <cell r="D1003" t="str">
            <v>Municipal</v>
          </cell>
          <cell r="E1003">
            <v>3.9177540392767496E-2</v>
          </cell>
          <cell r="F1003">
            <v>0</v>
          </cell>
          <cell r="G1003">
            <v>0</v>
          </cell>
          <cell r="H1003">
            <v>1090.364725095264</v>
          </cell>
          <cell r="I1003">
            <v>11.608880937499999</v>
          </cell>
          <cell r="J1003">
            <v>0</v>
          </cell>
          <cell r="K1003">
            <v>0</v>
          </cell>
          <cell r="L1003">
            <v>0</v>
          </cell>
          <cell r="M1003">
            <v>0</v>
          </cell>
          <cell r="N1003">
            <v>6.0449090207234154E-3</v>
          </cell>
          <cell r="O1003">
            <v>10054.706689343257</v>
          </cell>
          <cell r="P1003">
            <v>27066.696925798951</v>
          </cell>
          <cell r="Q1003">
            <v>43521.336042489878</v>
          </cell>
          <cell r="R1003">
            <v>56299.502121830905</v>
          </cell>
          <cell r="S1003">
            <v>116168.65468880029</v>
          </cell>
          <cell r="T1003">
            <v>1226.4178783484533</v>
          </cell>
          <cell r="U1003">
            <v>1344.8126717695106</v>
          </cell>
          <cell r="V1003">
            <v>1454.9893174643335</v>
          </cell>
          <cell r="W1003">
            <v>1485.5998884878907</v>
          </cell>
          <cell r="X1003">
            <v>1552.9543370000542</v>
          </cell>
          <cell r="Y1003">
            <v>587.32286520435366</v>
          </cell>
          <cell r="Z1003">
            <v>679.84905141966317</v>
          </cell>
          <cell r="AA1003">
            <v>778.7135219140448</v>
          </cell>
          <cell r="AB1003">
            <v>799.03629058498871</v>
          </cell>
          <cell r="AC1003">
            <v>844.68027246708789</v>
          </cell>
          <cell r="AD1003">
            <v>21.957785888564676</v>
          </cell>
          <cell r="AE1003">
            <v>25.663640103753085</v>
          </cell>
          <cell r="AF1003">
            <v>27.302057562501084</v>
          </cell>
          <cell r="AG1003">
            <v>27.221852503483785</v>
          </cell>
          <cell r="AH1003">
            <v>25.61091262341132</v>
          </cell>
        </row>
        <row r="1004">
          <cell r="B1004">
            <v>1956</v>
          </cell>
          <cell r="C1004" t="str">
            <v>ID</v>
          </cell>
          <cell r="D1004" t="str">
            <v>Municipal</v>
          </cell>
          <cell r="E1004">
            <v>3.9177540392767496E-2</v>
          </cell>
          <cell r="F1004">
            <v>0</v>
          </cell>
          <cell r="G1004">
            <v>0</v>
          </cell>
          <cell r="H1004">
            <v>1090.364725095264</v>
          </cell>
          <cell r="I1004">
            <v>11.608880937499999</v>
          </cell>
          <cell r="J1004">
            <v>0</v>
          </cell>
          <cell r="K1004">
            <v>0</v>
          </cell>
          <cell r="L1004">
            <v>0</v>
          </cell>
          <cell r="M1004">
            <v>0</v>
          </cell>
          <cell r="N1004">
            <v>6.0449090207234154E-3</v>
          </cell>
          <cell r="O1004">
            <v>10054.706689343257</v>
          </cell>
          <cell r="P1004">
            <v>27066.696925798951</v>
          </cell>
          <cell r="Q1004">
            <v>43521.336042489878</v>
          </cell>
          <cell r="R1004">
            <v>56299.502121830905</v>
          </cell>
          <cell r="S1004">
            <v>116168.65468880029</v>
          </cell>
          <cell r="T1004">
            <v>1226.4178783484533</v>
          </cell>
          <cell r="U1004">
            <v>1344.8126717695106</v>
          </cell>
          <cell r="V1004">
            <v>1454.9893174643335</v>
          </cell>
          <cell r="W1004">
            <v>1485.5998884878907</v>
          </cell>
          <cell r="X1004">
            <v>1552.9543370000542</v>
          </cell>
          <cell r="Y1004">
            <v>587.32286520435366</v>
          </cell>
          <cell r="Z1004">
            <v>679.84905141966317</v>
          </cell>
          <cell r="AA1004">
            <v>778.7135219140448</v>
          </cell>
          <cell r="AB1004">
            <v>799.03629058498871</v>
          </cell>
          <cell r="AC1004">
            <v>844.68027246708789</v>
          </cell>
          <cell r="AD1004">
            <v>21.957785888564676</v>
          </cell>
          <cell r="AE1004">
            <v>25.663640103753085</v>
          </cell>
          <cell r="AF1004">
            <v>27.302057562501084</v>
          </cell>
          <cell r="AG1004">
            <v>27.221852503483785</v>
          </cell>
          <cell r="AH1004">
            <v>25.61091262341132</v>
          </cell>
        </row>
        <row r="1005">
          <cell r="B1005">
            <v>2545</v>
          </cell>
          <cell r="C1005" t="str">
            <v>ID</v>
          </cell>
          <cell r="D1005" t="str">
            <v>Municipal</v>
          </cell>
          <cell r="E1005">
            <v>3.9177540392767496E-2</v>
          </cell>
          <cell r="F1005">
            <v>0</v>
          </cell>
          <cell r="G1005">
            <v>0</v>
          </cell>
          <cell r="H1005">
            <v>1090.364725095264</v>
          </cell>
          <cell r="I1005">
            <v>11.608880937499999</v>
          </cell>
          <cell r="J1005">
            <v>0</v>
          </cell>
          <cell r="K1005">
            <v>0</v>
          </cell>
          <cell r="L1005">
            <v>0</v>
          </cell>
          <cell r="M1005">
            <v>0</v>
          </cell>
          <cell r="N1005">
            <v>6.0449090207234154E-3</v>
          </cell>
          <cell r="O1005">
            <v>10054.706689343257</v>
          </cell>
          <cell r="P1005">
            <v>27066.696925798951</v>
          </cell>
          <cell r="Q1005">
            <v>43521.336042489878</v>
          </cell>
          <cell r="R1005">
            <v>56299.502121830905</v>
          </cell>
          <cell r="S1005">
            <v>116168.65468880029</v>
          </cell>
          <cell r="T1005">
            <v>1226.4178783484533</v>
          </cell>
          <cell r="U1005">
            <v>1344.8126717695106</v>
          </cell>
          <cell r="V1005">
            <v>1454.9893174643335</v>
          </cell>
          <cell r="W1005">
            <v>1485.5998884878907</v>
          </cell>
          <cell r="X1005">
            <v>1552.9543370000542</v>
          </cell>
          <cell r="Y1005">
            <v>587.32286520435366</v>
          </cell>
          <cell r="Z1005">
            <v>679.84905141966317</v>
          </cell>
          <cell r="AA1005">
            <v>778.7135219140448</v>
          </cell>
          <cell r="AB1005">
            <v>799.03629058498871</v>
          </cell>
          <cell r="AC1005">
            <v>844.68027246708789</v>
          </cell>
          <cell r="AD1005">
            <v>21.957785888564676</v>
          </cell>
          <cell r="AE1005">
            <v>25.663640103753085</v>
          </cell>
          <cell r="AF1005">
            <v>27.302057562501084</v>
          </cell>
          <cell r="AG1005">
            <v>27.221852503483785</v>
          </cell>
          <cell r="AH1005">
            <v>25.61091262341132</v>
          </cell>
        </row>
        <row r="1006">
          <cell r="B1006">
            <v>7084</v>
          </cell>
          <cell r="C1006" t="str">
            <v>ID</v>
          </cell>
          <cell r="D1006" t="str">
            <v>Municipal</v>
          </cell>
          <cell r="E1006">
            <v>3.9177540392767496E-2</v>
          </cell>
          <cell r="F1006">
            <v>0</v>
          </cell>
          <cell r="G1006">
            <v>0</v>
          </cell>
          <cell r="H1006">
            <v>1090.364725095264</v>
          </cell>
          <cell r="I1006">
            <v>11.608880937499999</v>
          </cell>
          <cell r="J1006">
            <v>0</v>
          </cell>
          <cell r="K1006">
            <v>0</v>
          </cell>
          <cell r="L1006">
            <v>0</v>
          </cell>
          <cell r="M1006">
            <v>0</v>
          </cell>
          <cell r="N1006">
            <v>6.0449090207234154E-3</v>
          </cell>
          <cell r="O1006">
            <v>10054.706689343257</v>
          </cell>
          <cell r="P1006">
            <v>27066.696925798951</v>
          </cell>
          <cell r="Q1006">
            <v>43521.336042489878</v>
          </cell>
          <cell r="R1006">
            <v>56299.502121830905</v>
          </cell>
          <cell r="S1006">
            <v>116168.65468880029</v>
          </cell>
          <cell r="T1006">
            <v>1226.4178783484533</v>
          </cell>
          <cell r="U1006">
            <v>1344.8126717695106</v>
          </cell>
          <cell r="V1006">
            <v>1454.9893174643335</v>
          </cell>
          <cell r="W1006">
            <v>1485.5998884878907</v>
          </cell>
          <cell r="X1006">
            <v>1552.9543370000542</v>
          </cell>
          <cell r="Y1006">
            <v>587.32286520435366</v>
          </cell>
          <cell r="Z1006">
            <v>679.84905141966317</v>
          </cell>
          <cell r="AA1006">
            <v>778.7135219140448</v>
          </cell>
          <cell r="AB1006">
            <v>799.03629058498871</v>
          </cell>
          <cell r="AC1006">
            <v>844.68027246708789</v>
          </cell>
          <cell r="AD1006">
            <v>21.957785888564676</v>
          </cell>
          <cell r="AE1006">
            <v>25.663640103753085</v>
          </cell>
          <cell r="AF1006">
            <v>27.302057562501084</v>
          </cell>
          <cell r="AG1006">
            <v>27.221852503483785</v>
          </cell>
          <cell r="AH1006">
            <v>25.61091262341132</v>
          </cell>
        </row>
        <row r="1007">
          <cell r="B1007">
            <v>8532</v>
          </cell>
          <cell r="C1007" t="str">
            <v>ID</v>
          </cell>
          <cell r="D1007" t="str">
            <v>Municipal</v>
          </cell>
          <cell r="E1007">
            <v>3.9177540392767496E-2</v>
          </cell>
          <cell r="F1007">
            <v>0</v>
          </cell>
          <cell r="G1007">
            <v>0</v>
          </cell>
          <cell r="H1007">
            <v>1090.364725095264</v>
          </cell>
          <cell r="I1007">
            <v>11.608880937499999</v>
          </cell>
          <cell r="J1007">
            <v>0</v>
          </cell>
          <cell r="K1007">
            <v>0</v>
          </cell>
          <cell r="L1007">
            <v>0</v>
          </cell>
          <cell r="M1007">
            <v>0</v>
          </cell>
          <cell r="N1007">
            <v>6.0449090207234154E-3</v>
          </cell>
          <cell r="O1007">
            <v>10054.706689343257</v>
          </cell>
          <cell r="P1007">
            <v>27066.696925798951</v>
          </cell>
          <cell r="Q1007">
            <v>43521.336042489878</v>
          </cell>
          <cell r="R1007">
            <v>56299.502121830905</v>
          </cell>
          <cell r="S1007">
            <v>116168.65468880029</v>
          </cell>
          <cell r="T1007">
            <v>1226.4178783484533</v>
          </cell>
          <cell r="U1007">
            <v>1344.8126717695106</v>
          </cell>
          <cell r="V1007">
            <v>1454.9893174643335</v>
          </cell>
          <cell r="W1007">
            <v>1485.5998884878907</v>
          </cell>
          <cell r="X1007">
            <v>1552.9543370000542</v>
          </cell>
          <cell r="Y1007">
            <v>587.32286520435366</v>
          </cell>
          <cell r="Z1007">
            <v>679.84905141966317</v>
          </cell>
          <cell r="AA1007">
            <v>778.7135219140448</v>
          </cell>
          <cell r="AB1007">
            <v>799.03629058498871</v>
          </cell>
          <cell r="AC1007">
            <v>844.68027246708789</v>
          </cell>
          <cell r="AD1007">
            <v>21.957785888564676</v>
          </cell>
          <cell r="AE1007">
            <v>25.663640103753085</v>
          </cell>
          <cell r="AF1007">
            <v>27.302057562501084</v>
          </cell>
          <cell r="AG1007">
            <v>27.221852503483785</v>
          </cell>
          <cell r="AH1007">
            <v>25.61091262341132</v>
          </cell>
        </row>
        <row r="1008">
          <cell r="B1008">
            <v>9187</v>
          </cell>
          <cell r="C1008" t="str">
            <v>ID</v>
          </cell>
          <cell r="D1008" t="str">
            <v>Municipal</v>
          </cell>
          <cell r="E1008">
            <v>3.9177540392767496E-2</v>
          </cell>
          <cell r="F1008">
            <v>1</v>
          </cell>
          <cell r="G1008">
            <v>11994.011976047905</v>
          </cell>
          <cell r="H1008">
            <v>11994.011976047905</v>
          </cell>
          <cell r="I1008">
            <v>11.608880937499999</v>
          </cell>
          <cell r="J1008">
            <v>23311.3</v>
          </cell>
          <cell r="K1008">
            <v>298447</v>
          </cell>
          <cell r="L1008">
            <v>24883</v>
          </cell>
          <cell r="M1008">
            <v>6.6493999227957568E-2</v>
          </cell>
          <cell r="N1008">
            <v>6.6493999227957568E-2</v>
          </cell>
          <cell r="O1008">
            <v>10054.706689343257</v>
          </cell>
          <cell r="P1008">
            <v>27066.696925798951</v>
          </cell>
          <cell r="Q1008">
            <v>43521.336042489878</v>
          </cell>
          <cell r="R1008">
            <v>56299.502121830905</v>
          </cell>
          <cell r="S1008">
            <v>116168.65468880029</v>
          </cell>
          <cell r="T1008">
            <v>1226.4178783484533</v>
          </cell>
          <cell r="U1008">
            <v>1344.8126717695106</v>
          </cell>
          <cell r="V1008">
            <v>1454.9893174643335</v>
          </cell>
          <cell r="W1008">
            <v>1485.5998884878907</v>
          </cell>
          <cell r="X1008">
            <v>1552.9543370000542</v>
          </cell>
          <cell r="Y1008">
            <v>587.32286520435366</v>
          </cell>
          <cell r="Z1008">
            <v>679.84905141966317</v>
          </cell>
          <cell r="AA1008">
            <v>778.7135219140448</v>
          </cell>
          <cell r="AB1008">
            <v>799.03629058498871</v>
          </cell>
          <cell r="AC1008">
            <v>844.68027246708789</v>
          </cell>
          <cell r="AD1008">
            <v>21.957785888564676</v>
          </cell>
          <cell r="AE1008">
            <v>25.663640103753085</v>
          </cell>
          <cell r="AF1008">
            <v>27.302057562501084</v>
          </cell>
          <cell r="AG1008">
            <v>27.221852503483785</v>
          </cell>
          <cell r="AH1008">
            <v>25.61091262341132</v>
          </cell>
        </row>
        <row r="1009">
          <cell r="B1009">
            <v>12609</v>
          </cell>
          <cell r="C1009" t="str">
            <v>ID</v>
          </cell>
          <cell r="D1009" t="str">
            <v>Municipal</v>
          </cell>
          <cell r="E1009">
            <v>3.9177540392767496E-2</v>
          </cell>
          <cell r="F1009">
            <v>0</v>
          </cell>
          <cell r="G1009">
            <v>0</v>
          </cell>
          <cell r="H1009">
            <v>1090.364725095264</v>
          </cell>
          <cell r="I1009">
            <v>11.608880937499999</v>
          </cell>
          <cell r="J1009">
            <v>0</v>
          </cell>
          <cell r="K1009">
            <v>0</v>
          </cell>
          <cell r="L1009">
            <v>0</v>
          </cell>
          <cell r="M1009">
            <v>0</v>
          </cell>
          <cell r="N1009">
            <v>6.0449090207234154E-3</v>
          </cell>
          <cell r="O1009">
            <v>10054.706689343257</v>
          </cell>
          <cell r="P1009">
            <v>27066.696925798951</v>
          </cell>
          <cell r="Q1009">
            <v>43521.336042489878</v>
          </cell>
          <cell r="R1009">
            <v>56299.502121830905</v>
          </cell>
          <cell r="S1009">
            <v>116168.65468880029</v>
          </cell>
          <cell r="T1009">
            <v>1226.4178783484533</v>
          </cell>
          <cell r="U1009">
            <v>1344.8126717695106</v>
          </cell>
          <cell r="V1009">
            <v>1454.9893174643335</v>
          </cell>
          <cell r="W1009">
            <v>1485.5998884878907</v>
          </cell>
          <cell r="X1009">
            <v>1552.9543370000542</v>
          </cell>
          <cell r="Y1009">
            <v>587.32286520435366</v>
          </cell>
          <cell r="Z1009">
            <v>679.84905141966317</v>
          </cell>
          <cell r="AA1009">
            <v>778.7135219140448</v>
          </cell>
          <cell r="AB1009">
            <v>799.03629058498871</v>
          </cell>
          <cell r="AC1009">
            <v>844.68027246708789</v>
          </cell>
          <cell r="AD1009">
            <v>21.957785888564676</v>
          </cell>
          <cell r="AE1009">
            <v>25.663640103753085</v>
          </cell>
          <cell r="AF1009">
            <v>27.302057562501084</v>
          </cell>
          <cell r="AG1009">
            <v>27.221852503483785</v>
          </cell>
          <cell r="AH1009">
            <v>25.61091262341132</v>
          </cell>
        </row>
        <row r="1010">
          <cell r="B1010">
            <v>15297</v>
          </cell>
          <cell r="C1010" t="str">
            <v>ID</v>
          </cell>
          <cell r="D1010" t="str">
            <v>Municipal</v>
          </cell>
          <cell r="E1010">
            <v>3.9177540392767496E-2</v>
          </cell>
          <cell r="F1010">
            <v>0</v>
          </cell>
          <cell r="G1010">
            <v>0</v>
          </cell>
          <cell r="H1010">
            <v>1090.364725095264</v>
          </cell>
          <cell r="I1010">
            <v>11.608880937499999</v>
          </cell>
          <cell r="J1010">
            <v>0</v>
          </cell>
          <cell r="K1010">
            <v>0</v>
          </cell>
          <cell r="L1010">
            <v>0</v>
          </cell>
          <cell r="M1010">
            <v>0</v>
          </cell>
          <cell r="N1010">
            <v>6.0449090207234154E-3</v>
          </cell>
          <cell r="O1010">
            <v>10054.706689343257</v>
          </cell>
          <cell r="P1010">
            <v>27066.696925798951</v>
          </cell>
          <cell r="Q1010">
            <v>43521.336042489878</v>
          </cell>
          <cell r="R1010">
            <v>56299.502121830905</v>
          </cell>
          <cell r="S1010">
            <v>116168.65468880029</v>
          </cell>
          <cell r="T1010">
            <v>1226.4178783484533</v>
          </cell>
          <cell r="U1010">
            <v>1344.8126717695106</v>
          </cell>
          <cell r="V1010">
            <v>1454.9893174643335</v>
          </cell>
          <cell r="W1010">
            <v>1485.5998884878907</v>
          </cell>
          <cell r="X1010">
            <v>1552.9543370000542</v>
          </cell>
          <cell r="Y1010">
            <v>587.32286520435366</v>
          </cell>
          <cell r="Z1010">
            <v>679.84905141966317</v>
          </cell>
          <cell r="AA1010">
            <v>778.7135219140448</v>
          </cell>
          <cell r="AB1010">
            <v>799.03629058498871</v>
          </cell>
          <cell r="AC1010">
            <v>844.68027246708789</v>
          </cell>
          <cell r="AD1010">
            <v>21.957785888564676</v>
          </cell>
          <cell r="AE1010">
            <v>25.663640103753085</v>
          </cell>
          <cell r="AF1010">
            <v>27.302057562501084</v>
          </cell>
          <cell r="AG1010">
            <v>27.221852503483785</v>
          </cell>
          <cell r="AH1010">
            <v>25.61091262341132</v>
          </cell>
        </row>
        <row r="1011">
          <cell r="B1011">
            <v>16416</v>
          </cell>
          <cell r="C1011" t="str">
            <v>ID</v>
          </cell>
          <cell r="D1011" t="str">
            <v>Municipal</v>
          </cell>
          <cell r="E1011">
            <v>3.9177540392767496E-2</v>
          </cell>
          <cell r="F1011">
            <v>0</v>
          </cell>
          <cell r="G1011">
            <v>0</v>
          </cell>
          <cell r="H1011">
            <v>1090.364725095264</v>
          </cell>
          <cell r="I1011">
            <v>11.608880937499999</v>
          </cell>
          <cell r="J1011">
            <v>0</v>
          </cell>
          <cell r="K1011">
            <v>0</v>
          </cell>
          <cell r="L1011">
            <v>0</v>
          </cell>
          <cell r="M1011">
            <v>0</v>
          </cell>
          <cell r="N1011">
            <v>6.0449090207234154E-3</v>
          </cell>
          <cell r="O1011">
            <v>10054.706689343257</v>
          </cell>
          <cell r="P1011">
            <v>27066.696925798951</v>
          </cell>
          <cell r="Q1011">
            <v>43521.336042489878</v>
          </cell>
          <cell r="R1011">
            <v>56299.502121830905</v>
          </cell>
          <cell r="S1011">
            <v>116168.65468880029</v>
          </cell>
          <cell r="T1011">
            <v>1226.4178783484533</v>
          </cell>
          <cell r="U1011">
            <v>1344.8126717695106</v>
          </cell>
          <cell r="V1011">
            <v>1454.9893174643335</v>
          </cell>
          <cell r="W1011">
            <v>1485.5998884878907</v>
          </cell>
          <cell r="X1011">
            <v>1552.9543370000542</v>
          </cell>
          <cell r="Y1011">
            <v>587.32286520435366</v>
          </cell>
          <cell r="Z1011">
            <v>679.84905141966317</v>
          </cell>
          <cell r="AA1011">
            <v>778.7135219140448</v>
          </cell>
          <cell r="AB1011">
            <v>799.03629058498871</v>
          </cell>
          <cell r="AC1011">
            <v>844.68027246708789</v>
          </cell>
          <cell r="AD1011">
            <v>21.957785888564676</v>
          </cell>
          <cell r="AE1011">
            <v>25.663640103753085</v>
          </cell>
          <cell r="AF1011">
            <v>27.302057562501084</v>
          </cell>
          <cell r="AG1011">
            <v>27.221852503483785</v>
          </cell>
          <cell r="AH1011">
            <v>25.61091262341132</v>
          </cell>
        </row>
        <row r="1012">
          <cell r="B1012">
            <v>17493</v>
          </cell>
          <cell r="C1012" t="str">
            <v>ID</v>
          </cell>
          <cell r="D1012" t="str">
            <v>Municipal</v>
          </cell>
          <cell r="E1012">
            <v>3.9177540392767496E-2</v>
          </cell>
          <cell r="F1012">
            <v>0</v>
          </cell>
          <cell r="G1012">
            <v>0</v>
          </cell>
          <cell r="H1012">
            <v>1090.364725095264</v>
          </cell>
          <cell r="I1012">
            <v>11.608880937499999</v>
          </cell>
          <cell r="J1012">
            <v>0</v>
          </cell>
          <cell r="K1012">
            <v>0</v>
          </cell>
          <cell r="L1012">
            <v>0</v>
          </cell>
          <cell r="M1012">
            <v>0</v>
          </cell>
          <cell r="N1012">
            <v>6.0449090207234154E-3</v>
          </cell>
          <cell r="O1012">
            <v>10054.706689343257</v>
          </cell>
          <cell r="P1012">
            <v>27066.696925798951</v>
          </cell>
          <cell r="Q1012">
            <v>43521.336042489878</v>
          </cell>
          <cell r="R1012">
            <v>56299.502121830905</v>
          </cell>
          <cell r="S1012">
            <v>116168.65468880029</v>
          </cell>
          <cell r="T1012">
            <v>1226.4178783484533</v>
          </cell>
          <cell r="U1012">
            <v>1344.8126717695106</v>
          </cell>
          <cell r="V1012">
            <v>1454.9893174643335</v>
          </cell>
          <cell r="W1012">
            <v>1485.5998884878907</v>
          </cell>
          <cell r="X1012">
            <v>1552.9543370000542</v>
          </cell>
          <cell r="Y1012">
            <v>587.32286520435366</v>
          </cell>
          <cell r="Z1012">
            <v>679.84905141966317</v>
          </cell>
          <cell r="AA1012">
            <v>778.7135219140448</v>
          </cell>
          <cell r="AB1012">
            <v>799.03629058498871</v>
          </cell>
          <cell r="AC1012">
            <v>844.68027246708789</v>
          </cell>
          <cell r="AD1012">
            <v>21.957785888564676</v>
          </cell>
          <cell r="AE1012">
            <v>25.663640103753085</v>
          </cell>
          <cell r="AF1012">
            <v>27.302057562501084</v>
          </cell>
          <cell r="AG1012">
            <v>27.221852503483785</v>
          </cell>
          <cell r="AH1012">
            <v>25.61091262341132</v>
          </cell>
        </row>
        <row r="1013">
          <cell r="B1013">
            <v>20297</v>
          </cell>
          <cell r="C1013" t="str">
            <v>ID</v>
          </cell>
          <cell r="D1013" t="str">
            <v>Municipal</v>
          </cell>
          <cell r="E1013">
            <v>3.9177540392767496E-2</v>
          </cell>
          <cell r="F1013">
            <v>0</v>
          </cell>
          <cell r="G1013">
            <v>0</v>
          </cell>
          <cell r="H1013">
            <v>1090.364725095264</v>
          </cell>
          <cell r="I1013">
            <v>11.608880937499999</v>
          </cell>
          <cell r="J1013">
            <v>0</v>
          </cell>
          <cell r="K1013">
            <v>0</v>
          </cell>
          <cell r="L1013">
            <v>0</v>
          </cell>
          <cell r="M1013">
            <v>0</v>
          </cell>
          <cell r="N1013">
            <v>6.0449090207234154E-3</v>
          </cell>
          <cell r="O1013">
            <v>10054.706689343257</v>
          </cell>
          <cell r="P1013">
            <v>27066.696925798951</v>
          </cell>
          <cell r="Q1013">
            <v>43521.336042489878</v>
          </cell>
          <cell r="R1013">
            <v>56299.502121830905</v>
          </cell>
          <cell r="S1013">
            <v>116168.65468880029</v>
          </cell>
          <cell r="T1013">
            <v>1226.4178783484533</v>
          </cell>
          <cell r="U1013">
            <v>1344.8126717695106</v>
          </cell>
          <cell r="V1013">
            <v>1454.9893174643335</v>
          </cell>
          <cell r="W1013">
            <v>1485.5998884878907</v>
          </cell>
          <cell r="X1013">
            <v>1552.9543370000542</v>
          </cell>
          <cell r="Y1013">
            <v>587.32286520435366</v>
          </cell>
          <cell r="Z1013">
            <v>679.84905141966317</v>
          </cell>
          <cell r="AA1013">
            <v>778.7135219140448</v>
          </cell>
          <cell r="AB1013">
            <v>799.03629058498871</v>
          </cell>
          <cell r="AC1013">
            <v>844.68027246708789</v>
          </cell>
          <cell r="AD1013">
            <v>21.957785888564676</v>
          </cell>
          <cell r="AE1013">
            <v>25.663640103753085</v>
          </cell>
          <cell r="AF1013">
            <v>27.302057562501084</v>
          </cell>
          <cell r="AG1013">
            <v>27.221852503483785</v>
          </cell>
          <cell r="AH1013">
            <v>25.61091262341132</v>
          </cell>
        </row>
        <row r="1014">
          <cell r="B1014">
            <v>5531</v>
          </cell>
          <cell r="C1014" t="str">
            <v>IL</v>
          </cell>
          <cell r="D1014" t="str">
            <v>Cooperative</v>
          </cell>
          <cell r="E1014">
            <v>8.8812291942459258E-3</v>
          </cell>
          <cell r="F1014">
            <v>0</v>
          </cell>
          <cell r="G1014">
            <v>0</v>
          </cell>
          <cell r="H1014">
            <v>6544.23097358005</v>
          </cell>
          <cell r="I1014">
            <v>11.608880937499999</v>
          </cell>
          <cell r="J1014">
            <v>0</v>
          </cell>
          <cell r="K1014">
            <v>0</v>
          </cell>
          <cell r="L1014">
            <v>0</v>
          </cell>
          <cell r="M1014">
            <v>0</v>
          </cell>
          <cell r="N1014">
            <v>6.5680957634261281E-2</v>
          </cell>
          <cell r="O1014">
            <v>10459.060425685924</v>
          </cell>
          <cell r="P1014">
            <v>29722.842590001012</v>
          </cell>
          <cell r="Q1014">
            <v>46816.654857083937</v>
          </cell>
          <cell r="R1014">
            <v>61146.693200564609</v>
          </cell>
          <cell r="S1014">
            <v>140702.69696644222</v>
          </cell>
          <cell r="T1014">
            <v>1032.4328125075526</v>
          </cell>
          <cell r="U1014">
            <v>1071.4036767567936</v>
          </cell>
          <cell r="V1014">
            <v>1132.2989108883539</v>
          </cell>
          <cell r="W1014">
            <v>1155.0031914774795</v>
          </cell>
          <cell r="X1014">
            <v>1199.6400479232045</v>
          </cell>
          <cell r="Y1014">
            <v>707.82978421646817</v>
          </cell>
          <cell r="Z1014">
            <v>784.78407079555961</v>
          </cell>
          <cell r="AA1014">
            <v>797.64479093898967</v>
          </cell>
          <cell r="AB1014">
            <v>805.97506476931483</v>
          </cell>
          <cell r="AC1014">
            <v>822.42529832390335</v>
          </cell>
          <cell r="AD1014">
            <v>5.8549749112134108</v>
          </cell>
          <cell r="AE1014">
            <v>8.7087481132509001</v>
          </cell>
          <cell r="AF1014">
            <v>9.6566510323931425</v>
          </cell>
          <cell r="AG1014">
            <v>8.298136442884914</v>
          </cell>
          <cell r="AH1014">
            <v>7.5420118690707527</v>
          </cell>
        </row>
        <row r="1015">
          <cell r="B1015">
            <v>56697</v>
          </cell>
          <cell r="C1015" t="str">
            <v>IL</v>
          </cell>
          <cell r="D1015" t="str">
            <v>Investor Owned</v>
          </cell>
          <cell r="E1015">
            <v>0.21737893127073638</v>
          </cell>
          <cell r="F1015">
            <v>1</v>
          </cell>
          <cell r="G1015">
            <v>10792.729371685973</v>
          </cell>
          <cell r="H1015">
            <v>10792.729371685973</v>
          </cell>
          <cell r="I1015">
            <v>11.608880937499999</v>
          </cell>
          <cell r="J1015">
            <v>860876.3</v>
          </cell>
          <cell r="K1015">
            <v>11443164</v>
          </cell>
          <cell r="L1015">
            <v>1060266</v>
          </cell>
          <cell r="M1015">
            <v>6.2323172063866908E-2</v>
          </cell>
          <cell r="N1015">
            <v>6.2323172063866908E-2</v>
          </cell>
          <cell r="O1015">
            <v>10459.060425685924</v>
          </cell>
          <cell r="P1015">
            <v>29722.842590001012</v>
          </cell>
          <cell r="Q1015">
            <v>46816.654857083937</v>
          </cell>
          <cell r="R1015">
            <v>61146.693200564609</v>
          </cell>
          <cell r="S1015">
            <v>140702.69696644222</v>
          </cell>
          <cell r="T1015">
            <v>1032.4328125075526</v>
          </cell>
          <cell r="U1015">
            <v>1071.4036767567936</v>
          </cell>
          <cell r="V1015">
            <v>1132.2989108883539</v>
          </cell>
          <cell r="W1015">
            <v>1155.0031914774795</v>
          </cell>
          <cell r="X1015">
            <v>1199.6400479232045</v>
          </cell>
          <cell r="Y1015">
            <v>707.82978421646817</v>
          </cell>
          <cell r="Z1015">
            <v>784.78407079555961</v>
          </cell>
          <cell r="AA1015">
            <v>797.64479093898967</v>
          </cell>
          <cell r="AB1015">
            <v>805.97506476931483</v>
          </cell>
          <cell r="AC1015">
            <v>822.42529832390335</v>
          </cell>
          <cell r="AD1015">
            <v>5.8549749112134108</v>
          </cell>
          <cell r="AE1015">
            <v>8.7087481132509001</v>
          </cell>
          <cell r="AF1015">
            <v>9.6566510323931425</v>
          </cell>
          <cell r="AG1015">
            <v>8.298136442884914</v>
          </cell>
          <cell r="AH1015">
            <v>7.5420118690707527</v>
          </cell>
        </row>
        <row r="1016">
          <cell r="B1016">
            <v>20222</v>
          </cell>
          <cell r="C1016" t="str">
            <v>IL</v>
          </cell>
          <cell r="D1016" t="str">
            <v>Cooperative</v>
          </cell>
          <cell r="E1016">
            <v>8.8812291942459258E-3</v>
          </cell>
          <cell r="F1016">
            <v>1</v>
          </cell>
          <cell r="G1016">
            <v>12519.90612689632</v>
          </cell>
          <cell r="H1016">
            <v>12519.90612689632</v>
          </cell>
          <cell r="I1016">
            <v>11.608880937499999</v>
          </cell>
          <cell r="J1016">
            <v>22544.799999999999</v>
          </cell>
          <cell r="K1016">
            <v>149375</v>
          </cell>
          <cell r="L1016">
            <v>11931</v>
          </cell>
          <cell r="M1016">
            <v>0.13980072501031798</v>
          </cell>
          <cell r="N1016">
            <v>0.13980072501031798</v>
          </cell>
          <cell r="O1016">
            <v>10459.060425685924</v>
          </cell>
          <cell r="P1016">
            <v>29722.842590001012</v>
          </cell>
          <cell r="Q1016">
            <v>46816.654857083937</v>
          </cell>
          <cell r="R1016">
            <v>61146.693200564609</v>
          </cell>
          <cell r="S1016">
            <v>140702.69696644222</v>
          </cell>
          <cell r="T1016">
            <v>1032.4328125075526</v>
          </cell>
          <cell r="U1016">
            <v>1071.4036767567936</v>
          </cell>
          <cell r="V1016">
            <v>1132.2989108883539</v>
          </cell>
          <cell r="W1016">
            <v>1155.0031914774795</v>
          </cell>
          <cell r="X1016">
            <v>1199.6400479232045</v>
          </cell>
          <cell r="Y1016">
            <v>707.82978421646817</v>
          </cell>
          <cell r="Z1016">
            <v>784.78407079555961</v>
          </cell>
          <cell r="AA1016">
            <v>797.64479093898967</v>
          </cell>
          <cell r="AB1016">
            <v>805.97506476931483</v>
          </cell>
          <cell r="AC1016">
            <v>822.42529832390335</v>
          </cell>
          <cell r="AD1016">
            <v>5.8549749112134108</v>
          </cell>
          <cell r="AE1016">
            <v>8.7087481132509001</v>
          </cell>
          <cell r="AF1016">
            <v>9.6566510323931425</v>
          </cell>
          <cell r="AG1016">
            <v>8.298136442884914</v>
          </cell>
          <cell r="AH1016">
            <v>7.5420118690707527</v>
          </cell>
        </row>
        <row r="1017">
          <cell r="B1017">
            <v>7554</v>
          </cell>
          <cell r="C1017" t="str">
            <v>IL</v>
          </cell>
          <cell r="D1017" t="str">
            <v>Retail Power Marketer</v>
          </cell>
          <cell r="E1017">
            <v>0.24375525703896048</v>
          </cell>
          <cell r="F1017">
            <v>1</v>
          </cell>
          <cell r="G1017">
            <v>9709.3130940654501</v>
          </cell>
          <cell r="H1017">
            <v>9709.3130940654501</v>
          </cell>
          <cell r="I1017">
            <v>11.608880937499999</v>
          </cell>
          <cell r="J1017">
            <v>606518.9</v>
          </cell>
          <cell r="K1017">
            <v>4613050</v>
          </cell>
          <cell r="L1017">
            <v>475116</v>
          </cell>
          <cell r="M1017">
            <v>0.11713120800641331</v>
          </cell>
          <cell r="N1017">
            <v>0.11713120800641331</v>
          </cell>
          <cell r="O1017">
            <v>10459.060425685924</v>
          </cell>
          <cell r="P1017">
            <v>29722.842590001012</v>
          </cell>
          <cell r="Q1017">
            <v>46816.654857083937</v>
          </cell>
          <cell r="R1017">
            <v>61146.693200564609</v>
          </cell>
          <cell r="S1017">
            <v>140702.69696644222</v>
          </cell>
          <cell r="T1017">
            <v>1032.4328125075526</v>
          </cell>
          <cell r="U1017">
            <v>1071.4036767567936</v>
          </cell>
          <cell r="V1017">
            <v>1132.2989108883539</v>
          </cell>
          <cell r="W1017">
            <v>1155.0031914774795</v>
          </cell>
          <cell r="X1017">
            <v>1199.6400479232045</v>
          </cell>
          <cell r="Y1017">
            <v>707.82978421646817</v>
          </cell>
          <cell r="Z1017">
            <v>784.78407079555961</v>
          </cell>
          <cell r="AA1017">
            <v>797.64479093898967</v>
          </cell>
          <cell r="AB1017">
            <v>805.97506476931483</v>
          </cell>
          <cell r="AC1017">
            <v>822.42529832390335</v>
          </cell>
          <cell r="AD1017">
            <v>5.8549749112134108</v>
          </cell>
          <cell r="AE1017">
            <v>8.7087481132509001</v>
          </cell>
          <cell r="AF1017">
            <v>9.6566510323931425</v>
          </cell>
          <cell r="AG1017">
            <v>8.298136442884914</v>
          </cell>
          <cell r="AH1017">
            <v>7.5420118690707527</v>
          </cell>
        </row>
        <row r="1018">
          <cell r="B1018">
            <v>56379</v>
          </cell>
          <cell r="C1018" t="str">
            <v>IL</v>
          </cell>
          <cell r="D1018" t="str">
            <v>Retail Power Marketer</v>
          </cell>
          <cell r="E1018">
            <v>8.8812291942459258E-3</v>
          </cell>
          <cell r="F1018">
            <v>1</v>
          </cell>
          <cell r="G1018">
            <v>9927.8865289286096</v>
          </cell>
          <cell r="H1018">
            <v>9927.8865289286096</v>
          </cell>
          <cell r="I1018">
            <v>11.608880937499999</v>
          </cell>
          <cell r="J1018">
            <v>55261</v>
          </cell>
          <cell r="K1018">
            <v>823131</v>
          </cell>
          <cell r="L1018">
            <v>82911</v>
          </cell>
          <cell r="M1018">
            <v>5.3103276235606782E-2</v>
          </cell>
          <cell r="N1018">
            <v>5.3103276235606782E-2</v>
          </cell>
          <cell r="O1018">
            <v>10459.060425685924</v>
          </cell>
          <cell r="P1018">
            <v>29722.842590001012</v>
          </cell>
          <cell r="Q1018">
            <v>46816.654857083937</v>
          </cell>
          <cell r="R1018">
            <v>61146.693200564609</v>
          </cell>
          <cell r="S1018">
            <v>140702.69696644222</v>
          </cell>
          <cell r="T1018">
            <v>1032.4328125075526</v>
          </cell>
          <cell r="U1018">
            <v>1071.4036767567936</v>
          </cell>
          <cell r="V1018">
            <v>1132.2989108883539</v>
          </cell>
          <cell r="W1018">
            <v>1155.0031914774795</v>
          </cell>
          <cell r="X1018">
            <v>1199.6400479232045</v>
          </cell>
          <cell r="Y1018">
            <v>707.82978421646817</v>
          </cell>
          <cell r="Z1018">
            <v>784.78407079555961</v>
          </cell>
          <cell r="AA1018">
            <v>797.64479093898967</v>
          </cell>
          <cell r="AB1018">
            <v>805.97506476931483</v>
          </cell>
          <cell r="AC1018">
            <v>822.42529832390335</v>
          </cell>
          <cell r="AD1018">
            <v>5.8549749112134108</v>
          </cell>
          <cell r="AE1018">
            <v>8.7087481132509001</v>
          </cell>
          <cell r="AF1018">
            <v>9.6566510323931425</v>
          </cell>
          <cell r="AG1018">
            <v>8.298136442884914</v>
          </cell>
          <cell r="AH1018">
            <v>7.5420118690707527</v>
          </cell>
        </row>
        <row r="1019">
          <cell r="B1019">
            <v>97</v>
          </cell>
          <cell r="C1019" t="str">
            <v>IL</v>
          </cell>
          <cell r="D1019" t="str">
            <v>Cooperative</v>
          </cell>
          <cell r="E1019">
            <v>8.8812291942459258E-3</v>
          </cell>
          <cell r="F1019">
            <v>0</v>
          </cell>
          <cell r="G1019">
            <v>0</v>
          </cell>
          <cell r="H1019">
            <v>6544.23097358005</v>
          </cell>
          <cell r="I1019">
            <v>11.608880937499999</v>
          </cell>
          <cell r="J1019">
            <v>0</v>
          </cell>
          <cell r="K1019">
            <v>0</v>
          </cell>
          <cell r="L1019">
            <v>0</v>
          </cell>
          <cell r="M1019">
            <v>0</v>
          </cell>
          <cell r="N1019">
            <v>6.5680957634261281E-2</v>
          </cell>
          <cell r="O1019">
            <v>10459.060425685924</v>
          </cell>
          <cell r="P1019">
            <v>29722.842590001012</v>
          </cell>
          <cell r="Q1019">
            <v>46816.654857083937</v>
          </cell>
          <cell r="R1019">
            <v>61146.693200564609</v>
          </cell>
          <cell r="S1019">
            <v>140702.69696644222</v>
          </cell>
          <cell r="T1019">
            <v>1032.4328125075526</v>
          </cell>
          <cell r="U1019">
            <v>1071.4036767567936</v>
          </cell>
          <cell r="V1019">
            <v>1132.2989108883539</v>
          </cell>
          <cell r="W1019">
            <v>1155.0031914774795</v>
          </cell>
          <cell r="X1019">
            <v>1199.6400479232045</v>
          </cell>
          <cell r="Y1019">
            <v>707.82978421646817</v>
          </cell>
          <cell r="Z1019">
            <v>784.78407079555961</v>
          </cell>
          <cell r="AA1019">
            <v>797.64479093898967</v>
          </cell>
          <cell r="AB1019">
            <v>805.97506476931483</v>
          </cell>
          <cell r="AC1019">
            <v>822.42529832390335</v>
          </cell>
          <cell r="AD1019">
            <v>5.8549749112134108</v>
          </cell>
          <cell r="AE1019">
            <v>8.7087481132509001</v>
          </cell>
          <cell r="AF1019">
            <v>9.6566510323931425</v>
          </cell>
          <cell r="AG1019">
            <v>8.298136442884914</v>
          </cell>
          <cell r="AH1019">
            <v>7.5420118690707527</v>
          </cell>
        </row>
        <row r="1020">
          <cell r="B1020">
            <v>3931</v>
          </cell>
          <cell r="C1020" t="str">
            <v>IL</v>
          </cell>
          <cell r="D1020" t="str">
            <v>Cooperative</v>
          </cell>
          <cell r="E1020">
            <v>8.8812291942459258E-3</v>
          </cell>
          <cell r="F1020">
            <v>1</v>
          </cell>
          <cell r="G1020">
            <v>13938.432394032678</v>
          </cell>
          <cell r="H1020">
            <v>13938.432394032678</v>
          </cell>
          <cell r="I1020">
            <v>11.608880937499999</v>
          </cell>
          <cell r="J1020">
            <v>17364</v>
          </cell>
          <cell r="K1020">
            <v>117724</v>
          </cell>
          <cell r="L1020">
            <v>8446</v>
          </cell>
          <cell r="M1020">
            <v>0.13750311490624256</v>
          </cell>
          <cell r="N1020">
            <v>0.13750311490624256</v>
          </cell>
          <cell r="O1020">
            <v>10459.060425685924</v>
          </cell>
          <cell r="P1020">
            <v>29722.842590001012</v>
          </cell>
          <cell r="Q1020">
            <v>46816.654857083937</v>
          </cell>
          <cell r="R1020">
            <v>61146.693200564609</v>
          </cell>
          <cell r="S1020">
            <v>140702.69696644222</v>
          </cell>
          <cell r="T1020">
            <v>1032.4328125075526</v>
          </cell>
          <cell r="U1020">
            <v>1071.4036767567936</v>
          </cell>
          <cell r="V1020">
            <v>1132.2989108883539</v>
          </cell>
          <cell r="W1020">
            <v>1155.0031914774795</v>
          </cell>
          <cell r="X1020">
            <v>1199.6400479232045</v>
          </cell>
          <cell r="Y1020">
            <v>707.82978421646817</v>
          </cell>
          <cell r="Z1020">
            <v>784.78407079555961</v>
          </cell>
          <cell r="AA1020">
            <v>797.64479093898967</v>
          </cell>
          <cell r="AB1020">
            <v>805.97506476931483</v>
          </cell>
          <cell r="AC1020">
            <v>822.42529832390335</v>
          </cell>
          <cell r="AD1020">
            <v>5.8549749112134108</v>
          </cell>
          <cell r="AE1020">
            <v>8.7087481132509001</v>
          </cell>
          <cell r="AF1020">
            <v>9.6566510323931425</v>
          </cell>
          <cell r="AG1020">
            <v>8.298136442884914</v>
          </cell>
          <cell r="AH1020">
            <v>7.5420118690707527</v>
          </cell>
        </row>
        <row r="1021">
          <cell r="B1021">
            <v>5585</v>
          </cell>
          <cell r="C1021" t="str">
            <v>IL</v>
          </cell>
          <cell r="D1021" t="str">
            <v>Cooperative</v>
          </cell>
          <cell r="E1021">
            <v>8.8812291942459258E-3</v>
          </cell>
          <cell r="F1021">
            <v>1</v>
          </cell>
          <cell r="G1021">
            <v>15515.278770550392</v>
          </cell>
          <cell r="H1021">
            <v>15515.278770550392</v>
          </cell>
          <cell r="I1021">
            <v>11.608880937499999</v>
          </cell>
          <cell r="J1021">
            <v>24900</v>
          </cell>
          <cell r="K1021">
            <v>173647</v>
          </cell>
          <cell r="L1021">
            <v>11192</v>
          </cell>
          <cell r="M1021">
            <v>0.13441568731144218</v>
          </cell>
          <cell r="N1021">
            <v>0.13441568731144218</v>
          </cell>
          <cell r="O1021">
            <v>10459.060425685924</v>
          </cell>
          <cell r="P1021">
            <v>29722.842590001012</v>
          </cell>
          <cell r="Q1021">
            <v>46816.654857083937</v>
          </cell>
          <cell r="R1021">
            <v>61146.693200564609</v>
          </cell>
          <cell r="S1021">
            <v>140702.69696644222</v>
          </cell>
          <cell r="T1021">
            <v>1032.4328125075526</v>
          </cell>
          <cell r="U1021">
            <v>1071.4036767567936</v>
          </cell>
          <cell r="V1021">
            <v>1132.2989108883539</v>
          </cell>
          <cell r="W1021">
            <v>1155.0031914774795</v>
          </cell>
          <cell r="X1021">
            <v>1199.6400479232045</v>
          </cell>
          <cell r="Y1021">
            <v>707.82978421646817</v>
          </cell>
          <cell r="Z1021">
            <v>784.78407079555961</v>
          </cell>
          <cell r="AA1021">
            <v>797.64479093898967</v>
          </cell>
          <cell r="AB1021">
            <v>805.97506476931483</v>
          </cell>
          <cell r="AC1021">
            <v>822.42529832390335</v>
          </cell>
          <cell r="AD1021">
            <v>5.8549749112134108</v>
          </cell>
          <cell r="AE1021">
            <v>8.7087481132509001</v>
          </cell>
          <cell r="AF1021">
            <v>9.6566510323931425</v>
          </cell>
          <cell r="AG1021">
            <v>8.298136442884914</v>
          </cell>
          <cell r="AH1021">
            <v>7.5420118690707527</v>
          </cell>
        </row>
        <row r="1022">
          <cell r="B1022">
            <v>9209</v>
          </cell>
          <cell r="C1022" t="str">
            <v>IL</v>
          </cell>
          <cell r="D1022" t="str">
            <v>Cooperative</v>
          </cell>
          <cell r="E1022">
            <v>8.8812291942459258E-3</v>
          </cell>
          <cell r="F1022">
            <v>0</v>
          </cell>
          <cell r="G1022">
            <v>0</v>
          </cell>
          <cell r="H1022">
            <v>6544.23097358005</v>
          </cell>
          <cell r="I1022">
            <v>11.608880937499999</v>
          </cell>
          <cell r="J1022">
            <v>0</v>
          </cell>
          <cell r="K1022">
            <v>0</v>
          </cell>
          <cell r="L1022">
            <v>0</v>
          </cell>
          <cell r="M1022">
            <v>0</v>
          </cell>
          <cell r="N1022">
            <v>6.5680957634261281E-2</v>
          </cell>
          <cell r="O1022">
            <v>10459.060425685924</v>
          </cell>
          <cell r="P1022">
            <v>29722.842590001012</v>
          </cell>
          <cell r="Q1022">
            <v>46816.654857083937</v>
          </cell>
          <cell r="R1022">
            <v>61146.693200564609</v>
          </cell>
          <cell r="S1022">
            <v>140702.69696644222</v>
          </cell>
          <cell r="T1022">
            <v>1032.4328125075526</v>
          </cell>
          <cell r="U1022">
            <v>1071.4036767567936</v>
          </cell>
          <cell r="V1022">
            <v>1132.2989108883539</v>
          </cell>
          <cell r="W1022">
            <v>1155.0031914774795</v>
          </cell>
          <cell r="X1022">
            <v>1199.6400479232045</v>
          </cell>
          <cell r="Y1022">
            <v>707.82978421646817</v>
          </cell>
          <cell r="Z1022">
            <v>784.78407079555961</v>
          </cell>
          <cell r="AA1022">
            <v>797.64479093898967</v>
          </cell>
          <cell r="AB1022">
            <v>805.97506476931483</v>
          </cell>
          <cell r="AC1022">
            <v>822.42529832390335</v>
          </cell>
          <cell r="AD1022">
            <v>5.8549749112134108</v>
          </cell>
          <cell r="AE1022">
            <v>8.7087481132509001</v>
          </cell>
          <cell r="AF1022">
            <v>9.6566510323931425</v>
          </cell>
          <cell r="AG1022">
            <v>8.298136442884914</v>
          </cell>
          <cell r="AH1022">
            <v>7.5420118690707527</v>
          </cell>
        </row>
        <row r="1023">
          <cell r="B1023">
            <v>12070</v>
          </cell>
          <cell r="C1023" t="str">
            <v>IL</v>
          </cell>
          <cell r="D1023" t="str">
            <v>Cooperative</v>
          </cell>
          <cell r="E1023">
            <v>8.8812291942459258E-3</v>
          </cell>
          <cell r="F1023">
            <v>0</v>
          </cell>
          <cell r="G1023">
            <v>0</v>
          </cell>
          <cell r="H1023">
            <v>6544.23097358005</v>
          </cell>
          <cell r="I1023">
            <v>11.608880937499999</v>
          </cell>
          <cell r="J1023">
            <v>0</v>
          </cell>
          <cell r="K1023">
            <v>0</v>
          </cell>
          <cell r="L1023">
            <v>0</v>
          </cell>
          <cell r="M1023">
            <v>0</v>
          </cell>
          <cell r="N1023">
            <v>6.5680957634261281E-2</v>
          </cell>
          <cell r="O1023">
            <v>10459.060425685924</v>
          </cell>
          <cell r="P1023">
            <v>29722.842590001012</v>
          </cell>
          <cell r="Q1023">
            <v>46816.654857083937</v>
          </cell>
          <cell r="R1023">
            <v>61146.693200564609</v>
          </cell>
          <cell r="S1023">
            <v>140702.69696644222</v>
          </cell>
          <cell r="T1023">
            <v>1032.4328125075526</v>
          </cell>
          <cell r="U1023">
            <v>1071.4036767567936</v>
          </cell>
          <cell r="V1023">
            <v>1132.2989108883539</v>
          </cell>
          <cell r="W1023">
            <v>1155.0031914774795</v>
          </cell>
          <cell r="X1023">
            <v>1199.6400479232045</v>
          </cell>
          <cell r="Y1023">
            <v>707.82978421646817</v>
          </cell>
          <cell r="Z1023">
            <v>784.78407079555961</v>
          </cell>
          <cell r="AA1023">
            <v>797.64479093898967</v>
          </cell>
          <cell r="AB1023">
            <v>805.97506476931483</v>
          </cell>
          <cell r="AC1023">
            <v>822.42529832390335</v>
          </cell>
          <cell r="AD1023">
            <v>5.8549749112134108</v>
          </cell>
          <cell r="AE1023">
            <v>8.7087481132509001</v>
          </cell>
          <cell r="AF1023">
            <v>9.6566510323931425</v>
          </cell>
          <cell r="AG1023">
            <v>8.298136442884914</v>
          </cell>
          <cell r="AH1023">
            <v>7.5420118690707527</v>
          </cell>
        </row>
        <row r="1024">
          <cell r="B1024">
            <v>12395</v>
          </cell>
          <cell r="C1024" t="str">
            <v>IL</v>
          </cell>
          <cell r="D1024" t="str">
            <v>Cooperative</v>
          </cell>
          <cell r="E1024">
            <v>8.8812291942459258E-3</v>
          </cell>
          <cell r="F1024">
            <v>1</v>
          </cell>
          <cell r="G1024">
            <v>12706.832161687171</v>
          </cell>
          <cell r="H1024">
            <v>12706.832161687171</v>
          </cell>
          <cell r="I1024">
            <v>11.608880937499999</v>
          </cell>
          <cell r="J1024">
            <v>17980.2</v>
          </cell>
          <cell r="K1024">
            <v>115683</v>
          </cell>
          <cell r="L1024">
            <v>9104</v>
          </cell>
          <cell r="M1024">
            <v>0.14446334357978269</v>
          </cell>
          <cell r="N1024">
            <v>0.14446334357978269</v>
          </cell>
          <cell r="O1024">
            <v>10459.060425685924</v>
          </cell>
          <cell r="P1024">
            <v>29722.842590001012</v>
          </cell>
          <cell r="Q1024">
            <v>46816.654857083937</v>
          </cell>
          <cell r="R1024">
            <v>61146.693200564609</v>
          </cell>
          <cell r="S1024">
            <v>140702.69696644222</v>
          </cell>
          <cell r="T1024">
            <v>1032.4328125075526</v>
          </cell>
          <cell r="U1024">
            <v>1071.4036767567936</v>
          </cell>
          <cell r="V1024">
            <v>1132.2989108883539</v>
          </cell>
          <cell r="W1024">
            <v>1155.0031914774795</v>
          </cell>
          <cell r="X1024">
            <v>1199.6400479232045</v>
          </cell>
          <cell r="Y1024">
            <v>707.82978421646817</v>
          </cell>
          <cell r="Z1024">
            <v>784.78407079555961</v>
          </cell>
          <cell r="AA1024">
            <v>797.64479093898967</v>
          </cell>
          <cell r="AB1024">
            <v>805.97506476931483</v>
          </cell>
          <cell r="AC1024">
            <v>822.42529832390335</v>
          </cell>
          <cell r="AD1024">
            <v>5.8549749112134108</v>
          </cell>
          <cell r="AE1024">
            <v>8.7087481132509001</v>
          </cell>
          <cell r="AF1024">
            <v>9.6566510323931425</v>
          </cell>
          <cell r="AG1024">
            <v>8.298136442884914</v>
          </cell>
          <cell r="AH1024">
            <v>7.5420118690707527</v>
          </cell>
        </row>
        <row r="1025">
          <cell r="B1025">
            <v>17040</v>
          </cell>
          <cell r="C1025" t="str">
            <v>IL</v>
          </cell>
          <cell r="D1025" t="str">
            <v>Cooperative</v>
          </cell>
          <cell r="E1025">
            <v>8.8812291942459258E-3</v>
          </cell>
          <cell r="F1025">
            <v>1</v>
          </cell>
          <cell r="G1025">
            <v>12883.661072789046</v>
          </cell>
          <cell r="H1025">
            <v>12883.661072789046</v>
          </cell>
          <cell r="I1025">
            <v>11.608880937499999</v>
          </cell>
          <cell r="J1025">
            <v>21013.3</v>
          </cell>
          <cell r="K1025">
            <v>125139</v>
          </cell>
          <cell r="L1025">
            <v>9713</v>
          </cell>
          <cell r="M1025">
            <v>0.15710701918225933</v>
          </cell>
          <cell r="N1025">
            <v>0.15710701918225933</v>
          </cell>
          <cell r="O1025">
            <v>10459.060425685924</v>
          </cell>
          <cell r="P1025">
            <v>29722.842590001012</v>
          </cell>
          <cell r="Q1025">
            <v>46816.654857083937</v>
          </cell>
          <cell r="R1025">
            <v>61146.693200564609</v>
          </cell>
          <cell r="S1025">
            <v>140702.69696644222</v>
          </cell>
          <cell r="T1025">
            <v>1032.4328125075526</v>
          </cell>
          <cell r="U1025">
            <v>1071.4036767567936</v>
          </cell>
          <cell r="V1025">
            <v>1132.2989108883539</v>
          </cell>
          <cell r="W1025">
            <v>1155.0031914774795</v>
          </cell>
          <cell r="X1025">
            <v>1199.6400479232045</v>
          </cell>
          <cell r="Y1025">
            <v>707.82978421646817</v>
          </cell>
          <cell r="Z1025">
            <v>784.78407079555961</v>
          </cell>
          <cell r="AA1025">
            <v>797.64479093898967</v>
          </cell>
          <cell r="AB1025">
            <v>805.97506476931483</v>
          </cell>
          <cell r="AC1025">
            <v>822.42529832390335</v>
          </cell>
          <cell r="AD1025">
            <v>5.8549749112134108</v>
          </cell>
          <cell r="AE1025">
            <v>8.7087481132509001</v>
          </cell>
          <cell r="AF1025">
            <v>9.6566510323931425</v>
          </cell>
          <cell r="AG1025">
            <v>8.298136442884914</v>
          </cell>
          <cell r="AH1025">
            <v>7.5420118690707527</v>
          </cell>
        </row>
        <row r="1026">
          <cell r="B1026">
            <v>17838</v>
          </cell>
          <cell r="C1026" t="str">
            <v>IL</v>
          </cell>
          <cell r="D1026" t="str">
            <v>Cooperative</v>
          </cell>
          <cell r="E1026">
            <v>8.8812291942459258E-3</v>
          </cell>
          <cell r="F1026">
            <v>0</v>
          </cell>
          <cell r="G1026">
            <v>0</v>
          </cell>
          <cell r="H1026">
            <v>6544.23097358005</v>
          </cell>
          <cell r="I1026">
            <v>11.608880937499999</v>
          </cell>
          <cell r="J1026">
            <v>0</v>
          </cell>
          <cell r="K1026">
            <v>0</v>
          </cell>
          <cell r="L1026">
            <v>0</v>
          </cell>
          <cell r="M1026">
            <v>0</v>
          </cell>
          <cell r="N1026">
            <v>6.5680957634261281E-2</v>
          </cell>
          <cell r="O1026">
            <v>10459.060425685924</v>
          </cell>
          <cell r="P1026">
            <v>29722.842590001012</v>
          </cell>
          <cell r="Q1026">
            <v>46816.654857083937</v>
          </cell>
          <cell r="R1026">
            <v>61146.693200564609</v>
          </cell>
          <cell r="S1026">
            <v>140702.69696644222</v>
          </cell>
          <cell r="T1026">
            <v>1032.4328125075526</v>
          </cell>
          <cell r="U1026">
            <v>1071.4036767567936</v>
          </cell>
          <cell r="V1026">
            <v>1132.2989108883539</v>
          </cell>
          <cell r="W1026">
            <v>1155.0031914774795</v>
          </cell>
          <cell r="X1026">
            <v>1199.6400479232045</v>
          </cell>
          <cell r="Y1026">
            <v>707.82978421646817</v>
          </cell>
          <cell r="Z1026">
            <v>784.78407079555961</v>
          </cell>
          <cell r="AA1026">
            <v>797.64479093898967</v>
          </cell>
          <cell r="AB1026">
            <v>805.97506476931483</v>
          </cell>
          <cell r="AC1026">
            <v>822.42529832390335</v>
          </cell>
          <cell r="AD1026">
            <v>5.8549749112134108</v>
          </cell>
          <cell r="AE1026">
            <v>8.7087481132509001</v>
          </cell>
          <cell r="AF1026">
            <v>9.6566510323931425</v>
          </cell>
          <cell r="AG1026">
            <v>8.298136442884914</v>
          </cell>
          <cell r="AH1026">
            <v>7.5420118690707527</v>
          </cell>
        </row>
        <row r="1027">
          <cell r="B1027">
            <v>29296</v>
          </cell>
          <cell r="C1027" t="str">
            <v>IL</v>
          </cell>
          <cell r="D1027" t="str">
            <v>Cooperative</v>
          </cell>
          <cell r="E1027">
            <v>8.8812291942459258E-3</v>
          </cell>
          <cell r="F1027">
            <v>0</v>
          </cell>
          <cell r="G1027">
            <v>0</v>
          </cell>
          <cell r="H1027">
            <v>6544.23097358005</v>
          </cell>
          <cell r="I1027">
            <v>11.608880937499999</v>
          </cell>
          <cell r="J1027">
            <v>0</v>
          </cell>
          <cell r="K1027">
            <v>0</v>
          </cell>
          <cell r="L1027">
            <v>0</v>
          </cell>
          <cell r="M1027">
            <v>0</v>
          </cell>
          <cell r="N1027">
            <v>6.5680957634261281E-2</v>
          </cell>
          <cell r="O1027">
            <v>10459.060425685924</v>
          </cell>
          <cell r="P1027">
            <v>29722.842590001012</v>
          </cell>
          <cell r="Q1027">
            <v>46816.654857083937</v>
          </cell>
          <cell r="R1027">
            <v>61146.693200564609</v>
          </cell>
          <cell r="S1027">
            <v>140702.69696644222</v>
          </cell>
          <cell r="T1027">
            <v>1032.4328125075526</v>
          </cell>
          <cell r="U1027">
            <v>1071.4036767567936</v>
          </cell>
          <cell r="V1027">
            <v>1132.2989108883539</v>
          </cell>
          <cell r="W1027">
            <v>1155.0031914774795</v>
          </cell>
          <cell r="X1027">
            <v>1199.6400479232045</v>
          </cell>
          <cell r="Y1027">
            <v>707.82978421646817</v>
          </cell>
          <cell r="Z1027">
            <v>784.78407079555961</v>
          </cell>
          <cell r="AA1027">
            <v>797.64479093898967</v>
          </cell>
          <cell r="AB1027">
            <v>805.97506476931483</v>
          </cell>
          <cell r="AC1027">
            <v>822.42529832390335</v>
          </cell>
          <cell r="AD1027">
            <v>5.8549749112134108</v>
          </cell>
          <cell r="AE1027">
            <v>8.7087481132509001</v>
          </cell>
          <cell r="AF1027">
            <v>9.6566510323931425</v>
          </cell>
          <cell r="AG1027">
            <v>8.298136442884914</v>
          </cell>
          <cell r="AH1027">
            <v>7.5420118690707527</v>
          </cell>
        </row>
        <row r="1028">
          <cell r="B1028">
            <v>3726</v>
          </cell>
          <cell r="C1028" t="str">
            <v>IL</v>
          </cell>
          <cell r="D1028" t="str">
            <v>Cooperative</v>
          </cell>
          <cell r="E1028">
            <v>8.8812291942459258E-3</v>
          </cell>
          <cell r="F1028">
            <v>0</v>
          </cell>
          <cell r="G1028">
            <v>0</v>
          </cell>
          <cell r="H1028">
            <v>6544.23097358005</v>
          </cell>
          <cell r="I1028">
            <v>11.608880937499999</v>
          </cell>
          <cell r="J1028">
            <v>0</v>
          </cell>
          <cell r="K1028">
            <v>0</v>
          </cell>
          <cell r="L1028">
            <v>0</v>
          </cell>
          <cell r="M1028">
            <v>0</v>
          </cell>
          <cell r="N1028">
            <v>6.5680957634261281E-2</v>
          </cell>
          <cell r="O1028">
            <v>10459.060425685924</v>
          </cell>
          <cell r="P1028">
            <v>29722.842590001012</v>
          </cell>
          <cell r="Q1028">
            <v>46816.654857083937</v>
          </cell>
          <cell r="R1028">
            <v>61146.693200564609</v>
          </cell>
          <cell r="S1028">
            <v>140702.69696644222</v>
          </cell>
          <cell r="T1028">
            <v>1032.4328125075526</v>
          </cell>
          <cell r="U1028">
            <v>1071.4036767567936</v>
          </cell>
          <cell r="V1028">
            <v>1132.2989108883539</v>
          </cell>
          <cell r="W1028">
            <v>1155.0031914774795</v>
          </cell>
          <cell r="X1028">
            <v>1199.6400479232045</v>
          </cell>
          <cell r="Y1028">
            <v>707.82978421646817</v>
          </cell>
          <cell r="Z1028">
            <v>784.78407079555961</v>
          </cell>
          <cell r="AA1028">
            <v>797.64479093898967</v>
          </cell>
          <cell r="AB1028">
            <v>805.97506476931483</v>
          </cell>
          <cell r="AC1028">
            <v>822.42529832390335</v>
          </cell>
          <cell r="AD1028">
            <v>5.8549749112134108</v>
          </cell>
          <cell r="AE1028">
            <v>8.7087481132509001</v>
          </cell>
          <cell r="AF1028">
            <v>9.6566510323931425</v>
          </cell>
          <cell r="AG1028">
            <v>8.298136442884914</v>
          </cell>
          <cell r="AH1028">
            <v>7.5420118690707527</v>
          </cell>
        </row>
        <row r="1029">
          <cell r="B1029">
            <v>3806</v>
          </cell>
          <cell r="C1029" t="str">
            <v>IL</v>
          </cell>
          <cell r="D1029" t="str">
            <v>Cooperative</v>
          </cell>
          <cell r="E1029">
            <v>8.8812291942459258E-3</v>
          </cell>
          <cell r="F1029">
            <v>0</v>
          </cell>
          <cell r="G1029">
            <v>0</v>
          </cell>
          <cell r="H1029">
            <v>6544.23097358005</v>
          </cell>
          <cell r="I1029">
            <v>11.608880937499999</v>
          </cell>
          <cell r="J1029">
            <v>0</v>
          </cell>
          <cell r="K1029">
            <v>0</v>
          </cell>
          <cell r="L1029">
            <v>0</v>
          </cell>
          <cell r="M1029">
            <v>0</v>
          </cell>
          <cell r="N1029">
            <v>6.5680957634261281E-2</v>
          </cell>
          <cell r="O1029">
            <v>10459.060425685924</v>
          </cell>
          <cell r="P1029">
            <v>29722.842590001012</v>
          </cell>
          <cell r="Q1029">
            <v>46816.654857083937</v>
          </cell>
          <cell r="R1029">
            <v>61146.693200564609</v>
          </cell>
          <cell r="S1029">
            <v>140702.69696644222</v>
          </cell>
          <cell r="T1029">
            <v>1032.4328125075526</v>
          </cell>
          <cell r="U1029">
            <v>1071.4036767567936</v>
          </cell>
          <cell r="V1029">
            <v>1132.2989108883539</v>
          </cell>
          <cell r="W1029">
            <v>1155.0031914774795</v>
          </cell>
          <cell r="X1029">
            <v>1199.6400479232045</v>
          </cell>
          <cell r="Y1029">
            <v>707.82978421646817</v>
          </cell>
          <cell r="Z1029">
            <v>784.78407079555961</v>
          </cell>
          <cell r="AA1029">
            <v>797.64479093898967</v>
          </cell>
          <cell r="AB1029">
            <v>805.97506476931483</v>
          </cell>
          <cell r="AC1029">
            <v>822.42529832390335</v>
          </cell>
          <cell r="AD1029">
            <v>5.8549749112134108</v>
          </cell>
          <cell r="AE1029">
            <v>8.7087481132509001</v>
          </cell>
          <cell r="AF1029">
            <v>9.6566510323931425</v>
          </cell>
          <cell r="AG1029">
            <v>8.298136442884914</v>
          </cell>
          <cell r="AH1029">
            <v>7.5420118690707527</v>
          </cell>
        </row>
        <row r="1030">
          <cell r="B1030">
            <v>4362</v>
          </cell>
          <cell r="C1030" t="str">
            <v>IL</v>
          </cell>
          <cell r="D1030" t="str">
            <v>Cooperative</v>
          </cell>
          <cell r="E1030">
            <v>8.8812291942459258E-3</v>
          </cell>
          <cell r="F1030">
            <v>1</v>
          </cell>
          <cell r="G1030">
            <v>11719.300305235971</v>
          </cell>
          <cell r="H1030">
            <v>11719.300305235971</v>
          </cell>
          <cell r="I1030">
            <v>11.608880937499999</v>
          </cell>
          <cell r="J1030">
            <v>53350</v>
          </cell>
          <cell r="K1030">
            <v>399300</v>
          </cell>
          <cell r="L1030">
            <v>34072</v>
          </cell>
          <cell r="M1030">
            <v>0.12172187955013775</v>
          </cell>
          <cell r="N1030">
            <v>0.12172187955013775</v>
          </cell>
          <cell r="O1030">
            <v>10459.060425685924</v>
          </cell>
          <cell r="P1030">
            <v>29722.842590001012</v>
          </cell>
          <cell r="Q1030">
            <v>46816.654857083937</v>
          </cell>
          <cell r="R1030">
            <v>61146.693200564609</v>
          </cell>
          <cell r="S1030">
            <v>140702.69696644222</v>
          </cell>
          <cell r="T1030">
            <v>1032.4328125075526</v>
          </cell>
          <cell r="U1030">
            <v>1071.4036767567936</v>
          </cell>
          <cell r="V1030">
            <v>1132.2989108883539</v>
          </cell>
          <cell r="W1030">
            <v>1155.0031914774795</v>
          </cell>
          <cell r="X1030">
            <v>1199.6400479232045</v>
          </cell>
          <cell r="Y1030">
            <v>707.82978421646817</v>
          </cell>
          <cell r="Z1030">
            <v>784.78407079555961</v>
          </cell>
          <cell r="AA1030">
            <v>797.64479093898967</v>
          </cell>
          <cell r="AB1030">
            <v>805.97506476931483</v>
          </cell>
          <cell r="AC1030">
            <v>822.42529832390335</v>
          </cell>
          <cell r="AD1030">
            <v>5.8549749112134108</v>
          </cell>
          <cell r="AE1030">
            <v>8.7087481132509001</v>
          </cell>
          <cell r="AF1030">
            <v>9.6566510323931425</v>
          </cell>
          <cell r="AG1030">
            <v>8.298136442884914</v>
          </cell>
          <cell r="AH1030">
            <v>7.5420118690707527</v>
          </cell>
        </row>
        <row r="1031">
          <cell r="B1031">
            <v>5535</v>
          </cell>
          <cell r="C1031" t="str">
            <v>IL</v>
          </cell>
          <cell r="D1031" t="str">
            <v>Cooperative</v>
          </cell>
          <cell r="E1031">
            <v>8.8812291942459258E-3</v>
          </cell>
          <cell r="F1031">
            <v>1</v>
          </cell>
          <cell r="G1031">
            <v>14252.272060979185</v>
          </cell>
          <cell r="H1031">
            <v>14252.272060979185</v>
          </cell>
          <cell r="I1031">
            <v>11.608880937499999</v>
          </cell>
          <cell r="J1031">
            <v>27457.5</v>
          </cell>
          <cell r="K1031">
            <v>194458</v>
          </cell>
          <cell r="L1031">
            <v>13644</v>
          </cell>
          <cell r="M1031">
            <v>0.13142581504419978</v>
          </cell>
          <cell r="N1031">
            <v>0.13142581504419978</v>
          </cell>
          <cell r="O1031">
            <v>10459.060425685924</v>
          </cell>
          <cell r="P1031">
            <v>29722.842590001012</v>
          </cell>
          <cell r="Q1031">
            <v>46816.654857083937</v>
          </cell>
          <cell r="R1031">
            <v>61146.693200564609</v>
          </cell>
          <cell r="S1031">
            <v>140702.69696644222</v>
          </cell>
          <cell r="T1031">
            <v>1032.4328125075526</v>
          </cell>
          <cell r="U1031">
            <v>1071.4036767567936</v>
          </cell>
          <cell r="V1031">
            <v>1132.2989108883539</v>
          </cell>
          <cell r="W1031">
            <v>1155.0031914774795</v>
          </cell>
          <cell r="X1031">
            <v>1199.6400479232045</v>
          </cell>
          <cell r="Y1031">
            <v>707.82978421646817</v>
          </cell>
          <cell r="Z1031">
            <v>784.78407079555961</v>
          </cell>
          <cell r="AA1031">
            <v>797.64479093898967</v>
          </cell>
          <cell r="AB1031">
            <v>805.97506476931483</v>
          </cell>
          <cell r="AC1031">
            <v>822.42529832390335</v>
          </cell>
          <cell r="AD1031">
            <v>5.8549749112134108</v>
          </cell>
          <cell r="AE1031">
            <v>8.7087481132509001</v>
          </cell>
          <cell r="AF1031">
            <v>9.6566510323931425</v>
          </cell>
          <cell r="AG1031">
            <v>8.298136442884914</v>
          </cell>
          <cell r="AH1031">
            <v>7.5420118690707527</v>
          </cell>
        </row>
        <row r="1032">
          <cell r="B1032">
            <v>9750</v>
          </cell>
          <cell r="C1032" t="str">
            <v>IL</v>
          </cell>
          <cell r="D1032" t="str">
            <v>Cooperative</v>
          </cell>
          <cell r="E1032">
            <v>0.21240340709518793</v>
          </cell>
          <cell r="F1032">
            <v>1</v>
          </cell>
          <cell r="G1032">
            <v>8879.6962430055955</v>
          </cell>
          <cell r="H1032">
            <v>8879.6962430055955</v>
          </cell>
          <cell r="I1032">
            <v>11.608880937499999</v>
          </cell>
          <cell r="J1032">
            <v>25953.7</v>
          </cell>
          <cell r="K1032">
            <v>155519</v>
          </cell>
          <cell r="L1032">
            <v>17514</v>
          </cell>
          <cell r="M1032">
            <v>0.15119621854003371</v>
          </cell>
          <cell r="N1032">
            <v>0.15119621854003371</v>
          </cell>
          <cell r="O1032">
            <v>10459.060425685924</v>
          </cell>
          <cell r="P1032">
            <v>29722.842590001012</v>
          </cell>
          <cell r="Q1032">
            <v>46816.654857083937</v>
          </cell>
          <cell r="R1032">
            <v>61146.693200564609</v>
          </cell>
          <cell r="S1032">
            <v>140702.69696644222</v>
          </cell>
          <cell r="T1032">
            <v>1032.4328125075526</v>
          </cell>
          <cell r="U1032">
            <v>1071.4036767567936</v>
          </cell>
          <cell r="V1032">
            <v>1132.2989108883539</v>
          </cell>
          <cell r="W1032">
            <v>1155.0031914774795</v>
          </cell>
          <cell r="X1032">
            <v>1199.6400479232045</v>
          </cell>
          <cell r="Y1032">
            <v>707.82978421646817</v>
          </cell>
          <cell r="Z1032">
            <v>784.78407079555961</v>
          </cell>
          <cell r="AA1032">
            <v>797.64479093898967</v>
          </cell>
          <cell r="AB1032">
            <v>805.97506476931483</v>
          </cell>
          <cell r="AC1032">
            <v>822.42529832390335</v>
          </cell>
          <cell r="AD1032">
            <v>5.8549749112134108</v>
          </cell>
          <cell r="AE1032">
            <v>8.7087481132509001</v>
          </cell>
          <cell r="AF1032">
            <v>9.6566510323931425</v>
          </cell>
          <cell r="AG1032">
            <v>8.298136442884914</v>
          </cell>
          <cell r="AH1032">
            <v>7.5420118690707527</v>
          </cell>
        </row>
        <row r="1033">
          <cell r="B1033">
            <v>8824</v>
          </cell>
          <cell r="C1033" t="str">
            <v>IL</v>
          </cell>
          <cell r="D1033" t="str">
            <v>Cooperative</v>
          </cell>
          <cell r="E1033">
            <v>8.8812291942459258E-3</v>
          </cell>
          <cell r="F1033">
            <v>0</v>
          </cell>
          <cell r="G1033">
            <v>0</v>
          </cell>
          <cell r="H1033">
            <v>6544.23097358005</v>
          </cell>
          <cell r="I1033">
            <v>11.608880937499999</v>
          </cell>
          <cell r="J1033">
            <v>0</v>
          </cell>
          <cell r="K1033">
            <v>0</v>
          </cell>
          <cell r="L1033">
            <v>0</v>
          </cell>
          <cell r="M1033">
            <v>0</v>
          </cell>
          <cell r="N1033">
            <v>6.5680957634261281E-2</v>
          </cell>
          <cell r="O1033">
            <v>10459.060425685924</v>
          </cell>
          <cell r="P1033">
            <v>29722.842590001012</v>
          </cell>
          <cell r="Q1033">
            <v>46816.654857083937</v>
          </cell>
          <cell r="R1033">
            <v>61146.693200564609</v>
          </cell>
          <cell r="S1033">
            <v>140702.69696644222</v>
          </cell>
          <cell r="T1033">
            <v>1032.4328125075526</v>
          </cell>
          <cell r="U1033">
            <v>1071.4036767567936</v>
          </cell>
          <cell r="V1033">
            <v>1132.2989108883539</v>
          </cell>
          <cell r="W1033">
            <v>1155.0031914774795</v>
          </cell>
          <cell r="X1033">
            <v>1199.6400479232045</v>
          </cell>
          <cell r="Y1033">
            <v>707.82978421646817</v>
          </cell>
          <cell r="Z1033">
            <v>784.78407079555961</v>
          </cell>
          <cell r="AA1033">
            <v>797.64479093898967</v>
          </cell>
          <cell r="AB1033">
            <v>805.97506476931483</v>
          </cell>
          <cell r="AC1033">
            <v>822.42529832390335</v>
          </cell>
          <cell r="AD1033">
            <v>5.8549749112134108</v>
          </cell>
          <cell r="AE1033">
            <v>8.7087481132509001</v>
          </cell>
          <cell r="AF1033">
            <v>9.6566510323931425</v>
          </cell>
          <cell r="AG1033">
            <v>8.298136442884914</v>
          </cell>
          <cell r="AH1033">
            <v>7.5420118690707527</v>
          </cell>
        </row>
        <row r="1034">
          <cell r="B1034">
            <v>12803</v>
          </cell>
          <cell r="C1034" t="str">
            <v>IL</v>
          </cell>
          <cell r="D1034" t="str">
            <v>Cooperative</v>
          </cell>
          <cell r="E1034">
            <v>8.8812291942459258E-3</v>
          </cell>
          <cell r="F1034">
            <v>0</v>
          </cell>
          <cell r="G1034">
            <v>0</v>
          </cell>
          <cell r="H1034">
            <v>6544.23097358005</v>
          </cell>
          <cell r="I1034">
            <v>11.608880937499999</v>
          </cell>
          <cell r="J1034">
            <v>0</v>
          </cell>
          <cell r="K1034">
            <v>0</v>
          </cell>
          <cell r="L1034">
            <v>0</v>
          </cell>
          <cell r="M1034">
            <v>0</v>
          </cell>
          <cell r="N1034">
            <v>6.5680957634261281E-2</v>
          </cell>
          <cell r="O1034">
            <v>10459.060425685924</v>
          </cell>
          <cell r="P1034">
            <v>29722.842590001012</v>
          </cell>
          <cell r="Q1034">
            <v>46816.654857083937</v>
          </cell>
          <cell r="R1034">
            <v>61146.693200564609</v>
          </cell>
          <cell r="S1034">
            <v>140702.69696644222</v>
          </cell>
          <cell r="T1034">
            <v>1032.4328125075526</v>
          </cell>
          <cell r="U1034">
            <v>1071.4036767567936</v>
          </cell>
          <cell r="V1034">
            <v>1132.2989108883539</v>
          </cell>
          <cell r="W1034">
            <v>1155.0031914774795</v>
          </cell>
          <cell r="X1034">
            <v>1199.6400479232045</v>
          </cell>
          <cell r="Y1034">
            <v>707.82978421646817</v>
          </cell>
          <cell r="Z1034">
            <v>784.78407079555961</v>
          </cell>
          <cell r="AA1034">
            <v>797.64479093898967</v>
          </cell>
          <cell r="AB1034">
            <v>805.97506476931483</v>
          </cell>
          <cell r="AC1034">
            <v>822.42529832390335</v>
          </cell>
          <cell r="AD1034">
            <v>5.8549749112134108</v>
          </cell>
          <cell r="AE1034">
            <v>8.7087481132509001</v>
          </cell>
          <cell r="AF1034">
            <v>9.6566510323931425</v>
          </cell>
          <cell r="AG1034">
            <v>8.298136442884914</v>
          </cell>
          <cell r="AH1034">
            <v>7.5420118690707527</v>
          </cell>
        </row>
        <row r="1035">
          <cell r="B1035">
            <v>13292</v>
          </cell>
          <cell r="C1035" t="str">
            <v>IL</v>
          </cell>
          <cell r="D1035" t="str">
            <v>Cooperative</v>
          </cell>
          <cell r="E1035">
            <v>8.8812291942459258E-3</v>
          </cell>
          <cell r="F1035">
            <v>1</v>
          </cell>
          <cell r="G1035">
            <v>14161.599193683856</v>
          </cell>
          <cell r="H1035">
            <v>14161.599193683856</v>
          </cell>
          <cell r="I1035">
            <v>11.608880937499999</v>
          </cell>
          <cell r="J1035">
            <v>27124</v>
          </cell>
          <cell r="K1035">
            <v>252912</v>
          </cell>
          <cell r="L1035">
            <v>17859</v>
          </cell>
          <cell r="M1035">
            <v>9.7409865660966072E-2</v>
          </cell>
          <cell r="N1035">
            <v>9.7409865660966072E-2</v>
          </cell>
          <cell r="O1035">
            <v>10459.060425685924</v>
          </cell>
          <cell r="P1035">
            <v>29722.842590001012</v>
          </cell>
          <cell r="Q1035">
            <v>46816.654857083937</v>
          </cell>
          <cell r="R1035">
            <v>61146.693200564609</v>
          </cell>
          <cell r="S1035">
            <v>140702.69696644222</v>
          </cell>
          <cell r="T1035">
            <v>1032.4328125075526</v>
          </cell>
          <cell r="U1035">
            <v>1071.4036767567936</v>
          </cell>
          <cell r="V1035">
            <v>1132.2989108883539</v>
          </cell>
          <cell r="W1035">
            <v>1155.0031914774795</v>
          </cell>
          <cell r="X1035">
            <v>1199.6400479232045</v>
          </cell>
          <cell r="Y1035">
            <v>707.82978421646817</v>
          </cell>
          <cell r="Z1035">
            <v>784.78407079555961</v>
          </cell>
          <cell r="AA1035">
            <v>797.64479093898967</v>
          </cell>
          <cell r="AB1035">
            <v>805.97506476931483</v>
          </cell>
          <cell r="AC1035">
            <v>822.42529832390335</v>
          </cell>
          <cell r="AD1035">
            <v>5.8549749112134108</v>
          </cell>
          <cell r="AE1035">
            <v>8.7087481132509001</v>
          </cell>
          <cell r="AF1035">
            <v>9.6566510323931425</v>
          </cell>
          <cell r="AG1035">
            <v>8.298136442884914</v>
          </cell>
          <cell r="AH1035">
            <v>7.5420118690707527</v>
          </cell>
        </row>
        <row r="1036">
          <cell r="B1036">
            <v>40307</v>
          </cell>
          <cell r="C1036" t="str">
            <v>IL</v>
          </cell>
          <cell r="D1036" t="str">
            <v>Cooperative</v>
          </cell>
          <cell r="E1036">
            <v>0.21917954572064163</v>
          </cell>
          <cell r="F1036">
            <v>0</v>
          </cell>
          <cell r="G1036">
            <v>0</v>
          </cell>
          <cell r="H1036">
            <v>6544.23097358005</v>
          </cell>
          <cell r="I1036">
            <v>11.608880937499999</v>
          </cell>
          <cell r="J1036">
            <v>0</v>
          </cell>
          <cell r="K1036">
            <v>0</v>
          </cell>
          <cell r="L1036">
            <v>0</v>
          </cell>
          <cell r="M1036">
            <v>0</v>
          </cell>
          <cell r="N1036">
            <v>6.5680957634261281E-2</v>
          </cell>
          <cell r="O1036">
            <v>10459.060425685924</v>
          </cell>
          <cell r="P1036">
            <v>29722.842590001012</v>
          </cell>
          <cell r="Q1036">
            <v>46816.654857083937</v>
          </cell>
          <cell r="R1036">
            <v>61146.693200564609</v>
          </cell>
          <cell r="S1036">
            <v>140702.69696644222</v>
          </cell>
          <cell r="T1036">
            <v>1032.4328125075526</v>
          </cell>
          <cell r="U1036">
            <v>1071.4036767567936</v>
          </cell>
          <cell r="V1036">
            <v>1132.2989108883539</v>
          </cell>
          <cell r="W1036">
            <v>1155.0031914774795</v>
          </cell>
          <cell r="X1036">
            <v>1199.6400479232045</v>
          </cell>
          <cell r="Y1036">
            <v>707.82978421646817</v>
          </cell>
          <cell r="Z1036">
            <v>784.78407079555961</v>
          </cell>
          <cell r="AA1036">
            <v>797.64479093898967</v>
          </cell>
          <cell r="AB1036">
            <v>805.97506476931483</v>
          </cell>
          <cell r="AC1036">
            <v>822.42529832390335</v>
          </cell>
          <cell r="AD1036">
            <v>5.8549749112134108</v>
          </cell>
          <cell r="AE1036">
            <v>8.7087481132509001</v>
          </cell>
          <cell r="AF1036">
            <v>9.6566510323931425</v>
          </cell>
          <cell r="AG1036">
            <v>8.298136442884914</v>
          </cell>
          <cell r="AH1036">
            <v>7.5420118690707527</v>
          </cell>
        </row>
        <row r="1037">
          <cell r="B1037">
            <v>16420</v>
          </cell>
          <cell r="C1037" t="str">
            <v>IL</v>
          </cell>
          <cell r="D1037" t="str">
            <v>Cooperative</v>
          </cell>
          <cell r="E1037">
            <v>8.8812291942459258E-3</v>
          </cell>
          <cell r="F1037">
            <v>0</v>
          </cell>
          <cell r="G1037">
            <v>0</v>
          </cell>
          <cell r="H1037">
            <v>6544.23097358005</v>
          </cell>
          <cell r="I1037">
            <v>11.608880937499999</v>
          </cell>
          <cell r="J1037">
            <v>0</v>
          </cell>
          <cell r="K1037">
            <v>0</v>
          </cell>
          <cell r="L1037">
            <v>0</v>
          </cell>
          <cell r="M1037">
            <v>0</v>
          </cell>
          <cell r="N1037">
            <v>6.5680957634261281E-2</v>
          </cell>
          <cell r="O1037">
            <v>10459.060425685924</v>
          </cell>
          <cell r="P1037">
            <v>29722.842590001012</v>
          </cell>
          <cell r="Q1037">
            <v>46816.654857083937</v>
          </cell>
          <cell r="R1037">
            <v>61146.693200564609</v>
          </cell>
          <cell r="S1037">
            <v>140702.69696644222</v>
          </cell>
          <cell r="T1037">
            <v>1032.4328125075526</v>
          </cell>
          <cell r="U1037">
            <v>1071.4036767567936</v>
          </cell>
          <cell r="V1037">
            <v>1132.2989108883539</v>
          </cell>
          <cell r="W1037">
            <v>1155.0031914774795</v>
          </cell>
          <cell r="X1037">
            <v>1199.6400479232045</v>
          </cell>
          <cell r="Y1037">
            <v>707.82978421646817</v>
          </cell>
          <cell r="Z1037">
            <v>784.78407079555961</v>
          </cell>
          <cell r="AA1037">
            <v>797.64479093898967</v>
          </cell>
          <cell r="AB1037">
            <v>805.97506476931483</v>
          </cell>
          <cell r="AC1037">
            <v>822.42529832390335</v>
          </cell>
          <cell r="AD1037">
            <v>5.8549749112134108</v>
          </cell>
          <cell r="AE1037">
            <v>8.7087481132509001</v>
          </cell>
          <cell r="AF1037">
            <v>9.6566510323931425</v>
          </cell>
          <cell r="AG1037">
            <v>8.298136442884914</v>
          </cell>
          <cell r="AH1037">
            <v>7.5420118690707527</v>
          </cell>
        </row>
        <row r="1038">
          <cell r="B1038">
            <v>17585</v>
          </cell>
          <cell r="C1038" t="str">
            <v>IL</v>
          </cell>
          <cell r="D1038" t="str">
            <v>Cooperative</v>
          </cell>
          <cell r="E1038">
            <v>8.8812291942459258E-3</v>
          </cell>
          <cell r="F1038">
            <v>1</v>
          </cell>
          <cell r="G1038">
            <v>14076.044943820225</v>
          </cell>
          <cell r="H1038">
            <v>14076.044943820225</v>
          </cell>
          <cell r="I1038">
            <v>11.608880937499999</v>
          </cell>
          <cell r="J1038">
            <v>42186</v>
          </cell>
          <cell r="K1038">
            <v>313192</v>
          </cell>
          <cell r="L1038">
            <v>22250</v>
          </cell>
          <cell r="M1038">
            <v>0.12480021453194047</v>
          </cell>
          <cell r="N1038">
            <v>0.12480021453194047</v>
          </cell>
          <cell r="O1038">
            <v>10459.060425685924</v>
          </cell>
          <cell r="P1038">
            <v>29722.842590001012</v>
          </cell>
          <cell r="Q1038">
            <v>46816.654857083937</v>
          </cell>
          <cell r="R1038">
            <v>61146.693200564609</v>
          </cell>
          <cell r="S1038">
            <v>140702.69696644222</v>
          </cell>
          <cell r="T1038">
            <v>1032.4328125075526</v>
          </cell>
          <cell r="U1038">
            <v>1071.4036767567936</v>
          </cell>
          <cell r="V1038">
            <v>1132.2989108883539</v>
          </cell>
          <cell r="W1038">
            <v>1155.0031914774795</v>
          </cell>
          <cell r="X1038">
            <v>1199.6400479232045</v>
          </cell>
          <cell r="Y1038">
            <v>707.82978421646817</v>
          </cell>
          <cell r="Z1038">
            <v>784.78407079555961</v>
          </cell>
          <cell r="AA1038">
            <v>797.64479093898967</v>
          </cell>
          <cell r="AB1038">
            <v>805.97506476931483</v>
          </cell>
          <cell r="AC1038">
            <v>822.42529832390335</v>
          </cell>
          <cell r="AD1038">
            <v>5.8549749112134108</v>
          </cell>
          <cell r="AE1038">
            <v>8.7087481132509001</v>
          </cell>
          <cell r="AF1038">
            <v>9.6566510323931425</v>
          </cell>
          <cell r="AG1038">
            <v>8.298136442884914</v>
          </cell>
          <cell r="AH1038">
            <v>7.5420118690707527</v>
          </cell>
        </row>
        <row r="1039">
          <cell r="B1039">
            <v>17631</v>
          </cell>
          <cell r="C1039" t="str">
            <v>IL</v>
          </cell>
          <cell r="D1039" t="str">
            <v>Cooperative</v>
          </cell>
          <cell r="E1039">
            <v>8.8812291942459258E-3</v>
          </cell>
          <cell r="F1039">
            <v>0</v>
          </cell>
          <cell r="G1039">
            <v>0</v>
          </cell>
          <cell r="H1039">
            <v>6544.23097358005</v>
          </cell>
          <cell r="I1039">
            <v>11.608880937499999</v>
          </cell>
          <cell r="J1039">
            <v>0</v>
          </cell>
          <cell r="K1039">
            <v>0</v>
          </cell>
          <cell r="L1039">
            <v>0</v>
          </cell>
          <cell r="M1039">
            <v>0</v>
          </cell>
          <cell r="N1039">
            <v>6.5680957634261281E-2</v>
          </cell>
          <cell r="O1039">
            <v>10459.060425685924</v>
          </cell>
          <cell r="P1039">
            <v>29722.842590001012</v>
          </cell>
          <cell r="Q1039">
            <v>46816.654857083937</v>
          </cell>
          <cell r="R1039">
            <v>61146.693200564609</v>
          </cell>
          <cell r="S1039">
            <v>140702.69696644222</v>
          </cell>
          <cell r="T1039">
            <v>1032.4328125075526</v>
          </cell>
          <cell r="U1039">
            <v>1071.4036767567936</v>
          </cell>
          <cell r="V1039">
            <v>1132.2989108883539</v>
          </cell>
          <cell r="W1039">
            <v>1155.0031914774795</v>
          </cell>
          <cell r="X1039">
            <v>1199.6400479232045</v>
          </cell>
          <cell r="Y1039">
            <v>707.82978421646817</v>
          </cell>
          <cell r="Z1039">
            <v>784.78407079555961</v>
          </cell>
          <cell r="AA1039">
            <v>797.64479093898967</v>
          </cell>
          <cell r="AB1039">
            <v>805.97506476931483</v>
          </cell>
          <cell r="AC1039">
            <v>822.42529832390335</v>
          </cell>
          <cell r="AD1039">
            <v>5.8549749112134108</v>
          </cell>
          <cell r="AE1039">
            <v>8.7087481132509001</v>
          </cell>
          <cell r="AF1039">
            <v>9.6566510323931425</v>
          </cell>
          <cell r="AG1039">
            <v>8.298136442884914</v>
          </cell>
          <cell r="AH1039">
            <v>7.5420118690707527</v>
          </cell>
        </row>
        <row r="1040">
          <cell r="B1040">
            <v>17632</v>
          </cell>
          <cell r="C1040" t="str">
            <v>IL</v>
          </cell>
          <cell r="D1040" t="str">
            <v>Cooperative</v>
          </cell>
          <cell r="E1040">
            <v>8.8812291942459258E-3</v>
          </cell>
          <cell r="F1040">
            <v>0</v>
          </cell>
          <cell r="G1040">
            <v>0</v>
          </cell>
          <cell r="H1040">
            <v>6544.23097358005</v>
          </cell>
          <cell r="I1040">
            <v>11.608880937499999</v>
          </cell>
          <cell r="J1040">
            <v>0</v>
          </cell>
          <cell r="K1040">
            <v>0</v>
          </cell>
          <cell r="L1040">
            <v>0</v>
          </cell>
          <cell r="M1040">
            <v>0</v>
          </cell>
          <cell r="N1040">
            <v>6.5680957634261281E-2</v>
          </cell>
          <cell r="O1040">
            <v>10459.060425685924</v>
          </cell>
          <cell r="P1040">
            <v>29722.842590001012</v>
          </cell>
          <cell r="Q1040">
            <v>46816.654857083937</v>
          </cell>
          <cell r="R1040">
            <v>61146.693200564609</v>
          </cell>
          <cell r="S1040">
            <v>140702.69696644222</v>
          </cell>
          <cell r="T1040">
            <v>1032.4328125075526</v>
          </cell>
          <cell r="U1040">
            <v>1071.4036767567936</v>
          </cell>
          <cell r="V1040">
            <v>1132.2989108883539</v>
          </cell>
          <cell r="W1040">
            <v>1155.0031914774795</v>
          </cell>
          <cell r="X1040">
            <v>1199.6400479232045</v>
          </cell>
          <cell r="Y1040">
            <v>707.82978421646817</v>
          </cell>
          <cell r="Z1040">
            <v>784.78407079555961</v>
          </cell>
          <cell r="AA1040">
            <v>797.64479093898967</v>
          </cell>
          <cell r="AB1040">
            <v>805.97506476931483</v>
          </cell>
          <cell r="AC1040">
            <v>822.42529832390335</v>
          </cell>
          <cell r="AD1040">
            <v>5.8549749112134108</v>
          </cell>
          <cell r="AE1040">
            <v>8.7087481132509001</v>
          </cell>
          <cell r="AF1040">
            <v>9.6566510323931425</v>
          </cell>
          <cell r="AG1040">
            <v>8.298136442884914</v>
          </cell>
          <cell r="AH1040">
            <v>7.5420118690707527</v>
          </cell>
        </row>
        <row r="1041">
          <cell r="B1041">
            <v>17697</v>
          </cell>
          <cell r="C1041" t="str">
            <v>IL</v>
          </cell>
          <cell r="D1041" t="str">
            <v>Cooperative</v>
          </cell>
          <cell r="E1041">
            <v>8.8812291942459258E-3</v>
          </cell>
          <cell r="F1041">
            <v>1</v>
          </cell>
          <cell r="G1041">
            <v>13953.208498066646</v>
          </cell>
          <cell r="H1041">
            <v>13953.208498066646</v>
          </cell>
          <cell r="I1041">
            <v>11.608880937499999</v>
          </cell>
          <cell r="J1041">
            <v>42550.1</v>
          </cell>
          <cell r="K1041">
            <v>321161</v>
          </cell>
          <cell r="L1041">
            <v>23017</v>
          </cell>
          <cell r="M1041">
            <v>0.12250454024473316</v>
          </cell>
          <cell r="N1041">
            <v>0.12250454024473316</v>
          </cell>
          <cell r="O1041">
            <v>10459.060425685924</v>
          </cell>
          <cell r="P1041">
            <v>29722.842590001012</v>
          </cell>
          <cell r="Q1041">
            <v>46816.654857083937</v>
          </cell>
          <cell r="R1041">
            <v>61146.693200564609</v>
          </cell>
          <cell r="S1041">
            <v>140702.69696644222</v>
          </cell>
          <cell r="T1041">
            <v>1032.4328125075526</v>
          </cell>
          <cell r="U1041">
            <v>1071.4036767567936</v>
          </cell>
          <cell r="V1041">
            <v>1132.2989108883539</v>
          </cell>
          <cell r="W1041">
            <v>1155.0031914774795</v>
          </cell>
          <cell r="X1041">
            <v>1199.6400479232045</v>
          </cell>
          <cell r="Y1041">
            <v>707.82978421646817</v>
          </cell>
          <cell r="Z1041">
            <v>784.78407079555961</v>
          </cell>
          <cell r="AA1041">
            <v>797.64479093898967</v>
          </cell>
          <cell r="AB1041">
            <v>805.97506476931483</v>
          </cell>
          <cell r="AC1041">
            <v>822.42529832390335</v>
          </cell>
          <cell r="AD1041">
            <v>5.8549749112134108</v>
          </cell>
          <cell r="AE1041">
            <v>8.7087481132509001</v>
          </cell>
          <cell r="AF1041">
            <v>9.6566510323931425</v>
          </cell>
          <cell r="AG1041">
            <v>8.298136442884914</v>
          </cell>
          <cell r="AH1041">
            <v>7.5420118690707527</v>
          </cell>
        </row>
        <row r="1042">
          <cell r="B1042">
            <v>18955</v>
          </cell>
          <cell r="C1042" t="str">
            <v>IL</v>
          </cell>
          <cell r="D1042" t="str">
            <v>Cooperative</v>
          </cell>
          <cell r="E1042">
            <v>8.8812291942459258E-3</v>
          </cell>
          <cell r="F1042">
            <v>1</v>
          </cell>
          <cell r="G1042">
            <v>14414.190076956767</v>
          </cell>
          <cell r="H1042">
            <v>14414.190076956767</v>
          </cell>
          <cell r="I1042">
            <v>11.608880937499999</v>
          </cell>
          <cell r="J1042">
            <v>33002.400000000001</v>
          </cell>
          <cell r="K1042">
            <v>230382</v>
          </cell>
          <cell r="L1042">
            <v>15983</v>
          </cell>
          <cell r="M1042">
            <v>0.13358623100637745</v>
          </cell>
          <cell r="N1042">
            <v>0.13358623100637745</v>
          </cell>
          <cell r="O1042">
            <v>10459.060425685924</v>
          </cell>
          <cell r="P1042">
            <v>29722.842590001012</v>
          </cell>
          <cell r="Q1042">
            <v>46816.654857083937</v>
          </cell>
          <cell r="R1042">
            <v>61146.693200564609</v>
          </cell>
          <cell r="S1042">
            <v>140702.69696644222</v>
          </cell>
          <cell r="T1042">
            <v>1032.4328125075526</v>
          </cell>
          <cell r="U1042">
            <v>1071.4036767567936</v>
          </cell>
          <cell r="V1042">
            <v>1132.2989108883539</v>
          </cell>
          <cell r="W1042">
            <v>1155.0031914774795</v>
          </cell>
          <cell r="X1042">
            <v>1199.6400479232045</v>
          </cell>
          <cell r="Y1042">
            <v>707.82978421646817</v>
          </cell>
          <cell r="Z1042">
            <v>784.78407079555961</v>
          </cell>
          <cell r="AA1042">
            <v>797.64479093898967</v>
          </cell>
          <cell r="AB1042">
            <v>805.97506476931483</v>
          </cell>
          <cell r="AC1042">
            <v>822.42529832390335</v>
          </cell>
          <cell r="AD1042">
            <v>5.8549749112134108</v>
          </cell>
          <cell r="AE1042">
            <v>8.7087481132509001</v>
          </cell>
          <cell r="AF1042">
            <v>9.6566510323931425</v>
          </cell>
          <cell r="AG1042">
            <v>8.298136442884914</v>
          </cell>
          <cell r="AH1042">
            <v>7.5420118690707527</v>
          </cell>
        </row>
        <row r="1043">
          <cell r="B1043">
            <v>16196</v>
          </cell>
          <cell r="C1043" t="str">
            <v>IL</v>
          </cell>
          <cell r="D1043" t="str">
            <v>Cooperative</v>
          </cell>
          <cell r="E1043">
            <v>8.8812291942459258E-3</v>
          </cell>
          <cell r="F1043">
            <v>1</v>
          </cell>
          <cell r="G1043">
            <v>10360.281949126571</v>
          </cell>
          <cell r="H1043">
            <v>10360.281949126571</v>
          </cell>
          <cell r="I1043">
            <v>11.608880937499999</v>
          </cell>
          <cell r="J1043">
            <v>22032</v>
          </cell>
          <cell r="K1043">
            <v>169028</v>
          </cell>
          <cell r="L1043">
            <v>16315</v>
          </cell>
          <cell r="M1043">
            <v>0.11689905394405808</v>
          </cell>
          <cell r="N1043">
            <v>0.11689905394405808</v>
          </cell>
          <cell r="O1043">
            <v>10459.060425685924</v>
          </cell>
          <cell r="P1043">
            <v>29722.842590001012</v>
          </cell>
          <cell r="Q1043">
            <v>46816.654857083937</v>
          </cell>
          <cell r="R1043">
            <v>61146.693200564609</v>
          </cell>
          <cell r="S1043">
            <v>140702.69696644222</v>
          </cell>
          <cell r="T1043">
            <v>1032.4328125075526</v>
          </cell>
          <cell r="U1043">
            <v>1071.4036767567936</v>
          </cell>
          <cell r="V1043">
            <v>1132.2989108883539</v>
          </cell>
          <cell r="W1043">
            <v>1155.0031914774795</v>
          </cell>
          <cell r="X1043">
            <v>1199.6400479232045</v>
          </cell>
          <cell r="Y1043">
            <v>707.82978421646817</v>
          </cell>
          <cell r="Z1043">
            <v>784.78407079555961</v>
          </cell>
          <cell r="AA1043">
            <v>797.64479093898967</v>
          </cell>
          <cell r="AB1043">
            <v>805.97506476931483</v>
          </cell>
          <cell r="AC1043">
            <v>822.42529832390335</v>
          </cell>
          <cell r="AD1043">
            <v>5.8549749112134108</v>
          </cell>
          <cell r="AE1043">
            <v>8.7087481132509001</v>
          </cell>
          <cell r="AF1043">
            <v>9.6566510323931425</v>
          </cell>
          <cell r="AG1043">
            <v>8.298136442884914</v>
          </cell>
          <cell r="AH1043">
            <v>7.5420118690707527</v>
          </cell>
        </row>
        <row r="1044">
          <cell r="B1044">
            <v>16740</v>
          </cell>
          <cell r="C1044" t="str">
            <v>IL</v>
          </cell>
          <cell r="D1044" t="str">
            <v>Cooperative</v>
          </cell>
          <cell r="E1044">
            <v>8.8812291942459258E-3</v>
          </cell>
          <cell r="F1044">
            <v>1</v>
          </cell>
          <cell r="G1044">
            <v>13857.76346341098</v>
          </cell>
          <cell r="H1044">
            <v>13857.76346341098</v>
          </cell>
          <cell r="I1044">
            <v>11.608880937499999</v>
          </cell>
          <cell r="J1044">
            <v>25214.899999999998</v>
          </cell>
          <cell r="K1044">
            <v>185015</v>
          </cell>
          <cell r="L1044">
            <v>13351</v>
          </cell>
          <cell r="M1044">
            <v>0.12623310524682457</v>
          </cell>
          <cell r="N1044">
            <v>0.12623310524682457</v>
          </cell>
          <cell r="O1044">
            <v>10459.060425685924</v>
          </cell>
          <cell r="P1044">
            <v>29722.842590001012</v>
          </cell>
          <cell r="Q1044">
            <v>46816.654857083937</v>
          </cell>
          <cell r="R1044">
            <v>61146.693200564609</v>
          </cell>
          <cell r="S1044">
            <v>140702.69696644222</v>
          </cell>
          <cell r="T1044">
            <v>1032.4328125075526</v>
          </cell>
          <cell r="U1044">
            <v>1071.4036767567936</v>
          </cell>
          <cell r="V1044">
            <v>1132.2989108883539</v>
          </cell>
          <cell r="W1044">
            <v>1155.0031914774795</v>
          </cell>
          <cell r="X1044">
            <v>1199.6400479232045</v>
          </cell>
          <cell r="Y1044">
            <v>707.82978421646817</v>
          </cell>
          <cell r="Z1044">
            <v>784.78407079555961</v>
          </cell>
          <cell r="AA1044">
            <v>797.64479093898967</v>
          </cell>
          <cell r="AB1044">
            <v>805.97506476931483</v>
          </cell>
          <cell r="AC1044">
            <v>822.42529832390335</v>
          </cell>
          <cell r="AD1044">
            <v>5.8549749112134108</v>
          </cell>
          <cell r="AE1044">
            <v>8.7087481132509001</v>
          </cell>
          <cell r="AF1044">
            <v>9.6566510323931425</v>
          </cell>
          <cell r="AG1044">
            <v>8.298136442884914</v>
          </cell>
          <cell r="AH1044">
            <v>7.5420118690707527</v>
          </cell>
        </row>
        <row r="1045">
          <cell r="B1045">
            <v>4110</v>
          </cell>
          <cell r="C1045" t="str">
            <v>IL</v>
          </cell>
          <cell r="D1045" t="str">
            <v>Investor Owned</v>
          </cell>
          <cell r="E1045">
            <v>0.21252682804058859</v>
          </cell>
          <cell r="F1045">
            <v>1</v>
          </cell>
          <cell r="G1045">
            <v>7613.8782143816461</v>
          </cell>
          <cell r="H1045">
            <v>7613.8782143816461</v>
          </cell>
          <cell r="I1045">
            <v>11.608880937499999</v>
          </cell>
          <cell r="J1045">
            <v>3090760.8000000003</v>
          </cell>
          <cell r="K1045">
            <v>28033759</v>
          </cell>
          <cell r="L1045">
            <v>3681929</v>
          </cell>
          <cell r="M1045">
            <v>9.1954985252746854E-2</v>
          </cell>
          <cell r="N1045">
            <v>9.1954985252746854E-2</v>
          </cell>
          <cell r="O1045">
            <v>10459.060425685924</v>
          </cell>
          <cell r="P1045">
            <v>29722.842590001012</v>
          </cell>
          <cell r="Q1045">
            <v>46816.654857083937</v>
          </cell>
          <cell r="R1045">
            <v>61146.693200564609</v>
          </cell>
          <cell r="S1045">
            <v>140702.69696644222</v>
          </cell>
          <cell r="T1045">
            <v>1032.4328125075526</v>
          </cell>
          <cell r="U1045">
            <v>1071.4036767567936</v>
          </cell>
          <cell r="V1045">
            <v>1132.2989108883539</v>
          </cell>
          <cell r="W1045">
            <v>1155.0031914774795</v>
          </cell>
          <cell r="X1045">
            <v>1199.6400479232045</v>
          </cell>
          <cell r="Y1045">
            <v>707.82978421646817</v>
          </cell>
          <cell r="Z1045">
            <v>784.78407079555961</v>
          </cell>
          <cell r="AA1045">
            <v>797.64479093898967</v>
          </cell>
          <cell r="AB1045">
            <v>805.97506476931483</v>
          </cell>
          <cell r="AC1045">
            <v>822.42529832390335</v>
          </cell>
          <cell r="AD1045">
            <v>5.8549749112134108</v>
          </cell>
          <cell r="AE1045">
            <v>8.7087481132509001</v>
          </cell>
          <cell r="AF1045">
            <v>9.6566510323931425</v>
          </cell>
          <cell r="AG1045">
            <v>8.298136442884914</v>
          </cell>
          <cell r="AH1045">
            <v>7.5420118690707527</v>
          </cell>
        </row>
        <row r="1046">
          <cell r="B1046">
            <v>5748</v>
          </cell>
          <cell r="C1046" t="str">
            <v>IL</v>
          </cell>
          <cell r="D1046" t="str">
            <v>Investor Owned</v>
          </cell>
          <cell r="E1046">
            <v>8.8812291942459258E-3</v>
          </cell>
          <cell r="F1046">
            <v>0</v>
          </cell>
          <cell r="G1046">
            <v>0</v>
          </cell>
          <cell r="H1046">
            <v>7814.4850410624085</v>
          </cell>
          <cell r="I1046">
            <v>11.608880937499999</v>
          </cell>
          <cell r="J1046">
            <v>0</v>
          </cell>
          <cell r="K1046">
            <v>0</v>
          </cell>
          <cell r="L1046">
            <v>0</v>
          </cell>
          <cell r="M1046">
            <v>0</v>
          </cell>
          <cell r="N1046">
            <v>7.5662176558685096E-2</v>
          </cell>
          <cell r="O1046">
            <v>10459.060425685924</v>
          </cell>
          <cell r="P1046">
            <v>29722.842590001012</v>
          </cell>
          <cell r="Q1046">
            <v>46816.654857083937</v>
          </cell>
          <cell r="R1046">
            <v>61146.693200564609</v>
          </cell>
          <cell r="S1046">
            <v>140702.69696644222</v>
          </cell>
          <cell r="T1046">
            <v>1032.4328125075526</v>
          </cell>
          <cell r="U1046">
            <v>1071.4036767567936</v>
          </cell>
          <cell r="V1046">
            <v>1132.2989108883539</v>
          </cell>
          <cell r="W1046">
            <v>1155.0031914774795</v>
          </cell>
          <cell r="X1046">
            <v>1199.6400479232045</v>
          </cell>
          <cell r="Y1046">
            <v>707.82978421646817</v>
          </cell>
          <cell r="Z1046">
            <v>784.78407079555961</v>
          </cell>
          <cell r="AA1046">
            <v>797.64479093898967</v>
          </cell>
          <cell r="AB1046">
            <v>805.97506476931483</v>
          </cell>
          <cell r="AC1046">
            <v>822.42529832390335</v>
          </cell>
          <cell r="AD1046">
            <v>5.8549749112134108</v>
          </cell>
          <cell r="AE1046">
            <v>8.7087481132509001</v>
          </cell>
          <cell r="AF1046">
            <v>9.6566510323931425</v>
          </cell>
          <cell r="AG1046">
            <v>8.298136442884914</v>
          </cell>
          <cell r="AH1046">
            <v>7.5420118690707527</v>
          </cell>
        </row>
        <row r="1047">
          <cell r="B1047">
            <v>13032</v>
          </cell>
          <cell r="C1047" t="str">
            <v>IL</v>
          </cell>
          <cell r="D1047" t="str">
            <v>Investor Owned</v>
          </cell>
          <cell r="E1047">
            <v>8.8812291942459258E-3</v>
          </cell>
          <cell r="F1047">
            <v>1</v>
          </cell>
          <cell r="G1047">
            <v>10865.472910927456</v>
          </cell>
          <cell r="H1047">
            <v>10865.472910927456</v>
          </cell>
          <cell r="I1047">
            <v>11.608880937499999</v>
          </cell>
          <cell r="J1047">
            <v>7033</v>
          </cell>
          <cell r="K1047">
            <v>47330</v>
          </cell>
          <cell r="L1047">
            <v>4356</v>
          </cell>
          <cell r="M1047">
            <v>0.13577393990354955</v>
          </cell>
          <cell r="N1047">
            <v>0.13577393990354955</v>
          </cell>
          <cell r="O1047">
            <v>10459.060425685924</v>
          </cell>
          <cell r="P1047">
            <v>29722.842590001012</v>
          </cell>
          <cell r="Q1047">
            <v>46816.654857083937</v>
          </cell>
          <cell r="R1047">
            <v>61146.693200564609</v>
          </cell>
          <cell r="S1047">
            <v>140702.69696644222</v>
          </cell>
          <cell r="T1047">
            <v>1032.4328125075526</v>
          </cell>
          <cell r="U1047">
            <v>1071.4036767567936</v>
          </cell>
          <cell r="V1047">
            <v>1132.2989108883539</v>
          </cell>
          <cell r="W1047">
            <v>1155.0031914774795</v>
          </cell>
          <cell r="X1047">
            <v>1199.6400479232045</v>
          </cell>
          <cell r="Y1047">
            <v>707.82978421646817</v>
          </cell>
          <cell r="Z1047">
            <v>784.78407079555961</v>
          </cell>
          <cell r="AA1047">
            <v>797.64479093898967</v>
          </cell>
          <cell r="AB1047">
            <v>805.97506476931483</v>
          </cell>
          <cell r="AC1047">
            <v>822.42529832390335</v>
          </cell>
          <cell r="AD1047">
            <v>5.8549749112134108</v>
          </cell>
          <cell r="AE1047">
            <v>8.7087481132509001</v>
          </cell>
          <cell r="AF1047">
            <v>9.6566510323931425</v>
          </cell>
          <cell r="AG1047">
            <v>8.298136442884914</v>
          </cell>
          <cell r="AH1047">
            <v>7.5420118690707527</v>
          </cell>
        </row>
        <row r="1048">
          <cell r="B1048">
            <v>12341</v>
          </cell>
          <cell r="C1048" t="str">
            <v>IL</v>
          </cell>
          <cell r="D1048" t="str">
            <v>Investor Owned</v>
          </cell>
          <cell r="E1048">
            <v>8.8812291942459258E-3</v>
          </cell>
          <cell r="F1048">
            <v>1</v>
          </cell>
          <cell r="G1048">
            <v>9800.3447083169667</v>
          </cell>
          <cell r="H1048">
            <v>9800.3447083169667</v>
          </cell>
          <cell r="I1048">
            <v>11.608880937499999</v>
          </cell>
          <cell r="J1048">
            <v>685231.6</v>
          </cell>
          <cell r="K1048">
            <v>6686932</v>
          </cell>
          <cell r="L1048">
            <v>682316</v>
          </cell>
          <cell r="M1048">
            <v>8.8258785573262152E-2</v>
          </cell>
          <cell r="N1048">
            <v>8.8258785573262152E-2</v>
          </cell>
          <cell r="O1048">
            <v>10459.060425685924</v>
          </cell>
          <cell r="P1048">
            <v>29722.842590001012</v>
          </cell>
          <cell r="Q1048">
            <v>46816.654857083937</v>
          </cell>
          <cell r="R1048">
            <v>61146.693200564609</v>
          </cell>
          <cell r="S1048">
            <v>140702.69696644222</v>
          </cell>
          <cell r="T1048">
            <v>1032.4328125075526</v>
          </cell>
          <cell r="U1048">
            <v>1071.4036767567936</v>
          </cell>
          <cell r="V1048">
            <v>1132.2989108883539</v>
          </cell>
          <cell r="W1048">
            <v>1155.0031914774795</v>
          </cell>
          <cell r="X1048">
            <v>1199.6400479232045</v>
          </cell>
          <cell r="Y1048">
            <v>707.82978421646817</v>
          </cell>
          <cell r="Z1048">
            <v>784.78407079555961</v>
          </cell>
          <cell r="AA1048">
            <v>797.64479093898967</v>
          </cell>
          <cell r="AB1048">
            <v>805.97506476931483</v>
          </cell>
          <cell r="AC1048">
            <v>822.42529832390335</v>
          </cell>
          <cell r="AD1048">
            <v>5.8549749112134108</v>
          </cell>
          <cell r="AE1048">
            <v>8.7087481132509001</v>
          </cell>
          <cell r="AF1048">
            <v>9.6566510323931425</v>
          </cell>
          <cell r="AG1048">
            <v>8.298136442884914</v>
          </cell>
          <cell r="AH1048">
            <v>7.5420118690707527</v>
          </cell>
        </row>
        <row r="1049">
          <cell r="B1049">
            <v>2776</v>
          </cell>
          <cell r="C1049" t="str">
            <v>IL</v>
          </cell>
          <cell r="D1049" t="str">
            <v>Municipal</v>
          </cell>
          <cell r="E1049">
            <v>8.8812291942459258E-3</v>
          </cell>
          <cell r="F1049">
            <v>0</v>
          </cell>
          <cell r="G1049">
            <v>0</v>
          </cell>
          <cell r="H1049">
            <v>1610.7053895499735</v>
          </cell>
          <cell r="I1049">
            <v>11.608880937499999</v>
          </cell>
          <cell r="J1049">
            <v>0</v>
          </cell>
          <cell r="K1049">
            <v>0</v>
          </cell>
          <cell r="L1049">
            <v>0</v>
          </cell>
          <cell r="M1049">
            <v>0</v>
          </cell>
          <cell r="N1049">
            <v>1.8646818423464415E-2</v>
          </cell>
          <cell r="O1049">
            <v>10459.060425685924</v>
          </cell>
          <cell r="P1049">
            <v>29722.842590001012</v>
          </cell>
          <cell r="Q1049">
            <v>46816.654857083937</v>
          </cell>
          <cell r="R1049">
            <v>61146.693200564609</v>
          </cell>
          <cell r="S1049">
            <v>140702.69696644222</v>
          </cell>
          <cell r="T1049">
            <v>1032.4328125075526</v>
          </cell>
          <cell r="U1049">
            <v>1071.4036767567936</v>
          </cell>
          <cell r="V1049">
            <v>1132.2989108883539</v>
          </cell>
          <cell r="W1049">
            <v>1155.0031914774795</v>
          </cell>
          <cell r="X1049">
            <v>1199.6400479232045</v>
          </cell>
          <cell r="Y1049">
            <v>707.82978421646817</v>
          </cell>
          <cell r="Z1049">
            <v>784.78407079555961</v>
          </cell>
          <cell r="AA1049">
            <v>797.64479093898967</v>
          </cell>
          <cell r="AB1049">
            <v>805.97506476931483</v>
          </cell>
          <cell r="AC1049">
            <v>822.42529832390335</v>
          </cell>
          <cell r="AD1049">
            <v>5.8549749112134108</v>
          </cell>
          <cell r="AE1049">
            <v>8.7087481132509001</v>
          </cell>
          <cell r="AF1049">
            <v>9.6566510323931425</v>
          </cell>
          <cell r="AG1049">
            <v>8.298136442884914</v>
          </cell>
          <cell r="AH1049">
            <v>7.5420118690707527</v>
          </cell>
        </row>
        <row r="1050">
          <cell r="B1050">
            <v>229</v>
          </cell>
          <cell r="C1050" t="str">
            <v>IL</v>
          </cell>
          <cell r="D1050" t="str">
            <v>Municipal</v>
          </cell>
          <cell r="E1050">
            <v>8.8812291942459258E-3</v>
          </cell>
          <cell r="F1050">
            <v>0</v>
          </cell>
          <cell r="G1050">
            <v>0</v>
          </cell>
          <cell r="H1050">
            <v>1610.7053895499735</v>
          </cell>
          <cell r="I1050">
            <v>11.608880937499999</v>
          </cell>
          <cell r="J1050">
            <v>0</v>
          </cell>
          <cell r="K1050">
            <v>0</v>
          </cell>
          <cell r="L1050">
            <v>0</v>
          </cell>
          <cell r="M1050">
            <v>0</v>
          </cell>
          <cell r="N1050">
            <v>1.8646818423464415E-2</v>
          </cell>
          <cell r="O1050">
            <v>10459.060425685924</v>
          </cell>
          <cell r="P1050">
            <v>29722.842590001012</v>
          </cell>
          <cell r="Q1050">
            <v>46816.654857083937</v>
          </cell>
          <cell r="R1050">
            <v>61146.693200564609</v>
          </cell>
          <cell r="S1050">
            <v>140702.69696644222</v>
          </cell>
          <cell r="T1050">
            <v>1032.4328125075526</v>
          </cell>
          <cell r="U1050">
            <v>1071.4036767567936</v>
          </cell>
          <cell r="V1050">
            <v>1132.2989108883539</v>
          </cell>
          <cell r="W1050">
            <v>1155.0031914774795</v>
          </cell>
          <cell r="X1050">
            <v>1199.6400479232045</v>
          </cell>
          <cell r="Y1050">
            <v>707.82978421646817</v>
          </cell>
          <cell r="Z1050">
            <v>784.78407079555961</v>
          </cell>
          <cell r="AA1050">
            <v>797.64479093898967</v>
          </cell>
          <cell r="AB1050">
            <v>805.97506476931483</v>
          </cell>
          <cell r="AC1050">
            <v>822.42529832390335</v>
          </cell>
          <cell r="AD1050">
            <v>5.8549749112134108</v>
          </cell>
          <cell r="AE1050">
            <v>8.7087481132509001</v>
          </cell>
          <cell r="AF1050">
            <v>9.6566510323931425</v>
          </cell>
          <cell r="AG1050">
            <v>8.298136442884914</v>
          </cell>
          <cell r="AH1050">
            <v>7.5420118690707527</v>
          </cell>
        </row>
        <row r="1051">
          <cell r="B1051">
            <v>366</v>
          </cell>
          <cell r="C1051" t="str">
            <v>IL</v>
          </cell>
          <cell r="D1051" t="str">
            <v>Municipal</v>
          </cell>
          <cell r="E1051">
            <v>8.8812291942459258E-3</v>
          </cell>
          <cell r="F1051">
            <v>0</v>
          </cell>
          <cell r="G1051">
            <v>0</v>
          </cell>
          <cell r="H1051">
            <v>1610.7053895499735</v>
          </cell>
          <cell r="I1051">
            <v>11.608880937499999</v>
          </cell>
          <cell r="J1051">
            <v>0</v>
          </cell>
          <cell r="K1051">
            <v>0</v>
          </cell>
          <cell r="L1051">
            <v>0</v>
          </cell>
          <cell r="M1051">
            <v>0</v>
          </cell>
          <cell r="N1051">
            <v>1.8646818423464415E-2</v>
          </cell>
          <cell r="O1051">
            <v>10459.060425685924</v>
          </cell>
          <cell r="P1051">
            <v>29722.842590001012</v>
          </cell>
          <cell r="Q1051">
            <v>46816.654857083937</v>
          </cell>
          <cell r="R1051">
            <v>61146.693200564609</v>
          </cell>
          <cell r="S1051">
            <v>140702.69696644222</v>
          </cell>
          <cell r="T1051">
            <v>1032.4328125075526</v>
          </cell>
          <cell r="U1051">
            <v>1071.4036767567936</v>
          </cell>
          <cell r="V1051">
            <v>1132.2989108883539</v>
          </cell>
          <cell r="W1051">
            <v>1155.0031914774795</v>
          </cell>
          <cell r="X1051">
            <v>1199.6400479232045</v>
          </cell>
          <cell r="Y1051">
            <v>707.82978421646817</v>
          </cell>
          <cell r="Z1051">
            <v>784.78407079555961</v>
          </cell>
          <cell r="AA1051">
            <v>797.64479093898967</v>
          </cell>
          <cell r="AB1051">
            <v>805.97506476931483</v>
          </cell>
          <cell r="AC1051">
            <v>822.42529832390335</v>
          </cell>
          <cell r="AD1051">
            <v>5.8549749112134108</v>
          </cell>
          <cell r="AE1051">
            <v>8.7087481132509001</v>
          </cell>
          <cell r="AF1051">
            <v>9.6566510323931425</v>
          </cell>
          <cell r="AG1051">
            <v>8.298136442884914</v>
          </cell>
          <cell r="AH1051">
            <v>7.5420118690707527</v>
          </cell>
        </row>
        <row r="1052">
          <cell r="B1052">
            <v>406</v>
          </cell>
          <cell r="C1052" t="str">
            <v>IL</v>
          </cell>
          <cell r="D1052" t="str">
            <v>Municipal</v>
          </cell>
          <cell r="E1052">
            <v>8.8812291942459258E-3</v>
          </cell>
          <cell r="F1052">
            <v>0</v>
          </cell>
          <cell r="G1052">
            <v>0</v>
          </cell>
          <cell r="H1052">
            <v>1610.7053895499735</v>
          </cell>
          <cell r="I1052">
            <v>11.608880937499999</v>
          </cell>
          <cell r="J1052">
            <v>0</v>
          </cell>
          <cell r="K1052">
            <v>0</v>
          </cell>
          <cell r="L1052">
            <v>0</v>
          </cell>
          <cell r="M1052">
            <v>0</v>
          </cell>
          <cell r="N1052">
            <v>1.8646818423464415E-2</v>
          </cell>
          <cell r="O1052">
            <v>10459.060425685924</v>
          </cell>
          <cell r="P1052">
            <v>29722.842590001012</v>
          </cell>
          <cell r="Q1052">
            <v>46816.654857083937</v>
          </cell>
          <cell r="R1052">
            <v>61146.693200564609</v>
          </cell>
          <cell r="S1052">
            <v>140702.69696644222</v>
          </cell>
          <cell r="T1052">
            <v>1032.4328125075526</v>
          </cell>
          <cell r="U1052">
            <v>1071.4036767567936</v>
          </cell>
          <cell r="V1052">
            <v>1132.2989108883539</v>
          </cell>
          <cell r="W1052">
            <v>1155.0031914774795</v>
          </cell>
          <cell r="X1052">
            <v>1199.6400479232045</v>
          </cell>
          <cell r="Y1052">
            <v>707.82978421646817</v>
          </cell>
          <cell r="Z1052">
            <v>784.78407079555961</v>
          </cell>
          <cell r="AA1052">
            <v>797.64479093898967</v>
          </cell>
          <cell r="AB1052">
            <v>805.97506476931483</v>
          </cell>
          <cell r="AC1052">
            <v>822.42529832390335</v>
          </cell>
          <cell r="AD1052">
            <v>5.8549749112134108</v>
          </cell>
          <cell r="AE1052">
            <v>8.7087481132509001</v>
          </cell>
          <cell r="AF1052">
            <v>9.6566510323931425</v>
          </cell>
          <cell r="AG1052">
            <v>8.298136442884914</v>
          </cell>
          <cell r="AH1052">
            <v>7.5420118690707527</v>
          </cell>
        </row>
        <row r="1053">
          <cell r="B1053">
            <v>1325</v>
          </cell>
          <cell r="C1053" t="str">
            <v>IL</v>
          </cell>
          <cell r="D1053" t="str">
            <v>Municipal</v>
          </cell>
          <cell r="E1053">
            <v>8.8812291942459258E-3</v>
          </cell>
          <cell r="F1053">
            <v>1</v>
          </cell>
          <cell r="G1053">
            <v>9199.6312608829248</v>
          </cell>
          <cell r="H1053">
            <v>9199.6312608829248</v>
          </cell>
          <cell r="I1053">
            <v>11.608880937499999</v>
          </cell>
          <cell r="J1053">
            <v>12612</v>
          </cell>
          <cell r="K1053">
            <v>89816</v>
          </cell>
          <cell r="L1053">
            <v>9763</v>
          </cell>
          <cell r="M1053">
            <v>0.12527778953511903</v>
          </cell>
          <cell r="N1053">
            <v>0.12527778953511903</v>
          </cell>
          <cell r="O1053">
            <v>10459.060425685924</v>
          </cell>
          <cell r="P1053">
            <v>29722.842590001012</v>
          </cell>
          <cell r="Q1053">
            <v>46816.654857083937</v>
          </cell>
          <cell r="R1053">
            <v>61146.693200564609</v>
          </cell>
          <cell r="S1053">
            <v>140702.69696644222</v>
          </cell>
          <cell r="T1053">
            <v>1032.4328125075526</v>
          </cell>
          <cell r="U1053">
            <v>1071.4036767567936</v>
          </cell>
          <cell r="V1053">
            <v>1132.2989108883539</v>
          </cell>
          <cell r="W1053">
            <v>1155.0031914774795</v>
          </cell>
          <cell r="X1053">
            <v>1199.6400479232045</v>
          </cell>
          <cell r="Y1053">
            <v>707.82978421646817</v>
          </cell>
          <cell r="Z1053">
            <v>784.78407079555961</v>
          </cell>
          <cell r="AA1053">
            <v>797.64479093898967</v>
          </cell>
          <cell r="AB1053">
            <v>805.97506476931483</v>
          </cell>
          <cell r="AC1053">
            <v>822.42529832390335</v>
          </cell>
          <cell r="AD1053">
            <v>5.8549749112134108</v>
          </cell>
          <cell r="AE1053">
            <v>8.7087481132509001</v>
          </cell>
          <cell r="AF1053">
            <v>9.6566510323931425</v>
          </cell>
          <cell r="AG1053">
            <v>8.298136442884914</v>
          </cell>
          <cell r="AH1053">
            <v>7.5420118690707527</v>
          </cell>
        </row>
        <row r="1054">
          <cell r="B1054">
            <v>2188</v>
          </cell>
          <cell r="C1054" t="str">
            <v>IL</v>
          </cell>
          <cell r="D1054" t="str">
            <v>Municipal</v>
          </cell>
          <cell r="E1054">
            <v>8.8812291942459258E-3</v>
          </cell>
          <cell r="F1054">
            <v>0</v>
          </cell>
          <cell r="G1054">
            <v>0</v>
          </cell>
          <cell r="H1054">
            <v>1610.7053895499735</v>
          </cell>
          <cell r="I1054">
            <v>11.608880937499999</v>
          </cell>
          <cell r="J1054">
            <v>0</v>
          </cell>
          <cell r="K1054">
            <v>0</v>
          </cell>
          <cell r="L1054">
            <v>0</v>
          </cell>
          <cell r="M1054">
            <v>0</v>
          </cell>
          <cell r="N1054">
            <v>1.8646818423464415E-2</v>
          </cell>
          <cell r="O1054">
            <v>10459.060425685924</v>
          </cell>
          <cell r="P1054">
            <v>29722.842590001012</v>
          </cell>
          <cell r="Q1054">
            <v>46816.654857083937</v>
          </cell>
          <cell r="R1054">
            <v>61146.693200564609</v>
          </cell>
          <cell r="S1054">
            <v>140702.69696644222</v>
          </cell>
          <cell r="T1054">
            <v>1032.4328125075526</v>
          </cell>
          <cell r="U1054">
            <v>1071.4036767567936</v>
          </cell>
          <cell r="V1054">
            <v>1132.2989108883539</v>
          </cell>
          <cell r="W1054">
            <v>1155.0031914774795</v>
          </cell>
          <cell r="X1054">
            <v>1199.6400479232045</v>
          </cell>
          <cell r="Y1054">
            <v>707.82978421646817</v>
          </cell>
          <cell r="Z1054">
            <v>784.78407079555961</v>
          </cell>
          <cell r="AA1054">
            <v>797.64479093898967</v>
          </cell>
          <cell r="AB1054">
            <v>805.97506476931483</v>
          </cell>
          <cell r="AC1054">
            <v>822.42529832390335</v>
          </cell>
          <cell r="AD1054">
            <v>5.8549749112134108</v>
          </cell>
          <cell r="AE1054">
            <v>8.7087481132509001</v>
          </cell>
          <cell r="AF1054">
            <v>9.6566510323931425</v>
          </cell>
          <cell r="AG1054">
            <v>8.298136442884914</v>
          </cell>
          <cell r="AH1054">
            <v>7.5420118690707527</v>
          </cell>
        </row>
        <row r="1055">
          <cell r="B1055">
            <v>2634</v>
          </cell>
          <cell r="C1055" t="str">
            <v>IL</v>
          </cell>
          <cell r="D1055" t="str">
            <v>Municipal</v>
          </cell>
          <cell r="E1055">
            <v>8.8812291942459258E-3</v>
          </cell>
          <cell r="F1055">
            <v>0</v>
          </cell>
          <cell r="G1055">
            <v>0</v>
          </cell>
          <cell r="H1055">
            <v>1610.7053895499735</v>
          </cell>
          <cell r="I1055">
            <v>11.608880937499999</v>
          </cell>
          <cell r="J1055">
            <v>0</v>
          </cell>
          <cell r="K1055">
            <v>0</v>
          </cell>
          <cell r="L1055">
            <v>0</v>
          </cell>
          <cell r="M1055">
            <v>0</v>
          </cell>
          <cell r="N1055">
            <v>1.8646818423464415E-2</v>
          </cell>
          <cell r="O1055">
            <v>10459.060425685924</v>
          </cell>
          <cell r="P1055">
            <v>29722.842590001012</v>
          </cell>
          <cell r="Q1055">
            <v>46816.654857083937</v>
          </cell>
          <cell r="R1055">
            <v>61146.693200564609</v>
          </cell>
          <cell r="S1055">
            <v>140702.69696644222</v>
          </cell>
          <cell r="T1055">
            <v>1032.4328125075526</v>
          </cell>
          <cell r="U1055">
            <v>1071.4036767567936</v>
          </cell>
          <cell r="V1055">
            <v>1132.2989108883539</v>
          </cell>
          <cell r="W1055">
            <v>1155.0031914774795</v>
          </cell>
          <cell r="X1055">
            <v>1199.6400479232045</v>
          </cell>
          <cell r="Y1055">
            <v>707.82978421646817</v>
          </cell>
          <cell r="Z1055">
            <v>784.78407079555961</v>
          </cell>
          <cell r="AA1055">
            <v>797.64479093898967</v>
          </cell>
          <cell r="AB1055">
            <v>805.97506476931483</v>
          </cell>
          <cell r="AC1055">
            <v>822.42529832390335</v>
          </cell>
          <cell r="AD1055">
            <v>5.8549749112134108</v>
          </cell>
          <cell r="AE1055">
            <v>8.7087481132509001</v>
          </cell>
          <cell r="AF1055">
            <v>9.6566510323931425</v>
          </cell>
          <cell r="AG1055">
            <v>8.298136442884914</v>
          </cell>
          <cell r="AH1055">
            <v>7.5420118690707527</v>
          </cell>
        </row>
        <row r="1056">
          <cell r="B1056">
            <v>3037</v>
          </cell>
          <cell r="C1056" t="str">
            <v>IL</v>
          </cell>
          <cell r="D1056" t="str">
            <v>Municipal</v>
          </cell>
          <cell r="E1056">
            <v>8.8812291942459258E-3</v>
          </cell>
          <cell r="F1056">
            <v>0</v>
          </cell>
          <cell r="G1056">
            <v>0</v>
          </cell>
          <cell r="H1056">
            <v>1610.7053895499735</v>
          </cell>
          <cell r="I1056">
            <v>11.608880937499999</v>
          </cell>
          <cell r="J1056">
            <v>0</v>
          </cell>
          <cell r="K1056">
            <v>0</v>
          </cell>
          <cell r="L1056">
            <v>0</v>
          </cell>
          <cell r="M1056">
            <v>0</v>
          </cell>
          <cell r="N1056">
            <v>1.8646818423464415E-2</v>
          </cell>
          <cell r="O1056">
            <v>10459.060425685924</v>
          </cell>
          <cell r="P1056">
            <v>29722.842590001012</v>
          </cell>
          <cell r="Q1056">
            <v>46816.654857083937</v>
          </cell>
          <cell r="R1056">
            <v>61146.693200564609</v>
          </cell>
          <cell r="S1056">
            <v>140702.69696644222</v>
          </cell>
          <cell r="T1056">
            <v>1032.4328125075526</v>
          </cell>
          <cell r="U1056">
            <v>1071.4036767567936</v>
          </cell>
          <cell r="V1056">
            <v>1132.2989108883539</v>
          </cell>
          <cell r="W1056">
            <v>1155.0031914774795</v>
          </cell>
          <cell r="X1056">
            <v>1199.6400479232045</v>
          </cell>
          <cell r="Y1056">
            <v>707.82978421646817</v>
          </cell>
          <cell r="Z1056">
            <v>784.78407079555961</v>
          </cell>
          <cell r="AA1056">
            <v>797.64479093898967</v>
          </cell>
          <cell r="AB1056">
            <v>805.97506476931483</v>
          </cell>
          <cell r="AC1056">
            <v>822.42529832390335</v>
          </cell>
          <cell r="AD1056">
            <v>5.8549749112134108</v>
          </cell>
          <cell r="AE1056">
            <v>8.7087481132509001</v>
          </cell>
          <cell r="AF1056">
            <v>9.6566510323931425</v>
          </cell>
          <cell r="AG1056">
            <v>8.298136442884914</v>
          </cell>
          <cell r="AH1056">
            <v>7.5420118690707527</v>
          </cell>
        </row>
        <row r="1057">
          <cell r="B1057">
            <v>3040</v>
          </cell>
          <cell r="C1057" t="str">
            <v>IL</v>
          </cell>
          <cell r="D1057" t="str">
            <v>Municipal</v>
          </cell>
          <cell r="E1057">
            <v>8.8812291942459258E-3</v>
          </cell>
          <cell r="F1057">
            <v>0</v>
          </cell>
          <cell r="G1057">
            <v>0</v>
          </cell>
          <cell r="H1057">
            <v>1610.7053895499735</v>
          </cell>
          <cell r="I1057">
            <v>11.608880937499999</v>
          </cell>
          <cell r="J1057">
            <v>0</v>
          </cell>
          <cell r="K1057">
            <v>0</v>
          </cell>
          <cell r="L1057">
            <v>0</v>
          </cell>
          <cell r="M1057">
            <v>0</v>
          </cell>
          <cell r="N1057">
            <v>1.8646818423464415E-2</v>
          </cell>
          <cell r="O1057">
            <v>10459.060425685924</v>
          </cell>
          <cell r="P1057">
            <v>29722.842590001012</v>
          </cell>
          <cell r="Q1057">
            <v>46816.654857083937</v>
          </cell>
          <cell r="R1057">
            <v>61146.693200564609</v>
          </cell>
          <cell r="S1057">
            <v>140702.69696644222</v>
          </cell>
          <cell r="T1057">
            <v>1032.4328125075526</v>
          </cell>
          <cell r="U1057">
            <v>1071.4036767567936</v>
          </cell>
          <cell r="V1057">
            <v>1132.2989108883539</v>
          </cell>
          <cell r="W1057">
            <v>1155.0031914774795</v>
          </cell>
          <cell r="X1057">
            <v>1199.6400479232045</v>
          </cell>
          <cell r="Y1057">
            <v>707.82978421646817</v>
          </cell>
          <cell r="Z1057">
            <v>784.78407079555961</v>
          </cell>
          <cell r="AA1057">
            <v>797.64479093898967</v>
          </cell>
          <cell r="AB1057">
            <v>805.97506476931483</v>
          </cell>
          <cell r="AC1057">
            <v>822.42529832390335</v>
          </cell>
          <cell r="AD1057">
            <v>5.8549749112134108</v>
          </cell>
          <cell r="AE1057">
            <v>8.7087481132509001</v>
          </cell>
          <cell r="AF1057">
            <v>9.6566510323931425</v>
          </cell>
          <cell r="AG1057">
            <v>8.298136442884914</v>
          </cell>
          <cell r="AH1057">
            <v>7.5420118690707527</v>
          </cell>
        </row>
        <row r="1058">
          <cell r="B1058">
            <v>3153</v>
          </cell>
          <cell r="C1058" t="str">
            <v>IL</v>
          </cell>
          <cell r="D1058" t="str">
            <v>Municipal</v>
          </cell>
          <cell r="E1058">
            <v>8.8812291942459258E-3</v>
          </cell>
          <cell r="F1058">
            <v>0</v>
          </cell>
          <cell r="G1058">
            <v>0</v>
          </cell>
          <cell r="H1058">
            <v>1610.7053895499735</v>
          </cell>
          <cell r="I1058">
            <v>11.608880937499999</v>
          </cell>
          <cell r="J1058">
            <v>0</v>
          </cell>
          <cell r="K1058">
            <v>0</v>
          </cell>
          <cell r="L1058">
            <v>0</v>
          </cell>
          <cell r="M1058">
            <v>0</v>
          </cell>
          <cell r="N1058">
            <v>1.8646818423464415E-2</v>
          </cell>
          <cell r="O1058">
            <v>10459.060425685924</v>
          </cell>
          <cell r="P1058">
            <v>29722.842590001012</v>
          </cell>
          <cell r="Q1058">
            <v>46816.654857083937</v>
          </cell>
          <cell r="R1058">
            <v>61146.693200564609</v>
          </cell>
          <cell r="S1058">
            <v>140702.69696644222</v>
          </cell>
          <cell r="T1058">
            <v>1032.4328125075526</v>
          </cell>
          <cell r="U1058">
            <v>1071.4036767567936</v>
          </cell>
          <cell r="V1058">
            <v>1132.2989108883539</v>
          </cell>
          <cell r="W1058">
            <v>1155.0031914774795</v>
          </cell>
          <cell r="X1058">
            <v>1199.6400479232045</v>
          </cell>
          <cell r="Y1058">
            <v>707.82978421646817</v>
          </cell>
          <cell r="Z1058">
            <v>784.78407079555961</v>
          </cell>
          <cell r="AA1058">
            <v>797.64479093898967</v>
          </cell>
          <cell r="AB1058">
            <v>805.97506476931483</v>
          </cell>
          <cell r="AC1058">
            <v>822.42529832390335</v>
          </cell>
          <cell r="AD1058">
            <v>5.8549749112134108</v>
          </cell>
          <cell r="AE1058">
            <v>8.7087481132509001</v>
          </cell>
          <cell r="AF1058">
            <v>9.6566510323931425</v>
          </cell>
          <cell r="AG1058">
            <v>8.298136442884914</v>
          </cell>
          <cell r="AH1058">
            <v>7.5420118690707527</v>
          </cell>
        </row>
        <row r="1059">
          <cell r="B1059">
            <v>6141</v>
          </cell>
          <cell r="C1059" t="str">
            <v>IL</v>
          </cell>
          <cell r="D1059" t="str">
            <v>Municipal</v>
          </cell>
          <cell r="E1059">
            <v>8.8812291942459258E-3</v>
          </cell>
          <cell r="F1059">
            <v>0</v>
          </cell>
          <cell r="G1059">
            <v>0</v>
          </cell>
          <cell r="H1059">
            <v>1610.7053895499735</v>
          </cell>
          <cell r="I1059">
            <v>11.608880937499999</v>
          </cell>
          <cell r="J1059">
            <v>0</v>
          </cell>
          <cell r="K1059">
            <v>0</v>
          </cell>
          <cell r="L1059">
            <v>0</v>
          </cell>
          <cell r="M1059">
            <v>0</v>
          </cell>
          <cell r="N1059">
            <v>1.8646818423464415E-2</v>
          </cell>
          <cell r="O1059">
            <v>10459.060425685924</v>
          </cell>
          <cell r="P1059">
            <v>29722.842590001012</v>
          </cell>
          <cell r="Q1059">
            <v>46816.654857083937</v>
          </cell>
          <cell r="R1059">
            <v>61146.693200564609</v>
          </cell>
          <cell r="S1059">
            <v>140702.69696644222</v>
          </cell>
          <cell r="T1059">
            <v>1032.4328125075526</v>
          </cell>
          <cell r="U1059">
            <v>1071.4036767567936</v>
          </cell>
          <cell r="V1059">
            <v>1132.2989108883539</v>
          </cell>
          <cell r="W1059">
            <v>1155.0031914774795</v>
          </cell>
          <cell r="X1059">
            <v>1199.6400479232045</v>
          </cell>
          <cell r="Y1059">
            <v>707.82978421646817</v>
          </cell>
          <cell r="Z1059">
            <v>784.78407079555961</v>
          </cell>
          <cell r="AA1059">
            <v>797.64479093898967</v>
          </cell>
          <cell r="AB1059">
            <v>805.97506476931483</v>
          </cell>
          <cell r="AC1059">
            <v>822.42529832390335</v>
          </cell>
          <cell r="AD1059">
            <v>5.8549749112134108</v>
          </cell>
          <cell r="AE1059">
            <v>8.7087481132509001</v>
          </cell>
          <cell r="AF1059">
            <v>9.6566510323931425</v>
          </cell>
          <cell r="AG1059">
            <v>8.298136442884914</v>
          </cell>
          <cell r="AH1059">
            <v>7.5420118690707527</v>
          </cell>
        </row>
        <row r="1060">
          <cell r="B1060">
            <v>6192</v>
          </cell>
          <cell r="C1060" t="str">
            <v>IL</v>
          </cell>
          <cell r="D1060" t="str">
            <v>Municipal</v>
          </cell>
          <cell r="E1060">
            <v>8.8812291942459258E-3</v>
          </cell>
          <cell r="F1060">
            <v>0</v>
          </cell>
          <cell r="G1060">
            <v>0</v>
          </cell>
          <cell r="H1060">
            <v>1610.7053895499735</v>
          </cell>
          <cell r="I1060">
            <v>11.608880937499999</v>
          </cell>
          <cell r="J1060">
            <v>0</v>
          </cell>
          <cell r="K1060">
            <v>0</v>
          </cell>
          <cell r="L1060">
            <v>0</v>
          </cell>
          <cell r="M1060">
            <v>0</v>
          </cell>
          <cell r="N1060">
            <v>1.8646818423464415E-2</v>
          </cell>
          <cell r="O1060">
            <v>10459.060425685924</v>
          </cell>
          <cell r="P1060">
            <v>29722.842590001012</v>
          </cell>
          <cell r="Q1060">
            <v>46816.654857083937</v>
          </cell>
          <cell r="R1060">
            <v>61146.693200564609</v>
          </cell>
          <cell r="S1060">
            <v>140702.69696644222</v>
          </cell>
          <cell r="T1060">
            <v>1032.4328125075526</v>
          </cell>
          <cell r="U1060">
            <v>1071.4036767567936</v>
          </cell>
          <cell r="V1060">
            <v>1132.2989108883539</v>
          </cell>
          <cell r="W1060">
            <v>1155.0031914774795</v>
          </cell>
          <cell r="X1060">
            <v>1199.6400479232045</v>
          </cell>
          <cell r="Y1060">
            <v>707.82978421646817</v>
          </cell>
          <cell r="Z1060">
            <v>784.78407079555961</v>
          </cell>
          <cell r="AA1060">
            <v>797.64479093898967</v>
          </cell>
          <cell r="AB1060">
            <v>805.97506476931483</v>
          </cell>
          <cell r="AC1060">
            <v>822.42529832390335</v>
          </cell>
          <cell r="AD1060">
            <v>5.8549749112134108</v>
          </cell>
          <cell r="AE1060">
            <v>8.7087481132509001</v>
          </cell>
          <cell r="AF1060">
            <v>9.6566510323931425</v>
          </cell>
          <cell r="AG1060">
            <v>8.298136442884914</v>
          </cell>
          <cell r="AH1060">
            <v>7.5420118690707527</v>
          </cell>
        </row>
        <row r="1061">
          <cell r="B1061">
            <v>6417</v>
          </cell>
          <cell r="C1061" t="str">
            <v>IL</v>
          </cell>
          <cell r="D1061" t="str">
            <v>Municipal</v>
          </cell>
          <cell r="E1061">
            <v>8.8812291942459258E-3</v>
          </cell>
          <cell r="F1061">
            <v>0</v>
          </cell>
          <cell r="G1061">
            <v>0</v>
          </cell>
          <cell r="H1061">
            <v>1610.7053895499735</v>
          </cell>
          <cell r="I1061">
            <v>11.608880937499999</v>
          </cell>
          <cell r="J1061">
            <v>0</v>
          </cell>
          <cell r="K1061">
            <v>0</v>
          </cell>
          <cell r="L1061">
            <v>0</v>
          </cell>
          <cell r="M1061">
            <v>0</v>
          </cell>
          <cell r="N1061">
            <v>1.8646818423464415E-2</v>
          </cell>
          <cell r="O1061">
            <v>10459.060425685924</v>
          </cell>
          <cell r="P1061">
            <v>29722.842590001012</v>
          </cell>
          <cell r="Q1061">
            <v>46816.654857083937</v>
          </cell>
          <cell r="R1061">
            <v>61146.693200564609</v>
          </cell>
          <cell r="S1061">
            <v>140702.69696644222</v>
          </cell>
          <cell r="T1061">
            <v>1032.4328125075526</v>
          </cell>
          <cell r="U1061">
            <v>1071.4036767567936</v>
          </cell>
          <cell r="V1061">
            <v>1132.2989108883539</v>
          </cell>
          <cell r="W1061">
            <v>1155.0031914774795</v>
          </cell>
          <cell r="X1061">
            <v>1199.6400479232045</v>
          </cell>
          <cell r="Y1061">
            <v>707.82978421646817</v>
          </cell>
          <cell r="Z1061">
            <v>784.78407079555961</v>
          </cell>
          <cell r="AA1061">
            <v>797.64479093898967</v>
          </cell>
          <cell r="AB1061">
            <v>805.97506476931483</v>
          </cell>
          <cell r="AC1061">
            <v>822.42529832390335</v>
          </cell>
          <cell r="AD1061">
            <v>5.8549749112134108</v>
          </cell>
          <cell r="AE1061">
            <v>8.7087481132509001</v>
          </cell>
          <cell r="AF1061">
            <v>9.6566510323931425</v>
          </cell>
          <cell r="AG1061">
            <v>8.298136442884914</v>
          </cell>
          <cell r="AH1061">
            <v>7.5420118690707527</v>
          </cell>
        </row>
        <row r="1062">
          <cell r="B1062">
            <v>7095</v>
          </cell>
          <cell r="C1062" t="str">
            <v>IL</v>
          </cell>
          <cell r="D1062" t="str">
            <v>Municipal</v>
          </cell>
          <cell r="E1062">
            <v>8.8812291942459258E-3</v>
          </cell>
          <cell r="F1062">
            <v>0</v>
          </cell>
          <cell r="G1062">
            <v>0</v>
          </cell>
          <cell r="H1062">
            <v>1610.7053895499735</v>
          </cell>
          <cell r="I1062">
            <v>11.608880937499999</v>
          </cell>
          <cell r="J1062">
            <v>0</v>
          </cell>
          <cell r="K1062">
            <v>0</v>
          </cell>
          <cell r="L1062">
            <v>0</v>
          </cell>
          <cell r="M1062">
            <v>0</v>
          </cell>
          <cell r="N1062">
            <v>1.8646818423464415E-2</v>
          </cell>
          <cell r="O1062">
            <v>10459.060425685924</v>
          </cell>
          <cell r="P1062">
            <v>29722.842590001012</v>
          </cell>
          <cell r="Q1062">
            <v>46816.654857083937</v>
          </cell>
          <cell r="R1062">
            <v>61146.693200564609</v>
          </cell>
          <cell r="S1062">
            <v>140702.69696644222</v>
          </cell>
          <cell r="T1062">
            <v>1032.4328125075526</v>
          </cell>
          <cell r="U1062">
            <v>1071.4036767567936</v>
          </cell>
          <cell r="V1062">
            <v>1132.2989108883539</v>
          </cell>
          <cell r="W1062">
            <v>1155.0031914774795</v>
          </cell>
          <cell r="X1062">
            <v>1199.6400479232045</v>
          </cell>
          <cell r="Y1062">
            <v>707.82978421646817</v>
          </cell>
          <cell r="Z1062">
            <v>784.78407079555961</v>
          </cell>
          <cell r="AA1062">
            <v>797.64479093898967</v>
          </cell>
          <cell r="AB1062">
            <v>805.97506476931483</v>
          </cell>
          <cell r="AC1062">
            <v>822.42529832390335</v>
          </cell>
          <cell r="AD1062">
            <v>5.8549749112134108</v>
          </cell>
          <cell r="AE1062">
            <v>8.7087481132509001</v>
          </cell>
          <cell r="AF1062">
            <v>9.6566510323931425</v>
          </cell>
          <cell r="AG1062">
            <v>8.298136442884914</v>
          </cell>
          <cell r="AH1062">
            <v>7.5420118690707527</v>
          </cell>
        </row>
        <row r="1063">
          <cell r="B1063">
            <v>7096</v>
          </cell>
          <cell r="C1063" t="str">
            <v>IL</v>
          </cell>
          <cell r="D1063" t="str">
            <v>Municipal</v>
          </cell>
          <cell r="E1063">
            <v>8.8812291942459258E-3</v>
          </cell>
          <cell r="F1063">
            <v>1</v>
          </cell>
          <cell r="G1063">
            <v>9355.5325511847259</v>
          </cell>
          <cell r="H1063">
            <v>9355.5325511847259</v>
          </cell>
          <cell r="I1063">
            <v>11.608880937499999</v>
          </cell>
          <cell r="J1063">
            <v>8853</v>
          </cell>
          <cell r="K1063">
            <v>81337</v>
          </cell>
          <cell r="L1063">
            <v>8694</v>
          </cell>
          <cell r="M1063">
            <v>9.3953166081272979E-2</v>
          </cell>
          <cell r="N1063">
            <v>9.3953166081272979E-2</v>
          </cell>
          <cell r="O1063">
            <v>10459.060425685924</v>
          </cell>
          <cell r="P1063">
            <v>29722.842590001012</v>
          </cell>
          <cell r="Q1063">
            <v>46816.654857083937</v>
          </cell>
          <cell r="R1063">
            <v>61146.693200564609</v>
          </cell>
          <cell r="S1063">
            <v>140702.69696644222</v>
          </cell>
          <cell r="T1063">
            <v>1032.4328125075526</v>
          </cell>
          <cell r="U1063">
            <v>1071.4036767567936</v>
          </cell>
          <cell r="V1063">
            <v>1132.2989108883539</v>
          </cell>
          <cell r="W1063">
            <v>1155.0031914774795</v>
          </cell>
          <cell r="X1063">
            <v>1199.6400479232045</v>
          </cell>
          <cell r="Y1063">
            <v>707.82978421646817</v>
          </cell>
          <cell r="Z1063">
            <v>784.78407079555961</v>
          </cell>
          <cell r="AA1063">
            <v>797.64479093898967</v>
          </cell>
          <cell r="AB1063">
            <v>805.97506476931483</v>
          </cell>
          <cell r="AC1063">
            <v>822.42529832390335</v>
          </cell>
          <cell r="AD1063">
            <v>5.8549749112134108</v>
          </cell>
          <cell r="AE1063">
            <v>8.7087481132509001</v>
          </cell>
          <cell r="AF1063">
            <v>9.6566510323931425</v>
          </cell>
          <cell r="AG1063">
            <v>8.298136442884914</v>
          </cell>
          <cell r="AH1063">
            <v>7.5420118690707527</v>
          </cell>
        </row>
        <row r="1064">
          <cell r="B1064">
            <v>8573</v>
          </cell>
          <cell r="C1064" t="str">
            <v>IL</v>
          </cell>
          <cell r="D1064" t="str">
            <v>Municipal</v>
          </cell>
          <cell r="E1064">
            <v>8.8812291942459258E-3</v>
          </cell>
          <cell r="F1064">
            <v>0</v>
          </cell>
          <cell r="G1064">
            <v>0</v>
          </cell>
          <cell r="H1064">
            <v>1610.7053895499735</v>
          </cell>
          <cell r="I1064">
            <v>11.608880937499999</v>
          </cell>
          <cell r="J1064">
            <v>0</v>
          </cell>
          <cell r="K1064">
            <v>0</v>
          </cell>
          <cell r="L1064">
            <v>0</v>
          </cell>
          <cell r="M1064">
            <v>0</v>
          </cell>
          <cell r="N1064">
            <v>1.8646818423464415E-2</v>
          </cell>
          <cell r="O1064">
            <v>10459.060425685924</v>
          </cell>
          <cell r="P1064">
            <v>29722.842590001012</v>
          </cell>
          <cell r="Q1064">
            <v>46816.654857083937</v>
          </cell>
          <cell r="R1064">
            <v>61146.693200564609</v>
          </cell>
          <cell r="S1064">
            <v>140702.69696644222</v>
          </cell>
          <cell r="T1064">
            <v>1032.4328125075526</v>
          </cell>
          <cell r="U1064">
            <v>1071.4036767567936</v>
          </cell>
          <cell r="V1064">
            <v>1132.2989108883539</v>
          </cell>
          <cell r="W1064">
            <v>1155.0031914774795</v>
          </cell>
          <cell r="X1064">
            <v>1199.6400479232045</v>
          </cell>
          <cell r="Y1064">
            <v>707.82978421646817</v>
          </cell>
          <cell r="Z1064">
            <v>784.78407079555961</v>
          </cell>
          <cell r="AA1064">
            <v>797.64479093898967</v>
          </cell>
          <cell r="AB1064">
            <v>805.97506476931483</v>
          </cell>
          <cell r="AC1064">
            <v>822.42529832390335</v>
          </cell>
          <cell r="AD1064">
            <v>5.8549749112134108</v>
          </cell>
          <cell r="AE1064">
            <v>8.7087481132509001</v>
          </cell>
          <cell r="AF1064">
            <v>9.6566510323931425</v>
          </cell>
          <cell r="AG1064">
            <v>8.298136442884914</v>
          </cell>
          <cell r="AH1064">
            <v>7.5420118690707527</v>
          </cell>
        </row>
        <row r="1065">
          <cell r="B1065">
            <v>11736</v>
          </cell>
          <cell r="C1065" t="str">
            <v>IL</v>
          </cell>
          <cell r="D1065" t="str">
            <v>Municipal</v>
          </cell>
          <cell r="E1065">
            <v>8.8812291942459258E-3</v>
          </cell>
          <cell r="F1065">
            <v>0</v>
          </cell>
          <cell r="G1065">
            <v>0</v>
          </cell>
          <cell r="H1065">
            <v>1610.7053895499735</v>
          </cell>
          <cell r="I1065">
            <v>11.608880937499999</v>
          </cell>
          <cell r="J1065">
            <v>0</v>
          </cell>
          <cell r="K1065">
            <v>0</v>
          </cell>
          <cell r="L1065">
            <v>0</v>
          </cell>
          <cell r="M1065">
            <v>0</v>
          </cell>
          <cell r="N1065">
            <v>1.8646818423464415E-2</v>
          </cell>
          <cell r="O1065">
            <v>10459.060425685924</v>
          </cell>
          <cell r="P1065">
            <v>29722.842590001012</v>
          </cell>
          <cell r="Q1065">
            <v>46816.654857083937</v>
          </cell>
          <cell r="R1065">
            <v>61146.693200564609</v>
          </cell>
          <cell r="S1065">
            <v>140702.69696644222</v>
          </cell>
          <cell r="T1065">
            <v>1032.4328125075526</v>
          </cell>
          <cell r="U1065">
            <v>1071.4036767567936</v>
          </cell>
          <cell r="V1065">
            <v>1132.2989108883539</v>
          </cell>
          <cell r="W1065">
            <v>1155.0031914774795</v>
          </cell>
          <cell r="X1065">
            <v>1199.6400479232045</v>
          </cell>
          <cell r="Y1065">
            <v>707.82978421646817</v>
          </cell>
          <cell r="Z1065">
            <v>784.78407079555961</v>
          </cell>
          <cell r="AA1065">
            <v>797.64479093898967</v>
          </cell>
          <cell r="AB1065">
            <v>805.97506476931483</v>
          </cell>
          <cell r="AC1065">
            <v>822.42529832390335</v>
          </cell>
          <cell r="AD1065">
            <v>5.8549749112134108</v>
          </cell>
          <cell r="AE1065">
            <v>8.7087481132509001</v>
          </cell>
          <cell r="AF1065">
            <v>9.6566510323931425</v>
          </cell>
          <cell r="AG1065">
            <v>8.298136442884914</v>
          </cell>
          <cell r="AH1065">
            <v>7.5420118690707527</v>
          </cell>
        </row>
        <row r="1066">
          <cell r="B1066">
            <v>11790</v>
          </cell>
          <cell r="C1066" t="str">
            <v>IL</v>
          </cell>
          <cell r="D1066" t="str">
            <v>Municipal</v>
          </cell>
          <cell r="E1066">
            <v>8.8812291942459258E-3</v>
          </cell>
          <cell r="F1066">
            <v>0</v>
          </cell>
          <cell r="G1066">
            <v>0</v>
          </cell>
          <cell r="H1066">
            <v>1610.7053895499735</v>
          </cell>
          <cell r="I1066">
            <v>11.608880937499999</v>
          </cell>
          <cell r="J1066">
            <v>0</v>
          </cell>
          <cell r="K1066">
            <v>0</v>
          </cell>
          <cell r="L1066">
            <v>0</v>
          </cell>
          <cell r="M1066">
            <v>0</v>
          </cell>
          <cell r="N1066">
            <v>1.8646818423464415E-2</v>
          </cell>
          <cell r="O1066">
            <v>10459.060425685924</v>
          </cell>
          <cell r="P1066">
            <v>29722.842590001012</v>
          </cell>
          <cell r="Q1066">
            <v>46816.654857083937</v>
          </cell>
          <cell r="R1066">
            <v>61146.693200564609</v>
          </cell>
          <cell r="S1066">
            <v>140702.69696644222</v>
          </cell>
          <cell r="T1066">
            <v>1032.4328125075526</v>
          </cell>
          <cell r="U1066">
            <v>1071.4036767567936</v>
          </cell>
          <cell r="V1066">
            <v>1132.2989108883539</v>
          </cell>
          <cell r="W1066">
            <v>1155.0031914774795</v>
          </cell>
          <cell r="X1066">
            <v>1199.6400479232045</v>
          </cell>
          <cell r="Y1066">
            <v>707.82978421646817</v>
          </cell>
          <cell r="Z1066">
            <v>784.78407079555961</v>
          </cell>
          <cell r="AA1066">
            <v>797.64479093898967</v>
          </cell>
          <cell r="AB1066">
            <v>805.97506476931483</v>
          </cell>
          <cell r="AC1066">
            <v>822.42529832390335</v>
          </cell>
          <cell r="AD1066">
            <v>5.8549749112134108</v>
          </cell>
          <cell r="AE1066">
            <v>8.7087481132509001</v>
          </cell>
          <cell r="AF1066">
            <v>9.6566510323931425</v>
          </cell>
          <cell r="AG1066">
            <v>8.298136442884914</v>
          </cell>
          <cell r="AH1066">
            <v>7.5420118690707527</v>
          </cell>
        </row>
        <row r="1067">
          <cell r="B1067">
            <v>12167</v>
          </cell>
          <cell r="C1067" t="str">
            <v>IL</v>
          </cell>
          <cell r="D1067" t="str">
            <v>Municipal</v>
          </cell>
          <cell r="E1067">
            <v>8.8812291942459258E-3</v>
          </cell>
          <cell r="F1067">
            <v>0</v>
          </cell>
          <cell r="G1067">
            <v>0</v>
          </cell>
          <cell r="H1067">
            <v>1610.7053895499735</v>
          </cell>
          <cell r="I1067">
            <v>11.608880937499999</v>
          </cell>
          <cell r="J1067">
            <v>0</v>
          </cell>
          <cell r="K1067">
            <v>0</v>
          </cell>
          <cell r="L1067">
            <v>0</v>
          </cell>
          <cell r="M1067">
            <v>0</v>
          </cell>
          <cell r="N1067">
            <v>1.8646818423464415E-2</v>
          </cell>
          <cell r="O1067">
            <v>10459.060425685924</v>
          </cell>
          <cell r="P1067">
            <v>29722.842590001012</v>
          </cell>
          <cell r="Q1067">
            <v>46816.654857083937</v>
          </cell>
          <cell r="R1067">
            <v>61146.693200564609</v>
          </cell>
          <cell r="S1067">
            <v>140702.69696644222</v>
          </cell>
          <cell r="T1067">
            <v>1032.4328125075526</v>
          </cell>
          <cell r="U1067">
            <v>1071.4036767567936</v>
          </cell>
          <cell r="V1067">
            <v>1132.2989108883539</v>
          </cell>
          <cell r="W1067">
            <v>1155.0031914774795</v>
          </cell>
          <cell r="X1067">
            <v>1199.6400479232045</v>
          </cell>
          <cell r="Y1067">
            <v>707.82978421646817</v>
          </cell>
          <cell r="Z1067">
            <v>784.78407079555961</v>
          </cell>
          <cell r="AA1067">
            <v>797.64479093898967</v>
          </cell>
          <cell r="AB1067">
            <v>805.97506476931483</v>
          </cell>
          <cell r="AC1067">
            <v>822.42529832390335</v>
          </cell>
          <cell r="AD1067">
            <v>5.8549749112134108</v>
          </cell>
          <cell r="AE1067">
            <v>8.7087481132509001</v>
          </cell>
          <cell r="AF1067">
            <v>9.6566510323931425</v>
          </cell>
          <cell r="AG1067">
            <v>8.298136442884914</v>
          </cell>
          <cell r="AH1067">
            <v>7.5420118690707527</v>
          </cell>
        </row>
        <row r="1068">
          <cell r="B1068">
            <v>12388</v>
          </cell>
          <cell r="C1068" t="str">
            <v>IL</v>
          </cell>
          <cell r="D1068" t="str">
            <v>Municipal</v>
          </cell>
          <cell r="E1068">
            <v>8.8812291942459258E-3</v>
          </cell>
          <cell r="F1068">
            <v>0</v>
          </cell>
          <cell r="G1068">
            <v>0</v>
          </cell>
          <cell r="H1068">
            <v>1610.7053895499735</v>
          </cell>
          <cell r="I1068">
            <v>11.608880937499999</v>
          </cell>
          <cell r="J1068">
            <v>0</v>
          </cell>
          <cell r="K1068">
            <v>0</v>
          </cell>
          <cell r="L1068">
            <v>0</v>
          </cell>
          <cell r="M1068">
            <v>0</v>
          </cell>
          <cell r="N1068">
            <v>1.8646818423464415E-2</v>
          </cell>
          <cell r="O1068">
            <v>10459.060425685924</v>
          </cell>
          <cell r="P1068">
            <v>29722.842590001012</v>
          </cell>
          <cell r="Q1068">
            <v>46816.654857083937</v>
          </cell>
          <cell r="R1068">
            <v>61146.693200564609</v>
          </cell>
          <cell r="S1068">
            <v>140702.69696644222</v>
          </cell>
          <cell r="T1068">
            <v>1032.4328125075526</v>
          </cell>
          <cell r="U1068">
            <v>1071.4036767567936</v>
          </cell>
          <cell r="V1068">
            <v>1132.2989108883539</v>
          </cell>
          <cell r="W1068">
            <v>1155.0031914774795</v>
          </cell>
          <cell r="X1068">
            <v>1199.6400479232045</v>
          </cell>
          <cell r="Y1068">
            <v>707.82978421646817</v>
          </cell>
          <cell r="Z1068">
            <v>784.78407079555961</v>
          </cell>
          <cell r="AA1068">
            <v>797.64479093898967</v>
          </cell>
          <cell r="AB1068">
            <v>805.97506476931483</v>
          </cell>
          <cell r="AC1068">
            <v>822.42529832390335</v>
          </cell>
          <cell r="AD1068">
            <v>5.8549749112134108</v>
          </cell>
          <cell r="AE1068">
            <v>8.7087481132509001</v>
          </cell>
          <cell r="AF1068">
            <v>9.6566510323931425</v>
          </cell>
          <cell r="AG1068">
            <v>8.298136442884914</v>
          </cell>
          <cell r="AH1068">
            <v>7.5420118690707527</v>
          </cell>
        </row>
        <row r="1069">
          <cell r="B1069">
            <v>13208</v>
          </cell>
          <cell r="C1069" t="str">
            <v>IL</v>
          </cell>
          <cell r="D1069" t="str">
            <v>Municipal</v>
          </cell>
          <cell r="E1069">
            <v>8.8812291942459258E-3</v>
          </cell>
          <cell r="F1069">
            <v>1</v>
          </cell>
          <cell r="G1069">
            <v>9642.7325954885018</v>
          </cell>
          <cell r="H1069">
            <v>9642.7325954885018</v>
          </cell>
          <cell r="I1069">
            <v>11.608880937499999</v>
          </cell>
          <cell r="J1069">
            <v>70482.8</v>
          </cell>
          <cell r="K1069">
            <v>525365</v>
          </cell>
          <cell r="L1069">
            <v>54483</v>
          </cell>
          <cell r="M1069">
            <v>0.11971288547692795</v>
          </cell>
          <cell r="N1069">
            <v>0.11971288547692795</v>
          </cell>
          <cell r="O1069">
            <v>10459.060425685924</v>
          </cell>
          <cell r="P1069">
            <v>29722.842590001012</v>
          </cell>
          <cell r="Q1069">
            <v>46816.654857083937</v>
          </cell>
          <cell r="R1069">
            <v>61146.693200564609</v>
          </cell>
          <cell r="S1069">
            <v>140702.69696644222</v>
          </cell>
          <cell r="T1069">
            <v>1032.4328125075526</v>
          </cell>
          <cell r="U1069">
            <v>1071.4036767567936</v>
          </cell>
          <cell r="V1069">
            <v>1132.2989108883539</v>
          </cell>
          <cell r="W1069">
            <v>1155.0031914774795</v>
          </cell>
          <cell r="X1069">
            <v>1199.6400479232045</v>
          </cell>
          <cell r="Y1069">
            <v>707.82978421646817</v>
          </cell>
          <cell r="Z1069">
            <v>784.78407079555961</v>
          </cell>
          <cell r="AA1069">
            <v>797.64479093898967</v>
          </cell>
          <cell r="AB1069">
            <v>805.97506476931483</v>
          </cell>
          <cell r="AC1069">
            <v>822.42529832390335</v>
          </cell>
          <cell r="AD1069">
            <v>5.8549749112134108</v>
          </cell>
          <cell r="AE1069">
            <v>8.7087481132509001</v>
          </cell>
          <cell r="AF1069">
            <v>9.6566510323931425</v>
          </cell>
          <cell r="AG1069">
            <v>8.298136442884914</v>
          </cell>
          <cell r="AH1069">
            <v>7.5420118690707527</v>
          </cell>
        </row>
        <row r="1070">
          <cell r="B1070">
            <v>13560</v>
          </cell>
          <cell r="C1070" t="str">
            <v>IL</v>
          </cell>
          <cell r="D1070" t="str">
            <v>Municipal</v>
          </cell>
          <cell r="E1070">
            <v>8.8812291942459258E-3</v>
          </cell>
          <cell r="F1070">
            <v>0</v>
          </cell>
          <cell r="G1070">
            <v>0</v>
          </cell>
          <cell r="H1070">
            <v>1610.7053895499735</v>
          </cell>
          <cell r="I1070">
            <v>11.608880937499999</v>
          </cell>
          <cell r="J1070">
            <v>0</v>
          </cell>
          <cell r="K1070">
            <v>0</v>
          </cell>
          <cell r="L1070">
            <v>0</v>
          </cell>
          <cell r="M1070">
            <v>0</v>
          </cell>
          <cell r="N1070">
            <v>1.8646818423464415E-2</v>
          </cell>
          <cell r="O1070">
            <v>10459.060425685924</v>
          </cell>
          <cell r="P1070">
            <v>29722.842590001012</v>
          </cell>
          <cell r="Q1070">
            <v>46816.654857083937</v>
          </cell>
          <cell r="R1070">
            <v>61146.693200564609</v>
          </cell>
          <cell r="S1070">
            <v>140702.69696644222</v>
          </cell>
          <cell r="T1070">
            <v>1032.4328125075526</v>
          </cell>
          <cell r="U1070">
            <v>1071.4036767567936</v>
          </cell>
          <cell r="V1070">
            <v>1132.2989108883539</v>
          </cell>
          <cell r="W1070">
            <v>1155.0031914774795</v>
          </cell>
          <cell r="X1070">
            <v>1199.6400479232045</v>
          </cell>
          <cell r="Y1070">
            <v>707.82978421646817</v>
          </cell>
          <cell r="Z1070">
            <v>784.78407079555961</v>
          </cell>
          <cell r="AA1070">
            <v>797.64479093898967</v>
          </cell>
          <cell r="AB1070">
            <v>805.97506476931483</v>
          </cell>
          <cell r="AC1070">
            <v>822.42529832390335</v>
          </cell>
          <cell r="AD1070">
            <v>5.8549749112134108</v>
          </cell>
          <cell r="AE1070">
            <v>8.7087481132509001</v>
          </cell>
          <cell r="AF1070">
            <v>9.6566510323931425</v>
          </cell>
          <cell r="AG1070">
            <v>8.298136442884914</v>
          </cell>
          <cell r="AH1070">
            <v>7.5420118690707527</v>
          </cell>
        </row>
        <row r="1071">
          <cell r="B1071">
            <v>13993</v>
          </cell>
          <cell r="C1071" t="str">
            <v>IL</v>
          </cell>
          <cell r="D1071" t="str">
            <v>Municipal</v>
          </cell>
          <cell r="E1071">
            <v>8.8812291942459258E-3</v>
          </cell>
          <cell r="F1071">
            <v>0</v>
          </cell>
          <cell r="G1071">
            <v>0</v>
          </cell>
          <cell r="H1071">
            <v>1610.7053895499735</v>
          </cell>
          <cell r="I1071">
            <v>11.608880937499999</v>
          </cell>
          <cell r="J1071">
            <v>0</v>
          </cell>
          <cell r="K1071">
            <v>0</v>
          </cell>
          <cell r="L1071">
            <v>0</v>
          </cell>
          <cell r="M1071">
            <v>0</v>
          </cell>
          <cell r="N1071">
            <v>1.8646818423464415E-2</v>
          </cell>
          <cell r="O1071">
            <v>10459.060425685924</v>
          </cell>
          <cell r="P1071">
            <v>29722.842590001012</v>
          </cell>
          <cell r="Q1071">
            <v>46816.654857083937</v>
          </cell>
          <cell r="R1071">
            <v>61146.693200564609</v>
          </cell>
          <cell r="S1071">
            <v>140702.69696644222</v>
          </cell>
          <cell r="T1071">
            <v>1032.4328125075526</v>
          </cell>
          <cell r="U1071">
            <v>1071.4036767567936</v>
          </cell>
          <cell r="V1071">
            <v>1132.2989108883539</v>
          </cell>
          <cell r="W1071">
            <v>1155.0031914774795</v>
          </cell>
          <cell r="X1071">
            <v>1199.6400479232045</v>
          </cell>
          <cell r="Y1071">
            <v>707.82978421646817</v>
          </cell>
          <cell r="Z1071">
            <v>784.78407079555961</v>
          </cell>
          <cell r="AA1071">
            <v>797.64479093898967</v>
          </cell>
          <cell r="AB1071">
            <v>805.97506476931483</v>
          </cell>
          <cell r="AC1071">
            <v>822.42529832390335</v>
          </cell>
          <cell r="AD1071">
            <v>5.8549749112134108</v>
          </cell>
          <cell r="AE1071">
            <v>8.7087481132509001</v>
          </cell>
          <cell r="AF1071">
            <v>9.6566510323931425</v>
          </cell>
          <cell r="AG1071">
            <v>8.298136442884914</v>
          </cell>
          <cell r="AH1071">
            <v>7.5420118690707527</v>
          </cell>
        </row>
        <row r="1072">
          <cell r="B1072">
            <v>14840</v>
          </cell>
          <cell r="C1072" t="str">
            <v>IL</v>
          </cell>
          <cell r="D1072" t="str">
            <v>Municipal</v>
          </cell>
          <cell r="E1072">
            <v>8.8812291942459258E-3</v>
          </cell>
          <cell r="F1072">
            <v>1</v>
          </cell>
          <cell r="G1072">
            <v>8072.0625528317833</v>
          </cell>
          <cell r="H1072">
            <v>8072.0625528317833</v>
          </cell>
          <cell r="I1072">
            <v>11.608880937499999</v>
          </cell>
          <cell r="J1072">
            <v>4618</v>
          </cell>
          <cell r="K1072">
            <v>38197</v>
          </cell>
          <cell r="L1072">
            <v>4732</v>
          </cell>
          <cell r="M1072">
            <v>0.10364168141071289</v>
          </cell>
          <cell r="N1072">
            <v>0.10364168141071289</v>
          </cell>
          <cell r="O1072">
            <v>10459.060425685924</v>
          </cell>
          <cell r="P1072">
            <v>29722.842590001012</v>
          </cell>
          <cell r="Q1072">
            <v>46816.654857083937</v>
          </cell>
          <cell r="R1072">
            <v>61146.693200564609</v>
          </cell>
          <cell r="S1072">
            <v>140702.69696644222</v>
          </cell>
          <cell r="T1072">
            <v>1032.4328125075526</v>
          </cell>
          <cell r="U1072">
            <v>1071.4036767567936</v>
          </cell>
          <cell r="V1072">
            <v>1132.2989108883539</v>
          </cell>
          <cell r="W1072">
            <v>1155.0031914774795</v>
          </cell>
          <cell r="X1072">
            <v>1199.6400479232045</v>
          </cell>
          <cell r="Y1072">
            <v>707.82978421646817</v>
          </cell>
          <cell r="Z1072">
            <v>784.78407079555961</v>
          </cell>
          <cell r="AA1072">
            <v>797.64479093898967</v>
          </cell>
          <cell r="AB1072">
            <v>805.97506476931483</v>
          </cell>
          <cell r="AC1072">
            <v>822.42529832390335</v>
          </cell>
          <cell r="AD1072">
            <v>5.8549749112134108</v>
          </cell>
          <cell r="AE1072">
            <v>8.7087481132509001</v>
          </cell>
          <cell r="AF1072">
            <v>9.6566510323931425</v>
          </cell>
          <cell r="AG1072">
            <v>8.298136442884914</v>
          </cell>
          <cell r="AH1072">
            <v>7.5420118690707527</v>
          </cell>
        </row>
        <row r="1073">
          <cell r="B1073">
            <v>15388</v>
          </cell>
          <cell r="C1073" t="str">
            <v>IL</v>
          </cell>
          <cell r="D1073" t="str">
            <v>Municipal</v>
          </cell>
          <cell r="E1073">
            <v>8.8812291942459258E-3</v>
          </cell>
          <cell r="F1073">
            <v>0</v>
          </cell>
          <cell r="G1073">
            <v>0</v>
          </cell>
          <cell r="H1073">
            <v>1610.7053895499735</v>
          </cell>
          <cell r="I1073">
            <v>11.608880937499999</v>
          </cell>
          <cell r="J1073">
            <v>0</v>
          </cell>
          <cell r="K1073">
            <v>0</v>
          </cell>
          <cell r="L1073">
            <v>0</v>
          </cell>
          <cell r="M1073">
            <v>0</v>
          </cell>
          <cell r="N1073">
            <v>1.8646818423464415E-2</v>
          </cell>
          <cell r="O1073">
            <v>10459.060425685924</v>
          </cell>
          <cell r="P1073">
            <v>29722.842590001012</v>
          </cell>
          <cell r="Q1073">
            <v>46816.654857083937</v>
          </cell>
          <cell r="R1073">
            <v>61146.693200564609</v>
          </cell>
          <cell r="S1073">
            <v>140702.69696644222</v>
          </cell>
          <cell r="T1073">
            <v>1032.4328125075526</v>
          </cell>
          <cell r="U1073">
            <v>1071.4036767567936</v>
          </cell>
          <cell r="V1073">
            <v>1132.2989108883539</v>
          </cell>
          <cell r="W1073">
            <v>1155.0031914774795</v>
          </cell>
          <cell r="X1073">
            <v>1199.6400479232045</v>
          </cell>
          <cell r="Y1073">
            <v>707.82978421646817</v>
          </cell>
          <cell r="Z1073">
            <v>784.78407079555961</v>
          </cell>
          <cell r="AA1073">
            <v>797.64479093898967</v>
          </cell>
          <cell r="AB1073">
            <v>805.97506476931483</v>
          </cell>
          <cell r="AC1073">
            <v>822.42529832390335</v>
          </cell>
          <cell r="AD1073">
            <v>5.8549749112134108</v>
          </cell>
          <cell r="AE1073">
            <v>8.7087481132509001</v>
          </cell>
          <cell r="AF1073">
            <v>9.6566510323931425</v>
          </cell>
          <cell r="AG1073">
            <v>8.298136442884914</v>
          </cell>
          <cell r="AH1073">
            <v>7.5420118690707527</v>
          </cell>
        </row>
        <row r="1074">
          <cell r="B1074">
            <v>15772</v>
          </cell>
          <cell r="C1074" t="str">
            <v>IL</v>
          </cell>
          <cell r="D1074" t="str">
            <v>Municipal</v>
          </cell>
          <cell r="E1074">
            <v>8.8812291942459258E-3</v>
          </cell>
          <cell r="F1074">
            <v>0</v>
          </cell>
          <cell r="G1074">
            <v>0</v>
          </cell>
          <cell r="H1074">
            <v>1610.7053895499735</v>
          </cell>
          <cell r="I1074">
            <v>11.608880937499999</v>
          </cell>
          <cell r="J1074">
            <v>0</v>
          </cell>
          <cell r="K1074">
            <v>0</v>
          </cell>
          <cell r="L1074">
            <v>0</v>
          </cell>
          <cell r="M1074">
            <v>0</v>
          </cell>
          <cell r="N1074">
            <v>1.8646818423464415E-2</v>
          </cell>
          <cell r="O1074">
            <v>10459.060425685924</v>
          </cell>
          <cell r="P1074">
            <v>29722.842590001012</v>
          </cell>
          <cell r="Q1074">
            <v>46816.654857083937</v>
          </cell>
          <cell r="R1074">
            <v>61146.693200564609</v>
          </cell>
          <cell r="S1074">
            <v>140702.69696644222</v>
          </cell>
          <cell r="T1074">
            <v>1032.4328125075526</v>
          </cell>
          <cell r="U1074">
            <v>1071.4036767567936</v>
          </cell>
          <cell r="V1074">
            <v>1132.2989108883539</v>
          </cell>
          <cell r="W1074">
            <v>1155.0031914774795</v>
          </cell>
          <cell r="X1074">
            <v>1199.6400479232045</v>
          </cell>
          <cell r="Y1074">
            <v>707.82978421646817</v>
          </cell>
          <cell r="Z1074">
            <v>784.78407079555961</v>
          </cell>
          <cell r="AA1074">
            <v>797.64479093898967</v>
          </cell>
          <cell r="AB1074">
            <v>805.97506476931483</v>
          </cell>
          <cell r="AC1074">
            <v>822.42529832390335</v>
          </cell>
          <cell r="AD1074">
            <v>5.8549749112134108</v>
          </cell>
          <cell r="AE1074">
            <v>8.7087481132509001</v>
          </cell>
          <cell r="AF1074">
            <v>9.6566510323931425</v>
          </cell>
          <cell r="AG1074">
            <v>8.298136442884914</v>
          </cell>
          <cell r="AH1074">
            <v>7.5420118690707527</v>
          </cell>
        </row>
        <row r="1075">
          <cell r="B1075">
            <v>16198</v>
          </cell>
          <cell r="C1075" t="str">
            <v>IL</v>
          </cell>
          <cell r="D1075" t="str">
            <v>Municipal</v>
          </cell>
          <cell r="E1075">
            <v>8.8812291942459258E-3</v>
          </cell>
          <cell r="F1075">
            <v>0</v>
          </cell>
          <cell r="G1075">
            <v>0</v>
          </cell>
          <cell r="H1075">
            <v>1610.7053895499735</v>
          </cell>
          <cell r="I1075">
            <v>11.608880937499999</v>
          </cell>
          <cell r="J1075">
            <v>0</v>
          </cell>
          <cell r="K1075">
            <v>0</v>
          </cell>
          <cell r="L1075">
            <v>0</v>
          </cell>
          <cell r="M1075">
            <v>0</v>
          </cell>
          <cell r="N1075">
            <v>1.8646818423464415E-2</v>
          </cell>
          <cell r="O1075">
            <v>10459.060425685924</v>
          </cell>
          <cell r="P1075">
            <v>29722.842590001012</v>
          </cell>
          <cell r="Q1075">
            <v>46816.654857083937</v>
          </cell>
          <cell r="R1075">
            <v>61146.693200564609</v>
          </cell>
          <cell r="S1075">
            <v>140702.69696644222</v>
          </cell>
          <cell r="T1075">
            <v>1032.4328125075526</v>
          </cell>
          <cell r="U1075">
            <v>1071.4036767567936</v>
          </cell>
          <cell r="V1075">
            <v>1132.2989108883539</v>
          </cell>
          <cell r="W1075">
            <v>1155.0031914774795</v>
          </cell>
          <cell r="X1075">
            <v>1199.6400479232045</v>
          </cell>
          <cell r="Y1075">
            <v>707.82978421646817</v>
          </cell>
          <cell r="Z1075">
            <v>784.78407079555961</v>
          </cell>
          <cell r="AA1075">
            <v>797.64479093898967</v>
          </cell>
          <cell r="AB1075">
            <v>805.97506476931483</v>
          </cell>
          <cell r="AC1075">
            <v>822.42529832390335</v>
          </cell>
          <cell r="AD1075">
            <v>5.8549749112134108</v>
          </cell>
          <cell r="AE1075">
            <v>8.7087481132509001</v>
          </cell>
          <cell r="AF1075">
            <v>9.6566510323931425</v>
          </cell>
          <cell r="AG1075">
            <v>8.298136442884914</v>
          </cell>
          <cell r="AH1075">
            <v>7.5420118690707527</v>
          </cell>
        </row>
        <row r="1076">
          <cell r="B1076">
            <v>16269</v>
          </cell>
          <cell r="C1076" t="str">
            <v>IL</v>
          </cell>
          <cell r="D1076" t="str">
            <v>Municipal</v>
          </cell>
          <cell r="E1076">
            <v>8.8812291942459258E-3</v>
          </cell>
          <cell r="F1076">
            <v>0</v>
          </cell>
          <cell r="G1076">
            <v>0</v>
          </cell>
          <cell r="H1076">
            <v>1610.7053895499735</v>
          </cell>
          <cell r="I1076">
            <v>11.608880937499999</v>
          </cell>
          <cell r="J1076">
            <v>0</v>
          </cell>
          <cell r="K1076">
            <v>0</v>
          </cell>
          <cell r="L1076">
            <v>0</v>
          </cell>
          <cell r="M1076">
            <v>0</v>
          </cell>
          <cell r="N1076">
            <v>1.8646818423464415E-2</v>
          </cell>
          <cell r="O1076">
            <v>10459.060425685924</v>
          </cell>
          <cell r="P1076">
            <v>29722.842590001012</v>
          </cell>
          <cell r="Q1076">
            <v>46816.654857083937</v>
          </cell>
          <cell r="R1076">
            <v>61146.693200564609</v>
          </cell>
          <cell r="S1076">
            <v>140702.69696644222</v>
          </cell>
          <cell r="T1076">
            <v>1032.4328125075526</v>
          </cell>
          <cell r="U1076">
            <v>1071.4036767567936</v>
          </cell>
          <cell r="V1076">
            <v>1132.2989108883539</v>
          </cell>
          <cell r="W1076">
            <v>1155.0031914774795</v>
          </cell>
          <cell r="X1076">
            <v>1199.6400479232045</v>
          </cell>
          <cell r="Y1076">
            <v>707.82978421646817</v>
          </cell>
          <cell r="Z1076">
            <v>784.78407079555961</v>
          </cell>
          <cell r="AA1076">
            <v>797.64479093898967</v>
          </cell>
          <cell r="AB1076">
            <v>805.97506476931483</v>
          </cell>
          <cell r="AC1076">
            <v>822.42529832390335</v>
          </cell>
          <cell r="AD1076">
            <v>5.8549749112134108</v>
          </cell>
          <cell r="AE1076">
            <v>8.7087481132509001</v>
          </cell>
          <cell r="AF1076">
            <v>9.6566510323931425</v>
          </cell>
          <cell r="AG1076">
            <v>8.298136442884914</v>
          </cell>
          <cell r="AH1076">
            <v>7.5420118690707527</v>
          </cell>
        </row>
        <row r="1077">
          <cell r="B1077">
            <v>17828</v>
          </cell>
          <cell r="C1077" t="str">
            <v>IL</v>
          </cell>
          <cell r="D1077" t="str">
            <v>Municipal</v>
          </cell>
          <cell r="E1077">
            <v>8.8812291942459258E-3</v>
          </cell>
          <cell r="F1077">
            <v>1</v>
          </cell>
          <cell r="G1077">
            <v>10274.43101292205</v>
          </cell>
          <cell r="H1077">
            <v>10274.43101292205</v>
          </cell>
          <cell r="I1077">
            <v>11.608880937499999</v>
          </cell>
          <cell r="J1077">
            <v>72426.3</v>
          </cell>
          <cell r="K1077">
            <v>616209</v>
          </cell>
          <cell r="L1077">
            <v>59975</v>
          </cell>
          <cell r="M1077">
            <v>0.10397671632397652</v>
          </cell>
          <cell r="N1077">
            <v>0.10397671632397652</v>
          </cell>
          <cell r="O1077">
            <v>10459.060425685924</v>
          </cell>
          <cell r="P1077">
            <v>29722.842590001012</v>
          </cell>
          <cell r="Q1077">
            <v>46816.654857083937</v>
          </cell>
          <cell r="R1077">
            <v>61146.693200564609</v>
          </cell>
          <cell r="S1077">
            <v>140702.69696644222</v>
          </cell>
          <cell r="T1077">
            <v>1032.4328125075526</v>
          </cell>
          <cell r="U1077">
            <v>1071.4036767567936</v>
          </cell>
          <cell r="V1077">
            <v>1132.2989108883539</v>
          </cell>
          <cell r="W1077">
            <v>1155.0031914774795</v>
          </cell>
          <cell r="X1077">
            <v>1199.6400479232045</v>
          </cell>
          <cell r="Y1077">
            <v>707.82978421646817</v>
          </cell>
          <cell r="Z1077">
            <v>784.78407079555961</v>
          </cell>
          <cell r="AA1077">
            <v>797.64479093898967</v>
          </cell>
          <cell r="AB1077">
            <v>805.97506476931483</v>
          </cell>
          <cell r="AC1077">
            <v>822.42529832390335</v>
          </cell>
          <cell r="AD1077">
            <v>5.8549749112134108</v>
          </cell>
          <cell r="AE1077">
            <v>8.7087481132509001</v>
          </cell>
          <cell r="AF1077">
            <v>9.6566510323931425</v>
          </cell>
          <cell r="AG1077">
            <v>8.298136442884914</v>
          </cell>
          <cell r="AH1077">
            <v>7.5420118690707527</v>
          </cell>
        </row>
        <row r="1078">
          <cell r="B1078">
            <v>17860</v>
          </cell>
          <cell r="C1078" t="str">
            <v>IL</v>
          </cell>
          <cell r="D1078" t="str">
            <v>Municipal</v>
          </cell>
          <cell r="E1078">
            <v>8.8812291942459258E-3</v>
          </cell>
          <cell r="F1078">
            <v>1</v>
          </cell>
          <cell r="G1078">
            <v>8909.7247439901221</v>
          </cell>
          <cell r="H1078">
            <v>8909.7247439901221</v>
          </cell>
          <cell r="I1078">
            <v>11.608880937499999</v>
          </cell>
          <cell r="J1078">
            <v>17934.7</v>
          </cell>
          <cell r="K1078">
            <v>122678</v>
          </cell>
          <cell r="L1078">
            <v>13769</v>
          </cell>
          <cell r="M1078">
            <v>0.13055794698689863</v>
          </cell>
          <cell r="N1078">
            <v>0.13055794698689863</v>
          </cell>
          <cell r="O1078">
            <v>10459.060425685924</v>
          </cell>
          <cell r="P1078">
            <v>29722.842590001012</v>
          </cell>
          <cell r="Q1078">
            <v>46816.654857083937</v>
          </cell>
          <cell r="R1078">
            <v>61146.693200564609</v>
          </cell>
          <cell r="S1078">
            <v>140702.69696644222</v>
          </cell>
          <cell r="T1078">
            <v>1032.4328125075526</v>
          </cell>
          <cell r="U1078">
            <v>1071.4036767567936</v>
          </cell>
          <cell r="V1078">
            <v>1132.2989108883539</v>
          </cell>
          <cell r="W1078">
            <v>1155.0031914774795</v>
          </cell>
          <cell r="X1078">
            <v>1199.6400479232045</v>
          </cell>
          <cell r="Y1078">
            <v>707.82978421646817</v>
          </cell>
          <cell r="Z1078">
            <v>784.78407079555961</v>
          </cell>
          <cell r="AA1078">
            <v>797.64479093898967</v>
          </cell>
          <cell r="AB1078">
            <v>805.97506476931483</v>
          </cell>
          <cell r="AC1078">
            <v>822.42529832390335</v>
          </cell>
          <cell r="AD1078">
            <v>5.8549749112134108</v>
          </cell>
          <cell r="AE1078">
            <v>8.7087481132509001</v>
          </cell>
          <cell r="AF1078">
            <v>9.6566510323931425</v>
          </cell>
          <cell r="AG1078">
            <v>8.298136442884914</v>
          </cell>
          <cell r="AH1078">
            <v>7.5420118690707527</v>
          </cell>
        </row>
        <row r="1079">
          <cell r="B1079">
            <v>18277</v>
          </cell>
          <cell r="C1079" t="str">
            <v>IL</v>
          </cell>
          <cell r="D1079" t="str">
            <v>Municipal</v>
          </cell>
          <cell r="E1079">
            <v>8.8812291942459258E-3</v>
          </cell>
          <cell r="F1079">
            <v>0</v>
          </cell>
          <cell r="G1079">
            <v>0</v>
          </cell>
          <cell r="H1079">
            <v>1610.7053895499735</v>
          </cell>
          <cell r="I1079">
            <v>11.608880937499999</v>
          </cell>
          <cell r="J1079">
            <v>0</v>
          </cell>
          <cell r="K1079">
            <v>0</v>
          </cell>
          <cell r="L1079">
            <v>0</v>
          </cell>
          <cell r="M1079">
            <v>0</v>
          </cell>
          <cell r="N1079">
            <v>1.8646818423464415E-2</v>
          </cell>
          <cell r="O1079">
            <v>10459.060425685924</v>
          </cell>
          <cell r="P1079">
            <v>29722.842590001012</v>
          </cell>
          <cell r="Q1079">
            <v>46816.654857083937</v>
          </cell>
          <cell r="R1079">
            <v>61146.693200564609</v>
          </cell>
          <cell r="S1079">
            <v>140702.69696644222</v>
          </cell>
          <cell r="T1079">
            <v>1032.4328125075526</v>
          </cell>
          <cell r="U1079">
            <v>1071.4036767567936</v>
          </cell>
          <cell r="V1079">
            <v>1132.2989108883539</v>
          </cell>
          <cell r="W1079">
            <v>1155.0031914774795</v>
          </cell>
          <cell r="X1079">
            <v>1199.6400479232045</v>
          </cell>
          <cell r="Y1079">
            <v>707.82978421646817</v>
          </cell>
          <cell r="Z1079">
            <v>784.78407079555961</v>
          </cell>
          <cell r="AA1079">
            <v>797.64479093898967</v>
          </cell>
          <cell r="AB1079">
            <v>805.97506476931483</v>
          </cell>
          <cell r="AC1079">
            <v>822.42529832390335</v>
          </cell>
          <cell r="AD1079">
            <v>5.8549749112134108</v>
          </cell>
          <cell r="AE1079">
            <v>8.7087481132509001</v>
          </cell>
          <cell r="AF1079">
            <v>9.6566510323931425</v>
          </cell>
          <cell r="AG1079">
            <v>8.298136442884914</v>
          </cell>
          <cell r="AH1079">
            <v>7.5420118690707527</v>
          </cell>
        </row>
        <row r="1080">
          <cell r="B1080">
            <v>20180</v>
          </cell>
          <cell r="C1080" t="str">
            <v>IL</v>
          </cell>
          <cell r="D1080" t="str">
            <v>Municipal</v>
          </cell>
          <cell r="E1080">
            <v>8.8812291942459258E-3</v>
          </cell>
          <cell r="F1080">
            <v>0</v>
          </cell>
          <cell r="G1080">
            <v>0</v>
          </cell>
          <cell r="H1080">
            <v>1610.7053895499735</v>
          </cell>
          <cell r="I1080">
            <v>11.608880937499999</v>
          </cell>
          <cell r="J1080">
            <v>0</v>
          </cell>
          <cell r="K1080">
            <v>0</v>
          </cell>
          <cell r="L1080">
            <v>0</v>
          </cell>
          <cell r="M1080">
            <v>0</v>
          </cell>
          <cell r="N1080">
            <v>1.8646818423464415E-2</v>
          </cell>
          <cell r="O1080">
            <v>10459.060425685924</v>
          </cell>
          <cell r="P1080">
            <v>29722.842590001012</v>
          </cell>
          <cell r="Q1080">
            <v>46816.654857083937</v>
          </cell>
          <cell r="R1080">
            <v>61146.693200564609</v>
          </cell>
          <cell r="S1080">
            <v>140702.69696644222</v>
          </cell>
          <cell r="T1080">
            <v>1032.4328125075526</v>
          </cell>
          <cell r="U1080">
            <v>1071.4036767567936</v>
          </cell>
          <cell r="V1080">
            <v>1132.2989108883539</v>
          </cell>
          <cell r="W1080">
            <v>1155.0031914774795</v>
          </cell>
          <cell r="X1080">
            <v>1199.6400479232045</v>
          </cell>
          <cell r="Y1080">
            <v>707.82978421646817</v>
          </cell>
          <cell r="Z1080">
            <v>784.78407079555961</v>
          </cell>
          <cell r="AA1080">
            <v>797.64479093898967</v>
          </cell>
          <cell r="AB1080">
            <v>805.97506476931483</v>
          </cell>
          <cell r="AC1080">
            <v>822.42529832390335</v>
          </cell>
          <cell r="AD1080">
            <v>5.8549749112134108</v>
          </cell>
          <cell r="AE1080">
            <v>8.7087481132509001</v>
          </cell>
          <cell r="AF1080">
            <v>9.6566510323931425</v>
          </cell>
          <cell r="AG1080">
            <v>8.298136442884914</v>
          </cell>
          <cell r="AH1080">
            <v>7.5420118690707527</v>
          </cell>
        </row>
        <row r="1081">
          <cell r="B1081">
            <v>16179</v>
          </cell>
          <cell r="C1081" t="str">
            <v>IL</v>
          </cell>
          <cell r="D1081" t="str">
            <v>Municipal</v>
          </cell>
          <cell r="E1081">
            <v>8.8812291942459258E-3</v>
          </cell>
          <cell r="F1081">
            <v>1</v>
          </cell>
          <cell r="G1081">
            <v>10584.80625424881</v>
          </cell>
          <cell r="H1081">
            <v>10584.80625424881</v>
          </cell>
          <cell r="I1081">
            <v>11.608880937499999</v>
          </cell>
          <cell r="J1081">
            <v>6263</v>
          </cell>
          <cell r="K1081">
            <v>62281</v>
          </cell>
          <cell r="L1081">
            <v>5884</v>
          </cell>
          <cell r="M1081">
            <v>8.7399369547133163E-2</v>
          </cell>
          <cell r="N1081">
            <v>8.7399369547133163E-2</v>
          </cell>
          <cell r="O1081">
            <v>10459.060425685924</v>
          </cell>
          <cell r="P1081">
            <v>29722.842590001012</v>
          </cell>
          <cell r="Q1081">
            <v>46816.654857083937</v>
          </cell>
          <cell r="R1081">
            <v>61146.693200564609</v>
          </cell>
          <cell r="S1081">
            <v>140702.69696644222</v>
          </cell>
          <cell r="T1081">
            <v>1032.4328125075526</v>
          </cell>
          <cell r="U1081">
            <v>1071.4036767567936</v>
          </cell>
          <cell r="V1081">
            <v>1132.2989108883539</v>
          </cell>
          <cell r="W1081">
            <v>1155.0031914774795</v>
          </cell>
          <cell r="X1081">
            <v>1199.6400479232045</v>
          </cell>
          <cell r="Y1081">
            <v>707.82978421646817</v>
          </cell>
          <cell r="Z1081">
            <v>784.78407079555961</v>
          </cell>
          <cell r="AA1081">
            <v>797.64479093898967</v>
          </cell>
          <cell r="AB1081">
            <v>805.97506476931483</v>
          </cell>
          <cell r="AC1081">
            <v>822.42529832390335</v>
          </cell>
          <cell r="AD1081">
            <v>5.8549749112134108</v>
          </cell>
          <cell r="AE1081">
            <v>8.7087481132509001</v>
          </cell>
          <cell r="AF1081">
            <v>9.6566510323931425</v>
          </cell>
          <cell r="AG1081">
            <v>8.298136442884914</v>
          </cell>
          <cell r="AH1081">
            <v>7.5420118690707527</v>
          </cell>
        </row>
        <row r="1082">
          <cell r="B1082">
            <v>1648</v>
          </cell>
          <cell r="C1082" t="str">
            <v>IL</v>
          </cell>
          <cell r="D1082" t="str">
            <v>Municipal</v>
          </cell>
          <cell r="E1082">
            <v>8.8812291942459258E-3</v>
          </cell>
          <cell r="F1082">
            <v>0</v>
          </cell>
          <cell r="G1082">
            <v>0</v>
          </cell>
          <cell r="H1082">
            <v>1610.7053895499735</v>
          </cell>
          <cell r="I1082">
            <v>11.608880937499999</v>
          </cell>
          <cell r="J1082">
            <v>0</v>
          </cell>
          <cell r="K1082">
            <v>0</v>
          </cell>
          <cell r="L1082">
            <v>0</v>
          </cell>
          <cell r="M1082">
            <v>0</v>
          </cell>
          <cell r="N1082">
            <v>1.8646818423464415E-2</v>
          </cell>
          <cell r="O1082">
            <v>10459.060425685924</v>
          </cell>
          <cell r="P1082">
            <v>29722.842590001012</v>
          </cell>
          <cell r="Q1082">
            <v>46816.654857083937</v>
          </cell>
          <cell r="R1082">
            <v>61146.693200564609</v>
          </cell>
          <cell r="S1082">
            <v>140702.69696644222</v>
          </cell>
          <cell r="T1082">
            <v>1032.4328125075526</v>
          </cell>
          <cell r="U1082">
            <v>1071.4036767567936</v>
          </cell>
          <cell r="V1082">
            <v>1132.2989108883539</v>
          </cell>
          <cell r="W1082">
            <v>1155.0031914774795</v>
          </cell>
          <cell r="X1082">
            <v>1199.6400479232045</v>
          </cell>
          <cell r="Y1082">
            <v>707.82978421646817</v>
          </cell>
          <cell r="Z1082">
            <v>784.78407079555961</v>
          </cell>
          <cell r="AA1082">
            <v>797.64479093898967</v>
          </cell>
          <cell r="AB1082">
            <v>805.97506476931483</v>
          </cell>
          <cell r="AC1082">
            <v>822.42529832390335</v>
          </cell>
          <cell r="AD1082">
            <v>5.8549749112134108</v>
          </cell>
          <cell r="AE1082">
            <v>8.7087481132509001</v>
          </cell>
          <cell r="AF1082">
            <v>9.6566510323931425</v>
          </cell>
          <cell r="AG1082">
            <v>8.298136442884914</v>
          </cell>
          <cell r="AH1082">
            <v>7.5420118690707527</v>
          </cell>
        </row>
        <row r="1083">
          <cell r="B1083">
            <v>3405</v>
          </cell>
          <cell r="C1083" t="str">
            <v>IL</v>
          </cell>
          <cell r="D1083" t="str">
            <v>Municipal</v>
          </cell>
          <cell r="E1083">
            <v>8.8812291942459258E-3</v>
          </cell>
          <cell r="F1083">
            <v>0</v>
          </cell>
          <cell r="G1083">
            <v>0</v>
          </cell>
          <cell r="H1083">
            <v>1610.7053895499735</v>
          </cell>
          <cell r="I1083">
            <v>11.608880937499999</v>
          </cell>
          <cell r="J1083">
            <v>0</v>
          </cell>
          <cell r="K1083">
            <v>0</v>
          </cell>
          <cell r="L1083">
            <v>0</v>
          </cell>
          <cell r="M1083">
            <v>0</v>
          </cell>
          <cell r="N1083">
            <v>1.8646818423464415E-2</v>
          </cell>
          <cell r="O1083">
            <v>10459.060425685924</v>
          </cell>
          <cell r="P1083">
            <v>29722.842590001012</v>
          </cell>
          <cell r="Q1083">
            <v>46816.654857083937</v>
          </cell>
          <cell r="R1083">
            <v>61146.693200564609</v>
          </cell>
          <cell r="S1083">
            <v>140702.69696644222</v>
          </cell>
          <cell r="T1083">
            <v>1032.4328125075526</v>
          </cell>
          <cell r="U1083">
            <v>1071.4036767567936</v>
          </cell>
          <cell r="V1083">
            <v>1132.2989108883539</v>
          </cell>
          <cell r="W1083">
            <v>1155.0031914774795</v>
          </cell>
          <cell r="X1083">
            <v>1199.6400479232045</v>
          </cell>
          <cell r="Y1083">
            <v>707.82978421646817</v>
          </cell>
          <cell r="Z1083">
            <v>784.78407079555961</v>
          </cell>
          <cell r="AA1083">
            <v>797.64479093898967</v>
          </cell>
          <cell r="AB1083">
            <v>805.97506476931483</v>
          </cell>
          <cell r="AC1083">
            <v>822.42529832390335</v>
          </cell>
          <cell r="AD1083">
            <v>5.8549749112134108</v>
          </cell>
          <cell r="AE1083">
            <v>8.7087481132509001</v>
          </cell>
          <cell r="AF1083">
            <v>9.6566510323931425</v>
          </cell>
          <cell r="AG1083">
            <v>8.298136442884914</v>
          </cell>
          <cell r="AH1083">
            <v>7.5420118690707527</v>
          </cell>
        </row>
        <row r="1084">
          <cell r="B1084">
            <v>6764</v>
          </cell>
          <cell r="C1084" t="str">
            <v>IL</v>
          </cell>
          <cell r="D1084" t="str">
            <v>Municipal</v>
          </cell>
          <cell r="E1084">
            <v>8.8812291942459258E-3</v>
          </cell>
          <cell r="F1084">
            <v>0</v>
          </cell>
          <cell r="G1084">
            <v>0</v>
          </cell>
          <cell r="H1084">
            <v>1610.7053895499735</v>
          </cell>
          <cell r="I1084">
            <v>11.608880937499999</v>
          </cell>
          <cell r="J1084">
            <v>0</v>
          </cell>
          <cell r="K1084">
            <v>0</v>
          </cell>
          <cell r="L1084">
            <v>0</v>
          </cell>
          <cell r="M1084">
            <v>0</v>
          </cell>
          <cell r="N1084">
            <v>1.8646818423464415E-2</v>
          </cell>
          <cell r="O1084">
            <v>10459.060425685924</v>
          </cell>
          <cell r="P1084">
            <v>29722.842590001012</v>
          </cell>
          <cell r="Q1084">
            <v>46816.654857083937</v>
          </cell>
          <cell r="R1084">
            <v>61146.693200564609</v>
          </cell>
          <cell r="S1084">
            <v>140702.69696644222</v>
          </cell>
          <cell r="T1084">
            <v>1032.4328125075526</v>
          </cell>
          <cell r="U1084">
            <v>1071.4036767567936</v>
          </cell>
          <cell r="V1084">
            <v>1132.2989108883539</v>
          </cell>
          <cell r="W1084">
            <v>1155.0031914774795</v>
          </cell>
          <cell r="X1084">
            <v>1199.6400479232045</v>
          </cell>
          <cell r="Y1084">
            <v>707.82978421646817</v>
          </cell>
          <cell r="Z1084">
            <v>784.78407079555961</v>
          </cell>
          <cell r="AA1084">
            <v>797.64479093898967</v>
          </cell>
          <cell r="AB1084">
            <v>805.97506476931483</v>
          </cell>
          <cell r="AC1084">
            <v>822.42529832390335</v>
          </cell>
          <cell r="AD1084">
            <v>5.8549749112134108</v>
          </cell>
          <cell r="AE1084">
            <v>8.7087481132509001</v>
          </cell>
          <cell r="AF1084">
            <v>9.6566510323931425</v>
          </cell>
          <cell r="AG1084">
            <v>8.298136442884914</v>
          </cell>
          <cell r="AH1084">
            <v>7.5420118690707527</v>
          </cell>
        </row>
        <row r="1085">
          <cell r="B1085">
            <v>7633</v>
          </cell>
          <cell r="C1085" t="str">
            <v>IL</v>
          </cell>
          <cell r="D1085" t="str">
            <v>Municipal</v>
          </cell>
          <cell r="E1085">
            <v>8.8812291942459258E-3</v>
          </cell>
          <cell r="F1085">
            <v>0</v>
          </cell>
          <cell r="G1085">
            <v>0</v>
          </cell>
          <cell r="H1085">
            <v>1610.7053895499735</v>
          </cell>
          <cell r="I1085">
            <v>11.608880937499999</v>
          </cell>
          <cell r="J1085">
            <v>0</v>
          </cell>
          <cell r="K1085">
            <v>0</v>
          </cell>
          <cell r="L1085">
            <v>0</v>
          </cell>
          <cell r="M1085">
            <v>0</v>
          </cell>
          <cell r="N1085">
            <v>1.8646818423464415E-2</v>
          </cell>
          <cell r="O1085">
            <v>10459.060425685924</v>
          </cell>
          <cell r="P1085">
            <v>29722.842590001012</v>
          </cell>
          <cell r="Q1085">
            <v>46816.654857083937</v>
          </cell>
          <cell r="R1085">
            <v>61146.693200564609</v>
          </cell>
          <cell r="S1085">
            <v>140702.69696644222</v>
          </cell>
          <cell r="T1085">
            <v>1032.4328125075526</v>
          </cell>
          <cell r="U1085">
            <v>1071.4036767567936</v>
          </cell>
          <cell r="V1085">
            <v>1132.2989108883539</v>
          </cell>
          <cell r="W1085">
            <v>1155.0031914774795</v>
          </cell>
          <cell r="X1085">
            <v>1199.6400479232045</v>
          </cell>
          <cell r="Y1085">
            <v>707.82978421646817</v>
          </cell>
          <cell r="Z1085">
            <v>784.78407079555961</v>
          </cell>
          <cell r="AA1085">
            <v>797.64479093898967</v>
          </cell>
          <cell r="AB1085">
            <v>805.97506476931483</v>
          </cell>
          <cell r="AC1085">
            <v>822.42529832390335</v>
          </cell>
          <cell r="AD1085">
            <v>5.8549749112134108</v>
          </cell>
          <cell r="AE1085">
            <v>8.7087481132509001</v>
          </cell>
          <cell r="AF1085">
            <v>9.6566510323931425</v>
          </cell>
          <cell r="AG1085">
            <v>8.298136442884914</v>
          </cell>
          <cell r="AH1085">
            <v>7.5420118690707527</v>
          </cell>
        </row>
        <row r="1086">
          <cell r="B1086">
            <v>40367</v>
          </cell>
          <cell r="C1086" t="str">
            <v>IL</v>
          </cell>
          <cell r="D1086" t="str">
            <v>Municipal</v>
          </cell>
          <cell r="E1086">
            <v>8.8812291942459258E-3</v>
          </cell>
          <cell r="F1086">
            <v>0</v>
          </cell>
          <cell r="G1086">
            <v>0</v>
          </cell>
          <cell r="H1086">
            <v>1610.7053895499735</v>
          </cell>
          <cell r="I1086">
            <v>11.608880937499999</v>
          </cell>
          <cell r="J1086">
            <v>0</v>
          </cell>
          <cell r="K1086">
            <v>0</v>
          </cell>
          <cell r="L1086">
            <v>0</v>
          </cell>
          <cell r="M1086">
            <v>0</v>
          </cell>
          <cell r="N1086">
            <v>1.8646818423464415E-2</v>
          </cell>
          <cell r="O1086">
            <v>10459.060425685924</v>
          </cell>
          <cell r="P1086">
            <v>29722.842590001012</v>
          </cell>
          <cell r="Q1086">
            <v>46816.654857083937</v>
          </cell>
          <cell r="R1086">
            <v>61146.693200564609</v>
          </cell>
          <cell r="S1086">
            <v>140702.69696644222</v>
          </cell>
          <cell r="T1086">
            <v>1032.4328125075526</v>
          </cell>
          <cell r="U1086">
            <v>1071.4036767567936</v>
          </cell>
          <cell r="V1086">
            <v>1132.2989108883539</v>
          </cell>
          <cell r="W1086">
            <v>1155.0031914774795</v>
          </cell>
          <cell r="X1086">
            <v>1199.6400479232045</v>
          </cell>
          <cell r="Y1086">
            <v>707.82978421646817</v>
          </cell>
          <cell r="Z1086">
            <v>784.78407079555961</v>
          </cell>
          <cell r="AA1086">
            <v>797.64479093898967</v>
          </cell>
          <cell r="AB1086">
            <v>805.97506476931483</v>
          </cell>
          <cell r="AC1086">
            <v>822.42529832390335</v>
          </cell>
          <cell r="AD1086">
            <v>5.8549749112134108</v>
          </cell>
          <cell r="AE1086">
            <v>8.7087481132509001</v>
          </cell>
          <cell r="AF1086">
            <v>9.6566510323931425</v>
          </cell>
          <cell r="AG1086">
            <v>8.298136442884914</v>
          </cell>
          <cell r="AH1086">
            <v>7.5420118690707527</v>
          </cell>
        </row>
        <row r="1087">
          <cell r="B1087">
            <v>15686</v>
          </cell>
          <cell r="C1087" t="str">
            <v>IL</v>
          </cell>
          <cell r="D1087" t="str">
            <v>Municipal</v>
          </cell>
          <cell r="E1087">
            <v>8.8812291942459258E-3</v>
          </cell>
          <cell r="F1087">
            <v>0</v>
          </cell>
          <cell r="G1087">
            <v>0</v>
          </cell>
          <cell r="H1087">
            <v>1610.7053895499735</v>
          </cell>
          <cell r="I1087">
            <v>11.608880937499999</v>
          </cell>
          <cell r="J1087">
            <v>0</v>
          </cell>
          <cell r="K1087">
            <v>0</v>
          </cell>
          <cell r="L1087">
            <v>0</v>
          </cell>
          <cell r="M1087">
            <v>0</v>
          </cell>
          <cell r="N1087">
            <v>1.8646818423464415E-2</v>
          </cell>
          <cell r="O1087">
            <v>10459.060425685924</v>
          </cell>
          <cell r="P1087">
            <v>29722.842590001012</v>
          </cell>
          <cell r="Q1087">
            <v>46816.654857083937</v>
          </cell>
          <cell r="R1087">
            <v>61146.693200564609</v>
          </cell>
          <cell r="S1087">
            <v>140702.69696644222</v>
          </cell>
          <cell r="T1087">
            <v>1032.4328125075526</v>
          </cell>
          <cell r="U1087">
            <v>1071.4036767567936</v>
          </cell>
          <cell r="V1087">
            <v>1132.2989108883539</v>
          </cell>
          <cell r="W1087">
            <v>1155.0031914774795</v>
          </cell>
          <cell r="X1087">
            <v>1199.6400479232045</v>
          </cell>
          <cell r="Y1087">
            <v>707.82978421646817</v>
          </cell>
          <cell r="Z1087">
            <v>784.78407079555961</v>
          </cell>
          <cell r="AA1087">
            <v>797.64479093898967</v>
          </cell>
          <cell r="AB1087">
            <v>805.97506476931483</v>
          </cell>
          <cell r="AC1087">
            <v>822.42529832390335</v>
          </cell>
          <cell r="AD1087">
            <v>5.8549749112134108</v>
          </cell>
          <cell r="AE1087">
            <v>8.7087481132509001</v>
          </cell>
          <cell r="AF1087">
            <v>9.6566510323931425</v>
          </cell>
          <cell r="AG1087">
            <v>8.298136442884914</v>
          </cell>
          <cell r="AH1087">
            <v>7.5420118690707527</v>
          </cell>
        </row>
        <row r="1088">
          <cell r="B1088">
            <v>16092</v>
          </cell>
          <cell r="C1088" t="str">
            <v>IL</v>
          </cell>
          <cell r="D1088" t="str">
            <v>Municipal</v>
          </cell>
          <cell r="E1088">
            <v>8.8812291942459258E-3</v>
          </cell>
          <cell r="F1088">
            <v>0</v>
          </cell>
          <cell r="G1088">
            <v>0</v>
          </cell>
          <cell r="H1088">
            <v>1610.7053895499735</v>
          </cell>
          <cell r="I1088">
            <v>11.608880937499999</v>
          </cell>
          <cell r="J1088">
            <v>0</v>
          </cell>
          <cell r="K1088">
            <v>0</v>
          </cell>
          <cell r="L1088">
            <v>0</v>
          </cell>
          <cell r="M1088">
            <v>0</v>
          </cell>
          <cell r="N1088">
            <v>1.8646818423464415E-2</v>
          </cell>
          <cell r="O1088">
            <v>10459.060425685924</v>
          </cell>
          <cell r="P1088">
            <v>29722.842590001012</v>
          </cell>
          <cell r="Q1088">
            <v>46816.654857083937</v>
          </cell>
          <cell r="R1088">
            <v>61146.693200564609</v>
          </cell>
          <cell r="S1088">
            <v>140702.69696644222</v>
          </cell>
          <cell r="T1088">
            <v>1032.4328125075526</v>
          </cell>
          <cell r="U1088">
            <v>1071.4036767567936</v>
          </cell>
          <cell r="V1088">
            <v>1132.2989108883539</v>
          </cell>
          <cell r="W1088">
            <v>1155.0031914774795</v>
          </cell>
          <cell r="X1088">
            <v>1199.6400479232045</v>
          </cell>
          <cell r="Y1088">
            <v>707.82978421646817</v>
          </cell>
          <cell r="Z1088">
            <v>784.78407079555961</v>
          </cell>
          <cell r="AA1088">
            <v>797.64479093898967</v>
          </cell>
          <cell r="AB1088">
            <v>805.97506476931483</v>
          </cell>
          <cell r="AC1088">
            <v>822.42529832390335</v>
          </cell>
          <cell r="AD1088">
            <v>5.8549749112134108</v>
          </cell>
          <cell r="AE1088">
            <v>8.7087481132509001</v>
          </cell>
          <cell r="AF1088">
            <v>9.6566510323931425</v>
          </cell>
          <cell r="AG1088">
            <v>8.298136442884914</v>
          </cell>
          <cell r="AH1088">
            <v>7.5420118690707527</v>
          </cell>
        </row>
        <row r="1089">
          <cell r="B1089">
            <v>20824</v>
          </cell>
          <cell r="C1089" t="str">
            <v>IL</v>
          </cell>
          <cell r="D1089" t="str">
            <v>Municipal</v>
          </cell>
          <cell r="E1089">
            <v>8.8812291942459258E-3</v>
          </cell>
          <cell r="F1089">
            <v>0</v>
          </cell>
          <cell r="G1089">
            <v>0</v>
          </cell>
          <cell r="H1089">
            <v>1610.7053895499735</v>
          </cell>
          <cell r="I1089">
            <v>11.608880937499999</v>
          </cell>
          <cell r="J1089">
            <v>0</v>
          </cell>
          <cell r="K1089">
            <v>0</v>
          </cell>
          <cell r="L1089">
            <v>0</v>
          </cell>
          <cell r="M1089">
            <v>0</v>
          </cell>
          <cell r="N1089">
            <v>1.8646818423464415E-2</v>
          </cell>
          <cell r="O1089">
            <v>10459.060425685924</v>
          </cell>
          <cell r="P1089">
            <v>29722.842590001012</v>
          </cell>
          <cell r="Q1089">
            <v>46816.654857083937</v>
          </cell>
          <cell r="R1089">
            <v>61146.693200564609</v>
          </cell>
          <cell r="S1089">
            <v>140702.69696644222</v>
          </cell>
          <cell r="T1089">
            <v>1032.4328125075526</v>
          </cell>
          <cell r="U1089">
            <v>1071.4036767567936</v>
          </cell>
          <cell r="V1089">
            <v>1132.2989108883539</v>
          </cell>
          <cell r="W1089">
            <v>1155.0031914774795</v>
          </cell>
          <cell r="X1089">
            <v>1199.6400479232045</v>
          </cell>
          <cell r="Y1089">
            <v>707.82978421646817</v>
          </cell>
          <cell r="Z1089">
            <v>784.78407079555961</v>
          </cell>
          <cell r="AA1089">
            <v>797.64479093898967</v>
          </cell>
          <cell r="AB1089">
            <v>805.97506476931483</v>
          </cell>
          <cell r="AC1089">
            <v>822.42529832390335</v>
          </cell>
          <cell r="AD1089">
            <v>5.8549749112134108</v>
          </cell>
          <cell r="AE1089">
            <v>8.7087481132509001</v>
          </cell>
          <cell r="AF1089">
            <v>9.6566510323931425</v>
          </cell>
          <cell r="AG1089">
            <v>8.298136442884914</v>
          </cell>
          <cell r="AH1089">
            <v>7.5420118690707527</v>
          </cell>
        </row>
        <row r="1090">
          <cell r="B1090">
            <v>9286</v>
          </cell>
          <cell r="C1090" t="str">
            <v>IL</v>
          </cell>
          <cell r="D1090" t="str">
            <v>Municipal Mktg Authority</v>
          </cell>
          <cell r="E1090">
            <v>8.8812291942459258E-3</v>
          </cell>
          <cell r="F1090">
            <v>0</v>
          </cell>
          <cell r="G1090">
            <v>0</v>
          </cell>
          <cell r="H1090">
            <v>0</v>
          </cell>
          <cell r="I1090">
            <v>11.608880937499999</v>
          </cell>
          <cell r="J1090">
            <v>0</v>
          </cell>
          <cell r="K1090">
            <v>0</v>
          </cell>
          <cell r="L1090">
            <v>0</v>
          </cell>
          <cell r="M1090">
            <v>0</v>
          </cell>
          <cell r="N1090">
            <v>0</v>
          </cell>
          <cell r="O1090">
            <v>10459.060425685924</v>
          </cell>
          <cell r="P1090">
            <v>29722.842590001012</v>
          </cell>
          <cell r="Q1090">
            <v>46816.654857083937</v>
          </cell>
          <cell r="R1090">
            <v>61146.693200564609</v>
          </cell>
          <cell r="S1090">
            <v>140702.69696644222</v>
          </cell>
          <cell r="T1090">
            <v>1032.4328125075526</v>
          </cell>
          <cell r="U1090">
            <v>1071.4036767567936</v>
          </cell>
          <cell r="V1090">
            <v>1132.2989108883539</v>
          </cell>
          <cell r="W1090">
            <v>1155.0031914774795</v>
          </cell>
          <cell r="X1090">
            <v>1199.6400479232045</v>
          </cell>
          <cell r="Y1090">
            <v>707.82978421646817</v>
          </cell>
          <cell r="Z1090">
            <v>784.78407079555961</v>
          </cell>
          <cell r="AA1090">
            <v>797.64479093898967</v>
          </cell>
          <cell r="AB1090">
            <v>805.97506476931483</v>
          </cell>
          <cell r="AC1090">
            <v>822.42529832390335</v>
          </cell>
          <cell r="AD1090">
            <v>5.8549749112134108</v>
          </cell>
          <cell r="AE1090">
            <v>8.7087481132509001</v>
          </cell>
          <cell r="AF1090">
            <v>9.6566510323931425</v>
          </cell>
          <cell r="AG1090">
            <v>8.298136442884914</v>
          </cell>
          <cell r="AH1090">
            <v>7.5420118690707527</v>
          </cell>
        </row>
        <row r="1091">
          <cell r="B1091">
            <v>55722</v>
          </cell>
          <cell r="C1091" t="str">
            <v>IL</v>
          </cell>
          <cell r="D1091" t="str">
            <v>Retail Power Marketer</v>
          </cell>
          <cell r="E1091">
            <v>8.8812291942459258E-3</v>
          </cell>
          <cell r="F1091">
            <v>1</v>
          </cell>
          <cell r="G1091">
            <v>11891.082862083469</v>
          </cell>
          <cell r="H1091">
            <v>11891.082862083469</v>
          </cell>
          <cell r="I1091">
            <v>11.608880937499999</v>
          </cell>
          <cell r="J1091">
            <v>229120.5</v>
          </cell>
          <cell r="K1091">
            <v>4070936</v>
          </cell>
          <cell r="L1091">
            <v>342352</v>
          </cell>
          <cell r="M1091">
            <v>4.456680643454479E-2</v>
          </cell>
          <cell r="N1091">
            <v>4.456680643454479E-2</v>
          </cell>
          <cell r="O1091">
            <v>10459.060425685924</v>
          </cell>
          <cell r="P1091">
            <v>29722.842590001012</v>
          </cell>
          <cell r="Q1091">
            <v>46816.654857083937</v>
          </cell>
          <cell r="R1091">
            <v>61146.693200564609</v>
          </cell>
          <cell r="S1091">
            <v>140702.69696644222</v>
          </cell>
          <cell r="T1091">
            <v>1032.4328125075526</v>
          </cell>
          <cell r="U1091">
            <v>1071.4036767567936</v>
          </cell>
          <cell r="V1091">
            <v>1132.2989108883539</v>
          </cell>
          <cell r="W1091">
            <v>1155.0031914774795</v>
          </cell>
          <cell r="X1091">
            <v>1199.6400479232045</v>
          </cell>
          <cell r="Y1091">
            <v>707.82978421646817</v>
          </cell>
          <cell r="Z1091">
            <v>784.78407079555961</v>
          </cell>
          <cell r="AA1091">
            <v>797.64479093898967</v>
          </cell>
          <cell r="AB1091">
            <v>805.97506476931483</v>
          </cell>
          <cell r="AC1091">
            <v>822.42529832390335</v>
          </cell>
          <cell r="AD1091">
            <v>5.8549749112134108</v>
          </cell>
          <cell r="AE1091">
            <v>8.7087481132509001</v>
          </cell>
          <cell r="AF1091">
            <v>9.6566510323931425</v>
          </cell>
          <cell r="AG1091">
            <v>8.298136442884914</v>
          </cell>
          <cell r="AH1091">
            <v>7.5420118690707527</v>
          </cell>
        </row>
        <row r="1092">
          <cell r="B1092">
            <v>59054</v>
          </cell>
          <cell r="C1092" t="str">
            <v>IL</v>
          </cell>
          <cell r="D1092" t="str">
            <v>Retail Power Marketer</v>
          </cell>
          <cell r="E1092">
            <v>8.8812291942459258E-3</v>
          </cell>
          <cell r="F1092">
            <v>1</v>
          </cell>
          <cell r="G1092">
            <v>9207.799995202955</v>
          </cell>
          <cell r="H1092">
            <v>9207.799995202955</v>
          </cell>
          <cell r="I1092">
            <v>11.608880937499999</v>
          </cell>
          <cell r="J1092">
            <v>98563.8</v>
          </cell>
          <cell r="K1092">
            <v>1151684</v>
          </cell>
          <cell r="L1092">
            <v>125077</v>
          </cell>
          <cell r="M1092">
            <v>7.0453138176586411E-2</v>
          </cell>
          <cell r="N1092">
            <v>7.0453138176586411E-2</v>
          </cell>
          <cell r="O1092">
            <v>10459.060425685924</v>
          </cell>
          <cell r="P1092">
            <v>29722.842590001012</v>
          </cell>
          <cell r="Q1092">
            <v>46816.654857083937</v>
          </cell>
          <cell r="R1092">
            <v>61146.693200564609</v>
          </cell>
          <cell r="S1092">
            <v>140702.69696644222</v>
          </cell>
          <cell r="T1092">
            <v>1032.4328125075526</v>
          </cell>
          <cell r="U1092">
            <v>1071.4036767567936</v>
          </cell>
          <cell r="V1092">
            <v>1132.2989108883539</v>
          </cell>
          <cell r="W1092">
            <v>1155.0031914774795</v>
          </cell>
          <cell r="X1092">
            <v>1199.6400479232045</v>
          </cell>
          <cell r="Y1092">
            <v>707.82978421646817</v>
          </cell>
          <cell r="Z1092">
            <v>784.78407079555961</v>
          </cell>
          <cell r="AA1092">
            <v>797.64479093898967</v>
          </cell>
          <cell r="AB1092">
            <v>805.97506476931483</v>
          </cell>
          <cell r="AC1092">
            <v>822.42529832390335</v>
          </cell>
          <cell r="AD1092">
            <v>5.8549749112134108</v>
          </cell>
          <cell r="AE1092">
            <v>8.7087481132509001</v>
          </cell>
          <cell r="AF1092">
            <v>9.6566510323931425</v>
          </cell>
          <cell r="AG1092">
            <v>8.298136442884914</v>
          </cell>
          <cell r="AH1092">
            <v>7.5420118690707527</v>
          </cell>
        </row>
        <row r="1093">
          <cell r="B1093">
            <v>970</v>
          </cell>
          <cell r="C1093" t="str">
            <v>IL</v>
          </cell>
          <cell r="D1093" t="str">
            <v>Retail Power Marketer</v>
          </cell>
          <cell r="E1093">
            <v>8.8812291942459258E-3</v>
          </cell>
          <cell r="F1093">
            <v>1</v>
          </cell>
          <cell r="G1093">
            <v>10492.620523158865</v>
          </cell>
          <cell r="H1093">
            <v>10492.620523158865</v>
          </cell>
          <cell r="I1093">
            <v>11.608880937499999</v>
          </cell>
          <cell r="J1093">
            <v>228621.1</v>
          </cell>
          <cell r="K1093">
            <v>4215830</v>
          </cell>
          <cell r="L1093">
            <v>401790</v>
          </cell>
          <cell r="M1093">
            <v>4.0952579382342862E-2</v>
          </cell>
          <cell r="N1093">
            <v>4.0952579382342862E-2</v>
          </cell>
          <cell r="O1093">
            <v>10459.060425685924</v>
          </cell>
          <cell r="P1093">
            <v>29722.842590001012</v>
          </cell>
          <cell r="Q1093">
            <v>46816.654857083937</v>
          </cell>
          <cell r="R1093">
            <v>61146.693200564609</v>
          </cell>
          <cell r="S1093">
            <v>140702.69696644222</v>
          </cell>
          <cell r="T1093">
            <v>1032.4328125075526</v>
          </cell>
          <cell r="U1093">
            <v>1071.4036767567936</v>
          </cell>
          <cell r="V1093">
            <v>1132.2989108883539</v>
          </cell>
          <cell r="W1093">
            <v>1155.0031914774795</v>
          </cell>
          <cell r="X1093">
            <v>1199.6400479232045</v>
          </cell>
          <cell r="Y1093">
            <v>707.82978421646817</v>
          </cell>
          <cell r="Z1093">
            <v>784.78407079555961</v>
          </cell>
          <cell r="AA1093">
            <v>797.64479093898967</v>
          </cell>
          <cell r="AB1093">
            <v>805.97506476931483</v>
          </cell>
          <cell r="AC1093">
            <v>822.42529832390335</v>
          </cell>
          <cell r="AD1093">
            <v>5.8549749112134108</v>
          </cell>
          <cell r="AE1093">
            <v>8.7087481132509001</v>
          </cell>
          <cell r="AF1093">
            <v>9.6566510323931425</v>
          </cell>
          <cell r="AG1093">
            <v>8.298136442884914</v>
          </cell>
          <cell r="AH1093">
            <v>7.5420118690707527</v>
          </cell>
        </row>
        <row r="1094">
          <cell r="B1094">
            <v>59088</v>
          </cell>
          <cell r="C1094" t="str">
            <v>IL</v>
          </cell>
          <cell r="D1094" t="str">
            <v>Retail Power Marketer</v>
          </cell>
          <cell r="E1094">
            <v>8.8812291942459258E-3</v>
          </cell>
          <cell r="F1094">
            <v>1</v>
          </cell>
          <cell r="G1094">
            <v>8577.8147549639198</v>
          </cell>
          <cell r="H1094">
            <v>8577.8147549639198</v>
          </cell>
          <cell r="I1094">
            <v>11.608880937499999</v>
          </cell>
          <cell r="J1094">
            <v>39574.300000000003</v>
          </cell>
          <cell r="K1094">
            <v>536122</v>
          </cell>
          <cell r="L1094">
            <v>62501</v>
          </cell>
          <cell r="M1094">
            <v>5.757551451032368E-2</v>
          </cell>
          <cell r="N1094">
            <v>5.757551451032368E-2</v>
          </cell>
          <cell r="O1094">
            <v>10459.060425685924</v>
          </cell>
          <cell r="P1094">
            <v>29722.842590001012</v>
          </cell>
          <cell r="Q1094">
            <v>46816.654857083937</v>
          </cell>
          <cell r="R1094">
            <v>61146.693200564609</v>
          </cell>
          <cell r="S1094">
            <v>140702.69696644222</v>
          </cell>
          <cell r="T1094">
            <v>1032.4328125075526</v>
          </cell>
          <cell r="U1094">
            <v>1071.4036767567936</v>
          </cell>
          <cell r="V1094">
            <v>1132.2989108883539</v>
          </cell>
          <cell r="W1094">
            <v>1155.0031914774795</v>
          </cell>
          <cell r="X1094">
            <v>1199.6400479232045</v>
          </cell>
          <cell r="Y1094">
            <v>707.82978421646817</v>
          </cell>
          <cell r="Z1094">
            <v>784.78407079555961</v>
          </cell>
          <cell r="AA1094">
            <v>797.64479093898967</v>
          </cell>
          <cell r="AB1094">
            <v>805.97506476931483</v>
          </cell>
          <cell r="AC1094">
            <v>822.42529832390335</v>
          </cell>
          <cell r="AD1094">
            <v>5.8549749112134108</v>
          </cell>
          <cell r="AE1094">
            <v>8.7087481132509001</v>
          </cell>
          <cell r="AF1094">
            <v>9.6566510323931425</v>
          </cell>
          <cell r="AG1094">
            <v>8.298136442884914</v>
          </cell>
          <cell r="AH1094">
            <v>7.5420118690707527</v>
          </cell>
        </row>
        <row r="1095">
          <cell r="B1095">
            <v>59848</v>
          </cell>
          <cell r="C1095" t="str">
            <v>IL</v>
          </cell>
          <cell r="D1095" t="str">
            <v>Retail Power Marketer</v>
          </cell>
          <cell r="E1095">
            <v>8.8812291942459258E-3</v>
          </cell>
          <cell r="F1095">
            <v>1</v>
          </cell>
          <cell r="G1095">
            <v>6257.4257425742571</v>
          </cell>
          <cell r="H1095">
            <v>6257.4257425742571</v>
          </cell>
          <cell r="I1095">
            <v>11.608880937499999</v>
          </cell>
          <cell r="J1095">
            <v>233.7</v>
          </cell>
          <cell r="K1095">
            <v>2528</v>
          </cell>
          <cell r="L1095">
            <v>404</v>
          </cell>
          <cell r="M1095">
            <v>7.0182019467958864E-2</v>
          </cell>
          <cell r="N1095">
            <v>7.0182019467958864E-2</v>
          </cell>
          <cell r="O1095">
            <v>10459.060425685924</v>
          </cell>
          <cell r="P1095">
            <v>29722.842590001012</v>
          </cell>
          <cell r="Q1095">
            <v>46816.654857083937</v>
          </cell>
          <cell r="R1095">
            <v>61146.693200564609</v>
          </cell>
          <cell r="S1095">
            <v>140702.69696644222</v>
          </cell>
          <cell r="T1095">
            <v>1032.4328125075526</v>
          </cell>
          <cell r="U1095">
            <v>1071.4036767567936</v>
          </cell>
          <cell r="V1095">
            <v>1132.2989108883539</v>
          </cell>
          <cell r="W1095">
            <v>1155.0031914774795</v>
          </cell>
          <cell r="X1095">
            <v>1199.6400479232045</v>
          </cell>
          <cell r="Y1095">
            <v>707.82978421646817</v>
          </cell>
          <cell r="Z1095">
            <v>784.78407079555961</v>
          </cell>
          <cell r="AA1095">
            <v>797.64479093898967</v>
          </cell>
          <cell r="AB1095">
            <v>805.97506476931483</v>
          </cell>
          <cell r="AC1095">
            <v>822.42529832390335</v>
          </cell>
          <cell r="AD1095">
            <v>5.8549749112134108</v>
          </cell>
          <cell r="AE1095">
            <v>8.7087481132509001</v>
          </cell>
          <cell r="AF1095">
            <v>9.6566510323931425</v>
          </cell>
          <cell r="AG1095">
            <v>8.298136442884914</v>
          </cell>
          <cell r="AH1095">
            <v>7.5420118690707527</v>
          </cell>
        </row>
        <row r="1096">
          <cell r="B1096">
            <v>57459</v>
          </cell>
          <cell r="C1096" t="str">
            <v>IL</v>
          </cell>
          <cell r="D1096" t="str">
            <v>Retail Power Marketer</v>
          </cell>
          <cell r="E1096">
            <v>8.8812291942459258E-3</v>
          </cell>
          <cell r="F1096">
            <v>1</v>
          </cell>
          <cell r="G1096">
            <v>21310</v>
          </cell>
          <cell r="H1096">
            <v>21310</v>
          </cell>
          <cell r="I1096">
            <v>11.608880937499999</v>
          </cell>
          <cell r="J1096">
            <v>177.8</v>
          </cell>
          <cell r="K1096">
            <v>2131</v>
          </cell>
          <cell r="L1096">
            <v>100</v>
          </cell>
          <cell r="M1096">
            <v>7.6897861508681373E-2</v>
          </cell>
          <cell r="N1096">
            <v>7.6897861508681373E-2</v>
          </cell>
          <cell r="O1096">
            <v>10459.060425685924</v>
          </cell>
          <cell r="P1096">
            <v>29722.842590001012</v>
          </cell>
          <cell r="Q1096">
            <v>46816.654857083937</v>
          </cell>
          <cell r="R1096">
            <v>61146.693200564609</v>
          </cell>
          <cell r="S1096">
            <v>140702.69696644222</v>
          </cell>
          <cell r="T1096">
            <v>1032.4328125075526</v>
          </cell>
          <cell r="U1096">
            <v>1071.4036767567936</v>
          </cell>
          <cell r="V1096">
            <v>1132.2989108883539</v>
          </cell>
          <cell r="W1096">
            <v>1155.0031914774795</v>
          </cell>
          <cell r="X1096">
            <v>1199.6400479232045</v>
          </cell>
          <cell r="Y1096">
            <v>707.82978421646817</v>
          </cell>
          <cell r="Z1096">
            <v>784.78407079555961</v>
          </cell>
          <cell r="AA1096">
            <v>797.64479093898967</v>
          </cell>
          <cell r="AB1096">
            <v>805.97506476931483</v>
          </cell>
          <cell r="AC1096">
            <v>822.42529832390335</v>
          </cell>
          <cell r="AD1096">
            <v>5.8549749112134108</v>
          </cell>
          <cell r="AE1096">
            <v>8.7087481132509001</v>
          </cell>
          <cell r="AF1096">
            <v>9.6566510323931425</v>
          </cell>
          <cell r="AG1096">
            <v>8.298136442884914</v>
          </cell>
          <cell r="AH1096">
            <v>7.5420118690707527</v>
          </cell>
        </row>
        <row r="1097">
          <cell r="B1097">
            <v>1611</v>
          </cell>
          <cell r="C1097" t="str">
            <v>IL</v>
          </cell>
          <cell r="D1097" t="str">
            <v>Retail Power Marketer</v>
          </cell>
          <cell r="E1097">
            <v>8.8812291942459258E-3</v>
          </cell>
          <cell r="F1097">
            <v>0</v>
          </cell>
          <cell r="G1097">
            <v>0</v>
          </cell>
          <cell r="H1097">
            <v>7130.4600235861317</v>
          </cell>
          <cell r="I1097">
            <v>11.608880937499999</v>
          </cell>
          <cell r="J1097">
            <v>0</v>
          </cell>
          <cell r="K1097">
            <v>0</v>
          </cell>
          <cell r="L1097">
            <v>0</v>
          </cell>
          <cell r="M1097">
            <v>0</v>
          </cell>
          <cell r="N1097">
            <v>5.6012083467454329E-2</v>
          </cell>
          <cell r="O1097">
            <v>10459.060425685924</v>
          </cell>
          <cell r="P1097">
            <v>29722.842590001012</v>
          </cell>
          <cell r="Q1097">
            <v>46816.654857083937</v>
          </cell>
          <cell r="R1097">
            <v>61146.693200564609</v>
          </cell>
          <cell r="S1097">
            <v>140702.69696644222</v>
          </cell>
          <cell r="T1097">
            <v>1032.4328125075526</v>
          </cell>
          <cell r="U1097">
            <v>1071.4036767567936</v>
          </cell>
          <cell r="V1097">
            <v>1132.2989108883539</v>
          </cell>
          <cell r="W1097">
            <v>1155.0031914774795</v>
          </cell>
          <cell r="X1097">
            <v>1199.6400479232045</v>
          </cell>
          <cell r="Y1097">
            <v>707.82978421646817</v>
          </cell>
          <cell r="Z1097">
            <v>784.78407079555961</v>
          </cell>
          <cell r="AA1097">
            <v>797.64479093898967</v>
          </cell>
          <cell r="AB1097">
            <v>805.97506476931483</v>
          </cell>
          <cell r="AC1097">
            <v>822.42529832390335</v>
          </cell>
          <cell r="AD1097">
            <v>5.8549749112134108</v>
          </cell>
          <cell r="AE1097">
            <v>8.7087481132509001</v>
          </cell>
          <cell r="AF1097">
            <v>9.6566510323931425</v>
          </cell>
          <cell r="AG1097">
            <v>8.298136442884914</v>
          </cell>
          <cell r="AH1097">
            <v>7.5420118690707527</v>
          </cell>
        </row>
        <row r="1098">
          <cell r="B1098">
            <v>4100</v>
          </cell>
          <cell r="C1098" t="str">
            <v>IL</v>
          </cell>
          <cell r="D1098" t="str">
            <v>Retail Power Marketer</v>
          </cell>
          <cell r="E1098">
            <v>8.8812291942459258E-3</v>
          </cell>
          <cell r="F1098">
            <v>1</v>
          </cell>
          <cell r="G1098">
            <v>9958.9631787619492</v>
          </cell>
          <cell r="H1098">
            <v>9958.9631787619492</v>
          </cell>
          <cell r="I1098">
            <v>11.608880937499999</v>
          </cell>
          <cell r="J1098">
            <v>88790</v>
          </cell>
          <cell r="K1098">
            <v>1032376</v>
          </cell>
          <cell r="L1098">
            <v>103663</v>
          </cell>
          <cell r="M1098">
            <v>7.2017426697745052E-2</v>
          </cell>
          <cell r="N1098">
            <v>7.2017426697745052E-2</v>
          </cell>
          <cell r="O1098">
            <v>10459.060425685924</v>
          </cell>
          <cell r="P1098">
            <v>29722.842590001012</v>
          </cell>
          <cell r="Q1098">
            <v>46816.654857083937</v>
          </cell>
          <cell r="R1098">
            <v>61146.693200564609</v>
          </cell>
          <cell r="S1098">
            <v>140702.69696644222</v>
          </cell>
          <cell r="T1098">
            <v>1032.4328125075526</v>
          </cell>
          <cell r="U1098">
            <v>1071.4036767567936</v>
          </cell>
          <cell r="V1098">
            <v>1132.2989108883539</v>
          </cell>
          <cell r="W1098">
            <v>1155.0031914774795</v>
          </cell>
          <cell r="X1098">
            <v>1199.6400479232045</v>
          </cell>
          <cell r="Y1098">
            <v>707.82978421646817</v>
          </cell>
          <cell r="Z1098">
            <v>784.78407079555961</v>
          </cell>
          <cell r="AA1098">
            <v>797.64479093898967</v>
          </cell>
          <cell r="AB1098">
            <v>805.97506476931483</v>
          </cell>
          <cell r="AC1098">
            <v>822.42529832390335</v>
          </cell>
          <cell r="AD1098">
            <v>5.8549749112134108</v>
          </cell>
          <cell r="AE1098">
            <v>8.7087481132509001</v>
          </cell>
          <cell r="AF1098">
            <v>9.6566510323931425</v>
          </cell>
          <cell r="AG1098">
            <v>8.298136442884914</v>
          </cell>
          <cell r="AH1098">
            <v>7.5420118690707527</v>
          </cell>
        </row>
        <row r="1099">
          <cell r="B1099">
            <v>4191</v>
          </cell>
          <cell r="C1099" t="str">
            <v>IL</v>
          </cell>
          <cell r="D1099" t="str">
            <v>Retail Power Marketer</v>
          </cell>
          <cell r="E1099">
            <v>0.20917795158228208</v>
          </cell>
          <cell r="F1099">
            <v>0</v>
          </cell>
          <cell r="G1099">
            <v>0</v>
          </cell>
          <cell r="H1099">
            <v>7130.4600235861317</v>
          </cell>
          <cell r="I1099">
            <v>11.608880937499999</v>
          </cell>
          <cell r="J1099">
            <v>0</v>
          </cell>
          <cell r="K1099">
            <v>0</v>
          </cell>
          <cell r="L1099">
            <v>0</v>
          </cell>
          <cell r="M1099">
            <v>0</v>
          </cell>
          <cell r="N1099">
            <v>5.6012083467454329E-2</v>
          </cell>
          <cell r="O1099">
            <v>10459.060425685924</v>
          </cell>
          <cell r="P1099">
            <v>29722.842590001012</v>
          </cell>
          <cell r="Q1099">
            <v>46816.654857083937</v>
          </cell>
          <cell r="R1099">
            <v>61146.693200564609</v>
          </cell>
          <cell r="S1099">
            <v>140702.69696644222</v>
          </cell>
          <cell r="T1099">
            <v>1032.4328125075526</v>
          </cell>
          <cell r="U1099">
            <v>1071.4036767567936</v>
          </cell>
          <cell r="V1099">
            <v>1132.2989108883539</v>
          </cell>
          <cell r="W1099">
            <v>1155.0031914774795</v>
          </cell>
          <cell r="X1099">
            <v>1199.6400479232045</v>
          </cell>
          <cell r="Y1099">
            <v>707.82978421646817</v>
          </cell>
          <cell r="Z1099">
            <v>784.78407079555961</v>
          </cell>
          <cell r="AA1099">
            <v>797.64479093898967</v>
          </cell>
          <cell r="AB1099">
            <v>805.97506476931483</v>
          </cell>
          <cell r="AC1099">
            <v>822.42529832390335</v>
          </cell>
          <cell r="AD1099">
            <v>5.8549749112134108</v>
          </cell>
          <cell r="AE1099">
            <v>8.7087481132509001</v>
          </cell>
          <cell r="AF1099">
            <v>9.6566510323931425</v>
          </cell>
          <cell r="AG1099">
            <v>8.298136442884914</v>
          </cell>
          <cell r="AH1099">
            <v>7.5420118690707527</v>
          </cell>
        </row>
        <row r="1100">
          <cell r="B1100">
            <v>6458</v>
          </cell>
          <cell r="C1100" t="str">
            <v>IL</v>
          </cell>
          <cell r="D1100" t="str">
            <v>Retail Power Marketer</v>
          </cell>
          <cell r="E1100">
            <v>8.8812291942459258E-3</v>
          </cell>
          <cell r="F1100">
            <v>1</v>
          </cell>
          <cell r="G1100">
            <v>10357.390162284279</v>
          </cell>
          <cell r="H1100">
            <v>10357.390162284279</v>
          </cell>
          <cell r="I1100">
            <v>11.608880937499999</v>
          </cell>
          <cell r="J1100">
            <v>388714.30000000005</v>
          </cell>
          <cell r="K1100">
            <v>7326186</v>
          </cell>
          <cell r="L1100">
            <v>707339</v>
          </cell>
          <cell r="M1100">
            <v>3.9608239430256938E-2</v>
          </cell>
          <cell r="N1100">
            <v>3.9608239430256938E-2</v>
          </cell>
          <cell r="O1100">
            <v>10459.060425685924</v>
          </cell>
          <cell r="P1100">
            <v>29722.842590001012</v>
          </cell>
          <cell r="Q1100">
            <v>46816.654857083937</v>
          </cell>
          <cell r="R1100">
            <v>61146.693200564609</v>
          </cell>
          <cell r="S1100">
            <v>140702.69696644222</v>
          </cell>
          <cell r="T1100">
            <v>1032.4328125075526</v>
          </cell>
          <cell r="U1100">
            <v>1071.4036767567936</v>
          </cell>
          <cell r="V1100">
            <v>1132.2989108883539</v>
          </cell>
          <cell r="W1100">
            <v>1155.0031914774795</v>
          </cell>
          <cell r="X1100">
            <v>1199.6400479232045</v>
          </cell>
          <cell r="Y1100">
            <v>707.82978421646817</v>
          </cell>
          <cell r="Z1100">
            <v>784.78407079555961</v>
          </cell>
          <cell r="AA1100">
            <v>797.64479093898967</v>
          </cell>
          <cell r="AB1100">
            <v>805.97506476931483</v>
          </cell>
          <cell r="AC1100">
            <v>822.42529832390335</v>
          </cell>
          <cell r="AD1100">
            <v>5.8549749112134108</v>
          </cell>
          <cell r="AE1100">
            <v>8.7087481132509001</v>
          </cell>
          <cell r="AF1100">
            <v>9.6566510323931425</v>
          </cell>
          <cell r="AG1100">
            <v>8.298136442884914</v>
          </cell>
          <cell r="AH1100">
            <v>7.5420118690707527</v>
          </cell>
        </row>
        <row r="1101">
          <cell r="B1101">
            <v>7279</v>
          </cell>
          <cell r="C1101" t="str">
            <v>IL</v>
          </cell>
          <cell r="D1101" t="str">
            <v>Retail Power Marketer</v>
          </cell>
          <cell r="E1101">
            <v>8.8812291942459258E-3</v>
          </cell>
          <cell r="F1101">
            <v>1</v>
          </cell>
          <cell r="G1101">
            <v>12952.947827280392</v>
          </cell>
          <cell r="H1101">
            <v>12952.947827280392</v>
          </cell>
          <cell r="I1101">
            <v>11.608880937499999</v>
          </cell>
          <cell r="J1101">
            <v>506688.3</v>
          </cell>
          <cell r="K1101">
            <v>3963887</v>
          </cell>
          <cell r="L1101">
            <v>306022</v>
          </cell>
          <cell r="M1101">
            <v>0.11707130512371632</v>
          </cell>
          <cell r="N1101">
            <v>0.11707130512371632</v>
          </cell>
          <cell r="O1101">
            <v>10459.060425685924</v>
          </cell>
          <cell r="P1101">
            <v>29722.842590001012</v>
          </cell>
          <cell r="Q1101">
            <v>46816.654857083937</v>
          </cell>
          <cell r="R1101">
            <v>61146.693200564609</v>
          </cell>
          <cell r="S1101">
            <v>140702.69696644222</v>
          </cell>
          <cell r="T1101">
            <v>1032.4328125075526</v>
          </cell>
          <cell r="U1101">
            <v>1071.4036767567936</v>
          </cell>
          <cell r="V1101">
            <v>1132.2989108883539</v>
          </cell>
          <cell r="W1101">
            <v>1155.0031914774795</v>
          </cell>
          <cell r="X1101">
            <v>1199.6400479232045</v>
          </cell>
          <cell r="Y1101">
            <v>707.82978421646817</v>
          </cell>
          <cell r="Z1101">
            <v>784.78407079555961</v>
          </cell>
          <cell r="AA1101">
            <v>797.64479093898967</v>
          </cell>
          <cell r="AB1101">
            <v>805.97506476931483</v>
          </cell>
          <cell r="AC1101">
            <v>822.42529832390335</v>
          </cell>
          <cell r="AD1101">
            <v>5.8549749112134108</v>
          </cell>
          <cell r="AE1101">
            <v>8.7087481132509001</v>
          </cell>
          <cell r="AF1101">
            <v>9.6566510323931425</v>
          </cell>
          <cell r="AG1101">
            <v>8.298136442884914</v>
          </cell>
          <cell r="AH1101">
            <v>7.5420118690707527</v>
          </cell>
        </row>
        <row r="1102">
          <cell r="B1102">
            <v>13374</v>
          </cell>
          <cell r="C1102" t="str">
            <v>IL</v>
          </cell>
          <cell r="D1102" t="str">
            <v>Retail Power Marketer</v>
          </cell>
          <cell r="E1102">
            <v>8.8812291942459258E-3</v>
          </cell>
          <cell r="F1102">
            <v>1</v>
          </cell>
          <cell r="G1102">
            <v>12202.776381870008</v>
          </cell>
          <cell r="H1102">
            <v>12202.776381870008</v>
          </cell>
          <cell r="I1102">
            <v>11.608880937499999</v>
          </cell>
          <cell r="J1102">
            <v>949668</v>
          </cell>
          <cell r="K1102">
            <v>11631479</v>
          </cell>
          <cell r="L1102">
            <v>953183</v>
          </cell>
          <cell r="M1102">
            <v>7.0230393271243599E-2</v>
          </cell>
          <cell r="N1102">
            <v>7.0230393271243599E-2</v>
          </cell>
          <cell r="O1102">
            <v>10459.060425685924</v>
          </cell>
          <cell r="P1102">
            <v>29722.842590001012</v>
          </cell>
          <cell r="Q1102">
            <v>46816.654857083937</v>
          </cell>
          <cell r="R1102">
            <v>61146.693200564609</v>
          </cell>
          <cell r="S1102">
            <v>140702.69696644222</v>
          </cell>
          <cell r="T1102">
            <v>1032.4328125075526</v>
          </cell>
          <cell r="U1102">
            <v>1071.4036767567936</v>
          </cell>
          <cell r="V1102">
            <v>1132.2989108883539</v>
          </cell>
          <cell r="W1102">
            <v>1155.0031914774795</v>
          </cell>
          <cell r="X1102">
            <v>1199.6400479232045</v>
          </cell>
          <cell r="Y1102">
            <v>707.82978421646817</v>
          </cell>
          <cell r="Z1102">
            <v>784.78407079555961</v>
          </cell>
          <cell r="AA1102">
            <v>797.64479093898967</v>
          </cell>
          <cell r="AB1102">
            <v>805.97506476931483</v>
          </cell>
          <cell r="AC1102">
            <v>822.42529832390335</v>
          </cell>
          <cell r="AD1102">
            <v>5.8549749112134108</v>
          </cell>
          <cell r="AE1102">
            <v>8.7087481132509001</v>
          </cell>
          <cell r="AF1102">
            <v>9.6566510323931425</v>
          </cell>
          <cell r="AG1102">
            <v>8.298136442884914</v>
          </cell>
          <cell r="AH1102">
            <v>7.5420118690707527</v>
          </cell>
        </row>
        <row r="1103">
          <cell r="B1103">
            <v>16840</v>
          </cell>
          <cell r="C1103" t="str">
            <v>IL</v>
          </cell>
          <cell r="D1103" t="str">
            <v>Retail Power Marketer</v>
          </cell>
          <cell r="E1103">
            <v>8.8812291942459258E-3</v>
          </cell>
          <cell r="F1103">
            <v>0</v>
          </cell>
          <cell r="G1103">
            <v>0</v>
          </cell>
          <cell r="H1103">
            <v>7130.4600235861317</v>
          </cell>
          <cell r="I1103">
            <v>11.608880937499999</v>
          </cell>
          <cell r="J1103">
            <v>0</v>
          </cell>
          <cell r="K1103">
            <v>0</v>
          </cell>
          <cell r="L1103">
            <v>0</v>
          </cell>
          <cell r="M1103">
            <v>0</v>
          </cell>
          <cell r="N1103">
            <v>5.6012083467454329E-2</v>
          </cell>
          <cell r="O1103">
            <v>10459.060425685924</v>
          </cell>
          <cell r="P1103">
            <v>29722.842590001012</v>
          </cell>
          <cell r="Q1103">
            <v>46816.654857083937</v>
          </cell>
          <cell r="R1103">
            <v>61146.693200564609</v>
          </cell>
          <cell r="S1103">
            <v>140702.69696644222</v>
          </cell>
          <cell r="T1103">
            <v>1032.4328125075526</v>
          </cell>
          <cell r="U1103">
            <v>1071.4036767567936</v>
          </cell>
          <cell r="V1103">
            <v>1132.2989108883539</v>
          </cell>
          <cell r="W1103">
            <v>1155.0031914774795</v>
          </cell>
          <cell r="X1103">
            <v>1199.6400479232045</v>
          </cell>
          <cell r="Y1103">
            <v>707.82978421646817</v>
          </cell>
          <cell r="Z1103">
            <v>784.78407079555961</v>
          </cell>
          <cell r="AA1103">
            <v>797.64479093898967</v>
          </cell>
          <cell r="AB1103">
            <v>805.97506476931483</v>
          </cell>
          <cell r="AC1103">
            <v>822.42529832390335</v>
          </cell>
          <cell r="AD1103">
            <v>5.8549749112134108</v>
          </cell>
          <cell r="AE1103">
            <v>8.7087481132509001</v>
          </cell>
          <cell r="AF1103">
            <v>9.6566510323931425</v>
          </cell>
          <cell r="AG1103">
            <v>8.298136442884914</v>
          </cell>
          <cell r="AH1103">
            <v>7.5420118690707527</v>
          </cell>
        </row>
        <row r="1104">
          <cell r="B1104">
            <v>17710</v>
          </cell>
          <cell r="C1104" t="str">
            <v>IL</v>
          </cell>
          <cell r="D1104" t="str">
            <v>Retail Power Marketer</v>
          </cell>
          <cell r="E1104">
            <v>8.8812291942459258E-3</v>
          </cell>
          <cell r="F1104">
            <v>1</v>
          </cell>
          <cell r="G1104">
            <v>10687.856875409529</v>
          </cell>
          <cell r="H1104">
            <v>10687.856875409529</v>
          </cell>
          <cell r="I1104">
            <v>11.608880937499999</v>
          </cell>
          <cell r="J1104">
            <v>114643</v>
          </cell>
          <cell r="K1104">
            <v>913427</v>
          </cell>
          <cell r="L1104">
            <v>85464</v>
          </cell>
          <cell r="M1104">
            <v>0.11247456358821231</v>
          </cell>
          <cell r="N1104">
            <v>0.11247456358821231</v>
          </cell>
          <cell r="O1104">
            <v>10459.060425685924</v>
          </cell>
          <cell r="P1104">
            <v>29722.842590001012</v>
          </cell>
          <cell r="Q1104">
            <v>46816.654857083937</v>
          </cell>
          <cell r="R1104">
            <v>61146.693200564609</v>
          </cell>
          <cell r="S1104">
            <v>140702.69696644222</v>
          </cell>
          <cell r="T1104">
            <v>1032.4328125075526</v>
          </cell>
          <cell r="U1104">
            <v>1071.4036767567936</v>
          </cell>
          <cell r="V1104">
            <v>1132.2989108883539</v>
          </cell>
          <cell r="W1104">
            <v>1155.0031914774795</v>
          </cell>
          <cell r="X1104">
            <v>1199.6400479232045</v>
          </cell>
          <cell r="Y1104">
            <v>707.82978421646817</v>
          </cell>
          <cell r="Z1104">
            <v>784.78407079555961</v>
          </cell>
          <cell r="AA1104">
            <v>797.64479093898967</v>
          </cell>
          <cell r="AB1104">
            <v>805.97506476931483</v>
          </cell>
          <cell r="AC1104">
            <v>822.42529832390335</v>
          </cell>
          <cell r="AD1104">
            <v>5.8549749112134108</v>
          </cell>
          <cell r="AE1104">
            <v>8.7087481132509001</v>
          </cell>
          <cell r="AF1104">
            <v>9.6566510323931425</v>
          </cell>
          <cell r="AG1104">
            <v>8.298136442884914</v>
          </cell>
          <cell r="AH1104">
            <v>7.5420118690707527</v>
          </cell>
        </row>
        <row r="1105">
          <cell r="B1105">
            <v>18193</v>
          </cell>
          <cell r="C1105" t="str">
            <v>IL</v>
          </cell>
          <cell r="D1105" t="str">
            <v>Retail Power Marketer</v>
          </cell>
          <cell r="E1105">
            <v>8.8812291942459258E-3</v>
          </cell>
          <cell r="F1105">
            <v>0</v>
          </cell>
          <cell r="G1105">
            <v>0</v>
          </cell>
          <cell r="H1105">
            <v>7130.4600235861317</v>
          </cell>
          <cell r="I1105">
            <v>11.608880937499999</v>
          </cell>
          <cell r="J1105">
            <v>0</v>
          </cell>
          <cell r="K1105">
            <v>0</v>
          </cell>
          <cell r="L1105">
            <v>0</v>
          </cell>
          <cell r="M1105">
            <v>0</v>
          </cell>
          <cell r="N1105">
            <v>5.6012083467454329E-2</v>
          </cell>
          <cell r="O1105">
            <v>10459.060425685924</v>
          </cell>
          <cell r="P1105">
            <v>29722.842590001012</v>
          </cell>
          <cell r="Q1105">
            <v>46816.654857083937</v>
          </cell>
          <cell r="R1105">
            <v>61146.693200564609</v>
          </cell>
          <cell r="S1105">
            <v>140702.69696644222</v>
          </cell>
          <cell r="T1105">
            <v>1032.4328125075526</v>
          </cell>
          <cell r="U1105">
            <v>1071.4036767567936</v>
          </cell>
          <cell r="V1105">
            <v>1132.2989108883539</v>
          </cell>
          <cell r="W1105">
            <v>1155.0031914774795</v>
          </cell>
          <cell r="X1105">
            <v>1199.6400479232045</v>
          </cell>
          <cell r="Y1105">
            <v>707.82978421646817</v>
          </cell>
          <cell r="Z1105">
            <v>784.78407079555961</v>
          </cell>
          <cell r="AA1105">
            <v>797.64479093898967</v>
          </cell>
          <cell r="AB1105">
            <v>805.97506476931483</v>
          </cell>
          <cell r="AC1105">
            <v>822.42529832390335</v>
          </cell>
          <cell r="AD1105">
            <v>5.8549749112134108</v>
          </cell>
          <cell r="AE1105">
            <v>8.7087481132509001</v>
          </cell>
          <cell r="AF1105">
            <v>9.6566510323931425</v>
          </cell>
          <cell r="AG1105">
            <v>8.298136442884914</v>
          </cell>
          <cell r="AH1105">
            <v>7.5420118690707527</v>
          </cell>
        </row>
        <row r="1106">
          <cell r="B1106">
            <v>19107</v>
          </cell>
          <cell r="C1106" t="str">
            <v>IL</v>
          </cell>
          <cell r="D1106" t="str">
            <v>Retail Power Marketer</v>
          </cell>
          <cell r="E1106">
            <v>8.8812291942459258E-3</v>
          </cell>
          <cell r="F1106">
            <v>0</v>
          </cell>
          <cell r="G1106">
            <v>0</v>
          </cell>
          <cell r="H1106">
            <v>7130.4600235861317</v>
          </cell>
          <cell r="I1106">
            <v>11.608880937499999</v>
          </cell>
          <cell r="J1106">
            <v>0</v>
          </cell>
          <cell r="K1106">
            <v>0</v>
          </cell>
          <cell r="L1106">
            <v>0</v>
          </cell>
          <cell r="M1106">
            <v>0</v>
          </cell>
          <cell r="N1106">
            <v>5.6012083467454329E-2</v>
          </cell>
          <cell r="O1106">
            <v>10459.060425685924</v>
          </cell>
          <cell r="P1106">
            <v>29722.842590001012</v>
          </cell>
          <cell r="Q1106">
            <v>46816.654857083937</v>
          </cell>
          <cell r="R1106">
            <v>61146.693200564609</v>
          </cell>
          <cell r="S1106">
            <v>140702.69696644222</v>
          </cell>
          <cell r="T1106">
            <v>1032.4328125075526</v>
          </cell>
          <cell r="U1106">
            <v>1071.4036767567936</v>
          </cell>
          <cell r="V1106">
            <v>1132.2989108883539</v>
          </cell>
          <cell r="W1106">
            <v>1155.0031914774795</v>
          </cell>
          <cell r="X1106">
            <v>1199.6400479232045</v>
          </cell>
          <cell r="Y1106">
            <v>707.82978421646817</v>
          </cell>
          <cell r="Z1106">
            <v>784.78407079555961</v>
          </cell>
          <cell r="AA1106">
            <v>797.64479093898967</v>
          </cell>
          <cell r="AB1106">
            <v>805.97506476931483</v>
          </cell>
          <cell r="AC1106">
            <v>822.42529832390335</v>
          </cell>
          <cell r="AD1106">
            <v>5.8549749112134108</v>
          </cell>
          <cell r="AE1106">
            <v>8.7087481132509001</v>
          </cell>
          <cell r="AF1106">
            <v>9.6566510323931425</v>
          </cell>
          <cell r="AG1106">
            <v>8.298136442884914</v>
          </cell>
          <cell r="AH1106">
            <v>7.5420118690707527</v>
          </cell>
        </row>
        <row r="1107">
          <cell r="B1107">
            <v>21795</v>
          </cell>
          <cell r="C1107" t="str">
            <v>IL</v>
          </cell>
          <cell r="D1107" t="str">
            <v>Retail Power Marketer</v>
          </cell>
          <cell r="E1107">
            <v>8.8812291942459258E-3</v>
          </cell>
          <cell r="F1107">
            <v>0</v>
          </cell>
          <cell r="G1107">
            <v>0</v>
          </cell>
          <cell r="H1107">
            <v>7130.4600235861317</v>
          </cell>
          <cell r="I1107">
            <v>11.608880937499999</v>
          </cell>
          <cell r="J1107">
            <v>0</v>
          </cell>
          <cell r="K1107">
            <v>0</v>
          </cell>
          <cell r="L1107">
            <v>0</v>
          </cell>
          <cell r="M1107">
            <v>0</v>
          </cell>
          <cell r="N1107">
            <v>5.6012083467454329E-2</v>
          </cell>
          <cell r="O1107">
            <v>10459.060425685924</v>
          </cell>
          <cell r="P1107">
            <v>29722.842590001012</v>
          </cell>
          <cell r="Q1107">
            <v>46816.654857083937</v>
          </cell>
          <cell r="R1107">
            <v>61146.693200564609</v>
          </cell>
          <cell r="S1107">
            <v>140702.69696644222</v>
          </cell>
          <cell r="T1107">
            <v>1032.4328125075526</v>
          </cell>
          <cell r="U1107">
            <v>1071.4036767567936</v>
          </cell>
          <cell r="V1107">
            <v>1132.2989108883539</v>
          </cell>
          <cell r="W1107">
            <v>1155.0031914774795</v>
          </cell>
          <cell r="X1107">
            <v>1199.6400479232045</v>
          </cell>
          <cell r="Y1107">
            <v>707.82978421646817</v>
          </cell>
          <cell r="Z1107">
            <v>784.78407079555961</v>
          </cell>
          <cell r="AA1107">
            <v>797.64479093898967</v>
          </cell>
          <cell r="AB1107">
            <v>805.97506476931483</v>
          </cell>
          <cell r="AC1107">
            <v>822.42529832390335</v>
          </cell>
          <cell r="AD1107">
            <v>5.8549749112134108</v>
          </cell>
          <cell r="AE1107">
            <v>8.7087481132509001</v>
          </cell>
          <cell r="AF1107">
            <v>9.6566510323931425</v>
          </cell>
          <cell r="AG1107">
            <v>8.298136442884914</v>
          </cell>
          <cell r="AH1107">
            <v>7.5420118690707527</v>
          </cell>
        </row>
        <row r="1108">
          <cell r="B1108">
            <v>49730</v>
          </cell>
          <cell r="C1108" t="str">
            <v>IL</v>
          </cell>
          <cell r="D1108" t="str">
            <v>Retail Power Marketer</v>
          </cell>
          <cell r="E1108">
            <v>8.8812291942459258E-3</v>
          </cell>
          <cell r="F1108">
            <v>0</v>
          </cell>
          <cell r="G1108">
            <v>0</v>
          </cell>
          <cell r="H1108">
            <v>7130.4600235861317</v>
          </cell>
          <cell r="I1108">
            <v>11.608880937499999</v>
          </cell>
          <cell r="J1108">
            <v>0</v>
          </cell>
          <cell r="K1108">
            <v>0</v>
          </cell>
          <cell r="L1108">
            <v>0</v>
          </cell>
          <cell r="M1108">
            <v>0</v>
          </cell>
          <cell r="N1108">
            <v>5.6012083467454329E-2</v>
          </cell>
          <cell r="O1108">
            <v>10459.060425685924</v>
          </cell>
          <cell r="P1108">
            <v>29722.842590001012</v>
          </cell>
          <cell r="Q1108">
            <v>46816.654857083937</v>
          </cell>
          <cell r="R1108">
            <v>61146.693200564609</v>
          </cell>
          <cell r="S1108">
            <v>140702.69696644222</v>
          </cell>
          <cell r="T1108">
            <v>1032.4328125075526</v>
          </cell>
          <cell r="U1108">
            <v>1071.4036767567936</v>
          </cell>
          <cell r="V1108">
            <v>1132.2989108883539</v>
          </cell>
          <cell r="W1108">
            <v>1155.0031914774795</v>
          </cell>
          <cell r="X1108">
            <v>1199.6400479232045</v>
          </cell>
          <cell r="Y1108">
            <v>707.82978421646817</v>
          </cell>
          <cell r="Z1108">
            <v>784.78407079555961</v>
          </cell>
          <cell r="AA1108">
            <v>797.64479093898967</v>
          </cell>
          <cell r="AB1108">
            <v>805.97506476931483</v>
          </cell>
          <cell r="AC1108">
            <v>822.42529832390335</v>
          </cell>
          <cell r="AD1108">
            <v>5.8549749112134108</v>
          </cell>
          <cell r="AE1108">
            <v>8.7087481132509001</v>
          </cell>
          <cell r="AF1108">
            <v>9.6566510323931425</v>
          </cell>
          <cell r="AG1108">
            <v>8.298136442884914</v>
          </cell>
          <cell r="AH1108">
            <v>7.5420118690707527</v>
          </cell>
        </row>
        <row r="1109">
          <cell r="B1109">
            <v>50046</v>
          </cell>
          <cell r="C1109" t="str">
            <v>IL</v>
          </cell>
          <cell r="D1109" t="str">
            <v>Retail Power Marketer</v>
          </cell>
          <cell r="E1109">
            <v>8.8812291942459258E-3</v>
          </cell>
          <cell r="F1109">
            <v>0</v>
          </cell>
          <cell r="G1109">
            <v>0</v>
          </cell>
          <cell r="H1109">
            <v>7130.4600235861317</v>
          </cell>
          <cell r="I1109">
            <v>11.608880937499999</v>
          </cell>
          <cell r="J1109">
            <v>0</v>
          </cell>
          <cell r="K1109">
            <v>0</v>
          </cell>
          <cell r="L1109">
            <v>0</v>
          </cell>
          <cell r="M1109">
            <v>0</v>
          </cell>
          <cell r="N1109">
            <v>5.6012083467454329E-2</v>
          </cell>
          <cell r="O1109">
            <v>10459.060425685924</v>
          </cell>
          <cell r="P1109">
            <v>29722.842590001012</v>
          </cell>
          <cell r="Q1109">
            <v>46816.654857083937</v>
          </cell>
          <cell r="R1109">
            <v>61146.693200564609</v>
          </cell>
          <cell r="S1109">
            <v>140702.69696644222</v>
          </cell>
          <cell r="T1109">
            <v>1032.4328125075526</v>
          </cell>
          <cell r="U1109">
            <v>1071.4036767567936</v>
          </cell>
          <cell r="V1109">
            <v>1132.2989108883539</v>
          </cell>
          <cell r="W1109">
            <v>1155.0031914774795</v>
          </cell>
          <cell r="X1109">
            <v>1199.6400479232045</v>
          </cell>
          <cell r="Y1109">
            <v>707.82978421646817</v>
          </cell>
          <cell r="Z1109">
            <v>784.78407079555961</v>
          </cell>
          <cell r="AA1109">
            <v>797.64479093898967</v>
          </cell>
          <cell r="AB1109">
            <v>805.97506476931483</v>
          </cell>
          <cell r="AC1109">
            <v>822.42529832390335</v>
          </cell>
          <cell r="AD1109">
            <v>5.8549749112134108</v>
          </cell>
          <cell r="AE1109">
            <v>8.7087481132509001</v>
          </cell>
          <cell r="AF1109">
            <v>9.6566510323931425</v>
          </cell>
          <cell r="AG1109">
            <v>8.298136442884914</v>
          </cell>
          <cell r="AH1109">
            <v>7.5420118690707527</v>
          </cell>
        </row>
        <row r="1110">
          <cell r="B1110">
            <v>54820</v>
          </cell>
          <cell r="C1110" t="str">
            <v>IL</v>
          </cell>
          <cell r="D1110" t="str">
            <v>Retail Power Marketer</v>
          </cell>
          <cell r="E1110">
            <v>8.8812291942459258E-3</v>
          </cell>
          <cell r="F1110">
            <v>1</v>
          </cell>
          <cell r="G1110">
            <v>10742.205023674709</v>
          </cell>
          <cell r="H1110">
            <v>10742.205023674709</v>
          </cell>
          <cell r="I1110">
            <v>11.608880937499999</v>
          </cell>
          <cell r="J1110">
            <v>1608538.1</v>
          </cell>
          <cell r="K1110">
            <v>13855006</v>
          </cell>
          <cell r="L1110">
            <v>1289773</v>
          </cell>
          <cell r="M1110">
            <v>0.10312981789247683</v>
          </cell>
          <cell r="N1110">
            <v>0.10312981789247683</v>
          </cell>
          <cell r="O1110">
            <v>10459.060425685924</v>
          </cell>
          <cell r="P1110">
            <v>29722.842590001012</v>
          </cell>
          <cell r="Q1110">
            <v>46816.654857083937</v>
          </cell>
          <cell r="R1110">
            <v>61146.693200564609</v>
          </cell>
          <cell r="S1110">
            <v>140702.69696644222</v>
          </cell>
          <cell r="T1110">
            <v>1032.4328125075526</v>
          </cell>
          <cell r="U1110">
            <v>1071.4036767567936</v>
          </cell>
          <cell r="V1110">
            <v>1132.2989108883539</v>
          </cell>
          <cell r="W1110">
            <v>1155.0031914774795</v>
          </cell>
          <cell r="X1110">
            <v>1199.6400479232045</v>
          </cell>
          <cell r="Y1110">
            <v>707.82978421646817</v>
          </cell>
          <cell r="Z1110">
            <v>784.78407079555961</v>
          </cell>
          <cell r="AA1110">
            <v>797.64479093898967</v>
          </cell>
          <cell r="AB1110">
            <v>805.97506476931483</v>
          </cell>
          <cell r="AC1110">
            <v>822.42529832390335</v>
          </cell>
          <cell r="AD1110">
            <v>5.8549749112134108</v>
          </cell>
          <cell r="AE1110">
            <v>8.7087481132509001</v>
          </cell>
          <cell r="AF1110">
            <v>9.6566510323931425</v>
          </cell>
          <cell r="AG1110">
            <v>8.298136442884914</v>
          </cell>
          <cell r="AH1110">
            <v>7.5420118690707527</v>
          </cell>
        </row>
        <row r="1111">
          <cell r="B1111">
            <v>54862</v>
          </cell>
          <cell r="C1111" t="str">
            <v>IL</v>
          </cell>
          <cell r="D1111" t="str">
            <v>Retail Power Marketer</v>
          </cell>
          <cell r="E1111">
            <v>8.8812291942459258E-3</v>
          </cell>
          <cell r="F1111">
            <v>1</v>
          </cell>
          <cell r="G1111">
            <v>16286.043621201186</v>
          </cell>
          <cell r="H1111">
            <v>16286.043621201186</v>
          </cell>
          <cell r="I1111">
            <v>11.608880937499999</v>
          </cell>
          <cell r="J1111">
            <v>266768.09999999998</v>
          </cell>
          <cell r="K1111">
            <v>2437239</v>
          </cell>
          <cell r="L1111">
            <v>149652</v>
          </cell>
          <cell r="M1111">
            <v>0.10090130389317378</v>
          </cell>
          <cell r="N1111">
            <v>0.10090130389317378</v>
          </cell>
          <cell r="O1111">
            <v>10459.060425685924</v>
          </cell>
          <cell r="P1111">
            <v>29722.842590001012</v>
          </cell>
          <cell r="Q1111">
            <v>46816.654857083937</v>
          </cell>
          <cell r="R1111">
            <v>61146.693200564609</v>
          </cell>
          <cell r="S1111">
            <v>140702.69696644222</v>
          </cell>
          <cell r="T1111">
            <v>1032.4328125075526</v>
          </cell>
          <cell r="U1111">
            <v>1071.4036767567936</v>
          </cell>
          <cell r="V1111">
            <v>1132.2989108883539</v>
          </cell>
          <cell r="W1111">
            <v>1155.0031914774795</v>
          </cell>
          <cell r="X1111">
            <v>1199.6400479232045</v>
          </cell>
          <cell r="Y1111">
            <v>707.82978421646817</v>
          </cell>
          <cell r="Z1111">
            <v>784.78407079555961</v>
          </cell>
          <cell r="AA1111">
            <v>797.64479093898967</v>
          </cell>
          <cell r="AB1111">
            <v>805.97506476931483</v>
          </cell>
          <cell r="AC1111">
            <v>822.42529832390335</v>
          </cell>
          <cell r="AD1111">
            <v>5.8549749112134108</v>
          </cell>
          <cell r="AE1111">
            <v>8.7087481132509001</v>
          </cell>
          <cell r="AF1111">
            <v>9.6566510323931425</v>
          </cell>
          <cell r="AG1111">
            <v>8.298136442884914</v>
          </cell>
          <cell r="AH1111">
            <v>7.5420118690707527</v>
          </cell>
        </row>
        <row r="1112">
          <cell r="B1112">
            <v>55781</v>
          </cell>
          <cell r="C1112" t="str">
            <v>IL</v>
          </cell>
          <cell r="D1112" t="str">
            <v>Retail Power Marketer</v>
          </cell>
          <cell r="E1112">
            <v>8.8812291942459258E-3</v>
          </cell>
          <cell r="F1112">
            <v>1</v>
          </cell>
          <cell r="G1112">
            <v>7301.6249802187185</v>
          </cell>
          <cell r="H1112">
            <v>7301.6249802187185</v>
          </cell>
          <cell r="I1112">
            <v>11.608880937499999</v>
          </cell>
          <cell r="J1112">
            <v>102146.30000000002</v>
          </cell>
          <cell r="K1112">
            <v>876655</v>
          </cell>
          <cell r="L1112">
            <v>120063</v>
          </cell>
          <cell r="M1112">
            <v>9.7439397637624006E-2</v>
          </cell>
          <cell r="N1112">
            <v>9.7439397637624006E-2</v>
          </cell>
          <cell r="O1112">
            <v>10459.060425685924</v>
          </cell>
          <cell r="P1112">
            <v>29722.842590001012</v>
          </cell>
          <cell r="Q1112">
            <v>46816.654857083937</v>
          </cell>
          <cell r="R1112">
            <v>61146.693200564609</v>
          </cell>
          <cell r="S1112">
            <v>140702.69696644222</v>
          </cell>
          <cell r="T1112">
            <v>1032.4328125075526</v>
          </cell>
          <cell r="U1112">
            <v>1071.4036767567936</v>
          </cell>
          <cell r="V1112">
            <v>1132.2989108883539</v>
          </cell>
          <cell r="W1112">
            <v>1155.0031914774795</v>
          </cell>
          <cell r="X1112">
            <v>1199.6400479232045</v>
          </cell>
          <cell r="Y1112">
            <v>707.82978421646817</v>
          </cell>
          <cell r="Z1112">
            <v>784.78407079555961</v>
          </cell>
          <cell r="AA1112">
            <v>797.64479093898967</v>
          </cell>
          <cell r="AB1112">
            <v>805.97506476931483</v>
          </cell>
          <cell r="AC1112">
            <v>822.42529832390335</v>
          </cell>
          <cell r="AD1112">
            <v>5.8549749112134108</v>
          </cell>
          <cell r="AE1112">
            <v>8.7087481132509001</v>
          </cell>
          <cell r="AF1112">
            <v>9.6566510323931425</v>
          </cell>
          <cell r="AG1112">
            <v>8.298136442884914</v>
          </cell>
          <cell r="AH1112">
            <v>7.5420118690707527</v>
          </cell>
        </row>
        <row r="1113">
          <cell r="B1113">
            <v>55815</v>
          </cell>
          <cell r="C1113" t="str">
            <v>IL</v>
          </cell>
          <cell r="D1113" t="str">
            <v>Retail Power Marketer</v>
          </cell>
          <cell r="E1113">
            <v>8.8812291942459258E-3</v>
          </cell>
          <cell r="F1113">
            <v>1</v>
          </cell>
          <cell r="G1113">
            <v>8095.9302580277745</v>
          </cell>
          <cell r="H1113">
            <v>8095.9302580277745</v>
          </cell>
          <cell r="I1113">
            <v>11.608880937499999</v>
          </cell>
          <cell r="J1113">
            <v>100009.49999999999</v>
          </cell>
          <cell r="K1113">
            <v>924029</v>
          </cell>
          <cell r="L1113">
            <v>114135</v>
          </cell>
          <cell r="M1113">
            <v>9.1025005157177152E-2</v>
          </cell>
          <cell r="N1113">
            <v>9.1025005157177152E-2</v>
          </cell>
          <cell r="O1113">
            <v>10459.060425685924</v>
          </cell>
          <cell r="P1113">
            <v>29722.842590001012</v>
          </cell>
          <cell r="Q1113">
            <v>46816.654857083937</v>
          </cell>
          <cell r="R1113">
            <v>61146.693200564609</v>
          </cell>
          <cell r="S1113">
            <v>140702.69696644222</v>
          </cell>
          <cell r="T1113">
            <v>1032.4328125075526</v>
          </cell>
          <cell r="U1113">
            <v>1071.4036767567936</v>
          </cell>
          <cell r="V1113">
            <v>1132.2989108883539</v>
          </cell>
          <cell r="W1113">
            <v>1155.0031914774795</v>
          </cell>
          <cell r="X1113">
            <v>1199.6400479232045</v>
          </cell>
          <cell r="Y1113">
            <v>707.82978421646817</v>
          </cell>
          <cell r="Z1113">
            <v>784.78407079555961</v>
          </cell>
          <cell r="AA1113">
            <v>797.64479093898967</v>
          </cell>
          <cell r="AB1113">
            <v>805.97506476931483</v>
          </cell>
          <cell r="AC1113">
            <v>822.42529832390335</v>
          </cell>
          <cell r="AD1113">
            <v>5.8549749112134108</v>
          </cell>
          <cell r="AE1113">
            <v>8.7087481132509001</v>
          </cell>
          <cell r="AF1113">
            <v>9.6566510323931425</v>
          </cell>
          <cell r="AG1113">
            <v>8.298136442884914</v>
          </cell>
          <cell r="AH1113">
            <v>7.5420118690707527</v>
          </cell>
        </row>
        <row r="1114">
          <cell r="B1114">
            <v>55874</v>
          </cell>
          <cell r="C1114" t="str">
            <v>IL</v>
          </cell>
          <cell r="D1114" t="str">
            <v>Retail Power Marketer</v>
          </cell>
          <cell r="E1114">
            <v>8.8812291942459258E-3</v>
          </cell>
          <cell r="F1114">
            <v>1</v>
          </cell>
          <cell r="G1114">
            <v>8248.5915826350429</v>
          </cell>
          <cell r="H1114">
            <v>8248.5915826350429</v>
          </cell>
          <cell r="I1114">
            <v>11.608880937499999</v>
          </cell>
          <cell r="J1114">
            <v>98359.5</v>
          </cell>
          <cell r="K1114">
            <v>871175</v>
          </cell>
          <cell r="L1114">
            <v>105615</v>
          </cell>
          <cell r="M1114">
            <v>9.6015882546481759E-2</v>
          </cell>
          <cell r="N1114">
            <v>9.6015882546481759E-2</v>
          </cell>
          <cell r="O1114">
            <v>10459.060425685924</v>
          </cell>
          <cell r="P1114">
            <v>29722.842590001012</v>
          </cell>
          <cell r="Q1114">
            <v>46816.654857083937</v>
          </cell>
          <cell r="R1114">
            <v>61146.693200564609</v>
          </cell>
          <cell r="S1114">
            <v>140702.69696644222</v>
          </cell>
          <cell r="T1114">
            <v>1032.4328125075526</v>
          </cell>
          <cell r="U1114">
            <v>1071.4036767567936</v>
          </cell>
          <cell r="V1114">
            <v>1132.2989108883539</v>
          </cell>
          <cell r="W1114">
            <v>1155.0031914774795</v>
          </cell>
          <cell r="X1114">
            <v>1199.6400479232045</v>
          </cell>
          <cell r="Y1114">
            <v>707.82978421646817</v>
          </cell>
          <cell r="Z1114">
            <v>784.78407079555961</v>
          </cell>
          <cell r="AA1114">
            <v>797.64479093898967</v>
          </cell>
          <cell r="AB1114">
            <v>805.97506476931483</v>
          </cell>
          <cell r="AC1114">
            <v>822.42529832390335</v>
          </cell>
          <cell r="AD1114">
            <v>5.8549749112134108</v>
          </cell>
          <cell r="AE1114">
            <v>8.7087481132509001</v>
          </cell>
          <cell r="AF1114">
            <v>9.6566510323931425</v>
          </cell>
          <cell r="AG1114">
            <v>8.298136442884914</v>
          </cell>
          <cell r="AH1114">
            <v>7.5420118690707527</v>
          </cell>
        </row>
        <row r="1115">
          <cell r="B1115">
            <v>55878</v>
          </cell>
          <cell r="C1115" t="str">
            <v>IL</v>
          </cell>
          <cell r="D1115" t="str">
            <v>Retail Power Marketer</v>
          </cell>
          <cell r="E1115">
            <v>8.8812291942459258E-3</v>
          </cell>
          <cell r="F1115">
            <v>1</v>
          </cell>
          <cell r="G1115">
            <v>15061.320042289684</v>
          </cell>
          <cell r="H1115">
            <v>15061.320042289684</v>
          </cell>
          <cell r="I1115">
            <v>11.608880937499999</v>
          </cell>
          <cell r="J1115">
            <v>9731.3000000000011</v>
          </cell>
          <cell r="K1115">
            <v>99721</v>
          </cell>
          <cell r="L1115">
            <v>6621</v>
          </cell>
          <cell r="M1115">
            <v>8.833596927180587E-2</v>
          </cell>
          <cell r="N1115">
            <v>8.833596927180587E-2</v>
          </cell>
          <cell r="O1115">
            <v>10459.060425685924</v>
          </cell>
          <cell r="P1115">
            <v>29722.842590001012</v>
          </cell>
          <cell r="Q1115">
            <v>46816.654857083937</v>
          </cell>
          <cell r="R1115">
            <v>61146.693200564609</v>
          </cell>
          <cell r="S1115">
            <v>140702.69696644222</v>
          </cell>
          <cell r="T1115">
            <v>1032.4328125075526</v>
          </cell>
          <cell r="U1115">
            <v>1071.4036767567936</v>
          </cell>
          <cell r="V1115">
            <v>1132.2989108883539</v>
          </cell>
          <cell r="W1115">
            <v>1155.0031914774795</v>
          </cell>
          <cell r="X1115">
            <v>1199.6400479232045</v>
          </cell>
          <cell r="Y1115">
            <v>707.82978421646817</v>
          </cell>
          <cell r="Z1115">
            <v>784.78407079555961</v>
          </cell>
          <cell r="AA1115">
            <v>797.64479093898967</v>
          </cell>
          <cell r="AB1115">
            <v>805.97506476931483</v>
          </cell>
          <cell r="AC1115">
            <v>822.42529832390335</v>
          </cell>
          <cell r="AD1115">
            <v>5.8549749112134108</v>
          </cell>
          <cell r="AE1115">
            <v>8.7087481132509001</v>
          </cell>
          <cell r="AF1115">
            <v>9.6566510323931425</v>
          </cell>
          <cell r="AG1115">
            <v>8.298136442884914</v>
          </cell>
          <cell r="AH1115">
            <v>7.5420118690707527</v>
          </cell>
        </row>
        <row r="1116">
          <cell r="B1116">
            <v>56212</v>
          </cell>
          <cell r="C1116" t="str">
            <v>IL</v>
          </cell>
          <cell r="D1116" t="str">
            <v>Retail Power Marketer</v>
          </cell>
          <cell r="E1116">
            <v>8.8812291942459258E-3</v>
          </cell>
          <cell r="F1116">
            <v>1</v>
          </cell>
          <cell r="G1116">
            <v>10843.540962071409</v>
          </cell>
          <cell r="H1116">
            <v>10843.540962071409</v>
          </cell>
          <cell r="I1116">
            <v>11.608880937499999</v>
          </cell>
          <cell r="J1116">
            <v>751270</v>
          </cell>
          <cell r="K1116">
            <v>7528150</v>
          </cell>
          <cell r="L1116">
            <v>694252</v>
          </cell>
          <cell r="M1116">
            <v>8.6947807136752722E-2</v>
          </cell>
          <cell r="N1116">
            <v>8.6947807136752722E-2</v>
          </cell>
          <cell r="O1116">
            <v>10459.060425685924</v>
          </cell>
          <cell r="P1116">
            <v>29722.842590001012</v>
          </cell>
          <cell r="Q1116">
            <v>46816.654857083937</v>
          </cell>
          <cell r="R1116">
            <v>61146.693200564609</v>
          </cell>
          <cell r="S1116">
            <v>140702.69696644222</v>
          </cell>
          <cell r="T1116">
            <v>1032.4328125075526</v>
          </cell>
          <cell r="U1116">
            <v>1071.4036767567936</v>
          </cell>
          <cell r="V1116">
            <v>1132.2989108883539</v>
          </cell>
          <cell r="W1116">
            <v>1155.0031914774795</v>
          </cell>
          <cell r="X1116">
            <v>1199.6400479232045</v>
          </cell>
          <cell r="Y1116">
            <v>707.82978421646817</v>
          </cell>
          <cell r="Z1116">
            <v>784.78407079555961</v>
          </cell>
          <cell r="AA1116">
            <v>797.64479093898967</v>
          </cell>
          <cell r="AB1116">
            <v>805.97506476931483</v>
          </cell>
          <cell r="AC1116">
            <v>822.42529832390335</v>
          </cell>
          <cell r="AD1116">
            <v>5.8549749112134108</v>
          </cell>
          <cell r="AE1116">
            <v>8.7087481132509001</v>
          </cell>
          <cell r="AF1116">
            <v>9.6566510323931425</v>
          </cell>
          <cell r="AG1116">
            <v>8.298136442884914</v>
          </cell>
          <cell r="AH1116">
            <v>7.5420118690707527</v>
          </cell>
        </row>
        <row r="1117">
          <cell r="B1117">
            <v>56265</v>
          </cell>
          <cell r="C1117" t="str">
            <v>IL</v>
          </cell>
          <cell r="D1117" t="str">
            <v>Retail Power Marketer</v>
          </cell>
          <cell r="E1117">
            <v>8.8812291942459258E-3</v>
          </cell>
          <cell r="F1117">
            <v>1</v>
          </cell>
          <cell r="G1117">
            <v>8749.1197903872926</v>
          </cell>
          <cell r="H1117">
            <v>8749.1197903872926</v>
          </cell>
          <cell r="I1117">
            <v>11.608880937499999</v>
          </cell>
          <cell r="J1117">
            <v>68741.899999999994</v>
          </cell>
          <cell r="K1117">
            <v>534265</v>
          </cell>
          <cell r="L1117">
            <v>61065</v>
          </cell>
          <cell r="M1117">
            <v>0.11274394584451303</v>
          </cell>
          <cell r="N1117">
            <v>0.11274394584451303</v>
          </cell>
          <cell r="O1117">
            <v>10459.060425685924</v>
          </cell>
          <cell r="P1117">
            <v>29722.842590001012</v>
          </cell>
          <cell r="Q1117">
            <v>46816.654857083937</v>
          </cell>
          <cell r="R1117">
            <v>61146.693200564609</v>
          </cell>
          <cell r="S1117">
            <v>140702.69696644222</v>
          </cell>
          <cell r="T1117">
            <v>1032.4328125075526</v>
          </cell>
          <cell r="U1117">
            <v>1071.4036767567936</v>
          </cell>
          <cell r="V1117">
            <v>1132.2989108883539</v>
          </cell>
          <cell r="W1117">
            <v>1155.0031914774795</v>
          </cell>
          <cell r="X1117">
            <v>1199.6400479232045</v>
          </cell>
          <cell r="Y1117">
            <v>707.82978421646817</v>
          </cell>
          <cell r="Z1117">
            <v>784.78407079555961</v>
          </cell>
          <cell r="AA1117">
            <v>797.64479093898967</v>
          </cell>
          <cell r="AB1117">
            <v>805.97506476931483</v>
          </cell>
          <cell r="AC1117">
            <v>822.42529832390335</v>
          </cell>
          <cell r="AD1117">
            <v>5.8549749112134108</v>
          </cell>
          <cell r="AE1117">
            <v>8.7087481132509001</v>
          </cell>
          <cell r="AF1117">
            <v>9.6566510323931425</v>
          </cell>
          <cell r="AG1117">
            <v>8.298136442884914</v>
          </cell>
          <cell r="AH1117">
            <v>7.5420118690707527</v>
          </cell>
        </row>
        <row r="1118">
          <cell r="B1118">
            <v>56286</v>
          </cell>
          <cell r="C1118" t="str">
            <v>IL</v>
          </cell>
          <cell r="D1118" t="str">
            <v>Retail Power Marketer</v>
          </cell>
          <cell r="E1118">
            <v>8.8812291942459258E-3</v>
          </cell>
          <cell r="F1118">
            <v>1</v>
          </cell>
          <cell r="G1118">
            <v>14030.951790519752</v>
          </cell>
          <cell r="H1118">
            <v>14030.951790519752</v>
          </cell>
          <cell r="I1118">
            <v>11.608880937499999</v>
          </cell>
          <cell r="J1118">
            <v>177557</v>
          </cell>
          <cell r="K1118">
            <v>1527676</v>
          </cell>
          <cell r="L1118">
            <v>108879</v>
          </cell>
          <cell r="M1118">
            <v>0.10629835110905143</v>
          </cell>
          <cell r="N1118">
            <v>0.10629835110905143</v>
          </cell>
          <cell r="O1118">
            <v>10459.060425685924</v>
          </cell>
          <cell r="P1118">
            <v>29722.842590001012</v>
          </cell>
          <cell r="Q1118">
            <v>46816.654857083937</v>
          </cell>
          <cell r="R1118">
            <v>61146.693200564609</v>
          </cell>
          <cell r="S1118">
            <v>140702.69696644222</v>
          </cell>
          <cell r="T1118">
            <v>1032.4328125075526</v>
          </cell>
          <cell r="U1118">
            <v>1071.4036767567936</v>
          </cell>
          <cell r="V1118">
            <v>1132.2989108883539</v>
          </cell>
          <cell r="W1118">
            <v>1155.0031914774795</v>
          </cell>
          <cell r="X1118">
            <v>1199.6400479232045</v>
          </cell>
          <cell r="Y1118">
            <v>707.82978421646817</v>
          </cell>
          <cell r="Z1118">
            <v>784.78407079555961</v>
          </cell>
          <cell r="AA1118">
            <v>797.64479093898967</v>
          </cell>
          <cell r="AB1118">
            <v>805.97506476931483</v>
          </cell>
          <cell r="AC1118">
            <v>822.42529832390335</v>
          </cell>
          <cell r="AD1118">
            <v>5.8549749112134108</v>
          </cell>
          <cell r="AE1118">
            <v>8.7087481132509001</v>
          </cell>
          <cell r="AF1118">
            <v>9.6566510323931425</v>
          </cell>
          <cell r="AG1118">
            <v>8.298136442884914</v>
          </cell>
          <cell r="AH1118">
            <v>7.5420118690707527</v>
          </cell>
        </row>
        <row r="1119">
          <cell r="B1119">
            <v>56504</v>
          </cell>
          <cell r="C1119" t="str">
            <v>IL</v>
          </cell>
          <cell r="D1119" t="str">
            <v>Retail Power Marketer</v>
          </cell>
          <cell r="E1119">
            <v>8.8812291942459258E-3</v>
          </cell>
          <cell r="F1119">
            <v>1</v>
          </cell>
          <cell r="G1119">
            <v>9067.3105387803425</v>
          </cell>
          <cell r="H1119">
            <v>9067.3105387803425</v>
          </cell>
          <cell r="I1119">
            <v>11.608880937499999</v>
          </cell>
          <cell r="J1119">
            <v>28803</v>
          </cell>
          <cell r="K1119">
            <v>245035</v>
          </cell>
          <cell r="L1119">
            <v>27024</v>
          </cell>
          <cell r="M1119">
            <v>0.10218286864545882</v>
          </cell>
          <cell r="N1119">
            <v>0.10218286864545882</v>
          </cell>
          <cell r="O1119">
            <v>10459.060425685924</v>
          </cell>
          <cell r="P1119">
            <v>29722.842590001012</v>
          </cell>
          <cell r="Q1119">
            <v>46816.654857083937</v>
          </cell>
          <cell r="R1119">
            <v>61146.693200564609</v>
          </cell>
          <cell r="S1119">
            <v>140702.69696644222</v>
          </cell>
          <cell r="T1119">
            <v>1032.4328125075526</v>
          </cell>
          <cell r="U1119">
            <v>1071.4036767567936</v>
          </cell>
          <cell r="V1119">
            <v>1132.2989108883539</v>
          </cell>
          <cell r="W1119">
            <v>1155.0031914774795</v>
          </cell>
          <cell r="X1119">
            <v>1199.6400479232045</v>
          </cell>
          <cell r="Y1119">
            <v>707.82978421646817</v>
          </cell>
          <cell r="Z1119">
            <v>784.78407079555961</v>
          </cell>
          <cell r="AA1119">
            <v>797.64479093898967</v>
          </cell>
          <cell r="AB1119">
            <v>805.97506476931483</v>
          </cell>
          <cell r="AC1119">
            <v>822.42529832390335</v>
          </cell>
          <cell r="AD1119">
            <v>5.8549749112134108</v>
          </cell>
          <cell r="AE1119">
            <v>8.7087481132509001</v>
          </cell>
          <cell r="AF1119">
            <v>9.6566510323931425</v>
          </cell>
          <cell r="AG1119">
            <v>8.298136442884914</v>
          </cell>
          <cell r="AH1119">
            <v>7.5420118690707527</v>
          </cell>
        </row>
        <row r="1120">
          <cell r="B1120">
            <v>56775</v>
          </cell>
          <cell r="C1120" t="str">
            <v>IL</v>
          </cell>
          <cell r="D1120" t="str">
            <v>Retail Power Marketer</v>
          </cell>
          <cell r="E1120">
            <v>8.8812291942459258E-3</v>
          </cell>
          <cell r="F1120">
            <v>1</v>
          </cell>
          <cell r="G1120">
            <v>14732.760701641455</v>
          </cell>
          <cell r="H1120">
            <v>14732.760701641455</v>
          </cell>
          <cell r="I1120">
            <v>11.608880937499999</v>
          </cell>
          <cell r="J1120">
            <v>82887</v>
          </cell>
          <cell r="K1120">
            <v>732395</v>
          </cell>
          <cell r="L1120">
            <v>49712</v>
          </cell>
          <cell r="M1120">
            <v>0.10371697203014767</v>
          </cell>
          <cell r="N1120">
            <v>0.10371697203014767</v>
          </cell>
          <cell r="O1120">
            <v>10459.060425685924</v>
          </cell>
          <cell r="P1120">
            <v>29722.842590001012</v>
          </cell>
          <cell r="Q1120">
            <v>46816.654857083937</v>
          </cell>
          <cell r="R1120">
            <v>61146.693200564609</v>
          </cell>
          <cell r="S1120">
            <v>140702.69696644222</v>
          </cell>
          <cell r="T1120">
            <v>1032.4328125075526</v>
          </cell>
          <cell r="U1120">
            <v>1071.4036767567936</v>
          </cell>
          <cell r="V1120">
            <v>1132.2989108883539</v>
          </cell>
          <cell r="W1120">
            <v>1155.0031914774795</v>
          </cell>
          <cell r="X1120">
            <v>1199.6400479232045</v>
          </cell>
          <cell r="Y1120">
            <v>707.82978421646817</v>
          </cell>
          <cell r="Z1120">
            <v>784.78407079555961</v>
          </cell>
          <cell r="AA1120">
            <v>797.64479093898967</v>
          </cell>
          <cell r="AB1120">
            <v>805.97506476931483</v>
          </cell>
          <cell r="AC1120">
            <v>822.42529832390335</v>
          </cell>
          <cell r="AD1120">
            <v>5.8549749112134108</v>
          </cell>
          <cell r="AE1120">
            <v>8.7087481132509001</v>
          </cell>
          <cell r="AF1120">
            <v>9.6566510323931425</v>
          </cell>
          <cell r="AG1120">
            <v>8.298136442884914</v>
          </cell>
          <cell r="AH1120">
            <v>7.5420118690707527</v>
          </cell>
        </row>
        <row r="1121">
          <cell r="B1121">
            <v>57037</v>
          </cell>
          <cell r="C1121" t="str">
            <v>IL</v>
          </cell>
          <cell r="D1121" t="str">
            <v>Retail Power Marketer</v>
          </cell>
          <cell r="E1121">
            <v>8.8812291942459258E-3</v>
          </cell>
          <cell r="F1121">
            <v>1</v>
          </cell>
          <cell r="G1121">
            <v>9678.0329714047293</v>
          </cell>
          <cell r="H1121">
            <v>9678.0329714047293</v>
          </cell>
          <cell r="I1121">
            <v>11.608880937499999</v>
          </cell>
          <cell r="J1121">
            <v>498135</v>
          </cell>
          <cell r="K1121">
            <v>4987042</v>
          </cell>
          <cell r="L1121">
            <v>515295</v>
          </cell>
          <cell r="M1121">
            <v>8.5491764530503514E-2</v>
          </cell>
          <cell r="N1121">
            <v>8.5491764530503514E-2</v>
          </cell>
          <cell r="O1121">
            <v>10459.060425685924</v>
          </cell>
          <cell r="P1121">
            <v>29722.842590001012</v>
          </cell>
          <cell r="Q1121">
            <v>46816.654857083937</v>
          </cell>
          <cell r="R1121">
            <v>61146.693200564609</v>
          </cell>
          <cell r="S1121">
            <v>140702.69696644222</v>
          </cell>
          <cell r="T1121">
            <v>1032.4328125075526</v>
          </cell>
          <cell r="U1121">
            <v>1071.4036767567936</v>
          </cell>
          <cell r="V1121">
            <v>1132.2989108883539</v>
          </cell>
          <cell r="W1121">
            <v>1155.0031914774795</v>
          </cell>
          <cell r="X1121">
            <v>1199.6400479232045</v>
          </cell>
          <cell r="Y1121">
            <v>707.82978421646817</v>
          </cell>
          <cell r="Z1121">
            <v>784.78407079555961</v>
          </cell>
          <cell r="AA1121">
            <v>797.64479093898967</v>
          </cell>
          <cell r="AB1121">
            <v>805.97506476931483</v>
          </cell>
          <cell r="AC1121">
            <v>822.42529832390335</v>
          </cell>
          <cell r="AD1121">
            <v>5.8549749112134108</v>
          </cell>
          <cell r="AE1121">
            <v>8.7087481132509001</v>
          </cell>
          <cell r="AF1121">
            <v>9.6566510323931425</v>
          </cell>
          <cell r="AG1121">
            <v>8.298136442884914</v>
          </cell>
          <cell r="AH1121">
            <v>7.5420118690707527</v>
          </cell>
        </row>
        <row r="1122">
          <cell r="B1122">
            <v>57067</v>
          </cell>
          <cell r="C1122" t="str">
            <v>IL</v>
          </cell>
          <cell r="D1122" t="str">
            <v>Retail Power Marketer</v>
          </cell>
          <cell r="E1122">
            <v>8.8812291942459258E-3</v>
          </cell>
          <cell r="F1122">
            <v>1</v>
          </cell>
          <cell r="G1122">
            <v>12504.626294302949</v>
          </cell>
          <cell r="H1122">
            <v>12504.626294302949</v>
          </cell>
          <cell r="I1122">
            <v>11.608880937499999</v>
          </cell>
          <cell r="J1122">
            <v>85611.4</v>
          </cell>
          <cell r="K1122">
            <v>885215</v>
          </cell>
          <cell r="L1122">
            <v>70791</v>
          </cell>
          <cell r="M1122">
            <v>8.5572147460945935E-2</v>
          </cell>
          <cell r="N1122">
            <v>8.5572147460945935E-2</v>
          </cell>
          <cell r="O1122">
            <v>10459.060425685924</v>
          </cell>
          <cell r="P1122">
            <v>29722.842590001012</v>
          </cell>
          <cell r="Q1122">
            <v>46816.654857083937</v>
          </cell>
          <cell r="R1122">
            <v>61146.693200564609</v>
          </cell>
          <cell r="S1122">
            <v>140702.69696644222</v>
          </cell>
          <cell r="T1122">
            <v>1032.4328125075526</v>
          </cell>
          <cell r="U1122">
            <v>1071.4036767567936</v>
          </cell>
          <cell r="V1122">
            <v>1132.2989108883539</v>
          </cell>
          <cell r="W1122">
            <v>1155.0031914774795</v>
          </cell>
          <cell r="X1122">
            <v>1199.6400479232045</v>
          </cell>
          <cell r="Y1122">
            <v>707.82978421646817</v>
          </cell>
          <cell r="Z1122">
            <v>784.78407079555961</v>
          </cell>
          <cell r="AA1122">
            <v>797.64479093898967</v>
          </cell>
          <cell r="AB1122">
            <v>805.97506476931483</v>
          </cell>
          <cell r="AC1122">
            <v>822.42529832390335</v>
          </cell>
          <cell r="AD1122">
            <v>5.8549749112134108</v>
          </cell>
          <cell r="AE1122">
            <v>8.7087481132509001</v>
          </cell>
          <cell r="AF1122">
            <v>9.6566510323931425</v>
          </cell>
          <cell r="AG1122">
            <v>8.298136442884914</v>
          </cell>
          <cell r="AH1122">
            <v>7.5420118690707527</v>
          </cell>
        </row>
        <row r="1123">
          <cell r="B1123">
            <v>57307</v>
          </cell>
          <cell r="C1123" t="str">
            <v>IL</v>
          </cell>
          <cell r="D1123" t="str">
            <v>Retail Power Marketer</v>
          </cell>
          <cell r="E1123">
            <v>8.8812291942459258E-3</v>
          </cell>
          <cell r="F1123">
            <v>1</v>
          </cell>
          <cell r="G1123">
            <v>8530.1397786837515</v>
          </cell>
          <cell r="H1123">
            <v>8530.1397786837515</v>
          </cell>
          <cell r="I1123">
            <v>11.608880937499999</v>
          </cell>
          <cell r="J1123">
            <v>7663.7999999999993</v>
          </cell>
          <cell r="K1123">
            <v>58585</v>
          </cell>
          <cell r="L1123">
            <v>6868</v>
          </cell>
          <cell r="M1123">
            <v>0.11448395440223606</v>
          </cell>
          <cell r="N1123">
            <v>0.11448395440223606</v>
          </cell>
          <cell r="O1123">
            <v>10459.060425685924</v>
          </cell>
          <cell r="P1123">
            <v>29722.842590001012</v>
          </cell>
          <cell r="Q1123">
            <v>46816.654857083937</v>
          </cell>
          <cell r="R1123">
            <v>61146.693200564609</v>
          </cell>
          <cell r="S1123">
            <v>140702.69696644222</v>
          </cell>
          <cell r="T1123">
            <v>1032.4328125075526</v>
          </cell>
          <cell r="U1123">
            <v>1071.4036767567936</v>
          </cell>
          <cell r="V1123">
            <v>1132.2989108883539</v>
          </cell>
          <cell r="W1123">
            <v>1155.0031914774795</v>
          </cell>
          <cell r="X1123">
            <v>1199.6400479232045</v>
          </cell>
          <cell r="Y1123">
            <v>707.82978421646817</v>
          </cell>
          <cell r="Z1123">
            <v>784.78407079555961</v>
          </cell>
          <cell r="AA1123">
            <v>797.64479093898967</v>
          </cell>
          <cell r="AB1123">
            <v>805.97506476931483</v>
          </cell>
          <cell r="AC1123">
            <v>822.42529832390335</v>
          </cell>
          <cell r="AD1123">
            <v>5.8549749112134108</v>
          </cell>
          <cell r="AE1123">
            <v>8.7087481132509001</v>
          </cell>
          <cell r="AF1123">
            <v>9.6566510323931425</v>
          </cell>
          <cell r="AG1123">
            <v>8.298136442884914</v>
          </cell>
          <cell r="AH1123">
            <v>7.5420118690707527</v>
          </cell>
        </row>
        <row r="1124">
          <cell r="B1124">
            <v>57428</v>
          </cell>
          <cell r="C1124" t="str">
            <v>IL</v>
          </cell>
          <cell r="D1124" t="str">
            <v>Retail Power Marketer</v>
          </cell>
          <cell r="E1124">
            <v>8.8812291942459258E-3</v>
          </cell>
          <cell r="F1124">
            <v>0</v>
          </cell>
          <cell r="G1124">
            <v>0</v>
          </cell>
          <cell r="H1124">
            <v>7130.4600235861317</v>
          </cell>
          <cell r="I1124">
            <v>11.608880937499999</v>
          </cell>
          <cell r="J1124">
            <v>0</v>
          </cell>
          <cell r="K1124">
            <v>0</v>
          </cell>
          <cell r="L1124">
            <v>0</v>
          </cell>
          <cell r="M1124">
            <v>0</v>
          </cell>
          <cell r="N1124">
            <v>5.6012083467454329E-2</v>
          </cell>
          <cell r="O1124">
            <v>10459.060425685924</v>
          </cell>
          <cell r="P1124">
            <v>29722.842590001012</v>
          </cell>
          <cell r="Q1124">
            <v>46816.654857083937</v>
          </cell>
          <cell r="R1124">
            <v>61146.693200564609</v>
          </cell>
          <cell r="S1124">
            <v>140702.69696644222</v>
          </cell>
          <cell r="T1124">
            <v>1032.4328125075526</v>
          </cell>
          <cell r="U1124">
            <v>1071.4036767567936</v>
          </cell>
          <cell r="V1124">
            <v>1132.2989108883539</v>
          </cell>
          <cell r="W1124">
            <v>1155.0031914774795</v>
          </cell>
          <cell r="X1124">
            <v>1199.6400479232045</v>
          </cell>
          <cell r="Y1124">
            <v>707.82978421646817</v>
          </cell>
          <cell r="Z1124">
            <v>784.78407079555961</v>
          </cell>
          <cell r="AA1124">
            <v>797.64479093898967</v>
          </cell>
          <cell r="AB1124">
            <v>805.97506476931483</v>
          </cell>
          <cell r="AC1124">
            <v>822.42529832390335</v>
          </cell>
          <cell r="AD1124">
            <v>5.8549749112134108</v>
          </cell>
          <cell r="AE1124">
            <v>8.7087481132509001</v>
          </cell>
          <cell r="AF1124">
            <v>9.6566510323931425</v>
          </cell>
          <cell r="AG1124">
            <v>8.298136442884914</v>
          </cell>
          <cell r="AH1124">
            <v>7.5420118690707527</v>
          </cell>
        </row>
        <row r="1125">
          <cell r="B1125">
            <v>57488</v>
          </cell>
          <cell r="C1125" t="str">
            <v>IL</v>
          </cell>
          <cell r="D1125" t="str">
            <v>Retail Power Marketer</v>
          </cell>
          <cell r="E1125">
            <v>8.8812291942459258E-3</v>
          </cell>
          <cell r="F1125">
            <v>1</v>
          </cell>
          <cell r="G1125">
            <v>6439.0973981119041</v>
          </cell>
          <cell r="H1125">
            <v>6439.0973981119041</v>
          </cell>
          <cell r="I1125">
            <v>11.608880937499999</v>
          </cell>
          <cell r="J1125">
            <v>12161</v>
          </cell>
          <cell r="K1125">
            <v>111860</v>
          </cell>
          <cell r="L1125">
            <v>17372</v>
          </cell>
          <cell r="M1125">
            <v>8.7081765101421418E-2</v>
          </cell>
          <cell r="N1125">
            <v>8.7081765101421418E-2</v>
          </cell>
          <cell r="O1125">
            <v>10459.060425685924</v>
          </cell>
          <cell r="P1125">
            <v>29722.842590001012</v>
          </cell>
          <cell r="Q1125">
            <v>46816.654857083937</v>
          </cell>
          <cell r="R1125">
            <v>61146.693200564609</v>
          </cell>
          <cell r="S1125">
            <v>140702.69696644222</v>
          </cell>
          <cell r="T1125">
            <v>1032.4328125075526</v>
          </cell>
          <cell r="U1125">
            <v>1071.4036767567936</v>
          </cell>
          <cell r="V1125">
            <v>1132.2989108883539</v>
          </cell>
          <cell r="W1125">
            <v>1155.0031914774795</v>
          </cell>
          <cell r="X1125">
            <v>1199.6400479232045</v>
          </cell>
          <cell r="Y1125">
            <v>707.82978421646817</v>
          </cell>
          <cell r="Z1125">
            <v>784.78407079555961</v>
          </cell>
          <cell r="AA1125">
            <v>797.64479093898967</v>
          </cell>
          <cell r="AB1125">
            <v>805.97506476931483</v>
          </cell>
          <cell r="AC1125">
            <v>822.42529832390335</v>
          </cell>
          <cell r="AD1125">
            <v>5.8549749112134108</v>
          </cell>
          <cell r="AE1125">
            <v>8.7087481132509001</v>
          </cell>
          <cell r="AF1125">
            <v>9.6566510323931425</v>
          </cell>
          <cell r="AG1125">
            <v>8.298136442884914</v>
          </cell>
          <cell r="AH1125">
            <v>7.5420118690707527</v>
          </cell>
        </row>
        <row r="1126">
          <cell r="B1126">
            <v>58119</v>
          </cell>
          <cell r="C1126" t="str">
            <v>IL</v>
          </cell>
          <cell r="D1126" t="str">
            <v>Retail Power Marketer</v>
          </cell>
          <cell r="E1126">
            <v>8.8812291942459258E-3</v>
          </cell>
          <cell r="F1126">
            <v>1</v>
          </cell>
          <cell r="G1126">
            <v>7660.3322931013445</v>
          </cell>
          <cell r="H1126">
            <v>7660.3322931013445</v>
          </cell>
          <cell r="I1126">
            <v>11.608880937499999</v>
          </cell>
          <cell r="J1126">
            <v>179149.59999999998</v>
          </cell>
          <cell r="K1126">
            <v>1757556</v>
          </cell>
          <cell r="L1126">
            <v>229436</v>
          </cell>
          <cell r="M1126">
            <v>8.3745643108205356E-2</v>
          </cell>
          <cell r="N1126">
            <v>8.3745643108205356E-2</v>
          </cell>
          <cell r="O1126">
            <v>10459.060425685924</v>
          </cell>
          <cell r="P1126">
            <v>29722.842590001012</v>
          </cell>
          <cell r="Q1126">
            <v>46816.654857083937</v>
          </cell>
          <cell r="R1126">
            <v>61146.693200564609</v>
          </cell>
          <cell r="S1126">
            <v>140702.69696644222</v>
          </cell>
          <cell r="T1126">
            <v>1032.4328125075526</v>
          </cell>
          <cell r="U1126">
            <v>1071.4036767567936</v>
          </cell>
          <cell r="V1126">
            <v>1132.2989108883539</v>
          </cell>
          <cell r="W1126">
            <v>1155.0031914774795</v>
          </cell>
          <cell r="X1126">
            <v>1199.6400479232045</v>
          </cell>
          <cell r="Y1126">
            <v>707.82978421646817</v>
          </cell>
          <cell r="Z1126">
            <v>784.78407079555961</v>
          </cell>
          <cell r="AA1126">
            <v>797.64479093898967</v>
          </cell>
          <cell r="AB1126">
            <v>805.97506476931483</v>
          </cell>
          <cell r="AC1126">
            <v>822.42529832390335</v>
          </cell>
          <cell r="AD1126">
            <v>5.8549749112134108</v>
          </cell>
          <cell r="AE1126">
            <v>8.7087481132509001</v>
          </cell>
          <cell r="AF1126">
            <v>9.6566510323931425</v>
          </cell>
          <cell r="AG1126">
            <v>8.298136442884914</v>
          </cell>
          <cell r="AH1126">
            <v>7.5420118690707527</v>
          </cell>
        </row>
        <row r="1127">
          <cell r="B1127">
            <v>58162</v>
          </cell>
          <cell r="C1127" t="str">
            <v>IL</v>
          </cell>
          <cell r="D1127" t="str">
            <v>Retail Power Marketer</v>
          </cell>
          <cell r="E1127">
            <v>8.8812291942459258E-3</v>
          </cell>
          <cell r="F1127">
            <v>1</v>
          </cell>
          <cell r="G1127">
            <v>9314.6219828446046</v>
          </cell>
          <cell r="H1127">
            <v>9314.6219828446046</v>
          </cell>
          <cell r="I1127">
            <v>11.608880937499999</v>
          </cell>
          <cell r="J1127">
            <v>32560.799999999996</v>
          </cell>
          <cell r="K1127">
            <v>233471</v>
          </cell>
          <cell r="L1127">
            <v>25065</v>
          </cell>
          <cell r="M1127">
            <v>0.12450831491542309</v>
          </cell>
          <cell r="N1127">
            <v>0.12450831491542309</v>
          </cell>
          <cell r="O1127">
            <v>10459.060425685924</v>
          </cell>
          <cell r="P1127">
            <v>29722.842590001012</v>
          </cell>
          <cell r="Q1127">
            <v>46816.654857083937</v>
          </cell>
          <cell r="R1127">
            <v>61146.693200564609</v>
          </cell>
          <cell r="S1127">
            <v>140702.69696644222</v>
          </cell>
          <cell r="T1127">
            <v>1032.4328125075526</v>
          </cell>
          <cell r="U1127">
            <v>1071.4036767567936</v>
          </cell>
          <cell r="V1127">
            <v>1132.2989108883539</v>
          </cell>
          <cell r="W1127">
            <v>1155.0031914774795</v>
          </cell>
          <cell r="X1127">
            <v>1199.6400479232045</v>
          </cell>
          <cell r="Y1127">
            <v>707.82978421646817</v>
          </cell>
          <cell r="Z1127">
            <v>784.78407079555961</v>
          </cell>
          <cell r="AA1127">
            <v>797.64479093898967</v>
          </cell>
          <cell r="AB1127">
            <v>805.97506476931483</v>
          </cell>
          <cell r="AC1127">
            <v>822.42529832390335</v>
          </cell>
          <cell r="AD1127">
            <v>5.8549749112134108</v>
          </cell>
          <cell r="AE1127">
            <v>8.7087481132509001</v>
          </cell>
          <cell r="AF1127">
            <v>9.6566510323931425</v>
          </cell>
          <cell r="AG1127">
            <v>8.298136442884914</v>
          </cell>
          <cell r="AH1127">
            <v>7.5420118690707527</v>
          </cell>
        </row>
        <row r="1128">
          <cell r="B1128">
            <v>58314</v>
          </cell>
          <cell r="C1128" t="str">
            <v>IL</v>
          </cell>
          <cell r="D1128" t="str">
            <v>Retail Power Marketer</v>
          </cell>
          <cell r="E1128">
            <v>8.8812291942459258E-3</v>
          </cell>
          <cell r="F1128">
            <v>1</v>
          </cell>
          <cell r="G1128">
            <v>6449.5070610178527</v>
          </cell>
          <cell r="H1128">
            <v>6449.5070610178527</v>
          </cell>
          <cell r="I1128">
            <v>11.608880937499999</v>
          </cell>
          <cell r="J1128">
            <v>6831</v>
          </cell>
          <cell r="K1128">
            <v>72615</v>
          </cell>
          <cell r="L1128">
            <v>11259</v>
          </cell>
          <cell r="M1128">
            <v>7.2471904073486887E-2</v>
          </cell>
          <cell r="N1128">
            <v>7.2471904073486887E-2</v>
          </cell>
          <cell r="O1128">
            <v>10459.060425685924</v>
          </cell>
          <cell r="P1128">
            <v>29722.842590001012</v>
          </cell>
          <cell r="Q1128">
            <v>46816.654857083937</v>
          </cell>
          <cell r="R1128">
            <v>61146.693200564609</v>
          </cell>
          <cell r="S1128">
            <v>140702.69696644222</v>
          </cell>
          <cell r="T1128">
            <v>1032.4328125075526</v>
          </cell>
          <cell r="U1128">
            <v>1071.4036767567936</v>
          </cell>
          <cell r="V1128">
            <v>1132.2989108883539</v>
          </cell>
          <cell r="W1128">
            <v>1155.0031914774795</v>
          </cell>
          <cell r="X1128">
            <v>1199.6400479232045</v>
          </cell>
          <cell r="Y1128">
            <v>707.82978421646817</v>
          </cell>
          <cell r="Z1128">
            <v>784.78407079555961</v>
          </cell>
          <cell r="AA1128">
            <v>797.64479093898967</v>
          </cell>
          <cell r="AB1128">
            <v>805.97506476931483</v>
          </cell>
          <cell r="AC1128">
            <v>822.42529832390335</v>
          </cell>
          <cell r="AD1128">
            <v>5.8549749112134108</v>
          </cell>
          <cell r="AE1128">
            <v>8.7087481132509001</v>
          </cell>
          <cell r="AF1128">
            <v>9.6566510323931425</v>
          </cell>
          <cell r="AG1128">
            <v>8.298136442884914</v>
          </cell>
          <cell r="AH1128">
            <v>7.5420118690707527</v>
          </cell>
        </row>
        <row r="1129">
          <cell r="B1129">
            <v>58667</v>
          </cell>
          <cell r="C1129" t="str">
            <v>IL</v>
          </cell>
          <cell r="D1129" t="str">
            <v>Retail Power Marketer</v>
          </cell>
          <cell r="E1129">
            <v>8.8812291942459258E-3</v>
          </cell>
          <cell r="F1129">
            <v>1</v>
          </cell>
          <cell r="G1129">
            <v>9782.9033918663845</v>
          </cell>
          <cell r="H1129">
            <v>9782.9033918663845</v>
          </cell>
          <cell r="I1129">
            <v>11.608880937499999</v>
          </cell>
          <cell r="J1129">
            <v>121939.5</v>
          </cell>
          <cell r="K1129">
            <v>1026207</v>
          </cell>
          <cell r="L1129">
            <v>104898</v>
          </cell>
          <cell r="M1129">
            <v>0.10458564333415919</v>
          </cell>
          <cell r="N1129">
            <v>0.10458564333415919</v>
          </cell>
          <cell r="O1129">
            <v>10459.060425685924</v>
          </cell>
          <cell r="P1129">
            <v>29722.842590001012</v>
          </cell>
          <cell r="Q1129">
            <v>46816.654857083937</v>
          </cell>
          <cell r="R1129">
            <v>61146.693200564609</v>
          </cell>
          <cell r="S1129">
            <v>140702.69696644222</v>
          </cell>
          <cell r="T1129">
            <v>1032.4328125075526</v>
          </cell>
          <cell r="U1129">
            <v>1071.4036767567936</v>
          </cell>
          <cell r="V1129">
            <v>1132.2989108883539</v>
          </cell>
          <cell r="W1129">
            <v>1155.0031914774795</v>
          </cell>
          <cell r="X1129">
            <v>1199.6400479232045</v>
          </cell>
          <cell r="Y1129">
            <v>707.82978421646817</v>
          </cell>
          <cell r="Z1129">
            <v>784.78407079555961</v>
          </cell>
          <cell r="AA1129">
            <v>797.64479093898967</v>
          </cell>
          <cell r="AB1129">
            <v>805.97506476931483</v>
          </cell>
          <cell r="AC1129">
            <v>822.42529832390335</v>
          </cell>
          <cell r="AD1129">
            <v>5.8549749112134108</v>
          </cell>
          <cell r="AE1129">
            <v>8.7087481132509001</v>
          </cell>
          <cell r="AF1129">
            <v>9.6566510323931425</v>
          </cell>
          <cell r="AG1129">
            <v>8.298136442884914</v>
          </cell>
          <cell r="AH1129">
            <v>7.5420118690707527</v>
          </cell>
        </row>
        <row r="1130">
          <cell r="B1130">
            <v>58683</v>
          </cell>
          <cell r="C1130" t="str">
            <v>IL</v>
          </cell>
          <cell r="D1130" t="str">
            <v>Retail Power Marketer</v>
          </cell>
          <cell r="E1130">
            <v>8.8812291942459258E-3</v>
          </cell>
          <cell r="F1130">
            <v>1</v>
          </cell>
          <cell r="G1130">
            <v>8533.636363636364</v>
          </cell>
          <cell r="H1130">
            <v>8533.636363636364</v>
          </cell>
          <cell r="I1130">
            <v>11.608880937499999</v>
          </cell>
          <cell r="J1130">
            <v>3243.5999999999995</v>
          </cell>
          <cell r="K1130">
            <v>28161</v>
          </cell>
          <cell r="L1130">
            <v>3300</v>
          </cell>
          <cell r="M1130">
            <v>9.8856159755512929E-2</v>
          </cell>
          <cell r="N1130">
            <v>9.8856159755512929E-2</v>
          </cell>
          <cell r="O1130">
            <v>10459.060425685924</v>
          </cell>
          <cell r="P1130">
            <v>29722.842590001012</v>
          </cell>
          <cell r="Q1130">
            <v>46816.654857083937</v>
          </cell>
          <cell r="R1130">
            <v>61146.693200564609</v>
          </cell>
          <cell r="S1130">
            <v>140702.69696644222</v>
          </cell>
          <cell r="T1130">
            <v>1032.4328125075526</v>
          </cell>
          <cell r="U1130">
            <v>1071.4036767567936</v>
          </cell>
          <cell r="V1130">
            <v>1132.2989108883539</v>
          </cell>
          <cell r="W1130">
            <v>1155.0031914774795</v>
          </cell>
          <cell r="X1130">
            <v>1199.6400479232045</v>
          </cell>
          <cell r="Y1130">
            <v>707.82978421646817</v>
          </cell>
          <cell r="Z1130">
            <v>784.78407079555961</v>
          </cell>
          <cell r="AA1130">
            <v>797.64479093898967</v>
          </cell>
          <cell r="AB1130">
            <v>805.97506476931483</v>
          </cell>
          <cell r="AC1130">
            <v>822.42529832390335</v>
          </cell>
          <cell r="AD1130">
            <v>5.8549749112134108</v>
          </cell>
          <cell r="AE1130">
            <v>8.7087481132509001</v>
          </cell>
          <cell r="AF1130">
            <v>9.6566510323931425</v>
          </cell>
          <cell r="AG1130">
            <v>8.298136442884914</v>
          </cell>
          <cell r="AH1130">
            <v>7.5420118690707527</v>
          </cell>
        </row>
        <row r="1131">
          <cell r="B1131">
            <v>58806</v>
          </cell>
          <cell r="C1131" t="str">
            <v>IL</v>
          </cell>
          <cell r="D1131" t="str">
            <v>Retail Power Marketer</v>
          </cell>
          <cell r="E1131">
            <v>8.8812291942459258E-3</v>
          </cell>
          <cell r="F1131">
            <v>0</v>
          </cell>
          <cell r="G1131">
            <v>0</v>
          </cell>
          <cell r="H1131">
            <v>7130.4600235861317</v>
          </cell>
          <cell r="I1131">
            <v>11.608880937499999</v>
          </cell>
          <cell r="J1131">
            <v>0</v>
          </cell>
          <cell r="K1131">
            <v>0</v>
          </cell>
          <cell r="L1131">
            <v>0</v>
          </cell>
          <cell r="M1131">
            <v>0</v>
          </cell>
          <cell r="N1131">
            <v>5.6012083467454329E-2</v>
          </cell>
          <cell r="O1131">
            <v>10459.060425685924</v>
          </cell>
          <cell r="P1131">
            <v>29722.842590001012</v>
          </cell>
          <cell r="Q1131">
            <v>46816.654857083937</v>
          </cell>
          <cell r="R1131">
            <v>61146.693200564609</v>
          </cell>
          <cell r="S1131">
            <v>140702.69696644222</v>
          </cell>
          <cell r="T1131">
            <v>1032.4328125075526</v>
          </cell>
          <cell r="U1131">
            <v>1071.4036767567936</v>
          </cell>
          <cell r="V1131">
            <v>1132.2989108883539</v>
          </cell>
          <cell r="W1131">
            <v>1155.0031914774795</v>
          </cell>
          <cell r="X1131">
            <v>1199.6400479232045</v>
          </cell>
          <cell r="Y1131">
            <v>707.82978421646817</v>
          </cell>
          <cell r="Z1131">
            <v>784.78407079555961</v>
          </cell>
          <cell r="AA1131">
            <v>797.64479093898967</v>
          </cell>
          <cell r="AB1131">
            <v>805.97506476931483</v>
          </cell>
          <cell r="AC1131">
            <v>822.42529832390335</v>
          </cell>
          <cell r="AD1131">
            <v>5.8549749112134108</v>
          </cell>
          <cell r="AE1131">
            <v>8.7087481132509001</v>
          </cell>
          <cell r="AF1131">
            <v>9.6566510323931425</v>
          </cell>
          <cell r="AG1131">
            <v>8.298136442884914</v>
          </cell>
          <cell r="AH1131">
            <v>7.5420118690707527</v>
          </cell>
        </row>
        <row r="1132">
          <cell r="B1132">
            <v>58951</v>
          </cell>
          <cell r="C1132" t="str">
            <v>IL</v>
          </cell>
          <cell r="D1132" t="str">
            <v>Retail Power Marketer</v>
          </cell>
          <cell r="E1132">
            <v>8.8812291942459258E-3</v>
          </cell>
          <cell r="F1132">
            <v>1</v>
          </cell>
          <cell r="G1132">
            <v>6874.1810008565053</v>
          </cell>
          <cell r="H1132">
            <v>6874.1810008565053</v>
          </cell>
          <cell r="I1132">
            <v>11.608880937499999</v>
          </cell>
          <cell r="J1132">
            <v>154335.6</v>
          </cell>
          <cell r="K1132">
            <v>1260058</v>
          </cell>
          <cell r="L1132">
            <v>183303</v>
          </cell>
          <cell r="M1132">
            <v>0.10221774519122236</v>
          </cell>
          <cell r="N1132">
            <v>0.10221774519122236</v>
          </cell>
          <cell r="O1132">
            <v>10459.060425685924</v>
          </cell>
          <cell r="P1132">
            <v>29722.842590001012</v>
          </cell>
          <cell r="Q1132">
            <v>46816.654857083937</v>
          </cell>
          <cell r="R1132">
            <v>61146.693200564609</v>
          </cell>
          <cell r="S1132">
            <v>140702.69696644222</v>
          </cell>
          <cell r="T1132">
            <v>1032.4328125075526</v>
          </cell>
          <cell r="U1132">
            <v>1071.4036767567936</v>
          </cell>
          <cell r="V1132">
            <v>1132.2989108883539</v>
          </cell>
          <cell r="W1132">
            <v>1155.0031914774795</v>
          </cell>
          <cell r="X1132">
            <v>1199.6400479232045</v>
          </cell>
          <cell r="Y1132">
            <v>707.82978421646817</v>
          </cell>
          <cell r="Z1132">
            <v>784.78407079555961</v>
          </cell>
          <cell r="AA1132">
            <v>797.64479093898967</v>
          </cell>
          <cell r="AB1132">
            <v>805.97506476931483</v>
          </cell>
          <cell r="AC1132">
            <v>822.42529832390335</v>
          </cell>
          <cell r="AD1132">
            <v>5.8549749112134108</v>
          </cell>
          <cell r="AE1132">
            <v>8.7087481132509001</v>
          </cell>
          <cell r="AF1132">
            <v>9.6566510323931425</v>
          </cell>
          <cell r="AG1132">
            <v>8.298136442884914</v>
          </cell>
          <cell r="AH1132">
            <v>7.5420118690707527</v>
          </cell>
        </row>
        <row r="1133">
          <cell r="B1133">
            <v>58952</v>
          </cell>
          <cell r="C1133" t="str">
            <v>IL</v>
          </cell>
          <cell r="D1133" t="str">
            <v>Retail Power Marketer</v>
          </cell>
          <cell r="E1133">
            <v>8.8812291942459258E-3</v>
          </cell>
          <cell r="F1133">
            <v>1</v>
          </cell>
          <cell r="G1133">
            <v>9051.7535708883461</v>
          </cell>
          <cell r="H1133">
            <v>9051.7535708883461</v>
          </cell>
          <cell r="I1133">
            <v>11.608880937499999</v>
          </cell>
          <cell r="J1133">
            <v>48044</v>
          </cell>
          <cell r="K1133">
            <v>418888</v>
          </cell>
          <cell r="L1133">
            <v>46277</v>
          </cell>
          <cell r="M1133">
            <v>9.9304133329825045E-2</v>
          </cell>
          <cell r="N1133">
            <v>9.9304133329825045E-2</v>
          </cell>
          <cell r="O1133">
            <v>10459.060425685924</v>
          </cell>
          <cell r="P1133">
            <v>29722.842590001012</v>
          </cell>
          <cell r="Q1133">
            <v>46816.654857083937</v>
          </cell>
          <cell r="R1133">
            <v>61146.693200564609</v>
          </cell>
          <cell r="S1133">
            <v>140702.69696644222</v>
          </cell>
          <cell r="T1133">
            <v>1032.4328125075526</v>
          </cell>
          <cell r="U1133">
            <v>1071.4036767567936</v>
          </cell>
          <cell r="V1133">
            <v>1132.2989108883539</v>
          </cell>
          <cell r="W1133">
            <v>1155.0031914774795</v>
          </cell>
          <cell r="X1133">
            <v>1199.6400479232045</v>
          </cell>
          <cell r="Y1133">
            <v>707.82978421646817</v>
          </cell>
          <cell r="Z1133">
            <v>784.78407079555961</v>
          </cell>
          <cell r="AA1133">
            <v>797.64479093898967</v>
          </cell>
          <cell r="AB1133">
            <v>805.97506476931483</v>
          </cell>
          <cell r="AC1133">
            <v>822.42529832390335</v>
          </cell>
          <cell r="AD1133">
            <v>5.8549749112134108</v>
          </cell>
          <cell r="AE1133">
            <v>8.7087481132509001</v>
          </cell>
          <cell r="AF1133">
            <v>9.6566510323931425</v>
          </cell>
          <cell r="AG1133">
            <v>8.298136442884914</v>
          </cell>
          <cell r="AH1133">
            <v>7.5420118690707527</v>
          </cell>
        </row>
        <row r="1134">
          <cell r="B1134">
            <v>58953</v>
          </cell>
          <cell r="C1134" t="str">
            <v>IL</v>
          </cell>
          <cell r="D1134" t="str">
            <v>Retail Power Marketer</v>
          </cell>
          <cell r="E1134">
            <v>8.8812291942459258E-3</v>
          </cell>
          <cell r="F1134">
            <v>1</v>
          </cell>
          <cell r="G1134">
            <v>8619.8228977827366</v>
          </cell>
          <cell r="H1134">
            <v>8619.8228977827366</v>
          </cell>
          <cell r="I1134">
            <v>11.608880937499999</v>
          </cell>
          <cell r="J1134">
            <v>47201.000000000007</v>
          </cell>
          <cell r="K1134">
            <v>494502</v>
          </cell>
          <cell r="L1134">
            <v>57368</v>
          </cell>
          <cell r="M1134">
            <v>7.9290398462554271E-2</v>
          </cell>
          <cell r="N1134">
            <v>7.9290398462554271E-2</v>
          </cell>
          <cell r="O1134">
            <v>10459.060425685924</v>
          </cell>
          <cell r="P1134">
            <v>29722.842590001012</v>
          </cell>
          <cell r="Q1134">
            <v>46816.654857083937</v>
          </cell>
          <cell r="R1134">
            <v>61146.693200564609</v>
          </cell>
          <cell r="S1134">
            <v>140702.69696644222</v>
          </cell>
          <cell r="T1134">
            <v>1032.4328125075526</v>
          </cell>
          <cell r="U1134">
            <v>1071.4036767567936</v>
          </cell>
          <cell r="V1134">
            <v>1132.2989108883539</v>
          </cell>
          <cell r="W1134">
            <v>1155.0031914774795</v>
          </cell>
          <cell r="X1134">
            <v>1199.6400479232045</v>
          </cell>
          <cell r="Y1134">
            <v>707.82978421646817</v>
          </cell>
          <cell r="Z1134">
            <v>784.78407079555961</v>
          </cell>
          <cell r="AA1134">
            <v>797.64479093898967</v>
          </cell>
          <cell r="AB1134">
            <v>805.97506476931483</v>
          </cell>
          <cell r="AC1134">
            <v>822.42529832390335</v>
          </cell>
          <cell r="AD1134">
            <v>5.8549749112134108</v>
          </cell>
          <cell r="AE1134">
            <v>8.7087481132509001</v>
          </cell>
          <cell r="AF1134">
            <v>9.6566510323931425</v>
          </cell>
          <cell r="AG1134">
            <v>8.298136442884914</v>
          </cell>
          <cell r="AH1134">
            <v>7.5420118690707527</v>
          </cell>
        </row>
        <row r="1135">
          <cell r="B1135">
            <v>58956</v>
          </cell>
          <cell r="C1135" t="str">
            <v>IL</v>
          </cell>
          <cell r="D1135" t="str">
            <v>Retail Power Marketer</v>
          </cell>
          <cell r="E1135">
            <v>8.8812291942459258E-3</v>
          </cell>
          <cell r="F1135">
            <v>1</v>
          </cell>
          <cell r="G1135">
            <v>7590.0026946914577</v>
          </cell>
          <cell r="H1135">
            <v>7590.0026946914577</v>
          </cell>
          <cell r="I1135">
            <v>11.608880937499999</v>
          </cell>
          <cell r="J1135">
            <v>86064.9</v>
          </cell>
          <cell r="K1135">
            <v>901328</v>
          </cell>
          <cell r="L1135">
            <v>118752</v>
          </cell>
          <cell r="M1135">
            <v>7.713281519149523E-2</v>
          </cell>
          <cell r="N1135">
            <v>7.713281519149523E-2</v>
          </cell>
          <cell r="O1135">
            <v>10459.060425685924</v>
          </cell>
          <cell r="P1135">
            <v>29722.842590001012</v>
          </cell>
          <cell r="Q1135">
            <v>46816.654857083937</v>
          </cell>
          <cell r="R1135">
            <v>61146.693200564609</v>
          </cell>
          <cell r="S1135">
            <v>140702.69696644222</v>
          </cell>
          <cell r="T1135">
            <v>1032.4328125075526</v>
          </cell>
          <cell r="U1135">
            <v>1071.4036767567936</v>
          </cell>
          <cell r="V1135">
            <v>1132.2989108883539</v>
          </cell>
          <cell r="W1135">
            <v>1155.0031914774795</v>
          </cell>
          <cell r="X1135">
            <v>1199.6400479232045</v>
          </cell>
          <cell r="Y1135">
            <v>707.82978421646817</v>
          </cell>
          <cell r="Z1135">
            <v>784.78407079555961</v>
          </cell>
          <cell r="AA1135">
            <v>797.64479093898967</v>
          </cell>
          <cell r="AB1135">
            <v>805.97506476931483</v>
          </cell>
          <cell r="AC1135">
            <v>822.42529832390335</v>
          </cell>
          <cell r="AD1135">
            <v>5.8549749112134108</v>
          </cell>
          <cell r="AE1135">
            <v>8.7087481132509001</v>
          </cell>
          <cell r="AF1135">
            <v>9.6566510323931425</v>
          </cell>
          <cell r="AG1135">
            <v>8.298136442884914</v>
          </cell>
          <cell r="AH1135">
            <v>7.5420118690707527</v>
          </cell>
        </row>
        <row r="1136">
          <cell r="B1136">
            <v>58957</v>
          </cell>
          <cell r="C1136" t="str">
            <v>IL</v>
          </cell>
          <cell r="D1136" t="str">
            <v>Retail Power Marketer</v>
          </cell>
          <cell r="E1136">
            <v>8.8812291942459258E-3</v>
          </cell>
          <cell r="F1136">
            <v>1</v>
          </cell>
          <cell r="G1136">
            <v>10154.760533150744</v>
          </cell>
          <cell r="H1136">
            <v>10154.760533150744</v>
          </cell>
          <cell r="I1136">
            <v>11.608880937499999</v>
          </cell>
          <cell r="J1136">
            <v>227544.4</v>
          </cell>
          <cell r="K1136">
            <v>3084803</v>
          </cell>
          <cell r="L1136">
            <v>303779</v>
          </cell>
          <cell r="M1136">
            <v>6.004467354714263E-2</v>
          </cell>
          <cell r="N1136">
            <v>6.004467354714263E-2</v>
          </cell>
          <cell r="O1136">
            <v>10459.060425685924</v>
          </cell>
          <cell r="P1136">
            <v>29722.842590001012</v>
          </cell>
          <cell r="Q1136">
            <v>46816.654857083937</v>
          </cell>
          <cell r="R1136">
            <v>61146.693200564609</v>
          </cell>
          <cell r="S1136">
            <v>140702.69696644222</v>
          </cell>
          <cell r="T1136">
            <v>1032.4328125075526</v>
          </cell>
          <cell r="U1136">
            <v>1071.4036767567936</v>
          </cell>
          <cell r="V1136">
            <v>1132.2989108883539</v>
          </cell>
          <cell r="W1136">
            <v>1155.0031914774795</v>
          </cell>
          <cell r="X1136">
            <v>1199.6400479232045</v>
          </cell>
          <cell r="Y1136">
            <v>707.82978421646817</v>
          </cell>
          <cell r="Z1136">
            <v>784.78407079555961</v>
          </cell>
          <cell r="AA1136">
            <v>797.64479093898967</v>
          </cell>
          <cell r="AB1136">
            <v>805.97506476931483</v>
          </cell>
          <cell r="AC1136">
            <v>822.42529832390335</v>
          </cell>
          <cell r="AD1136">
            <v>5.8549749112134108</v>
          </cell>
          <cell r="AE1136">
            <v>8.7087481132509001</v>
          </cell>
          <cell r="AF1136">
            <v>9.6566510323931425</v>
          </cell>
          <cell r="AG1136">
            <v>8.298136442884914</v>
          </cell>
          <cell r="AH1136">
            <v>7.5420118690707527</v>
          </cell>
        </row>
        <row r="1137">
          <cell r="B1137">
            <v>58965</v>
          </cell>
          <cell r="C1137" t="str">
            <v>IL</v>
          </cell>
          <cell r="D1137" t="str">
            <v>Retail Power Marketer</v>
          </cell>
          <cell r="E1137">
            <v>8.8812291942459258E-3</v>
          </cell>
          <cell r="F1137">
            <v>1</v>
          </cell>
          <cell r="G1137">
            <v>3205.8823529411766</v>
          </cell>
          <cell r="H1137">
            <v>3205.8823529411766</v>
          </cell>
          <cell r="I1137">
            <v>11.608880937499999</v>
          </cell>
          <cell r="J1137">
            <v>6.8999999999999995</v>
          </cell>
          <cell r="K1137">
            <v>109</v>
          </cell>
          <cell r="L1137">
            <v>34</v>
          </cell>
          <cell r="M1137">
            <v>1.9849326399082559E-2</v>
          </cell>
          <cell r="N1137">
            <v>1.9849326399082559E-2</v>
          </cell>
          <cell r="O1137">
            <v>10459.060425685924</v>
          </cell>
          <cell r="P1137">
            <v>29722.842590001012</v>
          </cell>
          <cell r="Q1137">
            <v>46816.654857083937</v>
          </cell>
          <cell r="R1137">
            <v>61146.693200564609</v>
          </cell>
          <cell r="S1137">
            <v>140702.69696644222</v>
          </cell>
          <cell r="T1137">
            <v>1032.4328125075526</v>
          </cell>
          <cell r="U1137">
            <v>1071.4036767567936</v>
          </cell>
          <cell r="V1137">
            <v>1132.2989108883539</v>
          </cell>
          <cell r="W1137">
            <v>1155.0031914774795</v>
          </cell>
          <cell r="X1137">
            <v>1199.6400479232045</v>
          </cell>
          <cell r="Y1137">
            <v>707.82978421646817</v>
          </cell>
          <cell r="Z1137">
            <v>784.78407079555961</v>
          </cell>
          <cell r="AA1137">
            <v>797.64479093898967</v>
          </cell>
          <cell r="AB1137">
            <v>805.97506476931483</v>
          </cell>
          <cell r="AC1137">
            <v>822.42529832390335</v>
          </cell>
          <cell r="AD1137">
            <v>5.8549749112134108</v>
          </cell>
          <cell r="AE1137">
            <v>8.7087481132509001</v>
          </cell>
          <cell r="AF1137">
            <v>9.6566510323931425</v>
          </cell>
          <cell r="AG1137">
            <v>8.298136442884914</v>
          </cell>
          <cell r="AH1137">
            <v>7.5420118690707527</v>
          </cell>
        </row>
        <row r="1138">
          <cell r="B1138">
            <v>58972</v>
          </cell>
          <cell r="C1138" t="str">
            <v>IL</v>
          </cell>
          <cell r="D1138" t="str">
            <v>Retail Power Marketer</v>
          </cell>
          <cell r="E1138">
            <v>8.8812291942459258E-3</v>
          </cell>
          <cell r="F1138">
            <v>1</v>
          </cell>
          <cell r="G1138">
            <v>10618.412234204594</v>
          </cell>
          <cell r="H1138">
            <v>10618.412234204594</v>
          </cell>
          <cell r="I1138">
            <v>11.608880937499999</v>
          </cell>
          <cell r="J1138">
            <v>9493.6</v>
          </cell>
          <cell r="K1138">
            <v>174280</v>
          </cell>
          <cell r="L1138">
            <v>16413</v>
          </cell>
          <cell r="M1138">
            <v>4.1353920392895059E-2</v>
          </cell>
          <cell r="N1138">
            <v>4.1353920392895059E-2</v>
          </cell>
          <cell r="O1138">
            <v>10459.060425685924</v>
          </cell>
          <cell r="P1138">
            <v>29722.842590001012</v>
          </cell>
          <cell r="Q1138">
            <v>46816.654857083937</v>
          </cell>
          <cell r="R1138">
            <v>61146.693200564609</v>
          </cell>
          <cell r="S1138">
            <v>140702.69696644222</v>
          </cell>
          <cell r="T1138">
            <v>1032.4328125075526</v>
          </cell>
          <cell r="U1138">
            <v>1071.4036767567936</v>
          </cell>
          <cell r="V1138">
            <v>1132.2989108883539</v>
          </cell>
          <cell r="W1138">
            <v>1155.0031914774795</v>
          </cell>
          <cell r="X1138">
            <v>1199.6400479232045</v>
          </cell>
          <cell r="Y1138">
            <v>707.82978421646817</v>
          </cell>
          <cell r="Z1138">
            <v>784.78407079555961</v>
          </cell>
          <cell r="AA1138">
            <v>797.64479093898967</v>
          </cell>
          <cell r="AB1138">
            <v>805.97506476931483</v>
          </cell>
          <cell r="AC1138">
            <v>822.42529832390335</v>
          </cell>
          <cell r="AD1138">
            <v>5.8549749112134108</v>
          </cell>
          <cell r="AE1138">
            <v>8.7087481132509001</v>
          </cell>
          <cell r="AF1138">
            <v>9.6566510323931425</v>
          </cell>
          <cell r="AG1138">
            <v>8.298136442884914</v>
          </cell>
          <cell r="AH1138">
            <v>7.5420118690707527</v>
          </cell>
        </row>
        <row r="1139">
          <cell r="B1139">
            <v>58974</v>
          </cell>
          <cell r="C1139" t="str">
            <v>IL</v>
          </cell>
          <cell r="D1139" t="str">
            <v>Retail Power Marketer</v>
          </cell>
          <cell r="E1139">
            <v>8.8812291942459258E-3</v>
          </cell>
          <cell r="F1139">
            <v>1</v>
          </cell>
          <cell r="G1139">
            <v>9034.5905038555993</v>
          </cell>
          <cell r="H1139">
            <v>9034.5905038555993</v>
          </cell>
          <cell r="I1139">
            <v>11.608880937499999</v>
          </cell>
          <cell r="J1139">
            <v>99094.200000000012</v>
          </cell>
          <cell r="K1139">
            <v>945497</v>
          </cell>
          <cell r="L1139">
            <v>104653</v>
          </cell>
          <cell r="M1139">
            <v>8.9387221111197346E-2</v>
          </cell>
          <cell r="N1139">
            <v>8.9387221111197346E-2</v>
          </cell>
          <cell r="O1139">
            <v>10459.060425685924</v>
          </cell>
          <cell r="P1139">
            <v>29722.842590001012</v>
          </cell>
          <cell r="Q1139">
            <v>46816.654857083937</v>
          </cell>
          <cell r="R1139">
            <v>61146.693200564609</v>
          </cell>
          <cell r="S1139">
            <v>140702.69696644222</v>
          </cell>
          <cell r="T1139">
            <v>1032.4328125075526</v>
          </cell>
          <cell r="U1139">
            <v>1071.4036767567936</v>
          </cell>
          <cell r="V1139">
            <v>1132.2989108883539</v>
          </cell>
          <cell r="W1139">
            <v>1155.0031914774795</v>
          </cell>
          <cell r="X1139">
            <v>1199.6400479232045</v>
          </cell>
          <cell r="Y1139">
            <v>707.82978421646817</v>
          </cell>
          <cell r="Z1139">
            <v>784.78407079555961</v>
          </cell>
          <cell r="AA1139">
            <v>797.64479093898967</v>
          </cell>
          <cell r="AB1139">
            <v>805.97506476931483</v>
          </cell>
          <cell r="AC1139">
            <v>822.42529832390335</v>
          </cell>
          <cell r="AD1139">
            <v>5.8549749112134108</v>
          </cell>
          <cell r="AE1139">
            <v>8.7087481132509001</v>
          </cell>
          <cell r="AF1139">
            <v>9.6566510323931425</v>
          </cell>
          <cell r="AG1139">
            <v>8.298136442884914</v>
          </cell>
          <cell r="AH1139">
            <v>7.5420118690707527</v>
          </cell>
        </row>
        <row r="1140">
          <cell r="B1140">
            <v>59310</v>
          </cell>
          <cell r="C1140" t="str">
            <v>IL</v>
          </cell>
          <cell r="D1140" t="str">
            <v>Retail Power Marketer</v>
          </cell>
          <cell r="E1140">
            <v>8.8812291942459258E-3</v>
          </cell>
          <cell r="F1140">
            <v>1</v>
          </cell>
          <cell r="G1140">
            <v>8667.494719053655</v>
          </cell>
          <cell r="H1140">
            <v>8667.494719053655</v>
          </cell>
          <cell r="I1140">
            <v>11.608880937499999</v>
          </cell>
          <cell r="J1140">
            <v>222505.8</v>
          </cell>
          <cell r="K1140">
            <v>2051596</v>
          </cell>
          <cell r="L1140">
            <v>236700</v>
          </cell>
          <cell r="M1140">
            <v>9.2382678941236487E-2</v>
          </cell>
          <cell r="N1140">
            <v>9.2382678941236487E-2</v>
          </cell>
          <cell r="O1140">
            <v>10459.060425685924</v>
          </cell>
          <cell r="P1140">
            <v>29722.842590001012</v>
          </cell>
          <cell r="Q1140">
            <v>46816.654857083937</v>
          </cell>
          <cell r="R1140">
            <v>61146.693200564609</v>
          </cell>
          <cell r="S1140">
            <v>140702.69696644222</v>
          </cell>
          <cell r="T1140">
            <v>1032.4328125075526</v>
          </cell>
          <cell r="U1140">
            <v>1071.4036767567936</v>
          </cell>
          <cell r="V1140">
            <v>1132.2989108883539</v>
          </cell>
          <cell r="W1140">
            <v>1155.0031914774795</v>
          </cell>
          <cell r="X1140">
            <v>1199.6400479232045</v>
          </cell>
          <cell r="Y1140">
            <v>707.82978421646817</v>
          </cell>
          <cell r="Z1140">
            <v>784.78407079555961</v>
          </cell>
          <cell r="AA1140">
            <v>797.64479093898967</v>
          </cell>
          <cell r="AB1140">
            <v>805.97506476931483</v>
          </cell>
          <cell r="AC1140">
            <v>822.42529832390335</v>
          </cell>
          <cell r="AD1140">
            <v>5.8549749112134108</v>
          </cell>
          <cell r="AE1140">
            <v>8.7087481132509001</v>
          </cell>
          <cell r="AF1140">
            <v>9.6566510323931425</v>
          </cell>
          <cell r="AG1140">
            <v>8.298136442884914</v>
          </cell>
          <cell r="AH1140">
            <v>7.5420118690707527</v>
          </cell>
        </row>
        <row r="1141">
          <cell r="B1141">
            <v>59385</v>
          </cell>
          <cell r="C1141" t="str">
            <v>IL</v>
          </cell>
          <cell r="D1141" t="str">
            <v>Retail Power Marketer</v>
          </cell>
          <cell r="E1141">
            <v>8.8812291942459258E-3</v>
          </cell>
          <cell r="F1141">
            <v>1</v>
          </cell>
          <cell r="G1141">
            <v>9786.3729081353977</v>
          </cell>
          <cell r="H1141">
            <v>9786.3729081353977</v>
          </cell>
          <cell r="I1141">
            <v>11.608880937499999</v>
          </cell>
          <cell r="J1141">
            <v>398603.39999999997</v>
          </cell>
          <cell r="K1141">
            <v>6342607</v>
          </cell>
          <cell r="L1141">
            <v>648106</v>
          </cell>
          <cell r="M1141">
            <v>4.8610606858259936E-2</v>
          </cell>
          <cell r="N1141">
            <v>4.8610606858259936E-2</v>
          </cell>
          <cell r="O1141">
            <v>10459.060425685924</v>
          </cell>
          <cell r="P1141">
            <v>29722.842590001012</v>
          </cell>
          <cell r="Q1141">
            <v>46816.654857083937</v>
          </cell>
          <cell r="R1141">
            <v>61146.693200564609</v>
          </cell>
          <cell r="S1141">
            <v>140702.69696644222</v>
          </cell>
          <cell r="T1141">
            <v>1032.4328125075526</v>
          </cell>
          <cell r="U1141">
            <v>1071.4036767567936</v>
          </cell>
          <cell r="V1141">
            <v>1132.2989108883539</v>
          </cell>
          <cell r="W1141">
            <v>1155.0031914774795</v>
          </cell>
          <cell r="X1141">
            <v>1199.6400479232045</v>
          </cell>
          <cell r="Y1141">
            <v>707.82978421646817</v>
          </cell>
          <cell r="Z1141">
            <v>784.78407079555961</v>
          </cell>
          <cell r="AA1141">
            <v>797.64479093898967</v>
          </cell>
          <cell r="AB1141">
            <v>805.97506476931483</v>
          </cell>
          <cell r="AC1141">
            <v>822.42529832390335</v>
          </cell>
          <cell r="AD1141">
            <v>5.8549749112134108</v>
          </cell>
          <cell r="AE1141">
            <v>8.7087481132509001</v>
          </cell>
          <cell r="AF1141">
            <v>9.6566510323931425</v>
          </cell>
          <cell r="AG1141">
            <v>8.298136442884914</v>
          </cell>
          <cell r="AH1141">
            <v>7.5420118690707527</v>
          </cell>
        </row>
        <row r="1142">
          <cell r="B1142">
            <v>59472</v>
          </cell>
          <cell r="C1142" t="str">
            <v>IL</v>
          </cell>
          <cell r="D1142" t="str">
            <v>Retail Power Marketer</v>
          </cell>
          <cell r="E1142">
            <v>8.8812291942459258E-3</v>
          </cell>
          <cell r="F1142">
            <v>1</v>
          </cell>
          <cell r="G1142">
            <v>1247.8632478632478</v>
          </cell>
          <cell r="H1142">
            <v>1247.8632478632478</v>
          </cell>
          <cell r="I1142">
            <v>11.608880937499999</v>
          </cell>
          <cell r="J1142">
            <v>27.5</v>
          </cell>
          <cell r="K1142">
            <v>146</v>
          </cell>
          <cell r="L1142">
            <v>117</v>
          </cell>
          <cell r="M1142">
            <v>7.6720076464041123E-2</v>
          </cell>
          <cell r="N1142">
            <v>7.6720076464041123E-2</v>
          </cell>
          <cell r="O1142">
            <v>10459.060425685924</v>
          </cell>
          <cell r="P1142">
            <v>29722.842590001012</v>
          </cell>
          <cell r="Q1142">
            <v>46816.654857083937</v>
          </cell>
          <cell r="R1142">
            <v>61146.693200564609</v>
          </cell>
          <cell r="S1142">
            <v>140702.69696644222</v>
          </cell>
          <cell r="T1142">
            <v>1032.4328125075526</v>
          </cell>
          <cell r="U1142">
            <v>1071.4036767567936</v>
          </cell>
          <cell r="V1142">
            <v>1132.2989108883539</v>
          </cell>
          <cell r="W1142">
            <v>1155.0031914774795</v>
          </cell>
          <cell r="X1142">
            <v>1199.6400479232045</v>
          </cell>
          <cell r="Y1142">
            <v>707.82978421646817</v>
          </cell>
          <cell r="Z1142">
            <v>784.78407079555961</v>
          </cell>
          <cell r="AA1142">
            <v>797.64479093898967</v>
          </cell>
          <cell r="AB1142">
            <v>805.97506476931483</v>
          </cell>
          <cell r="AC1142">
            <v>822.42529832390335</v>
          </cell>
          <cell r="AD1142">
            <v>5.8549749112134108</v>
          </cell>
          <cell r="AE1142">
            <v>8.7087481132509001</v>
          </cell>
          <cell r="AF1142">
            <v>9.6566510323931425</v>
          </cell>
          <cell r="AG1142">
            <v>8.298136442884914</v>
          </cell>
          <cell r="AH1142">
            <v>7.5420118690707527</v>
          </cell>
        </row>
        <row r="1143">
          <cell r="B1143">
            <v>59619</v>
          </cell>
          <cell r="C1143" t="str">
            <v>IL</v>
          </cell>
          <cell r="D1143" t="str">
            <v>Retail Power Marketer</v>
          </cell>
          <cell r="E1143">
            <v>8.8812291942459258E-3</v>
          </cell>
          <cell r="F1143">
            <v>0</v>
          </cell>
          <cell r="G1143">
            <v>0</v>
          </cell>
          <cell r="H1143">
            <v>7130.4600235861317</v>
          </cell>
          <cell r="I1143">
            <v>11.608880937499999</v>
          </cell>
          <cell r="J1143">
            <v>0</v>
          </cell>
          <cell r="K1143">
            <v>0</v>
          </cell>
          <cell r="L1143">
            <v>0</v>
          </cell>
          <cell r="M1143">
            <v>0</v>
          </cell>
          <cell r="N1143">
            <v>5.6012083467454329E-2</v>
          </cell>
          <cell r="O1143">
            <v>10459.060425685924</v>
          </cell>
          <cell r="P1143">
            <v>29722.842590001012</v>
          </cell>
          <cell r="Q1143">
            <v>46816.654857083937</v>
          </cell>
          <cell r="R1143">
            <v>61146.693200564609</v>
          </cell>
          <cell r="S1143">
            <v>140702.69696644222</v>
          </cell>
          <cell r="T1143">
            <v>1032.4328125075526</v>
          </cell>
          <cell r="U1143">
            <v>1071.4036767567936</v>
          </cell>
          <cell r="V1143">
            <v>1132.2989108883539</v>
          </cell>
          <cell r="W1143">
            <v>1155.0031914774795</v>
          </cell>
          <cell r="X1143">
            <v>1199.6400479232045</v>
          </cell>
          <cell r="Y1143">
            <v>707.82978421646817</v>
          </cell>
          <cell r="Z1143">
            <v>784.78407079555961</v>
          </cell>
          <cell r="AA1143">
            <v>797.64479093898967</v>
          </cell>
          <cell r="AB1143">
            <v>805.97506476931483</v>
          </cell>
          <cell r="AC1143">
            <v>822.42529832390335</v>
          </cell>
          <cell r="AD1143">
            <v>5.8549749112134108</v>
          </cell>
          <cell r="AE1143">
            <v>8.7087481132509001</v>
          </cell>
          <cell r="AF1143">
            <v>9.6566510323931425</v>
          </cell>
          <cell r="AG1143">
            <v>8.298136442884914</v>
          </cell>
          <cell r="AH1143">
            <v>7.5420118690707527</v>
          </cell>
        </row>
        <row r="1144">
          <cell r="B1144">
            <v>59620</v>
          </cell>
          <cell r="C1144" t="str">
            <v>IL</v>
          </cell>
          <cell r="D1144" t="str">
            <v>Retail Power Marketer</v>
          </cell>
          <cell r="E1144">
            <v>8.8812291942459258E-3</v>
          </cell>
          <cell r="F1144">
            <v>1</v>
          </cell>
          <cell r="G1144">
            <v>7950.9880031052671</v>
          </cell>
          <cell r="H1144">
            <v>7950.9880031052671</v>
          </cell>
          <cell r="I1144">
            <v>11.608880937499999</v>
          </cell>
          <cell r="J1144">
            <v>131219</v>
          </cell>
          <cell r="K1144">
            <v>993468</v>
          </cell>
          <cell r="L1144">
            <v>124949</v>
          </cell>
          <cell r="M1144">
            <v>0.11456109630998054</v>
          </cell>
          <cell r="N1144">
            <v>0.11456109630998054</v>
          </cell>
          <cell r="O1144">
            <v>10459.060425685924</v>
          </cell>
          <cell r="P1144">
            <v>29722.842590001012</v>
          </cell>
          <cell r="Q1144">
            <v>46816.654857083937</v>
          </cell>
          <cell r="R1144">
            <v>61146.693200564609</v>
          </cell>
          <cell r="S1144">
            <v>140702.69696644222</v>
          </cell>
          <cell r="T1144">
            <v>1032.4328125075526</v>
          </cell>
          <cell r="U1144">
            <v>1071.4036767567936</v>
          </cell>
          <cell r="V1144">
            <v>1132.2989108883539</v>
          </cell>
          <cell r="W1144">
            <v>1155.0031914774795</v>
          </cell>
          <cell r="X1144">
            <v>1199.6400479232045</v>
          </cell>
          <cell r="Y1144">
            <v>707.82978421646817</v>
          </cell>
          <cell r="Z1144">
            <v>784.78407079555961</v>
          </cell>
          <cell r="AA1144">
            <v>797.64479093898967</v>
          </cell>
          <cell r="AB1144">
            <v>805.97506476931483</v>
          </cell>
          <cell r="AC1144">
            <v>822.42529832390335</v>
          </cell>
          <cell r="AD1144">
            <v>5.8549749112134108</v>
          </cell>
          <cell r="AE1144">
            <v>8.7087481132509001</v>
          </cell>
          <cell r="AF1144">
            <v>9.6566510323931425</v>
          </cell>
          <cell r="AG1144">
            <v>8.298136442884914</v>
          </cell>
          <cell r="AH1144">
            <v>7.5420118690707527</v>
          </cell>
        </row>
        <row r="1145">
          <cell r="B1145">
            <v>59795</v>
          </cell>
          <cell r="C1145" t="str">
            <v>IL</v>
          </cell>
          <cell r="D1145" t="str">
            <v>Retail Power Marketer</v>
          </cell>
          <cell r="E1145">
            <v>8.8812291942459258E-3</v>
          </cell>
          <cell r="F1145">
            <v>1</v>
          </cell>
          <cell r="G1145">
            <v>8975.2149259191519</v>
          </cell>
          <cell r="H1145">
            <v>8975.2149259191519</v>
          </cell>
          <cell r="I1145">
            <v>11.608880937499999</v>
          </cell>
          <cell r="J1145">
            <v>9472.2000000000007</v>
          </cell>
          <cell r="K1145">
            <v>98135</v>
          </cell>
          <cell r="L1145">
            <v>10934</v>
          </cell>
          <cell r="M1145">
            <v>8.1000886023870178E-2</v>
          </cell>
          <cell r="N1145">
            <v>8.1000886023870178E-2</v>
          </cell>
          <cell r="O1145">
            <v>10459.060425685924</v>
          </cell>
          <cell r="P1145">
            <v>29722.842590001012</v>
          </cell>
          <cell r="Q1145">
            <v>46816.654857083937</v>
          </cell>
          <cell r="R1145">
            <v>61146.693200564609</v>
          </cell>
          <cell r="S1145">
            <v>140702.69696644222</v>
          </cell>
          <cell r="T1145">
            <v>1032.4328125075526</v>
          </cell>
          <cell r="U1145">
            <v>1071.4036767567936</v>
          </cell>
          <cell r="V1145">
            <v>1132.2989108883539</v>
          </cell>
          <cell r="W1145">
            <v>1155.0031914774795</v>
          </cell>
          <cell r="X1145">
            <v>1199.6400479232045</v>
          </cell>
          <cell r="Y1145">
            <v>707.82978421646817</v>
          </cell>
          <cell r="Z1145">
            <v>784.78407079555961</v>
          </cell>
          <cell r="AA1145">
            <v>797.64479093898967</v>
          </cell>
          <cell r="AB1145">
            <v>805.97506476931483</v>
          </cell>
          <cell r="AC1145">
            <v>822.42529832390335</v>
          </cell>
          <cell r="AD1145">
            <v>5.8549749112134108</v>
          </cell>
          <cell r="AE1145">
            <v>8.7087481132509001</v>
          </cell>
          <cell r="AF1145">
            <v>9.6566510323931425</v>
          </cell>
          <cell r="AG1145">
            <v>8.298136442884914</v>
          </cell>
          <cell r="AH1145">
            <v>7.5420118690707527</v>
          </cell>
        </row>
        <row r="1146">
          <cell r="B1146">
            <v>59797</v>
          </cell>
          <cell r="C1146" t="str">
            <v>IL</v>
          </cell>
          <cell r="D1146" t="str">
            <v>Retail Power Marketer</v>
          </cell>
          <cell r="E1146">
            <v>8.8812291942459258E-3</v>
          </cell>
          <cell r="F1146">
            <v>1</v>
          </cell>
          <cell r="G1146">
            <v>9249.1558040739255</v>
          </cell>
          <cell r="H1146">
            <v>9249.1558040739255</v>
          </cell>
          <cell r="I1146">
            <v>11.608880937499999</v>
          </cell>
          <cell r="J1146">
            <v>25254.2</v>
          </cell>
          <cell r="K1146">
            <v>254731</v>
          </cell>
          <cell r="L1146">
            <v>27541</v>
          </cell>
          <cell r="M1146">
            <v>8.4079117662175989E-2</v>
          </cell>
          <cell r="N1146">
            <v>8.4079117662175989E-2</v>
          </cell>
          <cell r="O1146">
            <v>10459.060425685924</v>
          </cell>
          <cell r="P1146">
            <v>29722.842590001012</v>
          </cell>
          <cell r="Q1146">
            <v>46816.654857083937</v>
          </cell>
          <cell r="R1146">
            <v>61146.693200564609</v>
          </cell>
          <cell r="S1146">
            <v>140702.69696644222</v>
          </cell>
          <cell r="T1146">
            <v>1032.4328125075526</v>
          </cell>
          <cell r="U1146">
            <v>1071.4036767567936</v>
          </cell>
          <cell r="V1146">
            <v>1132.2989108883539</v>
          </cell>
          <cell r="W1146">
            <v>1155.0031914774795</v>
          </cell>
          <cell r="X1146">
            <v>1199.6400479232045</v>
          </cell>
          <cell r="Y1146">
            <v>707.82978421646817</v>
          </cell>
          <cell r="Z1146">
            <v>784.78407079555961</v>
          </cell>
          <cell r="AA1146">
            <v>797.64479093898967</v>
          </cell>
          <cell r="AB1146">
            <v>805.97506476931483</v>
          </cell>
          <cell r="AC1146">
            <v>822.42529832390335</v>
          </cell>
          <cell r="AD1146">
            <v>5.8549749112134108</v>
          </cell>
          <cell r="AE1146">
            <v>8.7087481132509001</v>
          </cell>
          <cell r="AF1146">
            <v>9.6566510323931425</v>
          </cell>
          <cell r="AG1146">
            <v>8.298136442884914</v>
          </cell>
          <cell r="AH1146">
            <v>7.5420118690707527</v>
          </cell>
        </row>
        <row r="1147">
          <cell r="B1147">
            <v>59799</v>
          </cell>
          <cell r="C1147" t="str">
            <v>IL</v>
          </cell>
          <cell r="D1147" t="str">
            <v>Retail Power Marketer</v>
          </cell>
          <cell r="E1147">
            <v>8.8812291942459258E-3</v>
          </cell>
          <cell r="F1147">
            <v>1</v>
          </cell>
          <cell r="G1147">
            <v>10137.802428994932</v>
          </cell>
          <cell r="H1147">
            <v>10137.802428994932</v>
          </cell>
          <cell r="I1147">
            <v>11.608880937499999</v>
          </cell>
          <cell r="J1147">
            <v>36355.1</v>
          </cell>
          <cell r="K1147">
            <v>318033</v>
          </cell>
          <cell r="L1147">
            <v>31371</v>
          </cell>
          <cell r="M1147">
            <v>0.10057105254271176</v>
          </cell>
          <cell r="N1147">
            <v>0.10057105254271176</v>
          </cell>
          <cell r="O1147">
            <v>10459.060425685924</v>
          </cell>
          <cell r="P1147">
            <v>29722.842590001012</v>
          </cell>
          <cell r="Q1147">
            <v>46816.654857083937</v>
          </cell>
          <cell r="R1147">
            <v>61146.693200564609</v>
          </cell>
          <cell r="S1147">
            <v>140702.69696644222</v>
          </cell>
          <cell r="T1147">
            <v>1032.4328125075526</v>
          </cell>
          <cell r="U1147">
            <v>1071.4036767567936</v>
          </cell>
          <cell r="V1147">
            <v>1132.2989108883539</v>
          </cell>
          <cell r="W1147">
            <v>1155.0031914774795</v>
          </cell>
          <cell r="X1147">
            <v>1199.6400479232045</v>
          </cell>
          <cell r="Y1147">
            <v>707.82978421646817</v>
          </cell>
          <cell r="Z1147">
            <v>784.78407079555961</v>
          </cell>
          <cell r="AA1147">
            <v>797.64479093898967</v>
          </cell>
          <cell r="AB1147">
            <v>805.97506476931483</v>
          </cell>
          <cell r="AC1147">
            <v>822.42529832390335</v>
          </cell>
          <cell r="AD1147">
            <v>5.8549749112134108</v>
          </cell>
          <cell r="AE1147">
            <v>8.7087481132509001</v>
          </cell>
          <cell r="AF1147">
            <v>9.6566510323931425</v>
          </cell>
          <cell r="AG1147">
            <v>8.298136442884914</v>
          </cell>
          <cell r="AH1147">
            <v>7.5420118690707527</v>
          </cell>
        </row>
        <row r="1148">
          <cell r="B1148" t="str">
            <v>59808IL</v>
          </cell>
          <cell r="C1148" t="str">
            <v>IL</v>
          </cell>
          <cell r="D1148" t="str">
            <v>Retail Power Marketer</v>
          </cell>
          <cell r="E1148">
            <v>8.8812291942459258E-3</v>
          </cell>
          <cell r="F1148">
            <v>0</v>
          </cell>
          <cell r="G1148">
            <v>0</v>
          </cell>
          <cell r="H1148">
            <v>7130.4600235861317</v>
          </cell>
          <cell r="I1148">
            <v>11.608880937499999</v>
          </cell>
          <cell r="J1148">
            <v>0</v>
          </cell>
          <cell r="K1148">
            <v>0</v>
          </cell>
          <cell r="L1148">
            <v>0</v>
          </cell>
          <cell r="M1148">
            <v>0</v>
          </cell>
          <cell r="N1148">
            <v>5.6012083467454329E-2</v>
          </cell>
          <cell r="O1148">
            <v>10459.060425685924</v>
          </cell>
          <cell r="P1148">
            <v>29722.842590001012</v>
          </cell>
          <cell r="Q1148">
            <v>46816.654857083937</v>
          </cell>
          <cell r="R1148">
            <v>61146.693200564609</v>
          </cell>
          <cell r="S1148">
            <v>140702.69696644222</v>
          </cell>
          <cell r="T1148">
            <v>1032.4328125075526</v>
          </cell>
          <cell r="U1148">
            <v>1071.4036767567936</v>
          </cell>
          <cell r="V1148">
            <v>1132.2989108883539</v>
          </cell>
          <cell r="W1148">
            <v>1155.0031914774795</v>
          </cell>
          <cell r="X1148">
            <v>1199.6400479232045</v>
          </cell>
          <cell r="Y1148">
            <v>707.82978421646817</v>
          </cell>
          <cell r="Z1148">
            <v>784.78407079555961</v>
          </cell>
          <cell r="AA1148">
            <v>797.64479093898967</v>
          </cell>
          <cell r="AB1148">
            <v>805.97506476931483</v>
          </cell>
          <cell r="AC1148">
            <v>822.42529832390335</v>
          </cell>
          <cell r="AD1148">
            <v>5.8549749112134108</v>
          </cell>
          <cell r="AE1148">
            <v>8.7087481132509001</v>
          </cell>
          <cell r="AF1148">
            <v>9.6566510323931425</v>
          </cell>
          <cell r="AG1148">
            <v>8.298136442884914</v>
          </cell>
          <cell r="AH1148">
            <v>7.5420118690707527</v>
          </cell>
        </row>
        <row r="1149">
          <cell r="B1149">
            <v>59809</v>
          </cell>
          <cell r="C1149" t="str">
            <v>IL</v>
          </cell>
          <cell r="D1149" t="str">
            <v>Retail Power Marketer</v>
          </cell>
          <cell r="E1149">
            <v>8.8812291942459258E-3</v>
          </cell>
          <cell r="F1149">
            <v>1</v>
          </cell>
          <cell r="G1149">
            <v>7916.8849195956209</v>
          </cell>
          <cell r="H1149">
            <v>7916.8849195956209</v>
          </cell>
          <cell r="I1149">
            <v>11.608880937499999</v>
          </cell>
          <cell r="J1149">
            <v>70191.199999999997</v>
          </cell>
          <cell r="K1149">
            <v>604565</v>
          </cell>
          <cell r="L1149">
            <v>76364</v>
          </cell>
          <cell r="M1149">
            <v>9.8505856265356087E-2</v>
          </cell>
          <cell r="N1149">
            <v>9.8505856265356087E-2</v>
          </cell>
          <cell r="O1149">
            <v>10459.060425685924</v>
          </cell>
          <cell r="P1149">
            <v>29722.842590001012</v>
          </cell>
          <cell r="Q1149">
            <v>46816.654857083937</v>
          </cell>
          <cell r="R1149">
            <v>61146.693200564609</v>
          </cell>
          <cell r="S1149">
            <v>140702.69696644222</v>
          </cell>
          <cell r="T1149">
            <v>1032.4328125075526</v>
          </cell>
          <cell r="U1149">
            <v>1071.4036767567936</v>
          </cell>
          <cell r="V1149">
            <v>1132.2989108883539</v>
          </cell>
          <cell r="W1149">
            <v>1155.0031914774795</v>
          </cell>
          <cell r="X1149">
            <v>1199.6400479232045</v>
          </cell>
          <cell r="Y1149">
            <v>707.82978421646817</v>
          </cell>
          <cell r="Z1149">
            <v>784.78407079555961</v>
          </cell>
          <cell r="AA1149">
            <v>797.64479093898967</v>
          </cell>
          <cell r="AB1149">
            <v>805.97506476931483</v>
          </cell>
          <cell r="AC1149">
            <v>822.42529832390335</v>
          </cell>
          <cell r="AD1149">
            <v>5.8549749112134108</v>
          </cell>
          <cell r="AE1149">
            <v>8.7087481132509001</v>
          </cell>
          <cell r="AF1149">
            <v>9.6566510323931425</v>
          </cell>
          <cell r="AG1149">
            <v>8.298136442884914</v>
          </cell>
          <cell r="AH1149">
            <v>7.5420118690707527</v>
          </cell>
        </row>
        <row r="1150">
          <cell r="B1150">
            <v>59811</v>
          </cell>
          <cell r="C1150" t="str">
            <v>IL</v>
          </cell>
          <cell r="D1150" t="str">
            <v>Retail Power Marketer</v>
          </cell>
          <cell r="E1150">
            <v>8.8812291942459258E-3</v>
          </cell>
          <cell r="F1150">
            <v>1</v>
          </cell>
          <cell r="G1150">
            <v>9749.9086877119753</v>
          </cell>
          <cell r="H1150">
            <v>9749.9086877119753</v>
          </cell>
          <cell r="I1150">
            <v>11.608880937499999</v>
          </cell>
          <cell r="J1150">
            <v>12872.6</v>
          </cell>
          <cell r="K1150">
            <v>186857</v>
          </cell>
          <cell r="L1150">
            <v>19165</v>
          </cell>
          <cell r="M1150">
            <v>5.4602126556638229E-2</v>
          </cell>
          <cell r="N1150">
            <v>5.4602126556638229E-2</v>
          </cell>
          <cell r="O1150">
            <v>10459.060425685924</v>
          </cell>
          <cell r="P1150">
            <v>29722.842590001012</v>
          </cell>
          <cell r="Q1150">
            <v>46816.654857083937</v>
          </cell>
          <cell r="R1150">
            <v>61146.693200564609</v>
          </cell>
          <cell r="S1150">
            <v>140702.69696644222</v>
          </cell>
          <cell r="T1150">
            <v>1032.4328125075526</v>
          </cell>
          <cell r="U1150">
            <v>1071.4036767567936</v>
          </cell>
          <cell r="V1150">
            <v>1132.2989108883539</v>
          </cell>
          <cell r="W1150">
            <v>1155.0031914774795</v>
          </cell>
          <cell r="X1150">
            <v>1199.6400479232045</v>
          </cell>
          <cell r="Y1150">
            <v>707.82978421646817</v>
          </cell>
          <cell r="Z1150">
            <v>784.78407079555961</v>
          </cell>
          <cell r="AA1150">
            <v>797.64479093898967</v>
          </cell>
          <cell r="AB1150">
            <v>805.97506476931483</v>
          </cell>
          <cell r="AC1150">
            <v>822.42529832390335</v>
          </cell>
          <cell r="AD1150">
            <v>5.8549749112134108</v>
          </cell>
          <cell r="AE1150">
            <v>8.7087481132509001</v>
          </cell>
          <cell r="AF1150">
            <v>9.6566510323931425</v>
          </cell>
          <cell r="AG1150">
            <v>8.298136442884914</v>
          </cell>
          <cell r="AH1150">
            <v>7.5420118690707527</v>
          </cell>
        </row>
        <row r="1151">
          <cell r="B1151">
            <v>59813</v>
          </cell>
          <cell r="C1151" t="str">
            <v>IL</v>
          </cell>
          <cell r="D1151" t="str">
            <v>Retail Power Marketer</v>
          </cell>
          <cell r="E1151">
            <v>8.8812291942459258E-3</v>
          </cell>
          <cell r="F1151">
            <v>0</v>
          </cell>
          <cell r="G1151">
            <v>0</v>
          </cell>
          <cell r="H1151">
            <v>7130.4600235861317</v>
          </cell>
          <cell r="I1151">
            <v>11.608880937499999</v>
          </cell>
          <cell r="J1151">
            <v>0</v>
          </cell>
          <cell r="K1151">
            <v>0</v>
          </cell>
          <cell r="L1151">
            <v>0</v>
          </cell>
          <cell r="M1151">
            <v>0</v>
          </cell>
          <cell r="N1151">
            <v>5.6012083467454329E-2</v>
          </cell>
          <cell r="O1151">
            <v>10459.060425685924</v>
          </cell>
          <cell r="P1151">
            <v>29722.842590001012</v>
          </cell>
          <cell r="Q1151">
            <v>46816.654857083937</v>
          </cell>
          <cell r="R1151">
            <v>61146.693200564609</v>
          </cell>
          <cell r="S1151">
            <v>140702.69696644222</v>
          </cell>
          <cell r="T1151">
            <v>1032.4328125075526</v>
          </cell>
          <cell r="U1151">
            <v>1071.4036767567936</v>
          </cell>
          <cell r="V1151">
            <v>1132.2989108883539</v>
          </cell>
          <cell r="W1151">
            <v>1155.0031914774795</v>
          </cell>
          <cell r="X1151">
            <v>1199.6400479232045</v>
          </cell>
          <cell r="Y1151">
            <v>707.82978421646817</v>
          </cell>
          <cell r="Z1151">
            <v>784.78407079555961</v>
          </cell>
          <cell r="AA1151">
            <v>797.64479093898967</v>
          </cell>
          <cell r="AB1151">
            <v>805.97506476931483</v>
          </cell>
          <cell r="AC1151">
            <v>822.42529832390335</v>
          </cell>
          <cell r="AD1151">
            <v>5.8549749112134108</v>
          </cell>
          <cell r="AE1151">
            <v>8.7087481132509001</v>
          </cell>
          <cell r="AF1151">
            <v>9.6566510323931425</v>
          </cell>
          <cell r="AG1151">
            <v>8.298136442884914</v>
          </cell>
          <cell r="AH1151">
            <v>7.5420118690707527</v>
          </cell>
        </row>
        <row r="1152">
          <cell r="B1152">
            <v>59815</v>
          </cell>
          <cell r="C1152" t="str">
            <v>IL</v>
          </cell>
          <cell r="D1152" t="str">
            <v>Retail Power Marketer</v>
          </cell>
          <cell r="E1152">
            <v>8.8812291942459258E-3</v>
          </cell>
          <cell r="F1152">
            <v>0</v>
          </cell>
          <cell r="G1152">
            <v>0</v>
          </cell>
          <cell r="H1152">
            <v>7130.4600235861317</v>
          </cell>
          <cell r="I1152">
            <v>11.608880937499999</v>
          </cell>
          <cell r="J1152">
            <v>0</v>
          </cell>
          <cell r="K1152">
            <v>0</v>
          </cell>
          <cell r="L1152">
            <v>0</v>
          </cell>
          <cell r="M1152">
            <v>0</v>
          </cell>
          <cell r="N1152">
            <v>5.6012083467454329E-2</v>
          </cell>
          <cell r="O1152">
            <v>10459.060425685924</v>
          </cell>
          <cell r="P1152">
            <v>29722.842590001012</v>
          </cell>
          <cell r="Q1152">
            <v>46816.654857083937</v>
          </cell>
          <cell r="R1152">
            <v>61146.693200564609</v>
          </cell>
          <cell r="S1152">
            <v>140702.69696644222</v>
          </cell>
          <cell r="T1152">
            <v>1032.4328125075526</v>
          </cell>
          <cell r="U1152">
            <v>1071.4036767567936</v>
          </cell>
          <cell r="V1152">
            <v>1132.2989108883539</v>
          </cell>
          <cell r="W1152">
            <v>1155.0031914774795</v>
          </cell>
          <cell r="X1152">
            <v>1199.6400479232045</v>
          </cell>
          <cell r="Y1152">
            <v>707.82978421646817</v>
          </cell>
          <cell r="Z1152">
            <v>784.78407079555961</v>
          </cell>
          <cell r="AA1152">
            <v>797.64479093898967</v>
          </cell>
          <cell r="AB1152">
            <v>805.97506476931483</v>
          </cell>
          <cell r="AC1152">
            <v>822.42529832390335</v>
          </cell>
          <cell r="AD1152">
            <v>5.8549749112134108</v>
          </cell>
          <cell r="AE1152">
            <v>8.7087481132509001</v>
          </cell>
          <cell r="AF1152">
            <v>9.6566510323931425</v>
          </cell>
          <cell r="AG1152">
            <v>8.298136442884914</v>
          </cell>
          <cell r="AH1152">
            <v>7.5420118690707527</v>
          </cell>
        </row>
        <row r="1153">
          <cell r="B1153">
            <v>59820</v>
          </cell>
          <cell r="C1153" t="str">
            <v>IL</v>
          </cell>
          <cell r="D1153" t="str">
            <v>Retail Power Marketer</v>
          </cell>
          <cell r="E1153">
            <v>8.8812291942459258E-3</v>
          </cell>
          <cell r="F1153">
            <v>0</v>
          </cell>
          <cell r="G1153">
            <v>0</v>
          </cell>
          <cell r="H1153">
            <v>7130.4600235861317</v>
          </cell>
          <cell r="I1153">
            <v>11.608880937499999</v>
          </cell>
          <cell r="J1153">
            <v>0</v>
          </cell>
          <cell r="K1153">
            <v>0</v>
          </cell>
          <cell r="L1153">
            <v>0</v>
          </cell>
          <cell r="M1153">
            <v>0</v>
          </cell>
          <cell r="N1153">
            <v>5.6012083467454329E-2</v>
          </cell>
          <cell r="O1153">
            <v>10459.060425685924</v>
          </cell>
          <cell r="P1153">
            <v>29722.842590001012</v>
          </cell>
          <cell r="Q1153">
            <v>46816.654857083937</v>
          </cell>
          <cell r="R1153">
            <v>61146.693200564609</v>
          </cell>
          <cell r="S1153">
            <v>140702.69696644222</v>
          </cell>
          <cell r="T1153">
            <v>1032.4328125075526</v>
          </cell>
          <cell r="U1153">
            <v>1071.4036767567936</v>
          </cell>
          <cell r="V1153">
            <v>1132.2989108883539</v>
          </cell>
          <cell r="W1153">
            <v>1155.0031914774795</v>
          </cell>
          <cell r="X1153">
            <v>1199.6400479232045</v>
          </cell>
          <cell r="Y1153">
            <v>707.82978421646817</v>
          </cell>
          <cell r="Z1153">
            <v>784.78407079555961</v>
          </cell>
          <cell r="AA1153">
            <v>797.64479093898967</v>
          </cell>
          <cell r="AB1153">
            <v>805.97506476931483</v>
          </cell>
          <cell r="AC1153">
            <v>822.42529832390335</v>
          </cell>
          <cell r="AD1153">
            <v>5.8549749112134108</v>
          </cell>
          <cell r="AE1153">
            <v>8.7087481132509001</v>
          </cell>
          <cell r="AF1153">
            <v>9.6566510323931425</v>
          </cell>
          <cell r="AG1153">
            <v>8.298136442884914</v>
          </cell>
          <cell r="AH1153">
            <v>7.5420118690707527</v>
          </cell>
        </row>
        <row r="1154">
          <cell r="B1154">
            <v>59847</v>
          </cell>
          <cell r="C1154" t="str">
            <v>IL</v>
          </cell>
          <cell r="D1154" t="str">
            <v>Retail Power Marketer</v>
          </cell>
          <cell r="E1154">
            <v>8.8812291942459258E-3</v>
          </cell>
          <cell r="F1154">
            <v>0</v>
          </cell>
          <cell r="G1154">
            <v>0</v>
          </cell>
          <cell r="H1154">
            <v>7130.4600235861317</v>
          </cell>
          <cell r="I1154">
            <v>11.608880937499999</v>
          </cell>
          <cell r="J1154">
            <v>0</v>
          </cell>
          <cell r="K1154">
            <v>0</v>
          </cell>
          <cell r="L1154">
            <v>0</v>
          </cell>
          <cell r="M1154">
            <v>0</v>
          </cell>
          <cell r="N1154">
            <v>5.6012083467454329E-2</v>
          </cell>
          <cell r="O1154">
            <v>10459.060425685924</v>
          </cell>
          <cell r="P1154">
            <v>29722.842590001012</v>
          </cell>
          <cell r="Q1154">
            <v>46816.654857083937</v>
          </cell>
          <cell r="R1154">
            <v>61146.693200564609</v>
          </cell>
          <cell r="S1154">
            <v>140702.69696644222</v>
          </cell>
          <cell r="T1154">
            <v>1032.4328125075526</v>
          </cell>
          <cell r="U1154">
            <v>1071.4036767567936</v>
          </cell>
          <cell r="V1154">
            <v>1132.2989108883539</v>
          </cell>
          <cell r="W1154">
            <v>1155.0031914774795</v>
          </cell>
          <cell r="X1154">
            <v>1199.6400479232045</v>
          </cell>
          <cell r="Y1154">
            <v>707.82978421646817</v>
          </cell>
          <cell r="Z1154">
            <v>784.78407079555961</v>
          </cell>
          <cell r="AA1154">
            <v>797.64479093898967</v>
          </cell>
          <cell r="AB1154">
            <v>805.97506476931483</v>
          </cell>
          <cell r="AC1154">
            <v>822.42529832390335</v>
          </cell>
          <cell r="AD1154">
            <v>5.8549749112134108</v>
          </cell>
          <cell r="AE1154">
            <v>8.7087481132509001</v>
          </cell>
          <cell r="AF1154">
            <v>9.6566510323931425</v>
          </cell>
          <cell r="AG1154">
            <v>8.298136442884914</v>
          </cell>
          <cell r="AH1154">
            <v>7.5420118690707527</v>
          </cell>
        </row>
        <row r="1155">
          <cell r="B1155">
            <v>59931</v>
          </cell>
          <cell r="C1155" t="str">
            <v>IL</v>
          </cell>
          <cell r="D1155" t="str">
            <v>Retail Power Marketer</v>
          </cell>
          <cell r="E1155">
            <v>8.8812291942459258E-3</v>
          </cell>
          <cell r="F1155">
            <v>1</v>
          </cell>
          <cell r="G1155">
            <v>11839.427577905577</v>
          </cell>
          <cell r="H1155">
            <v>11839.427577905577</v>
          </cell>
          <cell r="I1155">
            <v>11.608880937499999</v>
          </cell>
          <cell r="J1155">
            <v>28686.7</v>
          </cell>
          <cell r="K1155">
            <v>442617</v>
          </cell>
          <cell r="L1155">
            <v>37385</v>
          </cell>
          <cell r="M1155">
            <v>5.3045237380893069E-2</v>
          </cell>
          <cell r="N1155">
            <v>5.3045237380893069E-2</v>
          </cell>
          <cell r="O1155">
            <v>10459.060425685924</v>
          </cell>
          <cell r="P1155">
            <v>29722.842590001012</v>
          </cell>
          <cell r="Q1155">
            <v>46816.654857083937</v>
          </cell>
          <cell r="R1155">
            <v>61146.693200564609</v>
          </cell>
          <cell r="S1155">
            <v>140702.69696644222</v>
          </cell>
          <cell r="T1155">
            <v>1032.4328125075526</v>
          </cell>
          <cell r="U1155">
            <v>1071.4036767567936</v>
          </cell>
          <cell r="V1155">
            <v>1132.2989108883539</v>
          </cell>
          <cell r="W1155">
            <v>1155.0031914774795</v>
          </cell>
          <cell r="X1155">
            <v>1199.6400479232045</v>
          </cell>
          <cell r="Y1155">
            <v>707.82978421646817</v>
          </cell>
          <cell r="Z1155">
            <v>784.78407079555961</v>
          </cell>
          <cell r="AA1155">
            <v>797.64479093898967</v>
          </cell>
          <cell r="AB1155">
            <v>805.97506476931483</v>
          </cell>
          <cell r="AC1155">
            <v>822.42529832390335</v>
          </cell>
          <cell r="AD1155">
            <v>5.8549749112134108</v>
          </cell>
          <cell r="AE1155">
            <v>8.7087481132509001</v>
          </cell>
          <cell r="AF1155">
            <v>9.6566510323931425</v>
          </cell>
          <cell r="AG1155">
            <v>8.298136442884914</v>
          </cell>
          <cell r="AH1155">
            <v>7.5420118690707527</v>
          </cell>
        </row>
        <row r="1156">
          <cell r="B1156">
            <v>59958</v>
          </cell>
          <cell r="C1156" t="str">
            <v>IL</v>
          </cell>
          <cell r="D1156" t="str">
            <v>Retail Power Marketer</v>
          </cell>
          <cell r="E1156">
            <v>8.8812291942459258E-3</v>
          </cell>
          <cell r="F1156">
            <v>1</v>
          </cell>
          <cell r="G1156">
            <v>9270.0241590782389</v>
          </cell>
          <cell r="H1156">
            <v>9270.0241590782389</v>
          </cell>
          <cell r="I1156">
            <v>11.608880937499999</v>
          </cell>
          <cell r="J1156">
            <v>5699</v>
          </cell>
          <cell r="K1156">
            <v>49882</v>
          </cell>
          <cell r="L1156">
            <v>5381</v>
          </cell>
          <cell r="M1156">
            <v>9.9221990700127299E-2</v>
          </cell>
          <cell r="N1156">
            <v>9.9221990700127299E-2</v>
          </cell>
          <cell r="O1156">
            <v>10459.060425685924</v>
          </cell>
          <cell r="P1156">
            <v>29722.842590001012</v>
          </cell>
          <cell r="Q1156">
            <v>46816.654857083937</v>
          </cell>
          <cell r="R1156">
            <v>61146.693200564609</v>
          </cell>
          <cell r="S1156">
            <v>140702.69696644222</v>
          </cell>
          <cell r="T1156">
            <v>1032.4328125075526</v>
          </cell>
          <cell r="U1156">
            <v>1071.4036767567936</v>
          </cell>
          <cell r="V1156">
            <v>1132.2989108883539</v>
          </cell>
          <cell r="W1156">
            <v>1155.0031914774795</v>
          </cell>
          <cell r="X1156">
            <v>1199.6400479232045</v>
          </cell>
          <cell r="Y1156">
            <v>707.82978421646817</v>
          </cell>
          <cell r="Z1156">
            <v>784.78407079555961</v>
          </cell>
          <cell r="AA1156">
            <v>797.64479093898967</v>
          </cell>
          <cell r="AB1156">
            <v>805.97506476931483</v>
          </cell>
          <cell r="AC1156">
            <v>822.42529832390335</v>
          </cell>
          <cell r="AD1156">
            <v>5.8549749112134108</v>
          </cell>
          <cell r="AE1156">
            <v>8.7087481132509001</v>
          </cell>
          <cell r="AF1156">
            <v>9.6566510323931425</v>
          </cell>
          <cell r="AG1156">
            <v>8.298136442884914</v>
          </cell>
          <cell r="AH1156">
            <v>7.5420118690707527</v>
          </cell>
        </row>
        <row r="1157">
          <cell r="B1157">
            <v>60219</v>
          </cell>
          <cell r="C1157" t="str">
            <v>IL</v>
          </cell>
          <cell r="D1157" t="str">
            <v>Retail Power Marketer</v>
          </cell>
          <cell r="E1157">
            <v>8.8812291942459258E-3</v>
          </cell>
          <cell r="F1157">
            <v>1</v>
          </cell>
          <cell r="G1157">
            <v>283.95061728395063</v>
          </cell>
          <cell r="H1157">
            <v>283.95061728395063</v>
          </cell>
          <cell r="I1157">
            <v>11.608880937499999</v>
          </cell>
          <cell r="J1157">
            <v>1.5999999999999999</v>
          </cell>
          <cell r="K1157">
            <v>23</v>
          </cell>
          <cell r="L1157">
            <v>81</v>
          </cell>
          <cell r="M1157">
            <v>-0.42103618570652163</v>
          </cell>
          <cell r="N1157">
            <v>-0.42103618570652163</v>
          </cell>
          <cell r="O1157">
            <v>10459.060425685924</v>
          </cell>
          <cell r="P1157">
            <v>29722.842590001012</v>
          </cell>
          <cell r="Q1157">
            <v>46816.654857083937</v>
          </cell>
          <cell r="R1157">
            <v>61146.693200564609</v>
          </cell>
          <cell r="S1157">
            <v>140702.69696644222</v>
          </cell>
          <cell r="T1157">
            <v>1032.4328125075526</v>
          </cell>
          <cell r="U1157">
            <v>1071.4036767567936</v>
          </cell>
          <cell r="V1157">
            <v>1132.2989108883539</v>
          </cell>
          <cell r="W1157">
            <v>1155.0031914774795</v>
          </cell>
          <cell r="X1157">
            <v>1199.6400479232045</v>
          </cell>
          <cell r="Y1157">
            <v>707.82978421646817</v>
          </cell>
          <cell r="Z1157">
            <v>784.78407079555961</v>
          </cell>
          <cell r="AA1157">
            <v>797.64479093898967</v>
          </cell>
          <cell r="AB1157">
            <v>805.97506476931483</v>
          </cell>
          <cell r="AC1157">
            <v>822.42529832390335</v>
          </cell>
          <cell r="AD1157">
            <v>5.8549749112134108</v>
          </cell>
          <cell r="AE1157">
            <v>8.7087481132509001</v>
          </cell>
          <cell r="AF1157">
            <v>9.6566510323931425</v>
          </cell>
          <cell r="AG1157">
            <v>8.298136442884914</v>
          </cell>
          <cell r="AH1157">
            <v>7.5420118690707527</v>
          </cell>
        </row>
        <row r="1158">
          <cell r="B1158">
            <v>60585</v>
          </cell>
          <cell r="C1158" t="str">
            <v>IL</v>
          </cell>
          <cell r="D1158" t="str">
            <v>Retail Power Marketer</v>
          </cell>
          <cell r="E1158">
            <v>8.8812291942459258E-3</v>
          </cell>
          <cell r="F1158">
            <v>0</v>
          </cell>
          <cell r="G1158">
            <v>0</v>
          </cell>
          <cell r="H1158">
            <v>7130.4600235861317</v>
          </cell>
          <cell r="I1158">
            <v>11.608880937499999</v>
          </cell>
          <cell r="J1158">
            <v>0</v>
          </cell>
          <cell r="K1158">
            <v>0</v>
          </cell>
          <cell r="L1158">
            <v>0</v>
          </cell>
          <cell r="M1158">
            <v>0</v>
          </cell>
          <cell r="N1158">
            <v>5.6012083467454329E-2</v>
          </cell>
          <cell r="O1158">
            <v>10459.060425685924</v>
          </cell>
          <cell r="P1158">
            <v>29722.842590001012</v>
          </cell>
          <cell r="Q1158">
            <v>46816.654857083937</v>
          </cell>
          <cell r="R1158">
            <v>61146.693200564609</v>
          </cell>
          <cell r="S1158">
            <v>140702.69696644222</v>
          </cell>
          <cell r="T1158">
            <v>1032.4328125075526</v>
          </cell>
          <cell r="U1158">
            <v>1071.4036767567936</v>
          </cell>
          <cell r="V1158">
            <v>1132.2989108883539</v>
          </cell>
          <cell r="W1158">
            <v>1155.0031914774795</v>
          </cell>
          <cell r="X1158">
            <v>1199.6400479232045</v>
          </cell>
          <cell r="Y1158">
            <v>707.82978421646817</v>
          </cell>
          <cell r="Z1158">
            <v>784.78407079555961</v>
          </cell>
          <cell r="AA1158">
            <v>797.64479093898967</v>
          </cell>
          <cell r="AB1158">
            <v>805.97506476931483</v>
          </cell>
          <cell r="AC1158">
            <v>822.42529832390335</v>
          </cell>
          <cell r="AD1158">
            <v>5.8549749112134108</v>
          </cell>
          <cell r="AE1158">
            <v>8.7087481132509001</v>
          </cell>
          <cell r="AF1158">
            <v>9.6566510323931425</v>
          </cell>
          <cell r="AG1158">
            <v>8.298136442884914</v>
          </cell>
          <cell r="AH1158">
            <v>7.5420118690707527</v>
          </cell>
        </row>
        <row r="1159">
          <cell r="B1159">
            <v>60696</v>
          </cell>
          <cell r="C1159" t="str">
            <v>IL</v>
          </cell>
          <cell r="D1159" t="str">
            <v>Retail Power Marketer</v>
          </cell>
          <cell r="E1159">
            <v>8.8812291942459258E-3</v>
          </cell>
          <cell r="F1159">
            <v>1</v>
          </cell>
          <cell r="G1159">
            <v>7331.8735986547081</v>
          </cell>
          <cell r="H1159">
            <v>7331.8735986547081</v>
          </cell>
          <cell r="I1159">
            <v>11.608880937499999</v>
          </cell>
          <cell r="J1159">
            <v>22062.399999999998</v>
          </cell>
          <cell r="K1159">
            <v>209281</v>
          </cell>
          <cell r="L1159">
            <v>28544</v>
          </cell>
          <cell r="M1159">
            <v>8.6419852878378806E-2</v>
          </cell>
          <cell r="N1159">
            <v>8.6419852878378806E-2</v>
          </cell>
          <cell r="O1159">
            <v>10459.060425685924</v>
          </cell>
          <cell r="P1159">
            <v>29722.842590001012</v>
          </cell>
          <cell r="Q1159">
            <v>46816.654857083937</v>
          </cell>
          <cell r="R1159">
            <v>61146.693200564609</v>
          </cell>
          <cell r="S1159">
            <v>140702.69696644222</v>
          </cell>
          <cell r="T1159">
            <v>1032.4328125075526</v>
          </cell>
          <cell r="U1159">
            <v>1071.4036767567936</v>
          </cell>
          <cell r="V1159">
            <v>1132.2989108883539</v>
          </cell>
          <cell r="W1159">
            <v>1155.0031914774795</v>
          </cell>
          <cell r="X1159">
            <v>1199.6400479232045</v>
          </cell>
          <cell r="Y1159">
            <v>707.82978421646817</v>
          </cell>
          <cell r="Z1159">
            <v>784.78407079555961</v>
          </cell>
          <cell r="AA1159">
            <v>797.64479093898967</v>
          </cell>
          <cell r="AB1159">
            <v>805.97506476931483</v>
          </cell>
          <cell r="AC1159">
            <v>822.42529832390335</v>
          </cell>
          <cell r="AD1159">
            <v>5.8549749112134108</v>
          </cell>
          <cell r="AE1159">
            <v>8.7087481132509001</v>
          </cell>
          <cell r="AF1159">
            <v>9.6566510323931425</v>
          </cell>
          <cell r="AG1159">
            <v>8.298136442884914</v>
          </cell>
          <cell r="AH1159">
            <v>7.5420118690707527</v>
          </cell>
        </row>
        <row r="1160">
          <cell r="B1160">
            <v>61092</v>
          </cell>
          <cell r="C1160" t="str">
            <v>IL</v>
          </cell>
          <cell r="D1160" t="str">
            <v>Retail Power Marketer</v>
          </cell>
          <cell r="E1160">
            <v>8.8812291942459258E-3</v>
          </cell>
          <cell r="F1160">
            <v>1</v>
          </cell>
          <cell r="G1160">
            <v>7381.0395830398647</v>
          </cell>
          <cell r="H1160">
            <v>7381.0395830398647</v>
          </cell>
          <cell r="I1160">
            <v>11.608880937499999</v>
          </cell>
          <cell r="J1160">
            <v>4332.8999999999996</v>
          </cell>
          <cell r="K1160">
            <v>52398</v>
          </cell>
          <cell r="L1160">
            <v>7099</v>
          </cell>
          <cell r="M1160">
            <v>6.3818516941414757E-2</v>
          </cell>
          <cell r="N1160">
            <v>6.3818516941414757E-2</v>
          </cell>
          <cell r="O1160">
            <v>10459.060425685924</v>
          </cell>
          <cell r="P1160">
            <v>29722.842590001012</v>
          </cell>
          <cell r="Q1160">
            <v>46816.654857083937</v>
          </cell>
          <cell r="R1160">
            <v>61146.693200564609</v>
          </cell>
          <cell r="S1160">
            <v>140702.69696644222</v>
          </cell>
          <cell r="T1160">
            <v>1032.4328125075526</v>
          </cell>
          <cell r="U1160">
            <v>1071.4036767567936</v>
          </cell>
          <cell r="V1160">
            <v>1132.2989108883539</v>
          </cell>
          <cell r="W1160">
            <v>1155.0031914774795</v>
          </cell>
          <cell r="X1160">
            <v>1199.6400479232045</v>
          </cell>
          <cell r="Y1160">
            <v>707.82978421646817</v>
          </cell>
          <cell r="Z1160">
            <v>784.78407079555961</v>
          </cell>
          <cell r="AA1160">
            <v>797.64479093898967</v>
          </cell>
          <cell r="AB1160">
            <v>805.97506476931483</v>
          </cell>
          <cell r="AC1160">
            <v>822.42529832390335</v>
          </cell>
          <cell r="AD1160">
            <v>5.8549749112134108</v>
          </cell>
          <cell r="AE1160">
            <v>8.7087481132509001</v>
          </cell>
          <cell r="AF1160">
            <v>9.6566510323931425</v>
          </cell>
          <cell r="AG1160">
            <v>8.298136442884914</v>
          </cell>
          <cell r="AH1160">
            <v>7.5420118690707527</v>
          </cell>
        </row>
        <row r="1161">
          <cell r="B1161">
            <v>61131</v>
          </cell>
          <cell r="C1161" t="str">
            <v>IL</v>
          </cell>
          <cell r="D1161" t="str">
            <v>Retail Power Marketer</v>
          </cell>
          <cell r="E1161">
            <v>8.8812291942459258E-3</v>
          </cell>
          <cell r="F1161">
            <v>0</v>
          </cell>
          <cell r="G1161">
            <v>0</v>
          </cell>
          <cell r="H1161">
            <v>7130.4600235861317</v>
          </cell>
          <cell r="I1161">
            <v>11.608880937499999</v>
          </cell>
          <cell r="J1161">
            <v>0</v>
          </cell>
          <cell r="K1161">
            <v>0</v>
          </cell>
          <cell r="L1161">
            <v>0</v>
          </cell>
          <cell r="M1161">
            <v>0</v>
          </cell>
          <cell r="N1161">
            <v>5.6012083467454329E-2</v>
          </cell>
          <cell r="O1161">
            <v>10459.060425685924</v>
          </cell>
          <cell r="P1161">
            <v>29722.842590001012</v>
          </cell>
          <cell r="Q1161">
            <v>46816.654857083937</v>
          </cell>
          <cell r="R1161">
            <v>61146.693200564609</v>
          </cell>
          <cell r="S1161">
            <v>140702.69696644222</v>
          </cell>
          <cell r="T1161">
            <v>1032.4328125075526</v>
          </cell>
          <cell r="U1161">
            <v>1071.4036767567936</v>
          </cell>
          <cell r="V1161">
            <v>1132.2989108883539</v>
          </cell>
          <cell r="W1161">
            <v>1155.0031914774795</v>
          </cell>
          <cell r="X1161">
            <v>1199.6400479232045</v>
          </cell>
          <cell r="Y1161">
            <v>707.82978421646817</v>
          </cell>
          <cell r="Z1161">
            <v>784.78407079555961</v>
          </cell>
          <cell r="AA1161">
            <v>797.64479093898967</v>
          </cell>
          <cell r="AB1161">
            <v>805.97506476931483</v>
          </cell>
          <cell r="AC1161">
            <v>822.42529832390335</v>
          </cell>
          <cell r="AD1161">
            <v>5.8549749112134108</v>
          </cell>
          <cell r="AE1161">
            <v>8.7087481132509001</v>
          </cell>
          <cell r="AF1161">
            <v>9.6566510323931425</v>
          </cell>
          <cell r="AG1161">
            <v>8.298136442884914</v>
          </cell>
          <cell r="AH1161">
            <v>7.5420118690707527</v>
          </cell>
        </row>
        <row r="1162">
          <cell r="B1162">
            <v>24753</v>
          </cell>
          <cell r="C1162" t="str">
            <v>IN</v>
          </cell>
          <cell r="D1162" t="str">
            <v>Cooperative</v>
          </cell>
          <cell r="E1162">
            <v>1.0274560322203068E-2</v>
          </cell>
          <cell r="F1162">
            <v>1</v>
          </cell>
          <cell r="G1162">
            <v>16138.311300073075</v>
          </cell>
          <cell r="H1162">
            <v>16138.311300073075</v>
          </cell>
          <cell r="I1162">
            <v>11.608880937499999</v>
          </cell>
          <cell r="J1162">
            <v>33556</v>
          </cell>
          <cell r="K1162">
            <v>242930</v>
          </cell>
          <cell r="L1162">
            <v>15053</v>
          </cell>
          <cell r="M1162">
            <v>0.12949828420933499</v>
          </cell>
          <cell r="N1162">
            <v>0.12949828420933499</v>
          </cell>
          <cell r="O1162">
            <v>9008.9726508941021</v>
          </cell>
          <cell r="P1162">
            <v>25362.810844048479</v>
          </cell>
          <cell r="Q1162">
            <v>40044.918336489689</v>
          </cell>
          <cell r="R1162">
            <v>49855.602535684295</v>
          </cell>
          <cell r="S1162">
            <v>111215.25235835489</v>
          </cell>
          <cell r="T1162">
            <v>1440.9858333481534</v>
          </cell>
          <cell r="U1162">
            <v>1472.2104151715769</v>
          </cell>
          <cell r="V1162">
            <v>1536.9033592928679</v>
          </cell>
          <cell r="W1162">
            <v>1580.7689897056191</v>
          </cell>
          <cell r="X1162">
            <v>1719.9729573528202</v>
          </cell>
          <cell r="Y1162">
            <v>497.70828848199022</v>
          </cell>
          <cell r="Z1162">
            <v>542.74166672680792</v>
          </cell>
          <cell r="AA1162">
            <v>585.97558840516399</v>
          </cell>
          <cell r="AB1162">
            <v>590.74332129832567</v>
          </cell>
          <cell r="AC1162">
            <v>650.54156836208108</v>
          </cell>
          <cell r="AD1162">
            <v>19.623452701321135</v>
          </cell>
          <cell r="AE1162">
            <v>25.177703588502418</v>
          </cell>
          <cell r="AF1162">
            <v>27.004471053849933</v>
          </cell>
          <cell r="AG1162">
            <v>26.285653846482841</v>
          </cell>
          <cell r="AH1162">
            <v>23.917659676558895</v>
          </cell>
        </row>
        <row r="1163">
          <cell r="B1163">
            <v>10562</v>
          </cell>
          <cell r="C1163" t="str">
            <v>IN</v>
          </cell>
          <cell r="D1163" t="str">
            <v>Cooperative</v>
          </cell>
          <cell r="E1163">
            <v>1.0274560322203068E-2</v>
          </cell>
          <cell r="F1163">
            <v>0</v>
          </cell>
          <cell r="G1163">
            <v>0</v>
          </cell>
          <cell r="H1163">
            <v>9456.9656159360347</v>
          </cell>
          <cell r="I1163">
            <v>11.608880937499999</v>
          </cell>
          <cell r="J1163">
            <v>0</v>
          </cell>
          <cell r="K1163">
            <v>0</v>
          </cell>
          <cell r="L1163">
            <v>0</v>
          </cell>
          <cell r="M1163">
            <v>0</v>
          </cell>
          <cell r="N1163">
            <v>8.3577592240968723E-2</v>
          </cell>
          <cell r="O1163">
            <v>9008.9726508941021</v>
          </cell>
          <cell r="P1163">
            <v>25362.810844048479</v>
          </cell>
          <cell r="Q1163">
            <v>40044.918336489689</v>
          </cell>
          <cell r="R1163">
            <v>49855.602535684295</v>
          </cell>
          <cell r="S1163">
            <v>111215.25235835489</v>
          </cell>
          <cell r="T1163">
            <v>1440.9858333481534</v>
          </cell>
          <cell r="U1163">
            <v>1472.2104151715769</v>
          </cell>
          <cell r="V1163">
            <v>1536.9033592928679</v>
          </cell>
          <cell r="W1163">
            <v>1580.7689897056191</v>
          </cell>
          <cell r="X1163">
            <v>1719.9729573528202</v>
          </cell>
          <cell r="Y1163">
            <v>497.70828848199022</v>
          </cell>
          <cell r="Z1163">
            <v>542.74166672680792</v>
          </cell>
          <cell r="AA1163">
            <v>585.97558840516399</v>
          </cell>
          <cell r="AB1163">
            <v>590.74332129832567</v>
          </cell>
          <cell r="AC1163">
            <v>650.54156836208108</v>
          </cell>
          <cell r="AD1163">
            <v>19.623452701321135</v>
          </cell>
          <cell r="AE1163">
            <v>25.177703588502418</v>
          </cell>
          <cell r="AF1163">
            <v>27.004471053849933</v>
          </cell>
          <cell r="AG1163">
            <v>26.285653846482841</v>
          </cell>
          <cell r="AH1163">
            <v>23.917659676558895</v>
          </cell>
        </row>
        <row r="1164">
          <cell r="B1164">
            <v>59505</v>
          </cell>
          <cell r="C1164" t="str">
            <v>IN</v>
          </cell>
          <cell r="D1164" t="str">
            <v>Cooperative</v>
          </cell>
          <cell r="E1164">
            <v>1.0274560322203068E-2</v>
          </cell>
          <cell r="F1164">
            <v>1</v>
          </cell>
          <cell r="G1164">
            <v>15070.652486346651</v>
          </cell>
          <cell r="H1164">
            <v>15070.652486346651</v>
          </cell>
          <cell r="I1164">
            <v>11.608880937499999</v>
          </cell>
          <cell r="J1164">
            <v>33517</v>
          </cell>
          <cell r="K1164">
            <v>262154</v>
          </cell>
          <cell r="L1164">
            <v>17395</v>
          </cell>
          <cell r="M1164">
            <v>0.11860876505071923</v>
          </cell>
          <cell r="N1164">
            <v>0.11860876505071923</v>
          </cell>
          <cell r="O1164">
            <v>9008.9726508941021</v>
          </cell>
          <cell r="P1164">
            <v>25362.810844048479</v>
          </cell>
          <cell r="Q1164">
            <v>40044.918336489689</v>
          </cell>
          <cell r="R1164">
            <v>49855.602535684295</v>
          </cell>
          <cell r="S1164">
            <v>111215.25235835489</v>
          </cell>
          <cell r="T1164">
            <v>1440.9858333481534</v>
          </cell>
          <cell r="U1164">
            <v>1472.2104151715769</v>
          </cell>
          <cell r="V1164">
            <v>1536.9033592928679</v>
          </cell>
          <cell r="W1164">
            <v>1580.7689897056191</v>
          </cell>
          <cell r="X1164">
            <v>1719.9729573528202</v>
          </cell>
          <cell r="Y1164">
            <v>497.70828848199022</v>
          </cell>
          <cell r="Z1164">
            <v>542.74166672680792</v>
          </cell>
          <cell r="AA1164">
            <v>585.97558840516399</v>
          </cell>
          <cell r="AB1164">
            <v>590.74332129832567</v>
          </cell>
          <cell r="AC1164">
            <v>650.54156836208108</v>
          </cell>
          <cell r="AD1164">
            <v>19.623452701321135</v>
          </cell>
          <cell r="AE1164">
            <v>25.177703588502418</v>
          </cell>
          <cell r="AF1164">
            <v>27.004471053849933</v>
          </cell>
          <cell r="AG1164">
            <v>26.285653846482841</v>
          </cell>
          <cell r="AH1164">
            <v>23.917659676558895</v>
          </cell>
        </row>
        <row r="1165">
          <cell r="B1165">
            <v>12377</v>
          </cell>
          <cell r="C1165" t="str">
            <v>IN</v>
          </cell>
          <cell r="D1165" t="str">
            <v>Cooperative</v>
          </cell>
          <cell r="E1165">
            <v>0.20468621941224679</v>
          </cell>
          <cell r="F1165">
            <v>1</v>
          </cell>
          <cell r="G1165">
            <v>12876.159755245919</v>
          </cell>
          <cell r="H1165">
            <v>12876.159755245919</v>
          </cell>
          <cell r="I1165">
            <v>11.608880937499999</v>
          </cell>
          <cell r="J1165">
            <v>56838.1</v>
          </cell>
          <cell r="K1165">
            <v>387199</v>
          </cell>
          <cell r="L1165">
            <v>30071</v>
          </cell>
          <cell r="M1165">
            <v>0.13597403943693359</v>
          </cell>
          <cell r="N1165">
            <v>0.13597403943693359</v>
          </cell>
          <cell r="O1165">
            <v>9008.9726508941021</v>
          </cell>
          <cell r="P1165">
            <v>25362.810844048479</v>
          </cell>
          <cell r="Q1165">
            <v>40044.918336489689</v>
          </cell>
          <cell r="R1165">
            <v>49855.602535684295</v>
          </cell>
          <cell r="S1165">
            <v>111215.25235835489</v>
          </cell>
          <cell r="T1165">
            <v>1440.9858333481534</v>
          </cell>
          <cell r="U1165">
            <v>1472.2104151715769</v>
          </cell>
          <cell r="V1165">
            <v>1536.9033592928679</v>
          </cell>
          <cell r="W1165">
            <v>1580.7689897056191</v>
          </cell>
          <cell r="X1165">
            <v>1719.9729573528202</v>
          </cell>
          <cell r="Y1165">
            <v>497.70828848199022</v>
          </cell>
          <cell r="Z1165">
            <v>542.74166672680792</v>
          </cell>
          <cell r="AA1165">
            <v>585.97558840516399</v>
          </cell>
          <cell r="AB1165">
            <v>590.74332129832567</v>
          </cell>
          <cell r="AC1165">
            <v>650.54156836208108</v>
          </cell>
          <cell r="AD1165">
            <v>19.623452701321135</v>
          </cell>
          <cell r="AE1165">
            <v>25.177703588502418</v>
          </cell>
          <cell r="AF1165">
            <v>27.004471053849933</v>
          </cell>
          <cell r="AG1165">
            <v>26.285653846482841</v>
          </cell>
          <cell r="AH1165">
            <v>23.917659676558895</v>
          </cell>
        </row>
        <row r="1166">
          <cell r="B1166">
            <v>19445</v>
          </cell>
          <cell r="C1166" t="str">
            <v>IN</v>
          </cell>
          <cell r="D1166" t="str">
            <v>Cooperative</v>
          </cell>
          <cell r="E1166">
            <v>1.0274560322203068E-2</v>
          </cell>
          <cell r="F1166">
            <v>1</v>
          </cell>
          <cell r="G1166">
            <v>12347.323879231473</v>
          </cell>
          <cell r="H1166">
            <v>12347.323879231473</v>
          </cell>
          <cell r="I1166">
            <v>11.608880937499999</v>
          </cell>
          <cell r="J1166">
            <v>14035</v>
          </cell>
          <cell r="K1166">
            <v>107965</v>
          </cell>
          <cell r="L1166">
            <v>8744</v>
          </cell>
          <cell r="M1166">
            <v>0.11871350290362617</v>
          </cell>
          <cell r="N1166">
            <v>0.11871350290362617</v>
          </cell>
          <cell r="O1166">
            <v>9008.9726508941021</v>
          </cell>
          <cell r="P1166">
            <v>25362.810844048479</v>
          </cell>
          <cell r="Q1166">
            <v>40044.918336489689</v>
          </cell>
          <cell r="R1166">
            <v>49855.602535684295</v>
          </cell>
          <cell r="S1166">
            <v>111215.25235835489</v>
          </cell>
          <cell r="T1166">
            <v>1440.9858333481534</v>
          </cell>
          <cell r="U1166">
            <v>1472.2104151715769</v>
          </cell>
          <cell r="V1166">
            <v>1536.9033592928679</v>
          </cell>
          <cell r="W1166">
            <v>1580.7689897056191</v>
          </cell>
          <cell r="X1166">
            <v>1719.9729573528202</v>
          </cell>
          <cell r="Y1166">
            <v>497.70828848199022</v>
          </cell>
          <cell r="Z1166">
            <v>542.74166672680792</v>
          </cell>
          <cell r="AA1166">
            <v>585.97558840516399</v>
          </cell>
          <cell r="AB1166">
            <v>590.74332129832567</v>
          </cell>
          <cell r="AC1166">
            <v>650.54156836208108</v>
          </cell>
          <cell r="AD1166">
            <v>19.623452701321135</v>
          </cell>
          <cell r="AE1166">
            <v>25.177703588502418</v>
          </cell>
          <cell r="AF1166">
            <v>27.004471053849933</v>
          </cell>
          <cell r="AG1166">
            <v>26.285653846482841</v>
          </cell>
          <cell r="AH1166">
            <v>23.917659676558895</v>
          </cell>
        </row>
        <row r="1167">
          <cell r="B1167">
            <v>20603</v>
          </cell>
          <cell r="C1167" t="str">
            <v>IN</v>
          </cell>
          <cell r="D1167" t="str">
            <v>Cooperative</v>
          </cell>
          <cell r="E1167">
            <v>0.20253044140030441</v>
          </cell>
          <cell r="F1167">
            <v>1</v>
          </cell>
          <cell r="G1167">
            <v>12815.073247360539</v>
          </cell>
          <cell r="H1167">
            <v>12815.073247360539</v>
          </cell>
          <cell r="I1167">
            <v>11.608880937499999</v>
          </cell>
          <cell r="J1167">
            <v>46647.3</v>
          </cell>
          <cell r="K1167">
            <v>350787</v>
          </cell>
          <cell r="L1167">
            <v>27373</v>
          </cell>
          <cell r="M1167">
            <v>0.12210846247202362</v>
          </cell>
          <cell r="N1167">
            <v>0.12210846247202362</v>
          </cell>
          <cell r="O1167">
            <v>9008.9726508941021</v>
          </cell>
          <cell r="P1167">
            <v>25362.810844048479</v>
          </cell>
          <cell r="Q1167">
            <v>40044.918336489689</v>
          </cell>
          <cell r="R1167">
            <v>49855.602535684295</v>
          </cell>
          <cell r="S1167">
            <v>111215.25235835489</v>
          </cell>
          <cell r="T1167">
            <v>1440.9858333481534</v>
          </cell>
          <cell r="U1167">
            <v>1472.2104151715769</v>
          </cell>
          <cell r="V1167">
            <v>1536.9033592928679</v>
          </cell>
          <cell r="W1167">
            <v>1580.7689897056191</v>
          </cell>
          <cell r="X1167">
            <v>1719.9729573528202</v>
          </cell>
          <cell r="Y1167">
            <v>497.70828848199022</v>
          </cell>
          <cell r="Z1167">
            <v>542.74166672680792</v>
          </cell>
          <cell r="AA1167">
            <v>585.97558840516399</v>
          </cell>
          <cell r="AB1167">
            <v>590.74332129832567</v>
          </cell>
          <cell r="AC1167">
            <v>650.54156836208108</v>
          </cell>
          <cell r="AD1167">
            <v>19.623452701321135</v>
          </cell>
          <cell r="AE1167">
            <v>25.177703588502418</v>
          </cell>
          <cell r="AF1167">
            <v>27.004471053849933</v>
          </cell>
          <cell r="AG1167">
            <v>26.285653846482841</v>
          </cell>
          <cell r="AH1167">
            <v>23.917659676558895</v>
          </cell>
        </row>
        <row r="1168">
          <cell r="B1168">
            <v>5394</v>
          </cell>
          <cell r="C1168" t="str">
            <v>IN</v>
          </cell>
          <cell r="D1168" t="str">
            <v>Cooperative</v>
          </cell>
          <cell r="E1168">
            <v>1.0274560322203068E-2</v>
          </cell>
          <cell r="F1168">
            <v>1</v>
          </cell>
          <cell r="G1168">
            <v>12670.522014033464</v>
          </cell>
          <cell r="H1168">
            <v>12670.522014033464</v>
          </cell>
          <cell r="I1168">
            <v>11.608880937499999</v>
          </cell>
          <cell r="J1168">
            <v>20135</v>
          </cell>
          <cell r="K1168">
            <v>164324</v>
          </cell>
          <cell r="L1168">
            <v>12969</v>
          </cell>
          <cell r="M1168">
            <v>0.11153777340777214</v>
          </cell>
          <cell r="N1168">
            <v>0.11153777340777214</v>
          </cell>
          <cell r="O1168">
            <v>9008.9726508941021</v>
          </cell>
          <cell r="P1168">
            <v>25362.810844048479</v>
          </cell>
          <cell r="Q1168">
            <v>40044.918336489689</v>
          </cell>
          <cell r="R1168">
            <v>49855.602535684295</v>
          </cell>
          <cell r="S1168">
            <v>111215.25235835489</v>
          </cell>
          <cell r="T1168">
            <v>1440.9858333481534</v>
          </cell>
          <cell r="U1168">
            <v>1472.2104151715769</v>
          </cell>
          <cell r="V1168">
            <v>1536.9033592928679</v>
          </cell>
          <cell r="W1168">
            <v>1580.7689897056191</v>
          </cell>
          <cell r="X1168">
            <v>1719.9729573528202</v>
          </cell>
          <cell r="Y1168">
            <v>497.70828848199022</v>
          </cell>
          <cell r="Z1168">
            <v>542.74166672680792</v>
          </cell>
          <cell r="AA1168">
            <v>585.97558840516399</v>
          </cell>
          <cell r="AB1168">
            <v>590.74332129832567</v>
          </cell>
          <cell r="AC1168">
            <v>650.54156836208108</v>
          </cell>
          <cell r="AD1168">
            <v>19.623452701321135</v>
          </cell>
          <cell r="AE1168">
            <v>25.177703588502418</v>
          </cell>
          <cell r="AF1168">
            <v>27.004471053849933</v>
          </cell>
          <cell r="AG1168">
            <v>26.285653846482841</v>
          </cell>
          <cell r="AH1168">
            <v>23.917659676558895</v>
          </cell>
        </row>
        <row r="1169">
          <cell r="B1169">
            <v>9778</v>
          </cell>
          <cell r="C1169" t="str">
            <v>IN</v>
          </cell>
          <cell r="D1169" t="str">
            <v>Cooperative</v>
          </cell>
          <cell r="E1169">
            <v>1.0274560322203068E-2</v>
          </cell>
          <cell r="F1169">
            <v>1</v>
          </cell>
          <cell r="G1169">
            <v>13423.811013767208</v>
          </cell>
          <cell r="H1169">
            <v>13423.811013767208</v>
          </cell>
          <cell r="I1169">
            <v>11.608880937499999</v>
          </cell>
          <cell r="J1169">
            <v>43269.599999999999</v>
          </cell>
          <cell r="K1169">
            <v>343220</v>
          </cell>
          <cell r="L1169">
            <v>25568</v>
          </cell>
          <cell r="M1169">
            <v>0.1156920039224987</v>
          </cell>
          <cell r="N1169">
            <v>0.1156920039224987</v>
          </cell>
          <cell r="O1169">
            <v>9008.9726508941021</v>
          </cell>
          <cell r="P1169">
            <v>25362.810844048479</v>
          </cell>
          <cell r="Q1169">
            <v>40044.918336489689</v>
          </cell>
          <cell r="R1169">
            <v>49855.602535684295</v>
          </cell>
          <cell r="S1169">
            <v>111215.25235835489</v>
          </cell>
          <cell r="T1169">
            <v>1440.9858333481534</v>
          </cell>
          <cell r="U1169">
            <v>1472.2104151715769</v>
          </cell>
          <cell r="V1169">
            <v>1536.9033592928679</v>
          </cell>
          <cell r="W1169">
            <v>1580.7689897056191</v>
          </cell>
          <cell r="X1169">
            <v>1719.9729573528202</v>
          </cell>
          <cell r="Y1169">
            <v>497.70828848199022</v>
          </cell>
          <cell r="Z1169">
            <v>542.74166672680792</v>
          </cell>
          <cell r="AA1169">
            <v>585.97558840516399</v>
          </cell>
          <cell r="AB1169">
            <v>590.74332129832567</v>
          </cell>
          <cell r="AC1169">
            <v>650.54156836208108</v>
          </cell>
          <cell r="AD1169">
            <v>19.623452701321135</v>
          </cell>
          <cell r="AE1169">
            <v>25.177703588502418</v>
          </cell>
          <cell r="AF1169">
            <v>27.004471053849933</v>
          </cell>
          <cell r="AG1169">
            <v>26.285653846482841</v>
          </cell>
          <cell r="AH1169">
            <v>23.917659676558895</v>
          </cell>
        </row>
        <row r="1170">
          <cell r="B1170">
            <v>27599</v>
          </cell>
          <cell r="C1170" t="str">
            <v>IN</v>
          </cell>
          <cell r="D1170" t="str">
            <v>Cooperative</v>
          </cell>
          <cell r="E1170">
            <v>1.0274560322203068E-2</v>
          </cell>
          <cell r="F1170">
            <v>1</v>
          </cell>
          <cell r="G1170">
            <v>13172.644965097796</v>
          </cell>
          <cell r="H1170">
            <v>13172.644965097796</v>
          </cell>
          <cell r="I1170">
            <v>11.608880937499999</v>
          </cell>
          <cell r="J1170">
            <v>26304</v>
          </cell>
          <cell r="K1170">
            <v>190595</v>
          </cell>
          <cell r="L1170">
            <v>14469</v>
          </cell>
          <cell r="M1170">
            <v>0.12743447215605735</v>
          </cell>
          <cell r="N1170">
            <v>0.12743447215605735</v>
          </cell>
          <cell r="O1170">
            <v>9008.9726508941021</v>
          </cell>
          <cell r="P1170">
            <v>25362.810844048479</v>
          </cell>
          <cell r="Q1170">
            <v>40044.918336489689</v>
          </cell>
          <cell r="R1170">
            <v>49855.602535684295</v>
          </cell>
          <cell r="S1170">
            <v>111215.25235835489</v>
          </cell>
          <cell r="T1170">
            <v>1440.9858333481534</v>
          </cell>
          <cell r="U1170">
            <v>1472.2104151715769</v>
          </cell>
          <cell r="V1170">
            <v>1536.9033592928679</v>
          </cell>
          <cell r="W1170">
            <v>1580.7689897056191</v>
          </cell>
          <cell r="X1170">
            <v>1719.9729573528202</v>
          </cell>
          <cell r="Y1170">
            <v>497.70828848199022</v>
          </cell>
          <cell r="Z1170">
            <v>542.74166672680792</v>
          </cell>
          <cell r="AA1170">
            <v>585.97558840516399</v>
          </cell>
          <cell r="AB1170">
            <v>590.74332129832567</v>
          </cell>
          <cell r="AC1170">
            <v>650.54156836208108</v>
          </cell>
          <cell r="AD1170">
            <v>19.623452701321135</v>
          </cell>
          <cell r="AE1170">
            <v>25.177703588502418</v>
          </cell>
          <cell r="AF1170">
            <v>27.004471053849933</v>
          </cell>
          <cell r="AG1170">
            <v>26.285653846482841</v>
          </cell>
          <cell r="AH1170">
            <v>23.917659676558895</v>
          </cell>
        </row>
        <row r="1171">
          <cell r="B1171">
            <v>9999</v>
          </cell>
          <cell r="C1171" t="str">
            <v>IN</v>
          </cell>
          <cell r="D1171" t="str">
            <v>Cooperative</v>
          </cell>
          <cell r="E1171">
            <v>1.0274560322203068E-2</v>
          </cell>
          <cell r="F1171">
            <v>1</v>
          </cell>
          <cell r="G1171">
            <v>11733.390301217689</v>
          </cell>
          <cell r="H1171">
            <v>11733.390301217689</v>
          </cell>
          <cell r="I1171">
            <v>11.608880937499999</v>
          </cell>
          <cell r="J1171">
            <v>28208.3</v>
          </cell>
          <cell r="K1171">
            <v>219696</v>
          </cell>
          <cell r="L1171">
            <v>18724</v>
          </cell>
          <cell r="M1171">
            <v>0.11652430522137409</v>
          </cell>
          <cell r="N1171">
            <v>0.11652430522137409</v>
          </cell>
          <cell r="O1171">
            <v>9008.9726508941021</v>
          </cell>
          <cell r="P1171">
            <v>25362.810844048479</v>
          </cell>
          <cell r="Q1171">
            <v>40044.918336489689</v>
          </cell>
          <cell r="R1171">
            <v>49855.602535684295</v>
          </cell>
          <cell r="S1171">
            <v>111215.25235835489</v>
          </cell>
          <cell r="T1171">
            <v>1440.9858333481534</v>
          </cell>
          <cell r="U1171">
            <v>1472.2104151715769</v>
          </cell>
          <cell r="V1171">
            <v>1536.9033592928679</v>
          </cell>
          <cell r="W1171">
            <v>1580.7689897056191</v>
          </cell>
          <cell r="X1171">
            <v>1719.9729573528202</v>
          </cell>
          <cell r="Y1171">
            <v>497.70828848199022</v>
          </cell>
          <cell r="Z1171">
            <v>542.74166672680792</v>
          </cell>
          <cell r="AA1171">
            <v>585.97558840516399</v>
          </cell>
          <cell r="AB1171">
            <v>590.74332129832567</v>
          </cell>
          <cell r="AC1171">
            <v>650.54156836208108</v>
          </cell>
          <cell r="AD1171">
            <v>19.623452701321135</v>
          </cell>
          <cell r="AE1171">
            <v>25.177703588502418</v>
          </cell>
          <cell r="AF1171">
            <v>27.004471053849933</v>
          </cell>
          <cell r="AG1171">
            <v>26.285653846482841</v>
          </cell>
          <cell r="AH1171">
            <v>23.917659676558895</v>
          </cell>
        </row>
        <row r="1172">
          <cell r="B1172">
            <v>40211</v>
          </cell>
          <cell r="C1172" t="str">
            <v>IN</v>
          </cell>
          <cell r="D1172" t="str">
            <v>Cooperative</v>
          </cell>
          <cell r="E1172">
            <v>0.20910047546584715</v>
          </cell>
          <cell r="F1172">
            <v>0</v>
          </cell>
          <cell r="G1172">
            <v>0</v>
          </cell>
          <cell r="H1172">
            <v>9456.9656159360347</v>
          </cell>
          <cell r="I1172">
            <v>11.608880937499999</v>
          </cell>
          <cell r="J1172">
            <v>0</v>
          </cell>
          <cell r="K1172">
            <v>0</v>
          </cell>
          <cell r="L1172">
            <v>0</v>
          </cell>
          <cell r="M1172">
            <v>0</v>
          </cell>
          <cell r="N1172">
            <v>8.3577592240968723E-2</v>
          </cell>
          <cell r="O1172">
            <v>9008.9726508941021</v>
          </cell>
          <cell r="P1172">
            <v>25362.810844048479</v>
          </cell>
          <cell r="Q1172">
            <v>40044.918336489689</v>
          </cell>
          <cell r="R1172">
            <v>49855.602535684295</v>
          </cell>
          <cell r="S1172">
            <v>111215.25235835489</v>
          </cell>
          <cell r="T1172">
            <v>1440.9858333481534</v>
          </cell>
          <cell r="U1172">
            <v>1472.2104151715769</v>
          </cell>
          <cell r="V1172">
            <v>1536.9033592928679</v>
          </cell>
          <cell r="W1172">
            <v>1580.7689897056191</v>
          </cell>
          <cell r="X1172">
            <v>1719.9729573528202</v>
          </cell>
          <cell r="Y1172">
            <v>497.70828848199022</v>
          </cell>
          <cell r="Z1172">
            <v>542.74166672680792</v>
          </cell>
          <cell r="AA1172">
            <v>585.97558840516399</v>
          </cell>
          <cell r="AB1172">
            <v>590.74332129832567</v>
          </cell>
          <cell r="AC1172">
            <v>650.54156836208108</v>
          </cell>
          <cell r="AD1172">
            <v>19.623452701321135</v>
          </cell>
          <cell r="AE1172">
            <v>25.177703588502418</v>
          </cell>
          <cell r="AF1172">
            <v>27.004471053849933</v>
          </cell>
          <cell r="AG1172">
            <v>26.285653846482841</v>
          </cell>
          <cell r="AH1172">
            <v>23.917659676558895</v>
          </cell>
        </row>
        <row r="1173">
          <cell r="B1173">
            <v>4960</v>
          </cell>
          <cell r="C1173" t="str">
            <v>IN</v>
          </cell>
          <cell r="D1173" t="str">
            <v>Cooperative</v>
          </cell>
          <cell r="E1173">
            <v>1.0274560322203068E-2</v>
          </cell>
          <cell r="F1173">
            <v>1</v>
          </cell>
          <cell r="G1173">
            <v>14429.295489102889</v>
          </cell>
          <cell r="H1173">
            <v>14429.295489102889</v>
          </cell>
          <cell r="I1173">
            <v>11.608880937499999</v>
          </cell>
          <cell r="J1173">
            <v>15789.1</v>
          </cell>
          <cell r="K1173">
            <v>113876</v>
          </cell>
          <cell r="L1173">
            <v>7892</v>
          </cell>
          <cell r="M1173">
            <v>0.1289972649170589</v>
          </cell>
          <cell r="N1173">
            <v>0.1289972649170589</v>
          </cell>
          <cell r="O1173">
            <v>9008.9726508941021</v>
          </cell>
          <cell r="P1173">
            <v>25362.810844048479</v>
          </cell>
          <cell r="Q1173">
            <v>40044.918336489689</v>
          </cell>
          <cell r="R1173">
            <v>49855.602535684295</v>
          </cell>
          <cell r="S1173">
            <v>111215.25235835489</v>
          </cell>
          <cell r="T1173">
            <v>1440.9858333481534</v>
          </cell>
          <cell r="U1173">
            <v>1472.2104151715769</v>
          </cell>
          <cell r="V1173">
            <v>1536.9033592928679</v>
          </cell>
          <cell r="W1173">
            <v>1580.7689897056191</v>
          </cell>
          <cell r="X1173">
            <v>1719.9729573528202</v>
          </cell>
          <cell r="Y1173">
            <v>497.70828848199022</v>
          </cell>
          <cell r="Z1173">
            <v>542.74166672680792</v>
          </cell>
          <cell r="AA1173">
            <v>585.97558840516399</v>
          </cell>
          <cell r="AB1173">
            <v>590.74332129832567</v>
          </cell>
          <cell r="AC1173">
            <v>650.54156836208108</v>
          </cell>
          <cell r="AD1173">
            <v>19.623452701321135</v>
          </cell>
          <cell r="AE1173">
            <v>25.177703588502418</v>
          </cell>
          <cell r="AF1173">
            <v>27.004471053849933</v>
          </cell>
          <cell r="AG1173">
            <v>26.285653846482841</v>
          </cell>
          <cell r="AH1173">
            <v>23.917659676558895</v>
          </cell>
        </row>
        <row r="1174">
          <cell r="B1174">
            <v>9267</v>
          </cell>
          <cell r="C1174" t="str">
            <v>IN</v>
          </cell>
          <cell r="D1174" t="str">
            <v>Cooperative</v>
          </cell>
          <cell r="E1174">
            <v>0.21099376465313655</v>
          </cell>
          <cell r="F1174">
            <v>0</v>
          </cell>
          <cell r="G1174">
            <v>0</v>
          </cell>
          <cell r="H1174">
            <v>9456.9656159360347</v>
          </cell>
          <cell r="I1174">
            <v>11.608880937499999</v>
          </cell>
          <cell r="J1174">
            <v>0</v>
          </cell>
          <cell r="K1174">
            <v>0</v>
          </cell>
          <cell r="L1174">
            <v>0</v>
          </cell>
          <cell r="M1174">
            <v>0</v>
          </cell>
          <cell r="N1174">
            <v>8.3577592240968723E-2</v>
          </cell>
          <cell r="O1174">
            <v>9008.9726508941021</v>
          </cell>
          <cell r="P1174">
            <v>25362.810844048479</v>
          </cell>
          <cell r="Q1174">
            <v>40044.918336489689</v>
          </cell>
          <cell r="R1174">
            <v>49855.602535684295</v>
          </cell>
          <cell r="S1174">
            <v>111215.25235835489</v>
          </cell>
          <cell r="T1174">
            <v>1440.9858333481534</v>
          </cell>
          <cell r="U1174">
            <v>1472.2104151715769</v>
          </cell>
          <cell r="V1174">
            <v>1536.9033592928679</v>
          </cell>
          <cell r="W1174">
            <v>1580.7689897056191</v>
          </cell>
          <cell r="X1174">
            <v>1719.9729573528202</v>
          </cell>
          <cell r="Y1174">
            <v>497.70828848199022</v>
          </cell>
          <cell r="Z1174">
            <v>542.74166672680792</v>
          </cell>
          <cell r="AA1174">
            <v>585.97558840516399</v>
          </cell>
          <cell r="AB1174">
            <v>590.74332129832567</v>
          </cell>
          <cell r="AC1174">
            <v>650.54156836208108</v>
          </cell>
          <cell r="AD1174">
            <v>19.623452701321135</v>
          </cell>
          <cell r="AE1174">
            <v>25.177703588502418</v>
          </cell>
          <cell r="AF1174">
            <v>27.004471053849933</v>
          </cell>
          <cell r="AG1174">
            <v>26.285653846482841</v>
          </cell>
          <cell r="AH1174">
            <v>23.917659676558895</v>
          </cell>
        </row>
        <row r="1175">
          <cell r="B1175">
            <v>1283</v>
          </cell>
          <cell r="C1175" t="str">
            <v>IN</v>
          </cell>
          <cell r="D1175" t="str">
            <v>Cooperative</v>
          </cell>
          <cell r="E1175">
            <v>1.0274560322203068E-2</v>
          </cell>
          <cell r="F1175">
            <v>1</v>
          </cell>
          <cell r="G1175">
            <v>13977.01981362526</v>
          </cell>
          <cell r="H1175">
            <v>13977.01981362526</v>
          </cell>
          <cell r="I1175">
            <v>11.608880937499999</v>
          </cell>
          <cell r="J1175">
            <v>21496.3</v>
          </cell>
          <cell r="K1175">
            <v>154488</v>
          </cell>
          <cell r="L1175">
            <v>11053</v>
          </cell>
          <cell r="M1175">
            <v>0.12917860589802282</v>
          </cell>
          <cell r="N1175">
            <v>0.12917860589802282</v>
          </cell>
          <cell r="O1175">
            <v>9008.9726508941021</v>
          </cell>
          <cell r="P1175">
            <v>25362.810844048479</v>
          </cell>
          <cell r="Q1175">
            <v>40044.918336489689</v>
          </cell>
          <cell r="R1175">
            <v>49855.602535684295</v>
          </cell>
          <cell r="S1175">
            <v>111215.25235835489</v>
          </cell>
          <cell r="T1175">
            <v>1440.9858333481534</v>
          </cell>
          <cell r="U1175">
            <v>1472.2104151715769</v>
          </cell>
          <cell r="V1175">
            <v>1536.9033592928679</v>
          </cell>
          <cell r="W1175">
            <v>1580.7689897056191</v>
          </cell>
          <cell r="X1175">
            <v>1719.9729573528202</v>
          </cell>
          <cell r="Y1175">
            <v>497.70828848199022</v>
          </cell>
          <cell r="Z1175">
            <v>542.74166672680792</v>
          </cell>
          <cell r="AA1175">
            <v>585.97558840516399</v>
          </cell>
          <cell r="AB1175">
            <v>590.74332129832567</v>
          </cell>
          <cell r="AC1175">
            <v>650.54156836208108</v>
          </cell>
          <cell r="AD1175">
            <v>19.623452701321135</v>
          </cell>
          <cell r="AE1175">
            <v>25.177703588502418</v>
          </cell>
          <cell r="AF1175">
            <v>27.004471053849933</v>
          </cell>
          <cell r="AG1175">
            <v>26.285653846482841</v>
          </cell>
          <cell r="AH1175">
            <v>23.917659676558895</v>
          </cell>
        </row>
        <row r="1176">
          <cell r="B1176">
            <v>17599</v>
          </cell>
          <cell r="C1176" t="str">
            <v>IN</v>
          </cell>
          <cell r="D1176" t="str">
            <v>Cooperative</v>
          </cell>
          <cell r="E1176">
            <v>1.0274560322203068E-2</v>
          </cell>
          <cell r="F1176">
            <v>1</v>
          </cell>
          <cell r="G1176">
            <v>13985.843290350565</v>
          </cell>
          <cell r="H1176">
            <v>13985.843290350565</v>
          </cell>
          <cell r="I1176">
            <v>11.608880937499999</v>
          </cell>
          <cell r="J1176">
            <v>50373</v>
          </cell>
          <cell r="K1176">
            <v>354667</v>
          </cell>
          <cell r="L1176">
            <v>25359</v>
          </cell>
          <cell r="M1176">
            <v>0.13206846044224935</v>
          </cell>
          <cell r="N1176">
            <v>0.13206846044224935</v>
          </cell>
          <cell r="O1176">
            <v>9008.9726508941021</v>
          </cell>
          <cell r="P1176">
            <v>25362.810844048479</v>
          </cell>
          <cell r="Q1176">
            <v>40044.918336489689</v>
          </cell>
          <cell r="R1176">
            <v>49855.602535684295</v>
          </cell>
          <cell r="S1176">
            <v>111215.25235835489</v>
          </cell>
          <cell r="T1176">
            <v>1440.9858333481534</v>
          </cell>
          <cell r="U1176">
            <v>1472.2104151715769</v>
          </cell>
          <cell r="V1176">
            <v>1536.9033592928679</v>
          </cell>
          <cell r="W1176">
            <v>1580.7689897056191</v>
          </cell>
          <cell r="X1176">
            <v>1719.9729573528202</v>
          </cell>
          <cell r="Y1176">
            <v>497.70828848199022</v>
          </cell>
          <cell r="Z1176">
            <v>542.74166672680792</v>
          </cell>
          <cell r="AA1176">
            <v>585.97558840516399</v>
          </cell>
          <cell r="AB1176">
            <v>590.74332129832567</v>
          </cell>
          <cell r="AC1176">
            <v>650.54156836208108</v>
          </cell>
          <cell r="AD1176">
            <v>19.623452701321135</v>
          </cell>
          <cell r="AE1176">
            <v>25.177703588502418</v>
          </cell>
          <cell r="AF1176">
            <v>27.004471053849933</v>
          </cell>
          <cell r="AG1176">
            <v>26.285653846482841</v>
          </cell>
          <cell r="AH1176">
            <v>23.917659676558895</v>
          </cell>
        </row>
        <row r="1177">
          <cell r="B1177">
            <v>22822</v>
          </cell>
          <cell r="C1177" t="str">
            <v>IN</v>
          </cell>
          <cell r="D1177" t="str">
            <v>Cooperative</v>
          </cell>
          <cell r="E1177">
            <v>1.0274560322203068E-2</v>
          </cell>
          <cell r="F1177">
            <v>1</v>
          </cell>
          <cell r="G1177">
            <v>15026.240635735276</v>
          </cell>
          <cell r="H1177">
            <v>15026.240635735276</v>
          </cell>
          <cell r="I1177">
            <v>11.608880937499999</v>
          </cell>
          <cell r="J1177">
            <v>46936.1</v>
          </cell>
          <cell r="K1177">
            <v>363049</v>
          </cell>
          <cell r="L1177">
            <v>24161</v>
          </cell>
          <cell r="M1177">
            <v>0.12001221304019223</v>
          </cell>
          <cell r="N1177">
            <v>0.12001221304019223</v>
          </cell>
          <cell r="O1177">
            <v>9008.9726508941021</v>
          </cell>
          <cell r="P1177">
            <v>25362.810844048479</v>
          </cell>
          <cell r="Q1177">
            <v>40044.918336489689</v>
          </cell>
          <cell r="R1177">
            <v>49855.602535684295</v>
          </cell>
          <cell r="S1177">
            <v>111215.25235835489</v>
          </cell>
          <cell r="T1177">
            <v>1440.9858333481534</v>
          </cell>
          <cell r="U1177">
            <v>1472.2104151715769</v>
          </cell>
          <cell r="V1177">
            <v>1536.9033592928679</v>
          </cell>
          <cell r="W1177">
            <v>1580.7689897056191</v>
          </cell>
          <cell r="X1177">
            <v>1719.9729573528202</v>
          </cell>
          <cell r="Y1177">
            <v>497.70828848199022</v>
          </cell>
          <cell r="Z1177">
            <v>542.74166672680792</v>
          </cell>
          <cell r="AA1177">
            <v>585.97558840516399</v>
          </cell>
          <cell r="AB1177">
            <v>590.74332129832567</v>
          </cell>
          <cell r="AC1177">
            <v>650.54156836208108</v>
          </cell>
          <cell r="AD1177">
            <v>19.623452701321135</v>
          </cell>
          <cell r="AE1177">
            <v>25.177703588502418</v>
          </cell>
          <cell r="AF1177">
            <v>27.004471053849933</v>
          </cell>
          <cell r="AG1177">
            <v>26.285653846482841</v>
          </cell>
          <cell r="AH1177">
            <v>23.917659676558895</v>
          </cell>
        </row>
        <row r="1178">
          <cell r="B1178">
            <v>17038</v>
          </cell>
          <cell r="C1178" t="str">
            <v>IN</v>
          </cell>
          <cell r="D1178" t="str">
            <v>Cooperative</v>
          </cell>
          <cell r="E1178">
            <v>1.0274560322203068E-2</v>
          </cell>
          <cell r="F1178">
            <v>1</v>
          </cell>
          <cell r="G1178">
            <v>14141.310383120488</v>
          </cell>
          <cell r="H1178">
            <v>14141.310383120488</v>
          </cell>
          <cell r="I1178">
            <v>11.608880937499999</v>
          </cell>
          <cell r="J1178">
            <v>29332</v>
          </cell>
          <cell r="K1178">
            <v>203748</v>
          </cell>
          <cell r="L1178">
            <v>14408</v>
          </cell>
          <cell r="M1178">
            <v>0.13411111236149556</v>
          </cell>
          <cell r="N1178">
            <v>0.13411111236149556</v>
          </cell>
          <cell r="O1178">
            <v>9008.9726508941021</v>
          </cell>
          <cell r="P1178">
            <v>25362.810844048479</v>
          </cell>
          <cell r="Q1178">
            <v>40044.918336489689</v>
          </cell>
          <cell r="R1178">
            <v>49855.602535684295</v>
          </cell>
          <cell r="S1178">
            <v>111215.25235835489</v>
          </cell>
          <cell r="T1178">
            <v>1440.9858333481534</v>
          </cell>
          <cell r="U1178">
            <v>1472.2104151715769</v>
          </cell>
          <cell r="V1178">
            <v>1536.9033592928679</v>
          </cell>
          <cell r="W1178">
            <v>1580.7689897056191</v>
          </cell>
          <cell r="X1178">
            <v>1719.9729573528202</v>
          </cell>
          <cell r="Y1178">
            <v>497.70828848199022</v>
          </cell>
          <cell r="Z1178">
            <v>542.74166672680792</v>
          </cell>
          <cell r="AA1178">
            <v>585.97558840516399</v>
          </cell>
          <cell r="AB1178">
            <v>590.74332129832567</v>
          </cell>
          <cell r="AC1178">
            <v>650.54156836208108</v>
          </cell>
          <cell r="AD1178">
            <v>19.623452701321135</v>
          </cell>
          <cell r="AE1178">
            <v>25.177703588502418</v>
          </cell>
          <cell r="AF1178">
            <v>27.004471053849933</v>
          </cell>
          <cell r="AG1178">
            <v>26.285653846482841</v>
          </cell>
          <cell r="AH1178">
            <v>23.917659676558895</v>
          </cell>
        </row>
        <row r="1179">
          <cell r="B1179">
            <v>18100</v>
          </cell>
          <cell r="C1179" t="str">
            <v>IN</v>
          </cell>
          <cell r="D1179" t="str">
            <v>Cooperative</v>
          </cell>
          <cell r="E1179">
            <v>1.0274560322203068E-2</v>
          </cell>
          <cell r="F1179">
            <v>0</v>
          </cell>
          <cell r="G1179">
            <v>0</v>
          </cell>
          <cell r="H1179">
            <v>9456.9656159360347</v>
          </cell>
          <cell r="I1179">
            <v>11.608880937499999</v>
          </cell>
          <cell r="J1179">
            <v>0</v>
          </cell>
          <cell r="K1179">
            <v>0</v>
          </cell>
          <cell r="L1179">
            <v>0</v>
          </cell>
          <cell r="M1179">
            <v>0</v>
          </cell>
          <cell r="N1179">
            <v>8.3577592240968723E-2</v>
          </cell>
          <cell r="O1179">
            <v>9008.9726508941021</v>
          </cell>
          <cell r="P1179">
            <v>25362.810844048479</v>
          </cell>
          <cell r="Q1179">
            <v>40044.918336489689</v>
          </cell>
          <cell r="R1179">
            <v>49855.602535684295</v>
          </cell>
          <cell r="S1179">
            <v>111215.25235835489</v>
          </cell>
          <cell r="T1179">
            <v>1440.9858333481534</v>
          </cell>
          <cell r="U1179">
            <v>1472.2104151715769</v>
          </cell>
          <cell r="V1179">
            <v>1536.9033592928679</v>
          </cell>
          <cell r="W1179">
            <v>1580.7689897056191</v>
          </cell>
          <cell r="X1179">
            <v>1719.9729573528202</v>
          </cell>
          <cell r="Y1179">
            <v>497.70828848199022</v>
          </cell>
          <cell r="Z1179">
            <v>542.74166672680792</v>
          </cell>
          <cell r="AA1179">
            <v>585.97558840516399</v>
          </cell>
          <cell r="AB1179">
            <v>590.74332129832567</v>
          </cell>
          <cell r="AC1179">
            <v>650.54156836208108</v>
          </cell>
          <cell r="AD1179">
            <v>19.623452701321135</v>
          </cell>
          <cell r="AE1179">
            <v>25.177703588502418</v>
          </cell>
          <cell r="AF1179">
            <v>27.004471053849933</v>
          </cell>
          <cell r="AG1179">
            <v>26.285653846482841</v>
          </cell>
          <cell r="AH1179">
            <v>23.917659676558895</v>
          </cell>
        </row>
        <row r="1180">
          <cell r="B1180">
            <v>13647</v>
          </cell>
          <cell r="C1180" t="str">
            <v>IN</v>
          </cell>
          <cell r="D1180" t="str">
            <v>Cooperative</v>
          </cell>
          <cell r="E1180">
            <v>1.0274560322203068E-2</v>
          </cell>
          <cell r="F1180">
            <v>1</v>
          </cell>
          <cell r="G1180">
            <v>12582.120003709542</v>
          </cell>
          <cell r="H1180">
            <v>12582.120003709542</v>
          </cell>
          <cell r="I1180">
            <v>11.608880937499999</v>
          </cell>
          <cell r="J1180">
            <v>16853.7</v>
          </cell>
          <cell r="K1180">
            <v>135673</v>
          </cell>
          <cell r="L1180">
            <v>10783</v>
          </cell>
          <cell r="M1180">
            <v>0.11315115934792663</v>
          </cell>
          <cell r="N1180">
            <v>0.11315115934792663</v>
          </cell>
          <cell r="O1180">
            <v>9008.9726508941021</v>
          </cell>
          <cell r="P1180">
            <v>25362.810844048479</v>
          </cell>
          <cell r="Q1180">
            <v>40044.918336489689</v>
          </cell>
          <cell r="R1180">
            <v>49855.602535684295</v>
          </cell>
          <cell r="S1180">
            <v>111215.25235835489</v>
          </cell>
          <cell r="T1180">
            <v>1440.9858333481534</v>
          </cell>
          <cell r="U1180">
            <v>1472.2104151715769</v>
          </cell>
          <cell r="V1180">
            <v>1536.9033592928679</v>
          </cell>
          <cell r="W1180">
            <v>1580.7689897056191</v>
          </cell>
          <cell r="X1180">
            <v>1719.9729573528202</v>
          </cell>
          <cell r="Y1180">
            <v>497.70828848199022</v>
          </cell>
          <cell r="Z1180">
            <v>542.74166672680792</v>
          </cell>
          <cell r="AA1180">
            <v>585.97558840516399</v>
          </cell>
          <cell r="AB1180">
            <v>590.74332129832567</v>
          </cell>
          <cell r="AC1180">
            <v>650.54156836208108</v>
          </cell>
          <cell r="AD1180">
            <v>19.623452701321135</v>
          </cell>
          <cell r="AE1180">
            <v>25.177703588502418</v>
          </cell>
          <cell r="AF1180">
            <v>27.004471053849933</v>
          </cell>
          <cell r="AG1180">
            <v>26.285653846482841</v>
          </cell>
          <cell r="AH1180">
            <v>23.917659676558895</v>
          </cell>
        </row>
        <row r="1181">
          <cell r="B1181">
            <v>14599</v>
          </cell>
          <cell r="C1181" t="str">
            <v>IN</v>
          </cell>
          <cell r="D1181" t="str">
            <v>Cooperative</v>
          </cell>
          <cell r="E1181">
            <v>1.0274560322203068E-2</v>
          </cell>
          <cell r="F1181">
            <v>1</v>
          </cell>
          <cell r="G1181">
            <v>14491.107743839222</v>
          </cell>
          <cell r="H1181">
            <v>14491.107743839222</v>
          </cell>
          <cell r="I1181">
            <v>11.608880937499999</v>
          </cell>
          <cell r="J1181">
            <v>23838.400000000001</v>
          </cell>
          <cell r="K1181">
            <v>181704</v>
          </cell>
          <cell r="L1181">
            <v>12539</v>
          </cell>
          <cell r="M1181">
            <v>0.12158034442332723</v>
          </cell>
          <cell r="N1181">
            <v>0.12158034442332723</v>
          </cell>
          <cell r="O1181">
            <v>9008.9726508941021</v>
          </cell>
          <cell r="P1181">
            <v>25362.810844048479</v>
          </cell>
          <cell r="Q1181">
            <v>40044.918336489689</v>
          </cell>
          <cell r="R1181">
            <v>49855.602535684295</v>
          </cell>
          <cell r="S1181">
            <v>111215.25235835489</v>
          </cell>
          <cell r="T1181">
            <v>1440.9858333481534</v>
          </cell>
          <cell r="U1181">
            <v>1472.2104151715769</v>
          </cell>
          <cell r="V1181">
            <v>1536.9033592928679</v>
          </cell>
          <cell r="W1181">
            <v>1580.7689897056191</v>
          </cell>
          <cell r="X1181">
            <v>1719.9729573528202</v>
          </cell>
          <cell r="Y1181">
            <v>497.70828848199022</v>
          </cell>
          <cell r="Z1181">
            <v>542.74166672680792</v>
          </cell>
          <cell r="AA1181">
            <v>585.97558840516399</v>
          </cell>
          <cell r="AB1181">
            <v>590.74332129832567</v>
          </cell>
          <cell r="AC1181">
            <v>650.54156836208108</v>
          </cell>
          <cell r="AD1181">
            <v>19.623452701321135</v>
          </cell>
          <cell r="AE1181">
            <v>25.177703588502418</v>
          </cell>
          <cell r="AF1181">
            <v>27.004471053849933</v>
          </cell>
          <cell r="AG1181">
            <v>26.285653846482841</v>
          </cell>
          <cell r="AH1181">
            <v>23.917659676558895</v>
          </cell>
        </row>
        <row r="1182">
          <cell r="B1182">
            <v>8447</v>
          </cell>
          <cell r="C1182" t="str">
            <v>IN</v>
          </cell>
          <cell r="D1182" t="str">
            <v>Cooperative</v>
          </cell>
          <cell r="E1182">
            <v>1.0274560322203068E-2</v>
          </cell>
          <cell r="F1182">
            <v>1</v>
          </cell>
          <cell r="G1182">
            <v>14382.265833009244</v>
          </cell>
          <cell r="H1182">
            <v>14382.265833009244</v>
          </cell>
          <cell r="I1182">
            <v>11.608880937499999</v>
          </cell>
          <cell r="J1182">
            <v>58616.800000000003</v>
          </cell>
          <cell r="K1182">
            <v>480756</v>
          </cell>
          <cell r="L1182">
            <v>33427</v>
          </cell>
          <cell r="M1182">
            <v>0.11224030327822482</v>
          </cell>
          <cell r="N1182">
            <v>0.11224030327822482</v>
          </cell>
          <cell r="O1182">
            <v>9008.9726508941021</v>
          </cell>
          <cell r="P1182">
            <v>25362.810844048479</v>
          </cell>
          <cell r="Q1182">
            <v>40044.918336489689</v>
          </cell>
          <cell r="R1182">
            <v>49855.602535684295</v>
          </cell>
          <cell r="S1182">
            <v>111215.25235835489</v>
          </cell>
          <cell r="T1182">
            <v>1440.9858333481534</v>
          </cell>
          <cell r="U1182">
            <v>1472.2104151715769</v>
          </cell>
          <cell r="V1182">
            <v>1536.9033592928679</v>
          </cell>
          <cell r="W1182">
            <v>1580.7689897056191</v>
          </cell>
          <cell r="X1182">
            <v>1719.9729573528202</v>
          </cell>
          <cell r="Y1182">
            <v>497.70828848199022</v>
          </cell>
          <cell r="Z1182">
            <v>542.74166672680792</v>
          </cell>
          <cell r="AA1182">
            <v>585.97558840516399</v>
          </cell>
          <cell r="AB1182">
            <v>590.74332129832567</v>
          </cell>
          <cell r="AC1182">
            <v>650.54156836208108</v>
          </cell>
          <cell r="AD1182">
            <v>19.623452701321135</v>
          </cell>
          <cell r="AE1182">
            <v>25.177703588502418</v>
          </cell>
          <cell r="AF1182">
            <v>27.004471053849933</v>
          </cell>
          <cell r="AG1182">
            <v>26.285653846482841</v>
          </cell>
          <cell r="AH1182">
            <v>23.917659676558895</v>
          </cell>
        </row>
        <row r="1183">
          <cell r="B1183">
            <v>8466</v>
          </cell>
          <cell r="C1183" t="str">
            <v>IN</v>
          </cell>
          <cell r="D1183" t="str">
            <v>Cooperative</v>
          </cell>
          <cell r="E1183">
            <v>1.0274560322203068E-2</v>
          </cell>
          <cell r="F1183">
            <v>0</v>
          </cell>
          <cell r="G1183">
            <v>0</v>
          </cell>
          <cell r="H1183">
            <v>9456.9656159360347</v>
          </cell>
          <cell r="I1183">
            <v>11.608880937499999</v>
          </cell>
          <cell r="J1183">
            <v>0</v>
          </cell>
          <cell r="K1183">
            <v>0</v>
          </cell>
          <cell r="L1183">
            <v>0</v>
          </cell>
          <cell r="M1183">
            <v>0</v>
          </cell>
          <cell r="N1183">
            <v>8.3577592240968723E-2</v>
          </cell>
          <cell r="O1183">
            <v>9008.9726508941021</v>
          </cell>
          <cell r="P1183">
            <v>25362.810844048479</v>
          </cell>
          <cell r="Q1183">
            <v>40044.918336489689</v>
          </cell>
          <cell r="R1183">
            <v>49855.602535684295</v>
          </cell>
          <cell r="S1183">
            <v>111215.25235835489</v>
          </cell>
          <cell r="T1183">
            <v>1440.9858333481534</v>
          </cell>
          <cell r="U1183">
            <v>1472.2104151715769</v>
          </cell>
          <cell r="V1183">
            <v>1536.9033592928679</v>
          </cell>
          <cell r="W1183">
            <v>1580.7689897056191</v>
          </cell>
          <cell r="X1183">
            <v>1719.9729573528202</v>
          </cell>
          <cell r="Y1183">
            <v>497.70828848199022</v>
          </cell>
          <cell r="Z1183">
            <v>542.74166672680792</v>
          </cell>
          <cell r="AA1183">
            <v>585.97558840516399</v>
          </cell>
          <cell r="AB1183">
            <v>590.74332129832567</v>
          </cell>
          <cell r="AC1183">
            <v>650.54156836208108</v>
          </cell>
          <cell r="AD1183">
            <v>19.623452701321135</v>
          </cell>
          <cell r="AE1183">
            <v>25.177703588502418</v>
          </cell>
          <cell r="AF1183">
            <v>27.004471053849933</v>
          </cell>
          <cell r="AG1183">
            <v>26.285653846482841</v>
          </cell>
          <cell r="AH1183">
            <v>23.917659676558895</v>
          </cell>
        </row>
        <row r="1184">
          <cell r="B1184">
            <v>8179</v>
          </cell>
          <cell r="C1184" t="str">
            <v>IN</v>
          </cell>
          <cell r="D1184" t="str">
            <v>Cooperative</v>
          </cell>
          <cell r="E1184">
            <v>1.0274560322203068E-2</v>
          </cell>
          <cell r="F1184">
            <v>1</v>
          </cell>
          <cell r="G1184">
            <v>15588.187629422886</v>
          </cell>
          <cell r="H1184">
            <v>15588.187629422886</v>
          </cell>
          <cell r="I1184">
            <v>11.608880937499999</v>
          </cell>
          <cell r="J1184">
            <v>40856.1</v>
          </cell>
          <cell r="K1184">
            <v>346276</v>
          </cell>
          <cell r="L1184">
            <v>22214</v>
          </cell>
          <cell r="M1184">
            <v>0.10905042170480339</v>
          </cell>
          <cell r="N1184">
            <v>0.10905042170480339</v>
          </cell>
          <cell r="O1184">
            <v>9008.9726508941021</v>
          </cell>
          <cell r="P1184">
            <v>25362.810844048479</v>
          </cell>
          <cell r="Q1184">
            <v>40044.918336489689</v>
          </cell>
          <cell r="R1184">
            <v>49855.602535684295</v>
          </cell>
          <cell r="S1184">
            <v>111215.25235835489</v>
          </cell>
          <cell r="T1184">
            <v>1440.9858333481534</v>
          </cell>
          <cell r="U1184">
            <v>1472.2104151715769</v>
          </cell>
          <cell r="V1184">
            <v>1536.9033592928679</v>
          </cell>
          <cell r="W1184">
            <v>1580.7689897056191</v>
          </cell>
          <cell r="X1184">
            <v>1719.9729573528202</v>
          </cell>
          <cell r="Y1184">
            <v>497.70828848199022</v>
          </cell>
          <cell r="Z1184">
            <v>542.74166672680792</v>
          </cell>
          <cell r="AA1184">
            <v>585.97558840516399</v>
          </cell>
          <cell r="AB1184">
            <v>590.74332129832567</v>
          </cell>
          <cell r="AC1184">
            <v>650.54156836208108</v>
          </cell>
          <cell r="AD1184">
            <v>19.623452701321135</v>
          </cell>
          <cell r="AE1184">
            <v>25.177703588502418</v>
          </cell>
          <cell r="AF1184">
            <v>27.004471053849933</v>
          </cell>
          <cell r="AG1184">
            <v>26.285653846482841</v>
          </cell>
          <cell r="AH1184">
            <v>23.917659676558895</v>
          </cell>
        </row>
        <row r="1185">
          <cell r="B1185">
            <v>20216</v>
          </cell>
          <cell r="C1185" t="str">
            <v>IN</v>
          </cell>
          <cell r="D1185" t="str">
            <v>Cooperative</v>
          </cell>
          <cell r="E1185">
            <v>1.0274560322203068E-2</v>
          </cell>
          <cell r="F1185">
            <v>1</v>
          </cell>
          <cell r="G1185">
            <v>14063.983050847457</v>
          </cell>
          <cell r="H1185">
            <v>14063.983050847457</v>
          </cell>
          <cell r="I1185">
            <v>11.608880937499999</v>
          </cell>
          <cell r="J1185">
            <v>22287</v>
          </cell>
          <cell r="K1185">
            <v>165955</v>
          </cell>
          <cell r="L1185">
            <v>11800</v>
          </cell>
          <cell r="M1185">
            <v>0.12439024108493266</v>
          </cell>
          <cell r="N1185">
            <v>0.12439024108493266</v>
          </cell>
          <cell r="O1185">
            <v>9008.9726508941021</v>
          </cell>
          <cell r="P1185">
            <v>25362.810844048479</v>
          </cell>
          <cell r="Q1185">
            <v>40044.918336489689</v>
          </cell>
          <cell r="R1185">
            <v>49855.602535684295</v>
          </cell>
          <cell r="S1185">
            <v>111215.25235835489</v>
          </cell>
          <cell r="T1185">
            <v>1440.9858333481534</v>
          </cell>
          <cell r="U1185">
            <v>1472.2104151715769</v>
          </cell>
          <cell r="V1185">
            <v>1536.9033592928679</v>
          </cell>
          <cell r="W1185">
            <v>1580.7689897056191</v>
          </cell>
          <cell r="X1185">
            <v>1719.9729573528202</v>
          </cell>
          <cell r="Y1185">
            <v>497.70828848199022</v>
          </cell>
          <cell r="Z1185">
            <v>542.74166672680792</v>
          </cell>
          <cell r="AA1185">
            <v>585.97558840516399</v>
          </cell>
          <cell r="AB1185">
            <v>590.74332129832567</v>
          </cell>
          <cell r="AC1185">
            <v>650.54156836208108</v>
          </cell>
          <cell r="AD1185">
            <v>19.623452701321135</v>
          </cell>
          <cell r="AE1185">
            <v>25.177703588502418</v>
          </cell>
          <cell r="AF1185">
            <v>27.004471053849933</v>
          </cell>
          <cell r="AG1185">
            <v>26.285653846482841</v>
          </cell>
          <cell r="AH1185">
            <v>23.917659676558895</v>
          </cell>
        </row>
        <row r="1186">
          <cell r="B1186">
            <v>25295</v>
          </cell>
          <cell r="C1186" t="str">
            <v>IN</v>
          </cell>
          <cell r="D1186" t="str">
            <v>Cooperative</v>
          </cell>
          <cell r="E1186">
            <v>1.0274560322203068E-2</v>
          </cell>
          <cell r="F1186">
            <v>1</v>
          </cell>
          <cell r="G1186">
            <v>14664.06673901248</v>
          </cell>
          <cell r="H1186">
            <v>14664.06673901248</v>
          </cell>
          <cell r="I1186">
            <v>11.608880937499999</v>
          </cell>
          <cell r="J1186">
            <v>25854.2</v>
          </cell>
          <cell r="K1186">
            <v>216207</v>
          </cell>
          <cell r="L1186">
            <v>14744</v>
          </cell>
          <cell r="M1186">
            <v>0.11008091279879931</v>
          </cell>
          <cell r="N1186">
            <v>0.11008091279879931</v>
          </cell>
          <cell r="O1186">
            <v>9008.9726508941021</v>
          </cell>
          <cell r="P1186">
            <v>25362.810844048479</v>
          </cell>
          <cell r="Q1186">
            <v>40044.918336489689</v>
          </cell>
          <cell r="R1186">
            <v>49855.602535684295</v>
          </cell>
          <cell r="S1186">
            <v>111215.25235835489</v>
          </cell>
          <cell r="T1186">
            <v>1440.9858333481534</v>
          </cell>
          <cell r="U1186">
            <v>1472.2104151715769</v>
          </cell>
          <cell r="V1186">
            <v>1536.9033592928679</v>
          </cell>
          <cell r="W1186">
            <v>1580.7689897056191</v>
          </cell>
          <cell r="X1186">
            <v>1719.9729573528202</v>
          </cell>
          <cell r="Y1186">
            <v>497.70828848199022</v>
          </cell>
          <cell r="Z1186">
            <v>542.74166672680792</v>
          </cell>
          <cell r="AA1186">
            <v>585.97558840516399</v>
          </cell>
          <cell r="AB1186">
            <v>590.74332129832567</v>
          </cell>
          <cell r="AC1186">
            <v>650.54156836208108</v>
          </cell>
          <cell r="AD1186">
            <v>19.623452701321135</v>
          </cell>
          <cell r="AE1186">
            <v>25.177703588502418</v>
          </cell>
          <cell r="AF1186">
            <v>27.004471053849933</v>
          </cell>
          <cell r="AG1186">
            <v>26.285653846482841</v>
          </cell>
          <cell r="AH1186">
            <v>23.917659676558895</v>
          </cell>
        </row>
        <row r="1187">
          <cell r="B1187">
            <v>59579</v>
          </cell>
          <cell r="C1187" t="str">
            <v>IN</v>
          </cell>
          <cell r="D1187" t="str">
            <v>Behind the Meter</v>
          </cell>
          <cell r="E1187">
            <v>1.0274560322203068E-2</v>
          </cell>
          <cell r="F1187">
            <v>1</v>
          </cell>
          <cell r="G1187">
            <v>8836.6321169955991</v>
          </cell>
          <cell r="H1187">
            <v>8836.6321169955991</v>
          </cell>
          <cell r="I1187">
            <v>11.608880937499999</v>
          </cell>
          <cell r="J1187">
            <v>117174.7</v>
          </cell>
          <cell r="K1187">
            <v>622364</v>
          </cell>
          <cell r="L1187">
            <v>70430</v>
          </cell>
          <cell r="M1187">
            <v>0.17250891469760862</v>
          </cell>
          <cell r="N1187">
            <v>0.17250891469760862</v>
          </cell>
          <cell r="O1187">
            <v>9008.9726508941021</v>
          </cell>
          <cell r="P1187">
            <v>25362.810844048479</v>
          </cell>
          <cell r="Q1187">
            <v>40044.918336489689</v>
          </cell>
          <cell r="R1187">
            <v>49855.602535684295</v>
          </cell>
          <cell r="S1187">
            <v>111215.25235835489</v>
          </cell>
          <cell r="T1187">
            <v>1440.9858333481534</v>
          </cell>
          <cell r="U1187">
            <v>1472.2104151715769</v>
          </cell>
          <cell r="V1187">
            <v>1536.9033592928679</v>
          </cell>
          <cell r="W1187">
            <v>1580.7689897056191</v>
          </cell>
          <cell r="X1187">
            <v>1719.9729573528202</v>
          </cell>
          <cell r="Y1187">
            <v>497.70828848199022</v>
          </cell>
          <cell r="Z1187">
            <v>542.74166672680792</v>
          </cell>
          <cell r="AA1187">
            <v>585.97558840516399</v>
          </cell>
          <cell r="AB1187">
            <v>590.74332129832567</v>
          </cell>
          <cell r="AC1187">
            <v>650.54156836208108</v>
          </cell>
          <cell r="AD1187">
            <v>19.623452701321135</v>
          </cell>
          <cell r="AE1187">
            <v>25.177703588502418</v>
          </cell>
          <cell r="AF1187">
            <v>27.004471053849933</v>
          </cell>
          <cell r="AG1187">
            <v>26.285653846482841</v>
          </cell>
          <cell r="AH1187">
            <v>23.917659676558895</v>
          </cell>
        </row>
        <row r="1188">
          <cell r="B1188">
            <v>4848</v>
          </cell>
          <cell r="C1188" t="str">
            <v>IN</v>
          </cell>
          <cell r="D1188" t="str">
            <v>Cooperative</v>
          </cell>
          <cell r="E1188">
            <v>1.0274560322203068E-2</v>
          </cell>
          <cell r="F1188">
            <v>1</v>
          </cell>
          <cell r="G1188">
            <v>15449.553166688253</v>
          </cell>
          <cell r="H1188">
            <v>15449.553166688253</v>
          </cell>
          <cell r="I1188">
            <v>11.608880937499999</v>
          </cell>
          <cell r="J1188">
            <v>14792</v>
          </cell>
          <cell r="K1188">
            <v>119286</v>
          </cell>
          <cell r="L1188">
            <v>7721</v>
          </cell>
          <cell r="M1188">
            <v>0.11498762606993905</v>
          </cell>
          <cell r="N1188">
            <v>0.11498762606993905</v>
          </cell>
          <cell r="O1188">
            <v>9008.9726508941021</v>
          </cell>
          <cell r="P1188">
            <v>25362.810844048479</v>
          </cell>
          <cell r="Q1188">
            <v>40044.918336489689</v>
          </cell>
          <cell r="R1188">
            <v>49855.602535684295</v>
          </cell>
          <cell r="S1188">
            <v>111215.25235835489</v>
          </cell>
          <cell r="T1188">
            <v>1440.9858333481534</v>
          </cell>
          <cell r="U1188">
            <v>1472.2104151715769</v>
          </cell>
          <cell r="V1188">
            <v>1536.9033592928679</v>
          </cell>
          <cell r="W1188">
            <v>1580.7689897056191</v>
          </cell>
          <cell r="X1188">
            <v>1719.9729573528202</v>
          </cell>
          <cell r="Y1188">
            <v>497.70828848199022</v>
          </cell>
          <cell r="Z1188">
            <v>542.74166672680792</v>
          </cell>
          <cell r="AA1188">
            <v>585.97558840516399</v>
          </cell>
          <cell r="AB1188">
            <v>590.74332129832567</v>
          </cell>
          <cell r="AC1188">
            <v>650.54156836208108</v>
          </cell>
          <cell r="AD1188">
            <v>19.623452701321135</v>
          </cell>
          <cell r="AE1188">
            <v>25.177703588502418</v>
          </cell>
          <cell r="AF1188">
            <v>27.004471053849933</v>
          </cell>
          <cell r="AG1188">
            <v>26.285653846482841</v>
          </cell>
          <cell r="AH1188">
            <v>23.917659676558895</v>
          </cell>
        </row>
        <row r="1189">
          <cell r="B1189">
            <v>6848</v>
          </cell>
          <cell r="C1189" t="str">
            <v>IN</v>
          </cell>
          <cell r="D1189" t="str">
            <v>Cooperative</v>
          </cell>
          <cell r="E1189">
            <v>1.0274560322203068E-2</v>
          </cell>
          <cell r="F1189">
            <v>0</v>
          </cell>
          <cell r="G1189">
            <v>0</v>
          </cell>
          <cell r="H1189">
            <v>9456.9656159360347</v>
          </cell>
          <cell r="I1189">
            <v>11.608880937499999</v>
          </cell>
          <cell r="J1189">
            <v>0</v>
          </cell>
          <cell r="K1189">
            <v>0</v>
          </cell>
          <cell r="L1189">
            <v>0</v>
          </cell>
          <cell r="M1189">
            <v>0</v>
          </cell>
          <cell r="N1189">
            <v>8.3577592240968723E-2</v>
          </cell>
          <cell r="O1189">
            <v>9008.9726508941021</v>
          </cell>
          <cell r="P1189">
            <v>25362.810844048479</v>
          </cell>
          <cell r="Q1189">
            <v>40044.918336489689</v>
          </cell>
          <cell r="R1189">
            <v>49855.602535684295</v>
          </cell>
          <cell r="S1189">
            <v>111215.25235835489</v>
          </cell>
          <cell r="T1189">
            <v>1440.9858333481534</v>
          </cell>
          <cell r="U1189">
            <v>1472.2104151715769</v>
          </cell>
          <cell r="V1189">
            <v>1536.9033592928679</v>
          </cell>
          <cell r="W1189">
            <v>1580.7689897056191</v>
          </cell>
          <cell r="X1189">
            <v>1719.9729573528202</v>
          </cell>
          <cell r="Y1189">
            <v>497.70828848199022</v>
          </cell>
          <cell r="Z1189">
            <v>542.74166672680792</v>
          </cell>
          <cell r="AA1189">
            <v>585.97558840516399</v>
          </cell>
          <cell r="AB1189">
            <v>590.74332129832567</v>
          </cell>
          <cell r="AC1189">
            <v>650.54156836208108</v>
          </cell>
          <cell r="AD1189">
            <v>19.623452701321135</v>
          </cell>
          <cell r="AE1189">
            <v>25.177703588502418</v>
          </cell>
          <cell r="AF1189">
            <v>27.004471053849933</v>
          </cell>
          <cell r="AG1189">
            <v>26.285653846482841</v>
          </cell>
          <cell r="AH1189">
            <v>23.917659676558895</v>
          </cell>
        </row>
        <row r="1190">
          <cell r="B1190">
            <v>9576</v>
          </cell>
          <cell r="C1190" t="str">
            <v>IN</v>
          </cell>
          <cell r="D1190" t="str">
            <v>Cooperative</v>
          </cell>
          <cell r="E1190">
            <v>1.0274560322203068E-2</v>
          </cell>
          <cell r="F1190">
            <v>1</v>
          </cell>
          <cell r="G1190">
            <v>15511.169402606194</v>
          </cell>
          <cell r="H1190">
            <v>15511.169402606194</v>
          </cell>
          <cell r="I1190">
            <v>11.608880937499999</v>
          </cell>
          <cell r="J1190">
            <v>47511</v>
          </cell>
          <cell r="K1190">
            <v>366622</v>
          </cell>
          <cell r="L1190">
            <v>23636</v>
          </cell>
          <cell r="M1190">
            <v>0.12061019219232616</v>
          </cell>
          <cell r="N1190">
            <v>0.12061019219232616</v>
          </cell>
          <cell r="O1190">
            <v>9008.9726508941021</v>
          </cell>
          <cell r="P1190">
            <v>25362.810844048479</v>
          </cell>
          <cell r="Q1190">
            <v>40044.918336489689</v>
          </cell>
          <cell r="R1190">
            <v>49855.602535684295</v>
          </cell>
          <cell r="S1190">
            <v>111215.25235835489</v>
          </cell>
          <cell r="T1190">
            <v>1440.9858333481534</v>
          </cell>
          <cell r="U1190">
            <v>1472.2104151715769</v>
          </cell>
          <cell r="V1190">
            <v>1536.9033592928679</v>
          </cell>
          <cell r="W1190">
            <v>1580.7689897056191</v>
          </cell>
          <cell r="X1190">
            <v>1719.9729573528202</v>
          </cell>
          <cell r="Y1190">
            <v>497.70828848199022</v>
          </cell>
          <cell r="Z1190">
            <v>542.74166672680792</v>
          </cell>
          <cell r="AA1190">
            <v>585.97558840516399</v>
          </cell>
          <cell r="AB1190">
            <v>590.74332129832567</v>
          </cell>
          <cell r="AC1190">
            <v>650.54156836208108</v>
          </cell>
          <cell r="AD1190">
            <v>19.623452701321135</v>
          </cell>
          <cell r="AE1190">
            <v>25.177703588502418</v>
          </cell>
          <cell r="AF1190">
            <v>27.004471053849933</v>
          </cell>
          <cell r="AG1190">
            <v>26.285653846482841</v>
          </cell>
          <cell r="AH1190">
            <v>23.917659676558895</v>
          </cell>
        </row>
        <row r="1191">
          <cell r="B1191">
            <v>9665</v>
          </cell>
          <cell r="C1191" t="str">
            <v>IN</v>
          </cell>
          <cell r="D1191" t="str">
            <v>Cooperative</v>
          </cell>
          <cell r="E1191">
            <v>1.0274560322203068E-2</v>
          </cell>
          <cell r="F1191">
            <v>1</v>
          </cell>
          <cell r="G1191">
            <v>13834.078287958824</v>
          </cell>
          <cell r="H1191">
            <v>13834.078287958824</v>
          </cell>
          <cell r="I1191">
            <v>11.608880937499999</v>
          </cell>
          <cell r="J1191">
            <v>13168.7</v>
          </cell>
          <cell r="K1191">
            <v>102137</v>
          </cell>
          <cell r="L1191">
            <v>7383</v>
          </cell>
          <cell r="M1191">
            <v>0.11886191668505292</v>
          </cell>
          <cell r="N1191">
            <v>0.11886191668505292</v>
          </cell>
          <cell r="O1191">
            <v>9008.9726508941021</v>
          </cell>
          <cell r="P1191">
            <v>25362.810844048479</v>
          </cell>
          <cell r="Q1191">
            <v>40044.918336489689</v>
          </cell>
          <cell r="R1191">
            <v>49855.602535684295</v>
          </cell>
          <cell r="S1191">
            <v>111215.25235835489</v>
          </cell>
          <cell r="T1191">
            <v>1440.9858333481534</v>
          </cell>
          <cell r="U1191">
            <v>1472.2104151715769</v>
          </cell>
          <cell r="V1191">
            <v>1536.9033592928679</v>
          </cell>
          <cell r="W1191">
            <v>1580.7689897056191</v>
          </cell>
          <cell r="X1191">
            <v>1719.9729573528202</v>
          </cell>
          <cell r="Y1191">
            <v>497.70828848199022</v>
          </cell>
          <cell r="Z1191">
            <v>542.74166672680792</v>
          </cell>
          <cell r="AA1191">
            <v>585.97558840516399</v>
          </cell>
          <cell r="AB1191">
            <v>590.74332129832567</v>
          </cell>
          <cell r="AC1191">
            <v>650.54156836208108</v>
          </cell>
          <cell r="AD1191">
            <v>19.623452701321135</v>
          </cell>
          <cell r="AE1191">
            <v>25.177703588502418</v>
          </cell>
          <cell r="AF1191">
            <v>27.004471053849933</v>
          </cell>
          <cell r="AG1191">
            <v>26.285653846482841</v>
          </cell>
          <cell r="AH1191">
            <v>23.917659676558895</v>
          </cell>
        </row>
        <row r="1192">
          <cell r="B1192">
            <v>9666</v>
          </cell>
          <cell r="C1192" t="str">
            <v>IN</v>
          </cell>
          <cell r="D1192" t="str">
            <v>Cooperative</v>
          </cell>
          <cell r="E1192">
            <v>1.0274560322203068E-2</v>
          </cell>
          <cell r="F1192">
            <v>0</v>
          </cell>
          <cell r="G1192">
            <v>0</v>
          </cell>
          <cell r="H1192">
            <v>9456.9656159360347</v>
          </cell>
          <cell r="I1192">
            <v>11.608880937499999</v>
          </cell>
          <cell r="J1192">
            <v>0</v>
          </cell>
          <cell r="K1192">
            <v>0</v>
          </cell>
          <cell r="L1192">
            <v>0</v>
          </cell>
          <cell r="M1192">
            <v>0</v>
          </cell>
          <cell r="N1192">
            <v>8.3577592240968723E-2</v>
          </cell>
          <cell r="O1192">
            <v>9008.9726508941021</v>
          </cell>
          <cell r="P1192">
            <v>25362.810844048479</v>
          </cell>
          <cell r="Q1192">
            <v>40044.918336489689</v>
          </cell>
          <cell r="R1192">
            <v>49855.602535684295</v>
          </cell>
          <cell r="S1192">
            <v>111215.25235835489</v>
          </cell>
          <cell r="T1192">
            <v>1440.9858333481534</v>
          </cell>
          <cell r="U1192">
            <v>1472.2104151715769</v>
          </cell>
          <cell r="V1192">
            <v>1536.9033592928679</v>
          </cell>
          <cell r="W1192">
            <v>1580.7689897056191</v>
          </cell>
          <cell r="X1192">
            <v>1719.9729573528202</v>
          </cell>
          <cell r="Y1192">
            <v>497.70828848199022</v>
          </cell>
          <cell r="Z1192">
            <v>542.74166672680792</v>
          </cell>
          <cell r="AA1192">
            <v>585.97558840516399</v>
          </cell>
          <cell r="AB1192">
            <v>590.74332129832567</v>
          </cell>
          <cell r="AC1192">
            <v>650.54156836208108</v>
          </cell>
          <cell r="AD1192">
            <v>19.623452701321135</v>
          </cell>
          <cell r="AE1192">
            <v>25.177703588502418</v>
          </cell>
          <cell r="AF1192">
            <v>27.004471053849933</v>
          </cell>
          <cell r="AG1192">
            <v>26.285653846482841</v>
          </cell>
          <cell r="AH1192">
            <v>23.917659676558895</v>
          </cell>
        </row>
        <row r="1193">
          <cell r="B1193">
            <v>10448</v>
          </cell>
          <cell r="C1193" t="str">
            <v>IN</v>
          </cell>
          <cell r="D1193" t="str">
            <v>Cooperative</v>
          </cell>
          <cell r="E1193">
            <v>1.0274560322203068E-2</v>
          </cell>
          <cell r="F1193">
            <v>1</v>
          </cell>
          <cell r="G1193">
            <v>11214.118336262449</v>
          </cell>
          <cell r="H1193">
            <v>11214.118336262449</v>
          </cell>
          <cell r="I1193">
            <v>11.608880937499999</v>
          </cell>
          <cell r="J1193">
            <v>22421</v>
          </cell>
          <cell r="K1193">
            <v>191425</v>
          </cell>
          <cell r="L1193">
            <v>17070</v>
          </cell>
          <cell r="M1193">
            <v>0.10470438463503984</v>
          </cell>
          <cell r="N1193">
            <v>0.10470438463503984</v>
          </cell>
          <cell r="O1193">
            <v>9008.9726508941021</v>
          </cell>
          <cell r="P1193">
            <v>25362.810844048479</v>
          </cell>
          <cell r="Q1193">
            <v>40044.918336489689</v>
          </cell>
          <cell r="R1193">
            <v>49855.602535684295</v>
          </cell>
          <cell r="S1193">
            <v>111215.25235835489</v>
          </cell>
          <cell r="T1193">
            <v>1440.9858333481534</v>
          </cell>
          <cell r="U1193">
            <v>1472.2104151715769</v>
          </cell>
          <cell r="V1193">
            <v>1536.9033592928679</v>
          </cell>
          <cell r="W1193">
            <v>1580.7689897056191</v>
          </cell>
          <cell r="X1193">
            <v>1719.9729573528202</v>
          </cell>
          <cell r="Y1193">
            <v>497.70828848199022</v>
          </cell>
          <cell r="Z1193">
            <v>542.74166672680792</v>
          </cell>
          <cell r="AA1193">
            <v>585.97558840516399</v>
          </cell>
          <cell r="AB1193">
            <v>590.74332129832567</v>
          </cell>
          <cell r="AC1193">
            <v>650.54156836208108</v>
          </cell>
          <cell r="AD1193">
            <v>19.623452701321135</v>
          </cell>
          <cell r="AE1193">
            <v>25.177703588502418</v>
          </cell>
          <cell r="AF1193">
            <v>27.004471053849933</v>
          </cell>
          <cell r="AG1193">
            <v>26.285653846482841</v>
          </cell>
          <cell r="AH1193">
            <v>23.917659676558895</v>
          </cell>
        </row>
        <row r="1194">
          <cell r="B1194">
            <v>11767</v>
          </cell>
          <cell r="C1194" t="str">
            <v>IN</v>
          </cell>
          <cell r="D1194" t="str">
            <v>Cooperative</v>
          </cell>
          <cell r="E1194">
            <v>1.0274560322203068E-2</v>
          </cell>
          <cell r="F1194">
            <v>0</v>
          </cell>
          <cell r="G1194">
            <v>0</v>
          </cell>
          <cell r="H1194">
            <v>9456.9656159360347</v>
          </cell>
          <cell r="I1194">
            <v>11.608880937499999</v>
          </cell>
          <cell r="J1194">
            <v>0</v>
          </cell>
          <cell r="K1194">
            <v>0</v>
          </cell>
          <cell r="L1194">
            <v>0</v>
          </cell>
          <cell r="M1194">
            <v>0</v>
          </cell>
          <cell r="N1194">
            <v>8.3577592240968723E-2</v>
          </cell>
          <cell r="O1194">
            <v>9008.9726508941021</v>
          </cell>
          <cell r="P1194">
            <v>25362.810844048479</v>
          </cell>
          <cell r="Q1194">
            <v>40044.918336489689</v>
          </cell>
          <cell r="R1194">
            <v>49855.602535684295</v>
          </cell>
          <cell r="S1194">
            <v>111215.25235835489</v>
          </cell>
          <cell r="T1194">
            <v>1440.9858333481534</v>
          </cell>
          <cell r="U1194">
            <v>1472.2104151715769</v>
          </cell>
          <cell r="V1194">
            <v>1536.9033592928679</v>
          </cell>
          <cell r="W1194">
            <v>1580.7689897056191</v>
          </cell>
          <cell r="X1194">
            <v>1719.9729573528202</v>
          </cell>
          <cell r="Y1194">
            <v>497.70828848199022</v>
          </cell>
          <cell r="Z1194">
            <v>542.74166672680792</v>
          </cell>
          <cell r="AA1194">
            <v>585.97558840516399</v>
          </cell>
          <cell r="AB1194">
            <v>590.74332129832567</v>
          </cell>
          <cell r="AC1194">
            <v>650.54156836208108</v>
          </cell>
          <cell r="AD1194">
            <v>19.623452701321135</v>
          </cell>
          <cell r="AE1194">
            <v>25.177703588502418</v>
          </cell>
          <cell r="AF1194">
            <v>27.004471053849933</v>
          </cell>
          <cell r="AG1194">
            <v>26.285653846482841</v>
          </cell>
          <cell r="AH1194">
            <v>23.917659676558895</v>
          </cell>
        </row>
        <row r="1195">
          <cell r="B1195">
            <v>12406</v>
          </cell>
          <cell r="C1195" t="str">
            <v>IN</v>
          </cell>
          <cell r="D1195" t="str">
            <v>Cooperative</v>
          </cell>
          <cell r="E1195">
            <v>1.0274560322203068E-2</v>
          </cell>
          <cell r="F1195">
            <v>0</v>
          </cell>
          <cell r="G1195">
            <v>0</v>
          </cell>
          <cell r="H1195">
            <v>9456.9656159360347</v>
          </cell>
          <cell r="I1195">
            <v>11.608880937499999</v>
          </cell>
          <cell r="J1195">
            <v>0</v>
          </cell>
          <cell r="K1195">
            <v>0</v>
          </cell>
          <cell r="L1195">
            <v>0</v>
          </cell>
          <cell r="M1195">
            <v>0</v>
          </cell>
          <cell r="N1195">
            <v>8.3577592240968723E-2</v>
          </cell>
          <cell r="O1195">
            <v>9008.9726508941021</v>
          </cell>
          <cell r="P1195">
            <v>25362.810844048479</v>
          </cell>
          <cell r="Q1195">
            <v>40044.918336489689</v>
          </cell>
          <cell r="R1195">
            <v>49855.602535684295</v>
          </cell>
          <cell r="S1195">
            <v>111215.25235835489</v>
          </cell>
          <cell r="T1195">
            <v>1440.9858333481534</v>
          </cell>
          <cell r="U1195">
            <v>1472.2104151715769</v>
          </cell>
          <cell r="V1195">
            <v>1536.9033592928679</v>
          </cell>
          <cell r="W1195">
            <v>1580.7689897056191</v>
          </cell>
          <cell r="X1195">
            <v>1719.9729573528202</v>
          </cell>
          <cell r="Y1195">
            <v>497.70828848199022</v>
          </cell>
          <cell r="Z1195">
            <v>542.74166672680792</v>
          </cell>
          <cell r="AA1195">
            <v>585.97558840516399</v>
          </cell>
          <cell r="AB1195">
            <v>590.74332129832567</v>
          </cell>
          <cell r="AC1195">
            <v>650.54156836208108</v>
          </cell>
          <cell r="AD1195">
            <v>19.623452701321135</v>
          </cell>
          <cell r="AE1195">
            <v>25.177703588502418</v>
          </cell>
          <cell r="AF1195">
            <v>27.004471053849933</v>
          </cell>
          <cell r="AG1195">
            <v>26.285653846482841</v>
          </cell>
          <cell r="AH1195">
            <v>23.917659676558895</v>
          </cell>
        </row>
        <row r="1196">
          <cell r="B1196">
            <v>13566</v>
          </cell>
          <cell r="C1196" t="str">
            <v>IN</v>
          </cell>
          <cell r="D1196" t="str">
            <v>Cooperative</v>
          </cell>
          <cell r="E1196">
            <v>1.0274560322203068E-2</v>
          </cell>
          <cell r="F1196">
            <v>0</v>
          </cell>
          <cell r="G1196">
            <v>0</v>
          </cell>
          <cell r="H1196">
            <v>9456.9656159360347</v>
          </cell>
          <cell r="I1196">
            <v>11.608880937499999</v>
          </cell>
          <cell r="J1196">
            <v>0</v>
          </cell>
          <cell r="K1196">
            <v>0</v>
          </cell>
          <cell r="L1196">
            <v>0</v>
          </cell>
          <cell r="M1196">
            <v>0</v>
          </cell>
          <cell r="N1196">
            <v>8.3577592240968723E-2</v>
          </cell>
          <cell r="O1196">
            <v>9008.9726508941021</v>
          </cell>
          <cell r="P1196">
            <v>25362.810844048479</v>
          </cell>
          <cell r="Q1196">
            <v>40044.918336489689</v>
          </cell>
          <cell r="R1196">
            <v>49855.602535684295</v>
          </cell>
          <cell r="S1196">
            <v>111215.25235835489</v>
          </cell>
          <cell r="T1196">
            <v>1440.9858333481534</v>
          </cell>
          <cell r="U1196">
            <v>1472.2104151715769</v>
          </cell>
          <cell r="V1196">
            <v>1536.9033592928679</v>
          </cell>
          <cell r="W1196">
            <v>1580.7689897056191</v>
          </cell>
          <cell r="X1196">
            <v>1719.9729573528202</v>
          </cell>
          <cell r="Y1196">
            <v>497.70828848199022</v>
          </cell>
          <cell r="Z1196">
            <v>542.74166672680792</v>
          </cell>
          <cell r="AA1196">
            <v>585.97558840516399</v>
          </cell>
          <cell r="AB1196">
            <v>590.74332129832567</v>
          </cell>
          <cell r="AC1196">
            <v>650.54156836208108</v>
          </cell>
          <cell r="AD1196">
            <v>19.623452701321135</v>
          </cell>
          <cell r="AE1196">
            <v>25.177703588502418</v>
          </cell>
          <cell r="AF1196">
            <v>27.004471053849933</v>
          </cell>
          <cell r="AG1196">
            <v>26.285653846482841</v>
          </cell>
          <cell r="AH1196">
            <v>23.917659676558895</v>
          </cell>
        </row>
        <row r="1197">
          <cell r="B1197">
            <v>8000</v>
          </cell>
          <cell r="C1197" t="str">
            <v>IN</v>
          </cell>
          <cell r="D1197" t="str">
            <v>Cooperative</v>
          </cell>
          <cell r="E1197">
            <v>0.21311614565039222</v>
          </cell>
          <cell r="F1197">
            <v>1</v>
          </cell>
          <cell r="G1197">
            <v>15755.890356408045</v>
          </cell>
          <cell r="H1197">
            <v>15755.890356408045</v>
          </cell>
          <cell r="I1197">
            <v>11.608880937499999</v>
          </cell>
          <cell r="J1197">
            <v>32190</v>
          </cell>
          <cell r="K1197">
            <v>237394</v>
          </cell>
          <cell r="L1197">
            <v>15067</v>
          </cell>
          <cell r="M1197">
            <v>0.12675580634294148</v>
          </cell>
          <cell r="N1197">
            <v>0.12675580634294148</v>
          </cell>
          <cell r="O1197">
            <v>9008.9726508941021</v>
          </cell>
          <cell r="P1197">
            <v>25362.810844048479</v>
          </cell>
          <cell r="Q1197">
            <v>40044.918336489689</v>
          </cell>
          <cell r="R1197">
            <v>49855.602535684295</v>
          </cell>
          <cell r="S1197">
            <v>111215.25235835489</v>
          </cell>
          <cell r="T1197">
            <v>1440.9858333481534</v>
          </cell>
          <cell r="U1197">
            <v>1472.2104151715769</v>
          </cell>
          <cell r="V1197">
            <v>1536.9033592928679</v>
          </cell>
          <cell r="W1197">
            <v>1580.7689897056191</v>
          </cell>
          <cell r="X1197">
            <v>1719.9729573528202</v>
          </cell>
          <cell r="Y1197">
            <v>497.70828848199022</v>
          </cell>
          <cell r="Z1197">
            <v>542.74166672680792</v>
          </cell>
          <cell r="AA1197">
            <v>585.97558840516399</v>
          </cell>
          <cell r="AB1197">
            <v>590.74332129832567</v>
          </cell>
          <cell r="AC1197">
            <v>650.54156836208108</v>
          </cell>
          <cell r="AD1197">
            <v>19.623452701321135</v>
          </cell>
          <cell r="AE1197">
            <v>25.177703588502418</v>
          </cell>
          <cell r="AF1197">
            <v>27.004471053849933</v>
          </cell>
          <cell r="AG1197">
            <v>26.285653846482841</v>
          </cell>
          <cell r="AH1197">
            <v>23.917659676558895</v>
          </cell>
        </row>
        <row r="1198">
          <cell r="B1198">
            <v>14160</v>
          </cell>
          <cell r="C1198" t="str">
            <v>IN</v>
          </cell>
          <cell r="D1198" t="str">
            <v>Cooperative</v>
          </cell>
          <cell r="E1198">
            <v>1.0274560322203068E-2</v>
          </cell>
          <cell r="F1198">
            <v>0</v>
          </cell>
          <cell r="G1198">
            <v>0</v>
          </cell>
          <cell r="H1198">
            <v>9456.9656159360347</v>
          </cell>
          <cell r="I1198">
            <v>11.608880937499999</v>
          </cell>
          <cell r="J1198">
            <v>0</v>
          </cell>
          <cell r="K1198">
            <v>0</v>
          </cell>
          <cell r="L1198">
            <v>0</v>
          </cell>
          <cell r="M1198">
            <v>0</v>
          </cell>
          <cell r="N1198">
            <v>8.3577592240968723E-2</v>
          </cell>
          <cell r="O1198">
            <v>9008.9726508941021</v>
          </cell>
          <cell r="P1198">
            <v>25362.810844048479</v>
          </cell>
          <cell r="Q1198">
            <v>40044.918336489689</v>
          </cell>
          <cell r="R1198">
            <v>49855.602535684295</v>
          </cell>
          <cell r="S1198">
            <v>111215.25235835489</v>
          </cell>
          <cell r="T1198">
            <v>1440.9858333481534</v>
          </cell>
          <cell r="U1198">
            <v>1472.2104151715769</v>
          </cell>
          <cell r="V1198">
            <v>1536.9033592928679</v>
          </cell>
          <cell r="W1198">
            <v>1580.7689897056191</v>
          </cell>
          <cell r="X1198">
            <v>1719.9729573528202</v>
          </cell>
          <cell r="Y1198">
            <v>497.70828848199022</v>
          </cell>
          <cell r="Z1198">
            <v>542.74166672680792</v>
          </cell>
          <cell r="AA1198">
            <v>585.97558840516399</v>
          </cell>
          <cell r="AB1198">
            <v>590.74332129832567</v>
          </cell>
          <cell r="AC1198">
            <v>650.54156836208108</v>
          </cell>
          <cell r="AD1198">
            <v>19.623452701321135</v>
          </cell>
          <cell r="AE1198">
            <v>25.177703588502418</v>
          </cell>
          <cell r="AF1198">
            <v>27.004471053849933</v>
          </cell>
          <cell r="AG1198">
            <v>26.285653846482841</v>
          </cell>
          <cell r="AH1198">
            <v>23.917659676558895</v>
          </cell>
        </row>
        <row r="1199">
          <cell r="B1199">
            <v>14471</v>
          </cell>
          <cell r="C1199" t="str">
            <v>IN</v>
          </cell>
          <cell r="D1199" t="str">
            <v>Cooperative</v>
          </cell>
          <cell r="E1199">
            <v>1.0274560322203068E-2</v>
          </cell>
          <cell r="F1199">
            <v>0</v>
          </cell>
          <cell r="G1199">
            <v>0</v>
          </cell>
          <cell r="H1199">
            <v>9456.9656159360347</v>
          </cell>
          <cell r="I1199">
            <v>11.608880937499999</v>
          </cell>
          <cell r="J1199">
            <v>0</v>
          </cell>
          <cell r="K1199">
            <v>0</v>
          </cell>
          <cell r="L1199">
            <v>0</v>
          </cell>
          <cell r="M1199">
            <v>0</v>
          </cell>
          <cell r="N1199">
            <v>8.3577592240968723E-2</v>
          </cell>
          <cell r="O1199">
            <v>9008.9726508941021</v>
          </cell>
          <cell r="P1199">
            <v>25362.810844048479</v>
          </cell>
          <cell r="Q1199">
            <v>40044.918336489689</v>
          </cell>
          <cell r="R1199">
            <v>49855.602535684295</v>
          </cell>
          <cell r="S1199">
            <v>111215.25235835489</v>
          </cell>
          <cell r="T1199">
            <v>1440.9858333481534</v>
          </cell>
          <cell r="U1199">
            <v>1472.2104151715769</v>
          </cell>
          <cell r="V1199">
            <v>1536.9033592928679</v>
          </cell>
          <cell r="W1199">
            <v>1580.7689897056191</v>
          </cell>
          <cell r="X1199">
            <v>1719.9729573528202</v>
          </cell>
          <cell r="Y1199">
            <v>497.70828848199022</v>
          </cell>
          <cell r="Z1199">
            <v>542.74166672680792</v>
          </cell>
          <cell r="AA1199">
            <v>585.97558840516399</v>
          </cell>
          <cell r="AB1199">
            <v>590.74332129832567</v>
          </cell>
          <cell r="AC1199">
            <v>650.54156836208108</v>
          </cell>
          <cell r="AD1199">
            <v>19.623452701321135</v>
          </cell>
          <cell r="AE1199">
            <v>25.177703588502418</v>
          </cell>
          <cell r="AF1199">
            <v>27.004471053849933</v>
          </cell>
          <cell r="AG1199">
            <v>26.285653846482841</v>
          </cell>
          <cell r="AH1199">
            <v>23.917659676558895</v>
          </cell>
        </row>
        <row r="1200">
          <cell r="B1200">
            <v>12929</v>
          </cell>
          <cell r="C1200" t="str">
            <v>IN</v>
          </cell>
          <cell r="D1200" t="str">
            <v>Cooperative</v>
          </cell>
          <cell r="E1200">
            <v>1.0274560322203068E-2</v>
          </cell>
          <cell r="F1200">
            <v>1</v>
          </cell>
          <cell r="G1200">
            <v>13052.507883619921</v>
          </cell>
          <cell r="H1200">
            <v>13052.507883619921</v>
          </cell>
          <cell r="I1200">
            <v>11.608880937499999</v>
          </cell>
          <cell r="J1200">
            <v>67579</v>
          </cell>
          <cell r="K1200">
            <v>438747</v>
          </cell>
          <cell r="L1200">
            <v>33614</v>
          </cell>
          <cell r="M1200">
            <v>0.14335448199988263</v>
          </cell>
          <cell r="N1200">
            <v>0.14335448199988263</v>
          </cell>
          <cell r="O1200">
            <v>9008.9726508941021</v>
          </cell>
          <cell r="P1200">
            <v>25362.810844048479</v>
          </cell>
          <cell r="Q1200">
            <v>40044.918336489689</v>
          </cell>
          <cell r="R1200">
            <v>49855.602535684295</v>
          </cell>
          <cell r="S1200">
            <v>111215.25235835489</v>
          </cell>
          <cell r="T1200">
            <v>1440.9858333481534</v>
          </cell>
          <cell r="U1200">
            <v>1472.2104151715769</v>
          </cell>
          <cell r="V1200">
            <v>1536.9033592928679</v>
          </cell>
          <cell r="W1200">
            <v>1580.7689897056191</v>
          </cell>
          <cell r="X1200">
            <v>1719.9729573528202</v>
          </cell>
          <cell r="Y1200">
            <v>497.70828848199022</v>
          </cell>
          <cell r="Z1200">
            <v>542.74166672680792</v>
          </cell>
          <cell r="AA1200">
            <v>585.97558840516399</v>
          </cell>
          <cell r="AB1200">
            <v>590.74332129832567</v>
          </cell>
          <cell r="AC1200">
            <v>650.54156836208108</v>
          </cell>
          <cell r="AD1200">
            <v>19.623452701321135</v>
          </cell>
          <cell r="AE1200">
            <v>25.177703588502418</v>
          </cell>
          <cell r="AF1200">
            <v>27.004471053849933</v>
          </cell>
          <cell r="AG1200">
            <v>26.285653846482841</v>
          </cell>
          <cell r="AH1200">
            <v>23.917659676558895</v>
          </cell>
        </row>
        <row r="1201">
          <cell r="B1201">
            <v>18940</v>
          </cell>
          <cell r="C1201" t="str">
            <v>IN</v>
          </cell>
          <cell r="D1201" t="str">
            <v>Cooperative</v>
          </cell>
          <cell r="E1201">
            <v>0.21306931272684701</v>
          </cell>
          <cell r="F1201">
            <v>1</v>
          </cell>
          <cell r="G1201">
            <v>12246.041366770211</v>
          </cell>
          <cell r="H1201">
            <v>12246.041366770211</v>
          </cell>
          <cell r="I1201">
            <v>11.608880937499999</v>
          </cell>
          <cell r="J1201">
            <v>45645.7</v>
          </cell>
          <cell r="K1201">
            <v>323271</v>
          </cell>
          <cell r="L1201">
            <v>26398</v>
          </cell>
          <cell r="M1201">
            <v>0.12982384789276644</v>
          </cell>
          <cell r="N1201">
            <v>0.12982384789276644</v>
          </cell>
          <cell r="O1201">
            <v>9008.9726508941021</v>
          </cell>
          <cell r="P1201">
            <v>25362.810844048479</v>
          </cell>
          <cell r="Q1201">
            <v>40044.918336489689</v>
          </cell>
          <cell r="R1201">
            <v>49855.602535684295</v>
          </cell>
          <cell r="S1201">
            <v>111215.25235835489</v>
          </cell>
          <cell r="T1201">
            <v>1440.9858333481534</v>
          </cell>
          <cell r="U1201">
            <v>1472.2104151715769</v>
          </cell>
          <cell r="V1201">
            <v>1536.9033592928679</v>
          </cell>
          <cell r="W1201">
            <v>1580.7689897056191</v>
          </cell>
          <cell r="X1201">
            <v>1719.9729573528202</v>
          </cell>
          <cell r="Y1201">
            <v>497.70828848199022</v>
          </cell>
          <cell r="Z1201">
            <v>542.74166672680792</v>
          </cell>
          <cell r="AA1201">
            <v>585.97558840516399</v>
          </cell>
          <cell r="AB1201">
            <v>590.74332129832567</v>
          </cell>
          <cell r="AC1201">
            <v>650.54156836208108</v>
          </cell>
          <cell r="AD1201">
            <v>19.623452701321135</v>
          </cell>
          <cell r="AE1201">
            <v>25.177703588502418</v>
          </cell>
          <cell r="AF1201">
            <v>27.004471053849933</v>
          </cell>
          <cell r="AG1201">
            <v>26.285653846482841</v>
          </cell>
          <cell r="AH1201">
            <v>23.917659676558895</v>
          </cell>
        </row>
        <row r="1202">
          <cell r="B1202">
            <v>19667</v>
          </cell>
          <cell r="C1202" t="str">
            <v>IN</v>
          </cell>
          <cell r="D1202" t="str">
            <v>Cooperative</v>
          </cell>
          <cell r="E1202">
            <v>1.0274560322203068E-2</v>
          </cell>
          <cell r="F1202">
            <v>1</v>
          </cell>
          <cell r="G1202">
            <v>13092.901878914405</v>
          </cell>
          <cell r="H1202">
            <v>13092.901878914405</v>
          </cell>
          <cell r="I1202">
            <v>11.608880937499999</v>
          </cell>
          <cell r="J1202">
            <v>35097</v>
          </cell>
          <cell r="K1202">
            <v>238317</v>
          </cell>
          <cell r="L1202">
            <v>18202</v>
          </cell>
          <cell r="M1202">
            <v>0.13663037798439684</v>
          </cell>
          <cell r="N1202">
            <v>0.13663037798439684</v>
          </cell>
          <cell r="O1202">
            <v>9008.9726508941021</v>
          </cell>
          <cell r="P1202">
            <v>25362.810844048479</v>
          </cell>
          <cell r="Q1202">
            <v>40044.918336489689</v>
          </cell>
          <cell r="R1202">
            <v>49855.602535684295</v>
          </cell>
          <cell r="S1202">
            <v>111215.25235835489</v>
          </cell>
          <cell r="T1202">
            <v>1440.9858333481534</v>
          </cell>
          <cell r="U1202">
            <v>1472.2104151715769</v>
          </cell>
          <cell r="V1202">
            <v>1536.9033592928679</v>
          </cell>
          <cell r="W1202">
            <v>1580.7689897056191</v>
          </cell>
          <cell r="X1202">
            <v>1719.9729573528202</v>
          </cell>
          <cell r="Y1202">
            <v>497.70828848199022</v>
          </cell>
          <cell r="Z1202">
            <v>542.74166672680792</v>
          </cell>
          <cell r="AA1202">
            <v>585.97558840516399</v>
          </cell>
          <cell r="AB1202">
            <v>590.74332129832567</v>
          </cell>
          <cell r="AC1202">
            <v>650.54156836208108</v>
          </cell>
          <cell r="AD1202">
            <v>19.623452701321135</v>
          </cell>
          <cell r="AE1202">
            <v>25.177703588502418</v>
          </cell>
          <cell r="AF1202">
            <v>27.004471053849933</v>
          </cell>
          <cell r="AG1202">
            <v>26.285653846482841</v>
          </cell>
          <cell r="AH1202">
            <v>23.917659676558895</v>
          </cell>
        </row>
        <row r="1203">
          <cell r="B1203">
            <v>20111</v>
          </cell>
          <cell r="C1203" t="str">
            <v>IN</v>
          </cell>
          <cell r="D1203" t="str">
            <v>Cooperative</v>
          </cell>
          <cell r="E1203">
            <v>1.0274560322203068E-2</v>
          </cell>
          <cell r="F1203">
            <v>0</v>
          </cell>
          <cell r="G1203">
            <v>0</v>
          </cell>
          <cell r="H1203">
            <v>9456.9656159360347</v>
          </cell>
          <cell r="I1203">
            <v>11.608880937499999</v>
          </cell>
          <cell r="J1203">
            <v>0</v>
          </cell>
          <cell r="K1203">
            <v>0</v>
          </cell>
          <cell r="L1203">
            <v>0</v>
          </cell>
          <cell r="M1203">
            <v>0</v>
          </cell>
          <cell r="N1203">
            <v>8.3577592240968723E-2</v>
          </cell>
          <cell r="O1203">
            <v>9008.9726508941021</v>
          </cell>
          <cell r="P1203">
            <v>25362.810844048479</v>
          </cell>
          <cell r="Q1203">
            <v>40044.918336489689</v>
          </cell>
          <cell r="R1203">
            <v>49855.602535684295</v>
          </cell>
          <cell r="S1203">
            <v>111215.25235835489</v>
          </cell>
          <cell r="T1203">
            <v>1440.9858333481534</v>
          </cell>
          <cell r="U1203">
            <v>1472.2104151715769</v>
          </cell>
          <cell r="V1203">
            <v>1536.9033592928679</v>
          </cell>
          <cell r="W1203">
            <v>1580.7689897056191</v>
          </cell>
          <cell r="X1203">
            <v>1719.9729573528202</v>
          </cell>
          <cell r="Y1203">
            <v>497.70828848199022</v>
          </cell>
          <cell r="Z1203">
            <v>542.74166672680792</v>
          </cell>
          <cell r="AA1203">
            <v>585.97558840516399</v>
          </cell>
          <cell r="AB1203">
            <v>590.74332129832567</v>
          </cell>
          <cell r="AC1203">
            <v>650.54156836208108</v>
          </cell>
          <cell r="AD1203">
            <v>19.623452701321135</v>
          </cell>
          <cell r="AE1203">
            <v>25.177703588502418</v>
          </cell>
          <cell r="AF1203">
            <v>27.004471053849933</v>
          </cell>
          <cell r="AG1203">
            <v>26.285653846482841</v>
          </cell>
          <cell r="AH1203">
            <v>23.917659676558895</v>
          </cell>
        </row>
        <row r="1204">
          <cell r="B1204">
            <v>15470</v>
          </cell>
          <cell r="C1204" t="str">
            <v>IN</v>
          </cell>
          <cell r="D1204" t="str">
            <v>Investor Owned</v>
          </cell>
          <cell r="E1204">
            <v>1.0274560322203068E-2</v>
          </cell>
          <cell r="F1204">
            <v>1</v>
          </cell>
          <cell r="G1204">
            <v>12189.68976963251</v>
          </cell>
          <cell r="H1204">
            <v>12189.68976963251</v>
          </cell>
          <cell r="I1204">
            <v>11.608880937499999</v>
          </cell>
          <cell r="J1204">
            <v>1060491.7</v>
          </cell>
          <cell r="K1204">
            <v>9081648</v>
          </cell>
          <cell r="L1204">
            <v>745027</v>
          </cell>
          <cell r="M1204">
            <v>0.10534481661713009</v>
          </cell>
          <cell r="N1204">
            <v>0.10534481661713009</v>
          </cell>
          <cell r="O1204">
            <v>9008.9726508941021</v>
          </cell>
          <cell r="P1204">
            <v>25362.810844048479</v>
          </cell>
          <cell r="Q1204">
            <v>40044.918336489689</v>
          </cell>
          <cell r="R1204">
            <v>49855.602535684295</v>
          </cell>
          <cell r="S1204">
            <v>111215.25235835489</v>
          </cell>
          <cell r="T1204">
            <v>1440.9858333481534</v>
          </cell>
          <cell r="U1204">
            <v>1472.2104151715769</v>
          </cell>
          <cell r="V1204">
            <v>1536.9033592928679</v>
          </cell>
          <cell r="W1204">
            <v>1580.7689897056191</v>
          </cell>
          <cell r="X1204">
            <v>1719.9729573528202</v>
          </cell>
          <cell r="Y1204">
            <v>497.70828848199022</v>
          </cell>
          <cell r="Z1204">
            <v>542.74166672680792</v>
          </cell>
          <cell r="AA1204">
            <v>585.97558840516399</v>
          </cell>
          <cell r="AB1204">
            <v>590.74332129832567</v>
          </cell>
          <cell r="AC1204">
            <v>650.54156836208108</v>
          </cell>
          <cell r="AD1204">
            <v>19.623452701321135</v>
          </cell>
          <cell r="AE1204">
            <v>25.177703588502418</v>
          </cell>
          <cell r="AF1204">
            <v>27.004471053849933</v>
          </cell>
          <cell r="AG1204">
            <v>26.285653846482841</v>
          </cell>
          <cell r="AH1204">
            <v>23.917659676558895</v>
          </cell>
        </row>
        <row r="1205">
          <cell r="B1205">
            <v>9324</v>
          </cell>
          <cell r="C1205" t="str">
            <v>IN</v>
          </cell>
          <cell r="D1205" t="str">
            <v>Investor Owned</v>
          </cell>
          <cell r="E1205">
            <v>1.0274560322203068E-2</v>
          </cell>
          <cell r="F1205">
            <v>1</v>
          </cell>
          <cell r="G1205">
            <v>10455.880214313051</v>
          </cell>
          <cell r="H1205">
            <v>10455.880214313051</v>
          </cell>
          <cell r="I1205">
            <v>11.608880937499999</v>
          </cell>
          <cell r="J1205">
            <v>790287</v>
          </cell>
          <cell r="K1205">
            <v>5464243</v>
          </cell>
          <cell r="L1205">
            <v>522600</v>
          </cell>
          <cell r="M1205">
            <v>0.13130554147477519</v>
          </cell>
          <cell r="N1205">
            <v>0.13130554147477519</v>
          </cell>
          <cell r="O1205">
            <v>9008.9726508941021</v>
          </cell>
          <cell r="P1205">
            <v>25362.810844048479</v>
          </cell>
          <cell r="Q1205">
            <v>40044.918336489689</v>
          </cell>
          <cell r="R1205">
            <v>49855.602535684295</v>
          </cell>
          <cell r="S1205">
            <v>111215.25235835489</v>
          </cell>
          <cell r="T1205">
            <v>1440.9858333481534</v>
          </cell>
          <cell r="U1205">
            <v>1472.2104151715769</v>
          </cell>
          <cell r="V1205">
            <v>1536.9033592928679</v>
          </cell>
          <cell r="W1205">
            <v>1580.7689897056191</v>
          </cell>
          <cell r="X1205">
            <v>1719.9729573528202</v>
          </cell>
          <cell r="Y1205">
            <v>497.70828848199022</v>
          </cell>
          <cell r="Z1205">
            <v>542.74166672680792</v>
          </cell>
          <cell r="AA1205">
            <v>585.97558840516399</v>
          </cell>
          <cell r="AB1205">
            <v>590.74332129832567</v>
          </cell>
          <cell r="AC1205">
            <v>650.54156836208108</v>
          </cell>
          <cell r="AD1205">
            <v>19.623452701321135</v>
          </cell>
          <cell r="AE1205">
            <v>25.177703588502418</v>
          </cell>
          <cell r="AF1205">
            <v>27.004471053849933</v>
          </cell>
          <cell r="AG1205">
            <v>26.285653846482841</v>
          </cell>
          <cell r="AH1205">
            <v>23.917659676558895</v>
          </cell>
        </row>
        <row r="1206">
          <cell r="B1206">
            <v>9273</v>
          </cell>
          <cell r="C1206" t="str">
            <v>IN</v>
          </cell>
          <cell r="D1206" t="str">
            <v>Investor Owned</v>
          </cell>
          <cell r="E1206">
            <v>1.0274560322203068E-2</v>
          </cell>
          <cell r="F1206">
            <v>1</v>
          </cell>
          <cell r="G1206">
            <v>11112.479011380496</v>
          </cell>
          <cell r="H1206">
            <v>11112.479011380496</v>
          </cell>
          <cell r="I1206">
            <v>11.608880937499999</v>
          </cell>
          <cell r="J1206">
            <v>566273</v>
          </cell>
          <cell r="K1206">
            <v>5003327</v>
          </cell>
          <cell r="L1206">
            <v>450244</v>
          </cell>
          <cell r="M1206">
            <v>0.10064324241332118</v>
          </cell>
          <cell r="N1206">
            <v>0.10064324241332118</v>
          </cell>
          <cell r="O1206">
            <v>9008.9726508941021</v>
          </cell>
          <cell r="P1206">
            <v>25362.810844048479</v>
          </cell>
          <cell r="Q1206">
            <v>40044.918336489689</v>
          </cell>
          <cell r="R1206">
            <v>49855.602535684295</v>
          </cell>
          <cell r="S1206">
            <v>111215.25235835489</v>
          </cell>
          <cell r="T1206">
            <v>1440.9858333481534</v>
          </cell>
          <cell r="U1206">
            <v>1472.2104151715769</v>
          </cell>
          <cell r="V1206">
            <v>1536.9033592928679</v>
          </cell>
          <cell r="W1206">
            <v>1580.7689897056191</v>
          </cell>
          <cell r="X1206">
            <v>1719.9729573528202</v>
          </cell>
          <cell r="Y1206">
            <v>497.70828848199022</v>
          </cell>
          <cell r="Z1206">
            <v>542.74166672680792</v>
          </cell>
          <cell r="AA1206">
            <v>585.97558840516399</v>
          </cell>
          <cell r="AB1206">
            <v>590.74332129832567</v>
          </cell>
          <cell r="AC1206">
            <v>650.54156836208108</v>
          </cell>
          <cell r="AD1206">
            <v>19.623452701321135</v>
          </cell>
          <cell r="AE1206">
            <v>25.177703588502418</v>
          </cell>
          <cell r="AF1206">
            <v>27.004471053849933</v>
          </cell>
          <cell r="AG1206">
            <v>26.285653846482841</v>
          </cell>
          <cell r="AH1206">
            <v>23.917659676558895</v>
          </cell>
        </row>
        <row r="1207">
          <cell r="B1207">
            <v>13756</v>
          </cell>
          <cell r="C1207" t="str">
            <v>IN</v>
          </cell>
          <cell r="D1207" t="str">
            <v>Investor Owned</v>
          </cell>
          <cell r="E1207">
            <v>1.0274560322203068E-2</v>
          </cell>
          <cell r="F1207">
            <v>1</v>
          </cell>
          <cell r="G1207">
            <v>8317.5082543312856</v>
          </cell>
          <cell r="H1207">
            <v>8317.5082543312856</v>
          </cell>
          <cell r="I1207">
            <v>11.608880937499999</v>
          </cell>
          <cell r="J1207">
            <v>527788.30000000005</v>
          </cell>
          <cell r="K1207">
            <v>3483963</v>
          </cell>
          <cell r="L1207">
            <v>418871</v>
          </cell>
          <cell r="M1207">
            <v>0.13474219364383069</v>
          </cell>
          <cell r="N1207">
            <v>0.13474219364383069</v>
          </cell>
          <cell r="O1207">
            <v>9008.9726508941021</v>
          </cell>
          <cell r="P1207">
            <v>25362.810844048479</v>
          </cell>
          <cell r="Q1207">
            <v>40044.918336489689</v>
          </cell>
          <cell r="R1207">
            <v>49855.602535684295</v>
          </cell>
          <cell r="S1207">
            <v>111215.25235835489</v>
          </cell>
          <cell r="T1207">
            <v>1440.9858333481534</v>
          </cell>
          <cell r="U1207">
            <v>1472.2104151715769</v>
          </cell>
          <cell r="V1207">
            <v>1536.9033592928679</v>
          </cell>
          <cell r="W1207">
            <v>1580.7689897056191</v>
          </cell>
          <cell r="X1207">
            <v>1719.9729573528202</v>
          </cell>
          <cell r="Y1207">
            <v>497.70828848199022</v>
          </cell>
          <cell r="Z1207">
            <v>542.74166672680792</v>
          </cell>
          <cell r="AA1207">
            <v>585.97558840516399</v>
          </cell>
          <cell r="AB1207">
            <v>590.74332129832567</v>
          </cell>
          <cell r="AC1207">
            <v>650.54156836208108</v>
          </cell>
          <cell r="AD1207">
            <v>19.623452701321135</v>
          </cell>
          <cell r="AE1207">
            <v>25.177703588502418</v>
          </cell>
          <cell r="AF1207">
            <v>27.004471053849933</v>
          </cell>
          <cell r="AG1207">
            <v>26.285653846482841</v>
          </cell>
          <cell r="AH1207">
            <v>23.917659676558895</v>
          </cell>
        </row>
        <row r="1208">
          <cell r="B1208">
            <v>17633</v>
          </cell>
          <cell r="C1208" t="str">
            <v>IN</v>
          </cell>
          <cell r="D1208" t="str">
            <v>Investor Owned</v>
          </cell>
          <cell r="E1208">
            <v>1.0274560322203068E-2</v>
          </cell>
          <cell r="F1208">
            <v>1</v>
          </cell>
          <cell r="G1208">
            <v>10687.11325092974</v>
          </cell>
          <cell r="H1208">
            <v>10687.11325092974</v>
          </cell>
          <cell r="I1208">
            <v>11.608880937499999</v>
          </cell>
          <cell r="J1208">
            <v>217419.6</v>
          </cell>
          <cell r="K1208">
            <v>1385114</v>
          </cell>
          <cell r="L1208">
            <v>129606</v>
          </cell>
          <cell r="M1208">
            <v>0.14393373579833321</v>
          </cell>
          <cell r="N1208">
            <v>0.14393373579833321</v>
          </cell>
          <cell r="O1208">
            <v>9008.9726508941021</v>
          </cell>
          <cell r="P1208">
            <v>25362.810844048479</v>
          </cell>
          <cell r="Q1208">
            <v>40044.918336489689</v>
          </cell>
          <cell r="R1208">
            <v>49855.602535684295</v>
          </cell>
          <cell r="S1208">
            <v>111215.25235835489</v>
          </cell>
          <cell r="T1208">
            <v>1440.9858333481534</v>
          </cell>
          <cell r="U1208">
            <v>1472.2104151715769</v>
          </cell>
          <cell r="V1208">
            <v>1536.9033592928679</v>
          </cell>
          <cell r="W1208">
            <v>1580.7689897056191</v>
          </cell>
          <cell r="X1208">
            <v>1719.9729573528202</v>
          </cell>
          <cell r="Y1208">
            <v>497.70828848199022</v>
          </cell>
          <cell r="Z1208">
            <v>542.74166672680792</v>
          </cell>
          <cell r="AA1208">
            <v>585.97558840516399</v>
          </cell>
          <cell r="AB1208">
            <v>590.74332129832567</v>
          </cell>
          <cell r="AC1208">
            <v>650.54156836208108</v>
          </cell>
          <cell r="AD1208">
            <v>19.623452701321135</v>
          </cell>
          <cell r="AE1208">
            <v>25.177703588502418</v>
          </cell>
          <cell r="AF1208">
            <v>27.004471053849933</v>
          </cell>
          <cell r="AG1208">
            <v>26.285653846482841</v>
          </cell>
          <cell r="AH1208">
            <v>23.917659676558895</v>
          </cell>
        </row>
        <row r="1209">
          <cell r="B1209">
            <v>261</v>
          </cell>
          <cell r="C1209" t="str">
            <v>IN</v>
          </cell>
          <cell r="D1209" t="str">
            <v>Investor Owned</v>
          </cell>
          <cell r="E1209">
            <v>1.0274560322203068E-2</v>
          </cell>
          <cell r="F1209">
            <v>0</v>
          </cell>
          <cell r="G1209">
            <v>0</v>
          </cell>
          <cell r="H1209">
            <v>8793.7784167645132</v>
          </cell>
          <cell r="I1209">
            <v>11.608880937499999</v>
          </cell>
          <cell r="J1209">
            <v>0</v>
          </cell>
          <cell r="K1209">
            <v>0</v>
          </cell>
          <cell r="L1209">
            <v>0</v>
          </cell>
          <cell r="M1209">
            <v>0</v>
          </cell>
          <cell r="N1209">
            <v>0.10266158832456507</v>
          </cell>
          <cell r="O1209">
            <v>9008.9726508941021</v>
          </cell>
          <cell r="P1209">
            <v>25362.810844048479</v>
          </cell>
          <cell r="Q1209">
            <v>40044.918336489689</v>
          </cell>
          <cell r="R1209">
            <v>49855.602535684295</v>
          </cell>
          <cell r="S1209">
            <v>111215.25235835489</v>
          </cell>
          <cell r="T1209">
            <v>1440.9858333481534</v>
          </cell>
          <cell r="U1209">
            <v>1472.2104151715769</v>
          </cell>
          <cell r="V1209">
            <v>1536.9033592928679</v>
          </cell>
          <cell r="W1209">
            <v>1580.7689897056191</v>
          </cell>
          <cell r="X1209">
            <v>1719.9729573528202</v>
          </cell>
          <cell r="Y1209">
            <v>497.70828848199022</v>
          </cell>
          <cell r="Z1209">
            <v>542.74166672680792</v>
          </cell>
          <cell r="AA1209">
            <v>585.97558840516399</v>
          </cell>
          <cell r="AB1209">
            <v>590.74332129832567</v>
          </cell>
          <cell r="AC1209">
            <v>650.54156836208108</v>
          </cell>
          <cell r="AD1209">
            <v>19.623452701321135</v>
          </cell>
          <cell r="AE1209">
            <v>25.177703588502418</v>
          </cell>
          <cell r="AF1209">
            <v>27.004471053849933</v>
          </cell>
          <cell r="AG1209">
            <v>26.285653846482841</v>
          </cell>
          <cell r="AH1209">
            <v>23.917659676558895</v>
          </cell>
        </row>
        <row r="1210">
          <cell r="B1210">
            <v>2192</v>
          </cell>
          <cell r="C1210" t="str">
            <v>IN</v>
          </cell>
          <cell r="D1210" t="str">
            <v>Municipal</v>
          </cell>
          <cell r="E1210">
            <v>1.0274560322203068E-2</v>
          </cell>
          <cell r="F1210">
            <v>0</v>
          </cell>
          <cell r="G1210">
            <v>0</v>
          </cell>
          <cell r="H1210">
            <v>1645.4725829833149</v>
          </cell>
          <cell r="I1210">
            <v>11.608880937499999</v>
          </cell>
          <cell r="J1210">
            <v>0</v>
          </cell>
          <cell r="K1210">
            <v>0</v>
          </cell>
          <cell r="L1210">
            <v>0</v>
          </cell>
          <cell r="M1210">
            <v>0</v>
          </cell>
          <cell r="N1210">
            <v>1.5245347310521748E-2</v>
          </cell>
          <cell r="O1210">
            <v>9008.9726508941021</v>
          </cell>
          <cell r="P1210">
            <v>25362.810844048479</v>
          </cell>
          <cell r="Q1210">
            <v>40044.918336489689</v>
          </cell>
          <cell r="R1210">
            <v>49855.602535684295</v>
          </cell>
          <cell r="S1210">
            <v>111215.25235835489</v>
          </cell>
          <cell r="T1210">
            <v>1440.9858333481534</v>
          </cell>
          <cell r="U1210">
            <v>1472.2104151715769</v>
          </cell>
          <cell r="V1210">
            <v>1536.9033592928679</v>
          </cell>
          <cell r="W1210">
            <v>1580.7689897056191</v>
          </cell>
          <cell r="X1210">
            <v>1719.9729573528202</v>
          </cell>
          <cell r="Y1210">
            <v>497.70828848199022</v>
          </cell>
          <cell r="Z1210">
            <v>542.74166672680792</v>
          </cell>
          <cell r="AA1210">
            <v>585.97558840516399</v>
          </cell>
          <cell r="AB1210">
            <v>590.74332129832567</v>
          </cell>
          <cell r="AC1210">
            <v>650.54156836208108</v>
          </cell>
          <cell r="AD1210">
            <v>19.623452701321135</v>
          </cell>
          <cell r="AE1210">
            <v>25.177703588502418</v>
          </cell>
          <cell r="AF1210">
            <v>27.004471053849933</v>
          </cell>
          <cell r="AG1210">
            <v>26.285653846482841</v>
          </cell>
          <cell r="AH1210">
            <v>23.917659676558895</v>
          </cell>
        </row>
        <row r="1211">
          <cell r="B1211">
            <v>2964</v>
          </cell>
          <cell r="C1211" t="str">
            <v>IN</v>
          </cell>
          <cell r="D1211" t="str">
            <v>Municipal</v>
          </cell>
          <cell r="E1211">
            <v>1.0274560322203068E-2</v>
          </cell>
          <cell r="F1211">
            <v>0</v>
          </cell>
          <cell r="G1211">
            <v>0</v>
          </cell>
          <cell r="H1211">
            <v>1645.4725829833149</v>
          </cell>
          <cell r="I1211">
            <v>11.608880937499999</v>
          </cell>
          <cell r="J1211">
            <v>0</v>
          </cell>
          <cell r="K1211">
            <v>0</v>
          </cell>
          <cell r="L1211">
            <v>0</v>
          </cell>
          <cell r="M1211">
            <v>0</v>
          </cell>
          <cell r="N1211">
            <v>1.5245347310521748E-2</v>
          </cell>
          <cell r="O1211">
            <v>9008.9726508941021</v>
          </cell>
          <cell r="P1211">
            <v>25362.810844048479</v>
          </cell>
          <cell r="Q1211">
            <v>40044.918336489689</v>
          </cell>
          <cell r="R1211">
            <v>49855.602535684295</v>
          </cell>
          <cell r="S1211">
            <v>111215.25235835489</v>
          </cell>
          <cell r="T1211">
            <v>1440.9858333481534</v>
          </cell>
          <cell r="U1211">
            <v>1472.2104151715769</v>
          </cell>
          <cell r="V1211">
            <v>1536.9033592928679</v>
          </cell>
          <cell r="W1211">
            <v>1580.7689897056191</v>
          </cell>
          <cell r="X1211">
            <v>1719.9729573528202</v>
          </cell>
          <cell r="Y1211">
            <v>497.70828848199022</v>
          </cell>
          <cell r="Z1211">
            <v>542.74166672680792</v>
          </cell>
          <cell r="AA1211">
            <v>585.97558840516399</v>
          </cell>
          <cell r="AB1211">
            <v>590.74332129832567</v>
          </cell>
          <cell r="AC1211">
            <v>650.54156836208108</v>
          </cell>
          <cell r="AD1211">
            <v>19.623452701321135</v>
          </cell>
          <cell r="AE1211">
            <v>25.177703588502418</v>
          </cell>
          <cell r="AF1211">
            <v>27.004471053849933</v>
          </cell>
          <cell r="AG1211">
            <v>26.285653846482841</v>
          </cell>
          <cell r="AH1211">
            <v>23.917659676558895</v>
          </cell>
        </row>
        <row r="1212">
          <cell r="B1212">
            <v>636</v>
          </cell>
          <cell r="C1212" t="str">
            <v>IN</v>
          </cell>
          <cell r="D1212" t="str">
            <v>Municipal</v>
          </cell>
          <cell r="E1212">
            <v>1.0274560322203068E-2</v>
          </cell>
          <cell r="F1212">
            <v>1</v>
          </cell>
          <cell r="G1212">
            <v>10362.422023325196</v>
          </cell>
          <cell r="H1212">
            <v>10362.422023325196</v>
          </cell>
          <cell r="I1212">
            <v>11.608880937499999</v>
          </cell>
          <cell r="J1212">
            <v>35346.400000000001</v>
          </cell>
          <cell r="K1212">
            <v>305650</v>
          </cell>
          <cell r="L1212">
            <v>29496</v>
          </cell>
          <cell r="M1212">
            <v>0.10219994560579093</v>
          </cell>
          <cell r="N1212">
            <v>0.10219994560579093</v>
          </cell>
          <cell r="O1212">
            <v>9008.9726508941021</v>
          </cell>
          <cell r="P1212">
            <v>25362.810844048479</v>
          </cell>
          <cell r="Q1212">
            <v>40044.918336489689</v>
          </cell>
          <cell r="R1212">
            <v>49855.602535684295</v>
          </cell>
          <cell r="S1212">
            <v>111215.25235835489</v>
          </cell>
          <cell r="T1212">
            <v>1440.9858333481534</v>
          </cell>
          <cell r="U1212">
            <v>1472.2104151715769</v>
          </cell>
          <cell r="V1212">
            <v>1536.9033592928679</v>
          </cell>
          <cell r="W1212">
            <v>1580.7689897056191</v>
          </cell>
          <cell r="X1212">
            <v>1719.9729573528202</v>
          </cell>
          <cell r="Y1212">
            <v>497.70828848199022</v>
          </cell>
          <cell r="Z1212">
            <v>542.74166672680792</v>
          </cell>
          <cell r="AA1212">
            <v>585.97558840516399</v>
          </cell>
          <cell r="AB1212">
            <v>590.74332129832567</v>
          </cell>
          <cell r="AC1212">
            <v>650.54156836208108</v>
          </cell>
          <cell r="AD1212">
            <v>19.623452701321135</v>
          </cell>
          <cell r="AE1212">
            <v>25.177703588502418</v>
          </cell>
          <cell r="AF1212">
            <v>27.004471053849933</v>
          </cell>
          <cell r="AG1212">
            <v>26.285653846482841</v>
          </cell>
          <cell r="AH1212">
            <v>23.917659676558895</v>
          </cell>
        </row>
        <row r="1213">
          <cell r="B1213">
            <v>994</v>
          </cell>
          <cell r="C1213" t="str">
            <v>IN</v>
          </cell>
          <cell r="D1213" t="str">
            <v>Municipal</v>
          </cell>
          <cell r="E1213">
            <v>1.0274560322203068E-2</v>
          </cell>
          <cell r="F1213">
            <v>1</v>
          </cell>
          <cell r="G1213">
            <v>9994.1087613293057</v>
          </cell>
          <cell r="H1213">
            <v>9994.1087613293057</v>
          </cell>
          <cell r="I1213">
            <v>11.608880937499999</v>
          </cell>
          <cell r="J1213">
            <v>6299.2</v>
          </cell>
          <cell r="K1213">
            <v>66161</v>
          </cell>
          <cell r="L1213">
            <v>6620</v>
          </cell>
          <cell r="M1213">
            <v>8.1271300287556109E-2</v>
          </cell>
          <cell r="N1213">
            <v>8.1271300287556109E-2</v>
          </cell>
          <cell r="O1213">
            <v>9008.9726508941021</v>
          </cell>
          <cell r="P1213">
            <v>25362.810844048479</v>
          </cell>
          <cell r="Q1213">
            <v>40044.918336489689</v>
          </cell>
          <cell r="R1213">
            <v>49855.602535684295</v>
          </cell>
          <cell r="S1213">
            <v>111215.25235835489</v>
          </cell>
          <cell r="T1213">
            <v>1440.9858333481534</v>
          </cell>
          <cell r="U1213">
            <v>1472.2104151715769</v>
          </cell>
          <cell r="V1213">
            <v>1536.9033592928679</v>
          </cell>
          <cell r="W1213">
            <v>1580.7689897056191</v>
          </cell>
          <cell r="X1213">
            <v>1719.9729573528202</v>
          </cell>
          <cell r="Y1213">
            <v>497.70828848199022</v>
          </cell>
          <cell r="Z1213">
            <v>542.74166672680792</v>
          </cell>
          <cell r="AA1213">
            <v>585.97558840516399</v>
          </cell>
          <cell r="AB1213">
            <v>590.74332129832567</v>
          </cell>
          <cell r="AC1213">
            <v>650.54156836208108</v>
          </cell>
          <cell r="AD1213">
            <v>19.623452701321135</v>
          </cell>
          <cell r="AE1213">
            <v>25.177703588502418</v>
          </cell>
          <cell r="AF1213">
            <v>27.004471053849933</v>
          </cell>
          <cell r="AG1213">
            <v>26.285653846482841</v>
          </cell>
          <cell r="AH1213">
            <v>23.917659676558895</v>
          </cell>
        </row>
        <row r="1214">
          <cell r="B1214">
            <v>1896</v>
          </cell>
          <cell r="C1214" t="str">
            <v>IN</v>
          </cell>
          <cell r="D1214" t="str">
            <v>Municipal</v>
          </cell>
          <cell r="E1214">
            <v>1.0274560322203068E-2</v>
          </cell>
          <cell r="F1214">
            <v>1</v>
          </cell>
          <cell r="G1214">
            <v>10205.498981670062</v>
          </cell>
          <cell r="H1214">
            <v>10205.498981670062</v>
          </cell>
          <cell r="I1214">
            <v>11.608880937499999</v>
          </cell>
          <cell r="J1214">
            <v>4650</v>
          </cell>
          <cell r="K1214">
            <v>50109</v>
          </cell>
          <cell r="L1214">
            <v>4910</v>
          </cell>
          <cell r="M1214">
            <v>7.914755303762798E-2</v>
          </cell>
          <cell r="N1214">
            <v>7.914755303762798E-2</v>
          </cell>
          <cell r="O1214">
            <v>9008.9726508941021</v>
          </cell>
          <cell r="P1214">
            <v>25362.810844048479</v>
          </cell>
          <cell r="Q1214">
            <v>40044.918336489689</v>
          </cell>
          <cell r="R1214">
            <v>49855.602535684295</v>
          </cell>
          <cell r="S1214">
            <v>111215.25235835489</v>
          </cell>
          <cell r="T1214">
            <v>1440.9858333481534</v>
          </cell>
          <cell r="U1214">
            <v>1472.2104151715769</v>
          </cell>
          <cell r="V1214">
            <v>1536.9033592928679</v>
          </cell>
          <cell r="W1214">
            <v>1580.7689897056191</v>
          </cell>
          <cell r="X1214">
            <v>1719.9729573528202</v>
          </cell>
          <cell r="Y1214">
            <v>497.70828848199022</v>
          </cell>
          <cell r="Z1214">
            <v>542.74166672680792</v>
          </cell>
          <cell r="AA1214">
            <v>585.97558840516399</v>
          </cell>
          <cell r="AB1214">
            <v>590.74332129832567</v>
          </cell>
          <cell r="AC1214">
            <v>650.54156836208108</v>
          </cell>
          <cell r="AD1214">
            <v>19.623452701321135</v>
          </cell>
          <cell r="AE1214">
            <v>25.177703588502418</v>
          </cell>
          <cell r="AF1214">
            <v>27.004471053849933</v>
          </cell>
          <cell r="AG1214">
            <v>26.285653846482841</v>
          </cell>
          <cell r="AH1214">
            <v>23.917659676558895</v>
          </cell>
        </row>
        <row r="1215">
          <cell r="B1215">
            <v>4007</v>
          </cell>
          <cell r="C1215" t="str">
            <v>IN</v>
          </cell>
          <cell r="D1215" t="str">
            <v>Municipal</v>
          </cell>
          <cell r="E1215">
            <v>1.0274560322203068E-2</v>
          </cell>
          <cell r="F1215">
            <v>0</v>
          </cell>
          <cell r="G1215">
            <v>0</v>
          </cell>
          <cell r="H1215">
            <v>1645.4725829833149</v>
          </cell>
          <cell r="I1215">
            <v>11.608880937499999</v>
          </cell>
          <cell r="J1215">
            <v>0</v>
          </cell>
          <cell r="K1215">
            <v>0</v>
          </cell>
          <cell r="L1215">
            <v>0</v>
          </cell>
          <cell r="M1215">
            <v>0</v>
          </cell>
          <cell r="N1215">
            <v>1.5245347310521748E-2</v>
          </cell>
          <cell r="O1215">
            <v>9008.9726508941021</v>
          </cell>
          <cell r="P1215">
            <v>25362.810844048479</v>
          </cell>
          <cell r="Q1215">
            <v>40044.918336489689</v>
          </cell>
          <cell r="R1215">
            <v>49855.602535684295</v>
          </cell>
          <cell r="S1215">
            <v>111215.25235835489</v>
          </cell>
          <cell r="T1215">
            <v>1440.9858333481534</v>
          </cell>
          <cell r="U1215">
            <v>1472.2104151715769</v>
          </cell>
          <cell r="V1215">
            <v>1536.9033592928679</v>
          </cell>
          <cell r="W1215">
            <v>1580.7689897056191</v>
          </cell>
          <cell r="X1215">
            <v>1719.9729573528202</v>
          </cell>
          <cell r="Y1215">
            <v>497.70828848199022</v>
          </cell>
          <cell r="Z1215">
            <v>542.74166672680792</v>
          </cell>
          <cell r="AA1215">
            <v>585.97558840516399</v>
          </cell>
          <cell r="AB1215">
            <v>590.74332129832567</v>
          </cell>
          <cell r="AC1215">
            <v>650.54156836208108</v>
          </cell>
          <cell r="AD1215">
            <v>19.623452701321135</v>
          </cell>
          <cell r="AE1215">
            <v>25.177703588502418</v>
          </cell>
          <cell r="AF1215">
            <v>27.004471053849933</v>
          </cell>
          <cell r="AG1215">
            <v>26.285653846482841</v>
          </cell>
          <cell r="AH1215">
            <v>23.917659676558895</v>
          </cell>
        </row>
        <row r="1216">
          <cell r="B1216">
            <v>4429</v>
          </cell>
          <cell r="C1216" t="str">
            <v>IN</v>
          </cell>
          <cell r="D1216" t="str">
            <v>Municipal</v>
          </cell>
          <cell r="E1216">
            <v>1.0274560322203068E-2</v>
          </cell>
          <cell r="F1216">
            <v>0</v>
          </cell>
          <cell r="G1216">
            <v>0</v>
          </cell>
          <cell r="H1216">
            <v>1645.4725829833149</v>
          </cell>
          <cell r="I1216">
            <v>11.608880937499999</v>
          </cell>
          <cell r="J1216">
            <v>0</v>
          </cell>
          <cell r="K1216">
            <v>0</v>
          </cell>
          <cell r="L1216">
            <v>0</v>
          </cell>
          <cell r="M1216">
            <v>0</v>
          </cell>
          <cell r="N1216">
            <v>1.5245347310521748E-2</v>
          </cell>
          <cell r="O1216">
            <v>9008.9726508941021</v>
          </cell>
          <cell r="P1216">
            <v>25362.810844048479</v>
          </cell>
          <cell r="Q1216">
            <v>40044.918336489689</v>
          </cell>
          <cell r="R1216">
            <v>49855.602535684295</v>
          </cell>
          <cell r="S1216">
            <v>111215.25235835489</v>
          </cell>
          <cell r="T1216">
            <v>1440.9858333481534</v>
          </cell>
          <cell r="U1216">
            <v>1472.2104151715769</v>
          </cell>
          <cell r="V1216">
            <v>1536.9033592928679</v>
          </cell>
          <cell r="W1216">
            <v>1580.7689897056191</v>
          </cell>
          <cell r="X1216">
            <v>1719.9729573528202</v>
          </cell>
          <cell r="Y1216">
            <v>497.70828848199022</v>
          </cell>
          <cell r="Z1216">
            <v>542.74166672680792</v>
          </cell>
          <cell r="AA1216">
            <v>585.97558840516399</v>
          </cell>
          <cell r="AB1216">
            <v>590.74332129832567</v>
          </cell>
          <cell r="AC1216">
            <v>650.54156836208108</v>
          </cell>
          <cell r="AD1216">
            <v>19.623452701321135</v>
          </cell>
          <cell r="AE1216">
            <v>25.177703588502418</v>
          </cell>
          <cell r="AF1216">
            <v>27.004471053849933</v>
          </cell>
          <cell r="AG1216">
            <v>26.285653846482841</v>
          </cell>
          <cell r="AH1216">
            <v>23.917659676558895</v>
          </cell>
        </row>
        <row r="1217">
          <cell r="B1217">
            <v>6707</v>
          </cell>
          <cell r="C1217" t="str">
            <v>IN</v>
          </cell>
          <cell r="D1217" t="str">
            <v>Municipal</v>
          </cell>
          <cell r="E1217">
            <v>1.0274560322203068E-2</v>
          </cell>
          <cell r="F1217">
            <v>1</v>
          </cell>
          <cell r="G1217">
            <v>9832.0630409507812</v>
          </cell>
          <cell r="H1217">
            <v>9832.0630409507812</v>
          </cell>
          <cell r="I1217">
            <v>11.608880937499999</v>
          </cell>
          <cell r="J1217">
            <v>7868</v>
          </cell>
          <cell r="K1217">
            <v>76110</v>
          </cell>
          <cell r="L1217">
            <v>7741</v>
          </cell>
          <cell r="M1217">
            <v>8.9208091340871765E-2</v>
          </cell>
          <cell r="N1217">
            <v>8.9208091340871765E-2</v>
          </cell>
          <cell r="O1217">
            <v>9008.9726508941021</v>
          </cell>
          <cell r="P1217">
            <v>25362.810844048479</v>
          </cell>
          <cell r="Q1217">
            <v>40044.918336489689</v>
          </cell>
          <cell r="R1217">
            <v>49855.602535684295</v>
          </cell>
          <cell r="S1217">
            <v>111215.25235835489</v>
          </cell>
          <cell r="T1217">
            <v>1440.9858333481534</v>
          </cell>
          <cell r="U1217">
            <v>1472.2104151715769</v>
          </cell>
          <cell r="V1217">
            <v>1536.9033592928679</v>
          </cell>
          <cell r="W1217">
            <v>1580.7689897056191</v>
          </cell>
          <cell r="X1217">
            <v>1719.9729573528202</v>
          </cell>
          <cell r="Y1217">
            <v>497.70828848199022</v>
          </cell>
          <cell r="Z1217">
            <v>542.74166672680792</v>
          </cell>
          <cell r="AA1217">
            <v>585.97558840516399</v>
          </cell>
          <cell r="AB1217">
            <v>590.74332129832567</v>
          </cell>
          <cell r="AC1217">
            <v>650.54156836208108</v>
          </cell>
          <cell r="AD1217">
            <v>19.623452701321135</v>
          </cell>
          <cell r="AE1217">
            <v>25.177703588502418</v>
          </cell>
          <cell r="AF1217">
            <v>27.004471053849933</v>
          </cell>
          <cell r="AG1217">
            <v>26.285653846482841</v>
          </cell>
          <cell r="AH1217">
            <v>23.917659676558895</v>
          </cell>
        </row>
        <row r="1218">
          <cell r="B1218">
            <v>6970</v>
          </cell>
          <cell r="C1218" t="str">
            <v>IN</v>
          </cell>
          <cell r="D1218" t="str">
            <v>Municipal</v>
          </cell>
          <cell r="E1218">
            <v>1.0274560322203068E-2</v>
          </cell>
          <cell r="F1218">
            <v>0</v>
          </cell>
          <cell r="G1218">
            <v>0</v>
          </cell>
          <cell r="H1218">
            <v>1645.4725829833149</v>
          </cell>
          <cell r="I1218">
            <v>11.608880937499999</v>
          </cell>
          <cell r="J1218">
            <v>0</v>
          </cell>
          <cell r="K1218">
            <v>0</v>
          </cell>
          <cell r="L1218">
            <v>0</v>
          </cell>
          <cell r="M1218">
            <v>0</v>
          </cell>
          <cell r="N1218">
            <v>1.5245347310521748E-2</v>
          </cell>
          <cell r="O1218">
            <v>9008.9726508941021</v>
          </cell>
          <cell r="P1218">
            <v>25362.810844048479</v>
          </cell>
          <cell r="Q1218">
            <v>40044.918336489689</v>
          </cell>
          <cell r="R1218">
            <v>49855.602535684295</v>
          </cell>
          <cell r="S1218">
            <v>111215.25235835489</v>
          </cell>
          <cell r="T1218">
            <v>1440.9858333481534</v>
          </cell>
          <cell r="U1218">
            <v>1472.2104151715769</v>
          </cell>
          <cell r="V1218">
            <v>1536.9033592928679</v>
          </cell>
          <cell r="W1218">
            <v>1580.7689897056191</v>
          </cell>
          <cell r="X1218">
            <v>1719.9729573528202</v>
          </cell>
          <cell r="Y1218">
            <v>497.70828848199022</v>
          </cell>
          <cell r="Z1218">
            <v>542.74166672680792</v>
          </cell>
          <cell r="AA1218">
            <v>585.97558840516399</v>
          </cell>
          <cell r="AB1218">
            <v>590.74332129832567</v>
          </cell>
          <cell r="AC1218">
            <v>650.54156836208108</v>
          </cell>
          <cell r="AD1218">
            <v>19.623452701321135</v>
          </cell>
          <cell r="AE1218">
            <v>25.177703588502418</v>
          </cell>
          <cell r="AF1218">
            <v>27.004471053849933</v>
          </cell>
          <cell r="AG1218">
            <v>26.285653846482841</v>
          </cell>
          <cell r="AH1218">
            <v>23.917659676558895</v>
          </cell>
        </row>
        <row r="1219">
          <cell r="B1219">
            <v>6993</v>
          </cell>
          <cell r="C1219" t="str">
            <v>IN</v>
          </cell>
          <cell r="D1219" t="str">
            <v>Municipal</v>
          </cell>
          <cell r="E1219">
            <v>1.0274560322203068E-2</v>
          </cell>
          <cell r="F1219">
            <v>0</v>
          </cell>
          <cell r="G1219">
            <v>0</v>
          </cell>
          <cell r="H1219">
            <v>1645.4725829833149</v>
          </cell>
          <cell r="I1219">
            <v>11.608880937499999</v>
          </cell>
          <cell r="J1219">
            <v>0</v>
          </cell>
          <cell r="K1219">
            <v>0</v>
          </cell>
          <cell r="L1219">
            <v>0</v>
          </cell>
          <cell r="M1219">
            <v>0</v>
          </cell>
          <cell r="N1219">
            <v>1.5245347310521748E-2</v>
          </cell>
          <cell r="O1219">
            <v>9008.9726508941021</v>
          </cell>
          <cell r="P1219">
            <v>25362.810844048479</v>
          </cell>
          <cell r="Q1219">
            <v>40044.918336489689</v>
          </cell>
          <cell r="R1219">
            <v>49855.602535684295</v>
          </cell>
          <cell r="S1219">
            <v>111215.25235835489</v>
          </cell>
          <cell r="T1219">
            <v>1440.9858333481534</v>
          </cell>
          <cell r="U1219">
            <v>1472.2104151715769</v>
          </cell>
          <cell r="V1219">
            <v>1536.9033592928679</v>
          </cell>
          <cell r="W1219">
            <v>1580.7689897056191</v>
          </cell>
          <cell r="X1219">
            <v>1719.9729573528202</v>
          </cell>
          <cell r="Y1219">
            <v>497.70828848199022</v>
          </cell>
          <cell r="Z1219">
            <v>542.74166672680792</v>
          </cell>
          <cell r="AA1219">
            <v>585.97558840516399</v>
          </cell>
          <cell r="AB1219">
            <v>590.74332129832567</v>
          </cell>
          <cell r="AC1219">
            <v>650.54156836208108</v>
          </cell>
          <cell r="AD1219">
            <v>19.623452701321135</v>
          </cell>
          <cell r="AE1219">
            <v>25.177703588502418</v>
          </cell>
          <cell r="AF1219">
            <v>27.004471053849933</v>
          </cell>
          <cell r="AG1219">
            <v>26.285653846482841</v>
          </cell>
          <cell r="AH1219">
            <v>23.917659676558895</v>
          </cell>
        </row>
        <row r="1220">
          <cell r="B1220">
            <v>6907</v>
          </cell>
          <cell r="C1220" t="str">
            <v>IN</v>
          </cell>
          <cell r="D1220" t="str">
            <v>Municipal</v>
          </cell>
          <cell r="E1220">
            <v>1.0274560322203068E-2</v>
          </cell>
          <cell r="F1220">
            <v>0</v>
          </cell>
          <cell r="G1220">
            <v>0</v>
          </cell>
          <cell r="H1220">
            <v>1645.4725829833149</v>
          </cell>
          <cell r="I1220">
            <v>11.608880937499999</v>
          </cell>
          <cell r="J1220">
            <v>0</v>
          </cell>
          <cell r="K1220">
            <v>0</v>
          </cell>
          <cell r="L1220">
            <v>0</v>
          </cell>
          <cell r="M1220">
            <v>0</v>
          </cell>
          <cell r="N1220">
            <v>1.5245347310521748E-2</v>
          </cell>
          <cell r="O1220">
            <v>9008.9726508941021</v>
          </cell>
          <cell r="P1220">
            <v>25362.810844048479</v>
          </cell>
          <cell r="Q1220">
            <v>40044.918336489689</v>
          </cell>
          <cell r="R1220">
            <v>49855.602535684295</v>
          </cell>
          <cell r="S1220">
            <v>111215.25235835489</v>
          </cell>
          <cell r="T1220">
            <v>1440.9858333481534</v>
          </cell>
          <cell r="U1220">
            <v>1472.2104151715769</v>
          </cell>
          <cell r="V1220">
            <v>1536.9033592928679</v>
          </cell>
          <cell r="W1220">
            <v>1580.7689897056191</v>
          </cell>
          <cell r="X1220">
            <v>1719.9729573528202</v>
          </cell>
          <cell r="Y1220">
            <v>497.70828848199022</v>
          </cell>
          <cell r="Z1220">
            <v>542.74166672680792</v>
          </cell>
          <cell r="AA1220">
            <v>585.97558840516399</v>
          </cell>
          <cell r="AB1220">
            <v>590.74332129832567</v>
          </cell>
          <cell r="AC1220">
            <v>650.54156836208108</v>
          </cell>
          <cell r="AD1220">
            <v>19.623452701321135</v>
          </cell>
          <cell r="AE1220">
            <v>25.177703588502418</v>
          </cell>
          <cell r="AF1220">
            <v>27.004471053849933</v>
          </cell>
          <cell r="AG1220">
            <v>26.285653846482841</v>
          </cell>
          <cell r="AH1220">
            <v>23.917659676558895</v>
          </cell>
        </row>
        <row r="1221">
          <cell r="B1221">
            <v>7627</v>
          </cell>
          <cell r="C1221" t="str">
            <v>IN</v>
          </cell>
          <cell r="D1221" t="str">
            <v>Municipal</v>
          </cell>
          <cell r="E1221">
            <v>1.0274560322203068E-2</v>
          </cell>
          <cell r="F1221">
            <v>1</v>
          </cell>
          <cell r="G1221">
            <v>9850.7491729908543</v>
          </cell>
          <cell r="H1221">
            <v>9850.7491729908543</v>
          </cell>
          <cell r="I1221">
            <v>11.608880937499999</v>
          </cell>
          <cell r="J1221">
            <v>11020</v>
          </cell>
          <cell r="K1221">
            <v>101246</v>
          </cell>
          <cell r="L1221">
            <v>10278</v>
          </cell>
          <cell r="M1221">
            <v>9.4702082657018558E-2</v>
          </cell>
          <cell r="N1221">
            <v>9.4702082657018558E-2</v>
          </cell>
          <cell r="O1221">
            <v>9008.9726508941021</v>
          </cell>
          <cell r="P1221">
            <v>25362.810844048479</v>
          </cell>
          <cell r="Q1221">
            <v>40044.918336489689</v>
          </cell>
          <cell r="R1221">
            <v>49855.602535684295</v>
          </cell>
          <cell r="S1221">
            <v>111215.25235835489</v>
          </cell>
          <cell r="T1221">
            <v>1440.9858333481534</v>
          </cell>
          <cell r="U1221">
            <v>1472.2104151715769</v>
          </cell>
          <cell r="V1221">
            <v>1536.9033592928679</v>
          </cell>
          <cell r="W1221">
            <v>1580.7689897056191</v>
          </cell>
          <cell r="X1221">
            <v>1719.9729573528202</v>
          </cell>
          <cell r="Y1221">
            <v>497.70828848199022</v>
          </cell>
          <cell r="Z1221">
            <v>542.74166672680792</v>
          </cell>
          <cell r="AA1221">
            <v>585.97558840516399</v>
          </cell>
          <cell r="AB1221">
            <v>590.74332129832567</v>
          </cell>
          <cell r="AC1221">
            <v>650.54156836208108</v>
          </cell>
          <cell r="AD1221">
            <v>19.623452701321135</v>
          </cell>
          <cell r="AE1221">
            <v>25.177703588502418</v>
          </cell>
          <cell r="AF1221">
            <v>27.004471053849933</v>
          </cell>
          <cell r="AG1221">
            <v>26.285653846482841</v>
          </cell>
          <cell r="AH1221">
            <v>23.917659676558895</v>
          </cell>
        </row>
        <row r="1222">
          <cell r="B1222">
            <v>7907</v>
          </cell>
          <cell r="C1222" t="str">
            <v>IN</v>
          </cell>
          <cell r="D1222" t="str">
            <v>Municipal</v>
          </cell>
          <cell r="E1222">
            <v>1.0274560322203068E-2</v>
          </cell>
          <cell r="F1222">
            <v>0</v>
          </cell>
          <cell r="G1222">
            <v>0</v>
          </cell>
          <cell r="H1222">
            <v>1645.4725829833149</v>
          </cell>
          <cell r="I1222">
            <v>11.608880937499999</v>
          </cell>
          <cell r="J1222">
            <v>0</v>
          </cell>
          <cell r="K1222">
            <v>0</v>
          </cell>
          <cell r="L1222">
            <v>0</v>
          </cell>
          <cell r="M1222">
            <v>0</v>
          </cell>
          <cell r="N1222">
            <v>1.5245347310521748E-2</v>
          </cell>
          <cell r="O1222">
            <v>9008.9726508941021</v>
          </cell>
          <cell r="P1222">
            <v>25362.810844048479</v>
          </cell>
          <cell r="Q1222">
            <v>40044.918336489689</v>
          </cell>
          <cell r="R1222">
            <v>49855.602535684295</v>
          </cell>
          <cell r="S1222">
            <v>111215.25235835489</v>
          </cell>
          <cell r="T1222">
            <v>1440.9858333481534</v>
          </cell>
          <cell r="U1222">
            <v>1472.2104151715769</v>
          </cell>
          <cell r="V1222">
            <v>1536.9033592928679</v>
          </cell>
          <cell r="W1222">
            <v>1580.7689897056191</v>
          </cell>
          <cell r="X1222">
            <v>1719.9729573528202</v>
          </cell>
          <cell r="Y1222">
            <v>497.70828848199022</v>
          </cell>
          <cell r="Z1222">
            <v>542.74166672680792</v>
          </cell>
          <cell r="AA1222">
            <v>585.97558840516399</v>
          </cell>
          <cell r="AB1222">
            <v>590.74332129832567</v>
          </cell>
          <cell r="AC1222">
            <v>650.54156836208108</v>
          </cell>
          <cell r="AD1222">
            <v>19.623452701321135</v>
          </cell>
          <cell r="AE1222">
            <v>25.177703588502418</v>
          </cell>
          <cell r="AF1222">
            <v>27.004471053849933</v>
          </cell>
          <cell r="AG1222">
            <v>26.285653846482841</v>
          </cell>
          <cell r="AH1222">
            <v>23.917659676558895</v>
          </cell>
        </row>
        <row r="1223">
          <cell r="B1223">
            <v>9088</v>
          </cell>
          <cell r="C1223" t="str">
            <v>IN</v>
          </cell>
          <cell r="D1223" t="str">
            <v>Municipal</v>
          </cell>
          <cell r="E1223">
            <v>1.0274560322203068E-2</v>
          </cell>
          <cell r="F1223">
            <v>0</v>
          </cell>
          <cell r="G1223">
            <v>0</v>
          </cell>
          <cell r="H1223">
            <v>1645.4725829833149</v>
          </cell>
          <cell r="I1223">
            <v>11.608880937499999</v>
          </cell>
          <cell r="J1223">
            <v>0</v>
          </cell>
          <cell r="K1223">
            <v>0</v>
          </cell>
          <cell r="L1223">
            <v>0</v>
          </cell>
          <cell r="M1223">
            <v>0</v>
          </cell>
          <cell r="N1223">
            <v>1.5245347310521748E-2</v>
          </cell>
          <cell r="O1223">
            <v>9008.9726508941021</v>
          </cell>
          <cell r="P1223">
            <v>25362.810844048479</v>
          </cell>
          <cell r="Q1223">
            <v>40044.918336489689</v>
          </cell>
          <cell r="R1223">
            <v>49855.602535684295</v>
          </cell>
          <cell r="S1223">
            <v>111215.25235835489</v>
          </cell>
          <cell r="T1223">
            <v>1440.9858333481534</v>
          </cell>
          <cell r="U1223">
            <v>1472.2104151715769</v>
          </cell>
          <cell r="V1223">
            <v>1536.9033592928679</v>
          </cell>
          <cell r="W1223">
            <v>1580.7689897056191</v>
          </cell>
          <cell r="X1223">
            <v>1719.9729573528202</v>
          </cell>
          <cell r="Y1223">
            <v>497.70828848199022</v>
          </cell>
          <cell r="Z1223">
            <v>542.74166672680792</v>
          </cell>
          <cell r="AA1223">
            <v>585.97558840516399</v>
          </cell>
          <cell r="AB1223">
            <v>590.74332129832567</v>
          </cell>
          <cell r="AC1223">
            <v>650.54156836208108</v>
          </cell>
          <cell r="AD1223">
            <v>19.623452701321135</v>
          </cell>
          <cell r="AE1223">
            <v>25.177703588502418</v>
          </cell>
          <cell r="AF1223">
            <v>27.004471053849933</v>
          </cell>
          <cell r="AG1223">
            <v>26.285653846482841</v>
          </cell>
          <cell r="AH1223">
            <v>23.917659676558895</v>
          </cell>
        </row>
        <row r="1224">
          <cell r="B1224">
            <v>9667</v>
          </cell>
          <cell r="C1224" t="str">
            <v>IN</v>
          </cell>
          <cell r="D1224" t="str">
            <v>Municipal</v>
          </cell>
          <cell r="E1224">
            <v>1.0274560322203068E-2</v>
          </cell>
          <cell r="F1224">
            <v>1</v>
          </cell>
          <cell r="G1224">
            <v>11342.939481268011</v>
          </cell>
          <cell r="H1224">
            <v>11342.939481268011</v>
          </cell>
          <cell r="I1224">
            <v>11.608880937499999</v>
          </cell>
          <cell r="J1224">
            <v>6709.3</v>
          </cell>
          <cell r="K1224">
            <v>70848</v>
          </cell>
          <cell r="L1224">
            <v>6246</v>
          </cell>
          <cell r="M1224">
            <v>8.241857435598042E-2</v>
          </cell>
          <cell r="N1224">
            <v>8.241857435598042E-2</v>
          </cell>
          <cell r="O1224">
            <v>9008.9726508941021</v>
          </cell>
          <cell r="P1224">
            <v>25362.810844048479</v>
          </cell>
          <cell r="Q1224">
            <v>40044.918336489689</v>
          </cell>
          <cell r="R1224">
            <v>49855.602535684295</v>
          </cell>
          <cell r="S1224">
            <v>111215.25235835489</v>
          </cell>
          <cell r="T1224">
            <v>1440.9858333481534</v>
          </cell>
          <cell r="U1224">
            <v>1472.2104151715769</v>
          </cell>
          <cell r="V1224">
            <v>1536.9033592928679</v>
          </cell>
          <cell r="W1224">
            <v>1580.7689897056191</v>
          </cell>
          <cell r="X1224">
            <v>1719.9729573528202</v>
          </cell>
          <cell r="Y1224">
            <v>497.70828848199022</v>
          </cell>
          <cell r="Z1224">
            <v>542.74166672680792</v>
          </cell>
          <cell r="AA1224">
            <v>585.97558840516399</v>
          </cell>
          <cell r="AB1224">
            <v>590.74332129832567</v>
          </cell>
          <cell r="AC1224">
            <v>650.54156836208108</v>
          </cell>
          <cell r="AD1224">
            <v>19.623452701321135</v>
          </cell>
          <cell r="AE1224">
            <v>25.177703588502418</v>
          </cell>
          <cell r="AF1224">
            <v>27.004471053849933</v>
          </cell>
          <cell r="AG1224">
            <v>26.285653846482841</v>
          </cell>
          <cell r="AH1224">
            <v>23.917659676558895</v>
          </cell>
        </row>
        <row r="1225">
          <cell r="B1225">
            <v>9613</v>
          </cell>
          <cell r="C1225" t="str">
            <v>IN</v>
          </cell>
          <cell r="D1225" t="str">
            <v>Municipal</v>
          </cell>
          <cell r="E1225">
            <v>1.0274560322203068E-2</v>
          </cell>
          <cell r="F1225">
            <v>1</v>
          </cell>
          <cell r="G1225">
            <v>9966.7669763182002</v>
          </cell>
          <cell r="H1225">
            <v>9966.7669763182002</v>
          </cell>
          <cell r="I1225">
            <v>11.608880937499999</v>
          </cell>
          <cell r="J1225">
            <v>8226.7999999999993</v>
          </cell>
          <cell r="K1225">
            <v>76176</v>
          </cell>
          <cell r="L1225">
            <v>7643</v>
          </cell>
          <cell r="M1225">
            <v>9.4020162202481744E-2</v>
          </cell>
          <cell r="N1225">
            <v>9.4020162202481744E-2</v>
          </cell>
          <cell r="O1225">
            <v>9008.9726508941021</v>
          </cell>
          <cell r="P1225">
            <v>25362.810844048479</v>
          </cell>
          <cell r="Q1225">
            <v>40044.918336489689</v>
          </cell>
          <cell r="R1225">
            <v>49855.602535684295</v>
          </cell>
          <cell r="S1225">
            <v>111215.25235835489</v>
          </cell>
          <cell r="T1225">
            <v>1440.9858333481534</v>
          </cell>
          <cell r="U1225">
            <v>1472.2104151715769</v>
          </cell>
          <cell r="V1225">
            <v>1536.9033592928679</v>
          </cell>
          <cell r="W1225">
            <v>1580.7689897056191</v>
          </cell>
          <cell r="X1225">
            <v>1719.9729573528202</v>
          </cell>
          <cell r="Y1225">
            <v>497.70828848199022</v>
          </cell>
          <cell r="Z1225">
            <v>542.74166672680792</v>
          </cell>
          <cell r="AA1225">
            <v>585.97558840516399</v>
          </cell>
          <cell r="AB1225">
            <v>590.74332129832567</v>
          </cell>
          <cell r="AC1225">
            <v>650.54156836208108</v>
          </cell>
          <cell r="AD1225">
            <v>19.623452701321135</v>
          </cell>
          <cell r="AE1225">
            <v>25.177703588502418</v>
          </cell>
          <cell r="AF1225">
            <v>27.004471053849933</v>
          </cell>
          <cell r="AG1225">
            <v>26.285653846482841</v>
          </cell>
          <cell r="AH1225">
            <v>23.917659676558895</v>
          </cell>
        </row>
        <row r="1226">
          <cell r="B1226">
            <v>10961</v>
          </cell>
          <cell r="C1226" t="str">
            <v>IN</v>
          </cell>
          <cell r="D1226" t="str">
            <v>Municipal</v>
          </cell>
          <cell r="E1226">
            <v>1.0274560322203068E-2</v>
          </cell>
          <cell r="F1226">
            <v>0</v>
          </cell>
          <cell r="G1226">
            <v>0</v>
          </cell>
          <cell r="H1226">
            <v>1645.4725829833149</v>
          </cell>
          <cell r="I1226">
            <v>11.608880937499999</v>
          </cell>
          <cell r="J1226">
            <v>0</v>
          </cell>
          <cell r="K1226">
            <v>0</v>
          </cell>
          <cell r="L1226">
            <v>0</v>
          </cell>
          <cell r="M1226">
            <v>0</v>
          </cell>
          <cell r="N1226">
            <v>1.5245347310521748E-2</v>
          </cell>
          <cell r="O1226">
            <v>9008.9726508941021</v>
          </cell>
          <cell r="P1226">
            <v>25362.810844048479</v>
          </cell>
          <cell r="Q1226">
            <v>40044.918336489689</v>
          </cell>
          <cell r="R1226">
            <v>49855.602535684295</v>
          </cell>
          <cell r="S1226">
            <v>111215.25235835489</v>
          </cell>
          <cell r="T1226">
            <v>1440.9858333481534</v>
          </cell>
          <cell r="U1226">
            <v>1472.2104151715769</v>
          </cell>
          <cell r="V1226">
            <v>1536.9033592928679</v>
          </cell>
          <cell r="W1226">
            <v>1580.7689897056191</v>
          </cell>
          <cell r="X1226">
            <v>1719.9729573528202</v>
          </cell>
          <cell r="Y1226">
            <v>497.70828848199022</v>
          </cell>
          <cell r="Z1226">
            <v>542.74166672680792</v>
          </cell>
          <cell r="AA1226">
            <v>585.97558840516399</v>
          </cell>
          <cell r="AB1226">
            <v>590.74332129832567</v>
          </cell>
          <cell r="AC1226">
            <v>650.54156836208108</v>
          </cell>
          <cell r="AD1226">
            <v>19.623452701321135</v>
          </cell>
          <cell r="AE1226">
            <v>25.177703588502418</v>
          </cell>
          <cell r="AF1226">
            <v>27.004471053849933</v>
          </cell>
          <cell r="AG1226">
            <v>26.285653846482841</v>
          </cell>
          <cell r="AH1226">
            <v>23.917659676558895</v>
          </cell>
        </row>
        <row r="1227">
          <cell r="B1227">
            <v>11055</v>
          </cell>
          <cell r="C1227" t="str">
            <v>IN</v>
          </cell>
          <cell r="D1227" t="str">
            <v>Municipal</v>
          </cell>
          <cell r="E1227">
            <v>1.0274560322203068E-2</v>
          </cell>
          <cell r="F1227">
            <v>0</v>
          </cell>
          <cell r="G1227">
            <v>0</v>
          </cell>
          <cell r="H1227">
            <v>1645.4725829833149</v>
          </cell>
          <cell r="I1227">
            <v>11.608880937499999</v>
          </cell>
          <cell r="J1227">
            <v>0</v>
          </cell>
          <cell r="K1227">
            <v>0</v>
          </cell>
          <cell r="L1227">
            <v>0</v>
          </cell>
          <cell r="M1227">
            <v>0</v>
          </cell>
          <cell r="N1227">
            <v>1.5245347310521748E-2</v>
          </cell>
          <cell r="O1227">
            <v>9008.9726508941021</v>
          </cell>
          <cell r="P1227">
            <v>25362.810844048479</v>
          </cell>
          <cell r="Q1227">
            <v>40044.918336489689</v>
          </cell>
          <cell r="R1227">
            <v>49855.602535684295</v>
          </cell>
          <cell r="S1227">
            <v>111215.25235835489</v>
          </cell>
          <cell r="T1227">
            <v>1440.9858333481534</v>
          </cell>
          <cell r="U1227">
            <v>1472.2104151715769</v>
          </cell>
          <cell r="V1227">
            <v>1536.9033592928679</v>
          </cell>
          <cell r="W1227">
            <v>1580.7689897056191</v>
          </cell>
          <cell r="X1227">
            <v>1719.9729573528202</v>
          </cell>
          <cell r="Y1227">
            <v>497.70828848199022</v>
          </cell>
          <cell r="Z1227">
            <v>542.74166672680792</v>
          </cell>
          <cell r="AA1227">
            <v>585.97558840516399</v>
          </cell>
          <cell r="AB1227">
            <v>590.74332129832567</v>
          </cell>
          <cell r="AC1227">
            <v>650.54156836208108</v>
          </cell>
          <cell r="AD1227">
            <v>19.623452701321135</v>
          </cell>
          <cell r="AE1227">
            <v>25.177703588502418</v>
          </cell>
          <cell r="AF1227">
            <v>27.004471053849933</v>
          </cell>
          <cell r="AG1227">
            <v>26.285653846482841</v>
          </cell>
          <cell r="AH1227">
            <v>23.917659676558895</v>
          </cell>
        </row>
        <row r="1228">
          <cell r="B1228">
            <v>11142</v>
          </cell>
          <cell r="C1228" t="str">
            <v>IN</v>
          </cell>
          <cell r="D1228" t="str">
            <v>Municipal</v>
          </cell>
          <cell r="E1228">
            <v>1.0274560322203068E-2</v>
          </cell>
          <cell r="F1228">
            <v>1</v>
          </cell>
          <cell r="G1228">
            <v>8330.2380093761276</v>
          </cell>
          <cell r="H1228">
            <v>8330.2380093761276</v>
          </cell>
          <cell r="I1228">
            <v>11.608880937499999</v>
          </cell>
          <cell r="J1228">
            <v>10693</v>
          </cell>
          <cell r="K1228">
            <v>92399</v>
          </cell>
          <cell r="L1228">
            <v>11092</v>
          </cell>
          <cell r="M1228">
            <v>9.9003360552549269E-2</v>
          </cell>
          <cell r="N1228">
            <v>9.9003360552549269E-2</v>
          </cell>
          <cell r="O1228">
            <v>9008.9726508941021</v>
          </cell>
          <cell r="P1228">
            <v>25362.810844048479</v>
          </cell>
          <cell r="Q1228">
            <v>40044.918336489689</v>
          </cell>
          <cell r="R1228">
            <v>49855.602535684295</v>
          </cell>
          <cell r="S1228">
            <v>111215.25235835489</v>
          </cell>
          <cell r="T1228">
            <v>1440.9858333481534</v>
          </cell>
          <cell r="U1228">
            <v>1472.2104151715769</v>
          </cell>
          <cell r="V1228">
            <v>1536.9033592928679</v>
          </cell>
          <cell r="W1228">
            <v>1580.7689897056191</v>
          </cell>
          <cell r="X1228">
            <v>1719.9729573528202</v>
          </cell>
          <cell r="Y1228">
            <v>497.70828848199022</v>
          </cell>
          <cell r="Z1228">
            <v>542.74166672680792</v>
          </cell>
          <cell r="AA1228">
            <v>585.97558840516399</v>
          </cell>
          <cell r="AB1228">
            <v>590.74332129832567</v>
          </cell>
          <cell r="AC1228">
            <v>650.54156836208108</v>
          </cell>
          <cell r="AD1228">
            <v>19.623452701321135</v>
          </cell>
          <cell r="AE1228">
            <v>25.177703588502418</v>
          </cell>
          <cell r="AF1228">
            <v>27.004471053849933</v>
          </cell>
          <cell r="AG1228">
            <v>26.285653846482841</v>
          </cell>
          <cell r="AH1228">
            <v>23.917659676558895</v>
          </cell>
        </row>
        <row r="1229">
          <cell r="B1229">
            <v>12674</v>
          </cell>
          <cell r="C1229" t="str">
            <v>IN</v>
          </cell>
          <cell r="D1229" t="str">
            <v>Municipal</v>
          </cell>
          <cell r="E1229">
            <v>1.0274560322203068E-2</v>
          </cell>
          <cell r="F1229">
            <v>1</v>
          </cell>
          <cell r="G1229">
            <v>7235.3748855787635</v>
          </cell>
          <cell r="H1229">
            <v>7235.3748855787635</v>
          </cell>
          <cell r="I1229">
            <v>11.608880937499999</v>
          </cell>
          <cell r="J1229">
            <v>20291.099999999999</v>
          </cell>
          <cell r="K1229">
            <v>173895</v>
          </cell>
          <cell r="L1229">
            <v>24034</v>
          </cell>
          <cell r="M1229">
            <v>9.7432392343526256E-2</v>
          </cell>
          <cell r="N1229">
            <v>9.7432392343526256E-2</v>
          </cell>
          <cell r="O1229">
            <v>9008.9726508941021</v>
          </cell>
          <cell r="P1229">
            <v>25362.810844048479</v>
          </cell>
          <cell r="Q1229">
            <v>40044.918336489689</v>
          </cell>
          <cell r="R1229">
            <v>49855.602535684295</v>
          </cell>
          <cell r="S1229">
            <v>111215.25235835489</v>
          </cell>
          <cell r="T1229">
            <v>1440.9858333481534</v>
          </cell>
          <cell r="U1229">
            <v>1472.2104151715769</v>
          </cell>
          <cell r="V1229">
            <v>1536.9033592928679</v>
          </cell>
          <cell r="W1229">
            <v>1580.7689897056191</v>
          </cell>
          <cell r="X1229">
            <v>1719.9729573528202</v>
          </cell>
          <cell r="Y1229">
            <v>497.70828848199022</v>
          </cell>
          <cell r="Z1229">
            <v>542.74166672680792</v>
          </cell>
          <cell r="AA1229">
            <v>585.97558840516399</v>
          </cell>
          <cell r="AB1229">
            <v>590.74332129832567</v>
          </cell>
          <cell r="AC1229">
            <v>650.54156836208108</v>
          </cell>
          <cell r="AD1229">
            <v>19.623452701321135</v>
          </cell>
          <cell r="AE1229">
            <v>25.177703588502418</v>
          </cell>
          <cell r="AF1229">
            <v>27.004471053849933</v>
          </cell>
          <cell r="AG1229">
            <v>26.285653846482841</v>
          </cell>
          <cell r="AH1229">
            <v>23.917659676558895</v>
          </cell>
        </row>
        <row r="1230">
          <cell r="B1230">
            <v>13782</v>
          </cell>
          <cell r="C1230" t="str">
            <v>IN</v>
          </cell>
          <cell r="D1230" t="str">
            <v>Municipal</v>
          </cell>
          <cell r="E1230">
            <v>1.0274560322203068E-2</v>
          </cell>
          <cell r="F1230">
            <v>0</v>
          </cell>
          <cell r="G1230">
            <v>0</v>
          </cell>
          <cell r="H1230">
            <v>1645.4725829833149</v>
          </cell>
          <cell r="I1230">
            <v>11.608880937499999</v>
          </cell>
          <cell r="J1230">
            <v>0</v>
          </cell>
          <cell r="K1230">
            <v>0</v>
          </cell>
          <cell r="L1230">
            <v>0</v>
          </cell>
          <cell r="M1230">
            <v>0</v>
          </cell>
          <cell r="N1230">
            <v>1.5245347310521748E-2</v>
          </cell>
          <cell r="O1230">
            <v>9008.9726508941021</v>
          </cell>
          <cell r="P1230">
            <v>25362.810844048479</v>
          </cell>
          <cell r="Q1230">
            <v>40044.918336489689</v>
          </cell>
          <cell r="R1230">
            <v>49855.602535684295</v>
          </cell>
          <cell r="S1230">
            <v>111215.25235835489</v>
          </cell>
          <cell r="T1230">
            <v>1440.9858333481534</v>
          </cell>
          <cell r="U1230">
            <v>1472.2104151715769</v>
          </cell>
          <cell r="V1230">
            <v>1536.9033592928679</v>
          </cell>
          <cell r="W1230">
            <v>1580.7689897056191</v>
          </cell>
          <cell r="X1230">
            <v>1719.9729573528202</v>
          </cell>
          <cell r="Y1230">
            <v>497.70828848199022</v>
          </cell>
          <cell r="Z1230">
            <v>542.74166672680792</v>
          </cell>
          <cell r="AA1230">
            <v>585.97558840516399</v>
          </cell>
          <cell r="AB1230">
            <v>590.74332129832567</v>
          </cell>
          <cell r="AC1230">
            <v>650.54156836208108</v>
          </cell>
          <cell r="AD1230">
            <v>19.623452701321135</v>
          </cell>
          <cell r="AE1230">
            <v>25.177703588502418</v>
          </cell>
          <cell r="AF1230">
            <v>27.004471053849933</v>
          </cell>
          <cell r="AG1230">
            <v>26.285653846482841</v>
          </cell>
          <cell r="AH1230">
            <v>23.917659676558895</v>
          </cell>
        </row>
        <row r="1231">
          <cell r="B1231">
            <v>14839</v>
          </cell>
          <cell r="C1231" t="str">
            <v>IN</v>
          </cell>
          <cell r="D1231" t="str">
            <v>Municipal</v>
          </cell>
          <cell r="E1231">
            <v>1.0274560322203068E-2</v>
          </cell>
          <cell r="F1231">
            <v>1</v>
          </cell>
          <cell r="G1231">
            <v>9885.1537528932004</v>
          </cell>
          <cell r="H1231">
            <v>9885.1537528932004</v>
          </cell>
          <cell r="I1231">
            <v>11.608880937499999</v>
          </cell>
          <cell r="J1231">
            <v>9707</v>
          </cell>
          <cell r="K1231">
            <v>89688</v>
          </cell>
          <cell r="L1231">
            <v>9073</v>
          </cell>
          <cell r="M1231">
            <v>9.4138251260466835E-2</v>
          </cell>
          <cell r="N1231">
            <v>9.4138251260466835E-2</v>
          </cell>
          <cell r="O1231">
            <v>9008.9726508941021</v>
          </cell>
          <cell r="P1231">
            <v>25362.810844048479</v>
          </cell>
          <cell r="Q1231">
            <v>40044.918336489689</v>
          </cell>
          <cell r="R1231">
            <v>49855.602535684295</v>
          </cell>
          <cell r="S1231">
            <v>111215.25235835489</v>
          </cell>
          <cell r="T1231">
            <v>1440.9858333481534</v>
          </cell>
          <cell r="U1231">
            <v>1472.2104151715769</v>
          </cell>
          <cell r="V1231">
            <v>1536.9033592928679</v>
          </cell>
          <cell r="W1231">
            <v>1580.7689897056191</v>
          </cell>
          <cell r="X1231">
            <v>1719.9729573528202</v>
          </cell>
          <cell r="Y1231">
            <v>497.70828848199022</v>
          </cell>
          <cell r="Z1231">
            <v>542.74166672680792</v>
          </cell>
          <cell r="AA1231">
            <v>585.97558840516399</v>
          </cell>
          <cell r="AB1231">
            <v>590.74332129832567</v>
          </cell>
          <cell r="AC1231">
            <v>650.54156836208108</v>
          </cell>
          <cell r="AD1231">
            <v>19.623452701321135</v>
          </cell>
          <cell r="AE1231">
            <v>25.177703588502418</v>
          </cell>
          <cell r="AF1231">
            <v>27.004471053849933</v>
          </cell>
          <cell r="AG1231">
            <v>26.285653846482841</v>
          </cell>
          <cell r="AH1231">
            <v>23.917659676558895</v>
          </cell>
        </row>
        <row r="1232">
          <cell r="B1232">
            <v>15860</v>
          </cell>
          <cell r="C1232" t="str">
            <v>IN</v>
          </cell>
          <cell r="D1232" t="str">
            <v>Municipal</v>
          </cell>
          <cell r="E1232">
            <v>1.0274560322203068E-2</v>
          </cell>
          <cell r="F1232">
            <v>0</v>
          </cell>
          <cell r="G1232">
            <v>0</v>
          </cell>
          <cell r="H1232">
            <v>1645.4725829833149</v>
          </cell>
          <cell r="I1232">
            <v>11.608880937499999</v>
          </cell>
          <cell r="J1232">
            <v>0</v>
          </cell>
          <cell r="K1232">
            <v>0</v>
          </cell>
          <cell r="L1232">
            <v>0</v>
          </cell>
          <cell r="M1232">
            <v>0</v>
          </cell>
          <cell r="N1232">
            <v>1.5245347310521748E-2</v>
          </cell>
          <cell r="O1232">
            <v>9008.9726508941021</v>
          </cell>
          <cell r="P1232">
            <v>25362.810844048479</v>
          </cell>
          <cell r="Q1232">
            <v>40044.918336489689</v>
          </cell>
          <cell r="R1232">
            <v>49855.602535684295</v>
          </cell>
          <cell r="S1232">
            <v>111215.25235835489</v>
          </cell>
          <cell r="T1232">
            <v>1440.9858333481534</v>
          </cell>
          <cell r="U1232">
            <v>1472.2104151715769</v>
          </cell>
          <cell r="V1232">
            <v>1536.9033592928679</v>
          </cell>
          <cell r="W1232">
            <v>1580.7689897056191</v>
          </cell>
          <cell r="X1232">
            <v>1719.9729573528202</v>
          </cell>
          <cell r="Y1232">
            <v>497.70828848199022</v>
          </cell>
          <cell r="Z1232">
            <v>542.74166672680792</v>
          </cell>
          <cell r="AA1232">
            <v>585.97558840516399</v>
          </cell>
          <cell r="AB1232">
            <v>590.74332129832567</v>
          </cell>
          <cell r="AC1232">
            <v>650.54156836208108</v>
          </cell>
          <cell r="AD1232">
            <v>19.623452701321135</v>
          </cell>
          <cell r="AE1232">
            <v>25.177703588502418</v>
          </cell>
          <cell r="AF1232">
            <v>27.004471053849933</v>
          </cell>
          <cell r="AG1232">
            <v>26.285653846482841</v>
          </cell>
          <cell r="AH1232">
            <v>23.917659676558895</v>
          </cell>
        </row>
        <row r="1233">
          <cell r="B1233">
            <v>15989</v>
          </cell>
          <cell r="C1233" t="str">
            <v>IN</v>
          </cell>
          <cell r="D1233" t="str">
            <v>Municipal</v>
          </cell>
          <cell r="E1233">
            <v>1.0274560322203068E-2</v>
          </cell>
          <cell r="F1233">
            <v>1</v>
          </cell>
          <cell r="G1233">
            <v>11389.277243789789</v>
          </cell>
          <cell r="H1233">
            <v>11389.277243789789</v>
          </cell>
          <cell r="I1233">
            <v>11.608880937499999</v>
          </cell>
          <cell r="J1233">
            <v>18532.400000000001</v>
          </cell>
          <cell r="K1233">
            <v>182479</v>
          </cell>
          <cell r="L1233">
            <v>16022</v>
          </cell>
          <cell r="M1233">
            <v>8.9327704094347843E-2</v>
          </cell>
          <cell r="N1233">
            <v>8.9327704094347843E-2</v>
          </cell>
          <cell r="O1233">
            <v>9008.9726508941021</v>
          </cell>
          <cell r="P1233">
            <v>25362.810844048479</v>
          </cell>
          <cell r="Q1233">
            <v>40044.918336489689</v>
          </cell>
          <cell r="R1233">
            <v>49855.602535684295</v>
          </cell>
          <cell r="S1233">
            <v>111215.25235835489</v>
          </cell>
          <cell r="T1233">
            <v>1440.9858333481534</v>
          </cell>
          <cell r="U1233">
            <v>1472.2104151715769</v>
          </cell>
          <cell r="V1233">
            <v>1536.9033592928679</v>
          </cell>
          <cell r="W1233">
            <v>1580.7689897056191</v>
          </cell>
          <cell r="X1233">
            <v>1719.9729573528202</v>
          </cell>
          <cell r="Y1233">
            <v>497.70828848199022</v>
          </cell>
          <cell r="Z1233">
            <v>542.74166672680792</v>
          </cell>
          <cell r="AA1233">
            <v>585.97558840516399</v>
          </cell>
          <cell r="AB1233">
            <v>590.74332129832567</v>
          </cell>
          <cell r="AC1233">
            <v>650.54156836208108</v>
          </cell>
          <cell r="AD1233">
            <v>19.623452701321135</v>
          </cell>
          <cell r="AE1233">
            <v>25.177703588502418</v>
          </cell>
          <cell r="AF1233">
            <v>27.004471053849933</v>
          </cell>
          <cell r="AG1233">
            <v>26.285653846482841</v>
          </cell>
          <cell r="AH1233">
            <v>23.917659676558895</v>
          </cell>
        </row>
        <row r="1234">
          <cell r="B1234">
            <v>16068</v>
          </cell>
          <cell r="C1234" t="str">
            <v>IN</v>
          </cell>
          <cell r="D1234" t="str">
            <v>Municipal</v>
          </cell>
          <cell r="E1234">
            <v>1.0274560322203068E-2</v>
          </cell>
          <cell r="F1234">
            <v>0</v>
          </cell>
          <cell r="G1234">
            <v>0</v>
          </cell>
          <cell r="H1234">
            <v>1645.4725829833149</v>
          </cell>
          <cell r="I1234">
            <v>11.608880937499999</v>
          </cell>
          <cell r="J1234">
            <v>0</v>
          </cell>
          <cell r="K1234">
            <v>0</v>
          </cell>
          <cell r="L1234">
            <v>0</v>
          </cell>
          <cell r="M1234">
            <v>0</v>
          </cell>
          <cell r="N1234">
            <v>1.5245347310521748E-2</v>
          </cell>
          <cell r="O1234">
            <v>9008.9726508941021</v>
          </cell>
          <cell r="P1234">
            <v>25362.810844048479</v>
          </cell>
          <cell r="Q1234">
            <v>40044.918336489689</v>
          </cell>
          <cell r="R1234">
            <v>49855.602535684295</v>
          </cell>
          <cell r="S1234">
            <v>111215.25235835489</v>
          </cell>
          <cell r="T1234">
            <v>1440.9858333481534</v>
          </cell>
          <cell r="U1234">
            <v>1472.2104151715769</v>
          </cell>
          <cell r="V1234">
            <v>1536.9033592928679</v>
          </cell>
          <cell r="W1234">
            <v>1580.7689897056191</v>
          </cell>
          <cell r="X1234">
            <v>1719.9729573528202</v>
          </cell>
          <cell r="Y1234">
            <v>497.70828848199022</v>
          </cell>
          <cell r="Z1234">
            <v>542.74166672680792</v>
          </cell>
          <cell r="AA1234">
            <v>585.97558840516399</v>
          </cell>
          <cell r="AB1234">
            <v>590.74332129832567</v>
          </cell>
          <cell r="AC1234">
            <v>650.54156836208108</v>
          </cell>
          <cell r="AD1234">
            <v>19.623452701321135</v>
          </cell>
          <cell r="AE1234">
            <v>25.177703588502418</v>
          </cell>
          <cell r="AF1234">
            <v>27.004471053849933</v>
          </cell>
          <cell r="AG1234">
            <v>26.285653846482841</v>
          </cell>
          <cell r="AH1234">
            <v>23.917659676558895</v>
          </cell>
        </row>
        <row r="1235">
          <cell r="B1235">
            <v>16830</v>
          </cell>
          <cell r="C1235" t="str">
            <v>IN</v>
          </cell>
          <cell r="D1235" t="str">
            <v>Municipal</v>
          </cell>
          <cell r="E1235">
            <v>1.0274560322203068E-2</v>
          </cell>
          <cell r="F1235">
            <v>0</v>
          </cell>
          <cell r="G1235">
            <v>0</v>
          </cell>
          <cell r="H1235">
            <v>1645.4725829833149</v>
          </cell>
          <cell r="I1235">
            <v>11.608880937499999</v>
          </cell>
          <cell r="J1235">
            <v>0</v>
          </cell>
          <cell r="K1235">
            <v>0</v>
          </cell>
          <cell r="L1235">
            <v>0</v>
          </cell>
          <cell r="M1235">
            <v>0</v>
          </cell>
          <cell r="N1235">
            <v>1.5245347310521748E-2</v>
          </cell>
          <cell r="O1235">
            <v>9008.9726508941021</v>
          </cell>
          <cell r="P1235">
            <v>25362.810844048479</v>
          </cell>
          <cell r="Q1235">
            <v>40044.918336489689</v>
          </cell>
          <cell r="R1235">
            <v>49855.602535684295</v>
          </cell>
          <cell r="S1235">
            <v>111215.25235835489</v>
          </cell>
          <cell r="T1235">
            <v>1440.9858333481534</v>
          </cell>
          <cell r="U1235">
            <v>1472.2104151715769</v>
          </cell>
          <cell r="V1235">
            <v>1536.9033592928679</v>
          </cell>
          <cell r="W1235">
            <v>1580.7689897056191</v>
          </cell>
          <cell r="X1235">
            <v>1719.9729573528202</v>
          </cell>
          <cell r="Y1235">
            <v>497.70828848199022</v>
          </cell>
          <cell r="Z1235">
            <v>542.74166672680792</v>
          </cell>
          <cell r="AA1235">
            <v>585.97558840516399</v>
          </cell>
          <cell r="AB1235">
            <v>590.74332129832567</v>
          </cell>
          <cell r="AC1235">
            <v>650.54156836208108</v>
          </cell>
          <cell r="AD1235">
            <v>19.623452701321135</v>
          </cell>
          <cell r="AE1235">
            <v>25.177703588502418</v>
          </cell>
          <cell r="AF1235">
            <v>27.004471053849933</v>
          </cell>
          <cell r="AG1235">
            <v>26.285653846482841</v>
          </cell>
          <cell r="AH1235">
            <v>23.917659676558895</v>
          </cell>
        </row>
        <row r="1236">
          <cell r="B1236">
            <v>18538</v>
          </cell>
          <cell r="C1236" t="str">
            <v>IN</v>
          </cell>
          <cell r="D1236" t="str">
            <v>Municipal</v>
          </cell>
          <cell r="E1236">
            <v>1.0274560322203068E-2</v>
          </cell>
          <cell r="F1236">
            <v>0</v>
          </cell>
          <cell r="G1236">
            <v>0</v>
          </cell>
          <cell r="H1236">
            <v>1645.4725829833149</v>
          </cell>
          <cell r="I1236">
            <v>11.608880937499999</v>
          </cell>
          <cell r="J1236">
            <v>0</v>
          </cell>
          <cell r="K1236">
            <v>0</v>
          </cell>
          <cell r="L1236">
            <v>0</v>
          </cell>
          <cell r="M1236">
            <v>0</v>
          </cell>
          <cell r="N1236">
            <v>1.5245347310521748E-2</v>
          </cell>
          <cell r="O1236">
            <v>9008.9726508941021</v>
          </cell>
          <cell r="P1236">
            <v>25362.810844048479</v>
          </cell>
          <cell r="Q1236">
            <v>40044.918336489689</v>
          </cell>
          <cell r="R1236">
            <v>49855.602535684295</v>
          </cell>
          <cell r="S1236">
            <v>111215.25235835489</v>
          </cell>
          <cell r="T1236">
            <v>1440.9858333481534</v>
          </cell>
          <cell r="U1236">
            <v>1472.2104151715769</v>
          </cell>
          <cell r="V1236">
            <v>1536.9033592928679</v>
          </cell>
          <cell r="W1236">
            <v>1580.7689897056191</v>
          </cell>
          <cell r="X1236">
            <v>1719.9729573528202</v>
          </cell>
          <cell r="Y1236">
            <v>497.70828848199022</v>
          </cell>
          <cell r="Z1236">
            <v>542.74166672680792</v>
          </cell>
          <cell r="AA1236">
            <v>585.97558840516399</v>
          </cell>
          <cell r="AB1236">
            <v>590.74332129832567</v>
          </cell>
          <cell r="AC1236">
            <v>650.54156836208108</v>
          </cell>
          <cell r="AD1236">
            <v>19.623452701321135</v>
          </cell>
          <cell r="AE1236">
            <v>25.177703588502418</v>
          </cell>
          <cell r="AF1236">
            <v>27.004471053849933</v>
          </cell>
          <cell r="AG1236">
            <v>26.285653846482841</v>
          </cell>
          <cell r="AH1236">
            <v>23.917659676558895</v>
          </cell>
        </row>
        <row r="1237">
          <cell r="B1237">
            <v>18887</v>
          </cell>
          <cell r="C1237" t="str">
            <v>IN</v>
          </cell>
          <cell r="D1237" t="str">
            <v>Municipal</v>
          </cell>
          <cell r="E1237">
            <v>1.0274560322203068E-2</v>
          </cell>
          <cell r="F1237">
            <v>0</v>
          </cell>
          <cell r="G1237">
            <v>0</v>
          </cell>
          <cell r="H1237">
            <v>1645.4725829833149</v>
          </cell>
          <cell r="I1237">
            <v>11.608880937499999</v>
          </cell>
          <cell r="J1237">
            <v>0</v>
          </cell>
          <cell r="K1237">
            <v>0</v>
          </cell>
          <cell r="L1237">
            <v>0</v>
          </cell>
          <cell r="M1237">
            <v>0</v>
          </cell>
          <cell r="N1237">
            <v>1.5245347310521748E-2</v>
          </cell>
          <cell r="O1237">
            <v>9008.9726508941021</v>
          </cell>
          <cell r="P1237">
            <v>25362.810844048479</v>
          </cell>
          <cell r="Q1237">
            <v>40044.918336489689</v>
          </cell>
          <cell r="R1237">
            <v>49855.602535684295</v>
          </cell>
          <cell r="S1237">
            <v>111215.25235835489</v>
          </cell>
          <cell r="T1237">
            <v>1440.9858333481534</v>
          </cell>
          <cell r="U1237">
            <v>1472.2104151715769</v>
          </cell>
          <cell r="V1237">
            <v>1536.9033592928679</v>
          </cell>
          <cell r="W1237">
            <v>1580.7689897056191</v>
          </cell>
          <cell r="X1237">
            <v>1719.9729573528202</v>
          </cell>
          <cell r="Y1237">
            <v>497.70828848199022</v>
          </cell>
          <cell r="Z1237">
            <v>542.74166672680792</v>
          </cell>
          <cell r="AA1237">
            <v>585.97558840516399</v>
          </cell>
          <cell r="AB1237">
            <v>590.74332129832567</v>
          </cell>
          <cell r="AC1237">
            <v>650.54156836208108</v>
          </cell>
          <cell r="AD1237">
            <v>19.623452701321135</v>
          </cell>
          <cell r="AE1237">
            <v>25.177703588502418</v>
          </cell>
          <cell r="AF1237">
            <v>27.004471053849933</v>
          </cell>
          <cell r="AG1237">
            <v>26.285653846482841</v>
          </cell>
          <cell r="AH1237">
            <v>23.917659676558895</v>
          </cell>
        </row>
        <row r="1238">
          <cell r="B1238">
            <v>19227</v>
          </cell>
          <cell r="C1238" t="str">
            <v>IN</v>
          </cell>
          <cell r="D1238" t="str">
            <v>Municipal</v>
          </cell>
          <cell r="E1238">
            <v>1.0274560322203068E-2</v>
          </cell>
          <cell r="F1238">
            <v>0</v>
          </cell>
          <cell r="G1238">
            <v>0</v>
          </cell>
          <cell r="H1238">
            <v>1645.4725829833149</v>
          </cell>
          <cell r="I1238">
            <v>11.608880937499999</v>
          </cell>
          <cell r="J1238">
            <v>0</v>
          </cell>
          <cell r="K1238">
            <v>0</v>
          </cell>
          <cell r="L1238">
            <v>0</v>
          </cell>
          <cell r="M1238">
            <v>0</v>
          </cell>
          <cell r="N1238">
            <v>1.5245347310521748E-2</v>
          </cell>
          <cell r="O1238">
            <v>9008.9726508941021</v>
          </cell>
          <cell r="P1238">
            <v>25362.810844048479</v>
          </cell>
          <cell r="Q1238">
            <v>40044.918336489689</v>
          </cell>
          <cell r="R1238">
            <v>49855.602535684295</v>
          </cell>
          <cell r="S1238">
            <v>111215.25235835489</v>
          </cell>
          <cell r="T1238">
            <v>1440.9858333481534</v>
          </cell>
          <cell r="U1238">
            <v>1472.2104151715769</v>
          </cell>
          <cell r="V1238">
            <v>1536.9033592928679</v>
          </cell>
          <cell r="W1238">
            <v>1580.7689897056191</v>
          </cell>
          <cell r="X1238">
            <v>1719.9729573528202</v>
          </cell>
          <cell r="Y1238">
            <v>497.70828848199022</v>
          </cell>
          <cell r="Z1238">
            <v>542.74166672680792</v>
          </cell>
          <cell r="AA1238">
            <v>585.97558840516399</v>
          </cell>
          <cell r="AB1238">
            <v>590.74332129832567</v>
          </cell>
          <cell r="AC1238">
            <v>650.54156836208108</v>
          </cell>
          <cell r="AD1238">
            <v>19.623452701321135</v>
          </cell>
          <cell r="AE1238">
            <v>25.177703588502418</v>
          </cell>
          <cell r="AF1238">
            <v>27.004471053849933</v>
          </cell>
          <cell r="AG1238">
            <v>26.285653846482841</v>
          </cell>
          <cell r="AH1238">
            <v>23.917659676558895</v>
          </cell>
        </row>
        <row r="1239">
          <cell r="B1239">
            <v>20139</v>
          </cell>
          <cell r="C1239" t="str">
            <v>IN</v>
          </cell>
          <cell r="D1239" t="str">
            <v>Municipal</v>
          </cell>
          <cell r="E1239">
            <v>1.0274560322203068E-2</v>
          </cell>
          <cell r="F1239">
            <v>0</v>
          </cell>
          <cell r="G1239">
            <v>0</v>
          </cell>
          <cell r="H1239">
            <v>1645.4725829833149</v>
          </cell>
          <cell r="I1239">
            <v>11.608880937499999</v>
          </cell>
          <cell r="J1239">
            <v>0</v>
          </cell>
          <cell r="K1239">
            <v>0</v>
          </cell>
          <cell r="L1239">
            <v>0</v>
          </cell>
          <cell r="M1239">
            <v>0</v>
          </cell>
          <cell r="N1239">
            <v>1.5245347310521748E-2</v>
          </cell>
          <cell r="O1239">
            <v>9008.9726508941021</v>
          </cell>
          <cell r="P1239">
            <v>25362.810844048479</v>
          </cell>
          <cell r="Q1239">
            <v>40044.918336489689</v>
          </cell>
          <cell r="R1239">
            <v>49855.602535684295</v>
          </cell>
          <cell r="S1239">
            <v>111215.25235835489</v>
          </cell>
          <cell r="T1239">
            <v>1440.9858333481534</v>
          </cell>
          <cell r="U1239">
            <v>1472.2104151715769</v>
          </cell>
          <cell r="V1239">
            <v>1536.9033592928679</v>
          </cell>
          <cell r="W1239">
            <v>1580.7689897056191</v>
          </cell>
          <cell r="X1239">
            <v>1719.9729573528202</v>
          </cell>
          <cell r="Y1239">
            <v>497.70828848199022</v>
          </cell>
          <cell r="Z1239">
            <v>542.74166672680792</v>
          </cell>
          <cell r="AA1239">
            <v>585.97558840516399</v>
          </cell>
          <cell r="AB1239">
            <v>590.74332129832567</v>
          </cell>
          <cell r="AC1239">
            <v>650.54156836208108</v>
          </cell>
          <cell r="AD1239">
            <v>19.623452701321135</v>
          </cell>
          <cell r="AE1239">
            <v>25.177703588502418</v>
          </cell>
          <cell r="AF1239">
            <v>27.004471053849933</v>
          </cell>
          <cell r="AG1239">
            <v>26.285653846482841</v>
          </cell>
          <cell r="AH1239">
            <v>23.917659676558895</v>
          </cell>
        </row>
        <row r="1240">
          <cell r="B1240">
            <v>20226</v>
          </cell>
          <cell r="C1240" t="str">
            <v>IN</v>
          </cell>
          <cell r="D1240" t="str">
            <v>Municipal</v>
          </cell>
          <cell r="E1240">
            <v>1.0274560322203068E-2</v>
          </cell>
          <cell r="F1240">
            <v>0</v>
          </cell>
          <cell r="G1240">
            <v>0</v>
          </cell>
          <cell r="H1240">
            <v>1645.4725829833149</v>
          </cell>
          <cell r="I1240">
            <v>11.608880937499999</v>
          </cell>
          <cell r="J1240">
            <v>0</v>
          </cell>
          <cell r="K1240">
            <v>0</v>
          </cell>
          <cell r="L1240">
            <v>0</v>
          </cell>
          <cell r="M1240">
            <v>0</v>
          </cell>
          <cell r="N1240">
            <v>1.5245347310521748E-2</v>
          </cell>
          <cell r="O1240">
            <v>9008.9726508941021</v>
          </cell>
          <cell r="P1240">
            <v>25362.810844048479</v>
          </cell>
          <cell r="Q1240">
            <v>40044.918336489689</v>
          </cell>
          <cell r="R1240">
            <v>49855.602535684295</v>
          </cell>
          <cell r="S1240">
            <v>111215.25235835489</v>
          </cell>
          <cell r="T1240">
            <v>1440.9858333481534</v>
          </cell>
          <cell r="U1240">
            <v>1472.2104151715769</v>
          </cell>
          <cell r="V1240">
            <v>1536.9033592928679</v>
          </cell>
          <cell r="W1240">
            <v>1580.7689897056191</v>
          </cell>
          <cell r="X1240">
            <v>1719.9729573528202</v>
          </cell>
          <cell r="Y1240">
            <v>497.70828848199022</v>
          </cell>
          <cell r="Z1240">
            <v>542.74166672680792</v>
          </cell>
          <cell r="AA1240">
            <v>585.97558840516399</v>
          </cell>
          <cell r="AB1240">
            <v>590.74332129832567</v>
          </cell>
          <cell r="AC1240">
            <v>650.54156836208108</v>
          </cell>
          <cell r="AD1240">
            <v>19.623452701321135</v>
          </cell>
          <cell r="AE1240">
            <v>25.177703588502418</v>
          </cell>
          <cell r="AF1240">
            <v>27.004471053849933</v>
          </cell>
          <cell r="AG1240">
            <v>26.285653846482841</v>
          </cell>
          <cell r="AH1240">
            <v>23.917659676558895</v>
          </cell>
        </row>
        <row r="1241">
          <cell r="B1241">
            <v>20730</v>
          </cell>
          <cell r="C1241" t="str">
            <v>IN</v>
          </cell>
          <cell r="D1241" t="str">
            <v>Municipal</v>
          </cell>
          <cell r="E1241">
            <v>1.0274560322203068E-2</v>
          </cell>
          <cell r="F1241">
            <v>0</v>
          </cell>
          <cell r="G1241">
            <v>0</v>
          </cell>
          <cell r="H1241">
            <v>1645.4725829833149</v>
          </cell>
          <cell r="I1241">
            <v>11.608880937499999</v>
          </cell>
          <cell r="J1241">
            <v>0</v>
          </cell>
          <cell r="K1241">
            <v>0</v>
          </cell>
          <cell r="L1241">
            <v>0</v>
          </cell>
          <cell r="M1241">
            <v>0</v>
          </cell>
          <cell r="N1241">
            <v>1.5245347310521748E-2</v>
          </cell>
          <cell r="O1241">
            <v>9008.9726508941021</v>
          </cell>
          <cell r="P1241">
            <v>25362.810844048479</v>
          </cell>
          <cell r="Q1241">
            <v>40044.918336489689</v>
          </cell>
          <cell r="R1241">
            <v>49855.602535684295</v>
          </cell>
          <cell r="S1241">
            <v>111215.25235835489</v>
          </cell>
          <cell r="T1241">
            <v>1440.9858333481534</v>
          </cell>
          <cell r="U1241">
            <v>1472.2104151715769</v>
          </cell>
          <cell r="V1241">
            <v>1536.9033592928679</v>
          </cell>
          <cell r="W1241">
            <v>1580.7689897056191</v>
          </cell>
          <cell r="X1241">
            <v>1719.9729573528202</v>
          </cell>
          <cell r="Y1241">
            <v>497.70828848199022</v>
          </cell>
          <cell r="Z1241">
            <v>542.74166672680792</v>
          </cell>
          <cell r="AA1241">
            <v>585.97558840516399</v>
          </cell>
          <cell r="AB1241">
            <v>590.74332129832567</v>
          </cell>
          <cell r="AC1241">
            <v>650.54156836208108</v>
          </cell>
          <cell r="AD1241">
            <v>19.623452701321135</v>
          </cell>
          <cell r="AE1241">
            <v>25.177703588502418</v>
          </cell>
          <cell r="AF1241">
            <v>27.004471053849933</v>
          </cell>
          <cell r="AG1241">
            <v>26.285653846482841</v>
          </cell>
          <cell r="AH1241">
            <v>23.917659676558895</v>
          </cell>
        </row>
        <row r="1242">
          <cell r="B1242">
            <v>4508</v>
          </cell>
          <cell r="C1242" t="str">
            <v>IN</v>
          </cell>
          <cell r="D1242" t="str">
            <v>Municipal</v>
          </cell>
          <cell r="E1242">
            <v>1.0274560322203068E-2</v>
          </cell>
          <cell r="F1242">
            <v>1</v>
          </cell>
          <cell r="G1242">
            <v>10079.433645308376</v>
          </cell>
          <cell r="H1242">
            <v>10079.433645308376</v>
          </cell>
          <cell r="I1242">
            <v>11.608880937499999</v>
          </cell>
          <cell r="J1242">
            <v>9124</v>
          </cell>
          <cell r="K1242">
            <v>84002</v>
          </cell>
          <cell r="L1242">
            <v>8334</v>
          </cell>
          <cell r="M1242">
            <v>9.4795588619348337E-2</v>
          </cell>
          <cell r="N1242">
            <v>9.4795588619348337E-2</v>
          </cell>
          <cell r="O1242">
            <v>9008.9726508941021</v>
          </cell>
          <cell r="P1242">
            <v>25362.810844048479</v>
          </cell>
          <cell r="Q1242">
            <v>40044.918336489689</v>
          </cell>
          <cell r="R1242">
            <v>49855.602535684295</v>
          </cell>
          <cell r="S1242">
            <v>111215.25235835489</v>
          </cell>
          <cell r="T1242">
            <v>1440.9858333481534</v>
          </cell>
          <cell r="U1242">
            <v>1472.2104151715769</v>
          </cell>
          <cell r="V1242">
            <v>1536.9033592928679</v>
          </cell>
          <cell r="W1242">
            <v>1580.7689897056191</v>
          </cell>
          <cell r="X1242">
            <v>1719.9729573528202</v>
          </cell>
          <cell r="Y1242">
            <v>497.70828848199022</v>
          </cell>
          <cell r="Z1242">
            <v>542.74166672680792</v>
          </cell>
          <cell r="AA1242">
            <v>585.97558840516399</v>
          </cell>
          <cell r="AB1242">
            <v>590.74332129832567</v>
          </cell>
          <cell r="AC1242">
            <v>650.54156836208108</v>
          </cell>
          <cell r="AD1242">
            <v>19.623452701321135</v>
          </cell>
          <cell r="AE1242">
            <v>25.177703588502418</v>
          </cell>
          <cell r="AF1242">
            <v>27.004471053849933</v>
          </cell>
          <cell r="AG1242">
            <v>26.285653846482841</v>
          </cell>
          <cell r="AH1242">
            <v>23.917659676558895</v>
          </cell>
        </row>
        <row r="1243">
          <cell r="B1243">
            <v>4799</v>
          </cell>
          <cell r="C1243" t="str">
            <v>IN</v>
          </cell>
          <cell r="D1243" t="str">
            <v>Municipal</v>
          </cell>
          <cell r="E1243">
            <v>1.0274560322203068E-2</v>
          </cell>
          <cell r="F1243">
            <v>0</v>
          </cell>
          <cell r="G1243">
            <v>0</v>
          </cell>
          <cell r="H1243">
            <v>1645.4725829833149</v>
          </cell>
          <cell r="I1243">
            <v>11.608880937499999</v>
          </cell>
          <cell r="J1243">
            <v>0</v>
          </cell>
          <cell r="K1243">
            <v>0</v>
          </cell>
          <cell r="L1243">
            <v>0</v>
          </cell>
          <cell r="M1243">
            <v>0</v>
          </cell>
          <cell r="N1243">
            <v>1.5245347310521748E-2</v>
          </cell>
          <cell r="O1243">
            <v>9008.9726508941021</v>
          </cell>
          <cell r="P1243">
            <v>25362.810844048479</v>
          </cell>
          <cell r="Q1243">
            <v>40044.918336489689</v>
          </cell>
          <cell r="R1243">
            <v>49855.602535684295</v>
          </cell>
          <cell r="S1243">
            <v>111215.25235835489</v>
          </cell>
          <cell r="T1243">
            <v>1440.9858333481534</v>
          </cell>
          <cell r="U1243">
            <v>1472.2104151715769</v>
          </cell>
          <cell r="V1243">
            <v>1536.9033592928679</v>
          </cell>
          <cell r="W1243">
            <v>1580.7689897056191</v>
          </cell>
          <cell r="X1243">
            <v>1719.9729573528202</v>
          </cell>
          <cell r="Y1243">
            <v>497.70828848199022</v>
          </cell>
          <cell r="Z1243">
            <v>542.74166672680792</v>
          </cell>
          <cell r="AA1243">
            <v>585.97558840516399</v>
          </cell>
          <cell r="AB1243">
            <v>590.74332129832567</v>
          </cell>
          <cell r="AC1243">
            <v>650.54156836208108</v>
          </cell>
          <cell r="AD1243">
            <v>19.623452701321135</v>
          </cell>
          <cell r="AE1243">
            <v>25.177703588502418</v>
          </cell>
          <cell r="AF1243">
            <v>27.004471053849933</v>
          </cell>
          <cell r="AG1243">
            <v>26.285653846482841</v>
          </cell>
          <cell r="AH1243">
            <v>23.917659676558895</v>
          </cell>
        </row>
        <row r="1244">
          <cell r="B1244">
            <v>5392</v>
          </cell>
          <cell r="C1244" t="str">
            <v>IN</v>
          </cell>
          <cell r="D1244" t="str">
            <v>Municipal</v>
          </cell>
          <cell r="E1244">
            <v>1.0274560322203068E-2</v>
          </cell>
          <cell r="F1244">
            <v>0</v>
          </cell>
          <cell r="G1244">
            <v>0</v>
          </cell>
          <cell r="H1244">
            <v>1645.4725829833149</v>
          </cell>
          <cell r="I1244">
            <v>11.608880937499999</v>
          </cell>
          <cell r="J1244">
            <v>0</v>
          </cell>
          <cell r="K1244">
            <v>0</v>
          </cell>
          <cell r="L1244">
            <v>0</v>
          </cell>
          <cell r="M1244">
            <v>0</v>
          </cell>
          <cell r="N1244">
            <v>1.5245347310521748E-2</v>
          </cell>
          <cell r="O1244">
            <v>9008.9726508941021</v>
          </cell>
          <cell r="P1244">
            <v>25362.810844048479</v>
          </cell>
          <cell r="Q1244">
            <v>40044.918336489689</v>
          </cell>
          <cell r="R1244">
            <v>49855.602535684295</v>
          </cell>
          <cell r="S1244">
            <v>111215.25235835489</v>
          </cell>
          <cell r="T1244">
            <v>1440.9858333481534</v>
          </cell>
          <cell r="U1244">
            <v>1472.2104151715769</v>
          </cell>
          <cell r="V1244">
            <v>1536.9033592928679</v>
          </cell>
          <cell r="W1244">
            <v>1580.7689897056191</v>
          </cell>
          <cell r="X1244">
            <v>1719.9729573528202</v>
          </cell>
          <cell r="Y1244">
            <v>497.70828848199022</v>
          </cell>
          <cell r="Z1244">
            <v>542.74166672680792</v>
          </cell>
          <cell r="AA1244">
            <v>585.97558840516399</v>
          </cell>
          <cell r="AB1244">
            <v>590.74332129832567</v>
          </cell>
          <cell r="AC1244">
            <v>650.54156836208108</v>
          </cell>
          <cell r="AD1244">
            <v>19.623452701321135</v>
          </cell>
          <cell r="AE1244">
            <v>25.177703588502418</v>
          </cell>
          <cell r="AF1244">
            <v>27.004471053849933</v>
          </cell>
          <cell r="AG1244">
            <v>26.285653846482841</v>
          </cell>
          <cell r="AH1244">
            <v>23.917659676558895</v>
          </cell>
        </row>
        <row r="1245">
          <cell r="B1245">
            <v>5655</v>
          </cell>
          <cell r="C1245" t="str">
            <v>IN</v>
          </cell>
          <cell r="D1245" t="str">
            <v>Municipal</v>
          </cell>
          <cell r="E1245">
            <v>1.0274560322203068E-2</v>
          </cell>
          <cell r="F1245">
            <v>0</v>
          </cell>
          <cell r="G1245">
            <v>0</v>
          </cell>
          <cell r="H1245">
            <v>1645.4725829833149</v>
          </cell>
          <cell r="I1245">
            <v>11.608880937499999</v>
          </cell>
          <cell r="J1245">
            <v>0</v>
          </cell>
          <cell r="K1245">
            <v>0</v>
          </cell>
          <cell r="L1245">
            <v>0</v>
          </cell>
          <cell r="M1245">
            <v>0</v>
          </cell>
          <cell r="N1245">
            <v>1.5245347310521748E-2</v>
          </cell>
          <cell r="O1245">
            <v>9008.9726508941021</v>
          </cell>
          <cell r="P1245">
            <v>25362.810844048479</v>
          </cell>
          <cell r="Q1245">
            <v>40044.918336489689</v>
          </cell>
          <cell r="R1245">
            <v>49855.602535684295</v>
          </cell>
          <cell r="S1245">
            <v>111215.25235835489</v>
          </cell>
          <cell r="T1245">
            <v>1440.9858333481534</v>
          </cell>
          <cell r="U1245">
            <v>1472.2104151715769</v>
          </cell>
          <cell r="V1245">
            <v>1536.9033592928679</v>
          </cell>
          <cell r="W1245">
            <v>1580.7689897056191</v>
          </cell>
          <cell r="X1245">
            <v>1719.9729573528202</v>
          </cell>
          <cell r="Y1245">
            <v>497.70828848199022</v>
          </cell>
          <cell r="Z1245">
            <v>542.74166672680792</v>
          </cell>
          <cell r="AA1245">
            <v>585.97558840516399</v>
          </cell>
          <cell r="AB1245">
            <v>590.74332129832567</v>
          </cell>
          <cell r="AC1245">
            <v>650.54156836208108</v>
          </cell>
          <cell r="AD1245">
            <v>19.623452701321135</v>
          </cell>
          <cell r="AE1245">
            <v>25.177703588502418</v>
          </cell>
          <cell r="AF1245">
            <v>27.004471053849933</v>
          </cell>
          <cell r="AG1245">
            <v>26.285653846482841</v>
          </cell>
          <cell r="AH1245">
            <v>23.917659676558895</v>
          </cell>
        </row>
        <row r="1246">
          <cell r="B1246">
            <v>6425</v>
          </cell>
          <cell r="C1246" t="str">
            <v>IN</v>
          </cell>
          <cell r="D1246" t="str">
            <v>Municipal</v>
          </cell>
          <cell r="E1246">
            <v>1.0274560322203068E-2</v>
          </cell>
          <cell r="F1246">
            <v>0</v>
          </cell>
          <cell r="G1246">
            <v>0</v>
          </cell>
          <cell r="H1246">
            <v>1645.4725829833149</v>
          </cell>
          <cell r="I1246">
            <v>11.608880937499999</v>
          </cell>
          <cell r="J1246">
            <v>0</v>
          </cell>
          <cell r="K1246">
            <v>0</v>
          </cell>
          <cell r="L1246">
            <v>0</v>
          </cell>
          <cell r="M1246">
            <v>0</v>
          </cell>
          <cell r="N1246">
            <v>1.5245347310521748E-2</v>
          </cell>
          <cell r="O1246">
            <v>9008.9726508941021</v>
          </cell>
          <cell r="P1246">
            <v>25362.810844048479</v>
          </cell>
          <cell r="Q1246">
            <v>40044.918336489689</v>
          </cell>
          <cell r="R1246">
            <v>49855.602535684295</v>
          </cell>
          <cell r="S1246">
            <v>111215.25235835489</v>
          </cell>
          <cell r="T1246">
            <v>1440.9858333481534</v>
          </cell>
          <cell r="U1246">
            <v>1472.2104151715769</v>
          </cell>
          <cell r="V1246">
            <v>1536.9033592928679</v>
          </cell>
          <cell r="W1246">
            <v>1580.7689897056191</v>
          </cell>
          <cell r="X1246">
            <v>1719.9729573528202</v>
          </cell>
          <cell r="Y1246">
            <v>497.70828848199022</v>
          </cell>
          <cell r="Z1246">
            <v>542.74166672680792</v>
          </cell>
          <cell r="AA1246">
            <v>585.97558840516399</v>
          </cell>
          <cell r="AB1246">
            <v>590.74332129832567</v>
          </cell>
          <cell r="AC1246">
            <v>650.54156836208108</v>
          </cell>
          <cell r="AD1246">
            <v>19.623452701321135</v>
          </cell>
          <cell r="AE1246">
            <v>25.177703588502418</v>
          </cell>
          <cell r="AF1246">
            <v>27.004471053849933</v>
          </cell>
          <cell r="AG1246">
            <v>26.285653846482841</v>
          </cell>
          <cell r="AH1246">
            <v>23.917659676558895</v>
          </cell>
        </row>
        <row r="1247">
          <cell r="B1247">
            <v>10798</v>
          </cell>
          <cell r="C1247" t="str">
            <v>IN</v>
          </cell>
          <cell r="D1247" t="str">
            <v>Municipal</v>
          </cell>
          <cell r="E1247">
            <v>1.0274560322203068E-2</v>
          </cell>
          <cell r="F1247">
            <v>0</v>
          </cell>
          <cell r="G1247">
            <v>0</v>
          </cell>
          <cell r="H1247">
            <v>1645.4725829833149</v>
          </cell>
          <cell r="I1247">
            <v>11.608880937499999</v>
          </cell>
          <cell r="J1247">
            <v>0</v>
          </cell>
          <cell r="K1247">
            <v>0</v>
          </cell>
          <cell r="L1247">
            <v>0</v>
          </cell>
          <cell r="M1247">
            <v>0</v>
          </cell>
          <cell r="N1247">
            <v>1.5245347310521748E-2</v>
          </cell>
          <cell r="O1247">
            <v>9008.9726508941021</v>
          </cell>
          <cell r="P1247">
            <v>25362.810844048479</v>
          </cell>
          <cell r="Q1247">
            <v>40044.918336489689</v>
          </cell>
          <cell r="R1247">
            <v>49855.602535684295</v>
          </cell>
          <cell r="S1247">
            <v>111215.25235835489</v>
          </cell>
          <cell r="T1247">
            <v>1440.9858333481534</v>
          </cell>
          <cell r="U1247">
            <v>1472.2104151715769</v>
          </cell>
          <cell r="V1247">
            <v>1536.9033592928679</v>
          </cell>
          <cell r="W1247">
            <v>1580.7689897056191</v>
          </cell>
          <cell r="X1247">
            <v>1719.9729573528202</v>
          </cell>
          <cell r="Y1247">
            <v>497.70828848199022</v>
          </cell>
          <cell r="Z1247">
            <v>542.74166672680792</v>
          </cell>
          <cell r="AA1247">
            <v>585.97558840516399</v>
          </cell>
          <cell r="AB1247">
            <v>590.74332129832567</v>
          </cell>
          <cell r="AC1247">
            <v>650.54156836208108</v>
          </cell>
          <cell r="AD1247">
            <v>19.623452701321135</v>
          </cell>
          <cell r="AE1247">
            <v>25.177703588502418</v>
          </cell>
          <cell r="AF1247">
            <v>27.004471053849933</v>
          </cell>
          <cell r="AG1247">
            <v>26.285653846482841</v>
          </cell>
          <cell r="AH1247">
            <v>23.917659676558895</v>
          </cell>
        </row>
        <row r="1248">
          <cell r="B1248">
            <v>18942</v>
          </cell>
          <cell r="C1248" t="str">
            <v>IN</v>
          </cell>
          <cell r="D1248" t="str">
            <v>Municipal</v>
          </cell>
          <cell r="E1248">
            <v>1.0274560322203068E-2</v>
          </cell>
          <cell r="F1248">
            <v>0</v>
          </cell>
          <cell r="G1248">
            <v>0</v>
          </cell>
          <cell r="H1248">
            <v>1645.4725829833149</v>
          </cell>
          <cell r="I1248">
            <v>11.608880937499999</v>
          </cell>
          <cell r="J1248">
            <v>0</v>
          </cell>
          <cell r="K1248">
            <v>0</v>
          </cell>
          <cell r="L1248">
            <v>0</v>
          </cell>
          <cell r="M1248">
            <v>0</v>
          </cell>
          <cell r="N1248">
            <v>1.5245347310521748E-2</v>
          </cell>
          <cell r="O1248">
            <v>9008.9726508941021</v>
          </cell>
          <cell r="P1248">
            <v>25362.810844048479</v>
          </cell>
          <cell r="Q1248">
            <v>40044.918336489689</v>
          </cell>
          <cell r="R1248">
            <v>49855.602535684295</v>
          </cell>
          <cell r="S1248">
            <v>111215.25235835489</v>
          </cell>
          <cell r="T1248">
            <v>1440.9858333481534</v>
          </cell>
          <cell r="U1248">
            <v>1472.2104151715769</v>
          </cell>
          <cell r="V1248">
            <v>1536.9033592928679</v>
          </cell>
          <cell r="W1248">
            <v>1580.7689897056191</v>
          </cell>
          <cell r="X1248">
            <v>1719.9729573528202</v>
          </cell>
          <cell r="Y1248">
            <v>497.70828848199022</v>
          </cell>
          <cell r="Z1248">
            <v>542.74166672680792</v>
          </cell>
          <cell r="AA1248">
            <v>585.97558840516399</v>
          </cell>
          <cell r="AB1248">
            <v>590.74332129832567</v>
          </cell>
          <cell r="AC1248">
            <v>650.54156836208108</v>
          </cell>
          <cell r="AD1248">
            <v>19.623452701321135</v>
          </cell>
          <cell r="AE1248">
            <v>25.177703588502418</v>
          </cell>
          <cell r="AF1248">
            <v>27.004471053849933</v>
          </cell>
          <cell r="AG1248">
            <v>26.285653846482841</v>
          </cell>
          <cell r="AH1248">
            <v>23.917659676558895</v>
          </cell>
        </row>
        <row r="1249">
          <cell r="B1249">
            <v>157</v>
          </cell>
          <cell r="C1249" t="str">
            <v>IN</v>
          </cell>
          <cell r="D1249" t="str">
            <v>Municipal</v>
          </cell>
          <cell r="E1249">
            <v>1.0274560322203068E-2</v>
          </cell>
          <cell r="F1249">
            <v>0</v>
          </cell>
          <cell r="G1249">
            <v>0</v>
          </cell>
          <cell r="H1249">
            <v>1645.4725829833149</v>
          </cell>
          <cell r="I1249">
            <v>11.608880937499999</v>
          </cell>
          <cell r="J1249">
            <v>0</v>
          </cell>
          <cell r="K1249">
            <v>0</v>
          </cell>
          <cell r="L1249">
            <v>0</v>
          </cell>
          <cell r="M1249">
            <v>0</v>
          </cell>
          <cell r="N1249">
            <v>1.5245347310521748E-2</v>
          </cell>
          <cell r="O1249">
            <v>9008.9726508941021</v>
          </cell>
          <cell r="P1249">
            <v>25362.810844048479</v>
          </cell>
          <cell r="Q1249">
            <v>40044.918336489689</v>
          </cell>
          <cell r="R1249">
            <v>49855.602535684295</v>
          </cell>
          <cell r="S1249">
            <v>111215.25235835489</v>
          </cell>
          <cell r="T1249">
            <v>1440.9858333481534</v>
          </cell>
          <cell r="U1249">
            <v>1472.2104151715769</v>
          </cell>
          <cell r="V1249">
            <v>1536.9033592928679</v>
          </cell>
          <cell r="W1249">
            <v>1580.7689897056191</v>
          </cell>
          <cell r="X1249">
            <v>1719.9729573528202</v>
          </cell>
          <cell r="Y1249">
            <v>497.70828848199022</v>
          </cell>
          <cell r="Z1249">
            <v>542.74166672680792</v>
          </cell>
          <cell r="AA1249">
            <v>585.97558840516399</v>
          </cell>
          <cell r="AB1249">
            <v>590.74332129832567</v>
          </cell>
          <cell r="AC1249">
            <v>650.54156836208108</v>
          </cell>
          <cell r="AD1249">
            <v>19.623452701321135</v>
          </cell>
          <cell r="AE1249">
            <v>25.177703588502418</v>
          </cell>
          <cell r="AF1249">
            <v>27.004471053849933</v>
          </cell>
          <cell r="AG1249">
            <v>26.285653846482841</v>
          </cell>
          <cell r="AH1249">
            <v>23.917659676558895</v>
          </cell>
        </row>
        <row r="1250">
          <cell r="B1250">
            <v>789</v>
          </cell>
          <cell r="C1250" t="str">
            <v>IN</v>
          </cell>
          <cell r="D1250" t="str">
            <v>Municipal</v>
          </cell>
          <cell r="E1250">
            <v>1.0274560322203068E-2</v>
          </cell>
          <cell r="F1250">
            <v>0</v>
          </cell>
          <cell r="G1250">
            <v>0</v>
          </cell>
          <cell r="H1250">
            <v>1645.4725829833149</v>
          </cell>
          <cell r="I1250">
            <v>11.608880937499999</v>
          </cell>
          <cell r="J1250">
            <v>0</v>
          </cell>
          <cell r="K1250">
            <v>0</v>
          </cell>
          <cell r="L1250">
            <v>0</v>
          </cell>
          <cell r="M1250">
            <v>0</v>
          </cell>
          <cell r="N1250">
            <v>1.5245347310521748E-2</v>
          </cell>
          <cell r="O1250">
            <v>9008.9726508941021</v>
          </cell>
          <cell r="P1250">
            <v>25362.810844048479</v>
          </cell>
          <cell r="Q1250">
            <v>40044.918336489689</v>
          </cell>
          <cell r="R1250">
            <v>49855.602535684295</v>
          </cell>
          <cell r="S1250">
            <v>111215.25235835489</v>
          </cell>
          <cell r="T1250">
            <v>1440.9858333481534</v>
          </cell>
          <cell r="U1250">
            <v>1472.2104151715769</v>
          </cell>
          <cell r="V1250">
            <v>1536.9033592928679</v>
          </cell>
          <cell r="W1250">
            <v>1580.7689897056191</v>
          </cell>
          <cell r="X1250">
            <v>1719.9729573528202</v>
          </cell>
          <cell r="Y1250">
            <v>497.70828848199022</v>
          </cell>
          <cell r="Z1250">
            <v>542.74166672680792</v>
          </cell>
          <cell r="AA1250">
            <v>585.97558840516399</v>
          </cell>
          <cell r="AB1250">
            <v>590.74332129832567</v>
          </cell>
          <cell r="AC1250">
            <v>650.54156836208108</v>
          </cell>
          <cell r="AD1250">
            <v>19.623452701321135</v>
          </cell>
          <cell r="AE1250">
            <v>25.177703588502418</v>
          </cell>
          <cell r="AF1250">
            <v>27.004471053849933</v>
          </cell>
          <cell r="AG1250">
            <v>26.285653846482841</v>
          </cell>
          <cell r="AH1250">
            <v>23.917659676558895</v>
          </cell>
        </row>
        <row r="1251">
          <cell r="B1251">
            <v>1028</v>
          </cell>
          <cell r="C1251" t="str">
            <v>IN</v>
          </cell>
          <cell r="D1251" t="str">
            <v>Municipal</v>
          </cell>
          <cell r="E1251">
            <v>1.0274560322203068E-2</v>
          </cell>
          <cell r="F1251">
            <v>0</v>
          </cell>
          <cell r="G1251">
            <v>0</v>
          </cell>
          <cell r="H1251">
            <v>1645.4725829833149</v>
          </cell>
          <cell r="I1251">
            <v>11.608880937499999</v>
          </cell>
          <cell r="J1251">
            <v>0</v>
          </cell>
          <cell r="K1251">
            <v>0</v>
          </cell>
          <cell r="L1251">
            <v>0</v>
          </cell>
          <cell r="M1251">
            <v>0</v>
          </cell>
          <cell r="N1251">
            <v>1.5245347310521748E-2</v>
          </cell>
          <cell r="O1251">
            <v>9008.9726508941021</v>
          </cell>
          <cell r="P1251">
            <v>25362.810844048479</v>
          </cell>
          <cell r="Q1251">
            <v>40044.918336489689</v>
          </cell>
          <cell r="R1251">
            <v>49855.602535684295</v>
          </cell>
          <cell r="S1251">
            <v>111215.25235835489</v>
          </cell>
          <cell r="T1251">
            <v>1440.9858333481534</v>
          </cell>
          <cell r="U1251">
            <v>1472.2104151715769</v>
          </cell>
          <cell r="V1251">
            <v>1536.9033592928679</v>
          </cell>
          <cell r="W1251">
            <v>1580.7689897056191</v>
          </cell>
          <cell r="X1251">
            <v>1719.9729573528202</v>
          </cell>
          <cell r="Y1251">
            <v>497.70828848199022</v>
          </cell>
          <cell r="Z1251">
            <v>542.74166672680792</v>
          </cell>
          <cell r="AA1251">
            <v>585.97558840516399</v>
          </cell>
          <cell r="AB1251">
            <v>590.74332129832567</v>
          </cell>
          <cell r="AC1251">
            <v>650.54156836208108</v>
          </cell>
          <cell r="AD1251">
            <v>19.623452701321135</v>
          </cell>
          <cell r="AE1251">
            <v>25.177703588502418</v>
          </cell>
          <cell r="AF1251">
            <v>27.004471053849933</v>
          </cell>
          <cell r="AG1251">
            <v>26.285653846482841</v>
          </cell>
          <cell r="AH1251">
            <v>23.917659676558895</v>
          </cell>
        </row>
        <row r="1252">
          <cell r="B1252">
            <v>1119</v>
          </cell>
          <cell r="C1252" t="str">
            <v>IN</v>
          </cell>
          <cell r="D1252" t="str">
            <v>Municipal</v>
          </cell>
          <cell r="E1252">
            <v>1.0274560322203068E-2</v>
          </cell>
          <cell r="F1252">
            <v>0</v>
          </cell>
          <cell r="G1252">
            <v>0</v>
          </cell>
          <cell r="H1252">
            <v>1645.4725829833149</v>
          </cell>
          <cell r="I1252">
            <v>11.608880937499999</v>
          </cell>
          <cell r="J1252">
            <v>0</v>
          </cell>
          <cell r="K1252">
            <v>0</v>
          </cell>
          <cell r="L1252">
            <v>0</v>
          </cell>
          <cell r="M1252">
            <v>0</v>
          </cell>
          <cell r="N1252">
            <v>1.5245347310521748E-2</v>
          </cell>
          <cell r="O1252">
            <v>9008.9726508941021</v>
          </cell>
          <cell r="P1252">
            <v>25362.810844048479</v>
          </cell>
          <cell r="Q1252">
            <v>40044.918336489689</v>
          </cell>
          <cell r="R1252">
            <v>49855.602535684295</v>
          </cell>
          <cell r="S1252">
            <v>111215.25235835489</v>
          </cell>
          <cell r="T1252">
            <v>1440.9858333481534</v>
          </cell>
          <cell r="U1252">
            <v>1472.2104151715769</v>
          </cell>
          <cell r="V1252">
            <v>1536.9033592928679</v>
          </cell>
          <cell r="W1252">
            <v>1580.7689897056191</v>
          </cell>
          <cell r="X1252">
            <v>1719.9729573528202</v>
          </cell>
          <cell r="Y1252">
            <v>497.70828848199022</v>
          </cell>
          <cell r="Z1252">
            <v>542.74166672680792</v>
          </cell>
          <cell r="AA1252">
            <v>585.97558840516399</v>
          </cell>
          <cell r="AB1252">
            <v>590.74332129832567</v>
          </cell>
          <cell r="AC1252">
            <v>650.54156836208108</v>
          </cell>
          <cell r="AD1252">
            <v>19.623452701321135</v>
          </cell>
          <cell r="AE1252">
            <v>25.177703588502418</v>
          </cell>
          <cell r="AF1252">
            <v>27.004471053849933</v>
          </cell>
          <cell r="AG1252">
            <v>26.285653846482841</v>
          </cell>
          <cell r="AH1252">
            <v>23.917659676558895</v>
          </cell>
        </row>
        <row r="1253">
          <cell r="B1253">
            <v>1208</v>
          </cell>
          <cell r="C1253" t="str">
            <v>IN</v>
          </cell>
          <cell r="D1253" t="str">
            <v>Municipal</v>
          </cell>
          <cell r="E1253">
            <v>1.0274560322203068E-2</v>
          </cell>
          <cell r="F1253">
            <v>0</v>
          </cell>
          <cell r="G1253">
            <v>0</v>
          </cell>
          <cell r="H1253">
            <v>1645.4725829833149</v>
          </cell>
          <cell r="I1253">
            <v>11.608880937499999</v>
          </cell>
          <cell r="J1253">
            <v>0</v>
          </cell>
          <cell r="K1253">
            <v>0</v>
          </cell>
          <cell r="L1253">
            <v>0</v>
          </cell>
          <cell r="M1253">
            <v>0</v>
          </cell>
          <cell r="N1253">
            <v>1.5245347310521748E-2</v>
          </cell>
          <cell r="O1253">
            <v>9008.9726508941021</v>
          </cell>
          <cell r="P1253">
            <v>25362.810844048479</v>
          </cell>
          <cell r="Q1253">
            <v>40044.918336489689</v>
          </cell>
          <cell r="R1253">
            <v>49855.602535684295</v>
          </cell>
          <cell r="S1253">
            <v>111215.25235835489</v>
          </cell>
          <cell r="T1253">
            <v>1440.9858333481534</v>
          </cell>
          <cell r="U1253">
            <v>1472.2104151715769</v>
          </cell>
          <cell r="V1253">
            <v>1536.9033592928679</v>
          </cell>
          <cell r="W1253">
            <v>1580.7689897056191</v>
          </cell>
          <cell r="X1253">
            <v>1719.9729573528202</v>
          </cell>
          <cell r="Y1253">
            <v>497.70828848199022</v>
          </cell>
          <cell r="Z1253">
            <v>542.74166672680792</v>
          </cell>
          <cell r="AA1253">
            <v>585.97558840516399</v>
          </cell>
          <cell r="AB1253">
            <v>590.74332129832567</v>
          </cell>
          <cell r="AC1253">
            <v>650.54156836208108</v>
          </cell>
          <cell r="AD1253">
            <v>19.623452701321135</v>
          </cell>
          <cell r="AE1253">
            <v>25.177703588502418</v>
          </cell>
          <cell r="AF1253">
            <v>27.004471053849933</v>
          </cell>
          <cell r="AG1253">
            <v>26.285653846482841</v>
          </cell>
          <cell r="AH1253">
            <v>23.917659676558895</v>
          </cell>
        </row>
        <row r="1254">
          <cell r="B1254">
            <v>2289</v>
          </cell>
          <cell r="C1254" t="str">
            <v>IN</v>
          </cell>
          <cell r="D1254" t="str">
            <v>Municipal</v>
          </cell>
          <cell r="E1254">
            <v>1.0274560322203068E-2</v>
          </cell>
          <cell r="F1254">
            <v>0</v>
          </cell>
          <cell r="G1254">
            <v>0</v>
          </cell>
          <cell r="H1254">
            <v>1645.4725829833149</v>
          </cell>
          <cell r="I1254">
            <v>11.608880937499999</v>
          </cell>
          <cell r="J1254">
            <v>0</v>
          </cell>
          <cell r="K1254">
            <v>0</v>
          </cell>
          <cell r="L1254">
            <v>0</v>
          </cell>
          <cell r="M1254">
            <v>0</v>
          </cell>
          <cell r="N1254">
            <v>1.5245347310521748E-2</v>
          </cell>
          <cell r="O1254">
            <v>9008.9726508941021</v>
          </cell>
          <cell r="P1254">
            <v>25362.810844048479</v>
          </cell>
          <cell r="Q1254">
            <v>40044.918336489689</v>
          </cell>
          <cell r="R1254">
            <v>49855.602535684295</v>
          </cell>
          <cell r="S1254">
            <v>111215.25235835489</v>
          </cell>
          <cell r="T1254">
            <v>1440.9858333481534</v>
          </cell>
          <cell r="U1254">
            <v>1472.2104151715769</v>
          </cell>
          <cell r="V1254">
            <v>1536.9033592928679</v>
          </cell>
          <cell r="W1254">
            <v>1580.7689897056191</v>
          </cell>
          <cell r="X1254">
            <v>1719.9729573528202</v>
          </cell>
          <cell r="Y1254">
            <v>497.70828848199022</v>
          </cell>
          <cell r="Z1254">
            <v>542.74166672680792</v>
          </cell>
          <cell r="AA1254">
            <v>585.97558840516399</v>
          </cell>
          <cell r="AB1254">
            <v>590.74332129832567</v>
          </cell>
          <cell r="AC1254">
            <v>650.54156836208108</v>
          </cell>
          <cell r="AD1254">
            <v>19.623452701321135</v>
          </cell>
          <cell r="AE1254">
            <v>25.177703588502418</v>
          </cell>
          <cell r="AF1254">
            <v>27.004471053849933</v>
          </cell>
          <cell r="AG1254">
            <v>26.285653846482841</v>
          </cell>
          <cell r="AH1254">
            <v>23.917659676558895</v>
          </cell>
        </row>
        <row r="1255">
          <cell r="B1255">
            <v>2304</v>
          </cell>
          <cell r="C1255" t="str">
            <v>IN</v>
          </cell>
          <cell r="D1255" t="str">
            <v>Municipal</v>
          </cell>
          <cell r="E1255">
            <v>1.0274560322203068E-2</v>
          </cell>
          <cell r="F1255">
            <v>0</v>
          </cell>
          <cell r="G1255">
            <v>0</v>
          </cell>
          <cell r="H1255">
            <v>1645.4725829833149</v>
          </cell>
          <cell r="I1255">
            <v>11.608880937499999</v>
          </cell>
          <cell r="J1255">
            <v>0</v>
          </cell>
          <cell r="K1255">
            <v>0</v>
          </cell>
          <cell r="L1255">
            <v>0</v>
          </cell>
          <cell r="M1255">
            <v>0</v>
          </cell>
          <cell r="N1255">
            <v>1.5245347310521748E-2</v>
          </cell>
          <cell r="O1255">
            <v>9008.9726508941021</v>
          </cell>
          <cell r="P1255">
            <v>25362.810844048479</v>
          </cell>
          <cell r="Q1255">
            <v>40044.918336489689</v>
          </cell>
          <cell r="R1255">
            <v>49855.602535684295</v>
          </cell>
          <cell r="S1255">
            <v>111215.25235835489</v>
          </cell>
          <cell r="T1255">
            <v>1440.9858333481534</v>
          </cell>
          <cell r="U1255">
            <v>1472.2104151715769</v>
          </cell>
          <cell r="V1255">
            <v>1536.9033592928679</v>
          </cell>
          <cell r="W1255">
            <v>1580.7689897056191</v>
          </cell>
          <cell r="X1255">
            <v>1719.9729573528202</v>
          </cell>
          <cell r="Y1255">
            <v>497.70828848199022</v>
          </cell>
          <cell r="Z1255">
            <v>542.74166672680792</v>
          </cell>
          <cell r="AA1255">
            <v>585.97558840516399</v>
          </cell>
          <cell r="AB1255">
            <v>590.74332129832567</v>
          </cell>
          <cell r="AC1255">
            <v>650.54156836208108</v>
          </cell>
          <cell r="AD1255">
            <v>19.623452701321135</v>
          </cell>
          <cell r="AE1255">
            <v>25.177703588502418</v>
          </cell>
          <cell r="AF1255">
            <v>27.004471053849933</v>
          </cell>
          <cell r="AG1255">
            <v>26.285653846482841</v>
          </cell>
          <cell r="AH1255">
            <v>23.917659676558895</v>
          </cell>
        </row>
        <row r="1256">
          <cell r="B1256">
            <v>3230</v>
          </cell>
          <cell r="C1256" t="str">
            <v>IN</v>
          </cell>
          <cell r="D1256" t="str">
            <v>Municipal</v>
          </cell>
          <cell r="E1256">
            <v>1.0274560322203068E-2</v>
          </cell>
          <cell r="F1256">
            <v>0</v>
          </cell>
          <cell r="G1256">
            <v>0</v>
          </cell>
          <cell r="H1256">
            <v>1645.4725829833149</v>
          </cell>
          <cell r="I1256">
            <v>11.608880937499999</v>
          </cell>
          <cell r="J1256">
            <v>0</v>
          </cell>
          <cell r="K1256">
            <v>0</v>
          </cell>
          <cell r="L1256">
            <v>0</v>
          </cell>
          <cell r="M1256">
            <v>0</v>
          </cell>
          <cell r="N1256">
            <v>1.5245347310521748E-2</v>
          </cell>
          <cell r="O1256">
            <v>9008.9726508941021</v>
          </cell>
          <cell r="P1256">
            <v>25362.810844048479</v>
          </cell>
          <cell r="Q1256">
            <v>40044.918336489689</v>
          </cell>
          <cell r="R1256">
            <v>49855.602535684295</v>
          </cell>
          <cell r="S1256">
            <v>111215.25235835489</v>
          </cell>
          <cell r="T1256">
            <v>1440.9858333481534</v>
          </cell>
          <cell r="U1256">
            <v>1472.2104151715769</v>
          </cell>
          <cell r="V1256">
            <v>1536.9033592928679</v>
          </cell>
          <cell r="W1256">
            <v>1580.7689897056191</v>
          </cell>
          <cell r="X1256">
            <v>1719.9729573528202</v>
          </cell>
          <cell r="Y1256">
            <v>497.70828848199022</v>
          </cell>
          <cell r="Z1256">
            <v>542.74166672680792</v>
          </cell>
          <cell r="AA1256">
            <v>585.97558840516399</v>
          </cell>
          <cell r="AB1256">
            <v>590.74332129832567</v>
          </cell>
          <cell r="AC1256">
            <v>650.54156836208108</v>
          </cell>
          <cell r="AD1256">
            <v>19.623452701321135</v>
          </cell>
          <cell r="AE1256">
            <v>25.177703588502418</v>
          </cell>
          <cell r="AF1256">
            <v>27.004471053849933</v>
          </cell>
          <cell r="AG1256">
            <v>26.285653846482841</v>
          </cell>
          <cell r="AH1256">
            <v>23.917659676558895</v>
          </cell>
        </row>
        <row r="1257">
          <cell r="B1257">
            <v>3323</v>
          </cell>
          <cell r="C1257" t="str">
            <v>IN</v>
          </cell>
          <cell r="D1257" t="str">
            <v>Municipal</v>
          </cell>
          <cell r="E1257">
            <v>1.0274560322203068E-2</v>
          </cell>
          <cell r="F1257">
            <v>0</v>
          </cell>
          <cell r="G1257">
            <v>0</v>
          </cell>
          <cell r="H1257">
            <v>1645.4725829833149</v>
          </cell>
          <cell r="I1257">
            <v>11.608880937499999</v>
          </cell>
          <cell r="J1257">
            <v>0</v>
          </cell>
          <cell r="K1257">
            <v>0</v>
          </cell>
          <cell r="L1257">
            <v>0</v>
          </cell>
          <cell r="M1257">
            <v>0</v>
          </cell>
          <cell r="N1257">
            <v>1.5245347310521748E-2</v>
          </cell>
          <cell r="O1257">
            <v>9008.9726508941021</v>
          </cell>
          <cell r="P1257">
            <v>25362.810844048479</v>
          </cell>
          <cell r="Q1257">
            <v>40044.918336489689</v>
          </cell>
          <cell r="R1257">
            <v>49855.602535684295</v>
          </cell>
          <cell r="S1257">
            <v>111215.25235835489</v>
          </cell>
          <cell r="T1257">
            <v>1440.9858333481534</v>
          </cell>
          <cell r="U1257">
            <v>1472.2104151715769</v>
          </cell>
          <cell r="V1257">
            <v>1536.9033592928679</v>
          </cell>
          <cell r="W1257">
            <v>1580.7689897056191</v>
          </cell>
          <cell r="X1257">
            <v>1719.9729573528202</v>
          </cell>
          <cell r="Y1257">
            <v>497.70828848199022</v>
          </cell>
          <cell r="Z1257">
            <v>542.74166672680792</v>
          </cell>
          <cell r="AA1257">
            <v>585.97558840516399</v>
          </cell>
          <cell r="AB1257">
            <v>590.74332129832567</v>
          </cell>
          <cell r="AC1257">
            <v>650.54156836208108</v>
          </cell>
          <cell r="AD1257">
            <v>19.623452701321135</v>
          </cell>
          <cell r="AE1257">
            <v>25.177703588502418</v>
          </cell>
          <cell r="AF1257">
            <v>27.004471053849933</v>
          </cell>
          <cell r="AG1257">
            <v>26.285653846482841</v>
          </cell>
          <cell r="AH1257">
            <v>23.917659676558895</v>
          </cell>
        </row>
        <row r="1258">
          <cell r="B1258">
            <v>3815</v>
          </cell>
          <cell r="C1258" t="str">
            <v>IN</v>
          </cell>
          <cell r="D1258" t="str">
            <v>Municipal</v>
          </cell>
          <cell r="E1258">
            <v>1.0274560322203068E-2</v>
          </cell>
          <cell r="F1258">
            <v>0</v>
          </cell>
          <cell r="G1258">
            <v>0</v>
          </cell>
          <cell r="H1258">
            <v>1645.4725829833149</v>
          </cell>
          <cell r="I1258">
            <v>11.608880937499999</v>
          </cell>
          <cell r="J1258">
            <v>0</v>
          </cell>
          <cell r="K1258">
            <v>0</v>
          </cell>
          <cell r="L1258">
            <v>0</v>
          </cell>
          <cell r="M1258">
            <v>0</v>
          </cell>
          <cell r="N1258">
            <v>1.5245347310521748E-2</v>
          </cell>
          <cell r="O1258">
            <v>9008.9726508941021</v>
          </cell>
          <cell r="P1258">
            <v>25362.810844048479</v>
          </cell>
          <cell r="Q1258">
            <v>40044.918336489689</v>
          </cell>
          <cell r="R1258">
            <v>49855.602535684295</v>
          </cell>
          <cell r="S1258">
            <v>111215.25235835489</v>
          </cell>
          <cell r="T1258">
            <v>1440.9858333481534</v>
          </cell>
          <cell r="U1258">
            <v>1472.2104151715769</v>
          </cell>
          <cell r="V1258">
            <v>1536.9033592928679</v>
          </cell>
          <cell r="W1258">
            <v>1580.7689897056191</v>
          </cell>
          <cell r="X1258">
            <v>1719.9729573528202</v>
          </cell>
          <cell r="Y1258">
            <v>497.70828848199022</v>
          </cell>
          <cell r="Z1258">
            <v>542.74166672680792</v>
          </cell>
          <cell r="AA1258">
            <v>585.97558840516399</v>
          </cell>
          <cell r="AB1258">
            <v>590.74332129832567</v>
          </cell>
          <cell r="AC1258">
            <v>650.54156836208108</v>
          </cell>
          <cell r="AD1258">
            <v>19.623452701321135</v>
          </cell>
          <cell r="AE1258">
            <v>25.177703588502418</v>
          </cell>
          <cell r="AF1258">
            <v>27.004471053849933</v>
          </cell>
          <cell r="AG1258">
            <v>26.285653846482841</v>
          </cell>
          <cell r="AH1258">
            <v>23.917659676558895</v>
          </cell>
        </row>
        <row r="1259">
          <cell r="B1259">
            <v>4486</v>
          </cell>
          <cell r="C1259" t="str">
            <v>IN</v>
          </cell>
          <cell r="D1259" t="str">
            <v>Municipal</v>
          </cell>
          <cell r="E1259">
            <v>1.0274560322203068E-2</v>
          </cell>
          <cell r="F1259">
            <v>0</v>
          </cell>
          <cell r="G1259">
            <v>0</v>
          </cell>
          <cell r="H1259">
            <v>1645.4725829833149</v>
          </cell>
          <cell r="I1259">
            <v>11.608880937499999</v>
          </cell>
          <cell r="J1259">
            <v>0</v>
          </cell>
          <cell r="K1259">
            <v>0</v>
          </cell>
          <cell r="L1259">
            <v>0</v>
          </cell>
          <cell r="M1259">
            <v>0</v>
          </cell>
          <cell r="N1259">
            <v>1.5245347310521748E-2</v>
          </cell>
          <cell r="O1259">
            <v>9008.9726508941021</v>
          </cell>
          <cell r="P1259">
            <v>25362.810844048479</v>
          </cell>
          <cell r="Q1259">
            <v>40044.918336489689</v>
          </cell>
          <cell r="R1259">
            <v>49855.602535684295</v>
          </cell>
          <cell r="S1259">
            <v>111215.25235835489</v>
          </cell>
          <cell r="T1259">
            <v>1440.9858333481534</v>
          </cell>
          <cell r="U1259">
            <v>1472.2104151715769</v>
          </cell>
          <cell r="V1259">
            <v>1536.9033592928679</v>
          </cell>
          <cell r="W1259">
            <v>1580.7689897056191</v>
          </cell>
          <cell r="X1259">
            <v>1719.9729573528202</v>
          </cell>
          <cell r="Y1259">
            <v>497.70828848199022</v>
          </cell>
          <cell r="Z1259">
            <v>542.74166672680792</v>
          </cell>
          <cell r="AA1259">
            <v>585.97558840516399</v>
          </cell>
          <cell r="AB1259">
            <v>590.74332129832567</v>
          </cell>
          <cell r="AC1259">
            <v>650.54156836208108</v>
          </cell>
          <cell r="AD1259">
            <v>19.623452701321135</v>
          </cell>
          <cell r="AE1259">
            <v>25.177703588502418</v>
          </cell>
          <cell r="AF1259">
            <v>27.004471053849933</v>
          </cell>
          <cell r="AG1259">
            <v>26.285653846482841</v>
          </cell>
          <cell r="AH1259">
            <v>23.917659676558895</v>
          </cell>
        </row>
        <row r="1260">
          <cell r="B1260">
            <v>5071</v>
          </cell>
          <cell r="C1260" t="str">
            <v>IN</v>
          </cell>
          <cell r="D1260" t="str">
            <v>Municipal</v>
          </cell>
          <cell r="E1260">
            <v>1.0274560322203068E-2</v>
          </cell>
          <cell r="F1260">
            <v>0</v>
          </cell>
          <cell r="G1260">
            <v>0</v>
          </cell>
          <cell r="H1260">
            <v>1645.4725829833149</v>
          </cell>
          <cell r="I1260">
            <v>11.608880937499999</v>
          </cell>
          <cell r="J1260">
            <v>0</v>
          </cell>
          <cell r="K1260">
            <v>0</v>
          </cell>
          <cell r="L1260">
            <v>0</v>
          </cell>
          <cell r="M1260">
            <v>0</v>
          </cell>
          <cell r="N1260">
            <v>1.5245347310521748E-2</v>
          </cell>
          <cell r="O1260">
            <v>9008.9726508941021</v>
          </cell>
          <cell r="P1260">
            <v>25362.810844048479</v>
          </cell>
          <cell r="Q1260">
            <v>40044.918336489689</v>
          </cell>
          <cell r="R1260">
            <v>49855.602535684295</v>
          </cell>
          <cell r="S1260">
            <v>111215.25235835489</v>
          </cell>
          <cell r="T1260">
            <v>1440.9858333481534</v>
          </cell>
          <cell r="U1260">
            <v>1472.2104151715769</v>
          </cell>
          <cell r="V1260">
            <v>1536.9033592928679</v>
          </cell>
          <cell r="W1260">
            <v>1580.7689897056191</v>
          </cell>
          <cell r="X1260">
            <v>1719.9729573528202</v>
          </cell>
          <cell r="Y1260">
            <v>497.70828848199022</v>
          </cell>
          <cell r="Z1260">
            <v>542.74166672680792</v>
          </cell>
          <cell r="AA1260">
            <v>585.97558840516399</v>
          </cell>
          <cell r="AB1260">
            <v>590.74332129832567</v>
          </cell>
          <cell r="AC1260">
            <v>650.54156836208108</v>
          </cell>
          <cell r="AD1260">
            <v>19.623452701321135</v>
          </cell>
          <cell r="AE1260">
            <v>25.177703588502418</v>
          </cell>
          <cell r="AF1260">
            <v>27.004471053849933</v>
          </cell>
          <cell r="AG1260">
            <v>26.285653846482841</v>
          </cell>
          <cell r="AH1260">
            <v>23.917659676558895</v>
          </cell>
        </row>
        <row r="1261">
          <cell r="B1261">
            <v>5928</v>
          </cell>
          <cell r="C1261" t="str">
            <v>IN</v>
          </cell>
          <cell r="D1261" t="str">
            <v>Municipal</v>
          </cell>
          <cell r="E1261">
            <v>1.0274560322203068E-2</v>
          </cell>
          <cell r="F1261">
            <v>0</v>
          </cell>
          <cell r="G1261">
            <v>0</v>
          </cell>
          <cell r="H1261">
            <v>1645.4725829833149</v>
          </cell>
          <cell r="I1261">
            <v>11.608880937499999</v>
          </cell>
          <cell r="J1261">
            <v>0</v>
          </cell>
          <cell r="K1261">
            <v>0</v>
          </cell>
          <cell r="L1261">
            <v>0</v>
          </cell>
          <cell r="M1261">
            <v>0</v>
          </cell>
          <cell r="N1261">
            <v>1.5245347310521748E-2</v>
          </cell>
          <cell r="O1261">
            <v>9008.9726508941021</v>
          </cell>
          <cell r="P1261">
            <v>25362.810844048479</v>
          </cell>
          <cell r="Q1261">
            <v>40044.918336489689</v>
          </cell>
          <cell r="R1261">
            <v>49855.602535684295</v>
          </cell>
          <cell r="S1261">
            <v>111215.25235835489</v>
          </cell>
          <cell r="T1261">
            <v>1440.9858333481534</v>
          </cell>
          <cell r="U1261">
            <v>1472.2104151715769</v>
          </cell>
          <cell r="V1261">
            <v>1536.9033592928679</v>
          </cell>
          <cell r="W1261">
            <v>1580.7689897056191</v>
          </cell>
          <cell r="X1261">
            <v>1719.9729573528202</v>
          </cell>
          <cell r="Y1261">
            <v>497.70828848199022</v>
          </cell>
          <cell r="Z1261">
            <v>542.74166672680792</v>
          </cell>
          <cell r="AA1261">
            <v>585.97558840516399</v>
          </cell>
          <cell r="AB1261">
            <v>590.74332129832567</v>
          </cell>
          <cell r="AC1261">
            <v>650.54156836208108</v>
          </cell>
          <cell r="AD1261">
            <v>19.623452701321135</v>
          </cell>
          <cell r="AE1261">
            <v>25.177703588502418</v>
          </cell>
          <cell r="AF1261">
            <v>27.004471053849933</v>
          </cell>
          <cell r="AG1261">
            <v>26.285653846482841</v>
          </cell>
          <cell r="AH1261">
            <v>23.917659676558895</v>
          </cell>
        </row>
        <row r="1262">
          <cell r="B1262">
            <v>6276</v>
          </cell>
          <cell r="C1262" t="str">
            <v>IN</v>
          </cell>
          <cell r="D1262" t="str">
            <v>Municipal</v>
          </cell>
          <cell r="E1262">
            <v>1.0274560322203068E-2</v>
          </cell>
          <cell r="F1262">
            <v>0</v>
          </cell>
          <cell r="G1262">
            <v>0</v>
          </cell>
          <cell r="H1262">
            <v>1645.4725829833149</v>
          </cell>
          <cell r="I1262">
            <v>11.608880937499999</v>
          </cell>
          <cell r="J1262">
            <v>0</v>
          </cell>
          <cell r="K1262">
            <v>0</v>
          </cell>
          <cell r="L1262">
            <v>0</v>
          </cell>
          <cell r="M1262">
            <v>0</v>
          </cell>
          <cell r="N1262">
            <v>1.5245347310521748E-2</v>
          </cell>
          <cell r="O1262">
            <v>9008.9726508941021</v>
          </cell>
          <cell r="P1262">
            <v>25362.810844048479</v>
          </cell>
          <cell r="Q1262">
            <v>40044.918336489689</v>
          </cell>
          <cell r="R1262">
            <v>49855.602535684295</v>
          </cell>
          <cell r="S1262">
            <v>111215.25235835489</v>
          </cell>
          <cell r="T1262">
            <v>1440.9858333481534</v>
          </cell>
          <cell r="U1262">
            <v>1472.2104151715769</v>
          </cell>
          <cell r="V1262">
            <v>1536.9033592928679</v>
          </cell>
          <cell r="W1262">
            <v>1580.7689897056191</v>
          </cell>
          <cell r="X1262">
            <v>1719.9729573528202</v>
          </cell>
          <cell r="Y1262">
            <v>497.70828848199022</v>
          </cell>
          <cell r="Z1262">
            <v>542.74166672680792</v>
          </cell>
          <cell r="AA1262">
            <v>585.97558840516399</v>
          </cell>
          <cell r="AB1262">
            <v>590.74332129832567</v>
          </cell>
          <cell r="AC1262">
            <v>650.54156836208108</v>
          </cell>
          <cell r="AD1262">
            <v>19.623452701321135</v>
          </cell>
          <cell r="AE1262">
            <v>25.177703588502418</v>
          </cell>
          <cell r="AF1262">
            <v>27.004471053849933</v>
          </cell>
          <cell r="AG1262">
            <v>26.285653846482841</v>
          </cell>
          <cell r="AH1262">
            <v>23.917659676558895</v>
          </cell>
        </row>
        <row r="1263">
          <cell r="B1263">
            <v>6735</v>
          </cell>
          <cell r="C1263" t="str">
            <v>IN</v>
          </cell>
          <cell r="D1263" t="str">
            <v>Municipal</v>
          </cell>
          <cell r="E1263">
            <v>1.0274560322203068E-2</v>
          </cell>
          <cell r="F1263">
            <v>0</v>
          </cell>
          <cell r="G1263">
            <v>0</v>
          </cell>
          <cell r="H1263">
            <v>1645.4725829833149</v>
          </cell>
          <cell r="I1263">
            <v>11.608880937499999</v>
          </cell>
          <cell r="J1263">
            <v>0</v>
          </cell>
          <cell r="K1263">
            <v>0</v>
          </cell>
          <cell r="L1263">
            <v>0</v>
          </cell>
          <cell r="M1263">
            <v>0</v>
          </cell>
          <cell r="N1263">
            <v>1.5245347310521748E-2</v>
          </cell>
          <cell r="O1263">
            <v>9008.9726508941021</v>
          </cell>
          <cell r="P1263">
            <v>25362.810844048479</v>
          </cell>
          <cell r="Q1263">
            <v>40044.918336489689</v>
          </cell>
          <cell r="R1263">
            <v>49855.602535684295</v>
          </cell>
          <cell r="S1263">
            <v>111215.25235835489</v>
          </cell>
          <cell r="T1263">
            <v>1440.9858333481534</v>
          </cell>
          <cell r="U1263">
            <v>1472.2104151715769</v>
          </cell>
          <cell r="V1263">
            <v>1536.9033592928679</v>
          </cell>
          <cell r="W1263">
            <v>1580.7689897056191</v>
          </cell>
          <cell r="X1263">
            <v>1719.9729573528202</v>
          </cell>
          <cell r="Y1263">
            <v>497.70828848199022</v>
          </cell>
          <cell r="Z1263">
            <v>542.74166672680792</v>
          </cell>
          <cell r="AA1263">
            <v>585.97558840516399</v>
          </cell>
          <cell r="AB1263">
            <v>590.74332129832567</v>
          </cell>
          <cell r="AC1263">
            <v>650.54156836208108</v>
          </cell>
          <cell r="AD1263">
            <v>19.623452701321135</v>
          </cell>
          <cell r="AE1263">
            <v>25.177703588502418</v>
          </cell>
          <cell r="AF1263">
            <v>27.004471053849933</v>
          </cell>
          <cell r="AG1263">
            <v>26.285653846482841</v>
          </cell>
          <cell r="AH1263">
            <v>23.917659676558895</v>
          </cell>
        </row>
        <row r="1264">
          <cell r="B1264">
            <v>9646</v>
          </cell>
          <cell r="C1264" t="str">
            <v>IN</v>
          </cell>
          <cell r="D1264" t="str">
            <v>Municipal</v>
          </cell>
          <cell r="E1264">
            <v>1.0274560322203068E-2</v>
          </cell>
          <cell r="F1264">
            <v>0</v>
          </cell>
          <cell r="G1264">
            <v>0</v>
          </cell>
          <cell r="H1264">
            <v>1645.4725829833149</v>
          </cell>
          <cell r="I1264">
            <v>11.608880937499999</v>
          </cell>
          <cell r="J1264">
            <v>0</v>
          </cell>
          <cell r="K1264">
            <v>0</v>
          </cell>
          <cell r="L1264">
            <v>0</v>
          </cell>
          <cell r="M1264">
            <v>0</v>
          </cell>
          <cell r="N1264">
            <v>1.5245347310521748E-2</v>
          </cell>
          <cell r="O1264">
            <v>9008.9726508941021</v>
          </cell>
          <cell r="P1264">
            <v>25362.810844048479</v>
          </cell>
          <cell r="Q1264">
            <v>40044.918336489689</v>
          </cell>
          <cell r="R1264">
            <v>49855.602535684295</v>
          </cell>
          <cell r="S1264">
            <v>111215.25235835489</v>
          </cell>
          <cell r="T1264">
            <v>1440.9858333481534</v>
          </cell>
          <cell r="U1264">
            <v>1472.2104151715769</v>
          </cell>
          <cell r="V1264">
            <v>1536.9033592928679</v>
          </cell>
          <cell r="W1264">
            <v>1580.7689897056191</v>
          </cell>
          <cell r="X1264">
            <v>1719.9729573528202</v>
          </cell>
          <cell r="Y1264">
            <v>497.70828848199022</v>
          </cell>
          <cell r="Z1264">
            <v>542.74166672680792</v>
          </cell>
          <cell r="AA1264">
            <v>585.97558840516399</v>
          </cell>
          <cell r="AB1264">
            <v>590.74332129832567</v>
          </cell>
          <cell r="AC1264">
            <v>650.54156836208108</v>
          </cell>
          <cell r="AD1264">
            <v>19.623452701321135</v>
          </cell>
          <cell r="AE1264">
            <v>25.177703588502418</v>
          </cell>
          <cell r="AF1264">
            <v>27.004471053849933</v>
          </cell>
          <cell r="AG1264">
            <v>26.285653846482841</v>
          </cell>
          <cell r="AH1264">
            <v>23.917659676558895</v>
          </cell>
        </row>
        <row r="1265">
          <cell r="B1265">
            <v>10330</v>
          </cell>
          <cell r="C1265" t="str">
            <v>IN</v>
          </cell>
          <cell r="D1265" t="str">
            <v>Municipal</v>
          </cell>
          <cell r="E1265">
            <v>1.0274560322203068E-2</v>
          </cell>
          <cell r="F1265">
            <v>0</v>
          </cell>
          <cell r="G1265">
            <v>0</v>
          </cell>
          <cell r="H1265">
            <v>1645.4725829833149</v>
          </cell>
          <cell r="I1265">
            <v>11.608880937499999</v>
          </cell>
          <cell r="J1265">
            <v>0</v>
          </cell>
          <cell r="K1265">
            <v>0</v>
          </cell>
          <cell r="L1265">
            <v>0</v>
          </cell>
          <cell r="M1265">
            <v>0</v>
          </cell>
          <cell r="N1265">
            <v>1.5245347310521748E-2</v>
          </cell>
          <cell r="O1265">
            <v>9008.9726508941021</v>
          </cell>
          <cell r="P1265">
            <v>25362.810844048479</v>
          </cell>
          <cell r="Q1265">
            <v>40044.918336489689</v>
          </cell>
          <cell r="R1265">
            <v>49855.602535684295</v>
          </cell>
          <cell r="S1265">
            <v>111215.25235835489</v>
          </cell>
          <cell r="T1265">
            <v>1440.9858333481534</v>
          </cell>
          <cell r="U1265">
            <v>1472.2104151715769</v>
          </cell>
          <cell r="V1265">
            <v>1536.9033592928679</v>
          </cell>
          <cell r="W1265">
            <v>1580.7689897056191</v>
          </cell>
          <cell r="X1265">
            <v>1719.9729573528202</v>
          </cell>
          <cell r="Y1265">
            <v>497.70828848199022</v>
          </cell>
          <cell r="Z1265">
            <v>542.74166672680792</v>
          </cell>
          <cell r="AA1265">
            <v>585.97558840516399</v>
          </cell>
          <cell r="AB1265">
            <v>590.74332129832567</v>
          </cell>
          <cell r="AC1265">
            <v>650.54156836208108</v>
          </cell>
          <cell r="AD1265">
            <v>19.623452701321135</v>
          </cell>
          <cell r="AE1265">
            <v>25.177703588502418</v>
          </cell>
          <cell r="AF1265">
            <v>27.004471053849933</v>
          </cell>
          <cell r="AG1265">
            <v>26.285653846482841</v>
          </cell>
          <cell r="AH1265">
            <v>23.917659676558895</v>
          </cell>
        </row>
        <row r="1266">
          <cell r="B1266">
            <v>10407</v>
          </cell>
          <cell r="C1266" t="str">
            <v>IN</v>
          </cell>
          <cell r="D1266" t="str">
            <v>Municipal</v>
          </cell>
          <cell r="E1266">
            <v>1.0274560322203068E-2</v>
          </cell>
          <cell r="F1266">
            <v>0</v>
          </cell>
          <cell r="G1266">
            <v>0</v>
          </cell>
          <cell r="H1266">
            <v>1645.4725829833149</v>
          </cell>
          <cell r="I1266">
            <v>11.608880937499999</v>
          </cell>
          <cell r="J1266">
            <v>0</v>
          </cell>
          <cell r="K1266">
            <v>0</v>
          </cell>
          <cell r="L1266">
            <v>0</v>
          </cell>
          <cell r="M1266">
            <v>0</v>
          </cell>
          <cell r="N1266">
            <v>1.5245347310521748E-2</v>
          </cell>
          <cell r="O1266">
            <v>9008.9726508941021</v>
          </cell>
          <cell r="P1266">
            <v>25362.810844048479</v>
          </cell>
          <cell r="Q1266">
            <v>40044.918336489689</v>
          </cell>
          <cell r="R1266">
            <v>49855.602535684295</v>
          </cell>
          <cell r="S1266">
            <v>111215.25235835489</v>
          </cell>
          <cell r="T1266">
            <v>1440.9858333481534</v>
          </cell>
          <cell r="U1266">
            <v>1472.2104151715769</v>
          </cell>
          <cell r="V1266">
            <v>1536.9033592928679</v>
          </cell>
          <cell r="W1266">
            <v>1580.7689897056191</v>
          </cell>
          <cell r="X1266">
            <v>1719.9729573528202</v>
          </cell>
          <cell r="Y1266">
            <v>497.70828848199022</v>
          </cell>
          <cell r="Z1266">
            <v>542.74166672680792</v>
          </cell>
          <cell r="AA1266">
            <v>585.97558840516399</v>
          </cell>
          <cell r="AB1266">
            <v>590.74332129832567</v>
          </cell>
          <cell r="AC1266">
            <v>650.54156836208108</v>
          </cell>
          <cell r="AD1266">
            <v>19.623452701321135</v>
          </cell>
          <cell r="AE1266">
            <v>25.177703588502418</v>
          </cell>
          <cell r="AF1266">
            <v>27.004471053849933</v>
          </cell>
          <cell r="AG1266">
            <v>26.285653846482841</v>
          </cell>
          <cell r="AH1266">
            <v>23.917659676558895</v>
          </cell>
        </row>
        <row r="1267">
          <cell r="B1267">
            <v>10568</v>
          </cell>
          <cell r="C1267" t="str">
            <v>IN</v>
          </cell>
          <cell r="D1267" t="str">
            <v>Municipal</v>
          </cell>
          <cell r="E1267">
            <v>1.0274560322203068E-2</v>
          </cell>
          <cell r="F1267">
            <v>0</v>
          </cell>
          <cell r="G1267">
            <v>0</v>
          </cell>
          <cell r="H1267">
            <v>1645.4725829833149</v>
          </cell>
          <cell r="I1267">
            <v>11.608880937499999</v>
          </cell>
          <cell r="J1267">
            <v>0</v>
          </cell>
          <cell r="K1267">
            <v>0</v>
          </cell>
          <cell r="L1267">
            <v>0</v>
          </cell>
          <cell r="M1267">
            <v>0</v>
          </cell>
          <cell r="N1267">
            <v>1.5245347310521748E-2</v>
          </cell>
          <cell r="O1267">
            <v>9008.9726508941021</v>
          </cell>
          <cell r="P1267">
            <v>25362.810844048479</v>
          </cell>
          <cell r="Q1267">
            <v>40044.918336489689</v>
          </cell>
          <cell r="R1267">
            <v>49855.602535684295</v>
          </cell>
          <cell r="S1267">
            <v>111215.25235835489</v>
          </cell>
          <cell r="T1267">
            <v>1440.9858333481534</v>
          </cell>
          <cell r="U1267">
            <v>1472.2104151715769</v>
          </cell>
          <cell r="V1267">
            <v>1536.9033592928679</v>
          </cell>
          <cell r="W1267">
            <v>1580.7689897056191</v>
          </cell>
          <cell r="X1267">
            <v>1719.9729573528202</v>
          </cell>
          <cell r="Y1267">
            <v>497.70828848199022</v>
          </cell>
          <cell r="Z1267">
            <v>542.74166672680792</v>
          </cell>
          <cell r="AA1267">
            <v>585.97558840516399</v>
          </cell>
          <cell r="AB1267">
            <v>590.74332129832567</v>
          </cell>
          <cell r="AC1267">
            <v>650.54156836208108</v>
          </cell>
          <cell r="AD1267">
            <v>19.623452701321135</v>
          </cell>
          <cell r="AE1267">
            <v>25.177703588502418</v>
          </cell>
          <cell r="AF1267">
            <v>27.004471053849933</v>
          </cell>
          <cell r="AG1267">
            <v>26.285653846482841</v>
          </cell>
          <cell r="AH1267">
            <v>23.917659676558895</v>
          </cell>
        </row>
        <row r="1268">
          <cell r="B1268">
            <v>12476</v>
          </cell>
          <cell r="C1268" t="str">
            <v>IN</v>
          </cell>
          <cell r="D1268" t="str">
            <v>Municipal</v>
          </cell>
          <cell r="E1268">
            <v>1.0274560322203068E-2</v>
          </cell>
          <cell r="F1268">
            <v>0</v>
          </cell>
          <cell r="G1268">
            <v>0</v>
          </cell>
          <cell r="H1268">
            <v>1645.4725829833149</v>
          </cell>
          <cell r="I1268">
            <v>11.608880937499999</v>
          </cell>
          <cell r="J1268">
            <v>0</v>
          </cell>
          <cell r="K1268">
            <v>0</v>
          </cell>
          <cell r="L1268">
            <v>0</v>
          </cell>
          <cell r="M1268">
            <v>0</v>
          </cell>
          <cell r="N1268">
            <v>1.5245347310521748E-2</v>
          </cell>
          <cell r="O1268">
            <v>9008.9726508941021</v>
          </cell>
          <cell r="P1268">
            <v>25362.810844048479</v>
          </cell>
          <cell r="Q1268">
            <v>40044.918336489689</v>
          </cell>
          <cell r="R1268">
            <v>49855.602535684295</v>
          </cell>
          <cell r="S1268">
            <v>111215.25235835489</v>
          </cell>
          <cell r="T1268">
            <v>1440.9858333481534</v>
          </cell>
          <cell r="U1268">
            <v>1472.2104151715769</v>
          </cell>
          <cell r="V1268">
            <v>1536.9033592928679</v>
          </cell>
          <cell r="W1268">
            <v>1580.7689897056191</v>
          </cell>
          <cell r="X1268">
            <v>1719.9729573528202</v>
          </cell>
          <cell r="Y1268">
            <v>497.70828848199022</v>
          </cell>
          <cell r="Z1268">
            <v>542.74166672680792</v>
          </cell>
          <cell r="AA1268">
            <v>585.97558840516399</v>
          </cell>
          <cell r="AB1268">
            <v>590.74332129832567</v>
          </cell>
          <cell r="AC1268">
            <v>650.54156836208108</v>
          </cell>
          <cell r="AD1268">
            <v>19.623452701321135</v>
          </cell>
          <cell r="AE1268">
            <v>25.177703588502418</v>
          </cell>
          <cell r="AF1268">
            <v>27.004471053849933</v>
          </cell>
          <cell r="AG1268">
            <v>26.285653846482841</v>
          </cell>
          <cell r="AH1268">
            <v>23.917659676558895</v>
          </cell>
        </row>
        <row r="1269">
          <cell r="B1269">
            <v>12840</v>
          </cell>
          <cell r="C1269" t="str">
            <v>IN</v>
          </cell>
          <cell r="D1269" t="str">
            <v>Municipal</v>
          </cell>
          <cell r="E1269">
            <v>1.0274560322203068E-2</v>
          </cell>
          <cell r="F1269">
            <v>0</v>
          </cell>
          <cell r="G1269">
            <v>0</v>
          </cell>
          <cell r="H1269">
            <v>1645.4725829833149</v>
          </cell>
          <cell r="I1269">
            <v>11.608880937499999</v>
          </cell>
          <cell r="J1269">
            <v>0</v>
          </cell>
          <cell r="K1269">
            <v>0</v>
          </cell>
          <cell r="L1269">
            <v>0</v>
          </cell>
          <cell r="M1269">
            <v>0</v>
          </cell>
          <cell r="N1269">
            <v>1.5245347310521748E-2</v>
          </cell>
          <cell r="O1269">
            <v>9008.9726508941021</v>
          </cell>
          <cell r="P1269">
            <v>25362.810844048479</v>
          </cell>
          <cell r="Q1269">
            <v>40044.918336489689</v>
          </cell>
          <cell r="R1269">
            <v>49855.602535684295</v>
          </cell>
          <cell r="S1269">
            <v>111215.25235835489</v>
          </cell>
          <cell r="T1269">
            <v>1440.9858333481534</v>
          </cell>
          <cell r="U1269">
            <v>1472.2104151715769</v>
          </cell>
          <cell r="V1269">
            <v>1536.9033592928679</v>
          </cell>
          <cell r="W1269">
            <v>1580.7689897056191</v>
          </cell>
          <cell r="X1269">
            <v>1719.9729573528202</v>
          </cell>
          <cell r="Y1269">
            <v>497.70828848199022</v>
          </cell>
          <cell r="Z1269">
            <v>542.74166672680792</v>
          </cell>
          <cell r="AA1269">
            <v>585.97558840516399</v>
          </cell>
          <cell r="AB1269">
            <v>590.74332129832567</v>
          </cell>
          <cell r="AC1269">
            <v>650.54156836208108</v>
          </cell>
          <cell r="AD1269">
            <v>19.623452701321135</v>
          </cell>
          <cell r="AE1269">
            <v>25.177703588502418</v>
          </cell>
          <cell r="AF1269">
            <v>27.004471053849933</v>
          </cell>
          <cell r="AG1269">
            <v>26.285653846482841</v>
          </cell>
          <cell r="AH1269">
            <v>23.917659676558895</v>
          </cell>
        </row>
        <row r="1270">
          <cell r="B1270">
            <v>13423</v>
          </cell>
          <cell r="C1270" t="str">
            <v>IN</v>
          </cell>
          <cell r="D1270" t="str">
            <v>Municipal</v>
          </cell>
          <cell r="E1270">
            <v>1.0274560322203068E-2</v>
          </cell>
          <cell r="F1270">
            <v>0</v>
          </cell>
          <cell r="G1270">
            <v>0</v>
          </cell>
          <cell r="H1270">
            <v>1645.4725829833149</v>
          </cell>
          <cell r="I1270">
            <v>11.608880937499999</v>
          </cell>
          <cell r="J1270">
            <v>0</v>
          </cell>
          <cell r="K1270">
            <v>0</v>
          </cell>
          <cell r="L1270">
            <v>0</v>
          </cell>
          <cell r="M1270">
            <v>0</v>
          </cell>
          <cell r="N1270">
            <v>1.5245347310521748E-2</v>
          </cell>
          <cell r="O1270">
            <v>9008.9726508941021</v>
          </cell>
          <cell r="P1270">
            <v>25362.810844048479</v>
          </cell>
          <cell r="Q1270">
            <v>40044.918336489689</v>
          </cell>
          <cell r="R1270">
            <v>49855.602535684295</v>
          </cell>
          <cell r="S1270">
            <v>111215.25235835489</v>
          </cell>
          <cell r="T1270">
            <v>1440.9858333481534</v>
          </cell>
          <cell r="U1270">
            <v>1472.2104151715769</v>
          </cell>
          <cell r="V1270">
            <v>1536.9033592928679</v>
          </cell>
          <cell r="W1270">
            <v>1580.7689897056191</v>
          </cell>
          <cell r="X1270">
            <v>1719.9729573528202</v>
          </cell>
          <cell r="Y1270">
            <v>497.70828848199022</v>
          </cell>
          <cell r="Z1270">
            <v>542.74166672680792</v>
          </cell>
          <cell r="AA1270">
            <v>585.97558840516399</v>
          </cell>
          <cell r="AB1270">
            <v>590.74332129832567</v>
          </cell>
          <cell r="AC1270">
            <v>650.54156836208108</v>
          </cell>
          <cell r="AD1270">
            <v>19.623452701321135</v>
          </cell>
          <cell r="AE1270">
            <v>25.177703588502418</v>
          </cell>
          <cell r="AF1270">
            <v>27.004471053849933</v>
          </cell>
          <cell r="AG1270">
            <v>26.285653846482841</v>
          </cell>
          <cell r="AH1270">
            <v>23.917659676558895</v>
          </cell>
        </row>
        <row r="1271">
          <cell r="B1271">
            <v>14435</v>
          </cell>
          <cell r="C1271" t="str">
            <v>IN</v>
          </cell>
          <cell r="D1271" t="str">
            <v>Municipal</v>
          </cell>
          <cell r="E1271">
            <v>1.0274560322203068E-2</v>
          </cell>
          <cell r="F1271">
            <v>0</v>
          </cell>
          <cell r="G1271">
            <v>0</v>
          </cell>
          <cell r="H1271">
            <v>1645.4725829833149</v>
          </cell>
          <cell r="I1271">
            <v>11.608880937499999</v>
          </cell>
          <cell r="J1271">
            <v>0</v>
          </cell>
          <cell r="K1271">
            <v>0</v>
          </cell>
          <cell r="L1271">
            <v>0</v>
          </cell>
          <cell r="M1271">
            <v>0</v>
          </cell>
          <cell r="N1271">
            <v>1.5245347310521748E-2</v>
          </cell>
          <cell r="O1271">
            <v>9008.9726508941021</v>
          </cell>
          <cell r="P1271">
            <v>25362.810844048479</v>
          </cell>
          <cell r="Q1271">
            <v>40044.918336489689</v>
          </cell>
          <cell r="R1271">
            <v>49855.602535684295</v>
          </cell>
          <cell r="S1271">
            <v>111215.25235835489</v>
          </cell>
          <cell r="T1271">
            <v>1440.9858333481534</v>
          </cell>
          <cell r="U1271">
            <v>1472.2104151715769</v>
          </cell>
          <cell r="V1271">
            <v>1536.9033592928679</v>
          </cell>
          <cell r="W1271">
            <v>1580.7689897056191</v>
          </cell>
          <cell r="X1271">
            <v>1719.9729573528202</v>
          </cell>
          <cell r="Y1271">
            <v>497.70828848199022</v>
          </cell>
          <cell r="Z1271">
            <v>542.74166672680792</v>
          </cell>
          <cell r="AA1271">
            <v>585.97558840516399</v>
          </cell>
          <cell r="AB1271">
            <v>590.74332129832567</v>
          </cell>
          <cell r="AC1271">
            <v>650.54156836208108</v>
          </cell>
          <cell r="AD1271">
            <v>19.623452701321135</v>
          </cell>
          <cell r="AE1271">
            <v>25.177703588502418</v>
          </cell>
          <cell r="AF1271">
            <v>27.004471053849933</v>
          </cell>
          <cell r="AG1271">
            <v>26.285653846482841</v>
          </cell>
          <cell r="AH1271">
            <v>23.917659676558895</v>
          </cell>
        </row>
        <row r="1272">
          <cell r="B1272">
            <v>14659</v>
          </cell>
          <cell r="C1272" t="str">
            <v>IN</v>
          </cell>
          <cell r="D1272" t="str">
            <v>Municipal</v>
          </cell>
          <cell r="E1272">
            <v>1.0274560322203068E-2</v>
          </cell>
          <cell r="F1272">
            <v>0</v>
          </cell>
          <cell r="G1272">
            <v>0</v>
          </cell>
          <cell r="H1272">
            <v>1645.4725829833149</v>
          </cell>
          <cell r="I1272">
            <v>11.608880937499999</v>
          </cell>
          <cell r="J1272">
            <v>0</v>
          </cell>
          <cell r="K1272">
            <v>0</v>
          </cell>
          <cell r="L1272">
            <v>0</v>
          </cell>
          <cell r="M1272">
            <v>0</v>
          </cell>
          <cell r="N1272">
            <v>1.5245347310521748E-2</v>
          </cell>
          <cell r="O1272">
            <v>9008.9726508941021</v>
          </cell>
          <cell r="P1272">
            <v>25362.810844048479</v>
          </cell>
          <cell r="Q1272">
            <v>40044.918336489689</v>
          </cell>
          <cell r="R1272">
            <v>49855.602535684295</v>
          </cell>
          <cell r="S1272">
            <v>111215.25235835489</v>
          </cell>
          <cell r="T1272">
            <v>1440.9858333481534</v>
          </cell>
          <cell r="U1272">
            <v>1472.2104151715769</v>
          </cell>
          <cell r="V1272">
            <v>1536.9033592928679</v>
          </cell>
          <cell r="W1272">
            <v>1580.7689897056191</v>
          </cell>
          <cell r="X1272">
            <v>1719.9729573528202</v>
          </cell>
          <cell r="Y1272">
            <v>497.70828848199022</v>
          </cell>
          <cell r="Z1272">
            <v>542.74166672680792</v>
          </cell>
          <cell r="AA1272">
            <v>585.97558840516399</v>
          </cell>
          <cell r="AB1272">
            <v>590.74332129832567</v>
          </cell>
          <cell r="AC1272">
            <v>650.54156836208108</v>
          </cell>
          <cell r="AD1272">
            <v>19.623452701321135</v>
          </cell>
          <cell r="AE1272">
            <v>25.177703588502418</v>
          </cell>
          <cell r="AF1272">
            <v>27.004471053849933</v>
          </cell>
          <cell r="AG1272">
            <v>26.285653846482841</v>
          </cell>
          <cell r="AH1272">
            <v>23.917659676558895</v>
          </cell>
        </row>
        <row r="1273">
          <cell r="B1273">
            <v>15116</v>
          </cell>
          <cell r="C1273" t="str">
            <v>IN</v>
          </cell>
          <cell r="D1273" t="str">
            <v>Municipal</v>
          </cell>
          <cell r="E1273">
            <v>1.0274560322203068E-2</v>
          </cell>
          <cell r="F1273">
            <v>0</v>
          </cell>
          <cell r="G1273">
            <v>0</v>
          </cell>
          <cell r="H1273">
            <v>1645.4725829833149</v>
          </cell>
          <cell r="I1273">
            <v>11.608880937499999</v>
          </cell>
          <cell r="J1273">
            <v>0</v>
          </cell>
          <cell r="K1273">
            <v>0</v>
          </cell>
          <cell r="L1273">
            <v>0</v>
          </cell>
          <cell r="M1273">
            <v>0</v>
          </cell>
          <cell r="N1273">
            <v>1.5245347310521748E-2</v>
          </cell>
          <cell r="O1273">
            <v>9008.9726508941021</v>
          </cell>
          <cell r="P1273">
            <v>25362.810844048479</v>
          </cell>
          <cell r="Q1273">
            <v>40044.918336489689</v>
          </cell>
          <cell r="R1273">
            <v>49855.602535684295</v>
          </cell>
          <cell r="S1273">
            <v>111215.25235835489</v>
          </cell>
          <cell r="T1273">
            <v>1440.9858333481534</v>
          </cell>
          <cell r="U1273">
            <v>1472.2104151715769</v>
          </cell>
          <cell r="V1273">
            <v>1536.9033592928679</v>
          </cell>
          <cell r="W1273">
            <v>1580.7689897056191</v>
          </cell>
          <cell r="X1273">
            <v>1719.9729573528202</v>
          </cell>
          <cell r="Y1273">
            <v>497.70828848199022</v>
          </cell>
          <cell r="Z1273">
            <v>542.74166672680792</v>
          </cell>
          <cell r="AA1273">
            <v>585.97558840516399</v>
          </cell>
          <cell r="AB1273">
            <v>590.74332129832567</v>
          </cell>
          <cell r="AC1273">
            <v>650.54156836208108</v>
          </cell>
          <cell r="AD1273">
            <v>19.623452701321135</v>
          </cell>
          <cell r="AE1273">
            <v>25.177703588502418</v>
          </cell>
          <cell r="AF1273">
            <v>27.004471053849933</v>
          </cell>
          <cell r="AG1273">
            <v>26.285653846482841</v>
          </cell>
          <cell r="AH1273">
            <v>23.917659676558895</v>
          </cell>
        </row>
        <row r="1274">
          <cell r="B1274">
            <v>16219</v>
          </cell>
          <cell r="C1274" t="str">
            <v>IN</v>
          </cell>
          <cell r="D1274" t="str">
            <v>Municipal</v>
          </cell>
          <cell r="E1274">
            <v>1.0274560322203068E-2</v>
          </cell>
          <cell r="F1274">
            <v>0</v>
          </cell>
          <cell r="G1274">
            <v>0</v>
          </cell>
          <cell r="H1274">
            <v>1645.4725829833149</v>
          </cell>
          <cell r="I1274">
            <v>11.608880937499999</v>
          </cell>
          <cell r="J1274">
            <v>0</v>
          </cell>
          <cell r="K1274">
            <v>0</v>
          </cell>
          <cell r="L1274">
            <v>0</v>
          </cell>
          <cell r="M1274">
            <v>0</v>
          </cell>
          <cell r="N1274">
            <v>1.5245347310521748E-2</v>
          </cell>
          <cell r="O1274">
            <v>9008.9726508941021</v>
          </cell>
          <cell r="P1274">
            <v>25362.810844048479</v>
          </cell>
          <cell r="Q1274">
            <v>40044.918336489689</v>
          </cell>
          <cell r="R1274">
            <v>49855.602535684295</v>
          </cell>
          <cell r="S1274">
            <v>111215.25235835489</v>
          </cell>
          <cell r="T1274">
            <v>1440.9858333481534</v>
          </cell>
          <cell r="U1274">
            <v>1472.2104151715769</v>
          </cell>
          <cell r="V1274">
            <v>1536.9033592928679</v>
          </cell>
          <cell r="W1274">
            <v>1580.7689897056191</v>
          </cell>
          <cell r="X1274">
            <v>1719.9729573528202</v>
          </cell>
          <cell r="Y1274">
            <v>497.70828848199022</v>
          </cell>
          <cell r="Z1274">
            <v>542.74166672680792</v>
          </cell>
          <cell r="AA1274">
            <v>585.97558840516399</v>
          </cell>
          <cell r="AB1274">
            <v>590.74332129832567</v>
          </cell>
          <cell r="AC1274">
            <v>650.54156836208108</v>
          </cell>
          <cell r="AD1274">
            <v>19.623452701321135</v>
          </cell>
          <cell r="AE1274">
            <v>25.177703588502418</v>
          </cell>
          <cell r="AF1274">
            <v>27.004471053849933</v>
          </cell>
          <cell r="AG1274">
            <v>26.285653846482841</v>
          </cell>
          <cell r="AH1274">
            <v>23.917659676558895</v>
          </cell>
        </row>
        <row r="1275">
          <cell r="B1275">
            <v>17589</v>
          </cell>
          <cell r="C1275" t="str">
            <v>IN</v>
          </cell>
          <cell r="D1275" t="str">
            <v>Municipal</v>
          </cell>
          <cell r="E1275">
            <v>1.0274560322203068E-2</v>
          </cell>
          <cell r="F1275">
            <v>0</v>
          </cell>
          <cell r="G1275">
            <v>0</v>
          </cell>
          <cell r="H1275">
            <v>1645.4725829833149</v>
          </cell>
          <cell r="I1275">
            <v>11.608880937499999</v>
          </cell>
          <cell r="J1275">
            <v>0</v>
          </cell>
          <cell r="K1275">
            <v>0</v>
          </cell>
          <cell r="L1275">
            <v>0</v>
          </cell>
          <cell r="M1275">
            <v>0</v>
          </cell>
          <cell r="N1275">
            <v>1.5245347310521748E-2</v>
          </cell>
          <cell r="O1275">
            <v>9008.9726508941021</v>
          </cell>
          <cell r="P1275">
            <v>25362.810844048479</v>
          </cell>
          <cell r="Q1275">
            <v>40044.918336489689</v>
          </cell>
          <cell r="R1275">
            <v>49855.602535684295</v>
          </cell>
          <cell r="S1275">
            <v>111215.25235835489</v>
          </cell>
          <cell r="T1275">
            <v>1440.9858333481534</v>
          </cell>
          <cell r="U1275">
            <v>1472.2104151715769</v>
          </cell>
          <cell r="V1275">
            <v>1536.9033592928679</v>
          </cell>
          <cell r="W1275">
            <v>1580.7689897056191</v>
          </cell>
          <cell r="X1275">
            <v>1719.9729573528202</v>
          </cell>
          <cell r="Y1275">
            <v>497.70828848199022</v>
          </cell>
          <cell r="Z1275">
            <v>542.74166672680792</v>
          </cell>
          <cell r="AA1275">
            <v>585.97558840516399</v>
          </cell>
          <cell r="AB1275">
            <v>590.74332129832567</v>
          </cell>
          <cell r="AC1275">
            <v>650.54156836208108</v>
          </cell>
          <cell r="AD1275">
            <v>19.623452701321135</v>
          </cell>
          <cell r="AE1275">
            <v>25.177703588502418</v>
          </cell>
          <cell r="AF1275">
            <v>27.004471053849933</v>
          </cell>
          <cell r="AG1275">
            <v>26.285653846482841</v>
          </cell>
          <cell r="AH1275">
            <v>23.917659676558895</v>
          </cell>
        </row>
        <row r="1276">
          <cell r="B1276">
            <v>17790</v>
          </cell>
          <cell r="C1276" t="str">
            <v>IN</v>
          </cell>
          <cell r="D1276" t="str">
            <v>Municipal</v>
          </cell>
          <cell r="E1276">
            <v>1.0274560322203068E-2</v>
          </cell>
          <cell r="F1276">
            <v>0</v>
          </cell>
          <cell r="G1276">
            <v>0</v>
          </cell>
          <cell r="H1276">
            <v>1645.4725829833149</v>
          </cell>
          <cell r="I1276">
            <v>11.608880937499999</v>
          </cell>
          <cell r="J1276">
            <v>0</v>
          </cell>
          <cell r="K1276">
            <v>0</v>
          </cell>
          <cell r="L1276">
            <v>0</v>
          </cell>
          <cell r="M1276">
            <v>0</v>
          </cell>
          <cell r="N1276">
            <v>1.5245347310521748E-2</v>
          </cell>
          <cell r="O1276">
            <v>9008.9726508941021</v>
          </cell>
          <cell r="P1276">
            <v>25362.810844048479</v>
          </cell>
          <cell r="Q1276">
            <v>40044.918336489689</v>
          </cell>
          <cell r="R1276">
            <v>49855.602535684295</v>
          </cell>
          <cell r="S1276">
            <v>111215.25235835489</v>
          </cell>
          <cell r="T1276">
            <v>1440.9858333481534</v>
          </cell>
          <cell r="U1276">
            <v>1472.2104151715769</v>
          </cell>
          <cell r="V1276">
            <v>1536.9033592928679</v>
          </cell>
          <cell r="W1276">
            <v>1580.7689897056191</v>
          </cell>
          <cell r="X1276">
            <v>1719.9729573528202</v>
          </cell>
          <cell r="Y1276">
            <v>497.70828848199022</v>
          </cell>
          <cell r="Z1276">
            <v>542.74166672680792</v>
          </cell>
          <cell r="AA1276">
            <v>585.97558840516399</v>
          </cell>
          <cell r="AB1276">
            <v>590.74332129832567</v>
          </cell>
          <cell r="AC1276">
            <v>650.54156836208108</v>
          </cell>
          <cell r="AD1276">
            <v>19.623452701321135</v>
          </cell>
          <cell r="AE1276">
            <v>25.177703588502418</v>
          </cell>
          <cell r="AF1276">
            <v>27.004471053849933</v>
          </cell>
          <cell r="AG1276">
            <v>26.285653846482841</v>
          </cell>
          <cell r="AH1276">
            <v>23.917659676558895</v>
          </cell>
        </row>
        <row r="1277">
          <cell r="B1277">
            <v>18250</v>
          </cell>
          <cell r="C1277" t="str">
            <v>IN</v>
          </cell>
          <cell r="D1277" t="str">
            <v>Municipal</v>
          </cell>
          <cell r="E1277">
            <v>1.0274560322203068E-2</v>
          </cell>
          <cell r="F1277">
            <v>0</v>
          </cell>
          <cell r="G1277">
            <v>0</v>
          </cell>
          <cell r="H1277">
            <v>1645.4725829833149</v>
          </cell>
          <cell r="I1277">
            <v>11.608880937499999</v>
          </cell>
          <cell r="J1277">
            <v>0</v>
          </cell>
          <cell r="K1277">
            <v>0</v>
          </cell>
          <cell r="L1277">
            <v>0</v>
          </cell>
          <cell r="M1277">
            <v>0</v>
          </cell>
          <cell r="N1277">
            <v>1.5245347310521748E-2</v>
          </cell>
          <cell r="O1277">
            <v>9008.9726508941021</v>
          </cell>
          <cell r="P1277">
            <v>25362.810844048479</v>
          </cell>
          <cell r="Q1277">
            <v>40044.918336489689</v>
          </cell>
          <cell r="R1277">
            <v>49855.602535684295</v>
          </cell>
          <cell r="S1277">
            <v>111215.25235835489</v>
          </cell>
          <cell r="T1277">
            <v>1440.9858333481534</v>
          </cell>
          <cell r="U1277">
            <v>1472.2104151715769</v>
          </cell>
          <cell r="V1277">
            <v>1536.9033592928679</v>
          </cell>
          <cell r="W1277">
            <v>1580.7689897056191</v>
          </cell>
          <cell r="X1277">
            <v>1719.9729573528202</v>
          </cell>
          <cell r="Y1277">
            <v>497.70828848199022</v>
          </cell>
          <cell r="Z1277">
            <v>542.74166672680792</v>
          </cell>
          <cell r="AA1277">
            <v>585.97558840516399</v>
          </cell>
          <cell r="AB1277">
            <v>590.74332129832567</v>
          </cell>
          <cell r="AC1277">
            <v>650.54156836208108</v>
          </cell>
          <cell r="AD1277">
            <v>19.623452701321135</v>
          </cell>
          <cell r="AE1277">
            <v>25.177703588502418</v>
          </cell>
          <cell r="AF1277">
            <v>27.004471053849933</v>
          </cell>
          <cell r="AG1277">
            <v>26.285653846482841</v>
          </cell>
          <cell r="AH1277">
            <v>23.917659676558895</v>
          </cell>
        </row>
        <row r="1278">
          <cell r="B1278">
            <v>19771</v>
          </cell>
          <cell r="C1278" t="str">
            <v>IN</v>
          </cell>
          <cell r="D1278" t="str">
            <v>Municipal</v>
          </cell>
          <cell r="E1278">
            <v>1.0274560322203068E-2</v>
          </cell>
          <cell r="F1278">
            <v>0</v>
          </cell>
          <cell r="G1278">
            <v>0</v>
          </cell>
          <cell r="H1278">
            <v>1645.4725829833149</v>
          </cell>
          <cell r="I1278">
            <v>11.608880937499999</v>
          </cell>
          <cell r="J1278">
            <v>0</v>
          </cell>
          <cell r="K1278">
            <v>0</v>
          </cell>
          <cell r="L1278">
            <v>0</v>
          </cell>
          <cell r="M1278">
            <v>0</v>
          </cell>
          <cell r="N1278">
            <v>1.5245347310521748E-2</v>
          </cell>
          <cell r="O1278">
            <v>9008.9726508941021</v>
          </cell>
          <cell r="P1278">
            <v>25362.810844048479</v>
          </cell>
          <cell r="Q1278">
            <v>40044.918336489689</v>
          </cell>
          <cell r="R1278">
            <v>49855.602535684295</v>
          </cell>
          <cell r="S1278">
            <v>111215.25235835489</v>
          </cell>
          <cell r="T1278">
            <v>1440.9858333481534</v>
          </cell>
          <cell r="U1278">
            <v>1472.2104151715769</v>
          </cell>
          <cell r="V1278">
            <v>1536.9033592928679</v>
          </cell>
          <cell r="W1278">
            <v>1580.7689897056191</v>
          </cell>
          <cell r="X1278">
            <v>1719.9729573528202</v>
          </cell>
          <cell r="Y1278">
            <v>497.70828848199022</v>
          </cell>
          <cell r="Z1278">
            <v>542.74166672680792</v>
          </cell>
          <cell r="AA1278">
            <v>585.97558840516399</v>
          </cell>
          <cell r="AB1278">
            <v>590.74332129832567</v>
          </cell>
          <cell r="AC1278">
            <v>650.54156836208108</v>
          </cell>
          <cell r="AD1278">
            <v>19.623452701321135</v>
          </cell>
          <cell r="AE1278">
            <v>25.177703588502418</v>
          </cell>
          <cell r="AF1278">
            <v>27.004471053849933</v>
          </cell>
          <cell r="AG1278">
            <v>26.285653846482841</v>
          </cell>
          <cell r="AH1278">
            <v>23.917659676558895</v>
          </cell>
        </row>
        <row r="1279">
          <cell r="B1279">
            <v>20021</v>
          </cell>
          <cell r="C1279" t="str">
            <v>IN</v>
          </cell>
          <cell r="D1279" t="str">
            <v>Municipal</v>
          </cell>
          <cell r="E1279">
            <v>1.0274560322203068E-2</v>
          </cell>
          <cell r="F1279">
            <v>0</v>
          </cell>
          <cell r="G1279">
            <v>0</v>
          </cell>
          <cell r="H1279">
            <v>1645.4725829833149</v>
          </cell>
          <cell r="I1279">
            <v>11.608880937499999</v>
          </cell>
          <cell r="J1279">
            <v>0</v>
          </cell>
          <cell r="K1279">
            <v>0</v>
          </cell>
          <cell r="L1279">
            <v>0</v>
          </cell>
          <cell r="M1279">
            <v>0</v>
          </cell>
          <cell r="N1279">
            <v>1.5245347310521748E-2</v>
          </cell>
          <cell r="O1279">
            <v>9008.9726508941021</v>
          </cell>
          <cell r="P1279">
            <v>25362.810844048479</v>
          </cell>
          <cell r="Q1279">
            <v>40044.918336489689</v>
          </cell>
          <cell r="R1279">
            <v>49855.602535684295</v>
          </cell>
          <cell r="S1279">
            <v>111215.25235835489</v>
          </cell>
          <cell r="T1279">
            <v>1440.9858333481534</v>
          </cell>
          <cell r="U1279">
            <v>1472.2104151715769</v>
          </cell>
          <cell r="V1279">
            <v>1536.9033592928679</v>
          </cell>
          <cell r="W1279">
            <v>1580.7689897056191</v>
          </cell>
          <cell r="X1279">
            <v>1719.9729573528202</v>
          </cell>
          <cell r="Y1279">
            <v>497.70828848199022</v>
          </cell>
          <cell r="Z1279">
            <v>542.74166672680792</v>
          </cell>
          <cell r="AA1279">
            <v>585.97558840516399</v>
          </cell>
          <cell r="AB1279">
            <v>590.74332129832567</v>
          </cell>
          <cell r="AC1279">
            <v>650.54156836208108</v>
          </cell>
          <cell r="AD1279">
            <v>19.623452701321135</v>
          </cell>
          <cell r="AE1279">
            <v>25.177703588502418</v>
          </cell>
          <cell r="AF1279">
            <v>27.004471053849933</v>
          </cell>
          <cell r="AG1279">
            <v>26.285653846482841</v>
          </cell>
          <cell r="AH1279">
            <v>23.917659676558895</v>
          </cell>
        </row>
        <row r="1280">
          <cell r="B1280">
            <v>20122</v>
          </cell>
          <cell r="C1280" t="str">
            <v>IN</v>
          </cell>
          <cell r="D1280" t="str">
            <v>Municipal</v>
          </cell>
          <cell r="E1280">
            <v>1.0274560322203068E-2</v>
          </cell>
          <cell r="F1280">
            <v>0</v>
          </cell>
          <cell r="G1280">
            <v>0</v>
          </cell>
          <cell r="H1280">
            <v>1645.4725829833149</v>
          </cell>
          <cell r="I1280">
            <v>11.608880937499999</v>
          </cell>
          <cell r="J1280">
            <v>0</v>
          </cell>
          <cell r="K1280">
            <v>0</v>
          </cell>
          <cell r="L1280">
            <v>0</v>
          </cell>
          <cell r="M1280">
            <v>0</v>
          </cell>
          <cell r="N1280">
            <v>1.5245347310521748E-2</v>
          </cell>
          <cell r="O1280">
            <v>9008.9726508941021</v>
          </cell>
          <cell r="P1280">
            <v>25362.810844048479</v>
          </cell>
          <cell r="Q1280">
            <v>40044.918336489689</v>
          </cell>
          <cell r="R1280">
            <v>49855.602535684295</v>
          </cell>
          <cell r="S1280">
            <v>111215.25235835489</v>
          </cell>
          <cell r="T1280">
            <v>1440.9858333481534</v>
          </cell>
          <cell r="U1280">
            <v>1472.2104151715769</v>
          </cell>
          <cell r="V1280">
            <v>1536.9033592928679</v>
          </cell>
          <cell r="W1280">
            <v>1580.7689897056191</v>
          </cell>
          <cell r="X1280">
            <v>1719.9729573528202</v>
          </cell>
          <cell r="Y1280">
            <v>497.70828848199022</v>
          </cell>
          <cell r="Z1280">
            <v>542.74166672680792</v>
          </cell>
          <cell r="AA1280">
            <v>585.97558840516399</v>
          </cell>
          <cell r="AB1280">
            <v>590.74332129832567</v>
          </cell>
          <cell r="AC1280">
            <v>650.54156836208108</v>
          </cell>
          <cell r="AD1280">
            <v>19.623452701321135</v>
          </cell>
          <cell r="AE1280">
            <v>25.177703588502418</v>
          </cell>
          <cell r="AF1280">
            <v>27.004471053849933</v>
          </cell>
          <cell r="AG1280">
            <v>26.285653846482841</v>
          </cell>
          <cell r="AH1280">
            <v>23.917659676558895</v>
          </cell>
        </row>
        <row r="1281">
          <cell r="B1281">
            <v>20792</v>
          </cell>
          <cell r="C1281" t="str">
            <v>IN</v>
          </cell>
          <cell r="D1281" t="str">
            <v>Municipal</v>
          </cell>
          <cell r="E1281">
            <v>1.0274560322203068E-2</v>
          </cell>
          <cell r="F1281">
            <v>0</v>
          </cell>
          <cell r="G1281">
            <v>0</v>
          </cell>
          <cell r="H1281">
            <v>1645.4725829833149</v>
          </cell>
          <cell r="I1281">
            <v>11.608880937499999</v>
          </cell>
          <cell r="J1281">
            <v>0</v>
          </cell>
          <cell r="K1281">
            <v>0</v>
          </cell>
          <cell r="L1281">
            <v>0</v>
          </cell>
          <cell r="M1281">
            <v>0</v>
          </cell>
          <cell r="N1281">
            <v>1.5245347310521748E-2</v>
          </cell>
          <cell r="O1281">
            <v>9008.9726508941021</v>
          </cell>
          <cell r="P1281">
            <v>25362.810844048479</v>
          </cell>
          <cell r="Q1281">
            <v>40044.918336489689</v>
          </cell>
          <cell r="R1281">
            <v>49855.602535684295</v>
          </cell>
          <cell r="S1281">
            <v>111215.25235835489</v>
          </cell>
          <cell r="T1281">
            <v>1440.9858333481534</v>
          </cell>
          <cell r="U1281">
            <v>1472.2104151715769</v>
          </cell>
          <cell r="V1281">
            <v>1536.9033592928679</v>
          </cell>
          <cell r="W1281">
            <v>1580.7689897056191</v>
          </cell>
          <cell r="X1281">
            <v>1719.9729573528202</v>
          </cell>
          <cell r="Y1281">
            <v>497.70828848199022</v>
          </cell>
          <cell r="Z1281">
            <v>542.74166672680792</v>
          </cell>
          <cell r="AA1281">
            <v>585.97558840516399</v>
          </cell>
          <cell r="AB1281">
            <v>590.74332129832567</v>
          </cell>
          <cell r="AC1281">
            <v>650.54156836208108</v>
          </cell>
          <cell r="AD1281">
            <v>19.623452701321135</v>
          </cell>
          <cell r="AE1281">
            <v>25.177703588502418</v>
          </cell>
          <cell r="AF1281">
            <v>27.004471053849933</v>
          </cell>
          <cell r="AG1281">
            <v>26.285653846482841</v>
          </cell>
          <cell r="AH1281">
            <v>23.917659676558895</v>
          </cell>
        </row>
        <row r="1282">
          <cell r="B1282">
            <v>9234</v>
          </cell>
          <cell r="C1282" t="str">
            <v>IN</v>
          </cell>
          <cell r="D1282" t="str">
            <v>Municipal Mktg Authority</v>
          </cell>
          <cell r="E1282">
            <v>1.0274560322203068E-2</v>
          </cell>
          <cell r="F1282">
            <v>0</v>
          </cell>
          <cell r="G1282">
            <v>0</v>
          </cell>
          <cell r="H1282">
            <v>0</v>
          </cell>
          <cell r="I1282">
            <v>11.608880937499999</v>
          </cell>
          <cell r="J1282">
            <v>0</v>
          </cell>
          <cell r="K1282">
            <v>0</v>
          </cell>
          <cell r="L1282">
            <v>0</v>
          </cell>
          <cell r="M1282">
            <v>0</v>
          </cell>
          <cell r="N1282">
            <v>0</v>
          </cell>
          <cell r="O1282">
            <v>9008.9726508941021</v>
          </cell>
          <cell r="P1282">
            <v>25362.810844048479</v>
          </cell>
          <cell r="Q1282">
            <v>40044.918336489689</v>
          </cell>
          <cell r="R1282">
            <v>49855.602535684295</v>
          </cell>
          <cell r="S1282">
            <v>111215.25235835489</v>
          </cell>
          <cell r="T1282">
            <v>1440.9858333481534</v>
          </cell>
          <cell r="U1282">
            <v>1472.2104151715769</v>
          </cell>
          <cell r="V1282">
            <v>1536.9033592928679</v>
          </cell>
          <cell r="W1282">
            <v>1580.7689897056191</v>
          </cell>
          <cell r="X1282">
            <v>1719.9729573528202</v>
          </cell>
          <cell r="Y1282">
            <v>497.70828848199022</v>
          </cell>
          <cell r="Z1282">
            <v>542.74166672680792</v>
          </cell>
          <cell r="AA1282">
            <v>585.97558840516399</v>
          </cell>
          <cell r="AB1282">
            <v>590.74332129832567</v>
          </cell>
          <cell r="AC1282">
            <v>650.54156836208108</v>
          </cell>
          <cell r="AD1282">
            <v>19.623452701321135</v>
          </cell>
          <cell r="AE1282">
            <v>25.177703588502418</v>
          </cell>
          <cell r="AF1282">
            <v>27.004471053849933</v>
          </cell>
          <cell r="AG1282">
            <v>26.285653846482841</v>
          </cell>
          <cell r="AH1282">
            <v>23.917659676558895</v>
          </cell>
        </row>
        <row r="1283">
          <cell r="B1283">
            <v>3539</v>
          </cell>
          <cell r="C1283" t="str">
            <v>IN</v>
          </cell>
          <cell r="D1283" t="str">
            <v>Wholesale Power Marketer</v>
          </cell>
          <cell r="E1283">
            <v>1.0274560322203068E-2</v>
          </cell>
          <cell r="F1283">
            <v>0</v>
          </cell>
          <cell r="G1283">
            <v>0</v>
          </cell>
          <cell r="H1283">
            <v>0</v>
          </cell>
          <cell r="I1283">
            <v>11.608880937499999</v>
          </cell>
          <cell r="J1283">
            <v>0</v>
          </cell>
          <cell r="K1283">
            <v>0</v>
          </cell>
          <cell r="L1283">
            <v>0</v>
          </cell>
          <cell r="M1283">
            <v>0</v>
          </cell>
          <cell r="N1283">
            <v>0</v>
          </cell>
          <cell r="O1283">
            <v>9008.9726508941021</v>
          </cell>
          <cell r="P1283">
            <v>25362.810844048479</v>
          </cell>
          <cell r="Q1283">
            <v>40044.918336489689</v>
          </cell>
          <cell r="R1283">
            <v>49855.602535684295</v>
          </cell>
          <cell r="S1283">
            <v>111215.25235835489</v>
          </cell>
          <cell r="T1283">
            <v>1440.9858333481534</v>
          </cell>
          <cell r="U1283">
            <v>1472.2104151715769</v>
          </cell>
          <cell r="V1283">
            <v>1536.9033592928679</v>
          </cell>
          <cell r="W1283">
            <v>1580.7689897056191</v>
          </cell>
          <cell r="X1283">
            <v>1719.9729573528202</v>
          </cell>
          <cell r="Y1283">
            <v>497.70828848199022</v>
          </cell>
          <cell r="Z1283">
            <v>542.74166672680792</v>
          </cell>
          <cell r="AA1283">
            <v>585.97558840516399</v>
          </cell>
          <cell r="AB1283">
            <v>590.74332129832567</v>
          </cell>
          <cell r="AC1283">
            <v>650.54156836208108</v>
          </cell>
          <cell r="AD1283">
            <v>19.623452701321135</v>
          </cell>
          <cell r="AE1283">
            <v>25.177703588502418</v>
          </cell>
          <cell r="AF1283">
            <v>27.004471053849933</v>
          </cell>
          <cell r="AG1283">
            <v>26.285653846482841</v>
          </cell>
          <cell r="AH1283">
            <v>23.917659676558895</v>
          </cell>
        </row>
        <row r="1284">
          <cell r="B1284">
            <v>2641</v>
          </cell>
          <cell r="C1284" t="str">
            <v>KS</v>
          </cell>
          <cell r="D1284" t="str">
            <v>Cooperative</v>
          </cell>
          <cell r="E1284">
            <v>6.3455581148547432E-3</v>
          </cell>
          <cell r="F1284">
            <v>0</v>
          </cell>
          <cell r="G1284">
            <v>0</v>
          </cell>
          <cell r="H1284">
            <v>3815.9702230469625</v>
          </cell>
          <cell r="I1284">
            <v>11.608880937499999</v>
          </cell>
          <cell r="J1284">
            <v>0</v>
          </cell>
          <cell r="K1284">
            <v>0</v>
          </cell>
          <cell r="L1284">
            <v>0</v>
          </cell>
          <cell r="M1284">
            <v>0</v>
          </cell>
          <cell r="N1284">
            <v>3.9467135561532675E-2</v>
          </cell>
          <cell r="O1284">
            <v>9713.0767387516862</v>
          </cell>
          <cell r="P1284">
            <v>27045.217082502004</v>
          </cell>
          <cell r="Q1284">
            <v>42701.966364372129</v>
          </cell>
          <cell r="R1284">
            <v>54328.808765668728</v>
          </cell>
          <cell r="S1284">
            <v>120618.28013641914</v>
          </cell>
          <cell r="T1284">
            <v>1463.7517840103324</v>
          </cell>
          <cell r="U1284">
            <v>1493.855404980563</v>
          </cell>
          <cell r="V1284">
            <v>1551.2133138287743</v>
          </cell>
          <cell r="W1284">
            <v>1589.7137179506899</v>
          </cell>
          <cell r="X1284">
            <v>1758.5700593378692</v>
          </cell>
          <cell r="Y1284">
            <v>659.22899698422725</v>
          </cell>
          <cell r="Z1284">
            <v>727.7227233270761</v>
          </cell>
          <cell r="AA1284">
            <v>732.75852878937405</v>
          </cell>
          <cell r="AB1284">
            <v>746.45091855846147</v>
          </cell>
          <cell r="AC1284">
            <v>791.7337311598086</v>
          </cell>
          <cell r="AD1284">
            <v>10.384143995805095</v>
          </cell>
          <cell r="AE1284">
            <v>14.375631048319558</v>
          </cell>
          <cell r="AF1284">
            <v>12.78447336946188</v>
          </cell>
          <cell r="AG1284">
            <v>14.682266200063861</v>
          </cell>
          <cell r="AH1284">
            <v>14.446477426928514</v>
          </cell>
        </row>
        <row r="1285">
          <cell r="B1285">
            <v>9996</v>
          </cell>
          <cell r="C1285" t="str">
            <v>KS</v>
          </cell>
          <cell r="D1285" t="str">
            <v>Municipal</v>
          </cell>
          <cell r="E1285">
            <v>0.22955157475705421</v>
          </cell>
          <cell r="F1285">
            <v>1</v>
          </cell>
          <cell r="G1285">
            <v>9664.0248745289555</v>
          </cell>
          <cell r="H1285">
            <v>9664.0248745289555</v>
          </cell>
          <cell r="I1285">
            <v>11.608880937499999</v>
          </cell>
          <cell r="J1285">
            <v>75505</v>
          </cell>
          <cell r="K1285">
            <v>571888</v>
          </cell>
          <cell r="L1285">
            <v>59177</v>
          </cell>
          <cell r="M1285">
            <v>0.11761263574885074</v>
          </cell>
          <cell r="N1285">
            <v>0.11761263574885074</v>
          </cell>
          <cell r="O1285">
            <v>9713.0767387516862</v>
          </cell>
          <cell r="P1285">
            <v>27045.217082502004</v>
          </cell>
          <cell r="Q1285">
            <v>42701.966364372129</v>
          </cell>
          <cell r="R1285">
            <v>54328.808765668728</v>
          </cell>
          <cell r="S1285">
            <v>120618.28013641914</v>
          </cell>
          <cell r="T1285">
            <v>1463.7517840103324</v>
          </cell>
          <cell r="U1285">
            <v>1493.855404980563</v>
          </cell>
          <cell r="V1285">
            <v>1551.2133138287743</v>
          </cell>
          <cell r="W1285">
            <v>1589.7137179506899</v>
          </cell>
          <cell r="X1285">
            <v>1758.5700593378692</v>
          </cell>
          <cell r="Y1285">
            <v>659.22899698422725</v>
          </cell>
          <cell r="Z1285">
            <v>727.7227233270761</v>
          </cell>
          <cell r="AA1285">
            <v>732.75852878937405</v>
          </cell>
          <cell r="AB1285">
            <v>746.45091855846147</v>
          </cell>
          <cell r="AC1285">
            <v>791.7337311598086</v>
          </cell>
          <cell r="AD1285">
            <v>10.384143995805095</v>
          </cell>
          <cell r="AE1285">
            <v>14.375631048319558</v>
          </cell>
          <cell r="AF1285">
            <v>12.78447336946188</v>
          </cell>
          <cell r="AG1285">
            <v>14.682266200063861</v>
          </cell>
          <cell r="AH1285">
            <v>14.446477426928514</v>
          </cell>
        </row>
        <row r="1286">
          <cell r="B1286">
            <v>2551</v>
          </cell>
          <cell r="C1286" t="str">
            <v>KS</v>
          </cell>
          <cell r="D1286" t="str">
            <v>Municipal</v>
          </cell>
          <cell r="E1286">
            <v>6.3455581148547432E-3</v>
          </cell>
          <cell r="F1286">
            <v>0</v>
          </cell>
          <cell r="G1286">
            <v>0</v>
          </cell>
          <cell r="H1286">
            <v>503.5603427659475</v>
          </cell>
          <cell r="I1286">
            <v>11.608880937499999</v>
          </cell>
          <cell r="J1286">
            <v>0</v>
          </cell>
          <cell r="K1286">
            <v>0</v>
          </cell>
          <cell r="L1286">
            <v>0</v>
          </cell>
          <cell r="M1286">
            <v>0</v>
          </cell>
          <cell r="N1286">
            <v>4.9445583298442196E-3</v>
          </cell>
          <cell r="O1286">
            <v>9713.0767387516862</v>
          </cell>
          <cell r="P1286">
            <v>27045.217082502004</v>
          </cell>
          <cell r="Q1286">
            <v>42701.966364372129</v>
          </cell>
          <cell r="R1286">
            <v>54328.808765668728</v>
          </cell>
          <cell r="S1286">
            <v>120618.28013641914</v>
          </cell>
          <cell r="T1286">
            <v>1463.7517840103324</v>
          </cell>
          <cell r="U1286">
            <v>1493.855404980563</v>
          </cell>
          <cell r="V1286">
            <v>1551.2133138287743</v>
          </cell>
          <cell r="W1286">
            <v>1589.7137179506899</v>
          </cell>
          <cell r="X1286">
            <v>1758.5700593378692</v>
          </cell>
          <cell r="Y1286">
            <v>659.22899698422725</v>
          </cell>
          <cell r="Z1286">
            <v>727.7227233270761</v>
          </cell>
          <cell r="AA1286">
            <v>732.75852878937405</v>
          </cell>
          <cell r="AB1286">
            <v>746.45091855846147</v>
          </cell>
          <cell r="AC1286">
            <v>791.7337311598086</v>
          </cell>
          <cell r="AD1286">
            <v>10.384143995805095</v>
          </cell>
          <cell r="AE1286">
            <v>14.375631048319558</v>
          </cell>
          <cell r="AF1286">
            <v>12.78447336946188</v>
          </cell>
          <cell r="AG1286">
            <v>14.682266200063861</v>
          </cell>
          <cell r="AH1286">
            <v>14.446477426928514</v>
          </cell>
        </row>
        <row r="1287">
          <cell r="B1287">
            <v>9418</v>
          </cell>
          <cell r="C1287" t="str">
            <v>KS</v>
          </cell>
          <cell r="D1287" t="str">
            <v>Municipal</v>
          </cell>
          <cell r="E1287">
            <v>6.3455581148547432E-3</v>
          </cell>
          <cell r="F1287">
            <v>0</v>
          </cell>
          <cell r="G1287">
            <v>0</v>
          </cell>
          <cell r="H1287">
            <v>503.5603427659475</v>
          </cell>
          <cell r="I1287">
            <v>11.608880937499999</v>
          </cell>
          <cell r="J1287">
            <v>0</v>
          </cell>
          <cell r="K1287">
            <v>0</v>
          </cell>
          <cell r="L1287">
            <v>0</v>
          </cell>
          <cell r="M1287">
            <v>0</v>
          </cell>
          <cell r="N1287">
            <v>4.9445583298442196E-3</v>
          </cell>
          <cell r="O1287">
            <v>9713.0767387516862</v>
          </cell>
          <cell r="P1287">
            <v>27045.217082502004</v>
          </cell>
          <cell r="Q1287">
            <v>42701.966364372129</v>
          </cell>
          <cell r="R1287">
            <v>54328.808765668728</v>
          </cell>
          <cell r="S1287">
            <v>120618.28013641914</v>
          </cell>
          <cell r="T1287">
            <v>1463.7517840103324</v>
          </cell>
          <cell r="U1287">
            <v>1493.855404980563</v>
          </cell>
          <cell r="V1287">
            <v>1551.2133138287743</v>
          </cell>
          <cell r="W1287">
            <v>1589.7137179506899</v>
          </cell>
          <cell r="X1287">
            <v>1758.5700593378692</v>
          </cell>
          <cell r="Y1287">
            <v>659.22899698422725</v>
          </cell>
          <cell r="Z1287">
            <v>727.7227233270761</v>
          </cell>
          <cell r="AA1287">
            <v>732.75852878937405</v>
          </cell>
          <cell r="AB1287">
            <v>746.45091855846147</v>
          </cell>
          <cell r="AC1287">
            <v>791.7337311598086</v>
          </cell>
          <cell r="AD1287">
            <v>10.384143995805095</v>
          </cell>
          <cell r="AE1287">
            <v>14.375631048319558</v>
          </cell>
          <cell r="AF1287">
            <v>12.78447336946188</v>
          </cell>
          <cell r="AG1287">
            <v>14.682266200063861</v>
          </cell>
          <cell r="AH1287">
            <v>14.446477426928514</v>
          </cell>
        </row>
        <row r="1288">
          <cell r="B1288">
            <v>20315</v>
          </cell>
          <cell r="C1288" t="str">
            <v>KS</v>
          </cell>
          <cell r="D1288" t="str">
            <v>Municipal</v>
          </cell>
          <cell r="E1288">
            <v>6.3455581148547432E-3</v>
          </cell>
          <cell r="F1288">
            <v>0</v>
          </cell>
          <cell r="G1288">
            <v>0</v>
          </cell>
          <cell r="H1288">
            <v>503.5603427659475</v>
          </cell>
          <cell r="I1288">
            <v>11.608880937499999</v>
          </cell>
          <cell r="J1288">
            <v>0</v>
          </cell>
          <cell r="K1288">
            <v>0</v>
          </cell>
          <cell r="L1288">
            <v>0</v>
          </cell>
          <cell r="M1288">
            <v>0</v>
          </cell>
          <cell r="N1288">
            <v>4.9445583298442196E-3</v>
          </cell>
          <cell r="O1288">
            <v>9713.0767387516862</v>
          </cell>
          <cell r="P1288">
            <v>27045.217082502004</v>
          </cell>
          <cell r="Q1288">
            <v>42701.966364372129</v>
          </cell>
          <cell r="R1288">
            <v>54328.808765668728</v>
          </cell>
          <cell r="S1288">
            <v>120618.28013641914</v>
          </cell>
          <cell r="T1288">
            <v>1463.7517840103324</v>
          </cell>
          <cell r="U1288">
            <v>1493.855404980563</v>
          </cell>
          <cell r="V1288">
            <v>1551.2133138287743</v>
          </cell>
          <cell r="W1288">
            <v>1589.7137179506899</v>
          </cell>
          <cell r="X1288">
            <v>1758.5700593378692</v>
          </cell>
          <cell r="Y1288">
            <v>659.22899698422725</v>
          </cell>
          <cell r="Z1288">
            <v>727.7227233270761</v>
          </cell>
          <cell r="AA1288">
            <v>732.75852878937405</v>
          </cell>
          <cell r="AB1288">
            <v>746.45091855846147</v>
          </cell>
          <cell r="AC1288">
            <v>791.7337311598086</v>
          </cell>
          <cell r="AD1288">
            <v>10.384143995805095</v>
          </cell>
          <cell r="AE1288">
            <v>14.375631048319558</v>
          </cell>
          <cell r="AF1288">
            <v>12.78447336946188</v>
          </cell>
          <cell r="AG1288">
            <v>14.682266200063861</v>
          </cell>
          <cell r="AH1288">
            <v>14.446477426928514</v>
          </cell>
        </row>
        <row r="1289">
          <cell r="B1289">
            <v>7631</v>
          </cell>
          <cell r="C1289" t="str">
            <v>KS</v>
          </cell>
          <cell r="D1289" t="str">
            <v>Municipal</v>
          </cell>
          <cell r="E1289">
            <v>6.3455581148547432E-3</v>
          </cell>
          <cell r="F1289">
            <v>0</v>
          </cell>
          <cell r="G1289">
            <v>0</v>
          </cell>
          <cell r="H1289">
            <v>503.5603427659475</v>
          </cell>
          <cell r="I1289">
            <v>11.608880937499999</v>
          </cell>
          <cell r="J1289">
            <v>0</v>
          </cell>
          <cell r="K1289">
            <v>0</v>
          </cell>
          <cell r="L1289">
            <v>0</v>
          </cell>
          <cell r="M1289">
            <v>0</v>
          </cell>
          <cell r="N1289">
            <v>4.9445583298442196E-3</v>
          </cell>
          <cell r="O1289">
            <v>9713.0767387516862</v>
          </cell>
          <cell r="P1289">
            <v>27045.217082502004</v>
          </cell>
          <cell r="Q1289">
            <v>42701.966364372129</v>
          </cell>
          <cell r="R1289">
            <v>54328.808765668728</v>
          </cell>
          <cell r="S1289">
            <v>120618.28013641914</v>
          </cell>
          <cell r="T1289">
            <v>1463.7517840103324</v>
          </cell>
          <cell r="U1289">
            <v>1493.855404980563</v>
          </cell>
          <cell r="V1289">
            <v>1551.2133138287743</v>
          </cell>
          <cell r="W1289">
            <v>1589.7137179506899</v>
          </cell>
          <cell r="X1289">
            <v>1758.5700593378692</v>
          </cell>
          <cell r="Y1289">
            <v>659.22899698422725</v>
          </cell>
          <cell r="Z1289">
            <v>727.7227233270761</v>
          </cell>
          <cell r="AA1289">
            <v>732.75852878937405</v>
          </cell>
          <cell r="AB1289">
            <v>746.45091855846147</v>
          </cell>
          <cell r="AC1289">
            <v>791.7337311598086</v>
          </cell>
          <cell r="AD1289">
            <v>10.384143995805095</v>
          </cell>
          <cell r="AE1289">
            <v>14.375631048319558</v>
          </cell>
          <cell r="AF1289">
            <v>12.78447336946188</v>
          </cell>
          <cell r="AG1289">
            <v>14.682266200063861</v>
          </cell>
          <cell r="AH1289">
            <v>14.446477426928514</v>
          </cell>
        </row>
        <row r="1290">
          <cell r="B1290">
            <v>20813</v>
          </cell>
          <cell r="C1290" t="str">
            <v>KS</v>
          </cell>
          <cell r="D1290" t="str">
            <v>Municipal</v>
          </cell>
          <cell r="E1290">
            <v>6.3455581148547432E-3</v>
          </cell>
          <cell r="F1290">
            <v>1</v>
          </cell>
          <cell r="G1290">
            <v>9735.1004280540001</v>
          </cell>
          <cell r="H1290">
            <v>9735.1004280540001</v>
          </cell>
          <cell r="I1290">
            <v>11.608880937499999</v>
          </cell>
          <cell r="J1290">
            <v>6848</v>
          </cell>
          <cell r="K1290">
            <v>59131</v>
          </cell>
          <cell r="L1290">
            <v>6074</v>
          </cell>
          <cell r="M1290">
            <v>0.10150093666989396</v>
          </cell>
          <cell r="N1290">
            <v>0.10150093666989396</v>
          </cell>
          <cell r="O1290">
            <v>9713.0767387516862</v>
          </cell>
          <cell r="P1290">
            <v>27045.217082502004</v>
          </cell>
          <cell r="Q1290">
            <v>42701.966364372129</v>
          </cell>
          <cell r="R1290">
            <v>54328.808765668728</v>
          </cell>
          <cell r="S1290">
            <v>120618.28013641914</v>
          </cell>
          <cell r="T1290">
            <v>1463.7517840103324</v>
          </cell>
          <cell r="U1290">
            <v>1493.855404980563</v>
          </cell>
          <cell r="V1290">
            <v>1551.2133138287743</v>
          </cell>
          <cell r="W1290">
            <v>1589.7137179506899</v>
          </cell>
          <cell r="X1290">
            <v>1758.5700593378692</v>
          </cell>
          <cell r="Y1290">
            <v>659.22899698422725</v>
          </cell>
          <cell r="Z1290">
            <v>727.7227233270761</v>
          </cell>
          <cell r="AA1290">
            <v>732.75852878937405</v>
          </cell>
          <cell r="AB1290">
            <v>746.45091855846147</v>
          </cell>
          <cell r="AC1290">
            <v>791.7337311598086</v>
          </cell>
          <cell r="AD1290">
            <v>10.384143995805095</v>
          </cell>
          <cell r="AE1290">
            <v>14.375631048319558</v>
          </cell>
          <cell r="AF1290">
            <v>12.78447336946188</v>
          </cell>
          <cell r="AG1290">
            <v>14.682266200063861</v>
          </cell>
          <cell r="AH1290">
            <v>14.446477426928514</v>
          </cell>
        </row>
        <row r="1291">
          <cell r="B1291">
            <v>1148</v>
          </cell>
          <cell r="C1291" t="str">
            <v>KS</v>
          </cell>
          <cell r="D1291" t="str">
            <v>Municipal</v>
          </cell>
          <cell r="E1291">
            <v>6.3455581148547432E-3</v>
          </cell>
          <cell r="F1291">
            <v>0</v>
          </cell>
          <cell r="G1291">
            <v>0</v>
          </cell>
          <cell r="H1291">
            <v>503.5603427659475</v>
          </cell>
          <cell r="I1291">
            <v>11.608880937499999</v>
          </cell>
          <cell r="J1291">
            <v>0</v>
          </cell>
          <cell r="K1291">
            <v>0</v>
          </cell>
          <cell r="L1291">
            <v>0</v>
          </cell>
          <cell r="M1291">
            <v>0</v>
          </cell>
          <cell r="N1291">
            <v>4.9445583298442196E-3</v>
          </cell>
          <cell r="O1291">
            <v>9713.0767387516862</v>
          </cell>
          <cell r="P1291">
            <v>27045.217082502004</v>
          </cell>
          <cell r="Q1291">
            <v>42701.966364372129</v>
          </cell>
          <cell r="R1291">
            <v>54328.808765668728</v>
          </cell>
          <cell r="S1291">
            <v>120618.28013641914</v>
          </cell>
          <cell r="T1291">
            <v>1463.7517840103324</v>
          </cell>
          <cell r="U1291">
            <v>1493.855404980563</v>
          </cell>
          <cell r="V1291">
            <v>1551.2133138287743</v>
          </cell>
          <cell r="W1291">
            <v>1589.7137179506899</v>
          </cell>
          <cell r="X1291">
            <v>1758.5700593378692</v>
          </cell>
          <cell r="Y1291">
            <v>659.22899698422725</v>
          </cell>
          <cell r="Z1291">
            <v>727.7227233270761</v>
          </cell>
          <cell r="AA1291">
            <v>732.75852878937405</v>
          </cell>
          <cell r="AB1291">
            <v>746.45091855846147</v>
          </cell>
          <cell r="AC1291">
            <v>791.7337311598086</v>
          </cell>
          <cell r="AD1291">
            <v>10.384143995805095</v>
          </cell>
          <cell r="AE1291">
            <v>14.375631048319558</v>
          </cell>
          <cell r="AF1291">
            <v>12.78447336946188</v>
          </cell>
          <cell r="AG1291">
            <v>14.682266200063861</v>
          </cell>
          <cell r="AH1291">
            <v>14.446477426928514</v>
          </cell>
        </row>
        <row r="1292">
          <cell r="B1292">
            <v>22500</v>
          </cell>
          <cell r="C1292" t="str">
            <v>KS</v>
          </cell>
          <cell r="D1292" t="str">
            <v>Investor Owned</v>
          </cell>
          <cell r="E1292">
            <v>0.24386927760215432</v>
          </cell>
          <cell r="F1292">
            <v>1</v>
          </cell>
          <cell r="G1292">
            <v>10153.039888563768</v>
          </cell>
          <cell r="H1292">
            <v>10153.039888563768</v>
          </cell>
          <cell r="I1292">
            <v>11.608880937499999</v>
          </cell>
          <cell r="J1292">
            <v>428487.4</v>
          </cell>
          <cell r="K1292">
            <v>3403898</v>
          </cell>
          <cell r="L1292">
            <v>335259</v>
          </cell>
          <cell r="M1292">
            <v>0.1121607105234341</v>
          </cell>
          <cell r="N1292">
            <v>0.1121607105234341</v>
          </cell>
          <cell r="O1292">
            <v>9713.0767387516862</v>
          </cell>
          <cell r="P1292">
            <v>27045.217082502004</v>
          </cell>
          <cell r="Q1292">
            <v>42701.966364372129</v>
          </cell>
          <cell r="R1292">
            <v>54328.808765668728</v>
          </cell>
          <cell r="S1292">
            <v>120618.28013641914</v>
          </cell>
          <cell r="T1292">
            <v>1463.7517840103324</v>
          </cell>
          <cell r="U1292">
            <v>1493.855404980563</v>
          </cell>
          <cell r="V1292">
            <v>1551.2133138287743</v>
          </cell>
          <cell r="W1292">
            <v>1589.7137179506899</v>
          </cell>
          <cell r="X1292">
            <v>1758.5700593378692</v>
          </cell>
          <cell r="Y1292">
            <v>659.22899698422725</v>
          </cell>
          <cell r="Z1292">
            <v>727.7227233270761</v>
          </cell>
          <cell r="AA1292">
            <v>732.75852878937405</v>
          </cell>
          <cell r="AB1292">
            <v>746.45091855846147</v>
          </cell>
          <cell r="AC1292">
            <v>791.7337311598086</v>
          </cell>
          <cell r="AD1292">
            <v>10.384143995805095</v>
          </cell>
          <cell r="AE1292">
            <v>14.375631048319558</v>
          </cell>
          <cell r="AF1292">
            <v>12.78447336946188</v>
          </cell>
          <cell r="AG1292">
            <v>14.682266200063861</v>
          </cell>
          <cell r="AH1292">
            <v>14.446477426928514</v>
          </cell>
        </row>
        <row r="1293">
          <cell r="B1293">
            <v>10019</v>
          </cell>
          <cell r="C1293" t="str">
            <v>KS</v>
          </cell>
          <cell r="D1293" t="str">
            <v>Cooperative</v>
          </cell>
          <cell r="E1293">
            <v>6.3455581148547432E-3</v>
          </cell>
          <cell r="F1293">
            <v>1</v>
          </cell>
          <cell r="G1293">
            <v>12752.015535808863</v>
          </cell>
          <cell r="H1293">
            <v>12752.015535808863</v>
          </cell>
          <cell r="I1293">
            <v>11.608880937499999</v>
          </cell>
          <cell r="J1293">
            <v>31307</v>
          </cell>
          <cell r="K1293">
            <v>216695</v>
          </cell>
          <cell r="L1293">
            <v>16993</v>
          </cell>
          <cell r="M1293">
            <v>0.13355067461062206</v>
          </cell>
          <cell r="N1293">
            <v>0.13355067461062206</v>
          </cell>
          <cell r="O1293">
            <v>9713.0767387516862</v>
          </cell>
          <cell r="P1293">
            <v>27045.217082502004</v>
          </cell>
          <cell r="Q1293">
            <v>42701.966364372129</v>
          </cell>
          <cell r="R1293">
            <v>54328.808765668728</v>
          </cell>
          <cell r="S1293">
            <v>120618.28013641914</v>
          </cell>
          <cell r="T1293">
            <v>1463.7517840103324</v>
          </cell>
          <cell r="U1293">
            <v>1493.855404980563</v>
          </cell>
          <cell r="V1293">
            <v>1551.2133138287743</v>
          </cell>
          <cell r="W1293">
            <v>1589.7137179506899</v>
          </cell>
          <cell r="X1293">
            <v>1758.5700593378692</v>
          </cell>
          <cell r="Y1293">
            <v>659.22899698422725</v>
          </cell>
          <cell r="Z1293">
            <v>727.7227233270761</v>
          </cell>
          <cell r="AA1293">
            <v>732.75852878937405</v>
          </cell>
          <cell r="AB1293">
            <v>746.45091855846147</v>
          </cell>
          <cell r="AC1293">
            <v>791.7337311598086</v>
          </cell>
          <cell r="AD1293">
            <v>10.384143995805095</v>
          </cell>
          <cell r="AE1293">
            <v>14.375631048319558</v>
          </cell>
          <cell r="AF1293">
            <v>12.78447336946188</v>
          </cell>
          <cell r="AG1293">
            <v>14.682266200063861</v>
          </cell>
          <cell r="AH1293">
            <v>14.446477426928514</v>
          </cell>
        </row>
        <row r="1294">
          <cell r="B1294">
            <v>10801</v>
          </cell>
          <cell r="C1294" t="str">
            <v>KS</v>
          </cell>
          <cell r="D1294" t="str">
            <v>Cooperative</v>
          </cell>
          <cell r="E1294">
            <v>6.3455581148547432E-3</v>
          </cell>
          <cell r="F1294">
            <v>0</v>
          </cell>
          <cell r="G1294">
            <v>0</v>
          </cell>
          <cell r="H1294">
            <v>3815.9702230469625</v>
          </cell>
          <cell r="I1294">
            <v>11.608880937499999</v>
          </cell>
          <cell r="J1294">
            <v>0</v>
          </cell>
          <cell r="K1294">
            <v>0</v>
          </cell>
          <cell r="L1294">
            <v>0</v>
          </cell>
          <cell r="M1294">
            <v>0</v>
          </cell>
          <cell r="N1294">
            <v>3.9467135561532675E-2</v>
          </cell>
          <cell r="O1294">
            <v>9713.0767387516862</v>
          </cell>
          <cell r="P1294">
            <v>27045.217082502004</v>
          </cell>
          <cell r="Q1294">
            <v>42701.966364372129</v>
          </cell>
          <cell r="R1294">
            <v>54328.808765668728</v>
          </cell>
          <cell r="S1294">
            <v>120618.28013641914</v>
          </cell>
          <cell r="T1294">
            <v>1463.7517840103324</v>
          </cell>
          <cell r="U1294">
            <v>1493.855404980563</v>
          </cell>
          <cell r="V1294">
            <v>1551.2133138287743</v>
          </cell>
          <cell r="W1294">
            <v>1589.7137179506899</v>
          </cell>
          <cell r="X1294">
            <v>1758.5700593378692</v>
          </cell>
          <cell r="Y1294">
            <v>659.22899698422725</v>
          </cell>
          <cell r="Z1294">
            <v>727.7227233270761</v>
          </cell>
          <cell r="AA1294">
            <v>732.75852878937405</v>
          </cell>
          <cell r="AB1294">
            <v>746.45091855846147</v>
          </cell>
          <cell r="AC1294">
            <v>791.7337311598086</v>
          </cell>
          <cell r="AD1294">
            <v>10.384143995805095</v>
          </cell>
          <cell r="AE1294">
            <v>14.375631048319558</v>
          </cell>
          <cell r="AF1294">
            <v>12.78447336946188</v>
          </cell>
          <cell r="AG1294">
            <v>14.682266200063861</v>
          </cell>
          <cell r="AH1294">
            <v>14.446477426928514</v>
          </cell>
        </row>
        <row r="1295">
          <cell r="B1295">
            <v>19160</v>
          </cell>
          <cell r="C1295" t="str">
            <v>KS</v>
          </cell>
          <cell r="D1295" t="str">
            <v>Cooperative</v>
          </cell>
          <cell r="E1295">
            <v>0.26412890762205832</v>
          </cell>
          <cell r="F1295">
            <v>1</v>
          </cell>
          <cell r="G1295">
            <v>10266.652584143078</v>
          </cell>
          <cell r="H1295">
            <v>10266.652584143078</v>
          </cell>
          <cell r="I1295">
            <v>11.608880937499999</v>
          </cell>
          <cell r="J1295">
            <v>19503.400000000001</v>
          </cell>
          <cell r="K1295">
            <v>145807</v>
          </cell>
          <cell r="L1295">
            <v>14202</v>
          </cell>
          <cell r="M1295">
            <v>0.12019291306389611</v>
          </cell>
          <cell r="N1295">
            <v>0.12019291306389611</v>
          </cell>
          <cell r="O1295">
            <v>9713.0767387516862</v>
          </cell>
          <cell r="P1295">
            <v>27045.217082502004</v>
          </cell>
          <cell r="Q1295">
            <v>42701.966364372129</v>
          </cell>
          <cell r="R1295">
            <v>54328.808765668728</v>
          </cell>
          <cell r="S1295">
            <v>120618.28013641914</v>
          </cell>
          <cell r="T1295">
            <v>1463.7517840103324</v>
          </cell>
          <cell r="U1295">
            <v>1493.855404980563</v>
          </cell>
          <cell r="V1295">
            <v>1551.2133138287743</v>
          </cell>
          <cell r="W1295">
            <v>1589.7137179506899</v>
          </cell>
          <cell r="X1295">
            <v>1758.5700593378692</v>
          </cell>
          <cell r="Y1295">
            <v>659.22899698422725</v>
          </cell>
          <cell r="Z1295">
            <v>727.7227233270761</v>
          </cell>
          <cell r="AA1295">
            <v>732.75852878937405</v>
          </cell>
          <cell r="AB1295">
            <v>746.45091855846147</v>
          </cell>
          <cell r="AC1295">
            <v>791.7337311598086</v>
          </cell>
          <cell r="AD1295">
            <v>10.384143995805095</v>
          </cell>
          <cell r="AE1295">
            <v>14.375631048319558</v>
          </cell>
          <cell r="AF1295">
            <v>12.78447336946188</v>
          </cell>
          <cell r="AG1295">
            <v>14.682266200063861</v>
          </cell>
          <cell r="AH1295">
            <v>14.446477426928514</v>
          </cell>
        </row>
        <row r="1296">
          <cell r="B1296">
            <v>10000</v>
          </cell>
          <cell r="C1296" t="str">
            <v>KS</v>
          </cell>
          <cell r="D1296" t="str">
            <v>Investor Owned</v>
          </cell>
          <cell r="E1296">
            <v>6.3455581148547432E-3</v>
          </cell>
          <cell r="F1296">
            <v>1</v>
          </cell>
          <cell r="G1296">
            <v>10919.285297725582</v>
          </cell>
          <cell r="H1296">
            <v>10919.285297725582</v>
          </cell>
          <cell r="I1296">
            <v>11.608880937499999</v>
          </cell>
          <cell r="J1296">
            <v>715673.1</v>
          </cell>
          <cell r="K1296">
            <v>5429833</v>
          </cell>
          <cell r="L1296">
            <v>497270</v>
          </cell>
          <cell r="M1296">
            <v>0.11904604088459304</v>
          </cell>
          <cell r="N1296">
            <v>0.11904604088459304</v>
          </cell>
          <cell r="O1296">
            <v>9713.0767387516862</v>
          </cell>
          <cell r="P1296">
            <v>27045.217082502004</v>
          </cell>
          <cell r="Q1296">
            <v>42701.966364372129</v>
          </cell>
          <cell r="R1296">
            <v>54328.808765668728</v>
          </cell>
          <cell r="S1296">
            <v>120618.28013641914</v>
          </cell>
          <cell r="T1296">
            <v>1463.7517840103324</v>
          </cell>
          <cell r="U1296">
            <v>1493.855404980563</v>
          </cell>
          <cell r="V1296">
            <v>1551.2133138287743</v>
          </cell>
          <cell r="W1296">
            <v>1589.7137179506899</v>
          </cell>
          <cell r="X1296">
            <v>1758.5700593378692</v>
          </cell>
          <cell r="Y1296">
            <v>659.22899698422725</v>
          </cell>
          <cell r="Z1296">
            <v>727.7227233270761</v>
          </cell>
          <cell r="AA1296">
            <v>732.75852878937405</v>
          </cell>
          <cell r="AB1296">
            <v>746.45091855846147</v>
          </cell>
          <cell r="AC1296">
            <v>791.7337311598086</v>
          </cell>
          <cell r="AD1296">
            <v>10.384143995805095</v>
          </cell>
          <cell r="AE1296">
            <v>14.375631048319558</v>
          </cell>
          <cell r="AF1296">
            <v>12.78447336946188</v>
          </cell>
          <cell r="AG1296">
            <v>14.682266200063861</v>
          </cell>
          <cell r="AH1296">
            <v>14.446477426928514</v>
          </cell>
        </row>
        <row r="1297">
          <cell r="B1297">
            <v>40208</v>
          </cell>
          <cell r="C1297" t="str">
            <v>KS</v>
          </cell>
          <cell r="D1297" t="str">
            <v>Cooperative</v>
          </cell>
          <cell r="E1297">
            <v>6.3455581148547432E-3</v>
          </cell>
          <cell r="F1297">
            <v>0</v>
          </cell>
          <cell r="G1297">
            <v>0</v>
          </cell>
          <cell r="H1297">
            <v>3815.9702230469625</v>
          </cell>
          <cell r="I1297">
            <v>11.608880937499999</v>
          </cell>
          <cell r="J1297">
            <v>0</v>
          </cell>
          <cell r="K1297">
            <v>0</v>
          </cell>
          <cell r="L1297">
            <v>0</v>
          </cell>
          <cell r="M1297">
            <v>0</v>
          </cell>
          <cell r="N1297">
            <v>3.9467135561532675E-2</v>
          </cell>
          <cell r="O1297">
            <v>9713.0767387516862</v>
          </cell>
          <cell r="P1297">
            <v>27045.217082502004</v>
          </cell>
          <cell r="Q1297">
            <v>42701.966364372129</v>
          </cell>
          <cell r="R1297">
            <v>54328.808765668728</v>
          </cell>
          <cell r="S1297">
            <v>120618.28013641914</v>
          </cell>
          <cell r="T1297">
            <v>1463.7517840103324</v>
          </cell>
          <cell r="U1297">
            <v>1493.855404980563</v>
          </cell>
          <cell r="V1297">
            <v>1551.2133138287743</v>
          </cell>
          <cell r="W1297">
            <v>1589.7137179506899</v>
          </cell>
          <cell r="X1297">
            <v>1758.5700593378692</v>
          </cell>
          <cell r="Y1297">
            <v>659.22899698422725</v>
          </cell>
          <cell r="Z1297">
            <v>727.7227233270761</v>
          </cell>
          <cell r="AA1297">
            <v>732.75852878937405</v>
          </cell>
          <cell r="AB1297">
            <v>746.45091855846147</v>
          </cell>
          <cell r="AC1297">
            <v>791.7337311598086</v>
          </cell>
          <cell r="AD1297">
            <v>10.384143995805095</v>
          </cell>
          <cell r="AE1297">
            <v>14.375631048319558</v>
          </cell>
          <cell r="AF1297">
            <v>12.78447336946188</v>
          </cell>
          <cell r="AG1297">
            <v>14.682266200063861</v>
          </cell>
          <cell r="AH1297">
            <v>14.446477426928514</v>
          </cell>
        </row>
        <row r="1298">
          <cell r="B1298">
            <v>23826</v>
          </cell>
          <cell r="C1298" t="str">
            <v>KS</v>
          </cell>
          <cell r="D1298" t="str">
            <v>Cooperative</v>
          </cell>
          <cell r="E1298">
            <v>6.3455581148547432E-3</v>
          </cell>
          <cell r="F1298">
            <v>0</v>
          </cell>
          <cell r="G1298">
            <v>0</v>
          </cell>
          <cell r="H1298">
            <v>3815.9702230469625</v>
          </cell>
          <cell r="I1298">
            <v>11.608880937499999</v>
          </cell>
          <cell r="J1298">
            <v>0</v>
          </cell>
          <cell r="K1298">
            <v>0</v>
          </cell>
          <cell r="L1298">
            <v>0</v>
          </cell>
          <cell r="M1298">
            <v>0</v>
          </cell>
          <cell r="N1298">
            <v>3.9467135561532675E-2</v>
          </cell>
          <cell r="O1298">
            <v>9713.0767387516862</v>
          </cell>
          <cell r="P1298">
            <v>27045.217082502004</v>
          </cell>
          <cell r="Q1298">
            <v>42701.966364372129</v>
          </cell>
          <cell r="R1298">
            <v>54328.808765668728</v>
          </cell>
          <cell r="S1298">
            <v>120618.28013641914</v>
          </cell>
          <cell r="T1298">
            <v>1463.7517840103324</v>
          </cell>
          <cell r="U1298">
            <v>1493.855404980563</v>
          </cell>
          <cell r="V1298">
            <v>1551.2133138287743</v>
          </cell>
          <cell r="W1298">
            <v>1589.7137179506899</v>
          </cell>
          <cell r="X1298">
            <v>1758.5700593378692</v>
          </cell>
          <cell r="Y1298">
            <v>659.22899698422725</v>
          </cell>
          <cell r="Z1298">
            <v>727.7227233270761</v>
          </cell>
          <cell r="AA1298">
            <v>732.75852878937405</v>
          </cell>
          <cell r="AB1298">
            <v>746.45091855846147</v>
          </cell>
          <cell r="AC1298">
            <v>791.7337311598086</v>
          </cell>
          <cell r="AD1298">
            <v>10.384143995805095</v>
          </cell>
          <cell r="AE1298">
            <v>14.375631048319558</v>
          </cell>
          <cell r="AF1298">
            <v>12.78447336946188</v>
          </cell>
          <cell r="AG1298">
            <v>14.682266200063861</v>
          </cell>
          <cell r="AH1298">
            <v>14.446477426928514</v>
          </cell>
        </row>
        <row r="1299">
          <cell r="B1299">
            <v>2354</v>
          </cell>
          <cell r="C1299" t="str">
            <v>KS</v>
          </cell>
          <cell r="D1299" t="str">
            <v>Cooperative</v>
          </cell>
          <cell r="E1299">
            <v>6.3455581148547432E-3</v>
          </cell>
          <cell r="F1299">
            <v>0</v>
          </cell>
          <cell r="G1299">
            <v>0</v>
          </cell>
          <cell r="H1299">
            <v>3815.9702230469625</v>
          </cell>
          <cell r="I1299">
            <v>11.608880937499999</v>
          </cell>
          <cell r="J1299">
            <v>0</v>
          </cell>
          <cell r="K1299">
            <v>0</v>
          </cell>
          <cell r="L1299">
            <v>0</v>
          </cell>
          <cell r="M1299">
            <v>0</v>
          </cell>
          <cell r="N1299">
            <v>3.9467135561532675E-2</v>
          </cell>
          <cell r="O1299">
            <v>9713.0767387516862</v>
          </cell>
          <cell r="P1299">
            <v>27045.217082502004</v>
          </cell>
          <cell r="Q1299">
            <v>42701.966364372129</v>
          </cell>
          <cell r="R1299">
            <v>54328.808765668728</v>
          </cell>
          <cell r="S1299">
            <v>120618.28013641914</v>
          </cell>
          <cell r="T1299">
            <v>1463.7517840103324</v>
          </cell>
          <cell r="U1299">
            <v>1493.855404980563</v>
          </cell>
          <cell r="V1299">
            <v>1551.2133138287743</v>
          </cell>
          <cell r="W1299">
            <v>1589.7137179506899</v>
          </cell>
          <cell r="X1299">
            <v>1758.5700593378692</v>
          </cell>
          <cell r="Y1299">
            <v>659.22899698422725</v>
          </cell>
          <cell r="Z1299">
            <v>727.7227233270761</v>
          </cell>
          <cell r="AA1299">
            <v>732.75852878937405</v>
          </cell>
          <cell r="AB1299">
            <v>746.45091855846147</v>
          </cell>
          <cell r="AC1299">
            <v>791.7337311598086</v>
          </cell>
          <cell r="AD1299">
            <v>10.384143995805095</v>
          </cell>
          <cell r="AE1299">
            <v>14.375631048319558</v>
          </cell>
          <cell r="AF1299">
            <v>12.78447336946188</v>
          </cell>
          <cell r="AG1299">
            <v>14.682266200063861</v>
          </cell>
          <cell r="AH1299">
            <v>14.446477426928514</v>
          </cell>
        </row>
        <row r="1300">
          <cell r="B1300">
            <v>2961</v>
          </cell>
          <cell r="C1300" t="str">
            <v>KS</v>
          </cell>
          <cell r="D1300" t="str">
            <v>Cooperative</v>
          </cell>
          <cell r="E1300">
            <v>6.3455581148547432E-3</v>
          </cell>
          <cell r="F1300">
            <v>0</v>
          </cell>
          <cell r="G1300">
            <v>0</v>
          </cell>
          <cell r="H1300">
            <v>3815.9702230469625</v>
          </cell>
          <cell r="I1300">
            <v>11.608880937499999</v>
          </cell>
          <cell r="J1300">
            <v>0</v>
          </cell>
          <cell r="K1300">
            <v>0</v>
          </cell>
          <cell r="L1300">
            <v>0</v>
          </cell>
          <cell r="M1300">
            <v>0</v>
          </cell>
          <cell r="N1300">
            <v>3.9467135561532675E-2</v>
          </cell>
          <cell r="O1300">
            <v>9713.0767387516862</v>
          </cell>
          <cell r="P1300">
            <v>27045.217082502004</v>
          </cell>
          <cell r="Q1300">
            <v>42701.966364372129</v>
          </cell>
          <cell r="R1300">
            <v>54328.808765668728</v>
          </cell>
          <cell r="S1300">
            <v>120618.28013641914</v>
          </cell>
          <cell r="T1300">
            <v>1463.7517840103324</v>
          </cell>
          <cell r="U1300">
            <v>1493.855404980563</v>
          </cell>
          <cell r="V1300">
            <v>1551.2133138287743</v>
          </cell>
          <cell r="W1300">
            <v>1589.7137179506899</v>
          </cell>
          <cell r="X1300">
            <v>1758.5700593378692</v>
          </cell>
          <cell r="Y1300">
            <v>659.22899698422725</v>
          </cell>
          <cell r="Z1300">
            <v>727.7227233270761</v>
          </cell>
          <cell r="AA1300">
            <v>732.75852878937405</v>
          </cell>
          <cell r="AB1300">
            <v>746.45091855846147</v>
          </cell>
          <cell r="AC1300">
            <v>791.7337311598086</v>
          </cell>
          <cell r="AD1300">
            <v>10.384143995805095</v>
          </cell>
          <cell r="AE1300">
            <v>14.375631048319558</v>
          </cell>
          <cell r="AF1300">
            <v>12.78447336946188</v>
          </cell>
          <cell r="AG1300">
            <v>14.682266200063861</v>
          </cell>
          <cell r="AH1300">
            <v>14.446477426928514</v>
          </cell>
        </row>
        <row r="1301">
          <cell r="B1301">
            <v>2774</v>
          </cell>
          <cell r="C1301" t="str">
            <v>KS</v>
          </cell>
          <cell r="D1301" t="str">
            <v>Cooperative</v>
          </cell>
          <cell r="E1301">
            <v>6.3455581148547432E-3</v>
          </cell>
          <cell r="F1301">
            <v>1</v>
          </cell>
          <cell r="G1301">
            <v>8409.4513162067869</v>
          </cell>
          <cell r="H1301">
            <v>8409.4513162067869</v>
          </cell>
          <cell r="I1301">
            <v>11.608880937499999</v>
          </cell>
          <cell r="J1301">
            <v>4137</v>
          </cell>
          <cell r="K1301">
            <v>26515</v>
          </cell>
          <cell r="L1301">
            <v>3153</v>
          </cell>
          <cell r="M1301">
            <v>0.13945941470295117</v>
          </cell>
          <cell r="N1301">
            <v>0.13945941470295117</v>
          </cell>
          <cell r="O1301">
            <v>9713.0767387516862</v>
          </cell>
          <cell r="P1301">
            <v>27045.217082502004</v>
          </cell>
          <cell r="Q1301">
            <v>42701.966364372129</v>
          </cell>
          <cell r="R1301">
            <v>54328.808765668728</v>
          </cell>
          <cell r="S1301">
            <v>120618.28013641914</v>
          </cell>
          <cell r="T1301">
            <v>1463.7517840103324</v>
          </cell>
          <cell r="U1301">
            <v>1493.855404980563</v>
          </cell>
          <cell r="V1301">
            <v>1551.2133138287743</v>
          </cell>
          <cell r="W1301">
            <v>1589.7137179506899</v>
          </cell>
          <cell r="X1301">
            <v>1758.5700593378692</v>
          </cell>
          <cell r="Y1301">
            <v>659.22899698422725</v>
          </cell>
          <cell r="Z1301">
            <v>727.7227233270761</v>
          </cell>
          <cell r="AA1301">
            <v>732.75852878937405</v>
          </cell>
          <cell r="AB1301">
            <v>746.45091855846147</v>
          </cell>
          <cell r="AC1301">
            <v>791.7337311598086</v>
          </cell>
          <cell r="AD1301">
            <v>10.384143995805095</v>
          </cell>
          <cell r="AE1301">
            <v>14.375631048319558</v>
          </cell>
          <cell r="AF1301">
            <v>12.78447336946188</v>
          </cell>
          <cell r="AG1301">
            <v>14.682266200063861</v>
          </cell>
          <cell r="AH1301">
            <v>14.446477426928514</v>
          </cell>
        </row>
        <row r="1302">
          <cell r="B1302">
            <v>5334</v>
          </cell>
          <cell r="C1302" t="str">
            <v>KS</v>
          </cell>
          <cell r="D1302" t="str">
            <v>Cooperative</v>
          </cell>
          <cell r="E1302">
            <v>6.3455581148547432E-3</v>
          </cell>
          <cell r="F1302">
            <v>0</v>
          </cell>
          <cell r="G1302">
            <v>0</v>
          </cell>
          <cell r="H1302">
            <v>3815.9702230469625</v>
          </cell>
          <cell r="I1302">
            <v>11.608880937499999</v>
          </cell>
          <cell r="J1302">
            <v>0</v>
          </cell>
          <cell r="K1302">
            <v>0</v>
          </cell>
          <cell r="L1302">
            <v>0</v>
          </cell>
          <cell r="M1302">
            <v>0</v>
          </cell>
          <cell r="N1302">
            <v>3.9467135561532675E-2</v>
          </cell>
          <cell r="O1302">
            <v>9713.0767387516862</v>
          </cell>
          <cell r="P1302">
            <v>27045.217082502004</v>
          </cell>
          <cell r="Q1302">
            <v>42701.966364372129</v>
          </cell>
          <cell r="R1302">
            <v>54328.808765668728</v>
          </cell>
          <cell r="S1302">
            <v>120618.28013641914</v>
          </cell>
          <cell r="T1302">
            <v>1463.7517840103324</v>
          </cell>
          <cell r="U1302">
            <v>1493.855404980563</v>
          </cell>
          <cell r="V1302">
            <v>1551.2133138287743</v>
          </cell>
          <cell r="W1302">
            <v>1589.7137179506899</v>
          </cell>
          <cell r="X1302">
            <v>1758.5700593378692</v>
          </cell>
          <cell r="Y1302">
            <v>659.22899698422725</v>
          </cell>
          <cell r="Z1302">
            <v>727.7227233270761</v>
          </cell>
          <cell r="AA1302">
            <v>732.75852878937405</v>
          </cell>
          <cell r="AB1302">
            <v>746.45091855846147</v>
          </cell>
          <cell r="AC1302">
            <v>791.7337311598086</v>
          </cell>
          <cell r="AD1302">
            <v>10.384143995805095</v>
          </cell>
          <cell r="AE1302">
            <v>14.375631048319558</v>
          </cell>
          <cell r="AF1302">
            <v>12.78447336946188</v>
          </cell>
          <cell r="AG1302">
            <v>14.682266200063861</v>
          </cell>
          <cell r="AH1302">
            <v>14.446477426928514</v>
          </cell>
        </row>
        <row r="1303">
          <cell r="B1303">
            <v>4704</v>
          </cell>
          <cell r="C1303" t="str">
            <v>KS</v>
          </cell>
          <cell r="D1303" t="str">
            <v>Cooperative</v>
          </cell>
          <cell r="E1303">
            <v>6.3455581148547432E-3</v>
          </cell>
          <cell r="F1303">
            <v>0</v>
          </cell>
          <cell r="G1303">
            <v>0</v>
          </cell>
          <cell r="H1303">
            <v>3815.9702230469625</v>
          </cell>
          <cell r="I1303">
            <v>11.608880937499999</v>
          </cell>
          <cell r="J1303">
            <v>0</v>
          </cell>
          <cell r="K1303">
            <v>0</v>
          </cell>
          <cell r="L1303">
            <v>0</v>
          </cell>
          <cell r="M1303">
            <v>0</v>
          </cell>
          <cell r="N1303">
            <v>3.9467135561532675E-2</v>
          </cell>
          <cell r="O1303">
            <v>9713.0767387516862</v>
          </cell>
          <cell r="P1303">
            <v>27045.217082502004</v>
          </cell>
          <cell r="Q1303">
            <v>42701.966364372129</v>
          </cell>
          <cell r="R1303">
            <v>54328.808765668728</v>
          </cell>
          <cell r="S1303">
            <v>120618.28013641914</v>
          </cell>
          <cell r="T1303">
            <v>1463.7517840103324</v>
          </cell>
          <cell r="U1303">
            <v>1493.855404980563</v>
          </cell>
          <cell r="V1303">
            <v>1551.2133138287743</v>
          </cell>
          <cell r="W1303">
            <v>1589.7137179506899</v>
          </cell>
          <cell r="X1303">
            <v>1758.5700593378692</v>
          </cell>
          <cell r="Y1303">
            <v>659.22899698422725</v>
          </cell>
          <cell r="Z1303">
            <v>727.7227233270761</v>
          </cell>
          <cell r="AA1303">
            <v>732.75852878937405</v>
          </cell>
          <cell r="AB1303">
            <v>746.45091855846147</v>
          </cell>
          <cell r="AC1303">
            <v>791.7337311598086</v>
          </cell>
          <cell r="AD1303">
            <v>10.384143995805095</v>
          </cell>
          <cell r="AE1303">
            <v>14.375631048319558</v>
          </cell>
          <cell r="AF1303">
            <v>12.78447336946188</v>
          </cell>
          <cell r="AG1303">
            <v>14.682266200063861</v>
          </cell>
          <cell r="AH1303">
            <v>14.446477426928514</v>
          </cell>
        </row>
        <row r="1304">
          <cell r="B1304">
            <v>6431</v>
          </cell>
          <cell r="C1304" t="str">
            <v>KS</v>
          </cell>
          <cell r="D1304" t="str">
            <v>Cooperative</v>
          </cell>
          <cell r="E1304">
            <v>6.3455581148547432E-3</v>
          </cell>
          <cell r="F1304">
            <v>0</v>
          </cell>
          <cell r="G1304">
            <v>0</v>
          </cell>
          <cell r="H1304">
            <v>3815.9702230469625</v>
          </cell>
          <cell r="I1304">
            <v>11.608880937499999</v>
          </cell>
          <cell r="J1304">
            <v>0</v>
          </cell>
          <cell r="K1304">
            <v>0</v>
          </cell>
          <cell r="L1304">
            <v>0</v>
          </cell>
          <cell r="M1304">
            <v>0</v>
          </cell>
          <cell r="N1304">
            <v>3.9467135561532675E-2</v>
          </cell>
          <cell r="O1304">
            <v>9713.0767387516862</v>
          </cell>
          <cell r="P1304">
            <v>27045.217082502004</v>
          </cell>
          <cell r="Q1304">
            <v>42701.966364372129</v>
          </cell>
          <cell r="R1304">
            <v>54328.808765668728</v>
          </cell>
          <cell r="S1304">
            <v>120618.28013641914</v>
          </cell>
          <cell r="T1304">
            <v>1463.7517840103324</v>
          </cell>
          <cell r="U1304">
            <v>1493.855404980563</v>
          </cell>
          <cell r="V1304">
            <v>1551.2133138287743</v>
          </cell>
          <cell r="W1304">
            <v>1589.7137179506899</v>
          </cell>
          <cell r="X1304">
            <v>1758.5700593378692</v>
          </cell>
          <cell r="Y1304">
            <v>659.22899698422725</v>
          </cell>
          <cell r="Z1304">
            <v>727.7227233270761</v>
          </cell>
          <cell r="AA1304">
            <v>732.75852878937405</v>
          </cell>
          <cell r="AB1304">
            <v>746.45091855846147</v>
          </cell>
          <cell r="AC1304">
            <v>791.7337311598086</v>
          </cell>
          <cell r="AD1304">
            <v>10.384143995805095</v>
          </cell>
          <cell r="AE1304">
            <v>14.375631048319558</v>
          </cell>
          <cell r="AF1304">
            <v>12.78447336946188</v>
          </cell>
          <cell r="AG1304">
            <v>14.682266200063861</v>
          </cell>
          <cell r="AH1304">
            <v>14.446477426928514</v>
          </cell>
        </row>
        <row r="1305">
          <cell r="B1305">
            <v>16854</v>
          </cell>
          <cell r="C1305" t="str">
            <v>KS</v>
          </cell>
          <cell r="D1305" t="str">
            <v>Cooperative</v>
          </cell>
          <cell r="E1305">
            <v>6.3455581148547432E-3</v>
          </cell>
          <cell r="F1305">
            <v>0</v>
          </cell>
          <cell r="G1305">
            <v>0</v>
          </cell>
          <cell r="H1305">
            <v>3815.9702230469625</v>
          </cell>
          <cell r="I1305">
            <v>11.608880937499999</v>
          </cell>
          <cell r="J1305">
            <v>0</v>
          </cell>
          <cell r="K1305">
            <v>0</v>
          </cell>
          <cell r="L1305">
            <v>0</v>
          </cell>
          <cell r="M1305">
            <v>0</v>
          </cell>
          <cell r="N1305">
            <v>3.9467135561532675E-2</v>
          </cell>
          <cell r="O1305">
            <v>9713.0767387516862</v>
          </cell>
          <cell r="P1305">
            <v>27045.217082502004</v>
          </cell>
          <cell r="Q1305">
            <v>42701.966364372129</v>
          </cell>
          <cell r="R1305">
            <v>54328.808765668728</v>
          </cell>
          <cell r="S1305">
            <v>120618.28013641914</v>
          </cell>
          <cell r="T1305">
            <v>1463.7517840103324</v>
          </cell>
          <cell r="U1305">
            <v>1493.855404980563</v>
          </cell>
          <cell r="V1305">
            <v>1551.2133138287743</v>
          </cell>
          <cell r="W1305">
            <v>1589.7137179506899</v>
          </cell>
          <cell r="X1305">
            <v>1758.5700593378692</v>
          </cell>
          <cell r="Y1305">
            <v>659.22899698422725</v>
          </cell>
          <cell r="Z1305">
            <v>727.7227233270761</v>
          </cell>
          <cell r="AA1305">
            <v>732.75852878937405</v>
          </cell>
          <cell r="AB1305">
            <v>746.45091855846147</v>
          </cell>
          <cell r="AC1305">
            <v>791.7337311598086</v>
          </cell>
          <cell r="AD1305">
            <v>10.384143995805095</v>
          </cell>
          <cell r="AE1305">
            <v>14.375631048319558</v>
          </cell>
          <cell r="AF1305">
            <v>12.78447336946188</v>
          </cell>
          <cell r="AG1305">
            <v>14.682266200063861</v>
          </cell>
          <cell r="AH1305">
            <v>14.446477426928514</v>
          </cell>
        </row>
        <row r="1306">
          <cell r="B1306">
            <v>9961</v>
          </cell>
          <cell r="C1306" t="str">
            <v>KS</v>
          </cell>
          <cell r="D1306" t="str">
            <v>Cooperative</v>
          </cell>
          <cell r="E1306">
            <v>6.3455581148547432E-3</v>
          </cell>
          <cell r="F1306">
            <v>0</v>
          </cell>
          <cell r="G1306">
            <v>0</v>
          </cell>
          <cell r="H1306">
            <v>3815.9702230469625</v>
          </cell>
          <cell r="I1306">
            <v>11.608880937499999</v>
          </cell>
          <cell r="J1306">
            <v>0</v>
          </cell>
          <cell r="K1306">
            <v>0</v>
          </cell>
          <cell r="L1306">
            <v>0</v>
          </cell>
          <cell r="M1306">
            <v>0</v>
          </cell>
          <cell r="N1306">
            <v>3.9467135561532675E-2</v>
          </cell>
          <cell r="O1306">
            <v>9713.0767387516862</v>
          </cell>
          <cell r="P1306">
            <v>27045.217082502004</v>
          </cell>
          <cell r="Q1306">
            <v>42701.966364372129</v>
          </cell>
          <cell r="R1306">
            <v>54328.808765668728</v>
          </cell>
          <cell r="S1306">
            <v>120618.28013641914</v>
          </cell>
          <cell r="T1306">
            <v>1463.7517840103324</v>
          </cell>
          <cell r="U1306">
            <v>1493.855404980563</v>
          </cell>
          <cell r="V1306">
            <v>1551.2133138287743</v>
          </cell>
          <cell r="W1306">
            <v>1589.7137179506899</v>
          </cell>
          <cell r="X1306">
            <v>1758.5700593378692</v>
          </cell>
          <cell r="Y1306">
            <v>659.22899698422725</v>
          </cell>
          <cell r="Z1306">
            <v>727.7227233270761</v>
          </cell>
          <cell r="AA1306">
            <v>732.75852878937405</v>
          </cell>
          <cell r="AB1306">
            <v>746.45091855846147</v>
          </cell>
          <cell r="AC1306">
            <v>791.7337311598086</v>
          </cell>
          <cell r="AD1306">
            <v>10.384143995805095</v>
          </cell>
          <cell r="AE1306">
            <v>14.375631048319558</v>
          </cell>
          <cell r="AF1306">
            <v>12.78447336946188</v>
          </cell>
          <cell r="AG1306">
            <v>14.682266200063861</v>
          </cell>
          <cell r="AH1306">
            <v>14.446477426928514</v>
          </cell>
        </row>
        <row r="1307">
          <cell r="B1307">
            <v>10728</v>
          </cell>
          <cell r="C1307" t="str">
            <v>KS</v>
          </cell>
          <cell r="D1307" t="str">
            <v>Cooperative</v>
          </cell>
          <cell r="E1307">
            <v>6.3455581148547432E-3</v>
          </cell>
          <cell r="F1307">
            <v>0</v>
          </cell>
          <cell r="G1307">
            <v>0</v>
          </cell>
          <cell r="H1307">
            <v>3815.9702230469625</v>
          </cell>
          <cell r="I1307">
            <v>11.608880937499999</v>
          </cell>
          <cell r="J1307">
            <v>0</v>
          </cell>
          <cell r="K1307">
            <v>0</v>
          </cell>
          <cell r="L1307">
            <v>0</v>
          </cell>
          <cell r="M1307">
            <v>0</v>
          </cell>
          <cell r="N1307">
            <v>3.9467135561532675E-2</v>
          </cell>
          <cell r="O1307">
            <v>9713.0767387516862</v>
          </cell>
          <cell r="P1307">
            <v>27045.217082502004</v>
          </cell>
          <cell r="Q1307">
            <v>42701.966364372129</v>
          </cell>
          <cell r="R1307">
            <v>54328.808765668728</v>
          </cell>
          <cell r="S1307">
            <v>120618.28013641914</v>
          </cell>
          <cell r="T1307">
            <v>1463.7517840103324</v>
          </cell>
          <cell r="U1307">
            <v>1493.855404980563</v>
          </cell>
          <cell r="V1307">
            <v>1551.2133138287743</v>
          </cell>
          <cell r="W1307">
            <v>1589.7137179506899</v>
          </cell>
          <cell r="X1307">
            <v>1758.5700593378692</v>
          </cell>
          <cell r="Y1307">
            <v>659.22899698422725</v>
          </cell>
          <cell r="Z1307">
            <v>727.7227233270761</v>
          </cell>
          <cell r="AA1307">
            <v>732.75852878937405</v>
          </cell>
          <cell r="AB1307">
            <v>746.45091855846147</v>
          </cell>
          <cell r="AC1307">
            <v>791.7337311598086</v>
          </cell>
          <cell r="AD1307">
            <v>10.384143995805095</v>
          </cell>
          <cell r="AE1307">
            <v>14.375631048319558</v>
          </cell>
          <cell r="AF1307">
            <v>12.78447336946188</v>
          </cell>
          <cell r="AG1307">
            <v>14.682266200063861</v>
          </cell>
          <cell r="AH1307">
            <v>14.446477426928514</v>
          </cell>
        </row>
        <row r="1308">
          <cell r="B1308">
            <v>11334</v>
          </cell>
          <cell r="C1308" t="str">
            <v>KS</v>
          </cell>
          <cell r="D1308" t="str">
            <v>Cooperative</v>
          </cell>
          <cell r="E1308">
            <v>6.3455581148547432E-3</v>
          </cell>
          <cell r="F1308">
            <v>0</v>
          </cell>
          <cell r="G1308">
            <v>0</v>
          </cell>
          <cell r="H1308">
            <v>3815.9702230469625</v>
          </cell>
          <cell r="I1308">
            <v>11.608880937499999</v>
          </cell>
          <cell r="J1308">
            <v>0</v>
          </cell>
          <cell r="K1308">
            <v>0</v>
          </cell>
          <cell r="L1308">
            <v>0</v>
          </cell>
          <cell r="M1308">
            <v>0</v>
          </cell>
          <cell r="N1308">
            <v>3.9467135561532675E-2</v>
          </cell>
          <cell r="O1308">
            <v>9713.0767387516862</v>
          </cell>
          <cell r="P1308">
            <v>27045.217082502004</v>
          </cell>
          <cell r="Q1308">
            <v>42701.966364372129</v>
          </cell>
          <cell r="R1308">
            <v>54328.808765668728</v>
          </cell>
          <cell r="S1308">
            <v>120618.28013641914</v>
          </cell>
          <cell r="T1308">
            <v>1463.7517840103324</v>
          </cell>
          <cell r="U1308">
            <v>1493.855404980563</v>
          </cell>
          <cell r="V1308">
            <v>1551.2133138287743</v>
          </cell>
          <cell r="W1308">
            <v>1589.7137179506899</v>
          </cell>
          <cell r="X1308">
            <v>1758.5700593378692</v>
          </cell>
          <cell r="Y1308">
            <v>659.22899698422725</v>
          </cell>
          <cell r="Z1308">
            <v>727.7227233270761</v>
          </cell>
          <cell r="AA1308">
            <v>732.75852878937405</v>
          </cell>
          <cell r="AB1308">
            <v>746.45091855846147</v>
          </cell>
          <cell r="AC1308">
            <v>791.7337311598086</v>
          </cell>
          <cell r="AD1308">
            <v>10.384143995805095</v>
          </cell>
          <cell r="AE1308">
            <v>14.375631048319558</v>
          </cell>
          <cell r="AF1308">
            <v>12.78447336946188</v>
          </cell>
          <cell r="AG1308">
            <v>14.682266200063861</v>
          </cell>
          <cell r="AH1308">
            <v>14.446477426928514</v>
          </cell>
        </row>
        <row r="1309">
          <cell r="B1309">
            <v>12524</v>
          </cell>
          <cell r="C1309" t="str">
            <v>KS</v>
          </cell>
          <cell r="D1309" t="str">
            <v>Cooperative</v>
          </cell>
          <cell r="E1309">
            <v>0.25235730593607308</v>
          </cell>
          <cell r="F1309">
            <v>1</v>
          </cell>
          <cell r="G1309">
            <v>10444.190424959656</v>
          </cell>
          <cell r="H1309">
            <v>10444.190424959656</v>
          </cell>
          <cell r="I1309">
            <v>11.608880937499999</v>
          </cell>
          <cell r="J1309">
            <v>37748.300000000003</v>
          </cell>
          <cell r="K1309">
            <v>310652</v>
          </cell>
          <cell r="L1309">
            <v>29744</v>
          </cell>
          <cell r="M1309">
            <v>0.10817495250228552</v>
          </cell>
          <cell r="N1309">
            <v>0.10817495250228552</v>
          </cell>
          <cell r="O1309">
            <v>9713.0767387516862</v>
          </cell>
          <cell r="P1309">
            <v>27045.217082502004</v>
          </cell>
          <cell r="Q1309">
            <v>42701.966364372129</v>
          </cell>
          <cell r="R1309">
            <v>54328.808765668728</v>
          </cell>
          <cell r="S1309">
            <v>120618.28013641914</v>
          </cell>
          <cell r="T1309">
            <v>1463.7517840103324</v>
          </cell>
          <cell r="U1309">
            <v>1493.855404980563</v>
          </cell>
          <cell r="V1309">
            <v>1551.2133138287743</v>
          </cell>
          <cell r="W1309">
            <v>1589.7137179506899</v>
          </cell>
          <cell r="X1309">
            <v>1758.5700593378692</v>
          </cell>
          <cell r="Y1309">
            <v>659.22899698422725</v>
          </cell>
          <cell r="Z1309">
            <v>727.7227233270761</v>
          </cell>
          <cell r="AA1309">
            <v>732.75852878937405</v>
          </cell>
          <cell r="AB1309">
            <v>746.45091855846147</v>
          </cell>
          <cell r="AC1309">
            <v>791.7337311598086</v>
          </cell>
          <cell r="AD1309">
            <v>10.384143995805095</v>
          </cell>
          <cell r="AE1309">
            <v>14.375631048319558</v>
          </cell>
          <cell r="AF1309">
            <v>12.78447336946188</v>
          </cell>
          <cell r="AG1309">
            <v>14.682266200063861</v>
          </cell>
          <cell r="AH1309">
            <v>14.446477426928514</v>
          </cell>
        </row>
        <row r="1310">
          <cell r="B1310">
            <v>13386</v>
          </cell>
          <cell r="C1310" t="str">
            <v>KS</v>
          </cell>
          <cell r="D1310" t="str">
            <v>Cooperative</v>
          </cell>
          <cell r="E1310">
            <v>6.3455581148547432E-3</v>
          </cell>
          <cell r="F1310">
            <v>0</v>
          </cell>
          <cell r="G1310">
            <v>0</v>
          </cell>
          <cell r="H1310">
            <v>3815.9702230469625</v>
          </cell>
          <cell r="I1310">
            <v>11.608880937499999</v>
          </cell>
          <cell r="J1310">
            <v>0</v>
          </cell>
          <cell r="K1310">
            <v>0</v>
          </cell>
          <cell r="L1310">
            <v>0</v>
          </cell>
          <cell r="M1310">
            <v>0</v>
          </cell>
          <cell r="N1310">
            <v>3.9467135561532675E-2</v>
          </cell>
          <cell r="O1310">
            <v>9713.0767387516862</v>
          </cell>
          <cell r="P1310">
            <v>27045.217082502004</v>
          </cell>
          <cell r="Q1310">
            <v>42701.966364372129</v>
          </cell>
          <cell r="R1310">
            <v>54328.808765668728</v>
          </cell>
          <cell r="S1310">
            <v>120618.28013641914</v>
          </cell>
          <cell r="T1310">
            <v>1463.7517840103324</v>
          </cell>
          <cell r="U1310">
            <v>1493.855404980563</v>
          </cell>
          <cell r="V1310">
            <v>1551.2133138287743</v>
          </cell>
          <cell r="W1310">
            <v>1589.7137179506899</v>
          </cell>
          <cell r="X1310">
            <v>1758.5700593378692</v>
          </cell>
          <cell r="Y1310">
            <v>659.22899698422725</v>
          </cell>
          <cell r="Z1310">
            <v>727.7227233270761</v>
          </cell>
          <cell r="AA1310">
            <v>732.75852878937405</v>
          </cell>
          <cell r="AB1310">
            <v>746.45091855846147</v>
          </cell>
          <cell r="AC1310">
            <v>791.7337311598086</v>
          </cell>
          <cell r="AD1310">
            <v>10.384143995805095</v>
          </cell>
          <cell r="AE1310">
            <v>14.375631048319558</v>
          </cell>
          <cell r="AF1310">
            <v>12.78447336946188</v>
          </cell>
          <cell r="AG1310">
            <v>14.682266200063861</v>
          </cell>
          <cell r="AH1310">
            <v>14.446477426928514</v>
          </cell>
        </row>
        <row r="1311">
          <cell r="B1311">
            <v>13570</v>
          </cell>
          <cell r="C1311" t="str">
            <v>KS</v>
          </cell>
          <cell r="D1311" t="str">
            <v>Cooperative</v>
          </cell>
          <cell r="E1311">
            <v>6.3455581148547432E-3</v>
          </cell>
          <cell r="F1311">
            <v>0</v>
          </cell>
          <cell r="G1311">
            <v>0</v>
          </cell>
          <cell r="H1311">
            <v>3815.9702230469625</v>
          </cell>
          <cell r="I1311">
            <v>11.608880937499999</v>
          </cell>
          <cell r="J1311">
            <v>0</v>
          </cell>
          <cell r="K1311">
            <v>0</v>
          </cell>
          <cell r="L1311">
            <v>0</v>
          </cell>
          <cell r="M1311">
            <v>0</v>
          </cell>
          <cell r="N1311">
            <v>3.9467135561532675E-2</v>
          </cell>
          <cell r="O1311">
            <v>9713.0767387516862</v>
          </cell>
          <cell r="P1311">
            <v>27045.217082502004</v>
          </cell>
          <cell r="Q1311">
            <v>42701.966364372129</v>
          </cell>
          <cell r="R1311">
            <v>54328.808765668728</v>
          </cell>
          <cell r="S1311">
            <v>120618.28013641914</v>
          </cell>
          <cell r="T1311">
            <v>1463.7517840103324</v>
          </cell>
          <cell r="U1311">
            <v>1493.855404980563</v>
          </cell>
          <cell r="V1311">
            <v>1551.2133138287743</v>
          </cell>
          <cell r="W1311">
            <v>1589.7137179506899</v>
          </cell>
          <cell r="X1311">
            <v>1758.5700593378692</v>
          </cell>
          <cell r="Y1311">
            <v>659.22899698422725</v>
          </cell>
          <cell r="Z1311">
            <v>727.7227233270761</v>
          </cell>
          <cell r="AA1311">
            <v>732.75852878937405</v>
          </cell>
          <cell r="AB1311">
            <v>746.45091855846147</v>
          </cell>
          <cell r="AC1311">
            <v>791.7337311598086</v>
          </cell>
          <cell r="AD1311">
            <v>10.384143995805095</v>
          </cell>
          <cell r="AE1311">
            <v>14.375631048319558</v>
          </cell>
          <cell r="AF1311">
            <v>12.78447336946188</v>
          </cell>
          <cell r="AG1311">
            <v>14.682266200063861</v>
          </cell>
          <cell r="AH1311">
            <v>14.446477426928514</v>
          </cell>
        </row>
        <row r="1312">
          <cell r="B1312">
            <v>15073</v>
          </cell>
          <cell r="C1312" t="str">
            <v>KS</v>
          </cell>
          <cell r="D1312" t="str">
            <v>Cooperative</v>
          </cell>
          <cell r="E1312">
            <v>6.3455581148547432E-3</v>
          </cell>
          <cell r="F1312">
            <v>1</v>
          </cell>
          <cell r="G1312">
            <v>12495.506291192331</v>
          </cell>
          <cell r="H1312">
            <v>12495.506291192331</v>
          </cell>
          <cell r="I1312">
            <v>11.608880937499999</v>
          </cell>
          <cell r="J1312">
            <v>6412</v>
          </cell>
          <cell r="K1312">
            <v>62565</v>
          </cell>
          <cell r="L1312">
            <v>5007</v>
          </cell>
          <cell r="M1312">
            <v>9.1336881607148562E-2</v>
          </cell>
          <cell r="N1312">
            <v>9.1336881607148562E-2</v>
          </cell>
          <cell r="O1312">
            <v>9713.0767387516862</v>
          </cell>
          <cell r="P1312">
            <v>27045.217082502004</v>
          </cell>
          <cell r="Q1312">
            <v>42701.966364372129</v>
          </cell>
          <cell r="R1312">
            <v>54328.808765668728</v>
          </cell>
          <cell r="S1312">
            <v>120618.28013641914</v>
          </cell>
          <cell r="T1312">
            <v>1463.7517840103324</v>
          </cell>
          <cell r="U1312">
            <v>1493.855404980563</v>
          </cell>
          <cell r="V1312">
            <v>1551.2133138287743</v>
          </cell>
          <cell r="W1312">
            <v>1589.7137179506899</v>
          </cell>
          <cell r="X1312">
            <v>1758.5700593378692</v>
          </cell>
          <cell r="Y1312">
            <v>659.22899698422725</v>
          </cell>
          <cell r="Z1312">
            <v>727.7227233270761</v>
          </cell>
          <cell r="AA1312">
            <v>732.75852878937405</v>
          </cell>
          <cell r="AB1312">
            <v>746.45091855846147</v>
          </cell>
          <cell r="AC1312">
            <v>791.7337311598086</v>
          </cell>
          <cell r="AD1312">
            <v>10.384143995805095</v>
          </cell>
          <cell r="AE1312">
            <v>14.375631048319558</v>
          </cell>
          <cell r="AF1312">
            <v>12.78447336946188</v>
          </cell>
          <cell r="AG1312">
            <v>14.682266200063861</v>
          </cell>
          <cell r="AH1312">
            <v>14.446477426928514</v>
          </cell>
        </row>
        <row r="1313">
          <cell r="B1313">
            <v>13799</v>
          </cell>
          <cell r="C1313" t="str">
            <v>KS</v>
          </cell>
          <cell r="D1313" t="str">
            <v>Cooperative</v>
          </cell>
          <cell r="E1313">
            <v>6.3455581148547432E-3</v>
          </cell>
          <cell r="F1313">
            <v>1</v>
          </cell>
          <cell r="G1313">
            <v>9870.4447419306853</v>
          </cell>
          <cell r="H1313">
            <v>9870.4447419306853</v>
          </cell>
          <cell r="I1313">
            <v>11.608880937499999</v>
          </cell>
          <cell r="J1313">
            <v>16599.8</v>
          </cell>
          <cell r="K1313">
            <v>132718</v>
          </cell>
          <cell r="L1313">
            <v>13446</v>
          </cell>
          <cell r="M1313">
            <v>0.1109622194651253</v>
          </cell>
          <cell r="N1313">
            <v>0.1109622194651253</v>
          </cell>
          <cell r="O1313">
            <v>9713.0767387516862</v>
          </cell>
          <cell r="P1313">
            <v>27045.217082502004</v>
          </cell>
          <cell r="Q1313">
            <v>42701.966364372129</v>
          </cell>
          <cell r="R1313">
            <v>54328.808765668728</v>
          </cell>
          <cell r="S1313">
            <v>120618.28013641914</v>
          </cell>
          <cell r="T1313">
            <v>1463.7517840103324</v>
          </cell>
          <cell r="U1313">
            <v>1493.855404980563</v>
          </cell>
          <cell r="V1313">
            <v>1551.2133138287743</v>
          </cell>
          <cell r="W1313">
            <v>1589.7137179506899</v>
          </cell>
          <cell r="X1313">
            <v>1758.5700593378692</v>
          </cell>
          <cell r="Y1313">
            <v>659.22899698422725</v>
          </cell>
          <cell r="Z1313">
            <v>727.7227233270761</v>
          </cell>
          <cell r="AA1313">
            <v>732.75852878937405</v>
          </cell>
          <cell r="AB1313">
            <v>746.45091855846147</v>
          </cell>
          <cell r="AC1313">
            <v>791.7337311598086</v>
          </cell>
          <cell r="AD1313">
            <v>10.384143995805095</v>
          </cell>
          <cell r="AE1313">
            <v>14.375631048319558</v>
          </cell>
          <cell r="AF1313">
            <v>12.78447336946188</v>
          </cell>
          <cell r="AG1313">
            <v>14.682266200063861</v>
          </cell>
          <cell r="AH1313">
            <v>14.446477426928514</v>
          </cell>
        </row>
        <row r="1314">
          <cell r="B1314">
            <v>15621</v>
          </cell>
          <cell r="C1314" t="str">
            <v>KS</v>
          </cell>
          <cell r="D1314" t="str">
            <v>Cooperative</v>
          </cell>
          <cell r="E1314">
            <v>6.3455581148547432E-3</v>
          </cell>
          <cell r="F1314">
            <v>0</v>
          </cell>
          <cell r="G1314">
            <v>0</v>
          </cell>
          <cell r="H1314">
            <v>3815.9702230469625</v>
          </cell>
          <cell r="I1314">
            <v>11.608880937499999</v>
          </cell>
          <cell r="J1314">
            <v>0</v>
          </cell>
          <cell r="K1314">
            <v>0</v>
          </cell>
          <cell r="L1314">
            <v>0</v>
          </cell>
          <cell r="M1314">
            <v>0</v>
          </cell>
          <cell r="N1314">
            <v>3.9467135561532675E-2</v>
          </cell>
          <cell r="O1314">
            <v>9713.0767387516862</v>
          </cell>
          <cell r="P1314">
            <v>27045.217082502004</v>
          </cell>
          <cell r="Q1314">
            <v>42701.966364372129</v>
          </cell>
          <cell r="R1314">
            <v>54328.808765668728</v>
          </cell>
          <cell r="S1314">
            <v>120618.28013641914</v>
          </cell>
          <cell r="T1314">
            <v>1463.7517840103324</v>
          </cell>
          <cell r="U1314">
            <v>1493.855404980563</v>
          </cell>
          <cell r="V1314">
            <v>1551.2133138287743</v>
          </cell>
          <cell r="W1314">
            <v>1589.7137179506899</v>
          </cell>
          <cell r="X1314">
            <v>1758.5700593378692</v>
          </cell>
          <cell r="Y1314">
            <v>659.22899698422725</v>
          </cell>
          <cell r="Z1314">
            <v>727.7227233270761</v>
          </cell>
          <cell r="AA1314">
            <v>732.75852878937405</v>
          </cell>
          <cell r="AB1314">
            <v>746.45091855846147</v>
          </cell>
          <cell r="AC1314">
            <v>791.7337311598086</v>
          </cell>
          <cell r="AD1314">
            <v>10.384143995805095</v>
          </cell>
          <cell r="AE1314">
            <v>14.375631048319558</v>
          </cell>
          <cell r="AF1314">
            <v>12.78447336946188</v>
          </cell>
          <cell r="AG1314">
            <v>14.682266200063861</v>
          </cell>
          <cell r="AH1314">
            <v>14.446477426928514</v>
          </cell>
        </row>
        <row r="1315">
          <cell r="B1315">
            <v>16267</v>
          </cell>
          <cell r="C1315" t="str">
            <v>KS</v>
          </cell>
          <cell r="D1315" t="str">
            <v>Cooperative</v>
          </cell>
          <cell r="E1315">
            <v>6.3455581148547432E-3</v>
          </cell>
          <cell r="F1315">
            <v>0</v>
          </cell>
          <cell r="G1315">
            <v>0</v>
          </cell>
          <cell r="H1315">
            <v>3815.9702230469625</v>
          </cell>
          <cell r="I1315">
            <v>11.608880937499999</v>
          </cell>
          <cell r="J1315">
            <v>0</v>
          </cell>
          <cell r="K1315">
            <v>0</v>
          </cell>
          <cell r="L1315">
            <v>0</v>
          </cell>
          <cell r="M1315">
            <v>0</v>
          </cell>
          <cell r="N1315">
            <v>3.9467135561532675E-2</v>
          </cell>
          <cell r="O1315">
            <v>9713.0767387516862</v>
          </cell>
          <cell r="P1315">
            <v>27045.217082502004</v>
          </cell>
          <cell r="Q1315">
            <v>42701.966364372129</v>
          </cell>
          <cell r="R1315">
            <v>54328.808765668728</v>
          </cell>
          <cell r="S1315">
            <v>120618.28013641914</v>
          </cell>
          <cell r="T1315">
            <v>1463.7517840103324</v>
          </cell>
          <cell r="U1315">
            <v>1493.855404980563</v>
          </cell>
          <cell r="V1315">
            <v>1551.2133138287743</v>
          </cell>
          <cell r="W1315">
            <v>1589.7137179506899</v>
          </cell>
          <cell r="X1315">
            <v>1758.5700593378692</v>
          </cell>
          <cell r="Y1315">
            <v>659.22899698422725</v>
          </cell>
          <cell r="Z1315">
            <v>727.7227233270761</v>
          </cell>
          <cell r="AA1315">
            <v>732.75852878937405</v>
          </cell>
          <cell r="AB1315">
            <v>746.45091855846147</v>
          </cell>
          <cell r="AC1315">
            <v>791.7337311598086</v>
          </cell>
          <cell r="AD1315">
            <v>10.384143995805095</v>
          </cell>
          <cell r="AE1315">
            <v>14.375631048319558</v>
          </cell>
          <cell r="AF1315">
            <v>12.78447336946188</v>
          </cell>
          <cell r="AG1315">
            <v>14.682266200063861</v>
          </cell>
          <cell r="AH1315">
            <v>14.446477426928514</v>
          </cell>
        </row>
        <row r="1316">
          <cell r="B1316">
            <v>16920</v>
          </cell>
          <cell r="C1316" t="str">
            <v>KS</v>
          </cell>
          <cell r="D1316" t="str">
            <v>Cooperative</v>
          </cell>
          <cell r="E1316">
            <v>6.3455581148547432E-3</v>
          </cell>
          <cell r="F1316">
            <v>0</v>
          </cell>
          <cell r="G1316">
            <v>0</v>
          </cell>
          <cell r="H1316">
            <v>3815.9702230469625</v>
          </cell>
          <cell r="I1316">
            <v>11.608880937499999</v>
          </cell>
          <cell r="J1316">
            <v>0</v>
          </cell>
          <cell r="K1316">
            <v>0</v>
          </cell>
          <cell r="L1316">
            <v>0</v>
          </cell>
          <cell r="M1316">
            <v>0</v>
          </cell>
          <cell r="N1316">
            <v>3.9467135561532675E-2</v>
          </cell>
          <cell r="O1316">
            <v>9713.0767387516862</v>
          </cell>
          <cell r="P1316">
            <v>27045.217082502004</v>
          </cell>
          <cell r="Q1316">
            <v>42701.966364372129</v>
          </cell>
          <cell r="R1316">
            <v>54328.808765668728</v>
          </cell>
          <cell r="S1316">
            <v>120618.28013641914</v>
          </cell>
          <cell r="T1316">
            <v>1463.7517840103324</v>
          </cell>
          <cell r="U1316">
            <v>1493.855404980563</v>
          </cell>
          <cell r="V1316">
            <v>1551.2133138287743</v>
          </cell>
          <cell r="W1316">
            <v>1589.7137179506899</v>
          </cell>
          <cell r="X1316">
            <v>1758.5700593378692</v>
          </cell>
          <cell r="Y1316">
            <v>659.22899698422725</v>
          </cell>
          <cell r="Z1316">
            <v>727.7227233270761</v>
          </cell>
          <cell r="AA1316">
            <v>732.75852878937405</v>
          </cell>
          <cell r="AB1316">
            <v>746.45091855846147</v>
          </cell>
          <cell r="AC1316">
            <v>791.7337311598086</v>
          </cell>
          <cell r="AD1316">
            <v>10.384143995805095</v>
          </cell>
          <cell r="AE1316">
            <v>14.375631048319558</v>
          </cell>
          <cell r="AF1316">
            <v>12.78447336946188</v>
          </cell>
          <cell r="AG1316">
            <v>14.682266200063861</v>
          </cell>
          <cell r="AH1316">
            <v>14.446477426928514</v>
          </cell>
        </row>
        <row r="1317">
          <cell r="B1317">
            <v>60839</v>
          </cell>
          <cell r="C1317" t="str">
            <v>KS</v>
          </cell>
          <cell r="D1317" t="str">
            <v>Cooperative</v>
          </cell>
          <cell r="E1317">
            <v>6.3455581148547432E-3</v>
          </cell>
          <cell r="F1317">
            <v>1</v>
          </cell>
          <cell r="G1317">
            <v>9164.1862698031691</v>
          </cell>
          <cell r="H1317">
            <v>9164.1862698031691</v>
          </cell>
          <cell r="I1317">
            <v>11.608880937499999</v>
          </cell>
          <cell r="J1317">
            <v>16818</v>
          </cell>
          <cell r="K1317">
            <v>114534</v>
          </cell>
          <cell r="L1317">
            <v>12498</v>
          </cell>
          <cell r="M1317">
            <v>0.13163729960114465</v>
          </cell>
          <cell r="N1317">
            <v>0.13163729960114465</v>
          </cell>
          <cell r="O1317">
            <v>9713.0767387516862</v>
          </cell>
          <cell r="P1317">
            <v>27045.217082502004</v>
          </cell>
          <cell r="Q1317">
            <v>42701.966364372129</v>
          </cell>
          <cell r="R1317">
            <v>54328.808765668728</v>
          </cell>
          <cell r="S1317">
            <v>120618.28013641914</v>
          </cell>
          <cell r="T1317">
            <v>1463.7517840103324</v>
          </cell>
          <cell r="U1317">
            <v>1493.855404980563</v>
          </cell>
          <cell r="V1317">
            <v>1551.2133138287743</v>
          </cell>
          <cell r="W1317">
            <v>1589.7137179506899</v>
          </cell>
          <cell r="X1317">
            <v>1758.5700593378692</v>
          </cell>
          <cell r="Y1317">
            <v>659.22899698422725</v>
          </cell>
          <cell r="Z1317">
            <v>727.7227233270761</v>
          </cell>
          <cell r="AA1317">
            <v>732.75852878937405</v>
          </cell>
          <cell r="AB1317">
            <v>746.45091855846147</v>
          </cell>
          <cell r="AC1317">
            <v>791.7337311598086</v>
          </cell>
          <cell r="AD1317">
            <v>10.384143995805095</v>
          </cell>
          <cell r="AE1317">
            <v>14.375631048319558</v>
          </cell>
          <cell r="AF1317">
            <v>12.78447336946188</v>
          </cell>
          <cell r="AG1317">
            <v>14.682266200063861</v>
          </cell>
          <cell r="AH1317">
            <v>14.446477426928514</v>
          </cell>
        </row>
        <row r="1318">
          <cell r="B1318">
            <v>18316</v>
          </cell>
          <cell r="C1318" t="str">
            <v>KS</v>
          </cell>
          <cell r="D1318" t="str">
            <v>Cooperative</v>
          </cell>
          <cell r="E1318">
            <v>6.3455581148547432E-3</v>
          </cell>
          <cell r="F1318">
            <v>0</v>
          </cell>
          <cell r="G1318">
            <v>0</v>
          </cell>
          <cell r="H1318">
            <v>3815.9702230469625</v>
          </cell>
          <cell r="I1318">
            <v>11.608880937499999</v>
          </cell>
          <cell r="J1318">
            <v>0</v>
          </cell>
          <cell r="K1318">
            <v>0</v>
          </cell>
          <cell r="L1318">
            <v>0</v>
          </cell>
          <cell r="M1318">
            <v>0</v>
          </cell>
          <cell r="N1318">
            <v>3.9467135561532675E-2</v>
          </cell>
          <cell r="O1318">
            <v>9713.0767387516862</v>
          </cell>
          <cell r="P1318">
            <v>27045.217082502004</v>
          </cell>
          <cell r="Q1318">
            <v>42701.966364372129</v>
          </cell>
          <cell r="R1318">
            <v>54328.808765668728</v>
          </cell>
          <cell r="S1318">
            <v>120618.28013641914</v>
          </cell>
          <cell r="T1318">
            <v>1463.7517840103324</v>
          </cell>
          <cell r="U1318">
            <v>1493.855404980563</v>
          </cell>
          <cell r="V1318">
            <v>1551.2133138287743</v>
          </cell>
          <cell r="W1318">
            <v>1589.7137179506899</v>
          </cell>
          <cell r="X1318">
            <v>1758.5700593378692</v>
          </cell>
          <cell r="Y1318">
            <v>659.22899698422725</v>
          </cell>
          <cell r="Z1318">
            <v>727.7227233270761</v>
          </cell>
          <cell r="AA1318">
            <v>732.75852878937405</v>
          </cell>
          <cell r="AB1318">
            <v>746.45091855846147</v>
          </cell>
          <cell r="AC1318">
            <v>791.7337311598086</v>
          </cell>
          <cell r="AD1318">
            <v>10.384143995805095</v>
          </cell>
          <cell r="AE1318">
            <v>14.375631048319558</v>
          </cell>
          <cell r="AF1318">
            <v>12.78447336946188</v>
          </cell>
          <cell r="AG1318">
            <v>14.682266200063861</v>
          </cell>
          <cell r="AH1318">
            <v>14.446477426928514</v>
          </cell>
        </row>
        <row r="1319">
          <cell r="B1319">
            <v>18315</v>
          </cell>
          <cell r="C1319" t="str">
            <v>KS</v>
          </cell>
          <cell r="D1319" t="str">
            <v>Cooperative</v>
          </cell>
          <cell r="E1319">
            <v>6.3455581148547432E-3</v>
          </cell>
          <cell r="F1319">
            <v>0</v>
          </cell>
          <cell r="G1319">
            <v>0</v>
          </cell>
          <cell r="H1319">
            <v>3815.9702230469625</v>
          </cell>
          <cell r="I1319">
            <v>11.608880937499999</v>
          </cell>
          <cell r="J1319">
            <v>0</v>
          </cell>
          <cell r="K1319">
            <v>0</v>
          </cell>
          <cell r="L1319">
            <v>0</v>
          </cell>
          <cell r="M1319">
            <v>0</v>
          </cell>
          <cell r="N1319">
            <v>3.9467135561532675E-2</v>
          </cell>
          <cell r="O1319">
            <v>9713.0767387516862</v>
          </cell>
          <cell r="P1319">
            <v>27045.217082502004</v>
          </cell>
          <cell r="Q1319">
            <v>42701.966364372129</v>
          </cell>
          <cell r="R1319">
            <v>54328.808765668728</v>
          </cell>
          <cell r="S1319">
            <v>120618.28013641914</v>
          </cell>
          <cell r="T1319">
            <v>1463.7517840103324</v>
          </cell>
          <cell r="U1319">
            <v>1493.855404980563</v>
          </cell>
          <cell r="V1319">
            <v>1551.2133138287743</v>
          </cell>
          <cell r="W1319">
            <v>1589.7137179506899</v>
          </cell>
          <cell r="X1319">
            <v>1758.5700593378692</v>
          </cell>
          <cell r="Y1319">
            <v>659.22899698422725</v>
          </cell>
          <cell r="Z1319">
            <v>727.7227233270761</v>
          </cell>
          <cell r="AA1319">
            <v>732.75852878937405</v>
          </cell>
          <cell r="AB1319">
            <v>746.45091855846147</v>
          </cell>
          <cell r="AC1319">
            <v>791.7337311598086</v>
          </cell>
          <cell r="AD1319">
            <v>10.384143995805095</v>
          </cell>
          <cell r="AE1319">
            <v>14.375631048319558</v>
          </cell>
          <cell r="AF1319">
            <v>12.78447336946188</v>
          </cell>
          <cell r="AG1319">
            <v>14.682266200063861</v>
          </cell>
          <cell r="AH1319">
            <v>14.446477426928514</v>
          </cell>
        </row>
        <row r="1320">
          <cell r="B1320">
            <v>18962</v>
          </cell>
          <cell r="C1320" t="str">
            <v>KS</v>
          </cell>
          <cell r="D1320" t="str">
            <v>Cooperative</v>
          </cell>
          <cell r="E1320">
            <v>6.3455581148547432E-3</v>
          </cell>
          <cell r="F1320">
            <v>0</v>
          </cell>
          <cell r="G1320">
            <v>0</v>
          </cell>
          <cell r="H1320">
            <v>3815.9702230469625</v>
          </cell>
          <cell r="I1320">
            <v>11.608880937499999</v>
          </cell>
          <cell r="J1320">
            <v>0</v>
          </cell>
          <cell r="K1320">
            <v>0</v>
          </cell>
          <cell r="L1320">
            <v>0</v>
          </cell>
          <cell r="M1320">
            <v>0</v>
          </cell>
          <cell r="N1320">
            <v>3.9467135561532675E-2</v>
          </cell>
          <cell r="O1320">
            <v>9713.0767387516862</v>
          </cell>
          <cell r="P1320">
            <v>27045.217082502004</v>
          </cell>
          <cell r="Q1320">
            <v>42701.966364372129</v>
          </cell>
          <cell r="R1320">
            <v>54328.808765668728</v>
          </cell>
          <cell r="S1320">
            <v>120618.28013641914</v>
          </cell>
          <cell r="T1320">
            <v>1463.7517840103324</v>
          </cell>
          <cell r="U1320">
            <v>1493.855404980563</v>
          </cell>
          <cell r="V1320">
            <v>1551.2133138287743</v>
          </cell>
          <cell r="W1320">
            <v>1589.7137179506899</v>
          </cell>
          <cell r="X1320">
            <v>1758.5700593378692</v>
          </cell>
          <cell r="Y1320">
            <v>659.22899698422725</v>
          </cell>
          <cell r="Z1320">
            <v>727.7227233270761</v>
          </cell>
          <cell r="AA1320">
            <v>732.75852878937405</v>
          </cell>
          <cell r="AB1320">
            <v>746.45091855846147</v>
          </cell>
          <cell r="AC1320">
            <v>791.7337311598086</v>
          </cell>
          <cell r="AD1320">
            <v>10.384143995805095</v>
          </cell>
          <cell r="AE1320">
            <v>14.375631048319558</v>
          </cell>
          <cell r="AF1320">
            <v>12.78447336946188</v>
          </cell>
          <cell r="AG1320">
            <v>14.682266200063861</v>
          </cell>
          <cell r="AH1320">
            <v>14.446477426928514</v>
          </cell>
        </row>
        <row r="1321">
          <cell r="B1321">
            <v>19820</v>
          </cell>
          <cell r="C1321" t="str">
            <v>KS</v>
          </cell>
          <cell r="D1321" t="str">
            <v>Cooperative</v>
          </cell>
          <cell r="E1321">
            <v>6.3455581148547432E-3</v>
          </cell>
          <cell r="F1321">
            <v>1</v>
          </cell>
          <cell r="G1321">
            <v>10201.992292590707</v>
          </cell>
          <cell r="H1321">
            <v>10201.992292590707</v>
          </cell>
          <cell r="I1321">
            <v>11.608880937499999</v>
          </cell>
          <cell r="J1321">
            <v>17900</v>
          </cell>
          <cell r="K1321">
            <v>140308</v>
          </cell>
          <cell r="L1321">
            <v>13753</v>
          </cell>
          <cell r="M1321">
            <v>0.11392163472930091</v>
          </cell>
          <cell r="N1321">
            <v>0.11392163472930091</v>
          </cell>
          <cell r="O1321">
            <v>9713.0767387516862</v>
          </cell>
          <cell r="P1321">
            <v>27045.217082502004</v>
          </cell>
          <cell r="Q1321">
            <v>42701.966364372129</v>
          </cell>
          <cell r="R1321">
            <v>54328.808765668728</v>
          </cell>
          <cell r="S1321">
            <v>120618.28013641914</v>
          </cell>
          <cell r="T1321">
            <v>1463.7517840103324</v>
          </cell>
          <cell r="U1321">
            <v>1493.855404980563</v>
          </cell>
          <cell r="V1321">
            <v>1551.2133138287743</v>
          </cell>
          <cell r="W1321">
            <v>1589.7137179506899</v>
          </cell>
          <cell r="X1321">
            <v>1758.5700593378692</v>
          </cell>
          <cell r="Y1321">
            <v>659.22899698422725</v>
          </cell>
          <cell r="Z1321">
            <v>727.7227233270761</v>
          </cell>
          <cell r="AA1321">
            <v>732.75852878937405</v>
          </cell>
          <cell r="AB1321">
            <v>746.45091855846147</v>
          </cell>
          <cell r="AC1321">
            <v>791.7337311598086</v>
          </cell>
          <cell r="AD1321">
            <v>10.384143995805095</v>
          </cell>
          <cell r="AE1321">
            <v>14.375631048319558</v>
          </cell>
          <cell r="AF1321">
            <v>12.78447336946188</v>
          </cell>
          <cell r="AG1321">
            <v>14.682266200063861</v>
          </cell>
          <cell r="AH1321">
            <v>14.446477426928514</v>
          </cell>
        </row>
        <row r="1322">
          <cell r="B1322">
            <v>20476</v>
          </cell>
          <cell r="C1322" t="str">
            <v>KS</v>
          </cell>
          <cell r="D1322" t="str">
            <v>Cooperative</v>
          </cell>
          <cell r="E1322">
            <v>6.3455581148547432E-3</v>
          </cell>
          <cell r="F1322">
            <v>1</v>
          </cell>
          <cell r="G1322">
            <v>10146.353901070883</v>
          </cell>
          <cell r="H1322">
            <v>10146.353901070883</v>
          </cell>
          <cell r="I1322">
            <v>11.608880937499999</v>
          </cell>
          <cell r="J1322">
            <v>7557.1</v>
          </cell>
          <cell r="K1322">
            <v>59691</v>
          </cell>
          <cell r="L1322">
            <v>5883</v>
          </cell>
          <cell r="M1322">
            <v>0.11287395824054296</v>
          </cell>
          <cell r="N1322">
            <v>0.11287395824054296</v>
          </cell>
          <cell r="O1322">
            <v>9713.0767387516862</v>
          </cell>
          <cell r="P1322">
            <v>27045.217082502004</v>
          </cell>
          <cell r="Q1322">
            <v>42701.966364372129</v>
          </cell>
          <cell r="R1322">
            <v>54328.808765668728</v>
          </cell>
          <cell r="S1322">
            <v>120618.28013641914</v>
          </cell>
          <cell r="T1322">
            <v>1463.7517840103324</v>
          </cell>
          <cell r="U1322">
            <v>1493.855404980563</v>
          </cell>
          <cell r="V1322">
            <v>1551.2133138287743</v>
          </cell>
          <cell r="W1322">
            <v>1589.7137179506899</v>
          </cell>
          <cell r="X1322">
            <v>1758.5700593378692</v>
          </cell>
          <cell r="Y1322">
            <v>659.22899698422725</v>
          </cell>
          <cell r="Z1322">
            <v>727.7227233270761</v>
          </cell>
          <cell r="AA1322">
            <v>732.75852878937405</v>
          </cell>
          <cell r="AB1322">
            <v>746.45091855846147</v>
          </cell>
          <cell r="AC1322">
            <v>791.7337311598086</v>
          </cell>
          <cell r="AD1322">
            <v>10.384143995805095</v>
          </cell>
          <cell r="AE1322">
            <v>14.375631048319558</v>
          </cell>
          <cell r="AF1322">
            <v>12.78447336946188</v>
          </cell>
          <cell r="AG1322">
            <v>14.682266200063861</v>
          </cell>
          <cell r="AH1322">
            <v>14.446477426928514</v>
          </cell>
        </row>
        <row r="1323">
          <cell r="B1323">
            <v>20510</v>
          </cell>
          <cell r="C1323" t="str">
            <v>KS</v>
          </cell>
          <cell r="D1323" t="str">
            <v>Cooperative</v>
          </cell>
          <cell r="E1323">
            <v>6.3455581148547432E-3</v>
          </cell>
          <cell r="F1323">
            <v>1</v>
          </cell>
          <cell r="G1323">
            <v>10138.490694397202</v>
          </cell>
          <cell r="H1323">
            <v>10138.490694397202</v>
          </cell>
          <cell r="I1323">
            <v>11.608880937499999</v>
          </cell>
          <cell r="J1323">
            <v>26244.399999999998</v>
          </cell>
          <cell r="K1323">
            <v>208640</v>
          </cell>
          <cell r="L1323">
            <v>20579</v>
          </cell>
          <cell r="M1323">
            <v>0.11204759427840418</v>
          </cell>
          <cell r="N1323">
            <v>0.11204759427840418</v>
          </cell>
          <cell r="O1323">
            <v>9713.0767387516862</v>
          </cell>
          <cell r="P1323">
            <v>27045.217082502004</v>
          </cell>
          <cell r="Q1323">
            <v>42701.966364372129</v>
          </cell>
          <cell r="R1323">
            <v>54328.808765668728</v>
          </cell>
          <cell r="S1323">
            <v>120618.28013641914</v>
          </cell>
          <cell r="T1323">
            <v>1463.7517840103324</v>
          </cell>
          <cell r="U1323">
            <v>1493.855404980563</v>
          </cell>
          <cell r="V1323">
            <v>1551.2133138287743</v>
          </cell>
          <cell r="W1323">
            <v>1589.7137179506899</v>
          </cell>
          <cell r="X1323">
            <v>1758.5700593378692</v>
          </cell>
          <cell r="Y1323">
            <v>659.22899698422725</v>
          </cell>
          <cell r="Z1323">
            <v>727.7227233270761</v>
          </cell>
          <cell r="AA1323">
            <v>732.75852878937405</v>
          </cell>
          <cell r="AB1323">
            <v>746.45091855846147</v>
          </cell>
          <cell r="AC1323">
            <v>791.7337311598086</v>
          </cell>
          <cell r="AD1323">
            <v>10.384143995805095</v>
          </cell>
          <cell r="AE1323">
            <v>14.375631048319558</v>
          </cell>
          <cell r="AF1323">
            <v>12.78447336946188</v>
          </cell>
          <cell r="AG1323">
            <v>14.682266200063861</v>
          </cell>
          <cell r="AH1323">
            <v>14.446477426928514</v>
          </cell>
        </row>
        <row r="1324">
          <cell r="B1324">
            <v>296</v>
          </cell>
          <cell r="C1324" t="str">
            <v>KS</v>
          </cell>
          <cell r="D1324" t="str">
            <v>Cooperative</v>
          </cell>
          <cell r="E1324">
            <v>6.3455581148547432E-3</v>
          </cell>
          <cell r="F1324">
            <v>1</v>
          </cell>
          <cell r="G1324">
            <v>18221.763085399449</v>
          </cell>
          <cell r="H1324">
            <v>18221.763085399449</v>
          </cell>
          <cell r="I1324">
            <v>11.608880937499999</v>
          </cell>
          <cell r="J1324">
            <v>5103</v>
          </cell>
          <cell r="K1324">
            <v>52916</v>
          </cell>
          <cell r="L1324">
            <v>2904</v>
          </cell>
          <cell r="M1324">
            <v>8.879079516762417E-2</v>
          </cell>
          <cell r="N1324">
            <v>8.879079516762417E-2</v>
          </cell>
          <cell r="O1324">
            <v>9713.0767387516862</v>
          </cell>
          <cell r="P1324">
            <v>27045.217082502004</v>
          </cell>
          <cell r="Q1324">
            <v>42701.966364372129</v>
          </cell>
          <cell r="R1324">
            <v>54328.808765668728</v>
          </cell>
          <cell r="S1324">
            <v>120618.28013641914</v>
          </cell>
          <cell r="T1324">
            <v>1463.7517840103324</v>
          </cell>
          <cell r="U1324">
            <v>1493.855404980563</v>
          </cell>
          <cell r="V1324">
            <v>1551.2133138287743</v>
          </cell>
          <cell r="W1324">
            <v>1589.7137179506899</v>
          </cell>
          <cell r="X1324">
            <v>1758.5700593378692</v>
          </cell>
          <cell r="Y1324">
            <v>659.22899698422725</v>
          </cell>
          <cell r="Z1324">
            <v>727.7227233270761</v>
          </cell>
          <cell r="AA1324">
            <v>732.75852878937405</v>
          </cell>
          <cell r="AB1324">
            <v>746.45091855846147</v>
          </cell>
          <cell r="AC1324">
            <v>791.7337311598086</v>
          </cell>
          <cell r="AD1324">
            <v>10.384143995805095</v>
          </cell>
          <cell r="AE1324">
            <v>14.375631048319558</v>
          </cell>
          <cell r="AF1324">
            <v>12.78447336946188</v>
          </cell>
          <cell r="AG1324">
            <v>14.682266200063861</v>
          </cell>
          <cell r="AH1324">
            <v>14.446477426928514</v>
          </cell>
        </row>
        <row r="1325">
          <cell r="B1325">
            <v>27000</v>
          </cell>
          <cell r="C1325" t="str">
            <v>KS</v>
          </cell>
          <cell r="D1325" t="str">
            <v>Federal</v>
          </cell>
          <cell r="E1325">
            <v>6.3455581148547432E-3</v>
          </cell>
          <cell r="F1325">
            <v>0</v>
          </cell>
          <cell r="G1325">
            <v>0</v>
          </cell>
          <cell r="H1325">
            <v>0</v>
          </cell>
          <cell r="I1325">
            <v>11.608880937499999</v>
          </cell>
          <cell r="J1325">
            <v>0</v>
          </cell>
          <cell r="K1325">
            <v>0</v>
          </cell>
          <cell r="L1325">
            <v>0</v>
          </cell>
          <cell r="M1325">
            <v>0</v>
          </cell>
          <cell r="N1325">
            <v>0</v>
          </cell>
          <cell r="O1325">
            <v>9713.0767387516862</v>
          </cell>
          <cell r="P1325">
            <v>27045.217082502004</v>
          </cell>
          <cell r="Q1325">
            <v>42701.966364372129</v>
          </cell>
          <cell r="R1325">
            <v>54328.808765668728</v>
          </cell>
          <cell r="S1325">
            <v>120618.28013641914</v>
          </cell>
          <cell r="T1325">
            <v>1463.7517840103324</v>
          </cell>
          <cell r="U1325">
            <v>1493.855404980563</v>
          </cell>
          <cell r="V1325">
            <v>1551.2133138287743</v>
          </cell>
          <cell r="W1325">
            <v>1589.7137179506899</v>
          </cell>
          <cell r="X1325">
            <v>1758.5700593378692</v>
          </cell>
          <cell r="Y1325">
            <v>659.22899698422725</v>
          </cell>
          <cell r="Z1325">
            <v>727.7227233270761</v>
          </cell>
          <cell r="AA1325">
            <v>732.75852878937405</v>
          </cell>
          <cell r="AB1325">
            <v>746.45091855846147</v>
          </cell>
          <cell r="AC1325">
            <v>791.7337311598086</v>
          </cell>
          <cell r="AD1325">
            <v>10.384143995805095</v>
          </cell>
          <cell r="AE1325">
            <v>14.375631048319558</v>
          </cell>
          <cell r="AF1325">
            <v>12.78447336946188</v>
          </cell>
          <cell r="AG1325">
            <v>14.682266200063861</v>
          </cell>
          <cell r="AH1325">
            <v>14.446477426928514</v>
          </cell>
        </row>
        <row r="1326">
          <cell r="B1326">
            <v>10005</v>
          </cell>
          <cell r="C1326" t="str">
            <v>KS</v>
          </cell>
          <cell r="D1326" t="str">
            <v>Investor Owned</v>
          </cell>
          <cell r="E1326">
            <v>6.3455581148547432E-3</v>
          </cell>
          <cell r="F1326">
            <v>1</v>
          </cell>
          <cell r="G1326">
            <v>10525.965147955827</v>
          </cell>
          <cell r="H1326">
            <v>10525.965147955827</v>
          </cell>
          <cell r="I1326">
            <v>11.608880937499999</v>
          </cell>
          <cell r="J1326">
            <v>386212.1</v>
          </cell>
          <cell r="K1326">
            <v>3087234</v>
          </cell>
          <cell r="L1326">
            <v>293297</v>
          </cell>
          <cell r="M1326">
            <v>0.11186515196842506</v>
          </cell>
          <cell r="N1326">
            <v>0.11186515196842506</v>
          </cell>
          <cell r="O1326">
            <v>9713.0767387516862</v>
          </cell>
          <cell r="P1326">
            <v>27045.217082502004</v>
          </cell>
          <cell r="Q1326">
            <v>42701.966364372129</v>
          </cell>
          <cell r="R1326">
            <v>54328.808765668728</v>
          </cell>
          <cell r="S1326">
            <v>120618.28013641914</v>
          </cell>
          <cell r="T1326">
            <v>1463.7517840103324</v>
          </cell>
          <cell r="U1326">
            <v>1493.855404980563</v>
          </cell>
          <cell r="V1326">
            <v>1551.2133138287743</v>
          </cell>
          <cell r="W1326">
            <v>1589.7137179506899</v>
          </cell>
          <cell r="X1326">
            <v>1758.5700593378692</v>
          </cell>
          <cell r="Y1326">
            <v>659.22899698422725</v>
          </cell>
          <cell r="Z1326">
            <v>727.7227233270761</v>
          </cell>
          <cell r="AA1326">
            <v>732.75852878937405</v>
          </cell>
          <cell r="AB1326">
            <v>746.45091855846147</v>
          </cell>
          <cell r="AC1326">
            <v>791.7337311598086</v>
          </cell>
          <cell r="AD1326">
            <v>10.384143995805095</v>
          </cell>
          <cell r="AE1326">
            <v>14.375631048319558</v>
          </cell>
          <cell r="AF1326">
            <v>12.78447336946188</v>
          </cell>
          <cell r="AG1326">
            <v>14.682266200063861</v>
          </cell>
          <cell r="AH1326">
            <v>14.446477426928514</v>
          </cell>
        </row>
        <row r="1327">
          <cell r="B1327">
            <v>5860</v>
          </cell>
          <cell r="C1327" t="str">
            <v>KS</v>
          </cell>
          <cell r="D1327" t="str">
            <v>Investor Owned</v>
          </cell>
          <cell r="E1327">
            <v>6.3455581148547432E-3</v>
          </cell>
          <cell r="F1327">
            <v>1</v>
          </cell>
          <cell r="G1327">
            <v>12340.086102840589</v>
          </cell>
          <cell r="H1327">
            <v>12340.086102840589</v>
          </cell>
          <cell r="I1327">
            <v>11.608880937499999</v>
          </cell>
          <cell r="J1327">
            <v>243284.69999999998</v>
          </cell>
          <cell r="K1327">
            <v>1840203</v>
          </cell>
          <cell r="L1327">
            <v>149124</v>
          </cell>
          <cell r="M1327">
            <v>0.12091641349835587</v>
          </cell>
          <cell r="N1327">
            <v>0.12091641349835587</v>
          </cell>
          <cell r="O1327">
            <v>9713.0767387516862</v>
          </cell>
          <cell r="P1327">
            <v>27045.217082502004</v>
          </cell>
          <cell r="Q1327">
            <v>42701.966364372129</v>
          </cell>
          <cell r="R1327">
            <v>54328.808765668728</v>
          </cell>
          <cell r="S1327">
            <v>120618.28013641914</v>
          </cell>
          <cell r="T1327">
            <v>1463.7517840103324</v>
          </cell>
          <cell r="U1327">
            <v>1493.855404980563</v>
          </cell>
          <cell r="V1327">
            <v>1551.2133138287743</v>
          </cell>
          <cell r="W1327">
            <v>1589.7137179506899</v>
          </cell>
          <cell r="X1327">
            <v>1758.5700593378692</v>
          </cell>
          <cell r="Y1327">
            <v>659.22899698422725</v>
          </cell>
          <cell r="Z1327">
            <v>727.7227233270761</v>
          </cell>
          <cell r="AA1327">
            <v>732.75852878937405</v>
          </cell>
          <cell r="AB1327">
            <v>746.45091855846147</v>
          </cell>
          <cell r="AC1327">
            <v>791.7337311598086</v>
          </cell>
          <cell r="AD1327">
            <v>10.384143995805095</v>
          </cell>
          <cell r="AE1327">
            <v>14.375631048319558</v>
          </cell>
          <cell r="AF1327">
            <v>12.78447336946188</v>
          </cell>
          <cell r="AG1327">
            <v>14.682266200063861</v>
          </cell>
          <cell r="AH1327">
            <v>14.446477426928514</v>
          </cell>
        </row>
        <row r="1328">
          <cell r="B1328">
            <v>385</v>
          </cell>
          <cell r="C1328" t="str">
            <v>KS</v>
          </cell>
          <cell r="D1328" t="str">
            <v>Municipal</v>
          </cell>
          <cell r="E1328">
            <v>6.3455581148547432E-3</v>
          </cell>
          <cell r="F1328">
            <v>0</v>
          </cell>
          <cell r="G1328">
            <v>0</v>
          </cell>
          <cell r="H1328">
            <v>503.5603427659475</v>
          </cell>
          <cell r="I1328">
            <v>11.608880937499999</v>
          </cell>
          <cell r="J1328">
            <v>0</v>
          </cell>
          <cell r="K1328">
            <v>0</v>
          </cell>
          <cell r="L1328">
            <v>0</v>
          </cell>
          <cell r="M1328">
            <v>0</v>
          </cell>
          <cell r="N1328">
            <v>4.9445583298442196E-3</v>
          </cell>
          <cell r="O1328">
            <v>9713.0767387516862</v>
          </cell>
          <cell r="P1328">
            <v>27045.217082502004</v>
          </cell>
          <cell r="Q1328">
            <v>42701.966364372129</v>
          </cell>
          <cell r="R1328">
            <v>54328.808765668728</v>
          </cell>
          <cell r="S1328">
            <v>120618.28013641914</v>
          </cell>
          <cell r="T1328">
            <v>1463.7517840103324</v>
          </cell>
          <cell r="U1328">
            <v>1493.855404980563</v>
          </cell>
          <cell r="V1328">
            <v>1551.2133138287743</v>
          </cell>
          <cell r="W1328">
            <v>1589.7137179506899</v>
          </cell>
          <cell r="X1328">
            <v>1758.5700593378692</v>
          </cell>
          <cell r="Y1328">
            <v>659.22899698422725</v>
          </cell>
          <cell r="Z1328">
            <v>727.7227233270761</v>
          </cell>
          <cell r="AA1328">
            <v>732.75852878937405</v>
          </cell>
          <cell r="AB1328">
            <v>746.45091855846147</v>
          </cell>
          <cell r="AC1328">
            <v>791.7337311598086</v>
          </cell>
          <cell r="AD1328">
            <v>10.384143995805095</v>
          </cell>
          <cell r="AE1328">
            <v>14.375631048319558</v>
          </cell>
          <cell r="AF1328">
            <v>12.78447336946188</v>
          </cell>
          <cell r="AG1328">
            <v>14.682266200063861</v>
          </cell>
          <cell r="AH1328">
            <v>14.446477426928514</v>
          </cell>
        </row>
        <row r="1329">
          <cell r="B1329">
            <v>408</v>
          </cell>
          <cell r="C1329" t="str">
            <v>KS</v>
          </cell>
          <cell r="D1329" t="str">
            <v>Municipal</v>
          </cell>
          <cell r="E1329">
            <v>6.3455581148547432E-3</v>
          </cell>
          <cell r="F1329">
            <v>0</v>
          </cell>
          <cell r="G1329">
            <v>0</v>
          </cell>
          <cell r="H1329">
            <v>503.5603427659475</v>
          </cell>
          <cell r="I1329">
            <v>11.608880937499999</v>
          </cell>
          <cell r="J1329">
            <v>0</v>
          </cell>
          <cell r="K1329">
            <v>0</v>
          </cell>
          <cell r="L1329">
            <v>0</v>
          </cell>
          <cell r="M1329">
            <v>0</v>
          </cell>
          <cell r="N1329">
            <v>4.9445583298442196E-3</v>
          </cell>
          <cell r="O1329">
            <v>9713.0767387516862</v>
          </cell>
          <cell r="P1329">
            <v>27045.217082502004</v>
          </cell>
          <cell r="Q1329">
            <v>42701.966364372129</v>
          </cell>
          <cell r="R1329">
            <v>54328.808765668728</v>
          </cell>
          <cell r="S1329">
            <v>120618.28013641914</v>
          </cell>
          <cell r="T1329">
            <v>1463.7517840103324</v>
          </cell>
          <cell r="U1329">
            <v>1493.855404980563</v>
          </cell>
          <cell r="V1329">
            <v>1551.2133138287743</v>
          </cell>
          <cell r="W1329">
            <v>1589.7137179506899</v>
          </cell>
          <cell r="X1329">
            <v>1758.5700593378692</v>
          </cell>
          <cell r="Y1329">
            <v>659.22899698422725</v>
          </cell>
          <cell r="Z1329">
            <v>727.7227233270761</v>
          </cell>
          <cell r="AA1329">
            <v>732.75852878937405</v>
          </cell>
          <cell r="AB1329">
            <v>746.45091855846147</v>
          </cell>
          <cell r="AC1329">
            <v>791.7337311598086</v>
          </cell>
          <cell r="AD1329">
            <v>10.384143995805095</v>
          </cell>
          <cell r="AE1329">
            <v>14.375631048319558</v>
          </cell>
          <cell r="AF1329">
            <v>12.78447336946188</v>
          </cell>
          <cell r="AG1329">
            <v>14.682266200063861</v>
          </cell>
          <cell r="AH1329">
            <v>14.446477426928514</v>
          </cell>
        </row>
        <row r="1330">
          <cell r="B1330">
            <v>701</v>
          </cell>
          <cell r="C1330" t="str">
            <v>KS</v>
          </cell>
          <cell r="D1330" t="str">
            <v>Municipal</v>
          </cell>
          <cell r="E1330">
            <v>6.3455581148547432E-3</v>
          </cell>
          <cell r="F1330">
            <v>0</v>
          </cell>
          <cell r="G1330">
            <v>0</v>
          </cell>
          <cell r="H1330">
            <v>503.5603427659475</v>
          </cell>
          <cell r="I1330">
            <v>11.608880937499999</v>
          </cell>
          <cell r="J1330">
            <v>0</v>
          </cell>
          <cell r="K1330">
            <v>0</v>
          </cell>
          <cell r="L1330">
            <v>0</v>
          </cell>
          <cell r="M1330">
            <v>0</v>
          </cell>
          <cell r="N1330">
            <v>4.9445583298442196E-3</v>
          </cell>
          <cell r="O1330">
            <v>9713.0767387516862</v>
          </cell>
          <cell r="P1330">
            <v>27045.217082502004</v>
          </cell>
          <cell r="Q1330">
            <v>42701.966364372129</v>
          </cell>
          <cell r="R1330">
            <v>54328.808765668728</v>
          </cell>
          <cell r="S1330">
            <v>120618.28013641914</v>
          </cell>
          <cell r="T1330">
            <v>1463.7517840103324</v>
          </cell>
          <cell r="U1330">
            <v>1493.855404980563</v>
          </cell>
          <cell r="V1330">
            <v>1551.2133138287743</v>
          </cell>
          <cell r="W1330">
            <v>1589.7137179506899</v>
          </cell>
          <cell r="X1330">
            <v>1758.5700593378692</v>
          </cell>
          <cell r="Y1330">
            <v>659.22899698422725</v>
          </cell>
          <cell r="Z1330">
            <v>727.7227233270761</v>
          </cell>
          <cell r="AA1330">
            <v>732.75852878937405</v>
          </cell>
          <cell r="AB1330">
            <v>746.45091855846147</v>
          </cell>
          <cell r="AC1330">
            <v>791.7337311598086</v>
          </cell>
          <cell r="AD1330">
            <v>10.384143995805095</v>
          </cell>
          <cell r="AE1330">
            <v>14.375631048319558</v>
          </cell>
          <cell r="AF1330">
            <v>12.78447336946188</v>
          </cell>
          <cell r="AG1330">
            <v>14.682266200063861</v>
          </cell>
          <cell r="AH1330">
            <v>14.446477426928514</v>
          </cell>
        </row>
        <row r="1331">
          <cell r="B1331">
            <v>764</v>
          </cell>
          <cell r="C1331" t="str">
            <v>KS</v>
          </cell>
          <cell r="D1331" t="str">
            <v>Municipal</v>
          </cell>
          <cell r="E1331">
            <v>6.3455581148547432E-3</v>
          </cell>
          <cell r="F1331">
            <v>0</v>
          </cell>
          <cell r="G1331">
            <v>0</v>
          </cell>
          <cell r="H1331">
            <v>503.5603427659475</v>
          </cell>
          <cell r="I1331">
            <v>11.608880937499999</v>
          </cell>
          <cell r="J1331">
            <v>0</v>
          </cell>
          <cell r="K1331">
            <v>0</v>
          </cell>
          <cell r="L1331">
            <v>0</v>
          </cell>
          <cell r="M1331">
            <v>0</v>
          </cell>
          <cell r="N1331">
            <v>4.9445583298442196E-3</v>
          </cell>
          <cell r="O1331">
            <v>9713.0767387516862</v>
          </cell>
          <cell r="P1331">
            <v>27045.217082502004</v>
          </cell>
          <cell r="Q1331">
            <v>42701.966364372129</v>
          </cell>
          <cell r="R1331">
            <v>54328.808765668728</v>
          </cell>
          <cell r="S1331">
            <v>120618.28013641914</v>
          </cell>
          <cell r="T1331">
            <v>1463.7517840103324</v>
          </cell>
          <cell r="U1331">
            <v>1493.855404980563</v>
          </cell>
          <cell r="V1331">
            <v>1551.2133138287743</v>
          </cell>
          <cell r="W1331">
            <v>1589.7137179506899</v>
          </cell>
          <cell r="X1331">
            <v>1758.5700593378692</v>
          </cell>
          <cell r="Y1331">
            <v>659.22899698422725</v>
          </cell>
          <cell r="Z1331">
            <v>727.7227233270761</v>
          </cell>
          <cell r="AA1331">
            <v>732.75852878937405</v>
          </cell>
          <cell r="AB1331">
            <v>746.45091855846147</v>
          </cell>
          <cell r="AC1331">
            <v>791.7337311598086</v>
          </cell>
          <cell r="AD1331">
            <v>10.384143995805095</v>
          </cell>
          <cell r="AE1331">
            <v>14.375631048319558</v>
          </cell>
          <cell r="AF1331">
            <v>12.78447336946188</v>
          </cell>
          <cell r="AG1331">
            <v>14.682266200063861</v>
          </cell>
          <cell r="AH1331">
            <v>14.446477426928514</v>
          </cell>
        </row>
        <row r="1332">
          <cell r="B1332">
            <v>832</v>
          </cell>
          <cell r="C1332" t="str">
            <v>KS</v>
          </cell>
          <cell r="D1332" t="str">
            <v>Municipal</v>
          </cell>
          <cell r="E1332">
            <v>6.3455581148547432E-3</v>
          </cell>
          <cell r="F1332">
            <v>0</v>
          </cell>
          <cell r="G1332">
            <v>0</v>
          </cell>
          <cell r="H1332">
            <v>503.5603427659475</v>
          </cell>
          <cell r="I1332">
            <v>11.608880937499999</v>
          </cell>
          <cell r="J1332">
            <v>0</v>
          </cell>
          <cell r="K1332">
            <v>0</v>
          </cell>
          <cell r="L1332">
            <v>0</v>
          </cell>
          <cell r="M1332">
            <v>0</v>
          </cell>
          <cell r="N1332">
            <v>4.9445583298442196E-3</v>
          </cell>
          <cell r="O1332">
            <v>9713.0767387516862</v>
          </cell>
          <cell r="P1332">
            <v>27045.217082502004</v>
          </cell>
          <cell r="Q1332">
            <v>42701.966364372129</v>
          </cell>
          <cell r="R1332">
            <v>54328.808765668728</v>
          </cell>
          <cell r="S1332">
            <v>120618.28013641914</v>
          </cell>
          <cell r="T1332">
            <v>1463.7517840103324</v>
          </cell>
          <cell r="U1332">
            <v>1493.855404980563</v>
          </cell>
          <cell r="V1332">
            <v>1551.2133138287743</v>
          </cell>
          <cell r="W1332">
            <v>1589.7137179506899</v>
          </cell>
          <cell r="X1332">
            <v>1758.5700593378692</v>
          </cell>
          <cell r="Y1332">
            <v>659.22899698422725</v>
          </cell>
          <cell r="Z1332">
            <v>727.7227233270761</v>
          </cell>
          <cell r="AA1332">
            <v>732.75852878937405</v>
          </cell>
          <cell r="AB1332">
            <v>746.45091855846147</v>
          </cell>
          <cell r="AC1332">
            <v>791.7337311598086</v>
          </cell>
          <cell r="AD1332">
            <v>10.384143995805095</v>
          </cell>
          <cell r="AE1332">
            <v>14.375631048319558</v>
          </cell>
          <cell r="AF1332">
            <v>12.78447336946188</v>
          </cell>
          <cell r="AG1332">
            <v>14.682266200063861</v>
          </cell>
          <cell r="AH1332">
            <v>14.446477426928514</v>
          </cell>
        </row>
        <row r="1333">
          <cell r="B1333">
            <v>911</v>
          </cell>
          <cell r="C1333" t="str">
            <v>KS</v>
          </cell>
          <cell r="D1333" t="str">
            <v>Municipal</v>
          </cell>
          <cell r="E1333">
            <v>6.3455581148547432E-3</v>
          </cell>
          <cell r="F1333">
            <v>0</v>
          </cell>
          <cell r="G1333">
            <v>0</v>
          </cell>
          <cell r="H1333">
            <v>503.5603427659475</v>
          </cell>
          <cell r="I1333">
            <v>11.608880937499999</v>
          </cell>
          <cell r="J1333">
            <v>0</v>
          </cell>
          <cell r="K1333">
            <v>0</v>
          </cell>
          <cell r="L1333">
            <v>0</v>
          </cell>
          <cell r="M1333">
            <v>0</v>
          </cell>
          <cell r="N1333">
            <v>4.9445583298442196E-3</v>
          </cell>
          <cell r="O1333">
            <v>9713.0767387516862</v>
          </cell>
          <cell r="P1333">
            <v>27045.217082502004</v>
          </cell>
          <cell r="Q1333">
            <v>42701.966364372129</v>
          </cell>
          <cell r="R1333">
            <v>54328.808765668728</v>
          </cell>
          <cell r="S1333">
            <v>120618.28013641914</v>
          </cell>
          <cell r="T1333">
            <v>1463.7517840103324</v>
          </cell>
          <cell r="U1333">
            <v>1493.855404980563</v>
          </cell>
          <cell r="V1333">
            <v>1551.2133138287743</v>
          </cell>
          <cell r="W1333">
            <v>1589.7137179506899</v>
          </cell>
          <cell r="X1333">
            <v>1758.5700593378692</v>
          </cell>
          <cell r="Y1333">
            <v>659.22899698422725</v>
          </cell>
          <cell r="Z1333">
            <v>727.7227233270761</v>
          </cell>
          <cell r="AA1333">
            <v>732.75852878937405</v>
          </cell>
          <cell r="AB1333">
            <v>746.45091855846147</v>
          </cell>
          <cell r="AC1333">
            <v>791.7337311598086</v>
          </cell>
          <cell r="AD1333">
            <v>10.384143995805095</v>
          </cell>
          <cell r="AE1333">
            <v>14.375631048319558</v>
          </cell>
          <cell r="AF1333">
            <v>12.78447336946188</v>
          </cell>
          <cell r="AG1333">
            <v>14.682266200063861</v>
          </cell>
          <cell r="AH1333">
            <v>14.446477426928514</v>
          </cell>
        </row>
        <row r="1334">
          <cell r="B1334">
            <v>989</v>
          </cell>
          <cell r="C1334" t="str">
            <v>KS</v>
          </cell>
          <cell r="D1334" t="str">
            <v>Municipal</v>
          </cell>
          <cell r="E1334">
            <v>6.3455581148547432E-3</v>
          </cell>
          <cell r="F1334">
            <v>0</v>
          </cell>
          <cell r="G1334">
            <v>0</v>
          </cell>
          <cell r="H1334">
            <v>503.5603427659475</v>
          </cell>
          <cell r="I1334">
            <v>11.608880937499999</v>
          </cell>
          <cell r="J1334">
            <v>0</v>
          </cell>
          <cell r="K1334">
            <v>0</v>
          </cell>
          <cell r="L1334">
            <v>0</v>
          </cell>
          <cell r="M1334">
            <v>0</v>
          </cell>
          <cell r="N1334">
            <v>4.9445583298442196E-3</v>
          </cell>
          <cell r="O1334">
            <v>9713.0767387516862</v>
          </cell>
          <cell r="P1334">
            <v>27045.217082502004</v>
          </cell>
          <cell r="Q1334">
            <v>42701.966364372129</v>
          </cell>
          <cell r="R1334">
            <v>54328.808765668728</v>
          </cell>
          <cell r="S1334">
            <v>120618.28013641914</v>
          </cell>
          <cell r="T1334">
            <v>1463.7517840103324</v>
          </cell>
          <cell r="U1334">
            <v>1493.855404980563</v>
          </cell>
          <cell r="V1334">
            <v>1551.2133138287743</v>
          </cell>
          <cell r="W1334">
            <v>1589.7137179506899</v>
          </cell>
          <cell r="X1334">
            <v>1758.5700593378692</v>
          </cell>
          <cell r="Y1334">
            <v>659.22899698422725</v>
          </cell>
          <cell r="Z1334">
            <v>727.7227233270761</v>
          </cell>
          <cell r="AA1334">
            <v>732.75852878937405</v>
          </cell>
          <cell r="AB1334">
            <v>746.45091855846147</v>
          </cell>
          <cell r="AC1334">
            <v>791.7337311598086</v>
          </cell>
          <cell r="AD1334">
            <v>10.384143995805095</v>
          </cell>
          <cell r="AE1334">
            <v>14.375631048319558</v>
          </cell>
          <cell r="AF1334">
            <v>12.78447336946188</v>
          </cell>
          <cell r="AG1334">
            <v>14.682266200063861</v>
          </cell>
          <cell r="AH1334">
            <v>14.446477426928514</v>
          </cell>
        </row>
        <row r="1335">
          <cell r="B1335">
            <v>998</v>
          </cell>
          <cell r="C1335" t="str">
            <v>KS</v>
          </cell>
          <cell r="D1335" t="str">
            <v>Municipal</v>
          </cell>
          <cell r="E1335">
            <v>6.3455581148547432E-3</v>
          </cell>
          <cell r="F1335">
            <v>0</v>
          </cell>
          <cell r="G1335">
            <v>0</v>
          </cell>
          <cell r="H1335">
            <v>503.5603427659475</v>
          </cell>
          <cell r="I1335">
            <v>11.608880937499999</v>
          </cell>
          <cell r="J1335">
            <v>0</v>
          </cell>
          <cell r="K1335">
            <v>0</v>
          </cell>
          <cell r="L1335">
            <v>0</v>
          </cell>
          <cell r="M1335">
            <v>0</v>
          </cell>
          <cell r="N1335">
            <v>4.9445583298442196E-3</v>
          </cell>
          <cell r="O1335">
            <v>9713.0767387516862</v>
          </cell>
          <cell r="P1335">
            <v>27045.217082502004</v>
          </cell>
          <cell r="Q1335">
            <v>42701.966364372129</v>
          </cell>
          <cell r="R1335">
            <v>54328.808765668728</v>
          </cell>
          <cell r="S1335">
            <v>120618.28013641914</v>
          </cell>
          <cell r="T1335">
            <v>1463.7517840103324</v>
          </cell>
          <cell r="U1335">
            <v>1493.855404980563</v>
          </cell>
          <cell r="V1335">
            <v>1551.2133138287743</v>
          </cell>
          <cell r="W1335">
            <v>1589.7137179506899</v>
          </cell>
          <cell r="X1335">
            <v>1758.5700593378692</v>
          </cell>
          <cell r="Y1335">
            <v>659.22899698422725</v>
          </cell>
          <cell r="Z1335">
            <v>727.7227233270761</v>
          </cell>
          <cell r="AA1335">
            <v>732.75852878937405</v>
          </cell>
          <cell r="AB1335">
            <v>746.45091855846147</v>
          </cell>
          <cell r="AC1335">
            <v>791.7337311598086</v>
          </cell>
          <cell r="AD1335">
            <v>10.384143995805095</v>
          </cell>
          <cell r="AE1335">
            <v>14.375631048319558</v>
          </cell>
          <cell r="AF1335">
            <v>12.78447336946188</v>
          </cell>
          <cell r="AG1335">
            <v>14.682266200063861</v>
          </cell>
          <cell r="AH1335">
            <v>14.446477426928514</v>
          </cell>
        </row>
        <row r="1336">
          <cell r="B1336">
            <v>1033</v>
          </cell>
          <cell r="C1336" t="str">
            <v>KS</v>
          </cell>
          <cell r="D1336" t="str">
            <v>Municipal</v>
          </cell>
          <cell r="E1336">
            <v>6.3455581148547432E-3</v>
          </cell>
          <cell r="F1336">
            <v>0</v>
          </cell>
          <cell r="G1336">
            <v>0</v>
          </cell>
          <cell r="H1336">
            <v>503.5603427659475</v>
          </cell>
          <cell r="I1336">
            <v>11.608880937499999</v>
          </cell>
          <cell r="J1336">
            <v>0</v>
          </cell>
          <cell r="K1336">
            <v>0</v>
          </cell>
          <cell r="L1336">
            <v>0</v>
          </cell>
          <cell r="M1336">
            <v>0</v>
          </cell>
          <cell r="N1336">
            <v>4.9445583298442196E-3</v>
          </cell>
          <cell r="O1336">
            <v>9713.0767387516862</v>
          </cell>
          <cell r="P1336">
            <v>27045.217082502004</v>
          </cell>
          <cell r="Q1336">
            <v>42701.966364372129</v>
          </cell>
          <cell r="R1336">
            <v>54328.808765668728</v>
          </cell>
          <cell r="S1336">
            <v>120618.28013641914</v>
          </cell>
          <cell r="T1336">
            <v>1463.7517840103324</v>
          </cell>
          <cell r="U1336">
            <v>1493.855404980563</v>
          </cell>
          <cell r="V1336">
            <v>1551.2133138287743</v>
          </cell>
          <cell r="W1336">
            <v>1589.7137179506899</v>
          </cell>
          <cell r="X1336">
            <v>1758.5700593378692</v>
          </cell>
          <cell r="Y1336">
            <v>659.22899698422725</v>
          </cell>
          <cell r="Z1336">
            <v>727.7227233270761</v>
          </cell>
          <cell r="AA1336">
            <v>732.75852878937405</v>
          </cell>
          <cell r="AB1336">
            <v>746.45091855846147</v>
          </cell>
          <cell r="AC1336">
            <v>791.7337311598086</v>
          </cell>
          <cell r="AD1336">
            <v>10.384143995805095</v>
          </cell>
          <cell r="AE1336">
            <v>14.375631048319558</v>
          </cell>
          <cell r="AF1336">
            <v>12.78447336946188</v>
          </cell>
          <cell r="AG1336">
            <v>14.682266200063861</v>
          </cell>
          <cell r="AH1336">
            <v>14.446477426928514</v>
          </cell>
        </row>
        <row r="1337">
          <cell r="B1337">
            <v>1512</v>
          </cell>
          <cell r="C1337" t="str">
            <v>KS</v>
          </cell>
          <cell r="D1337" t="str">
            <v>Municipal</v>
          </cell>
          <cell r="E1337">
            <v>6.3455581148547432E-3</v>
          </cell>
          <cell r="F1337">
            <v>0</v>
          </cell>
          <cell r="G1337">
            <v>0</v>
          </cell>
          <cell r="H1337">
            <v>503.5603427659475</v>
          </cell>
          <cell r="I1337">
            <v>11.608880937499999</v>
          </cell>
          <cell r="J1337">
            <v>0</v>
          </cell>
          <cell r="K1337">
            <v>0</v>
          </cell>
          <cell r="L1337">
            <v>0</v>
          </cell>
          <cell r="M1337">
            <v>0</v>
          </cell>
          <cell r="N1337">
            <v>4.9445583298442196E-3</v>
          </cell>
          <cell r="O1337">
            <v>9713.0767387516862</v>
          </cell>
          <cell r="P1337">
            <v>27045.217082502004</v>
          </cell>
          <cell r="Q1337">
            <v>42701.966364372129</v>
          </cell>
          <cell r="R1337">
            <v>54328.808765668728</v>
          </cell>
          <cell r="S1337">
            <v>120618.28013641914</v>
          </cell>
          <cell r="T1337">
            <v>1463.7517840103324</v>
          </cell>
          <cell r="U1337">
            <v>1493.855404980563</v>
          </cell>
          <cell r="V1337">
            <v>1551.2133138287743</v>
          </cell>
          <cell r="W1337">
            <v>1589.7137179506899</v>
          </cell>
          <cell r="X1337">
            <v>1758.5700593378692</v>
          </cell>
          <cell r="Y1337">
            <v>659.22899698422725</v>
          </cell>
          <cell r="Z1337">
            <v>727.7227233270761</v>
          </cell>
          <cell r="AA1337">
            <v>732.75852878937405</v>
          </cell>
          <cell r="AB1337">
            <v>746.45091855846147</v>
          </cell>
          <cell r="AC1337">
            <v>791.7337311598086</v>
          </cell>
          <cell r="AD1337">
            <v>10.384143995805095</v>
          </cell>
          <cell r="AE1337">
            <v>14.375631048319558</v>
          </cell>
          <cell r="AF1337">
            <v>12.78447336946188</v>
          </cell>
          <cell r="AG1337">
            <v>14.682266200063861</v>
          </cell>
          <cell r="AH1337">
            <v>14.446477426928514</v>
          </cell>
        </row>
        <row r="1338">
          <cell r="B1338">
            <v>1525</v>
          </cell>
          <cell r="C1338" t="str">
            <v>KS</v>
          </cell>
          <cell r="D1338" t="str">
            <v>Municipal</v>
          </cell>
          <cell r="E1338">
            <v>6.3455581148547432E-3</v>
          </cell>
          <cell r="F1338">
            <v>0</v>
          </cell>
          <cell r="G1338">
            <v>0</v>
          </cell>
          <cell r="H1338">
            <v>503.5603427659475</v>
          </cell>
          <cell r="I1338">
            <v>11.608880937499999</v>
          </cell>
          <cell r="J1338">
            <v>0</v>
          </cell>
          <cell r="K1338">
            <v>0</v>
          </cell>
          <cell r="L1338">
            <v>0</v>
          </cell>
          <cell r="M1338">
            <v>0</v>
          </cell>
          <cell r="N1338">
            <v>4.9445583298442196E-3</v>
          </cell>
          <cell r="O1338">
            <v>9713.0767387516862</v>
          </cell>
          <cell r="P1338">
            <v>27045.217082502004</v>
          </cell>
          <cell r="Q1338">
            <v>42701.966364372129</v>
          </cell>
          <cell r="R1338">
            <v>54328.808765668728</v>
          </cell>
          <cell r="S1338">
            <v>120618.28013641914</v>
          </cell>
          <cell r="T1338">
            <v>1463.7517840103324</v>
          </cell>
          <cell r="U1338">
            <v>1493.855404980563</v>
          </cell>
          <cell r="V1338">
            <v>1551.2133138287743</v>
          </cell>
          <cell r="W1338">
            <v>1589.7137179506899</v>
          </cell>
          <cell r="X1338">
            <v>1758.5700593378692</v>
          </cell>
          <cell r="Y1338">
            <v>659.22899698422725</v>
          </cell>
          <cell r="Z1338">
            <v>727.7227233270761</v>
          </cell>
          <cell r="AA1338">
            <v>732.75852878937405</v>
          </cell>
          <cell r="AB1338">
            <v>746.45091855846147</v>
          </cell>
          <cell r="AC1338">
            <v>791.7337311598086</v>
          </cell>
          <cell r="AD1338">
            <v>10.384143995805095</v>
          </cell>
          <cell r="AE1338">
            <v>14.375631048319558</v>
          </cell>
          <cell r="AF1338">
            <v>12.78447336946188</v>
          </cell>
          <cell r="AG1338">
            <v>14.682266200063861</v>
          </cell>
          <cell r="AH1338">
            <v>14.446477426928514</v>
          </cell>
        </row>
        <row r="1339">
          <cell r="B1339">
            <v>1726</v>
          </cell>
          <cell r="C1339" t="str">
            <v>KS</v>
          </cell>
          <cell r="D1339" t="str">
            <v>Municipal</v>
          </cell>
          <cell r="E1339">
            <v>6.3455581148547432E-3</v>
          </cell>
          <cell r="F1339">
            <v>0</v>
          </cell>
          <cell r="G1339">
            <v>0</v>
          </cell>
          <cell r="H1339">
            <v>503.5603427659475</v>
          </cell>
          <cell r="I1339">
            <v>11.608880937499999</v>
          </cell>
          <cell r="J1339">
            <v>0</v>
          </cell>
          <cell r="K1339">
            <v>0</v>
          </cell>
          <cell r="L1339">
            <v>0</v>
          </cell>
          <cell r="M1339">
            <v>0</v>
          </cell>
          <cell r="N1339">
            <v>4.9445583298442196E-3</v>
          </cell>
          <cell r="O1339">
            <v>9713.0767387516862</v>
          </cell>
          <cell r="P1339">
            <v>27045.217082502004</v>
          </cell>
          <cell r="Q1339">
            <v>42701.966364372129</v>
          </cell>
          <cell r="R1339">
            <v>54328.808765668728</v>
          </cell>
          <cell r="S1339">
            <v>120618.28013641914</v>
          </cell>
          <cell r="T1339">
            <v>1463.7517840103324</v>
          </cell>
          <cell r="U1339">
            <v>1493.855404980563</v>
          </cell>
          <cell r="V1339">
            <v>1551.2133138287743</v>
          </cell>
          <cell r="W1339">
            <v>1589.7137179506899</v>
          </cell>
          <cell r="X1339">
            <v>1758.5700593378692</v>
          </cell>
          <cell r="Y1339">
            <v>659.22899698422725</v>
          </cell>
          <cell r="Z1339">
            <v>727.7227233270761</v>
          </cell>
          <cell r="AA1339">
            <v>732.75852878937405</v>
          </cell>
          <cell r="AB1339">
            <v>746.45091855846147</v>
          </cell>
          <cell r="AC1339">
            <v>791.7337311598086</v>
          </cell>
          <cell r="AD1339">
            <v>10.384143995805095</v>
          </cell>
          <cell r="AE1339">
            <v>14.375631048319558</v>
          </cell>
          <cell r="AF1339">
            <v>12.78447336946188</v>
          </cell>
          <cell r="AG1339">
            <v>14.682266200063861</v>
          </cell>
          <cell r="AH1339">
            <v>14.446477426928514</v>
          </cell>
        </row>
        <row r="1340">
          <cell r="B1340">
            <v>2270</v>
          </cell>
          <cell r="C1340" t="str">
            <v>KS</v>
          </cell>
          <cell r="D1340" t="str">
            <v>Municipal</v>
          </cell>
          <cell r="E1340">
            <v>6.3455581148547432E-3</v>
          </cell>
          <cell r="F1340">
            <v>0</v>
          </cell>
          <cell r="G1340">
            <v>0</v>
          </cell>
          <cell r="H1340">
            <v>503.5603427659475</v>
          </cell>
          <cell r="I1340">
            <v>11.608880937499999</v>
          </cell>
          <cell r="J1340">
            <v>0</v>
          </cell>
          <cell r="K1340">
            <v>0</v>
          </cell>
          <cell r="L1340">
            <v>0</v>
          </cell>
          <cell r="M1340">
            <v>0</v>
          </cell>
          <cell r="N1340">
            <v>4.9445583298442196E-3</v>
          </cell>
          <cell r="O1340">
            <v>9713.0767387516862</v>
          </cell>
          <cell r="P1340">
            <v>27045.217082502004</v>
          </cell>
          <cell r="Q1340">
            <v>42701.966364372129</v>
          </cell>
          <cell r="R1340">
            <v>54328.808765668728</v>
          </cell>
          <cell r="S1340">
            <v>120618.28013641914</v>
          </cell>
          <cell r="T1340">
            <v>1463.7517840103324</v>
          </cell>
          <cell r="U1340">
            <v>1493.855404980563</v>
          </cell>
          <cell r="V1340">
            <v>1551.2133138287743</v>
          </cell>
          <cell r="W1340">
            <v>1589.7137179506899</v>
          </cell>
          <cell r="X1340">
            <v>1758.5700593378692</v>
          </cell>
          <cell r="Y1340">
            <v>659.22899698422725</v>
          </cell>
          <cell r="Z1340">
            <v>727.7227233270761</v>
          </cell>
          <cell r="AA1340">
            <v>732.75852878937405</v>
          </cell>
          <cell r="AB1340">
            <v>746.45091855846147</v>
          </cell>
          <cell r="AC1340">
            <v>791.7337311598086</v>
          </cell>
          <cell r="AD1340">
            <v>10.384143995805095</v>
          </cell>
          <cell r="AE1340">
            <v>14.375631048319558</v>
          </cell>
          <cell r="AF1340">
            <v>12.78447336946188</v>
          </cell>
          <cell r="AG1340">
            <v>14.682266200063861</v>
          </cell>
          <cell r="AH1340">
            <v>14.446477426928514</v>
          </cell>
        </row>
        <row r="1341">
          <cell r="B1341">
            <v>2547</v>
          </cell>
          <cell r="C1341" t="str">
            <v>KS</v>
          </cell>
          <cell r="D1341" t="str">
            <v>Municipal</v>
          </cell>
          <cell r="E1341">
            <v>6.3455581148547432E-3</v>
          </cell>
          <cell r="F1341">
            <v>0</v>
          </cell>
          <cell r="G1341">
            <v>0</v>
          </cell>
          <cell r="H1341">
            <v>503.5603427659475</v>
          </cell>
          <cell r="I1341">
            <v>11.608880937499999</v>
          </cell>
          <cell r="J1341">
            <v>0</v>
          </cell>
          <cell r="K1341">
            <v>0</v>
          </cell>
          <cell r="L1341">
            <v>0</v>
          </cell>
          <cell r="M1341">
            <v>0</v>
          </cell>
          <cell r="N1341">
            <v>4.9445583298442196E-3</v>
          </cell>
          <cell r="O1341">
            <v>9713.0767387516862</v>
          </cell>
          <cell r="P1341">
            <v>27045.217082502004</v>
          </cell>
          <cell r="Q1341">
            <v>42701.966364372129</v>
          </cell>
          <cell r="R1341">
            <v>54328.808765668728</v>
          </cell>
          <cell r="S1341">
            <v>120618.28013641914</v>
          </cell>
          <cell r="T1341">
            <v>1463.7517840103324</v>
          </cell>
          <cell r="U1341">
            <v>1493.855404980563</v>
          </cell>
          <cell r="V1341">
            <v>1551.2133138287743</v>
          </cell>
          <cell r="W1341">
            <v>1589.7137179506899</v>
          </cell>
          <cell r="X1341">
            <v>1758.5700593378692</v>
          </cell>
          <cell r="Y1341">
            <v>659.22899698422725</v>
          </cell>
          <cell r="Z1341">
            <v>727.7227233270761</v>
          </cell>
          <cell r="AA1341">
            <v>732.75852878937405</v>
          </cell>
          <cell r="AB1341">
            <v>746.45091855846147</v>
          </cell>
          <cell r="AC1341">
            <v>791.7337311598086</v>
          </cell>
          <cell r="AD1341">
            <v>10.384143995805095</v>
          </cell>
          <cell r="AE1341">
            <v>14.375631048319558</v>
          </cell>
          <cell r="AF1341">
            <v>12.78447336946188</v>
          </cell>
          <cell r="AG1341">
            <v>14.682266200063861</v>
          </cell>
          <cell r="AH1341">
            <v>14.446477426928514</v>
          </cell>
        </row>
        <row r="1342">
          <cell r="B1342">
            <v>3191</v>
          </cell>
          <cell r="C1342" t="str">
            <v>KS</v>
          </cell>
          <cell r="D1342" t="str">
            <v>Municipal</v>
          </cell>
          <cell r="E1342">
            <v>6.3455581148547432E-3</v>
          </cell>
          <cell r="F1342">
            <v>0</v>
          </cell>
          <cell r="G1342">
            <v>0</v>
          </cell>
          <cell r="H1342">
            <v>503.5603427659475</v>
          </cell>
          <cell r="I1342">
            <v>11.608880937499999</v>
          </cell>
          <cell r="J1342">
            <v>0</v>
          </cell>
          <cell r="K1342">
            <v>0</v>
          </cell>
          <cell r="L1342">
            <v>0</v>
          </cell>
          <cell r="M1342">
            <v>0</v>
          </cell>
          <cell r="N1342">
            <v>4.9445583298442196E-3</v>
          </cell>
          <cell r="O1342">
            <v>9713.0767387516862</v>
          </cell>
          <cell r="P1342">
            <v>27045.217082502004</v>
          </cell>
          <cell r="Q1342">
            <v>42701.966364372129</v>
          </cell>
          <cell r="R1342">
            <v>54328.808765668728</v>
          </cell>
          <cell r="S1342">
            <v>120618.28013641914</v>
          </cell>
          <cell r="T1342">
            <v>1463.7517840103324</v>
          </cell>
          <cell r="U1342">
            <v>1493.855404980563</v>
          </cell>
          <cell r="V1342">
            <v>1551.2133138287743</v>
          </cell>
          <cell r="W1342">
            <v>1589.7137179506899</v>
          </cell>
          <cell r="X1342">
            <v>1758.5700593378692</v>
          </cell>
          <cell r="Y1342">
            <v>659.22899698422725</v>
          </cell>
          <cell r="Z1342">
            <v>727.7227233270761</v>
          </cell>
          <cell r="AA1342">
            <v>732.75852878937405</v>
          </cell>
          <cell r="AB1342">
            <v>746.45091855846147</v>
          </cell>
          <cell r="AC1342">
            <v>791.7337311598086</v>
          </cell>
          <cell r="AD1342">
            <v>10.384143995805095</v>
          </cell>
          <cell r="AE1342">
            <v>14.375631048319558</v>
          </cell>
          <cell r="AF1342">
            <v>12.78447336946188</v>
          </cell>
          <cell r="AG1342">
            <v>14.682266200063861</v>
          </cell>
          <cell r="AH1342">
            <v>14.446477426928514</v>
          </cell>
        </row>
        <row r="1343">
          <cell r="B1343">
            <v>3294</v>
          </cell>
          <cell r="C1343" t="str">
            <v>KS</v>
          </cell>
          <cell r="D1343" t="str">
            <v>Municipal</v>
          </cell>
          <cell r="E1343">
            <v>6.3455581148547432E-3</v>
          </cell>
          <cell r="F1343">
            <v>0</v>
          </cell>
          <cell r="G1343">
            <v>0</v>
          </cell>
          <cell r="H1343">
            <v>503.5603427659475</v>
          </cell>
          <cell r="I1343">
            <v>11.608880937499999</v>
          </cell>
          <cell r="J1343">
            <v>0</v>
          </cell>
          <cell r="K1343">
            <v>0</v>
          </cell>
          <cell r="L1343">
            <v>0</v>
          </cell>
          <cell r="M1343">
            <v>0</v>
          </cell>
          <cell r="N1343">
            <v>4.9445583298442196E-3</v>
          </cell>
          <cell r="O1343">
            <v>9713.0767387516862</v>
          </cell>
          <cell r="P1343">
            <v>27045.217082502004</v>
          </cell>
          <cell r="Q1343">
            <v>42701.966364372129</v>
          </cell>
          <cell r="R1343">
            <v>54328.808765668728</v>
          </cell>
          <cell r="S1343">
            <v>120618.28013641914</v>
          </cell>
          <cell r="T1343">
            <v>1463.7517840103324</v>
          </cell>
          <cell r="U1343">
            <v>1493.855404980563</v>
          </cell>
          <cell r="V1343">
            <v>1551.2133138287743</v>
          </cell>
          <cell r="W1343">
            <v>1589.7137179506899</v>
          </cell>
          <cell r="X1343">
            <v>1758.5700593378692</v>
          </cell>
          <cell r="Y1343">
            <v>659.22899698422725</v>
          </cell>
          <cell r="Z1343">
            <v>727.7227233270761</v>
          </cell>
          <cell r="AA1343">
            <v>732.75852878937405</v>
          </cell>
          <cell r="AB1343">
            <v>746.45091855846147</v>
          </cell>
          <cell r="AC1343">
            <v>791.7337311598086</v>
          </cell>
          <cell r="AD1343">
            <v>10.384143995805095</v>
          </cell>
          <cell r="AE1343">
            <v>14.375631048319558</v>
          </cell>
          <cell r="AF1343">
            <v>12.78447336946188</v>
          </cell>
          <cell r="AG1343">
            <v>14.682266200063861</v>
          </cell>
          <cell r="AH1343">
            <v>14.446477426928514</v>
          </cell>
        </row>
        <row r="1344">
          <cell r="B1344">
            <v>3355</v>
          </cell>
          <cell r="C1344" t="str">
            <v>KS</v>
          </cell>
          <cell r="D1344" t="str">
            <v>Municipal</v>
          </cell>
          <cell r="E1344">
            <v>6.3455581148547432E-3</v>
          </cell>
          <cell r="F1344">
            <v>1</v>
          </cell>
          <cell r="G1344">
            <v>9544.1240716470074</v>
          </cell>
          <cell r="H1344">
            <v>9544.1240716470074</v>
          </cell>
          <cell r="I1344">
            <v>11.608880937499999</v>
          </cell>
          <cell r="J1344">
            <v>4021</v>
          </cell>
          <cell r="K1344">
            <v>43693</v>
          </cell>
          <cell r="L1344">
            <v>4578</v>
          </cell>
          <cell r="M1344">
            <v>7.7432415188188039E-2</v>
          </cell>
          <cell r="N1344">
            <v>7.7432415188188039E-2</v>
          </cell>
          <cell r="O1344">
            <v>9713.0767387516862</v>
          </cell>
          <cell r="P1344">
            <v>27045.217082502004</v>
          </cell>
          <cell r="Q1344">
            <v>42701.966364372129</v>
          </cell>
          <cell r="R1344">
            <v>54328.808765668728</v>
          </cell>
          <cell r="S1344">
            <v>120618.28013641914</v>
          </cell>
          <cell r="T1344">
            <v>1463.7517840103324</v>
          </cell>
          <cell r="U1344">
            <v>1493.855404980563</v>
          </cell>
          <cell r="V1344">
            <v>1551.2133138287743</v>
          </cell>
          <cell r="W1344">
            <v>1589.7137179506899</v>
          </cell>
          <cell r="X1344">
            <v>1758.5700593378692</v>
          </cell>
          <cell r="Y1344">
            <v>659.22899698422725</v>
          </cell>
          <cell r="Z1344">
            <v>727.7227233270761</v>
          </cell>
          <cell r="AA1344">
            <v>732.75852878937405</v>
          </cell>
          <cell r="AB1344">
            <v>746.45091855846147</v>
          </cell>
          <cell r="AC1344">
            <v>791.7337311598086</v>
          </cell>
          <cell r="AD1344">
            <v>10.384143995805095</v>
          </cell>
          <cell r="AE1344">
            <v>14.375631048319558</v>
          </cell>
          <cell r="AF1344">
            <v>12.78447336946188</v>
          </cell>
          <cell r="AG1344">
            <v>14.682266200063861</v>
          </cell>
          <cell r="AH1344">
            <v>14.446477426928514</v>
          </cell>
        </row>
        <row r="1345">
          <cell r="B1345">
            <v>3366</v>
          </cell>
          <cell r="C1345" t="str">
            <v>KS</v>
          </cell>
          <cell r="D1345" t="str">
            <v>Municipal</v>
          </cell>
          <cell r="E1345">
            <v>6.3455581148547432E-3</v>
          </cell>
          <cell r="F1345">
            <v>0</v>
          </cell>
          <cell r="G1345">
            <v>0</v>
          </cell>
          <cell r="H1345">
            <v>503.5603427659475</v>
          </cell>
          <cell r="I1345">
            <v>11.608880937499999</v>
          </cell>
          <cell r="J1345">
            <v>0</v>
          </cell>
          <cell r="K1345">
            <v>0</v>
          </cell>
          <cell r="L1345">
            <v>0</v>
          </cell>
          <cell r="M1345">
            <v>0</v>
          </cell>
          <cell r="N1345">
            <v>4.9445583298442196E-3</v>
          </cell>
          <cell r="O1345">
            <v>9713.0767387516862</v>
          </cell>
          <cell r="P1345">
            <v>27045.217082502004</v>
          </cell>
          <cell r="Q1345">
            <v>42701.966364372129</v>
          </cell>
          <cell r="R1345">
            <v>54328.808765668728</v>
          </cell>
          <cell r="S1345">
            <v>120618.28013641914</v>
          </cell>
          <cell r="T1345">
            <v>1463.7517840103324</v>
          </cell>
          <cell r="U1345">
            <v>1493.855404980563</v>
          </cell>
          <cell r="V1345">
            <v>1551.2133138287743</v>
          </cell>
          <cell r="W1345">
            <v>1589.7137179506899</v>
          </cell>
          <cell r="X1345">
            <v>1758.5700593378692</v>
          </cell>
          <cell r="Y1345">
            <v>659.22899698422725</v>
          </cell>
          <cell r="Z1345">
            <v>727.7227233270761</v>
          </cell>
          <cell r="AA1345">
            <v>732.75852878937405</v>
          </cell>
          <cell r="AB1345">
            <v>746.45091855846147</v>
          </cell>
          <cell r="AC1345">
            <v>791.7337311598086</v>
          </cell>
          <cell r="AD1345">
            <v>10.384143995805095</v>
          </cell>
          <cell r="AE1345">
            <v>14.375631048319558</v>
          </cell>
          <cell r="AF1345">
            <v>12.78447336946188</v>
          </cell>
          <cell r="AG1345">
            <v>14.682266200063861</v>
          </cell>
          <cell r="AH1345">
            <v>14.446477426928514</v>
          </cell>
        </row>
        <row r="1346">
          <cell r="B1346">
            <v>3454</v>
          </cell>
          <cell r="C1346" t="str">
            <v>KS</v>
          </cell>
          <cell r="D1346" t="str">
            <v>Municipal</v>
          </cell>
          <cell r="E1346">
            <v>6.3455581148547432E-3</v>
          </cell>
          <cell r="F1346">
            <v>0</v>
          </cell>
          <cell r="G1346">
            <v>0</v>
          </cell>
          <cell r="H1346">
            <v>503.5603427659475</v>
          </cell>
          <cell r="I1346">
            <v>11.608880937499999</v>
          </cell>
          <cell r="J1346">
            <v>0</v>
          </cell>
          <cell r="K1346">
            <v>0</v>
          </cell>
          <cell r="L1346">
            <v>0</v>
          </cell>
          <cell r="M1346">
            <v>0</v>
          </cell>
          <cell r="N1346">
            <v>4.9445583298442196E-3</v>
          </cell>
          <cell r="O1346">
            <v>9713.0767387516862</v>
          </cell>
          <cell r="P1346">
            <v>27045.217082502004</v>
          </cell>
          <cell r="Q1346">
            <v>42701.966364372129</v>
          </cell>
          <cell r="R1346">
            <v>54328.808765668728</v>
          </cell>
          <cell r="S1346">
            <v>120618.28013641914</v>
          </cell>
          <cell r="T1346">
            <v>1463.7517840103324</v>
          </cell>
          <cell r="U1346">
            <v>1493.855404980563</v>
          </cell>
          <cell r="V1346">
            <v>1551.2133138287743</v>
          </cell>
          <cell r="W1346">
            <v>1589.7137179506899</v>
          </cell>
          <cell r="X1346">
            <v>1758.5700593378692</v>
          </cell>
          <cell r="Y1346">
            <v>659.22899698422725</v>
          </cell>
          <cell r="Z1346">
            <v>727.7227233270761</v>
          </cell>
          <cell r="AA1346">
            <v>732.75852878937405</v>
          </cell>
          <cell r="AB1346">
            <v>746.45091855846147</v>
          </cell>
          <cell r="AC1346">
            <v>791.7337311598086</v>
          </cell>
          <cell r="AD1346">
            <v>10.384143995805095</v>
          </cell>
          <cell r="AE1346">
            <v>14.375631048319558</v>
          </cell>
          <cell r="AF1346">
            <v>12.78447336946188</v>
          </cell>
          <cell r="AG1346">
            <v>14.682266200063861</v>
          </cell>
          <cell r="AH1346">
            <v>14.446477426928514</v>
          </cell>
        </row>
        <row r="1347">
          <cell r="B1347">
            <v>3535</v>
          </cell>
          <cell r="C1347" t="str">
            <v>KS</v>
          </cell>
          <cell r="D1347" t="str">
            <v>Municipal</v>
          </cell>
          <cell r="E1347">
            <v>6.3455581148547432E-3</v>
          </cell>
          <cell r="F1347">
            <v>0</v>
          </cell>
          <cell r="G1347">
            <v>0</v>
          </cell>
          <cell r="H1347">
            <v>503.5603427659475</v>
          </cell>
          <cell r="I1347">
            <v>11.608880937499999</v>
          </cell>
          <cell r="J1347">
            <v>0</v>
          </cell>
          <cell r="K1347">
            <v>0</v>
          </cell>
          <cell r="L1347">
            <v>0</v>
          </cell>
          <cell r="M1347">
            <v>0</v>
          </cell>
          <cell r="N1347">
            <v>4.9445583298442196E-3</v>
          </cell>
          <cell r="O1347">
            <v>9713.0767387516862</v>
          </cell>
          <cell r="P1347">
            <v>27045.217082502004</v>
          </cell>
          <cell r="Q1347">
            <v>42701.966364372129</v>
          </cell>
          <cell r="R1347">
            <v>54328.808765668728</v>
          </cell>
          <cell r="S1347">
            <v>120618.28013641914</v>
          </cell>
          <cell r="T1347">
            <v>1463.7517840103324</v>
          </cell>
          <cell r="U1347">
            <v>1493.855404980563</v>
          </cell>
          <cell r="V1347">
            <v>1551.2133138287743</v>
          </cell>
          <cell r="W1347">
            <v>1589.7137179506899</v>
          </cell>
          <cell r="X1347">
            <v>1758.5700593378692</v>
          </cell>
          <cell r="Y1347">
            <v>659.22899698422725</v>
          </cell>
          <cell r="Z1347">
            <v>727.7227233270761</v>
          </cell>
          <cell r="AA1347">
            <v>732.75852878937405</v>
          </cell>
          <cell r="AB1347">
            <v>746.45091855846147</v>
          </cell>
          <cell r="AC1347">
            <v>791.7337311598086</v>
          </cell>
          <cell r="AD1347">
            <v>10.384143995805095</v>
          </cell>
          <cell r="AE1347">
            <v>14.375631048319558</v>
          </cell>
          <cell r="AF1347">
            <v>12.78447336946188</v>
          </cell>
          <cell r="AG1347">
            <v>14.682266200063861</v>
          </cell>
          <cell r="AH1347">
            <v>14.446477426928514</v>
          </cell>
        </row>
        <row r="1348">
          <cell r="B1348">
            <v>3710</v>
          </cell>
          <cell r="C1348" t="str">
            <v>KS</v>
          </cell>
          <cell r="D1348" t="str">
            <v>Municipal</v>
          </cell>
          <cell r="E1348">
            <v>6.3455581148547432E-3</v>
          </cell>
          <cell r="F1348">
            <v>0</v>
          </cell>
          <cell r="G1348">
            <v>0</v>
          </cell>
          <cell r="H1348">
            <v>503.5603427659475</v>
          </cell>
          <cell r="I1348">
            <v>11.608880937499999</v>
          </cell>
          <cell r="J1348">
            <v>0</v>
          </cell>
          <cell r="K1348">
            <v>0</v>
          </cell>
          <cell r="L1348">
            <v>0</v>
          </cell>
          <cell r="M1348">
            <v>0</v>
          </cell>
          <cell r="N1348">
            <v>4.9445583298442196E-3</v>
          </cell>
          <cell r="O1348">
            <v>9713.0767387516862</v>
          </cell>
          <cell r="P1348">
            <v>27045.217082502004</v>
          </cell>
          <cell r="Q1348">
            <v>42701.966364372129</v>
          </cell>
          <cell r="R1348">
            <v>54328.808765668728</v>
          </cell>
          <cell r="S1348">
            <v>120618.28013641914</v>
          </cell>
          <cell r="T1348">
            <v>1463.7517840103324</v>
          </cell>
          <cell r="U1348">
            <v>1493.855404980563</v>
          </cell>
          <cell r="V1348">
            <v>1551.2133138287743</v>
          </cell>
          <cell r="W1348">
            <v>1589.7137179506899</v>
          </cell>
          <cell r="X1348">
            <v>1758.5700593378692</v>
          </cell>
          <cell r="Y1348">
            <v>659.22899698422725</v>
          </cell>
          <cell r="Z1348">
            <v>727.7227233270761</v>
          </cell>
          <cell r="AA1348">
            <v>732.75852878937405</v>
          </cell>
          <cell r="AB1348">
            <v>746.45091855846147</v>
          </cell>
          <cell r="AC1348">
            <v>791.7337311598086</v>
          </cell>
          <cell r="AD1348">
            <v>10.384143995805095</v>
          </cell>
          <cell r="AE1348">
            <v>14.375631048319558</v>
          </cell>
          <cell r="AF1348">
            <v>12.78447336946188</v>
          </cell>
          <cell r="AG1348">
            <v>14.682266200063861</v>
          </cell>
          <cell r="AH1348">
            <v>14.446477426928514</v>
          </cell>
        </row>
        <row r="1349">
          <cell r="B1349">
            <v>3892</v>
          </cell>
          <cell r="C1349" t="str">
            <v>KS</v>
          </cell>
          <cell r="D1349" t="str">
            <v>Municipal</v>
          </cell>
          <cell r="E1349">
            <v>6.3455581148547432E-3</v>
          </cell>
          <cell r="F1349">
            <v>1</v>
          </cell>
          <cell r="G1349">
            <v>9570.3868746202152</v>
          </cell>
          <cell r="H1349">
            <v>9570.3868746202152</v>
          </cell>
          <cell r="I1349">
            <v>11.608880937499999</v>
          </cell>
          <cell r="J1349">
            <v>5571.9</v>
          </cell>
          <cell r="K1349">
            <v>47249</v>
          </cell>
          <cell r="L1349">
            <v>4937</v>
          </cell>
          <cell r="M1349">
            <v>0.10337030323898388</v>
          </cell>
          <cell r="N1349">
            <v>0.10337030323898388</v>
          </cell>
          <cell r="O1349">
            <v>9713.0767387516862</v>
          </cell>
          <cell r="P1349">
            <v>27045.217082502004</v>
          </cell>
          <cell r="Q1349">
            <v>42701.966364372129</v>
          </cell>
          <cell r="R1349">
            <v>54328.808765668728</v>
          </cell>
          <cell r="S1349">
            <v>120618.28013641914</v>
          </cell>
          <cell r="T1349">
            <v>1463.7517840103324</v>
          </cell>
          <cell r="U1349">
            <v>1493.855404980563</v>
          </cell>
          <cell r="V1349">
            <v>1551.2133138287743</v>
          </cell>
          <cell r="W1349">
            <v>1589.7137179506899</v>
          </cell>
          <cell r="X1349">
            <v>1758.5700593378692</v>
          </cell>
          <cell r="Y1349">
            <v>659.22899698422725</v>
          </cell>
          <cell r="Z1349">
            <v>727.7227233270761</v>
          </cell>
          <cell r="AA1349">
            <v>732.75852878937405</v>
          </cell>
          <cell r="AB1349">
            <v>746.45091855846147</v>
          </cell>
          <cell r="AC1349">
            <v>791.7337311598086</v>
          </cell>
          <cell r="AD1349">
            <v>10.384143995805095</v>
          </cell>
          <cell r="AE1349">
            <v>14.375631048319558</v>
          </cell>
          <cell r="AF1349">
            <v>12.78447336946188</v>
          </cell>
          <cell r="AG1349">
            <v>14.682266200063861</v>
          </cell>
          <cell r="AH1349">
            <v>14.446477426928514</v>
          </cell>
        </row>
        <row r="1350">
          <cell r="B1350">
            <v>3913</v>
          </cell>
          <cell r="C1350" t="str">
            <v>KS</v>
          </cell>
          <cell r="D1350" t="str">
            <v>Municipal</v>
          </cell>
          <cell r="E1350">
            <v>6.3455581148547432E-3</v>
          </cell>
          <cell r="F1350">
            <v>0</v>
          </cell>
          <cell r="G1350">
            <v>0</v>
          </cell>
          <cell r="H1350">
            <v>503.5603427659475</v>
          </cell>
          <cell r="I1350">
            <v>11.608880937499999</v>
          </cell>
          <cell r="J1350">
            <v>0</v>
          </cell>
          <cell r="K1350">
            <v>0</v>
          </cell>
          <cell r="L1350">
            <v>0</v>
          </cell>
          <cell r="M1350">
            <v>0</v>
          </cell>
          <cell r="N1350">
            <v>4.9445583298442196E-3</v>
          </cell>
          <cell r="O1350">
            <v>9713.0767387516862</v>
          </cell>
          <cell r="P1350">
            <v>27045.217082502004</v>
          </cell>
          <cell r="Q1350">
            <v>42701.966364372129</v>
          </cell>
          <cell r="R1350">
            <v>54328.808765668728</v>
          </cell>
          <cell r="S1350">
            <v>120618.28013641914</v>
          </cell>
          <cell r="T1350">
            <v>1463.7517840103324</v>
          </cell>
          <cell r="U1350">
            <v>1493.855404980563</v>
          </cell>
          <cell r="V1350">
            <v>1551.2133138287743</v>
          </cell>
          <cell r="W1350">
            <v>1589.7137179506899</v>
          </cell>
          <cell r="X1350">
            <v>1758.5700593378692</v>
          </cell>
          <cell r="Y1350">
            <v>659.22899698422725</v>
          </cell>
          <cell r="Z1350">
            <v>727.7227233270761</v>
          </cell>
          <cell r="AA1350">
            <v>732.75852878937405</v>
          </cell>
          <cell r="AB1350">
            <v>746.45091855846147</v>
          </cell>
          <cell r="AC1350">
            <v>791.7337311598086</v>
          </cell>
          <cell r="AD1350">
            <v>10.384143995805095</v>
          </cell>
          <cell r="AE1350">
            <v>14.375631048319558</v>
          </cell>
          <cell r="AF1350">
            <v>12.78447336946188</v>
          </cell>
          <cell r="AG1350">
            <v>14.682266200063861</v>
          </cell>
          <cell r="AH1350">
            <v>14.446477426928514</v>
          </cell>
        </row>
        <row r="1351">
          <cell r="B1351">
            <v>5154</v>
          </cell>
          <cell r="C1351" t="str">
            <v>KS</v>
          </cell>
          <cell r="D1351" t="str">
            <v>Municipal</v>
          </cell>
          <cell r="E1351">
            <v>6.3455581148547432E-3</v>
          </cell>
          <cell r="F1351">
            <v>0</v>
          </cell>
          <cell r="G1351">
            <v>0</v>
          </cell>
          <cell r="H1351">
            <v>503.5603427659475</v>
          </cell>
          <cell r="I1351">
            <v>11.608880937499999</v>
          </cell>
          <cell r="J1351">
            <v>0</v>
          </cell>
          <cell r="K1351">
            <v>0</v>
          </cell>
          <cell r="L1351">
            <v>0</v>
          </cell>
          <cell r="M1351">
            <v>0</v>
          </cell>
          <cell r="N1351">
            <v>4.9445583298442196E-3</v>
          </cell>
          <cell r="O1351">
            <v>9713.0767387516862</v>
          </cell>
          <cell r="P1351">
            <v>27045.217082502004</v>
          </cell>
          <cell r="Q1351">
            <v>42701.966364372129</v>
          </cell>
          <cell r="R1351">
            <v>54328.808765668728</v>
          </cell>
          <cell r="S1351">
            <v>120618.28013641914</v>
          </cell>
          <cell r="T1351">
            <v>1463.7517840103324</v>
          </cell>
          <cell r="U1351">
            <v>1493.855404980563</v>
          </cell>
          <cell r="V1351">
            <v>1551.2133138287743</v>
          </cell>
          <cell r="W1351">
            <v>1589.7137179506899</v>
          </cell>
          <cell r="X1351">
            <v>1758.5700593378692</v>
          </cell>
          <cell r="Y1351">
            <v>659.22899698422725</v>
          </cell>
          <cell r="Z1351">
            <v>727.7227233270761</v>
          </cell>
          <cell r="AA1351">
            <v>732.75852878937405</v>
          </cell>
          <cell r="AB1351">
            <v>746.45091855846147</v>
          </cell>
          <cell r="AC1351">
            <v>791.7337311598086</v>
          </cell>
          <cell r="AD1351">
            <v>10.384143995805095</v>
          </cell>
          <cell r="AE1351">
            <v>14.375631048319558</v>
          </cell>
          <cell r="AF1351">
            <v>12.78447336946188</v>
          </cell>
          <cell r="AG1351">
            <v>14.682266200063861</v>
          </cell>
          <cell r="AH1351">
            <v>14.446477426928514</v>
          </cell>
        </row>
        <row r="1352">
          <cell r="B1352">
            <v>5802</v>
          </cell>
          <cell r="C1352" t="str">
            <v>KS</v>
          </cell>
          <cell r="D1352" t="str">
            <v>Municipal</v>
          </cell>
          <cell r="E1352">
            <v>6.3455581148547432E-3</v>
          </cell>
          <cell r="F1352">
            <v>0</v>
          </cell>
          <cell r="G1352">
            <v>0</v>
          </cell>
          <cell r="H1352">
            <v>503.5603427659475</v>
          </cell>
          <cell r="I1352">
            <v>11.608880937499999</v>
          </cell>
          <cell r="J1352">
            <v>0</v>
          </cell>
          <cell r="K1352">
            <v>0</v>
          </cell>
          <cell r="L1352">
            <v>0</v>
          </cell>
          <cell r="M1352">
            <v>0</v>
          </cell>
          <cell r="N1352">
            <v>4.9445583298442196E-3</v>
          </cell>
          <cell r="O1352">
            <v>9713.0767387516862</v>
          </cell>
          <cell r="P1352">
            <v>27045.217082502004</v>
          </cell>
          <cell r="Q1352">
            <v>42701.966364372129</v>
          </cell>
          <cell r="R1352">
            <v>54328.808765668728</v>
          </cell>
          <cell r="S1352">
            <v>120618.28013641914</v>
          </cell>
          <cell r="T1352">
            <v>1463.7517840103324</v>
          </cell>
          <cell r="U1352">
            <v>1493.855404980563</v>
          </cell>
          <cell r="V1352">
            <v>1551.2133138287743</v>
          </cell>
          <cell r="W1352">
            <v>1589.7137179506899</v>
          </cell>
          <cell r="X1352">
            <v>1758.5700593378692</v>
          </cell>
          <cell r="Y1352">
            <v>659.22899698422725</v>
          </cell>
          <cell r="Z1352">
            <v>727.7227233270761</v>
          </cell>
          <cell r="AA1352">
            <v>732.75852878937405</v>
          </cell>
          <cell r="AB1352">
            <v>746.45091855846147</v>
          </cell>
          <cell r="AC1352">
            <v>791.7337311598086</v>
          </cell>
          <cell r="AD1352">
            <v>10.384143995805095</v>
          </cell>
          <cell r="AE1352">
            <v>14.375631048319558</v>
          </cell>
          <cell r="AF1352">
            <v>12.78447336946188</v>
          </cell>
          <cell r="AG1352">
            <v>14.682266200063861</v>
          </cell>
          <cell r="AH1352">
            <v>14.446477426928514</v>
          </cell>
        </row>
        <row r="1353">
          <cell r="B1353">
            <v>5795</v>
          </cell>
          <cell r="C1353" t="str">
            <v>KS</v>
          </cell>
          <cell r="D1353" t="str">
            <v>Municipal</v>
          </cell>
          <cell r="E1353">
            <v>6.3455581148547432E-3</v>
          </cell>
          <cell r="F1353">
            <v>0</v>
          </cell>
          <cell r="G1353">
            <v>0</v>
          </cell>
          <cell r="H1353">
            <v>503.5603427659475</v>
          </cell>
          <cell r="I1353">
            <v>11.608880937499999</v>
          </cell>
          <cell r="J1353">
            <v>0</v>
          </cell>
          <cell r="K1353">
            <v>0</v>
          </cell>
          <cell r="L1353">
            <v>0</v>
          </cell>
          <cell r="M1353">
            <v>0</v>
          </cell>
          <cell r="N1353">
            <v>4.9445583298442196E-3</v>
          </cell>
          <cell r="O1353">
            <v>9713.0767387516862</v>
          </cell>
          <cell r="P1353">
            <v>27045.217082502004</v>
          </cell>
          <cell r="Q1353">
            <v>42701.966364372129</v>
          </cell>
          <cell r="R1353">
            <v>54328.808765668728</v>
          </cell>
          <cell r="S1353">
            <v>120618.28013641914</v>
          </cell>
          <cell r="T1353">
            <v>1463.7517840103324</v>
          </cell>
          <cell r="U1353">
            <v>1493.855404980563</v>
          </cell>
          <cell r="V1353">
            <v>1551.2133138287743</v>
          </cell>
          <cell r="W1353">
            <v>1589.7137179506899</v>
          </cell>
          <cell r="X1353">
            <v>1758.5700593378692</v>
          </cell>
          <cell r="Y1353">
            <v>659.22899698422725</v>
          </cell>
          <cell r="Z1353">
            <v>727.7227233270761</v>
          </cell>
          <cell r="AA1353">
            <v>732.75852878937405</v>
          </cell>
          <cell r="AB1353">
            <v>746.45091855846147</v>
          </cell>
          <cell r="AC1353">
            <v>791.7337311598086</v>
          </cell>
          <cell r="AD1353">
            <v>10.384143995805095</v>
          </cell>
          <cell r="AE1353">
            <v>14.375631048319558</v>
          </cell>
          <cell r="AF1353">
            <v>12.78447336946188</v>
          </cell>
          <cell r="AG1353">
            <v>14.682266200063861</v>
          </cell>
          <cell r="AH1353">
            <v>14.446477426928514</v>
          </cell>
        </row>
        <row r="1354">
          <cell r="B1354">
            <v>5839</v>
          </cell>
          <cell r="C1354" t="str">
            <v>KS</v>
          </cell>
          <cell r="D1354" t="str">
            <v>Municipal</v>
          </cell>
          <cell r="E1354">
            <v>6.3455581148547432E-3</v>
          </cell>
          <cell r="F1354">
            <v>0</v>
          </cell>
          <cell r="G1354">
            <v>0</v>
          </cell>
          <cell r="H1354">
            <v>503.5603427659475</v>
          </cell>
          <cell r="I1354">
            <v>11.608880937499999</v>
          </cell>
          <cell r="J1354">
            <v>0</v>
          </cell>
          <cell r="K1354">
            <v>0</v>
          </cell>
          <cell r="L1354">
            <v>0</v>
          </cell>
          <cell r="M1354">
            <v>0</v>
          </cell>
          <cell r="N1354">
            <v>4.9445583298442196E-3</v>
          </cell>
          <cell r="O1354">
            <v>9713.0767387516862</v>
          </cell>
          <cell r="P1354">
            <v>27045.217082502004</v>
          </cell>
          <cell r="Q1354">
            <v>42701.966364372129</v>
          </cell>
          <cell r="R1354">
            <v>54328.808765668728</v>
          </cell>
          <cell r="S1354">
            <v>120618.28013641914</v>
          </cell>
          <cell r="T1354">
            <v>1463.7517840103324</v>
          </cell>
          <cell r="U1354">
            <v>1493.855404980563</v>
          </cell>
          <cell r="V1354">
            <v>1551.2133138287743</v>
          </cell>
          <cell r="W1354">
            <v>1589.7137179506899</v>
          </cell>
          <cell r="X1354">
            <v>1758.5700593378692</v>
          </cell>
          <cell r="Y1354">
            <v>659.22899698422725</v>
          </cell>
          <cell r="Z1354">
            <v>727.7227233270761</v>
          </cell>
          <cell r="AA1354">
            <v>732.75852878937405</v>
          </cell>
          <cell r="AB1354">
            <v>746.45091855846147</v>
          </cell>
          <cell r="AC1354">
            <v>791.7337311598086</v>
          </cell>
          <cell r="AD1354">
            <v>10.384143995805095</v>
          </cell>
          <cell r="AE1354">
            <v>14.375631048319558</v>
          </cell>
          <cell r="AF1354">
            <v>12.78447336946188</v>
          </cell>
          <cell r="AG1354">
            <v>14.682266200063861</v>
          </cell>
          <cell r="AH1354">
            <v>14.446477426928514</v>
          </cell>
        </row>
        <row r="1355">
          <cell r="B1355">
            <v>5919</v>
          </cell>
          <cell r="C1355" t="str">
            <v>KS</v>
          </cell>
          <cell r="D1355" t="str">
            <v>Municipal</v>
          </cell>
          <cell r="E1355">
            <v>6.3455581148547432E-3</v>
          </cell>
          <cell r="F1355">
            <v>0</v>
          </cell>
          <cell r="G1355">
            <v>0</v>
          </cell>
          <cell r="H1355">
            <v>503.5603427659475</v>
          </cell>
          <cell r="I1355">
            <v>11.608880937499999</v>
          </cell>
          <cell r="J1355">
            <v>0</v>
          </cell>
          <cell r="K1355">
            <v>0</v>
          </cell>
          <cell r="L1355">
            <v>0</v>
          </cell>
          <cell r="M1355">
            <v>0</v>
          </cell>
          <cell r="N1355">
            <v>4.9445583298442196E-3</v>
          </cell>
          <cell r="O1355">
            <v>9713.0767387516862</v>
          </cell>
          <cell r="P1355">
            <v>27045.217082502004</v>
          </cell>
          <cell r="Q1355">
            <v>42701.966364372129</v>
          </cell>
          <cell r="R1355">
            <v>54328.808765668728</v>
          </cell>
          <cell r="S1355">
            <v>120618.28013641914</v>
          </cell>
          <cell r="T1355">
            <v>1463.7517840103324</v>
          </cell>
          <cell r="U1355">
            <v>1493.855404980563</v>
          </cell>
          <cell r="V1355">
            <v>1551.2133138287743</v>
          </cell>
          <cell r="W1355">
            <v>1589.7137179506899</v>
          </cell>
          <cell r="X1355">
            <v>1758.5700593378692</v>
          </cell>
          <cell r="Y1355">
            <v>659.22899698422725</v>
          </cell>
          <cell r="Z1355">
            <v>727.7227233270761</v>
          </cell>
          <cell r="AA1355">
            <v>732.75852878937405</v>
          </cell>
          <cell r="AB1355">
            <v>746.45091855846147</v>
          </cell>
          <cell r="AC1355">
            <v>791.7337311598086</v>
          </cell>
          <cell r="AD1355">
            <v>10.384143995805095</v>
          </cell>
          <cell r="AE1355">
            <v>14.375631048319558</v>
          </cell>
          <cell r="AF1355">
            <v>12.78447336946188</v>
          </cell>
          <cell r="AG1355">
            <v>14.682266200063861</v>
          </cell>
          <cell r="AH1355">
            <v>14.446477426928514</v>
          </cell>
        </row>
        <row r="1356">
          <cell r="B1356">
            <v>5957</v>
          </cell>
          <cell r="C1356" t="str">
            <v>KS</v>
          </cell>
          <cell r="D1356" t="str">
            <v>Municipal</v>
          </cell>
          <cell r="E1356">
            <v>6.3455581148547432E-3</v>
          </cell>
          <cell r="F1356">
            <v>0</v>
          </cell>
          <cell r="G1356">
            <v>0</v>
          </cell>
          <cell r="H1356">
            <v>503.5603427659475</v>
          </cell>
          <cell r="I1356">
            <v>11.608880937499999</v>
          </cell>
          <cell r="J1356">
            <v>0</v>
          </cell>
          <cell r="K1356">
            <v>0</v>
          </cell>
          <cell r="L1356">
            <v>0</v>
          </cell>
          <cell r="M1356">
            <v>0</v>
          </cell>
          <cell r="N1356">
            <v>4.9445583298442196E-3</v>
          </cell>
          <cell r="O1356">
            <v>9713.0767387516862</v>
          </cell>
          <cell r="P1356">
            <v>27045.217082502004</v>
          </cell>
          <cell r="Q1356">
            <v>42701.966364372129</v>
          </cell>
          <cell r="R1356">
            <v>54328.808765668728</v>
          </cell>
          <cell r="S1356">
            <v>120618.28013641914</v>
          </cell>
          <cell r="T1356">
            <v>1463.7517840103324</v>
          </cell>
          <cell r="U1356">
            <v>1493.855404980563</v>
          </cell>
          <cell r="V1356">
            <v>1551.2133138287743</v>
          </cell>
          <cell r="W1356">
            <v>1589.7137179506899</v>
          </cell>
          <cell r="X1356">
            <v>1758.5700593378692</v>
          </cell>
          <cell r="Y1356">
            <v>659.22899698422725</v>
          </cell>
          <cell r="Z1356">
            <v>727.7227233270761</v>
          </cell>
          <cell r="AA1356">
            <v>732.75852878937405</v>
          </cell>
          <cell r="AB1356">
            <v>746.45091855846147</v>
          </cell>
          <cell r="AC1356">
            <v>791.7337311598086</v>
          </cell>
          <cell r="AD1356">
            <v>10.384143995805095</v>
          </cell>
          <cell r="AE1356">
            <v>14.375631048319558</v>
          </cell>
          <cell r="AF1356">
            <v>12.78447336946188</v>
          </cell>
          <cell r="AG1356">
            <v>14.682266200063861</v>
          </cell>
          <cell r="AH1356">
            <v>14.446477426928514</v>
          </cell>
        </row>
        <row r="1357">
          <cell r="B1357">
            <v>6019</v>
          </cell>
          <cell r="C1357" t="str">
            <v>KS</v>
          </cell>
          <cell r="D1357" t="str">
            <v>Municipal</v>
          </cell>
          <cell r="E1357">
            <v>6.3455581148547432E-3</v>
          </cell>
          <cell r="F1357">
            <v>0</v>
          </cell>
          <cell r="G1357">
            <v>0</v>
          </cell>
          <cell r="H1357">
            <v>503.5603427659475</v>
          </cell>
          <cell r="I1357">
            <v>11.608880937499999</v>
          </cell>
          <cell r="J1357">
            <v>0</v>
          </cell>
          <cell r="K1357">
            <v>0</v>
          </cell>
          <cell r="L1357">
            <v>0</v>
          </cell>
          <cell r="M1357">
            <v>0</v>
          </cell>
          <cell r="N1357">
            <v>4.9445583298442196E-3</v>
          </cell>
          <cell r="O1357">
            <v>9713.0767387516862</v>
          </cell>
          <cell r="P1357">
            <v>27045.217082502004</v>
          </cell>
          <cell r="Q1357">
            <v>42701.966364372129</v>
          </cell>
          <cell r="R1357">
            <v>54328.808765668728</v>
          </cell>
          <cell r="S1357">
            <v>120618.28013641914</v>
          </cell>
          <cell r="T1357">
            <v>1463.7517840103324</v>
          </cell>
          <cell r="U1357">
            <v>1493.855404980563</v>
          </cell>
          <cell r="V1357">
            <v>1551.2133138287743</v>
          </cell>
          <cell r="W1357">
            <v>1589.7137179506899</v>
          </cell>
          <cell r="X1357">
            <v>1758.5700593378692</v>
          </cell>
          <cell r="Y1357">
            <v>659.22899698422725</v>
          </cell>
          <cell r="Z1357">
            <v>727.7227233270761</v>
          </cell>
          <cell r="AA1357">
            <v>732.75852878937405</v>
          </cell>
          <cell r="AB1357">
            <v>746.45091855846147</v>
          </cell>
          <cell r="AC1357">
            <v>791.7337311598086</v>
          </cell>
          <cell r="AD1357">
            <v>10.384143995805095</v>
          </cell>
          <cell r="AE1357">
            <v>14.375631048319558</v>
          </cell>
          <cell r="AF1357">
            <v>12.78447336946188</v>
          </cell>
          <cell r="AG1357">
            <v>14.682266200063861</v>
          </cell>
          <cell r="AH1357">
            <v>14.446477426928514</v>
          </cell>
        </row>
        <row r="1358">
          <cell r="B1358">
            <v>6762</v>
          </cell>
          <cell r="C1358" t="str">
            <v>KS</v>
          </cell>
          <cell r="D1358" t="str">
            <v>Municipal</v>
          </cell>
          <cell r="E1358">
            <v>6.3455581148547432E-3</v>
          </cell>
          <cell r="F1358">
            <v>0</v>
          </cell>
          <cell r="G1358">
            <v>0</v>
          </cell>
          <cell r="H1358">
            <v>503.5603427659475</v>
          </cell>
          <cell r="I1358">
            <v>11.608880937499999</v>
          </cell>
          <cell r="J1358">
            <v>0</v>
          </cell>
          <cell r="K1358">
            <v>0</v>
          </cell>
          <cell r="L1358">
            <v>0</v>
          </cell>
          <cell r="M1358">
            <v>0</v>
          </cell>
          <cell r="N1358">
            <v>4.9445583298442196E-3</v>
          </cell>
          <cell r="O1358">
            <v>9713.0767387516862</v>
          </cell>
          <cell r="P1358">
            <v>27045.217082502004</v>
          </cell>
          <cell r="Q1358">
            <v>42701.966364372129</v>
          </cell>
          <cell r="R1358">
            <v>54328.808765668728</v>
          </cell>
          <cell r="S1358">
            <v>120618.28013641914</v>
          </cell>
          <cell r="T1358">
            <v>1463.7517840103324</v>
          </cell>
          <cell r="U1358">
            <v>1493.855404980563</v>
          </cell>
          <cell r="V1358">
            <v>1551.2133138287743</v>
          </cell>
          <cell r="W1358">
            <v>1589.7137179506899</v>
          </cell>
          <cell r="X1358">
            <v>1758.5700593378692</v>
          </cell>
          <cell r="Y1358">
            <v>659.22899698422725</v>
          </cell>
          <cell r="Z1358">
            <v>727.7227233270761</v>
          </cell>
          <cell r="AA1358">
            <v>732.75852878937405</v>
          </cell>
          <cell r="AB1358">
            <v>746.45091855846147</v>
          </cell>
          <cell r="AC1358">
            <v>791.7337311598086</v>
          </cell>
          <cell r="AD1358">
            <v>10.384143995805095</v>
          </cell>
          <cell r="AE1358">
            <v>14.375631048319558</v>
          </cell>
          <cell r="AF1358">
            <v>12.78447336946188</v>
          </cell>
          <cell r="AG1358">
            <v>14.682266200063861</v>
          </cell>
          <cell r="AH1358">
            <v>14.446477426928514</v>
          </cell>
        </row>
        <row r="1359">
          <cell r="B1359">
            <v>6931</v>
          </cell>
          <cell r="C1359" t="str">
            <v>KS</v>
          </cell>
          <cell r="D1359" t="str">
            <v>Municipal</v>
          </cell>
          <cell r="E1359">
            <v>6.3455581148547432E-3</v>
          </cell>
          <cell r="F1359">
            <v>0</v>
          </cell>
          <cell r="G1359">
            <v>0</v>
          </cell>
          <cell r="H1359">
            <v>503.5603427659475</v>
          </cell>
          <cell r="I1359">
            <v>11.608880937499999</v>
          </cell>
          <cell r="J1359">
            <v>0</v>
          </cell>
          <cell r="K1359">
            <v>0</v>
          </cell>
          <cell r="L1359">
            <v>0</v>
          </cell>
          <cell r="M1359">
            <v>0</v>
          </cell>
          <cell r="N1359">
            <v>4.9445583298442196E-3</v>
          </cell>
          <cell r="O1359">
            <v>9713.0767387516862</v>
          </cell>
          <cell r="P1359">
            <v>27045.217082502004</v>
          </cell>
          <cell r="Q1359">
            <v>42701.966364372129</v>
          </cell>
          <cell r="R1359">
            <v>54328.808765668728</v>
          </cell>
          <cell r="S1359">
            <v>120618.28013641914</v>
          </cell>
          <cell r="T1359">
            <v>1463.7517840103324</v>
          </cell>
          <cell r="U1359">
            <v>1493.855404980563</v>
          </cell>
          <cell r="V1359">
            <v>1551.2133138287743</v>
          </cell>
          <cell r="W1359">
            <v>1589.7137179506899</v>
          </cell>
          <cell r="X1359">
            <v>1758.5700593378692</v>
          </cell>
          <cell r="Y1359">
            <v>659.22899698422725</v>
          </cell>
          <cell r="Z1359">
            <v>727.7227233270761</v>
          </cell>
          <cell r="AA1359">
            <v>732.75852878937405</v>
          </cell>
          <cell r="AB1359">
            <v>746.45091855846147</v>
          </cell>
          <cell r="AC1359">
            <v>791.7337311598086</v>
          </cell>
          <cell r="AD1359">
            <v>10.384143995805095</v>
          </cell>
          <cell r="AE1359">
            <v>14.375631048319558</v>
          </cell>
          <cell r="AF1359">
            <v>12.78447336946188</v>
          </cell>
          <cell r="AG1359">
            <v>14.682266200063861</v>
          </cell>
          <cell r="AH1359">
            <v>14.446477426928514</v>
          </cell>
        </row>
        <row r="1360">
          <cell r="B1360">
            <v>6941</v>
          </cell>
          <cell r="C1360" t="str">
            <v>KS</v>
          </cell>
          <cell r="D1360" t="str">
            <v>Municipal</v>
          </cell>
          <cell r="E1360">
            <v>6.3455581148547432E-3</v>
          </cell>
          <cell r="F1360">
            <v>1</v>
          </cell>
          <cell r="G1360">
            <v>8279.6844181459564</v>
          </cell>
          <cell r="H1360">
            <v>8279.6844181459564</v>
          </cell>
          <cell r="I1360">
            <v>11.608880937499999</v>
          </cell>
          <cell r="J1360">
            <v>11000</v>
          </cell>
          <cell r="K1360">
            <v>83956</v>
          </cell>
          <cell r="L1360">
            <v>10140</v>
          </cell>
          <cell r="M1360">
            <v>0.11419590461104627</v>
          </cell>
          <cell r="N1360">
            <v>0.11419590461104627</v>
          </cell>
          <cell r="O1360">
            <v>9713.0767387516862</v>
          </cell>
          <cell r="P1360">
            <v>27045.217082502004</v>
          </cell>
          <cell r="Q1360">
            <v>42701.966364372129</v>
          </cell>
          <cell r="R1360">
            <v>54328.808765668728</v>
          </cell>
          <cell r="S1360">
            <v>120618.28013641914</v>
          </cell>
          <cell r="T1360">
            <v>1463.7517840103324</v>
          </cell>
          <cell r="U1360">
            <v>1493.855404980563</v>
          </cell>
          <cell r="V1360">
            <v>1551.2133138287743</v>
          </cell>
          <cell r="W1360">
            <v>1589.7137179506899</v>
          </cell>
          <cell r="X1360">
            <v>1758.5700593378692</v>
          </cell>
          <cell r="Y1360">
            <v>659.22899698422725</v>
          </cell>
          <cell r="Z1360">
            <v>727.7227233270761</v>
          </cell>
          <cell r="AA1360">
            <v>732.75852878937405</v>
          </cell>
          <cell r="AB1360">
            <v>746.45091855846147</v>
          </cell>
          <cell r="AC1360">
            <v>791.7337311598086</v>
          </cell>
          <cell r="AD1360">
            <v>10.384143995805095</v>
          </cell>
          <cell r="AE1360">
            <v>14.375631048319558</v>
          </cell>
          <cell r="AF1360">
            <v>12.78447336946188</v>
          </cell>
          <cell r="AG1360">
            <v>14.682266200063861</v>
          </cell>
          <cell r="AH1360">
            <v>14.446477426928514</v>
          </cell>
        </row>
        <row r="1361">
          <cell r="B1361">
            <v>6949</v>
          </cell>
          <cell r="C1361" t="str">
            <v>KS</v>
          </cell>
          <cell r="D1361" t="str">
            <v>Municipal</v>
          </cell>
          <cell r="E1361">
            <v>6.3455581148547432E-3</v>
          </cell>
          <cell r="F1361">
            <v>0</v>
          </cell>
          <cell r="G1361">
            <v>0</v>
          </cell>
          <cell r="H1361">
            <v>503.5603427659475</v>
          </cell>
          <cell r="I1361">
            <v>11.608880937499999</v>
          </cell>
          <cell r="J1361">
            <v>0</v>
          </cell>
          <cell r="K1361">
            <v>0</v>
          </cell>
          <cell r="L1361">
            <v>0</v>
          </cell>
          <cell r="M1361">
            <v>0</v>
          </cell>
          <cell r="N1361">
            <v>4.9445583298442196E-3</v>
          </cell>
          <cell r="O1361">
            <v>9713.0767387516862</v>
          </cell>
          <cell r="P1361">
            <v>27045.217082502004</v>
          </cell>
          <cell r="Q1361">
            <v>42701.966364372129</v>
          </cell>
          <cell r="R1361">
            <v>54328.808765668728</v>
          </cell>
          <cell r="S1361">
            <v>120618.28013641914</v>
          </cell>
          <cell r="T1361">
            <v>1463.7517840103324</v>
          </cell>
          <cell r="U1361">
            <v>1493.855404980563</v>
          </cell>
          <cell r="V1361">
            <v>1551.2133138287743</v>
          </cell>
          <cell r="W1361">
            <v>1589.7137179506899</v>
          </cell>
          <cell r="X1361">
            <v>1758.5700593378692</v>
          </cell>
          <cell r="Y1361">
            <v>659.22899698422725</v>
          </cell>
          <cell r="Z1361">
            <v>727.7227233270761</v>
          </cell>
          <cell r="AA1361">
            <v>732.75852878937405</v>
          </cell>
          <cell r="AB1361">
            <v>746.45091855846147</v>
          </cell>
          <cell r="AC1361">
            <v>791.7337311598086</v>
          </cell>
          <cell r="AD1361">
            <v>10.384143995805095</v>
          </cell>
          <cell r="AE1361">
            <v>14.375631048319558</v>
          </cell>
          <cell r="AF1361">
            <v>12.78447336946188</v>
          </cell>
          <cell r="AG1361">
            <v>14.682266200063861</v>
          </cell>
          <cell r="AH1361">
            <v>14.446477426928514</v>
          </cell>
        </row>
        <row r="1362">
          <cell r="B1362">
            <v>6965</v>
          </cell>
          <cell r="C1362" t="str">
            <v>KS</v>
          </cell>
          <cell r="D1362" t="str">
            <v>Municipal</v>
          </cell>
          <cell r="E1362">
            <v>6.3455581148547432E-3</v>
          </cell>
          <cell r="F1362">
            <v>0</v>
          </cell>
          <cell r="G1362">
            <v>0</v>
          </cell>
          <cell r="H1362">
            <v>503.5603427659475</v>
          </cell>
          <cell r="I1362">
            <v>11.608880937499999</v>
          </cell>
          <cell r="J1362">
            <v>0</v>
          </cell>
          <cell r="K1362">
            <v>0</v>
          </cell>
          <cell r="L1362">
            <v>0</v>
          </cell>
          <cell r="M1362">
            <v>0</v>
          </cell>
          <cell r="N1362">
            <v>4.9445583298442196E-3</v>
          </cell>
          <cell r="O1362">
            <v>9713.0767387516862</v>
          </cell>
          <cell r="P1362">
            <v>27045.217082502004</v>
          </cell>
          <cell r="Q1362">
            <v>42701.966364372129</v>
          </cell>
          <cell r="R1362">
            <v>54328.808765668728</v>
          </cell>
          <cell r="S1362">
            <v>120618.28013641914</v>
          </cell>
          <cell r="T1362">
            <v>1463.7517840103324</v>
          </cell>
          <cell r="U1362">
            <v>1493.855404980563</v>
          </cell>
          <cell r="V1362">
            <v>1551.2133138287743</v>
          </cell>
          <cell r="W1362">
            <v>1589.7137179506899</v>
          </cell>
          <cell r="X1362">
            <v>1758.5700593378692</v>
          </cell>
          <cell r="Y1362">
            <v>659.22899698422725</v>
          </cell>
          <cell r="Z1362">
            <v>727.7227233270761</v>
          </cell>
          <cell r="AA1362">
            <v>732.75852878937405</v>
          </cell>
          <cell r="AB1362">
            <v>746.45091855846147</v>
          </cell>
          <cell r="AC1362">
            <v>791.7337311598086</v>
          </cell>
          <cell r="AD1362">
            <v>10.384143995805095</v>
          </cell>
          <cell r="AE1362">
            <v>14.375631048319558</v>
          </cell>
          <cell r="AF1362">
            <v>12.78447336946188</v>
          </cell>
          <cell r="AG1362">
            <v>14.682266200063861</v>
          </cell>
          <cell r="AH1362">
            <v>14.446477426928514</v>
          </cell>
        </row>
        <row r="1363">
          <cell r="B1363">
            <v>7257</v>
          </cell>
          <cell r="C1363" t="str">
            <v>KS</v>
          </cell>
          <cell r="D1363" t="str">
            <v>Municipal</v>
          </cell>
          <cell r="E1363">
            <v>6.3455581148547432E-3</v>
          </cell>
          <cell r="F1363">
            <v>0</v>
          </cell>
          <cell r="G1363">
            <v>0</v>
          </cell>
          <cell r="H1363">
            <v>503.5603427659475</v>
          </cell>
          <cell r="I1363">
            <v>11.608880937499999</v>
          </cell>
          <cell r="J1363">
            <v>0</v>
          </cell>
          <cell r="K1363">
            <v>0</v>
          </cell>
          <cell r="L1363">
            <v>0</v>
          </cell>
          <cell r="M1363">
            <v>0</v>
          </cell>
          <cell r="N1363">
            <v>4.9445583298442196E-3</v>
          </cell>
          <cell r="O1363">
            <v>9713.0767387516862</v>
          </cell>
          <cell r="P1363">
            <v>27045.217082502004</v>
          </cell>
          <cell r="Q1363">
            <v>42701.966364372129</v>
          </cell>
          <cell r="R1363">
            <v>54328.808765668728</v>
          </cell>
          <cell r="S1363">
            <v>120618.28013641914</v>
          </cell>
          <cell r="T1363">
            <v>1463.7517840103324</v>
          </cell>
          <cell r="U1363">
            <v>1493.855404980563</v>
          </cell>
          <cell r="V1363">
            <v>1551.2133138287743</v>
          </cell>
          <cell r="W1363">
            <v>1589.7137179506899</v>
          </cell>
          <cell r="X1363">
            <v>1758.5700593378692</v>
          </cell>
          <cell r="Y1363">
            <v>659.22899698422725</v>
          </cell>
          <cell r="Z1363">
            <v>727.7227233270761</v>
          </cell>
          <cell r="AA1363">
            <v>732.75852878937405</v>
          </cell>
          <cell r="AB1363">
            <v>746.45091855846147</v>
          </cell>
          <cell r="AC1363">
            <v>791.7337311598086</v>
          </cell>
          <cell r="AD1363">
            <v>10.384143995805095</v>
          </cell>
          <cell r="AE1363">
            <v>14.375631048319558</v>
          </cell>
          <cell r="AF1363">
            <v>12.78447336946188</v>
          </cell>
          <cell r="AG1363">
            <v>14.682266200063861</v>
          </cell>
          <cell r="AH1363">
            <v>14.446477426928514</v>
          </cell>
        </row>
        <row r="1364">
          <cell r="B1364">
            <v>7269</v>
          </cell>
          <cell r="C1364" t="str">
            <v>KS</v>
          </cell>
          <cell r="D1364" t="str">
            <v>Municipal</v>
          </cell>
          <cell r="E1364">
            <v>6.3455581148547432E-3</v>
          </cell>
          <cell r="F1364">
            <v>0</v>
          </cell>
          <cell r="G1364">
            <v>0</v>
          </cell>
          <cell r="H1364">
            <v>503.5603427659475</v>
          </cell>
          <cell r="I1364">
            <v>11.608880937499999</v>
          </cell>
          <cell r="J1364">
            <v>0</v>
          </cell>
          <cell r="K1364">
            <v>0</v>
          </cell>
          <cell r="L1364">
            <v>0</v>
          </cell>
          <cell r="M1364">
            <v>0</v>
          </cell>
          <cell r="N1364">
            <v>4.9445583298442196E-3</v>
          </cell>
          <cell r="O1364">
            <v>9713.0767387516862</v>
          </cell>
          <cell r="P1364">
            <v>27045.217082502004</v>
          </cell>
          <cell r="Q1364">
            <v>42701.966364372129</v>
          </cell>
          <cell r="R1364">
            <v>54328.808765668728</v>
          </cell>
          <cell r="S1364">
            <v>120618.28013641914</v>
          </cell>
          <cell r="T1364">
            <v>1463.7517840103324</v>
          </cell>
          <cell r="U1364">
            <v>1493.855404980563</v>
          </cell>
          <cell r="V1364">
            <v>1551.2133138287743</v>
          </cell>
          <cell r="W1364">
            <v>1589.7137179506899</v>
          </cell>
          <cell r="X1364">
            <v>1758.5700593378692</v>
          </cell>
          <cell r="Y1364">
            <v>659.22899698422725</v>
          </cell>
          <cell r="Z1364">
            <v>727.7227233270761</v>
          </cell>
          <cell r="AA1364">
            <v>732.75852878937405</v>
          </cell>
          <cell r="AB1364">
            <v>746.45091855846147</v>
          </cell>
          <cell r="AC1364">
            <v>791.7337311598086</v>
          </cell>
          <cell r="AD1364">
            <v>10.384143995805095</v>
          </cell>
          <cell r="AE1364">
            <v>14.375631048319558</v>
          </cell>
          <cell r="AF1364">
            <v>12.78447336946188</v>
          </cell>
          <cell r="AG1364">
            <v>14.682266200063861</v>
          </cell>
          <cell r="AH1364">
            <v>14.446477426928514</v>
          </cell>
        </row>
        <row r="1365">
          <cell r="B1365">
            <v>7287</v>
          </cell>
          <cell r="C1365" t="str">
            <v>KS</v>
          </cell>
          <cell r="D1365" t="str">
            <v>Municipal</v>
          </cell>
          <cell r="E1365">
            <v>6.3455581148547432E-3</v>
          </cell>
          <cell r="F1365">
            <v>0</v>
          </cell>
          <cell r="G1365">
            <v>0</v>
          </cell>
          <cell r="H1365">
            <v>503.5603427659475</v>
          </cell>
          <cell r="I1365">
            <v>11.608880937499999</v>
          </cell>
          <cell r="J1365">
            <v>0</v>
          </cell>
          <cell r="K1365">
            <v>0</v>
          </cell>
          <cell r="L1365">
            <v>0</v>
          </cell>
          <cell r="M1365">
            <v>0</v>
          </cell>
          <cell r="N1365">
            <v>4.9445583298442196E-3</v>
          </cell>
          <cell r="O1365">
            <v>9713.0767387516862</v>
          </cell>
          <cell r="P1365">
            <v>27045.217082502004</v>
          </cell>
          <cell r="Q1365">
            <v>42701.966364372129</v>
          </cell>
          <cell r="R1365">
            <v>54328.808765668728</v>
          </cell>
          <cell r="S1365">
            <v>120618.28013641914</v>
          </cell>
          <cell r="T1365">
            <v>1463.7517840103324</v>
          </cell>
          <cell r="U1365">
            <v>1493.855404980563</v>
          </cell>
          <cell r="V1365">
            <v>1551.2133138287743</v>
          </cell>
          <cell r="W1365">
            <v>1589.7137179506899</v>
          </cell>
          <cell r="X1365">
            <v>1758.5700593378692</v>
          </cell>
          <cell r="Y1365">
            <v>659.22899698422725</v>
          </cell>
          <cell r="Z1365">
            <v>727.7227233270761</v>
          </cell>
          <cell r="AA1365">
            <v>732.75852878937405</v>
          </cell>
          <cell r="AB1365">
            <v>746.45091855846147</v>
          </cell>
          <cell r="AC1365">
            <v>791.7337311598086</v>
          </cell>
          <cell r="AD1365">
            <v>10.384143995805095</v>
          </cell>
          <cell r="AE1365">
            <v>14.375631048319558</v>
          </cell>
          <cell r="AF1365">
            <v>12.78447336946188</v>
          </cell>
          <cell r="AG1365">
            <v>14.682266200063861</v>
          </cell>
          <cell r="AH1365">
            <v>14.446477426928514</v>
          </cell>
        </row>
        <row r="1366">
          <cell r="B1366">
            <v>7374</v>
          </cell>
          <cell r="C1366" t="str">
            <v>KS</v>
          </cell>
          <cell r="D1366" t="str">
            <v>Municipal</v>
          </cell>
          <cell r="E1366">
            <v>6.3455581148547432E-3</v>
          </cell>
          <cell r="F1366">
            <v>0</v>
          </cell>
          <cell r="G1366">
            <v>0</v>
          </cell>
          <cell r="H1366">
            <v>503.5603427659475</v>
          </cell>
          <cell r="I1366">
            <v>11.608880937499999</v>
          </cell>
          <cell r="J1366">
            <v>0</v>
          </cell>
          <cell r="K1366">
            <v>0</v>
          </cell>
          <cell r="L1366">
            <v>0</v>
          </cell>
          <cell r="M1366">
            <v>0</v>
          </cell>
          <cell r="N1366">
            <v>4.9445583298442196E-3</v>
          </cell>
          <cell r="O1366">
            <v>9713.0767387516862</v>
          </cell>
          <cell r="P1366">
            <v>27045.217082502004</v>
          </cell>
          <cell r="Q1366">
            <v>42701.966364372129</v>
          </cell>
          <cell r="R1366">
            <v>54328.808765668728</v>
          </cell>
          <cell r="S1366">
            <v>120618.28013641914</v>
          </cell>
          <cell r="T1366">
            <v>1463.7517840103324</v>
          </cell>
          <cell r="U1366">
            <v>1493.855404980563</v>
          </cell>
          <cell r="V1366">
            <v>1551.2133138287743</v>
          </cell>
          <cell r="W1366">
            <v>1589.7137179506899</v>
          </cell>
          <cell r="X1366">
            <v>1758.5700593378692</v>
          </cell>
          <cell r="Y1366">
            <v>659.22899698422725</v>
          </cell>
          <cell r="Z1366">
            <v>727.7227233270761</v>
          </cell>
          <cell r="AA1366">
            <v>732.75852878937405</v>
          </cell>
          <cell r="AB1366">
            <v>746.45091855846147</v>
          </cell>
          <cell r="AC1366">
            <v>791.7337311598086</v>
          </cell>
          <cell r="AD1366">
            <v>10.384143995805095</v>
          </cell>
          <cell r="AE1366">
            <v>14.375631048319558</v>
          </cell>
          <cell r="AF1366">
            <v>12.78447336946188</v>
          </cell>
          <cell r="AG1366">
            <v>14.682266200063861</v>
          </cell>
          <cell r="AH1366">
            <v>14.446477426928514</v>
          </cell>
        </row>
        <row r="1367">
          <cell r="B1367">
            <v>8279</v>
          </cell>
          <cell r="C1367" t="str">
            <v>KS</v>
          </cell>
          <cell r="D1367" t="str">
            <v>Municipal</v>
          </cell>
          <cell r="E1367">
            <v>6.3455581148547432E-3</v>
          </cell>
          <cell r="F1367">
            <v>0</v>
          </cell>
          <cell r="G1367">
            <v>0</v>
          </cell>
          <cell r="H1367">
            <v>503.5603427659475</v>
          </cell>
          <cell r="I1367">
            <v>11.608880937499999</v>
          </cell>
          <cell r="J1367">
            <v>0</v>
          </cell>
          <cell r="K1367">
            <v>0</v>
          </cell>
          <cell r="L1367">
            <v>0</v>
          </cell>
          <cell r="M1367">
            <v>0</v>
          </cell>
          <cell r="N1367">
            <v>4.9445583298442196E-3</v>
          </cell>
          <cell r="O1367">
            <v>9713.0767387516862</v>
          </cell>
          <cell r="P1367">
            <v>27045.217082502004</v>
          </cell>
          <cell r="Q1367">
            <v>42701.966364372129</v>
          </cell>
          <cell r="R1367">
            <v>54328.808765668728</v>
          </cell>
          <cell r="S1367">
            <v>120618.28013641914</v>
          </cell>
          <cell r="T1367">
            <v>1463.7517840103324</v>
          </cell>
          <cell r="U1367">
            <v>1493.855404980563</v>
          </cell>
          <cell r="V1367">
            <v>1551.2133138287743</v>
          </cell>
          <cell r="W1367">
            <v>1589.7137179506899</v>
          </cell>
          <cell r="X1367">
            <v>1758.5700593378692</v>
          </cell>
          <cell r="Y1367">
            <v>659.22899698422725</v>
          </cell>
          <cell r="Z1367">
            <v>727.7227233270761</v>
          </cell>
          <cell r="AA1367">
            <v>732.75852878937405</v>
          </cell>
          <cell r="AB1367">
            <v>746.45091855846147</v>
          </cell>
          <cell r="AC1367">
            <v>791.7337311598086</v>
          </cell>
          <cell r="AD1367">
            <v>10.384143995805095</v>
          </cell>
          <cell r="AE1367">
            <v>14.375631048319558</v>
          </cell>
          <cell r="AF1367">
            <v>12.78447336946188</v>
          </cell>
          <cell r="AG1367">
            <v>14.682266200063861</v>
          </cell>
          <cell r="AH1367">
            <v>14.446477426928514</v>
          </cell>
        </row>
        <row r="1368">
          <cell r="B1368">
            <v>8490</v>
          </cell>
          <cell r="C1368" t="str">
            <v>KS</v>
          </cell>
          <cell r="D1368" t="str">
            <v>Municipal</v>
          </cell>
          <cell r="E1368">
            <v>6.3455581148547432E-3</v>
          </cell>
          <cell r="F1368">
            <v>0</v>
          </cell>
          <cell r="G1368">
            <v>0</v>
          </cell>
          <cell r="H1368">
            <v>503.5603427659475</v>
          </cell>
          <cell r="I1368">
            <v>11.608880937499999</v>
          </cell>
          <cell r="J1368">
            <v>0</v>
          </cell>
          <cell r="K1368">
            <v>0</v>
          </cell>
          <cell r="L1368">
            <v>0</v>
          </cell>
          <cell r="M1368">
            <v>0</v>
          </cell>
          <cell r="N1368">
            <v>4.9445583298442196E-3</v>
          </cell>
          <cell r="O1368">
            <v>9713.0767387516862</v>
          </cell>
          <cell r="P1368">
            <v>27045.217082502004</v>
          </cell>
          <cell r="Q1368">
            <v>42701.966364372129</v>
          </cell>
          <cell r="R1368">
            <v>54328.808765668728</v>
          </cell>
          <cell r="S1368">
            <v>120618.28013641914</v>
          </cell>
          <cell r="T1368">
            <v>1463.7517840103324</v>
          </cell>
          <cell r="U1368">
            <v>1493.855404980563</v>
          </cell>
          <cell r="V1368">
            <v>1551.2133138287743</v>
          </cell>
          <cell r="W1368">
            <v>1589.7137179506899</v>
          </cell>
          <cell r="X1368">
            <v>1758.5700593378692</v>
          </cell>
          <cell r="Y1368">
            <v>659.22899698422725</v>
          </cell>
          <cell r="Z1368">
            <v>727.7227233270761</v>
          </cell>
          <cell r="AA1368">
            <v>732.75852878937405</v>
          </cell>
          <cell r="AB1368">
            <v>746.45091855846147</v>
          </cell>
          <cell r="AC1368">
            <v>791.7337311598086</v>
          </cell>
          <cell r="AD1368">
            <v>10.384143995805095</v>
          </cell>
          <cell r="AE1368">
            <v>14.375631048319558</v>
          </cell>
          <cell r="AF1368">
            <v>12.78447336946188</v>
          </cell>
          <cell r="AG1368">
            <v>14.682266200063861</v>
          </cell>
          <cell r="AH1368">
            <v>14.446477426928514</v>
          </cell>
        </row>
        <row r="1369">
          <cell r="B1369">
            <v>8497</v>
          </cell>
          <cell r="C1369" t="str">
            <v>KS</v>
          </cell>
          <cell r="D1369" t="str">
            <v>Municipal</v>
          </cell>
          <cell r="E1369">
            <v>6.3455581148547432E-3</v>
          </cell>
          <cell r="F1369">
            <v>0</v>
          </cell>
          <cell r="G1369">
            <v>0</v>
          </cell>
          <cell r="H1369">
            <v>503.5603427659475</v>
          </cell>
          <cell r="I1369">
            <v>11.608880937499999</v>
          </cell>
          <cell r="J1369">
            <v>0</v>
          </cell>
          <cell r="K1369">
            <v>0</v>
          </cell>
          <cell r="L1369">
            <v>0</v>
          </cell>
          <cell r="M1369">
            <v>0</v>
          </cell>
          <cell r="N1369">
            <v>4.9445583298442196E-3</v>
          </cell>
          <cell r="O1369">
            <v>9713.0767387516862</v>
          </cell>
          <cell r="P1369">
            <v>27045.217082502004</v>
          </cell>
          <cell r="Q1369">
            <v>42701.966364372129</v>
          </cell>
          <cell r="R1369">
            <v>54328.808765668728</v>
          </cell>
          <cell r="S1369">
            <v>120618.28013641914</v>
          </cell>
          <cell r="T1369">
            <v>1463.7517840103324</v>
          </cell>
          <cell r="U1369">
            <v>1493.855404980563</v>
          </cell>
          <cell r="V1369">
            <v>1551.2133138287743</v>
          </cell>
          <cell r="W1369">
            <v>1589.7137179506899</v>
          </cell>
          <cell r="X1369">
            <v>1758.5700593378692</v>
          </cell>
          <cell r="Y1369">
            <v>659.22899698422725</v>
          </cell>
          <cell r="Z1369">
            <v>727.7227233270761</v>
          </cell>
          <cell r="AA1369">
            <v>732.75852878937405</v>
          </cell>
          <cell r="AB1369">
            <v>746.45091855846147</v>
          </cell>
          <cell r="AC1369">
            <v>791.7337311598086</v>
          </cell>
          <cell r="AD1369">
            <v>10.384143995805095</v>
          </cell>
          <cell r="AE1369">
            <v>14.375631048319558</v>
          </cell>
          <cell r="AF1369">
            <v>12.78447336946188</v>
          </cell>
          <cell r="AG1369">
            <v>14.682266200063861</v>
          </cell>
          <cell r="AH1369">
            <v>14.446477426928514</v>
          </cell>
        </row>
        <row r="1370">
          <cell r="B1370">
            <v>8599</v>
          </cell>
          <cell r="C1370" t="str">
            <v>KS</v>
          </cell>
          <cell r="D1370" t="str">
            <v>Municipal</v>
          </cell>
          <cell r="E1370">
            <v>6.3455581148547432E-3</v>
          </cell>
          <cell r="F1370">
            <v>0</v>
          </cell>
          <cell r="G1370">
            <v>0</v>
          </cell>
          <cell r="H1370">
            <v>503.5603427659475</v>
          </cell>
          <cell r="I1370">
            <v>11.608880937499999</v>
          </cell>
          <cell r="J1370">
            <v>0</v>
          </cell>
          <cell r="K1370">
            <v>0</v>
          </cell>
          <cell r="L1370">
            <v>0</v>
          </cell>
          <cell r="M1370">
            <v>0</v>
          </cell>
          <cell r="N1370">
            <v>4.9445583298442196E-3</v>
          </cell>
          <cell r="O1370">
            <v>9713.0767387516862</v>
          </cell>
          <cell r="P1370">
            <v>27045.217082502004</v>
          </cell>
          <cell r="Q1370">
            <v>42701.966364372129</v>
          </cell>
          <cell r="R1370">
            <v>54328.808765668728</v>
          </cell>
          <cell r="S1370">
            <v>120618.28013641914</v>
          </cell>
          <cell r="T1370">
            <v>1463.7517840103324</v>
          </cell>
          <cell r="U1370">
            <v>1493.855404980563</v>
          </cell>
          <cell r="V1370">
            <v>1551.2133138287743</v>
          </cell>
          <cell r="W1370">
            <v>1589.7137179506899</v>
          </cell>
          <cell r="X1370">
            <v>1758.5700593378692</v>
          </cell>
          <cell r="Y1370">
            <v>659.22899698422725</v>
          </cell>
          <cell r="Z1370">
            <v>727.7227233270761</v>
          </cell>
          <cell r="AA1370">
            <v>732.75852878937405</v>
          </cell>
          <cell r="AB1370">
            <v>746.45091855846147</v>
          </cell>
          <cell r="AC1370">
            <v>791.7337311598086</v>
          </cell>
          <cell r="AD1370">
            <v>10.384143995805095</v>
          </cell>
          <cell r="AE1370">
            <v>14.375631048319558</v>
          </cell>
          <cell r="AF1370">
            <v>12.78447336946188</v>
          </cell>
          <cell r="AG1370">
            <v>14.682266200063861</v>
          </cell>
          <cell r="AH1370">
            <v>14.446477426928514</v>
          </cell>
        </row>
        <row r="1371">
          <cell r="B1371">
            <v>8629</v>
          </cell>
          <cell r="C1371" t="str">
            <v>KS</v>
          </cell>
          <cell r="D1371" t="str">
            <v>Municipal</v>
          </cell>
          <cell r="E1371">
            <v>6.3455581148547432E-3</v>
          </cell>
          <cell r="F1371">
            <v>0</v>
          </cell>
          <cell r="G1371">
            <v>0</v>
          </cell>
          <cell r="H1371">
            <v>503.5603427659475</v>
          </cell>
          <cell r="I1371">
            <v>11.608880937499999</v>
          </cell>
          <cell r="J1371">
            <v>0</v>
          </cell>
          <cell r="K1371">
            <v>0</v>
          </cell>
          <cell r="L1371">
            <v>0</v>
          </cell>
          <cell r="M1371">
            <v>0</v>
          </cell>
          <cell r="N1371">
            <v>4.9445583298442196E-3</v>
          </cell>
          <cell r="O1371">
            <v>9713.0767387516862</v>
          </cell>
          <cell r="P1371">
            <v>27045.217082502004</v>
          </cell>
          <cell r="Q1371">
            <v>42701.966364372129</v>
          </cell>
          <cell r="R1371">
            <v>54328.808765668728</v>
          </cell>
          <cell r="S1371">
            <v>120618.28013641914</v>
          </cell>
          <cell r="T1371">
            <v>1463.7517840103324</v>
          </cell>
          <cell r="U1371">
            <v>1493.855404980563</v>
          </cell>
          <cell r="V1371">
            <v>1551.2133138287743</v>
          </cell>
          <cell r="W1371">
            <v>1589.7137179506899</v>
          </cell>
          <cell r="X1371">
            <v>1758.5700593378692</v>
          </cell>
          <cell r="Y1371">
            <v>659.22899698422725</v>
          </cell>
          <cell r="Z1371">
            <v>727.7227233270761</v>
          </cell>
          <cell r="AA1371">
            <v>732.75852878937405</v>
          </cell>
          <cell r="AB1371">
            <v>746.45091855846147</v>
          </cell>
          <cell r="AC1371">
            <v>791.7337311598086</v>
          </cell>
          <cell r="AD1371">
            <v>10.384143995805095</v>
          </cell>
          <cell r="AE1371">
            <v>14.375631048319558</v>
          </cell>
          <cell r="AF1371">
            <v>12.78447336946188</v>
          </cell>
          <cell r="AG1371">
            <v>14.682266200063861</v>
          </cell>
          <cell r="AH1371">
            <v>14.446477426928514</v>
          </cell>
        </row>
        <row r="1372">
          <cell r="B1372">
            <v>8703</v>
          </cell>
          <cell r="C1372" t="str">
            <v>KS</v>
          </cell>
          <cell r="D1372" t="str">
            <v>Municipal</v>
          </cell>
          <cell r="E1372">
            <v>6.3455581148547432E-3</v>
          </cell>
          <cell r="F1372">
            <v>0</v>
          </cell>
          <cell r="G1372">
            <v>0</v>
          </cell>
          <cell r="H1372">
            <v>503.5603427659475</v>
          </cell>
          <cell r="I1372">
            <v>11.608880937499999</v>
          </cell>
          <cell r="J1372">
            <v>0</v>
          </cell>
          <cell r="K1372">
            <v>0</v>
          </cell>
          <cell r="L1372">
            <v>0</v>
          </cell>
          <cell r="M1372">
            <v>0</v>
          </cell>
          <cell r="N1372">
            <v>4.9445583298442196E-3</v>
          </cell>
          <cell r="O1372">
            <v>9713.0767387516862</v>
          </cell>
          <cell r="P1372">
            <v>27045.217082502004</v>
          </cell>
          <cell r="Q1372">
            <v>42701.966364372129</v>
          </cell>
          <cell r="R1372">
            <v>54328.808765668728</v>
          </cell>
          <cell r="S1372">
            <v>120618.28013641914</v>
          </cell>
          <cell r="T1372">
            <v>1463.7517840103324</v>
          </cell>
          <cell r="U1372">
            <v>1493.855404980563</v>
          </cell>
          <cell r="V1372">
            <v>1551.2133138287743</v>
          </cell>
          <cell r="W1372">
            <v>1589.7137179506899</v>
          </cell>
          <cell r="X1372">
            <v>1758.5700593378692</v>
          </cell>
          <cell r="Y1372">
            <v>659.22899698422725</v>
          </cell>
          <cell r="Z1372">
            <v>727.7227233270761</v>
          </cell>
          <cell r="AA1372">
            <v>732.75852878937405</v>
          </cell>
          <cell r="AB1372">
            <v>746.45091855846147</v>
          </cell>
          <cell r="AC1372">
            <v>791.7337311598086</v>
          </cell>
          <cell r="AD1372">
            <v>10.384143995805095</v>
          </cell>
          <cell r="AE1372">
            <v>14.375631048319558</v>
          </cell>
          <cell r="AF1372">
            <v>12.78447336946188</v>
          </cell>
          <cell r="AG1372">
            <v>14.682266200063861</v>
          </cell>
          <cell r="AH1372">
            <v>14.446477426928514</v>
          </cell>
        </row>
        <row r="1373">
          <cell r="B1373">
            <v>8770</v>
          </cell>
          <cell r="C1373" t="str">
            <v>KS</v>
          </cell>
          <cell r="D1373" t="str">
            <v>Municipal</v>
          </cell>
          <cell r="E1373">
            <v>6.3455581148547432E-3</v>
          </cell>
          <cell r="F1373">
            <v>0</v>
          </cell>
          <cell r="G1373">
            <v>0</v>
          </cell>
          <cell r="H1373">
            <v>503.5603427659475</v>
          </cell>
          <cell r="I1373">
            <v>11.608880937499999</v>
          </cell>
          <cell r="J1373">
            <v>0</v>
          </cell>
          <cell r="K1373">
            <v>0</v>
          </cell>
          <cell r="L1373">
            <v>0</v>
          </cell>
          <cell r="M1373">
            <v>0</v>
          </cell>
          <cell r="N1373">
            <v>4.9445583298442196E-3</v>
          </cell>
          <cell r="O1373">
            <v>9713.0767387516862</v>
          </cell>
          <cell r="P1373">
            <v>27045.217082502004</v>
          </cell>
          <cell r="Q1373">
            <v>42701.966364372129</v>
          </cell>
          <cell r="R1373">
            <v>54328.808765668728</v>
          </cell>
          <cell r="S1373">
            <v>120618.28013641914</v>
          </cell>
          <cell r="T1373">
            <v>1463.7517840103324</v>
          </cell>
          <cell r="U1373">
            <v>1493.855404980563</v>
          </cell>
          <cell r="V1373">
            <v>1551.2133138287743</v>
          </cell>
          <cell r="W1373">
            <v>1589.7137179506899</v>
          </cell>
          <cell r="X1373">
            <v>1758.5700593378692</v>
          </cell>
          <cell r="Y1373">
            <v>659.22899698422725</v>
          </cell>
          <cell r="Z1373">
            <v>727.7227233270761</v>
          </cell>
          <cell r="AA1373">
            <v>732.75852878937405</v>
          </cell>
          <cell r="AB1373">
            <v>746.45091855846147</v>
          </cell>
          <cell r="AC1373">
            <v>791.7337311598086</v>
          </cell>
          <cell r="AD1373">
            <v>10.384143995805095</v>
          </cell>
          <cell r="AE1373">
            <v>14.375631048319558</v>
          </cell>
          <cell r="AF1373">
            <v>12.78447336946188</v>
          </cell>
          <cell r="AG1373">
            <v>14.682266200063861</v>
          </cell>
          <cell r="AH1373">
            <v>14.446477426928514</v>
          </cell>
        </row>
        <row r="1374">
          <cell r="B1374">
            <v>8781</v>
          </cell>
          <cell r="C1374" t="str">
            <v>KS</v>
          </cell>
          <cell r="D1374" t="str">
            <v>Municipal</v>
          </cell>
          <cell r="E1374">
            <v>6.3455581148547432E-3</v>
          </cell>
          <cell r="F1374">
            <v>0</v>
          </cell>
          <cell r="G1374">
            <v>0</v>
          </cell>
          <cell r="H1374">
            <v>503.5603427659475</v>
          </cell>
          <cell r="I1374">
            <v>11.608880937499999</v>
          </cell>
          <cell r="J1374">
            <v>0</v>
          </cell>
          <cell r="K1374">
            <v>0</v>
          </cell>
          <cell r="L1374">
            <v>0</v>
          </cell>
          <cell r="M1374">
            <v>0</v>
          </cell>
          <cell r="N1374">
            <v>4.9445583298442196E-3</v>
          </cell>
          <cell r="O1374">
            <v>9713.0767387516862</v>
          </cell>
          <cell r="P1374">
            <v>27045.217082502004</v>
          </cell>
          <cell r="Q1374">
            <v>42701.966364372129</v>
          </cell>
          <cell r="R1374">
            <v>54328.808765668728</v>
          </cell>
          <cell r="S1374">
            <v>120618.28013641914</v>
          </cell>
          <cell r="T1374">
            <v>1463.7517840103324</v>
          </cell>
          <cell r="U1374">
            <v>1493.855404980563</v>
          </cell>
          <cell r="V1374">
            <v>1551.2133138287743</v>
          </cell>
          <cell r="W1374">
            <v>1589.7137179506899</v>
          </cell>
          <cell r="X1374">
            <v>1758.5700593378692</v>
          </cell>
          <cell r="Y1374">
            <v>659.22899698422725</v>
          </cell>
          <cell r="Z1374">
            <v>727.7227233270761</v>
          </cell>
          <cell r="AA1374">
            <v>732.75852878937405</v>
          </cell>
          <cell r="AB1374">
            <v>746.45091855846147</v>
          </cell>
          <cell r="AC1374">
            <v>791.7337311598086</v>
          </cell>
          <cell r="AD1374">
            <v>10.384143995805095</v>
          </cell>
          <cell r="AE1374">
            <v>14.375631048319558</v>
          </cell>
          <cell r="AF1374">
            <v>12.78447336946188</v>
          </cell>
          <cell r="AG1374">
            <v>14.682266200063861</v>
          </cell>
          <cell r="AH1374">
            <v>14.446477426928514</v>
          </cell>
        </row>
        <row r="1375">
          <cell r="B1375">
            <v>8871</v>
          </cell>
          <cell r="C1375" t="str">
            <v>KS</v>
          </cell>
          <cell r="D1375" t="str">
            <v>Municipal</v>
          </cell>
          <cell r="E1375">
            <v>6.3455581148547432E-3</v>
          </cell>
          <cell r="F1375">
            <v>0</v>
          </cell>
          <cell r="G1375">
            <v>0</v>
          </cell>
          <cell r="H1375">
            <v>503.5603427659475</v>
          </cell>
          <cell r="I1375">
            <v>11.608880937499999</v>
          </cell>
          <cell r="J1375">
            <v>0</v>
          </cell>
          <cell r="K1375">
            <v>0</v>
          </cell>
          <cell r="L1375">
            <v>0</v>
          </cell>
          <cell r="M1375">
            <v>0</v>
          </cell>
          <cell r="N1375">
            <v>4.9445583298442196E-3</v>
          </cell>
          <cell r="O1375">
            <v>9713.0767387516862</v>
          </cell>
          <cell r="P1375">
            <v>27045.217082502004</v>
          </cell>
          <cell r="Q1375">
            <v>42701.966364372129</v>
          </cell>
          <cell r="R1375">
            <v>54328.808765668728</v>
          </cell>
          <cell r="S1375">
            <v>120618.28013641914</v>
          </cell>
          <cell r="T1375">
            <v>1463.7517840103324</v>
          </cell>
          <cell r="U1375">
            <v>1493.855404980563</v>
          </cell>
          <cell r="V1375">
            <v>1551.2133138287743</v>
          </cell>
          <cell r="W1375">
            <v>1589.7137179506899</v>
          </cell>
          <cell r="X1375">
            <v>1758.5700593378692</v>
          </cell>
          <cell r="Y1375">
            <v>659.22899698422725</v>
          </cell>
          <cell r="Z1375">
            <v>727.7227233270761</v>
          </cell>
          <cell r="AA1375">
            <v>732.75852878937405</v>
          </cell>
          <cell r="AB1375">
            <v>746.45091855846147</v>
          </cell>
          <cell r="AC1375">
            <v>791.7337311598086</v>
          </cell>
          <cell r="AD1375">
            <v>10.384143995805095</v>
          </cell>
          <cell r="AE1375">
            <v>14.375631048319558</v>
          </cell>
          <cell r="AF1375">
            <v>12.78447336946188</v>
          </cell>
          <cell r="AG1375">
            <v>14.682266200063861</v>
          </cell>
          <cell r="AH1375">
            <v>14.446477426928514</v>
          </cell>
        </row>
        <row r="1376">
          <cell r="B1376">
            <v>9011</v>
          </cell>
          <cell r="C1376" t="str">
            <v>KS</v>
          </cell>
          <cell r="D1376" t="str">
            <v>Municipal</v>
          </cell>
          <cell r="E1376">
            <v>6.3455581148547432E-3</v>
          </cell>
          <cell r="F1376">
            <v>0</v>
          </cell>
          <cell r="G1376">
            <v>0</v>
          </cell>
          <cell r="H1376">
            <v>503.5603427659475</v>
          </cell>
          <cell r="I1376">
            <v>11.608880937499999</v>
          </cell>
          <cell r="J1376">
            <v>0</v>
          </cell>
          <cell r="K1376">
            <v>0</v>
          </cell>
          <cell r="L1376">
            <v>0</v>
          </cell>
          <cell r="M1376">
            <v>0</v>
          </cell>
          <cell r="N1376">
            <v>4.9445583298442196E-3</v>
          </cell>
          <cell r="O1376">
            <v>9713.0767387516862</v>
          </cell>
          <cell r="P1376">
            <v>27045.217082502004</v>
          </cell>
          <cell r="Q1376">
            <v>42701.966364372129</v>
          </cell>
          <cell r="R1376">
            <v>54328.808765668728</v>
          </cell>
          <cell r="S1376">
            <v>120618.28013641914</v>
          </cell>
          <cell r="T1376">
            <v>1463.7517840103324</v>
          </cell>
          <cell r="U1376">
            <v>1493.855404980563</v>
          </cell>
          <cell r="V1376">
            <v>1551.2133138287743</v>
          </cell>
          <cell r="W1376">
            <v>1589.7137179506899</v>
          </cell>
          <cell r="X1376">
            <v>1758.5700593378692</v>
          </cell>
          <cell r="Y1376">
            <v>659.22899698422725</v>
          </cell>
          <cell r="Z1376">
            <v>727.7227233270761</v>
          </cell>
          <cell r="AA1376">
            <v>732.75852878937405</v>
          </cell>
          <cell r="AB1376">
            <v>746.45091855846147</v>
          </cell>
          <cell r="AC1376">
            <v>791.7337311598086</v>
          </cell>
          <cell r="AD1376">
            <v>10.384143995805095</v>
          </cell>
          <cell r="AE1376">
            <v>14.375631048319558</v>
          </cell>
          <cell r="AF1376">
            <v>12.78447336946188</v>
          </cell>
          <cell r="AG1376">
            <v>14.682266200063861</v>
          </cell>
          <cell r="AH1376">
            <v>14.446477426928514</v>
          </cell>
        </row>
        <row r="1377">
          <cell r="B1377">
            <v>9463</v>
          </cell>
          <cell r="C1377" t="str">
            <v>KS</v>
          </cell>
          <cell r="D1377" t="str">
            <v>Municipal</v>
          </cell>
          <cell r="E1377">
            <v>6.3455581148547432E-3</v>
          </cell>
          <cell r="F1377">
            <v>0</v>
          </cell>
          <cell r="G1377">
            <v>0</v>
          </cell>
          <cell r="H1377">
            <v>503.5603427659475</v>
          </cell>
          <cell r="I1377">
            <v>11.608880937499999</v>
          </cell>
          <cell r="J1377">
            <v>0</v>
          </cell>
          <cell r="K1377">
            <v>0</v>
          </cell>
          <cell r="L1377">
            <v>0</v>
          </cell>
          <cell r="M1377">
            <v>0</v>
          </cell>
          <cell r="N1377">
            <v>4.9445583298442196E-3</v>
          </cell>
          <cell r="O1377">
            <v>9713.0767387516862</v>
          </cell>
          <cell r="P1377">
            <v>27045.217082502004</v>
          </cell>
          <cell r="Q1377">
            <v>42701.966364372129</v>
          </cell>
          <cell r="R1377">
            <v>54328.808765668728</v>
          </cell>
          <cell r="S1377">
            <v>120618.28013641914</v>
          </cell>
          <cell r="T1377">
            <v>1463.7517840103324</v>
          </cell>
          <cell r="U1377">
            <v>1493.855404980563</v>
          </cell>
          <cell r="V1377">
            <v>1551.2133138287743</v>
          </cell>
          <cell r="W1377">
            <v>1589.7137179506899</v>
          </cell>
          <cell r="X1377">
            <v>1758.5700593378692</v>
          </cell>
          <cell r="Y1377">
            <v>659.22899698422725</v>
          </cell>
          <cell r="Z1377">
            <v>727.7227233270761</v>
          </cell>
          <cell r="AA1377">
            <v>732.75852878937405</v>
          </cell>
          <cell r="AB1377">
            <v>746.45091855846147</v>
          </cell>
          <cell r="AC1377">
            <v>791.7337311598086</v>
          </cell>
          <cell r="AD1377">
            <v>10.384143995805095</v>
          </cell>
          <cell r="AE1377">
            <v>14.375631048319558</v>
          </cell>
          <cell r="AF1377">
            <v>12.78447336946188</v>
          </cell>
          <cell r="AG1377">
            <v>14.682266200063861</v>
          </cell>
          <cell r="AH1377">
            <v>14.446477426928514</v>
          </cell>
        </row>
        <row r="1378">
          <cell r="B1378">
            <v>9541</v>
          </cell>
          <cell r="C1378" t="str">
            <v>KS</v>
          </cell>
          <cell r="D1378" t="str">
            <v>Municipal</v>
          </cell>
          <cell r="E1378">
            <v>6.3455581148547432E-3</v>
          </cell>
          <cell r="F1378">
            <v>0</v>
          </cell>
          <cell r="G1378">
            <v>0</v>
          </cell>
          <cell r="H1378">
            <v>503.5603427659475</v>
          </cell>
          <cell r="I1378">
            <v>11.608880937499999</v>
          </cell>
          <cell r="J1378">
            <v>0</v>
          </cell>
          <cell r="K1378">
            <v>0</v>
          </cell>
          <cell r="L1378">
            <v>0</v>
          </cell>
          <cell r="M1378">
            <v>0</v>
          </cell>
          <cell r="N1378">
            <v>4.9445583298442196E-3</v>
          </cell>
          <cell r="O1378">
            <v>9713.0767387516862</v>
          </cell>
          <cell r="P1378">
            <v>27045.217082502004</v>
          </cell>
          <cell r="Q1378">
            <v>42701.966364372129</v>
          </cell>
          <cell r="R1378">
            <v>54328.808765668728</v>
          </cell>
          <cell r="S1378">
            <v>120618.28013641914</v>
          </cell>
          <cell r="T1378">
            <v>1463.7517840103324</v>
          </cell>
          <cell r="U1378">
            <v>1493.855404980563</v>
          </cell>
          <cell r="V1378">
            <v>1551.2133138287743</v>
          </cell>
          <cell r="W1378">
            <v>1589.7137179506899</v>
          </cell>
          <cell r="X1378">
            <v>1758.5700593378692</v>
          </cell>
          <cell r="Y1378">
            <v>659.22899698422725</v>
          </cell>
          <cell r="Z1378">
            <v>727.7227233270761</v>
          </cell>
          <cell r="AA1378">
            <v>732.75852878937405</v>
          </cell>
          <cell r="AB1378">
            <v>746.45091855846147</v>
          </cell>
          <cell r="AC1378">
            <v>791.7337311598086</v>
          </cell>
          <cell r="AD1378">
            <v>10.384143995805095</v>
          </cell>
          <cell r="AE1378">
            <v>14.375631048319558</v>
          </cell>
          <cell r="AF1378">
            <v>12.78447336946188</v>
          </cell>
          <cell r="AG1378">
            <v>14.682266200063861</v>
          </cell>
          <cell r="AH1378">
            <v>14.446477426928514</v>
          </cell>
        </row>
        <row r="1379">
          <cell r="B1379">
            <v>9732</v>
          </cell>
          <cell r="C1379" t="str">
            <v>KS</v>
          </cell>
          <cell r="D1379" t="str">
            <v>Municipal</v>
          </cell>
          <cell r="E1379">
            <v>6.3455581148547432E-3</v>
          </cell>
          <cell r="F1379">
            <v>0</v>
          </cell>
          <cell r="G1379">
            <v>0</v>
          </cell>
          <cell r="H1379">
            <v>503.5603427659475</v>
          </cell>
          <cell r="I1379">
            <v>11.608880937499999</v>
          </cell>
          <cell r="J1379">
            <v>0</v>
          </cell>
          <cell r="K1379">
            <v>0</v>
          </cell>
          <cell r="L1379">
            <v>0</v>
          </cell>
          <cell r="M1379">
            <v>0</v>
          </cell>
          <cell r="N1379">
            <v>4.9445583298442196E-3</v>
          </cell>
          <cell r="O1379">
            <v>9713.0767387516862</v>
          </cell>
          <cell r="P1379">
            <v>27045.217082502004</v>
          </cell>
          <cell r="Q1379">
            <v>42701.966364372129</v>
          </cell>
          <cell r="R1379">
            <v>54328.808765668728</v>
          </cell>
          <cell r="S1379">
            <v>120618.28013641914</v>
          </cell>
          <cell r="T1379">
            <v>1463.7517840103324</v>
          </cell>
          <cell r="U1379">
            <v>1493.855404980563</v>
          </cell>
          <cell r="V1379">
            <v>1551.2133138287743</v>
          </cell>
          <cell r="W1379">
            <v>1589.7137179506899</v>
          </cell>
          <cell r="X1379">
            <v>1758.5700593378692</v>
          </cell>
          <cell r="Y1379">
            <v>659.22899698422725</v>
          </cell>
          <cell r="Z1379">
            <v>727.7227233270761</v>
          </cell>
          <cell r="AA1379">
            <v>732.75852878937405</v>
          </cell>
          <cell r="AB1379">
            <v>746.45091855846147</v>
          </cell>
          <cell r="AC1379">
            <v>791.7337311598086</v>
          </cell>
          <cell r="AD1379">
            <v>10.384143995805095</v>
          </cell>
          <cell r="AE1379">
            <v>14.375631048319558</v>
          </cell>
          <cell r="AF1379">
            <v>12.78447336946188</v>
          </cell>
          <cell r="AG1379">
            <v>14.682266200063861</v>
          </cell>
          <cell r="AH1379">
            <v>14.446477426928514</v>
          </cell>
        </row>
        <row r="1380">
          <cell r="B1380">
            <v>9776</v>
          </cell>
          <cell r="C1380" t="str">
            <v>KS</v>
          </cell>
          <cell r="D1380" t="str">
            <v>Municipal</v>
          </cell>
          <cell r="E1380">
            <v>6.3455581148547432E-3</v>
          </cell>
          <cell r="F1380">
            <v>0</v>
          </cell>
          <cell r="G1380">
            <v>0</v>
          </cell>
          <cell r="H1380">
            <v>503.5603427659475</v>
          </cell>
          <cell r="I1380">
            <v>11.608880937499999</v>
          </cell>
          <cell r="J1380">
            <v>0</v>
          </cell>
          <cell r="K1380">
            <v>0</v>
          </cell>
          <cell r="L1380">
            <v>0</v>
          </cell>
          <cell r="M1380">
            <v>0</v>
          </cell>
          <cell r="N1380">
            <v>4.9445583298442196E-3</v>
          </cell>
          <cell r="O1380">
            <v>9713.0767387516862</v>
          </cell>
          <cell r="P1380">
            <v>27045.217082502004</v>
          </cell>
          <cell r="Q1380">
            <v>42701.966364372129</v>
          </cell>
          <cell r="R1380">
            <v>54328.808765668728</v>
          </cell>
          <cell r="S1380">
            <v>120618.28013641914</v>
          </cell>
          <cell r="T1380">
            <v>1463.7517840103324</v>
          </cell>
          <cell r="U1380">
            <v>1493.855404980563</v>
          </cell>
          <cell r="V1380">
            <v>1551.2133138287743</v>
          </cell>
          <cell r="W1380">
            <v>1589.7137179506899</v>
          </cell>
          <cell r="X1380">
            <v>1758.5700593378692</v>
          </cell>
          <cell r="Y1380">
            <v>659.22899698422725</v>
          </cell>
          <cell r="Z1380">
            <v>727.7227233270761</v>
          </cell>
          <cell r="AA1380">
            <v>732.75852878937405</v>
          </cell>
          <cell r="AB1380">
            <v>746.45091855846147</v>
          </cell>
          <cell r="AC1380">
            <v>791.7337311598086</v>
          </cell>
          <cell r="AD1380">
            <v>10.384143995805095</v>
          </cell>
          <cell r="AE1380">
            <v>14.375631048319558</v>
          </cell>
          <cell r="AF1380">
            <v>12.78447336946188</v>
          </cell>
          <cell r="AG1380">
            <v>14.682266200063861</v>
          </cell>
          <cell r="AH1380">
            <v>14.446477426928514</v>
          </cell>
        </row>
        <row r="1381">
          <cell r="B1381">
            <v>10321</v>
          </cell>
          <cell r="C1381" t="str">
            <v>KS</v>
          </cell>
          <cell r="D1381" t="str">
            <v>Municipal</v>
          </cell>
          <cell r="E1381">
            <v>6.3455581148547432E-3</v>
          </cell>
          <cell r="F1381">
            <v>0</v>
          </cell>
          <cell r="G1381">
            <v>0</v>
          </cell>
          <cell r="H1381">
            <v>503.5603427659475</v>
          </cell>
          <cell r="I1381">
            <v>11.608880937499999</v>
          </cell>
          <cell r="J1381">
            <v>0</v>
          </cell>
          <cell r="K1381">
            <v>0</v>
          </cell>
          <cell r="L1381">
            <v>0</v>
          </cell>
          <cell r="M1381">
            <v>0</v>
          </cell>
          <cell r="N1381">
            <v>4.9445583298442196E-3</v>
          </cell>
          <cell r="O1381">
            <v>9713.0767387516862</v>
          </cell>
          <cell r="P1381">
            <v>27045.217082502004</v>
          </cell>
          <cell r="Q1381">
            <v>42701.966364372129</v>
          </cell>
          <cell r="R1381">
            <v>54328.808765668728</v>
          </cell>
          <cell r="S1381">
            <v>120618.28013641914</v>
          </cell>
          <cell r="T1381">
            <v>1463.7517840103324</v>
          </cell>
          <cell r="U1381">
            <v>1493.855404980563</v>
          </cell>
          <cell r="V1381">
            <v>1551.2133138287743</v>
          </cell>
          <cell r="W1381">
            <v>1589.7137179506899</v>
          </cell>
          <cell r="X1381">
            <v>1758.5700593378692</v>
          </cell>
          <cell r="Y1381">
            <v>659.22899698422725</v>
          </cell>
          <cell r="Z1381">
            <v>727.7227233270761</v>
          </cell>
          <cell r="AA1381">
            <v>732.75852878937405</v>
          </cell>
          <cell r="AB1381">
            <v>746.45091855846147</v>
          </cell>
          <cell r="AC1381">
            <v>791.7337311598086</v>
          </cell>
          <cell r="AD1381">
            <v>10.384143995805095</v>
          </cell>
          <cell r="AE1381">
            <v>14.375631048319558</v>
          </cell>
          <cell r="AF1381">
            <v>12.78447336946188</v>
          </cell>
          <cell r="AG1381">
            <v>14.682266200063861</v>
          </cell>
          <cell r="AH1381">
            <v>14.446477426928514</v>
          </cell>
        </row>
        <row r="1382">
          <cell r="B1382">
            <v>10351</v>
          </cell>
          <cell r="C1382" t="str">
            <v>KS</v>
          </cell>
          <cell r="D1382" t="str">
            <v>Municipal</v>
          </cell>
          <cell r="E1382">
            <v>6.3455581148547432E-3</v>
          </cell>
          <cell r="F1382">
            <v>0</v>
          </cell>
          <cell r="G1382">
            <v>0</v>
          </cell>
          <cell r="H1382">
            <v>503.5603427659475</v>
          </cell>
          <cell r="I1382">
            <v>11.608880937499999</v>
          </cell>
          <cell r="J1382">
            <v>0</v>
          </cell>
          <cell r="K1382">
            <v>0</v>
          </cell>
          <cell r="L1382">
            <v>0</v>
          </cell>
          <cell r="M1382">
            <v>0</v>
          </cell>
          <cell r="N1382">
            <v>4.9445583298442196E-3</v>
          </cell>
          <cell r="O1382">
            <v>9713.0767387516862</v>
          </cell>
          <cell r="P1382">
            <v>27045.217082502004</v>
          </cell>
          <cell r="Q1382">
            <v>42701.966364372129</v>
          </cell>
          <cell r="R1382">
            <v>54328.808765668728</v>
          </cell>
          <cell r="S1382">
            <v>120618.28013641914</v>
          </cell>
          <cell r="T1382">
            <v>1463.7517840103324</v>
          </cell>
          <cell r="U1382">
            <v>1493.855404980563</v>
          </cell>
          <cell r="V1382">
            <v>1551.2133138287743</v>
          </cell>
          <cell r="W1382">
            <v>1589.7137179506899</v>
          </cell>
          <cell r="X1382">
            <v>1758.5700593378692</v>
          </cell>
          <cell r="Y1382">
            <v>659.22899698422725</v>
          </cell>
          <cell r="Z1382">
            <v>727.7227233270761</v>
          </cell>
          <cell r="AA1382">
            <v>732.75852878937405</v>
          </cell>
          <cell r="AB1382">
            <v>746.45091855846147</v>
          </cell>
          <cell r="AC1382">
            <v>791.7337311598086</v>
          </cell>
          <cell r="AD1382">
            <v>10.384143995805095</v>
          </cell>
          <cell r="AE1382">
            <v>14.375631048319558</v>
          </cell>
          <cell r="AF1382">
            <v>12.78447336946188</v>
          </cell>
          <cell r="AG1382">
            <v>14.682266200063861</v>
          </cell>
          <cell r="AH1382">
            <v>14.446477426928514</v>
          </cell>
        </row>
        <row r="1383">
          <cell r="B1383">
            <v>10559</v>
          </cell>
          <cell r="C1383" t="str">
            <v>KS</v>
          </cell>
          <cell r="D1383" t="str">
            <v>Municipal</v>
          </cell>
          <cell r="E1383">
            <v>6.3455581148547432E-3</v>
          </cell>
          <cell r="F1383">
            <v>0</v>
          </cell>
          <cell r="G1383">
            <v>0</v>
          </cell>
          <cell r="H1383">
            <v>503.5603427659475</v>
          </cell>
          <cell r="I1383">
            <v>11.608880937499999</v>
          </cell>
          <cell r="J1383">
            <v>0</v>
          </cell>
          <cell r="K1383">
            <v>0</v>
          </cell>
          <cell r="L1383">
            <v>0</v>
          </cell>
          <cell r="M1383">
            <v>0</v>
          </cell>
          <cell r="N1383">
            <v>4.9445583298442196E-3</v>
          </cell>
          <cell r="O1383">
            <v>9713.0767387516862</v>
          </cell>
          <cell r="P1383">
            <v>27045.217082502004</v>
          </cell>
          <cell r="Q1383">
            <v>42701.966364372129</v>
          </cell>
          <cell r="R1383">
            <v>54328.808765668728</v>
          </cell>
          <cell r="S1383">
            <v>120618.28013641914</v>
          </cell>
          <cell r="T1383">
            <v>1463.7517840103324</v>
          </cell>
          <cell r="U1383">
            <v>1493.855404980563</v>
          </cell>
          <cell r="V1383">
            <v>1551.2133138287743</v>
          </cell>
          <cell r="W1383">
            <v>1589.7137179506899</v>
          </cell>
          <cell r="X1383">
            <v>1758.5700593378692</v>
          </cell>
          <cell r="Y1383">
            <v>659.22899698422725</v>
          </cell>
          <cell r="Z1383">
            <v>727.7227233270761</v>
          </cell>
          <cell r="AA1383">
            <v>732.75852878937405</v>
          </cell>
          <cell r="AB1383">
            <v>746.45091855846147</v>
          </cell>
          <cell r="AC1383">
            <v>791.7337311598086</v>
          </cell>
          <cell r="AD1383">
            <v>10.384143995805095</v>
          </cell>
          <cell r="AE1383">
            <v>14.375631048319558</v>
          </cell>
          <cell r="AF1383">
            <v>12.78447336946188</v>
          </cell>
          <cell r="AG1383">
            <v>14.682266200063861</v>
          </cell>
          <cell r="AH1383">
            <v>14.446477426928514</v>
          </cell>
        </row>
        <row r="1384">
          <cell r="B1384">
            <v>10533</v>
          </cell>
          <cell r="C1384" t="str">
            <v>KS</v>
          </cell>
          <cell r="D1384" t="str">
            <v>Municipal</v>
          </cell>
          <cell r="E1384">
            <v>6.3455581148547432E-3</v>
          </cell>
          <cell r="F1384">
            <v>0</v>
          </cell>
          <cell r="G1384">
            <v>0</v>
          </cell>
          <cell r="H1384">
            <v>503.5603427659475</v>
          </cell>
          <cell r="I1384">
            <v>11.608880937499999</v>
          </cell>
          <cell r="J1384">
            <v>0</v>
          </cell>
          <cell r="K1384">
            <v>0</v>
          </cell>
          <cell r="L1384">
            <v>0</v>
          </cell>
          <cell r="M1384">
            <v>0</v>
          </cell>
          <cell r="N1384">
            <v>4.9445583298442196E-3</v>
          </cell>
          <cell r="O1384">
            <v>9713.0767387516862</v>
          </cell>
          <cell r="P1384">
            <v>27045.217082502004</v>
          </cell>
          <cell r="Q1384">
            <v>42701.966364372129</v>
          </cell>
          <cell r="R1384">
            <v>54328.808765668728</v>
          </cell>
          <cell r="S1384">
            <v>120618.28013641914</v>
          </cell>
          <cell r="T1384">
            <v>1463.7517840103324</v>
          </cell>
          <cell r="U1384">
            <v>1493.855404980563</v>
          </cell>
          <cell r="V1384">
            <v>1551.2133138287743</v>
          </cell>
          <cell r="W1384">
            <v>1589.7137179506899</v>
          </cell>
          <cell r="X1384">
            <v>1758.5700593378692</v>
          </cell>
          <cell r="Y1384">
            <v>659.22899698422725</v>
          </cell>
          <cell r="Z1384">
            <v>727.7227233270761</v>
          </cell>
          <cell r="AA1384">
            <v>732.75852878937405</v>
          </cell>
          <cell r="AB1384">
            <v>746.45091855846147</v>
          </cell>
          <cell r="AC1384">
            <v>791.7337311598086</v>
          </cell>
          <cell r="AD1384">
            <v>10.384143995805095</v>
          </cell>
          <cell r="AE1384">
            <v>14.375631048319558</v>
          </cell>
          <cell r="AF1384">
            <v>12.78447336946188</v>
          </cell>
          <cell r="AG1384">
            <v>14.682266200063861</v>
          </cell>
          <cell r="AH1384">
            <v>14.446477426928514</v>
          </cell>
        </row>
        <row r="1385">
          <cell r="B1385">
            <v>10628</v>
          </cell>
          <cell r="C1385" t="str">
            <v>KS</v>
          </cell>
          <cell r="D1385" t="str">
            <v>Municipal</v>
          </cell>
          <cell r="E1385">
            <v>6.3455581148547432E-3</v>
          </cell>
          <cell r="F1385">
            <v>0</v>
          </cell>
          <cell r="G1385">
            <v>0</v>
          </cell>
          <cell r="H1385">
            <v>503.5603427659475</v>
          </cell>
          <cell r="I1385">
            <v>11.608880937499999</v>
          </cell>
          <cell r="J1385">
            <v>0</v>
          </cell>
          <cell r="K1385">
            <v>0</v>
          </cell>
          <cell r="L1385">
            <v>0</v>
          </cell>
          <cell r="M1385">
            <v>0</v>
          </cell>
          <cell r="N1385">
            <v>4.9445583298442196E-3</v>
          </cell>
          <cell r="O1385">
            <v>9713.0767387516862</v>
          </cell>
          <cell r="P1385">
            <v>27045.217082502004</v>
          </cell>
          <cell r="Q1385">
            <v>42701.966364372129</v>
          </cell>
          <cell r="R1385">
            <v>54328.808765668728</v>
          </cell>
          <cell r="S1385">
            <v>120618.28013641914</v>
          </cell>
          <cell r="T1385">
            <v>1463.7517840103324</v>
          </cell>
          <cell r="U1385">
            <v>1493.855404980563</v>
          </cell>
          <cell r="V1385">
            <v>1551.2133138287743</v>
          </cell>
          <cell r="W1385">
            <v>1589.7137179506899</v>
          </cell>
          <cell r="X1385">
            <v>1758.5700593378692</v>
          </cell>
          <cell r="Y1385">
            <v>659.22899698422725</v>
          </cell>
          <cell r="Z1385">
            <v>727.7227233270761</v>
          </cell>
          <cell r="AA1385">
            <v>732.75852878937405</v>
          </cell>
          <cell r="AB1385">
            <v>746.45091855846147</v>
          </cell>
          <cell r="AC1385">
            <v>791.7337311598086</v>
          </cell>
          <cell r="AD1385">
            <v>10.384143995805095</v>
          </cell>
          <cell r="AE1385">
            <v>14.375631048319558</v>
          </cell>
          <cell r="AF1385">
            <v>12.78447336946188</v>
          </cell>
          <cell r="AG1385">
            <v>14.682266200063861</v>
          </cell>
          <cell r="AH1385">
            <v>14.446477426928514</v>
          </cell>
        </row>
        <row r="1386">
          <cell r="B1386">
            <v>10713</v>
          </cell>
          <cell r="C1386" t="str">
            <v>KS</v>
          </cell>
          <cell r="D1386" t="str">
            <v>Municipal</v>
          </cell>
          <cell r="E1386">
            <v>6.3455581148547432E-3</v>
          </cell>
          <cell r="F1386">
            <v>0</v>
          </cell>
          <cell r="G1386">
            <v>0</v>
          </cell>
          <cell r="H1386">
            <v>503.5603427659475</v>
          </cell>
          <cell r="I1386">
            <v>11.608880937499999</v>
          </cell>
          <cell r="J1386">
            <v>0</v>
          </cell>
          <cell r="K1386">
            <v>0</v>
          </cell>
          <cell r="L1386">
            <v>0</v>
          </cell>
          <cell r="M1386">
            <v>0</v>
          </cell>
          <cell r="N1386">
            <v>4.9445583298442196E-3</v>
          </cell>
          <cell r="O1386">
            <v>9713.0767387516862</v>
          </cell>
          <cell r="P1386">
            <v>27045.217082502004</v>
          </cell>
          <cell r="Q1386">
            <v>42701.966364372129</v>
          </cell>
          <cell r="R1386">
            <v>54328.808765668728</v>
          </cell>
          <cell r="S1386">
            <v>120618.28013641914</v>
          </cell>
          <cell r="T1386">
            <v>1463.7517840103324</v>
          </cell>
          <cell r="U1386">
            <v>1493.855404980563</v>
          </cell>
          <cell r="V1386">
            <v>1551.2133138287743</v>
          </cell>
          <cell r="W1386">
            <v>1589.7137179506899</v>
          </cell>
          <cell r="X1386">
            <v>1758.5700593378692</v>
          </cell>
          <cell r="Y1386">
            <v>659.22899698422725</v>
          </cell>
          <cell r="Z1386">
            <v>727.7227233270761</v>
          </cell>
          <cell r="AA1386">
            <v>732.75852878937405</v>
          </cell>
          <cell r="AB1386">
            <v>746.45091855846147</v>
          </cell>
          <cell r="AC1386">
            <v>791.7337311598086</v>
          </cell>
          <cell r="AD1386">
            <v>10.384143995805095</v>
          </cell>
          <cell r="AE1386">
            <v>14.375631048319558</v>
          </cell>
          <cell r="AF1386">
            <v>12.78447336946188</v>
          </cell>
          <cell r="AG1386">
            <v>14.682266200063861</v>
          </cell>
          <cell r="AH1386">
            <v>14.446477426928514</v>
          </cell>
        </row>
        <row r="1387">
          <cell r="B1387">
            <v>11017</v>
          </cell>
          <cell r="C1387" t="str">
            <v>KS</v>
          </cell>
          <cell r="D1387" t="str">
            <v>Municipal</v>
          </cell>
          <cell r="E1387">
            <v>6.3455581148547432E-3</v>
          </cell>
          <cell r="F1387">
            <v>0</v>
          </cell>
          <cell r="G1387">
            <v>0</v>
          </cell>
          <cell r="H1387">
            <v>503.5603427659475</v>
          </cell>
          <cell r="I1387">
            <v>11.608880937499999</v>
          </cell>
          <cell r="J1387">
            <v>0</v>
          </cell>
          <cell r="K1387">
            <v>0</v>
          </cell>
          <cell r="L1387">
            <v>0</v>
          </cell>
          <cell r="M1387">
            <v>0</v>
          </cell>
          <cell r="N1387">
            <v>4.9445583298442196E-3</v>
          </cell>
          <cell r="O1387">
            <v>9713.0767387516862</v>
          </cell>
          <cell r="P1387">
            <v>27045.217082502004</v>
          </cell>
          <cell r="Q1387">
            <v>42701.966364372129</v>
          </cell>
          <cell r="R1387">
            <v>54328.808765668728</v>
          </cell>
          <cell r="S1387">
            <v>120618.28013641914</v>
          </cell>
          <cell r="T1387">
            <v>1463.7517840103324</v>
          </cell>
          <cell r="U1387">
            <v>1493.855404980563</v>
          </cell>
          <cell r="V1387">
            <v>1551.2133138287743</v>
          </cell>
          <cell r="W1387">
            <v>1589.7137179506899</v>
          </cell>
          <cell r="X1387">
            <v>1758.5700593378692</v>
          </cell>
          <cell r="Y1387">
            <v>659.22899698422725</v>
          </cell>
          <cell r="Z1387">
            <v>727.7227233270761</v>
          </cell>
          <cell r="AA1387">
            <v>732.75852878937405</v>
          </cell>
          <cell r="AB1387">
            <v>746.45091855846147</v>
          </cell>
          <cell r="AC1387">
            <v>791.7337311598086</v>
          </cell>
          <cell r="AD1387">
            <v>10.384143995805095</v>
          </cell>
          <cell r="AE1387">
            <v>14.375631048319558</v>
          </cell>
          <cell r="AF1387">
            <v>12.78447336946188</v>
          </cell>
          <cell r="AG1387">
            <v>14.682266200063861</v>
          </cell>
          <cell r="AH1387">
            <v>14.446477426928514</v>
          </cell>
        </row>
        <row r="1388">
          <cell r="B1388">
            <v>11040</v>
          </cell>
          <cell r="C1388" t="str">
            <v>KS</v>
          </cell>
          <cell r="D1388" t="str">
            <v>Municipal</v>
          </cell>
          <cell r="E1388">
            <v>6.3455581148547432E-3</v>
          </cell>
          <cell r="F1388">
            <v>0</v>
          </cell>
          <cell r="G1388">
            <v>0</v>
          </cell>
          <cell r="H1388">
            <v>503.5603427659475</v>
          </cell>
          <cell r="I1388">
            <v>11.608880937499999</v>
          </cell>
          <cell r="J1388">
            <v>0</v>
          </cell>
          <cell r="K1388">
            <v>0</v>
          </cell>
          <cell r="L1388">
            <v>0</v>
          </cell>
          <cell r="M1388">
            <v>0</v>
          </cell>
          <cell r="N1388">
            <v>4.9445583298442196E-3</v>
          </cell>
          <cell r="O1388">
            <v>9713.0767387516862</v>
          </cell>
          <cell r="P1388">
            <v>27045.217082502004</v>
          </cell>
          <cell r="Q1388">
            <v>42701.966364372129</v>
          </cell>
          <cell r="R1388">
            <v>54328.808765668728</v>
          </cell>
          <cell r="S1388">
            <v>120618.28013641914</v>
          </cell>
          <cell r="T1388">
            <v>1463.7517840103324</v>
          </cell>
          <cell r="U1388">
            <v>1493.855404980563</v>
          </cell>
          <cell r="V1388">
            <v>1551.2133138287743</v>
          </cell>
          <cell r="W1388">
            <v>1589.7137179506899</v>
          </cell>
          <cell r="X1388">
            <v>1758.5700593378692</v>
          </cell>
          <cell r="Y1388">
            <v>659.22899698422725</v>
          </cell>
          <cell r="Z1388">
            <v>727.7227233270761</v>
          </cell>
          <cell r="AA1388">
            <v>732.75852878937405</v>
          </cell>
          <cell r="AB1388">
            <v>746.45091855846147</v>
          </cell>
          <cell r="AC1388">
            <v>791.7337311598086</v>
          </cell>
          <cell r="AD1388">
            <v>10.384143995805095</v>
          </cell>
          <cell r="AE1388">
            <v>14.375631048319558</v>
          </cell>
          <cell r="AF1388">
            <v>12.78447336946188</v>
          </cell>
          <cell r="AG1388">
            <v>14.682266200063861</v>
          </cell>
          <cell r="AH1388">
            <v>14.446477426928514</v>
          </cell>
        </row>
        <row r="1389">
          <cell r="B1389">
            <v>11299</v>
          </cell>
          <cell r="C1389" t="str">
            <v>KS</v>
          </cell>
          <cell r="D1389" t="str">
            <v>Municipal</v>
          </cell>
          <cell r="E1389">
            <v>6.3455581148547432E-3</v>
          </cell>
          <cell r="F1389">
            <v>0</v>
          </cell>
          <cell r="G1389">
            <v>0</v>
          </cell>
          <cell r="H1389">
            <v>503.5603427659475</v>
          </cell>
          <cell r="I1389">
            <v>11.608880937499999</v>
          </cell>
          <cell r="J1389">
            <v>0</v>
          </cell>
          <cell r="K1389">
            <v>0</v>
          </cell>
          <cell r="L1389">
            <v>0</v>
          </cell>
          <cell r="M1389">
            <v>0</v>
          </cell>
          <cell r="N1389">
            <v>4.9445583298442196E-3</v>
          </cell>
          <cell r="O1389">
            <v>9713.0767387516862</v>
          </cell>
          <cell r="P1389">
            <v>27045.217082502004</v>
          </cell>
          <cell r="Q1389">
            <v>42701.966364372129</v>
          </cell>
          <cell r="R1389">
            <v>54328.808765668728</v>
          </cell>
          <cell r="S1389">
            <v>120618.28013641914</v>
          </cell>
          <cell r="T1389">
            <v>1463.7517840103324</v>
          </cell>
          <cell r="U1389">
            <v>1493.855404980563</v>
          </cell>
          <cell r="V1389">
            <v>1551.2133138287743</v>
          </cell>
          <cell r="W1389">
            <v>1589.7137179506899</v>
          </cell>
          <cell r="X1389">
            <v>1758.5700593378692</v>
          </cell>
          <cell r="Y1389">
            <v>659.22899698422725</v>
          </cell>
          <cell r="Z1389">
            <v>727.7227233270761</v>
          </cell>
          <cell r="AA1389">
            <v>732.75852878937405</v>
          </cell>
          <cell r="AB1389">
            <v>746.45091855846147</v>
          </cell>
          <cell r="AC1389">
            <v>791.7337311598086</v>
          </cell>
          <cell r="AD1389">
            <v>10.384143995805095</v>
          </cell>
          <cell r="AE1389">
            <v>14.375631048319558</v>
          </cell>
          <cell r="AF1389">
            <v>12.78447336946188</v>
          </cell>
          <cell r="AG1389">
            <v>14.682266200063861</v>
          </cell>
          <cell r="AH1389">
            <v>14.446477426928514</v>
          </cell>
        </row>
        <row r="1390">
          <cell r="B1390">
            <v>11306</v>
          </cell>
          <cell r="C1390" t="str">
            <v>KS</v>
          </cell>
          <cell r="D1390" t="str">
            <v>Municipal</v>
          </cell>
          <cell r="E1390">
            <v>6.3455581148547432E-3</v>
          </cell>
          <cell r="F1390">
            <v>0</v>
          </cell>
          <cell r="G1390">
            <v>0</v>
          </cell>
          <cell r="H1390">
            <v>503.5603427659475</v>
          </cell>
          <cell r="I1390">
            <v>11.608880937499999</v>
          </cell>
          <cell r="J1390">
            <v>0</v>
          </cell>
          <cell r="K1390">
            <v>0</v>
          </cell>
          <cell r="L1390">
            <v>0</v>
          </cell>
          <cell r="M1390">
            <v>0</v>
          </cell>
          <cell r="N1390">
            <v>4.9445583298442196E-3</v>
          </cell>
          <cell r="O1390">
            <v>9713.0767387516862</v>
          </cell>
          <cell r="P1390">
            <v>27045.217082502004</v>
          </cell>
          <cell r="Q1390">
            <v>42701.966364372129</v>
          </cell>
          <cell r="R1390">
            <v>54328.808765668728</v>
          </cell>
          <cell r="S1390">
            <v>120618.28013641914</v>
          </cell>
          <cell r="T1390">
            <v>1463.7517840103324</v>
          </cell>
          <cell r="U1390">
            <v>1493.855404980563</v>
          </cell>
          <cell r="V1390">
            <v>1551.2133138287743</v>
          </cell>
          <cell r="W1390">
            <v>1589.7137179506899</v>
          </cell>
          <cell r="X1390">
            <v>1758.5700593378692</v>
          </cell>
          <cell r="Y1390">
            <v>659.22899698422725</v>
          </cell>
          <cell r="Z1390">
            <v>727.7227233270761</v>
          </cell>
          <cell r="AA1390">
            <v>732.75852878937405</v>
          </cell>
          <cell r="AB1390">
            <v>746.45091855846147</v>
          </cell>
          <cell r="AC1390">
            <v>791.7337311598086</v>
          </cell>
          <cell r="AD1390">
            <v>10.384143995805095</v>
          </cell>
          <cell r="AE1390">
            <v>14.375631048319558</v>
          </cell>
          <cell r="AF1390">
            <v>12.78447336946188</v>
          </cell>
          <cell r="AG1390">
            <v>14.682266200063861</v>
          </cell>
          <cell r="AH1390">
            <v>14.446477426928514</v>
          </cell>
        </row>
        <row r="1391">
          <cell r="B1391">
            <v>11572</v>
          </cell>
          <cell r="C1391" t="str">
            <v>KS</v>
          </cell>
          <cell r="D1391" t="str">
            <v>Municipal</v>
          </cell>
          <cell r="E1391">
            <v>6.3455581148547432E-3</v>
          </cell>
          <cell r="F1391">
            <v>0</v>
          </cell>
          <cell r="G1391">
            <v>0</v>
          </cell>
          <cell r="H1391">
            <v>503.5603427659475</v>
          </cell>
          <cell r="I1391">
            <v>11.608880937499999</v>
          </cell>
          <cell r="J1391">
            <v>0</v>
          </cell>
          <cell r="K1391">
            <v>0</v>
          </cell>
          <cell r="L1391">
            <v>0</v>
          </cell>
          <cell r="M1391">
            <v>0</v>
          </cell>
          <cell r="N1391">
            <v>4.9445583298442196E-3</v>
          </cell>
          <cell r="O1391">
            <v>9713.0767387516862</v>
          </cell>
          <cell r="P1391">
            <v>27045.217082502004</v>
          </cell>
          <cell r="Q1391">
            <v>42701.966364372129</v>
          </cell>
          <cell r="R1391">
            <v>54328.808765668728</v>
          </cell>
          <cell r="S1391">
            <v>120618.28013641914</v>
          </cell>
          <cell r="T1391">
            <v>1463.7517840103324</v>
          </cell>
          <cell r="U1391">
            <v>1493.855404980563</v>
          </cell>
          <cell r="V1391">
            <v>1551.2133138287743</v>
          </cell>
          <cell r="W1391">
            <v>1589.7137179506899</v>
          </cell>
          <cell r="X1391">
            <v>1758.5700593378692</v>
          </cell>
          <cell r="Y1391">
            <v>659.22899698422725</v>
          </cell>
          <cell r="Z1391">
            <v>727.7227233270761</v>
          </cell>
          <cell r="AA1391">
            <v>732.75852878937405</v>
          </cell>
          <cell r="AB1391">
            <v>746.45091855846147</v>
          </cell>
          <cell r="AC1391">
            <v>791.7337311598086</v>
          </cell>
          <cell r="AD1391">
            <v>10.384143995805095</v>
          </cell>
          <cell r="AE1391">
            <v>14.375631048319558</v>
          </cell>
          <cell r="AF1391">
            <v>12.78447336946188</v>
          </cell>
          <cell r="AG1391">
            <v>14.682266200063861</v>
          </cell>
          <cell r="AH1391">
            <v>14.446477426928514</v>
          </cell>
        </row>
        <row r="1392">
          <cell r="B1392">
            <v>11658</v>
          </cell>
          <cell r="C1392" t="str">
            <v>KS</v>
          </cell>
          <cell r="D1392" t="str">
            <v>Municipal</v>
          </cell>
          <cell r="E1392">
            <v>6.3455581148547432E-3</v>
          </cell>
          <cell r="F1392">
            <v>0</v>
          </cell>
          <cell r="G1392">
            <v>0</v>
          </cell>
          <cell r="H1392">
            <v>503.5603427659475</v>
          </cell>
          <cell r="I1392">
            <v>11.608880937499999</v>
          </cell>
          <cell r="J1392">
            <v>0</v>
          </cell>
          <cell r="K1392">
            <v>0</v>
          </cell>
          <cell r="L1392">
            <v>0</v>
          </cell>
          <cell r="M1392">
            <v>0</v>
          </cell>
          <cell r="N1392">
            <v>4.9445583298442196E-3</v>
          </cell>
          <cell r="O1392">
            <v>9713.0767387516862</v>
          </cell>
          <cell r="P1392">
            <v>27045.217082502004</v>
          </cell>
          <cell r="Q1392">
            <v>42701.966364372129</v>
          </cell>
          <cell r="R1392">
            <v>54328.808765668728</v>
          </cell>
          <cell r="S1392">
            <v>120618.28013641914</v>
          </cell>
          <cell r="T1392">
            <v>1463.7517840103324</v>
          </cell>
          <cell r="U1392">
            <v>1493.855404980563</v>
          </cell>
          <cell r="V1392">
            <v>1551.2133138287743</v>
          </cell>
          <cell r="W1392">
            <v>1589.7137179506899</v>
          </cell>
          <cell r="X1392">
            <v>1758.5700593378692</v>
          </cell>
          <cell r="Y1392">
            <v>659.22899698422725</v>
          </cell>
          <cell r="Z1392">
            <v>727.7227233270761</v>
          </cell>
          <cell r="AA1392">
            <v>732.75852878937405</v>
          </cell>
          <cell r="AB1392">
            <v>746.45091855846147</v>
          </cell>
          <cell r="AC1392">
            <v>791.7337311598086</v>
          </cell>
          <cell r="AD1392">
            <v>10.384143995805095</v>
          </cell>
          <cell r="AE1392">
            <v>14.375631048319558</v>
          </cell>
          <cell r="AF1392">
            <v>12.78447336946188</v>
          </cell>
          <cell r="AG1392">
            <v>14.682266200063861</v>
          </cell>
          <cell r="AH1392">
            <v>14.446477426928514</v>
          </cell>
        </row>
        <row r="1393">
          <cell r="B1393">
            <v>12208</v>
          </cell>
          <cell r="C1393" t="str">
            <v>KS</v>
          </cell>
          <cell r="D1393" t="str">
            <v>Municipal</v>
          </cell>
          <cell r="E1393">
            <v>6.3455581148547432E-3</v>
          </cell>
          <cell r="F1393">
            <v>1</v>
          </cell>
          <cell r="G1393">
            <v>12123.239436619719</v>
          </cell>
          <cell r="H1393">
            <v>12123.239436619719</v>
          </cell>
          <cell r="I1393">
            <v>11.608880937499999</v>
          </cell>
          <cell r="J1393">
            <v>6793.7</v>
          </cell>
          <cell r="K1393">
            <v>89518</v>
          </cell>
          <cell r="L1393">
            <v>7384</v>
          </cell>
          <cell r="M1393">
            <v>6.4401129134810886E-2</v>
          </cell>
          <cell r="N1393">
            <v>6.4401129134810886E-2</v>
          </cell>
          <cell r="O1393">
            <v>9713.0767387516862</v>
          </cell>
          <cell r="P1393">
            <v>27045.217082502004</v>
          </cell>
          <cell r="Q1393">
            <v>42701.966364372129</v>
          </cell>
          <cell r="R1393">
            <v>54328.808765668728</v>
          </cell>
          <cell r="S1393">
            <v>120618.28013641914</v>
          </cell>
          <cell r="T1393">
            <v>1463.7517840103324</v>
          </cell>
          <cell r="U1393">
            <v>1493.855404980563</v>
          </cell>
          <cell r="V1393">
            <v>1551.2133138287743</v>
          </cell>
          <cell r="W1393">
            <v>1589.7137179506899</v>
          </cell>
          <cell r="X1393">
            <v>1758.5700593378692</v>
          </cell>
          <cell r="Y1393">
            <v>659.22899698422725</v>
          </cell>
          <cell r="Z1393">
            <v>727.7227233270761</v>
          </cell>
          <cell r="AA1393">
            <v>732.75852878937405</v>
          </cell>
          <cell r="AB1393">
            <v>746.45091855846147</v>
          </cell>
          <cell r="AC1393">
            <v>791.7337311598086</v>
          </cell>
          <cell r="AD1393">
            <v>10.384143995805095</v>
          </cell>
          <cell r="AE1393">
            <v>14.375631048319558</v>
          </cell>
          <cell r="AF1393">
            <v>12.78447336946188</v>
          </cell>
          <cell r="AG1393">
            <v>14.682266200063861</v>
          </cell>
          <cell r="AH1393">
            <v>14.446477426928514</v>
          </cell>
        </row>
        <row r="1394">
          <cell r="B1394">
            <v>12242</v>
          </cell>
          <cell r="C1394" t="str">
            <v>KS</v>
          </cell>
          <cell r="D1394" t="str">
            <v>Municipal</v>
          </cell>
          <cell r="E1394">
            <v>6.3455581148547432E-3</v>
          </cell>
          <cell r="F1394">
            <v>0</v>
          </cell>
          <cell r="G1394">
            <v>0</v>
          </cell>
          <cell r="H1394">
            <v>503.5603427659475</v>
          </cell>
          <cell r="I1394">
            <v>11.608880937499999</v>
          </cell>
          <cell r="J1394">
            <v>0</v>
          </cell>
          <cell r="K1394">
            <v>0</v>
          </cell>
          <cell r="L1394">
            <v>0</v>
          </cell>
          <cell r="M1394">
            <v>0</v>
          </cell>
          <cell r="N1394">
            <v>4.9445583298442196E-3</v>
          </cell>
          <cell r="O1394">
            <v>9713.0767387516862</v>
          </cell>
          <cell r="P1394">
            <v>27045.217082502004</v>
          </cell>
          <cell r="Q1394">
            <v>42701.966364372129</v>
          </cell>
          <cell r="R1394">
            <v>54328.808765668728</v>
          </cell>
          <cell r="S1394">
            <v>120618.28013641914</v>
          </cell>
          <cell r="T1394">
            <v>1463.7517840103324</v>
          </cell>
          <cell r="U1394">
            <v>1493.855404980563</v>
          </cell>
          <cell r="V1394">
            <v>1551.2133138287743</v>
          </cell>
          <cell r="W1394">
            <v>1589.7137179506899</v>
          </cell>
          <cell r="X1394">
            <v>1758.5700593378692</v>
          </cell>
          <cell r="Y1394">
            <v>659.22899698422725</v>
          </cell>
          <cell r="Z1394">
            <v>727.7227233270761</v>
          </cell>
          <cell r="AA1394">
            <v>732.75852878937405</v>
          </cell>
          <cell r="AB1394">
            <v>746.45091855846147</v>
          </cell>
          <cell r="AC1394">
            <v>791.7337311598086</v>
          </cell>
          <cell r="AD1394">
            <v>10.384143995805095</v>
          </cell>
          <cell r="AE1394">
            <v>14.375631048319558</v>
          </cell>
          <cell r="AF1394">
            <v>12.78447336946188</v>
          </cell>
          <cell r="AG1394">
            <v>14.682266200063861</v>
          </cell>
          <cell r="AH1394">
            <v>14.446477426928514</v>
          </cell>
        </row>
        <row r="1395">
          <cell r="B1395">
            <v>21533</v>
          </cell>
          <cell r="C1395" t="str">
            <v>KS</v>
          </cell>
          <cell r="D1395" t="str">
            <v>Municipal</v>
          </cell>
          <cell r="E1395">
            <v>6.3455581148547432E-3</v>
          </cell>
          <cell r="F1395">
            <v>0</v>
          </cell>
          <cell r="G1395">
            <v>0</v>
          </cell>
          <cell r="H1395">
            <v>503.5603427659475</v>
          </cell>
          <cell r="I1395">
            <v>11.608880937499999</v>
          </cell>
          <cell r="J1395">
            <v>0</v>
          </cell>
          <cell r="K1395">
            <v>0</v>
          </cell>
          <cell r="L1395">
            <v>0</v>
          </cell>
          <cell r="M1395">
            <v>0</v>
          </cell>
          <cell r="N1395">
            <v>4.9445583298442196E-3</v>
          </cell>
          <cell r="O1395">
            <v>9713.0767387516862</v>
          </cell>
          <cell r="P1395">
            <v>27045.217082502004</v>
          </cell>
          <cell r="Q1395">
            <v>42701.966364372129</v>
          </cell>
          <cell r="R1395">
            <v>54328.808765668728</v>
          </cell>
          <cell r="S1395">
            <v>120618.28013641914</v>
          </cell>
          <cell r="T1395">
            <v>1463.7517840103324</v>
          </cell>
          <cell r="U1395">
            <v>1493.855404980563</v>
          </cell>
          <cell r="V1395">
            <v>1551.2133138287743</v>
          </cell>
          <cell r="W1395">
            <v>1589.7137179506899</v>
          </cell>
          <cell r="X1395">
            <v>1758.5700593378692</v>
          </cell>
          <cell r="Y1395">
            <v>659.22899698422725</v>
          </cell>
          <cell r="Z1395">
            <v>727.7227233270761</v>
          </cell>
          <cell r="AA1395">
            <v>732.75852878937405</v>
          </cell>
          <cell r="AB1395">
            <v>746.45091855846147</v>
          </cell>
          <cell r="AC1395">
            <v>791.7337311598086</v>
          </cell>
          <cell r="AD1395">
            <v>10.384143995805095</v>
          </cell>
          <cell r="AE1395">
            <v>14.375631048319558</v>
          </cell>
          <cell r="AF1395">
            <v>12.78447336946188</v>
          </cell>
          <cell r="AG1395">
            <v>14.682266200063861</v>
          </cell>
          <cell r="AH1395">
            <v>14.446477426928514</v>
          </cell>
        </row>
        <row r="1396">
          <cell r="B1396">
            <v>12838</v>
          </cell>
          <cell r="C1396" t="str">
            <v>KS</v>
          </cell>
          <cell r="D1396" t="str">
            <v>Municipal</v>
          </cell>
          <cell r="E1396">
            <v>6.3455581148547432E-3</v>
          </cell>
          <cell r="F1396">
            <v>0</v>
          </cell>
          <cell r="G1396">
            <v>0</v>
          </cell>
          <cell r="H1396">
            <v>503.5603427659475</v>
          </cell>
          <cell r="I1396">
            <v>11.608880937499999</v>
          </cell>
          <cell r="J1396">
            <v>0</v>
          </cell>
          <cell r="K1396">
            <v>0</v>
          </cell>
          <cell r="L1396">
            <v>0</v>
          </cell>
          <cell r="M1396">
            <v>0</v>
          </cell>
          <cell r="N1396">
            <v>4.9445583298442196E-3</v>
          </cell>
          <cell r="O1396">
            <v>9713.0767387516862</v>
          </cell>
          <cell r="P1396">
            <v>27045.217082502004</v>
          </cell>
          <cell r="Q1396">
            <v>42701.966364372129</v>
          </cell>
          <cell r="R1396">
            <v>54328.808765668728</v>
          </cell>
          <cell r="S1396">
            <v>120618.28013641914</v>
          </cell>
          <cell r="T1396">
            <v>1463.7517840103324</v>
          </cell>
          <cell r="U1396">
            <v>1493.855404980563</v>
          </cell>
          <cell r="V1396">
            <v>1551.2133138287743</v>
          </cell>
          <cell r="W1396">
            <v>1589.7137179506899</v>
          </cell>
          <cell r="X1396">
            <v>1758.5700593378692</v>
          </cell>
          <cell r="Y1396">
            <v>659.22899698422725</v>
          </cell>
          <cell r="Z1396">
            <v>727.7227233270761</v>
          </cell>
          <cell r="AA1396">
            <v>732.75852878937405</v>
          </cell>
          <cell r="AB1396">
            <v>746.45091855846147</v>
          </cell>
          <cell r="AC1396">
            <v>791.7337311598086</v>
          </cell>
          <cell r="AD1396">
            <v>10.384143995805095</v>
          </cell>
          <cell r="AE1396">
            <v>14.375631048319558</v>
          </cell>
          <cell r="AF1396">
            <v>12.78447336946188</v>
          </cell>
          <cell r="AG1396">
            <v>14.682266200063861</v>
          </cell>
          <cell r="AH1396">
            <v>14.446477426928514</v>
          </cell>
        </row>
        <row r="1397">
          <cell r="B1397">
            <v>12909</v>
          </cell>
          <cell r="C1397" t="str">
            <v>KS</v>
          </cell>
          <cell r="D1397" t="str">
            <v>Municipal</v>
          </cell>
          <cell r="E1397">
            <v>6.3455581148547432E-3</v>
          </cell>
          <cell r="F1397">
            <v>0</v>
          </cell>
          <cell r="G1397">
            <v>0</v>
          </cell>
          <cell r="H1397">
            <v>503.5603427659475</v>
          </cell>
          <cell r="I1397">
            <v>11.608880937499999</v>
          </cell>
          <cell r="J1397">
            <v>0</v>
          </cell>
          <cell r="K1397">
            <v>0</v>
          </cell>
          <cell r="L1397">
            <v>0</v>
          </cell>
          <cell r="M1397">
            <v>0</v>
          </cell>
          <cell r="N1397">
            <v>4.9445583298442196E-3</v>
          </cell>
          <cell r="O1397">
            <v>9713.0767387516862</v>
          </cell>
          <cell r="P1397">
            <v>27045.217082502004</v>
          </cell>
          <cell r="Q1397">
            <v>42701.966364372129</v>
          </cell>
          <cell r="R1397">
            <v>54328.808765668728</v>
          </cell>
          <cell r="S1397">
            <v>120618.28013641914</v>
          </cell>
          <cell r="T1397">
            <v>1463.7517840103324</v>
          </cell>
          <cell r="U1397">
            <v>1493.855404980563</v>
          </cell>
          <cell r="V1397">
            <v>1551.2133138287743</v>
          </cell>
          <cell r="W1397">
            <v>1589.7137179506899</v>
          </cell>
          <cell r="X1397">
            <v>1758.5700593378692</v>
          </cell>
          <cell r="Y1397">
            <v>659.22899698422725</v>
          </cell>
          <cell r="Z1397">
            <v>727.7227233270761</v>
          </cell>
          <cell r="AA1397">
            <v>732.75852878937405</v>
          </cell>
          <cell r="AB1397">
            <v>746.45091855846147</v>
          </cell>
          <cell r="AC1397">
            <v>791.7337311598086</v>
          </cell>
          <cell r="AD1397">
            <v>10.384143995805095</v>
          </cell>
          <cell r="AE1397">
            <v>14.375631048319558</v>
          </cell>
          <cell r="AF1397">
            <v>12.78447336946188</v>
          </cell>
          <cell r="AG1397">
            <v>14.682266200063861</v>
          </cell>
          <cell r="AH1397">
            <v>14.446477426928514</v>
          </cell>
        </row>
        <row r="1398">
          <cell r="B1398">
            <v>12896</v>
          </cell>
          <cell r="C1398" t="str">
            <v>KS</v>
          </cell>
          <cell r="D1398" t="str">
            <v>Municipal</v>
          </cell>
          <cell r="E1398">
            <v>6.3455581148547432E-3</v>
          </cell>
          <cell r="F1398">
            <v>0</v>
          </cell>
          <cell r="G1398">
            <v>0</v>
          </cell>
          <cell r="H1398">
            <v>503.5603427659475</v>
          </cell>
          <cell r="I1398">
            <v>11.608880937499999</v>
          </cell>
          <cell r="J1398">
            <v>0</v>
          </cell>
          <cell r="K1398">
            <v>0</v>
          </cell>
          <cell r="L1398">
            <v>0</v>
          </cell>
          <cell r="M1398">
            <v>0</v>
          </cell>
          <cell r="N1398">
            <v>4.9445583298442196E-3</v>
          </cell>
          <cell r="O1398">
            <v>9713.0767387516862</v>
          </cell>
          <cell r="P1398">
            <v>27045.217082502004</v>
          </cell>
          <cell r="Q1398">
            <v>42701.966364372129</v>
          </cell>
          <cell r="R1398">
            <v>54328.808765668728</v>
          </cell>
          <cell r="S1398">
            <v>120618.28013641914</v>
          </cell>
          <cell r="T1398">
            <v>1463.7517840103324</v>
          </cell>
          <cell r="U1398">
            <v>1493.855404980563</v>
          </cell>
          <cell r="V1398">
            <v>1551.2133138287743</v>
          </cell>
          <cell r="W1398">
            <v>1589.7137179506899</v>
          </cell>
          <cell r="X1398">
            <v>1758.5700593378692</v>
          </cell>
          <cell r="Y1398">
            <v>659.22899698422725</v>
          </cell>
          <cell r="Z1398">
            <v>727.7227233270761</v>
          </cell>
          <cell r="AA1398">
            <v>732.75852878937405</v>
          </cell>
          <cell r="AB1398">
            <v>746.45091855846147</v>
          </cell>
          <cell r="AC1398">
            <v>791.7337311598086</v>
          </cell>
          <cell r="AD1398">
            <v>10.384143995805095</v>
          </cell>
          <cell r="AE1398">
            <v>14.375631048319558</v>
          </cell>
          <cell r="AF1398">
            <v>12.78447336946188</v>
          </cell>
          <cell r="AG1398">
            <v>14.682266200063861</v>
          </cell>
          <cell r="AH1398">
            <v>14.446477426928514</v>
          </cell>
        </row>
        <row r="1399">
          <cell r="B1399">
            <v>13029</v>
          </cell>
          <cell r="C1399" t="str">
            <v>KS</v>
          </cell>
          <cell r="D1399" t="str">
            <v>Municipal</v>
          </cell>
          <cell r="E1399">
            <v>6.3455581148547432E-3</v>
          </cell>
          <cell r="F1399">
            <v>0</v>
          </cell>
          <cell r="G1399">
            <v>0</v>
          </cell>
          <cell r="H1399">
            <v>503.5603427659475</v>
          </cell>
          <cell r="I1399">
            <v>11.608880937499999</v>
          </cell>
          <cell r="J1399">
            <v>0</v>
          </cell>
          <cell r="K1399">
            <v>0</v>
          </cell>
          <cell r="L1399">
            <v>0</v>
          </cell>
          <cell r="M1399">
            <v>0</v>
          </cell>
          <cell r="N1399">
            <v>4.9445583298442196E-3</v>
          </cell>
          <cell r="O1399">
            <v>9713.0767387516862</v>
          </cell>
          <cell r="P1399">
            <v>27045.217082502004</v>
          </cell>
          <cell r="Q1399">
            <v>42701.966364372129</v>
          </cell>
          <cell r="R1399">
            <v>54328.808765668728</v>
          </cell>
          <cell r="S1399">
            <v>120618.28013641914</v>
          </cell>
          <cell r="T1399">
            <v>1463.7517840103324</v>
          </cell>
          <cell r="U1399">
            <v>1493.855404980563</v>
          </cell>
          <cell r="V1399">
            <v>1551.2133138287743</v>
          </cell>
          <cell r="W1399">
            <v>1589.7137179506899</v>
          </cell>
          <cell r="X1399">
            <v>1758.5700593378692</v>
          </cell>
          <cell r="Y1399">
            <v>659.22899698422725</v>
          </cell>
          <cell r="Z1399">
            <v>727.7227233270761</v>
          </cell>
          <cell r="AA1399">
            <v>732.75852878937405</v>
          </cell>
          <cell r="AB1399">
            <v>746.45091855846147</v>
          </cell>
          <cell r="AC1399">
            <v>791.7337311598086</v>
          </cell>
          <cell r="AD1399">
            <v>10.384143995805095</v>
          </cell>
          <cell r="AE1399">
            <v>14.375631048319558</v>
          </cell>
          <cell r="AF1399">
            <v>12.78447336946188</v>
          </cell>
          <cell r="AG1399">
            <v>14.682266200063861</v>
          </cell>
          <cell r="AH1399">
            <v>14.446477426928514</v>
          </cell>
        </row>
        <row r="1400">
          <cell r="B1400">
            <v>13035</v>
          </cell>
          <cell r="C1400" t="str">
            <v>KS</v>
          </cell>
          <cell r="D1400" t="str">
            <v>Municipal</v>
          </cell>
          <cell r="E1400">
            <v>6.3455581148547432E-3</v>
          </cell>
          <cell r="F1400">
            <v>0</v>
          </cell>
          <cell r="G1400">
            <v>0</v>
          </cell>
          <cell r="H1400">
            <v>503.5603427659475</v>
          </cell>
          <cell r="I1400">
            <v>11.608880937499999</v>
          </cell>
          <cell r="J1400">
            <v>0</v>
          </cell>
          <cell r="K1400">
            <v>0</v>
          </cell>
          <cell r="L1400">
            <v>0</v>
          </cell>
          <cell r="M1400">
            <v>0</v>
          </cell>
          <cell r="N1400">
            <v>4.9445583298442196E-3</v>
          </cell>
          <cell r="O1400">
            <v>9713.0767387516862</v>
          </cell>
          <cell r="P1400">
            <v>27045.217082502004</v>
          </cell>
          <cell r="Q1400">
            <v>42701.966364372129</v>
          </cell>
          <cell r="R1400">
            <v>54328.808765668728</v>
          </cell>
          <cell r="S1400">
            <v>120618.28013641914</v>
          </cell>
          <cell r="T1400">
            <v>1463.7517840103324</v>
          </cell>
          <cell r="U1400">
            <v>1493.855404980563</v>
          </cell>
          <cell r="V1400">
            <v>1551.2133138287743</v>
          </cell>
          <cell r="W1400">
            <v>1589.7137179506899</v>
          </cell>
          <cell r="X1400">
            <v>1758.5700593378692</v>
          </cell>
          <cell r="Y1400">
            <v>659.22899698422725</v>
          </cell>
          <cell r="Z1400">
            <v>727.7227233270761</v>
          </cell>
          <cell r="AA1400">
            <v>732.75852878937405</v>
          </cell>
          <cell r="AB1400">
            <v>746.45091855846147</v>
          </cell>
          <cell r="AC1400">
            <v>791.7337311598086</v>
          </cell>
          <cell r="AD1400">
            <v>10.384143995805095</v>
          </cell>
          <cell r="AE1400">
            <v>14.375631048319558</v>
          </cell>
          <cell r="AF1400">
            <v>12.78447336946188</v>
          </cell>
          <cell r="AG1400">
            <v>14.682266200063861</v>
          </cell>
          <cell r="AH1400">
            <v>14.446477426928514</v>
          </cell>
        </row>
        <row r="1401">
          <cell r="B1401">
            <v>11206</v>
          </cell>
          <cell r="C1401" t="str">
            <v>KS</v>
          </cell>
          <cell r="D1401" t="str">
            <v>Municipal</v>
          </cell>
          <cell r="E1401">
            <v>6.3455581148547432E-3</v>
          </cell>
          <cell r="F1401">
            <v>0</v>
          </cell>
          <cell r="G1401">
            <v>0</v>
          </cell>
          <cell r="H1401">
            <v>503.5603427659475</v>
          </cell>
          <cell r="I1401">
            <v>11.608880937499999</v>
          </cell>
          <cell r="J1401">
            <v>0</v>
          </cell>
          <cell r="K1401">
            <v>0</v>
          </cell>
          <cell r="L1401">
            <v>0</v>
          </cell>
          <cell r="M1401">
            <v>0</v>
          </cell>
          <cell r="N1401">
            <v>4.9445583298442196E-3</v>
          </cell>
          <cell r="O1401">
            <v>9713.0767387516862</v>
          </cell>
          <cell r="P1401">
            <v>27045.217082502004</v>
          </cell>
          <cell r="Q1401">
            <v>42701.966364372129</v>
          </cell>
          <cell r="R1401">
            <v>54328.808765668728</v>
          </cell>
          <cell r="S1401">
            <v>120618.28013641914</v>
          </cell>
          <cell r="T1401">
            <v>1463.7517840103324</v>
          </cell>
          <cell r="U1401">
            <v>1493.855404980563</v>
          </cell>
          <cell r="V1401">
            <v>1551.2133138287743</v>
          </cell>
          <cell r="W1401">
            <v>1589.7137179506899</v>
          </cell>
          <cell r="X1401">
            <v>1758.5700593378692</v>
          </cell>
          <cell r="Y1401">
            <v>659.22899698422725</v>
          </cell>
          <cell r="Z1401">
            <v>727.7227233270761</v>
          </cell>
          <cell r="AA1401">
            <v>732.75852878937405</v>
          </cell>
          <cell r="AB1401">
            <v>746.45091855846147</v>
          </cell>
          <cell r="AC1401">
            <v>791.7337311598086</v>
          </cell>
          <cell r="AD1401">
            <v>10.384143995805095</v>
          </cell>
          <cell r="AE1401">
            <v>14.375631048319558</v>
          </cell>
          <cell r="AF1401">
            <v>12.78447336946188</v>
          </cell>
          <cell r="AG1401">
            <v>14.682266200063861</v>
          </cell>
          <cell r="AH1401">
            <v>14.446477426928514</v>
          </cell>
        </row>
        <row r="1402">
          <cell r="B1402">
            <v>13095</v>
          </cell>
          <cell r="C1402" t="str">
            <v>KS</v>
          </cell>
          <cell r="D1402" t="str">
            <v>Municipal</v>
          </cell>
          <cell r="E1402">
            <v>6.3455581148547432E-3</v>
          </cell>
          <cell r="F1402">
            <v>0</v>
          </cell>
          <cell r="G1402">
            <v>0</v>
          </cell>
          <cell r="H1402">
            <v>503.5603427659475</v>
          </cell>
          <cell r="I1402">
            <v>11.608880937499999</v>
          </cell>
          <cell r="J1402">
            <v>0</v>
          </cell>
          <cell r="K1402">
            <v>0</v>
          </cell>
          <cell r="L1402">
            <v>0</v>
          </cell>
          <cell r="M1402">
            <v>0</v>
          </cell>
          <cell r="N1402">
            <v>4.9445583298442196E-3</v>
          </cell>
          <cell r="O1402">
            <v>9713.0767387516862</v>
          </cell>
          <cell r="P1402">
            <v>27045.217082502004</v>
          </cell>
          <cell r="Q1402">
            <v>42701.966364372129</v>
          </cell>
          <cell r="R1402">
            <v>54328.808765668728</v>
          </cell>
          <cell r="S1402">
            <v>120618.28013641914</v>
          </cell>
          <cell r="T1402">
            <v>1463.7517840103324</v>
          </cell>
          <cell r="U1402">
            <v>1493.855404980563</v>
          </cell>
          <cell r="V1402">
            <v>1551.2133138287743</v>
          </cell>
          <cell r="W1402">
            <v>1589.7137179506899</v>
          </cell>
          <cell r="X1402">
            <v>1758.5700593378692</v>
          </cell>
          <cell r="Y1402">
            <v>659.22899698422725</v>
          </cell>
          <cell r="Z1402">
            <v>727.7227233270761</v>
          </cell>
          <cell r="AA1402">
            <v>732.75852878937405</v>
          </cell>
          <cell r="AB1402">
            <v>746.45091855846147</v>
          </cell>
          <cell r="AC1402">
            <v>791.7337311598086</v>
          </cell>
          <cell r="AD1402">
            <v>10.384143995805095</v>
          </cell>
          <cell r="AE1402">
            <v>14.375631048319558</v>
          </cell>
          <cell r="AF1402">
            <v>12.78447336946188</v>
          </cell>
          <cell r="AG1402">
            <v>14.682266200063861</v>
          </cell>
          <cell r="AH1402">
            <v>14.446477426928514</v>
          </cell>
        </row>
        <row r="1403">
          <cell r="B1403">
            <v>11207</v>
          </cell>
          <cell r="C1403" t="str">
            <v>KS</v>
          </cell>
          <cell r="D1403" t="str">
            <v>Municipal</v>
          </cell>
          <cell r="E1403">
            <v>6.3455581148547432E-3</v>
          </cell>
          <cell r="F1403">
            <v>0</v>
          </cell>
          <cell r="G1403">
            <v>0</v>
          </cell>
          <cell r="H1403">
            <v>503.5603427659475</v>
          </cell>
          <cell r="I1403">
            <v>11.608880937499999</v>
          </cell>
          <cell r="J1403">
            <v>0</v>
          </cell>
          <cell r="K1403">
            <v>0</v>
          </cell>
          <cell r="L1403">
            <v>0</v>
          </cell>
          <cell r="M1403">
            <v>0</v>
          </cell>
          <cell r="N1403">
            <v>4.9445583298442196E-3</v>
          </cell>
          <cell r="O1403">
            <v>9713.0767387516862</v>
          </cell>
          <cell r="P1403">
            <v>27045.217082502004</v>
          </cell>
          <cell r="Q1403">
            <v>42701.966364372129</v>
          </cell>
          <cell r="R1403">
            <v>54328.808765668728</v>
          </cell>
          <cell r="S1403">
            <v>120618.28013641914</v>
          </cell>
          <cell r="T1403">
            <v>1463.7517840103324</v>
          </cell>
          <cell r="U1403">
            <v>1493.855404980563</v>
          </cell>
          <cell r="V1403">
            <v>1551.2133138287743</v>
          </cell>
          <cell r="W1403">
            <v>1589.7137179506899</v>
          </cell>
          <cell r="X1403">
            <v>1758.5700593378692</v>
          </cell>
          <cell r="Y1403">
            <v>659.22899698422725</v>
          </cell>
          <cell r="Z1403">
            <v>727.7227233270761</v>
          </cell>
          <cell r="AA1403">
            <v>732.75852878937405</v>
          </cell>
          <cell r="AB1403">
            <v>746.45091855846147</v>
          </cell>
          <cell r="AC1403">
            <v>791.7337311598086</v>
          </cell>
          <cell r="AD1403">
            <v>10.384143995805095</v>
          </cell>
          <cell r="AE1403">
            <v>14.375631048319558</v>
          </cell>
          <cell r="AF1403">
            <v>12.78447336946188</v>
          </cell>
          <cell r="AG1403">
            <v>14.682266200063861</v>
          </cell>
          <cell r="AH1403">
            <v>14.446477426928514</v>
          </cell>
        </row>
        <row r="1404">
          <cell r="B1404">
            <v>13380</v>
          </cell>
          <cell r="C1404" t="str">
            <v>KS</v>
          </cell>
          <cell r="D1404" t="str">
            <v>Municipal</v>
          </cell>
          <cell r="E1404">
            <v>6.3455581148547432E-3</v>
          </cell>
          <cell r="F1404">
            <v>0</v>
          </cell>
          <cell r="G1404">
            <v>0</v>
          </cell>
          <cell r="H1404">
            <v>503.5603427659475</v>
          </cell>
          <cell r="I1404">
            <v>11.608880937499999</v>
          </cell>
          <cell r="J1404">
            <v>0</v>
          </cell>
          <cell r="K1404">
            <v>0</v>
          </cell>
          <cell r="L1404">
            <v>0</v>
          </cell>
          <cell r="M1404">
            <v>0</v>
          </cell>
          <cell r="N1404">
            <v>4.9445583298442196E-3</v>
          </cell>
          <cell r="O1404">
            <v>9713.0767387516862</v>
          </cell>
          <cell r="P1404">
            <v>27045.217082502004</v>
          </cell>
          <cell r="Q1404">
            <v>42701.966364372129</v>
          </cell>
          <cell r="R1404">
            <v>54328.808765668728</v>
          </cell>
          <cell r="S1404">
            <v>120618.28013641914</v>
          </cell>
          <cell r="T1404">
            <v>1463.7517840103324</v>
          </cell>
          <cell r="U1404">
            <v>1493.855404980563</v>
          </cell>
          <cell r="V1404">
            <v>1551.2133138287743</v>
          </cell>
          <cell r="W1404">
            <v>1589.7137179506899</v>
          </cell>
          <cell r="X1404">
            <v>1758.5700593378692</v>
          </cell>
          <cell r="Y1404">
            <v>659.22899698422725</v>
          </cell>
          <cell r="Z1404">
            <v>727.7227233270761</v>
          </cell>
          <cell r="AA1404">
            <v>732.75852878937405</v>
          </cell>
          <cell r="AB1404">
            <v>746.45091855846147</v>
          </cell>
          <cell r="AC1404">
            <v>791.7337311598086</v>
          </cell>
          <cell r="AD1404">
            <v>10.384143995805095</v>
          </cell>
          <cell r="AE1404">
            <v>14.375631048319558</v>
          </cell>
          <cell r="AF1404">
            <v>12.78447336946188</v>
          </cell>
          <cell r="AG1404">
            <v>14.682266200063861</v>
          </cell>
          <cell r="AH1404">
            <v>14.446477426928514</v>
          </cell>
        </row>
        <row r="1405">
          <cell r="B1405">
            <v>13819</v>
          </cell>
          <cell r="C1405" t="str">
            <v>KS</v>
          </cell>
          <cell r="D1405" t="str">
            <v>Municipal</v>
          </cell>
          <cell r="E1405">
            <v>6.3455581148547432E-3</v>
          </cell>
          <cell r="F1405">
            <v>0</v>
          </cell>
          <cell r="G1405">
            <v>0</v>
          </cell>
          <cell r="H1405">
            <v>503.5603427659475</v>
          </cell>
          <cell r="I1405">
            <v>11.608880937499999</v>
          </cell>
          <cell r="J1405">
            <v>0</v>
          </cell>
          <cell r="K1405">
            <v>0</v>
          </cell>
          <cell r="L1405">
            <v>0</v>
          </cell>
          <cell r="M1405">
            <v>0</v>
          </cell>
          <cell r="N1405">
            <v>4.9445583298442196E-3</v>
          </cell>
          <cell r="O1405">
            <v>9713.0767387516862</v>
          </cell>
          <cell r="P1405">
            <v>27045.217082502004</v>
          </cell>
          <cell r="Q1405">
            <v>42701.966364372129</v>
          </cell>
          <cell r="R1405">
            <v>54328.808765668728</v>
          </cell>
          <cell r="S1405">
            <v>120618.28013641914</v>
          </cell>
          <cell r="T1405">
            <v>1463.7517840103324</v>
          </cell>
          <cell r="U1405">
            <v>1493.855404980563</v>
          </cell>
          <cell r="V1405">
            <v>1551.2133138287743</v>
          </cell>
          <cell r="W1405">
            <v>1589.7137179506899</v>
          </cell>
          <cell r="X1405">
            <v>1758.5700593378692</v>
          </cell>
          <cell r="Y1405">
            <v>659.22899698422725</v>
          </cell>
          <cell r="Z1405">
            <v>727.7227233270761</v>
          </cell>
          <cell r="AA1405">
            <v>732.75852878937405</v>
          </cell>
          <cell r="AB1405">
            <v>746.45091855846147</v>
          </cell>
          <cell r="AC1405">
            <v>791.7337311598086</v>
          </cell>
          <cell r="AD1405">
            <v>10.384143995805095</v>
          </cell>
          <cell r="AE1405">
            <v>14.375631048319558</v>
          </cell>
          <cell r="AF1405">
            <v>12.78447336946188</v>
          </cell>
          <cell r="AG1405">
            <v>14.682266200063861</v>
          </cell>
          <cell r="AH1405">
            <v>14.446477426928514</v>
          </cell>
        </row>
        <row r="1406">
          <cell r="B1406">
            <v>13948</v>
          </cell>
          <cell r="C1406" t="str">
            <v>KS</v>
          </cell>
          <cell r="D1406" t="str">
            <v>Municipal</v>
          </cell>
          <cell r="E1406">
            <v>6.3455581148547432E-3</v>
          </cell>
          <cell r="F1406">
            <v>0</v>
          </cell>
          <cell r="G1406">
            <v>0</v>
          </cell>
          <cell r="H1406">
            <v>503.5603427659475</v>
          </cell>
          <cell r="I1406">
            <v>11.608880937499999</v>
          </cell>
          <cell r="J1406">
            <v>0</v>
          </cell>
          <cell r="K1406">
            <v>0</v>
          </cell>
          <cell r="L1406">
            <v>0</v>
          </cell>
          <cell r="M1406">
            <v>0</v>
          </cell>
          <cell r="N1406">
            <v>4.9445583298442196E-3</v>
          </cell>
          <cell r="O1406">
            <v>9713.0767387516862</v>
          </cell>
          <cell r="P1406">
            <v>27045.217082502004</v>
          </cell>
          <cell r="Q1406">
            <v>42701.966364372129</v>
          </cell>
          <cell r="R1406">
            <v>54328.808765668728</v>
          </cell>
          <cell r="S1406">
            <v>120618.28013641914</v>
          </cell>
          <cell r="T1406">
            <v>1463.7517840103324</v>
          </cell>
          <cell r="U1406">
            <v>1493.855404980563</v>
          </cell>
          <cell r="V1406">
            <v>1551.2133138287743</v>
          </cell>
          <cell r="W1406">
            <v>1589.7137179506899</v>
          </cell>
          <cell r="X1406">
            <v>1758.5700593378692</v>
          </cell>
          <cell r="Y1406">
            <v>659.22899698422725</v>
          </cell>
          <cell r="Z1406">
            <v>727.7227233270761</v>
          </cell>
          <cell r="AA1406">
            <v>732.75852878937405</v>
          </cell>
          <cell r="AB1406">
            <v>746.45091855846147</v>
          </cell>
          <cell r="AC1406">
            <v>791.7337311598086</v>
          </cell>
          <cell r="AD1406">
            <v>10.384143995805095</v>
          </cell>
          <cell r="AE1406">
            <v>14.375631048319558</v>
          </cell>
          <cell r="AF1406">
            <v>12.78447336946188</v>
          </cell>
          <cell r="AG1406">
            <v>14.682266200063861</v>
          </cell>
          <cell r="AH1406">
            <v>14.446477426928514</v>
          </cell>
        </row>
        <row r="1407">
          <cell r="B1407">
            <v>14199</v>
          </cell>
          <cell r="C1407" t="str">
            <v>KS</v>
          </cell>
          <cell r="D1407" t="str">
            <v>Municipal</v>
          </cell>
          <cell r="E1407">
            <v>6.3455581148547432E-3</v>
          </cell>
          <cell r="F1407">
            <v>0</v>
          </cell>
          <cell r="G1407">
            <v>0</v>
          </cell>
          <cell r="H1407">
            <v>503.5603427659475</v>
          </cell>
          <cell r="I1407">
            <v>11.608880937499999</v>
          </cell>
          <cell r="J1407">
            <v>0</v>
          </cell>
          <cell r="K1407">
            <v>0</v>
          </cell>
          <cell r="L1407">
            <v>0</v>
          </cell>
          <cell r="M1407">
            <v>0</v>
          </cell>
          <cell r="N1407">
            <v>4.9445583298442196E-3</v>
          </cell>
          <cell r="O1407">
            <v>9713.0767387516862</v>
          </cell>
          <cell r="P1407">
            <v>27045.217082502004</v>
          </cell>
          <cell r="Q1407">
            <v>42701.966364372129</v>
          </cell>
          <cell r="R1407">
            <v>54328.808765668728</v>
          </cell>
          <cell r="S1407">
            <v>120618.28013641914</v>
          </cell>
          <cell r="T1407">
            <v>1463.7517840103324</v>
          </cell>
          <cell r="U1407">
            <v>1493.855404980563</v>
          </cell>
          <cell r="V1407">
            <v>1551.2133138287743</v>
          </cell>
          <cell r="W1407">
            <v>1589.7137179506899</v>
          </cell>
          <cell r="X1407">
            <v>1758.5700593378692</v>
          </cell>
          <cell r="Y1407">
            <v>659.22899698422725</v>
          </cell>
          <cell r="Z1407">
            <v>727.7227233270761</v>
          </cell>
          <cell r="AA1407">
            <v>732.75852878937405</v>
          </cell>
          <cell r="AB1407">
            <v>746.45091855846147</v>
          </cell>
          <cell r="AC1407">
            <v>791.7337311598086</v>
          </cell>
          <cell r="AD1407">
            <v>10.384143995805095</v>
          </cell>
          <cell r="AE1407">
            <v>14.375631048319558</v>
          </cell>
          <cell r="AF1407">
            <v>12.78447336946188</v>
          </cell>
          <cell r="AG1407">
            <v>14.682266200063861</v>
          </cell>
          <cell r="AH1407">
            <v>14.446477426928514</v>
          </cell>
        </row>
        <row r="1408">
          <cell r="B1408">
            <v>14203</v>
          </cell>
          <cell r="C1408" t="str">
            <v>KS</v>
          </cell>
          <cell r="D1408" t="str">
            <v>Municipal</v>
          </cell>
          <cell r="E1408">
            <v>6.3455581148547432E-3</v>
          </cell>
          <cell r="F1408">
            <v>0</v>
          </cell>
          <cell r="G1408">
            <v>0</v>
          </cell>
          <cell r="H1408">
            <v>503.5603427659475</v>
          </cell>
          <cell r="I1408">
            <v>11.608880937499999</v>
          </cell>
          <cell r="J1408">
            <v>0</v>
          </cell>
          <cell r="K1408">
            <v>0</v>
          </cell>
          <cell r="L1408">
            <v>0</v>
          </cell>
          <cell r="M1408">
            <v>0</v>
          </cell>
          <cell r="N1408">
            <v>4.9445583298442196E-3</v>
          </cell>
          <cell r="O1408">
            <v>9713.0767387516862</v>
          </cell>
          <cell r="P1408">
            <v>27045.217082502004</v>
          </cell>
          <cell r="Q1408">
            <v>42701.966364372129</v>
          </cell>
          <cell r="R1408">
            <v>54328.808765668728</v>
          </cell>
          <cell r="S1408">
            <v>120618.28013641914</v>
          </cell>
          <cell r="T1408">
            <v>1463.7517840103324</v>
          </cell>
          <cell r="U1408">
            <v>1493.855404980563</v>
          </cell>
          <cell r="V1408">
            <v>1551.2133138287743</v>
          </cell>
          <cell r="W1408">
            <v>1589.7137179506899</v>
          </cell>
          <cell r="X1408">
            <v>1758.5700593378692</v>
          </cell>
          <cell r="Y1408">
            <v>659.22899698422725</v>
          </cell>
          <cell r="Z1408">
            <v>727.7227233270761</v>
          </cell>
          <cell r="AA1408">
            <v>732.75852878937405</v>
          </cell>
          <cell r="AB1408">
            <v>746.45091855846147</v>
          </cell>
          <cell r="AC1408">
            <v>791.7337311598086</v>
          </cell>
          <cell r="AD1408">
            <v>10.384143995805095</v>
          </cell>
          <cell r="AE1408">
            <v>14.375631048319558</v>
          </cell>
          <cell r="AF1408">
            <v>12.78447336946188</v>
          </cell>
          <cell r="AG1408">
            <v>14.682266200063861</v>
          </cell>
          <cell r="AH1408">
            <v>14.446477426928514</v>
          </cell>
        </row>
        <row r="1409">
          <cell r="B1409">
            <v>14214</v>
          </cell>
          <cell r="C1409" t="str">
            <v>KS</v>
          </cell>
          <cell r="D1409" t="str">
            <v>Municipal</v>
          </cell>
          <cell r="E1409">
            <v>6.3455581148547432E-3</v>
          </cell>
          <cell r="F1409">
            <v>0</v>
          </cell>
          <cell r="G1409">
            <v>0</v>
          </cell>
          <cell r="H1409">
            <v>503.5603427659475</v>
          </cell>
          <cell r="I1409">
            <v>11.608880937499999</v>
          </cell>
          <cell r="J1409">
            <v>0</v>
          </cell>
          <cell r="K1409">
            <v>0</v>
          </cell>
          <cell r="L1409">
            <v>0</v>
          </cell>
          <cell r="M1409">
            <v>0</v>
          </cell>
          <cell r="N1409">
            <v>4.9445583298442196E-3</v>
          </cell>
          <cell r="O1409">
            <v>9713.0767387516862</v>
          </cell>
          <cell r="P1409">
            <v>27045.217082502004</v>
          </cell>
          <cell r="Q1409">
            <v>42701.966364372129</v>
          </cell>
          <cell r="R1409">
            <v>54328.808765668728</v>
          </cell>
          <cell r="S1409">
            <v>120618.28013641914</v>
          </cell>
          <cell r="T1409">
            <v>1463.7517840103324</v>
          </cell>
          <cell r="U1409">
            <v>1493.855404980563</v>
          </cell>
          <cell r="V1409">
            <v>1551.2133138287743</v>
          </cell>
          <cell r="W1409">
            <v>1589.7137179506899</v>
          </cell>
          <cell r="X1409">
            <v>1758.5700593378692</v>
          </cell>
          <cell r="Y1409">
            <v>659.22899698422725</v>
          </cell>
          <cell r="Z1409">
            <v>727.7227233270761</v>
          </cell>
          <cell r="AA1409">
            <v>732.75852878937405</v>
          </cell>
          <cell r="AB1409">
            <v>746.45091855846147</v>
          </cell>
          <cell r="AC1409">
            <v>791.7337311598086</v>
          </cell>
          <cell r="AD1409">
            <v>10.384143995805095</v>
          </cell>
          <cell r="AE1409">
            <v>14.375631048319558</v>
          </cell>
          <cell r="AF1409">
            <v>12.78447336946188</v>
          </cell>
          <cell r="AG1409">
            <v>14.682266200063861</v>
          </cell>
          <cell r="AH1409">
            <v>14.446477426928514</v>
          </cell>
        </row>
        <row r="1410">
          <cell r="B1410">
            <v>14229</v>
          </cell>
          <cell r="C1410" t="str">
            <v>KS</v>
          </cell>
          <cell r="D1410" t="str">
            <v>Municipal</v>
          </cell>
          <cell r="E1410">
            <v>6.3455581148547432E-3</v>
          </cell>
          <cell r="F1410">
            <v>0</v>
          </cell>
          <cell r="G1410">
            <v>0</v>
          </cell>
          <cell r="H1410">
            <v>503.5603427659475</v>
          </cell>
          <cell r="I1410">
            <v>11.608880937499999</v>
          </cell>
          <cell r="J1410">
            <v>0</v>
          </cell>
          <cell r="K1410">
            <v>0</v>
          </cell>
          <cell r="L1410">
            <v>0</v>
          </cell>
          <cell r="M1410">
            <v>0</v>
          </cell>
          <cell r="N1410">
            <v>4.9445583298442196E-3</v>
          </cell>
          <cell r="O1410">
            <v>9713.0767387516862</v>
          </cell>
          <cell r="P1410">
            <v>27045.217082502004</v>
          </cell>
          <cell r="Q1410">
            <v>42701.966364372129</v>
          </cell>
          <cell r="R1410">
            <v>54328.808765668728</v>
          </cell>
          <cell r="S1410">
            <v>120618.28013641914</v>
          </cell>
          <cell r="T1410">
            <v>1463.7517840103324</v>
          </cell>
          <cell r="U1410">
            <v>1493.855404980563</v>
          </cell>
          <cell r="V1410">
            <v>1551.2133138287743</v>
          </cell>
          <cell r="W1410">
            <v>1589.7137179506899</v>
          </cell>
          <cell r="X1410">
            <v>1758.5700593378692</v>
          </cell>
          <cell r="Y1410">
            <v>659.22899698422725</v>
          </cell>
          <cell r="Z1410">
            <v>727.7227233270761</v>
          </cell>
          <cell r="AA1410">
            <v>732.75852878937405</v>
          </cell>
          <cell r="AB1410">
            <v>746.45091855846147</v>
          </cell>
          <cell r="AC1410">
            <v>791.7337311598086</v>
          </cell>
          <cell r="AD1410">
            <v>10.384143995805095</v>
          </cell>
          <cell r="AE1410">
            <v>14.375631048319558</v>
          </cell>
          <cell r="AF1410">
            <v>12.78447336946188</v>
          </cell>
          <cell r="AG1410">
            <v>14.682266200063861</v>
          </cell>
          <cell r="AH1410">
            <v>14.446477426928514</v>
          </cell>
        </row>
        <row r="1411">
          <cell r="B1411">
            <v>14276</v>
          </cell>
          <cell r="C1411" t="str">
            <v>KS</v>
          </cell>
          <cell r="D1411" t="str">
            <v>Municipal</v>
          </cell>
          <cell r="E1411">
            <v>6.3455581148547432E-3</v>
          </cell>
          <cell r="F1411">
            <v>0</v>
          </cell>
          <cell r="G1411">
            <v>0</v>
          </cell>
          <cell r="H1411">
            <v>503.5603427659475</v>
          </cell>
          <cell r="I1411">
            <v>11.608880937499999</v>
          </cell>
          <cell r="J1411">
            <v>0</v>
          </cell>
          <cell r="K1411">
            <v>0</v>
          </cell>
          <cell r="L1411">
            <v>0</v>
          </cell>
          <cell r="M1411">
            <v>0</v>
          </cell>
          <cell r="N1411">
            <v>4.9445583298442196E-3</v>
          </cell>
          <cell r="O1411">
            <v>9713.0767387516862</v>
          </cell>
          <cell r="P1411">
            <v>27045.217082502004</v>
          </cell>
          <cell r="Q1411">
            <v>42701.966364372129</v>
          </cell>
          <cell r="R1411">
            <v>54328.808765668728</v>
          </cell>
          <cell r="S1411">
            <v>120618.28013641914</v>
          </cell>
          <cell r="T1411">
            <v>1463.7517840103324</v>
          </cell>
          <cell r="U1411">
            <v>1493.855404980563</v>
          </cell>
          <cell r="V1411">
            <v>1551.2133138287743</v>
          </cell>
          <cell r="W1411">
            <v>1589.7137179506899</v>
          </cell>
          <cell r="X1411">
            <v>1758.5700593378692</v>
          </cell>
          <cell r="Y1411">
            <v>659.22899698422725</v>
          </cell>
          <cell r="Z1411">
            <v>727.7227233270761</v>
          </cell>
          <cell r="AA1411">
            <v>732.75852878937405</v>
          </cell>
          <cell r="AB1411">
            <v>746.45091855846147</v>
          </cell>
          <cell r="AC1411">
            <v>791.7337311598086</v>
          </cell>
          <cell r="AD1411">
            <v>10.384143995805095</v>
          </cell>
          <cell r="AE1411">
            <v>14.375631048319558</v>
          </cell>
          <cell r="AF1411">
            <v>12.78447336946188</v>
          </cell>
          <cell r="AG1411">
            <v>14.682266200063861</v>
          </cell>
          <cell r="AH1411">
            <v>14.446477426928514</v>
          </cell>
        </row>
        <row r="1412">
          <cell r="B1412">
            <v>15201</v>
          </cell>
          <cell r="C1412" t="str">
            <v>KS</v>
          </cell>
          <cell r="D1412" t="str">
            <v>Municipal</v>
          </cell>
          <cell r="E1412">
            <v>6.3455581148547432E-3</v>
          </cell>
          <cell r="F1412">
            <v>0</v>
          </cell>
          <cell r="G1412">
            <v>0</v>
          </cell>
          <cell r="H1412">
            <v>503.5603427659475</v>
          </cell>
          <cell r="I1412">
            <v>11.608880937499999</v>
          </cell>
          <cell r="J1412">
            <v>0</v>
          </cell>
          <cell r="K1412">
            <v>0</v>
          </cell>
          <cell r="L1412">
            <v>0</v>
          </cell>
          <cell r="M1412">
            <v>0</v>
          </cell>
          <cell r="N1412">
            <v>4.9445583298442196E-3</v>
          </cell>
          <cell r="O1412">
            <v>9713.0767387516862</v>
          </cell>
          <cell r="P1412">
            <v>27045.217082502004</v>
          </cell>
          <cell r="Q1412">
            <v>42701.966364372129</v>
          </cell>
          <cell r="R1412">
            <v>54328.808765668728</v>
          </cell>
          <cell r="S1412">
            <v>120618.28013641914</v>
          </cell>
          <cell r="T1412">
            <v>1463.7517840103324</v>
          </cell>
          <cell r="U1412">
            <v>1493.855404980563</v>
          </cell>
          <cell r="V1412">
            <v>1551.2133138287743</v>
          </cell>
          <cell r="W1412">
            <v>1589.7137179506899</v>
          </cell>
          <cell r="X1412">
            <v>1758.5700593378692</v>
          </cell>
          <cell r="Y1412">
            <v>659.22899698422725</v>
          </cell>
          <cell r="Z1412">
            <v>727.7227233270761</v>
          </cell>
          <cell r="AA1412">
            <v>732.75852878937405</v>
          </cell>
          <cell r="AB1412">
            <v>746.45091855846147</v>
          </cell>
          <cell r="AC1412">
            <v>791.7337311598086</v>
          </cell>
          <cell r="AD1412">
            <v>10.384143995805095</v>
          </cell>
          <cell r="AE1412">
            <v>14.375631048319558</v>
          </cell>
          <cell r="AF1412">
            <v>12.78447336946188</v>
          </cell>
          <cell r="AG1412">
            <v>14.682266200063861</v>
          </cell>
          <cell r="AH1412">
            <v>14.446477426928514</v>
          </cell>
        </row>
        <row r="1413">
          <cell r="B1413">
            <v>15321</v>
          </cell>
          <cell r="C1413" t="str">
            <v>KS</v>
          </cell>
          <cell r="D1413" t="str">
            <v>Municipal</v>
          </cell>
          <cell r="E1413">
            <v>6.3455581148547432E-3</v>
          </cell>
          <cell r="F1413">
            <v>0</v>
          </cell>
          <cell r="G1413">
            <v>0</v>
          </cell>
          <cell r="H1413">
            <v>503.5603427659475</v>
          </cell>
          <cell r="I1413">
            <v>11.608880937499999</v>
          </cell>
          <cell r="J1413">
            <v>0</v>
          </cell>
          <cell r="K1413">
            <v>0</v>
          </cell>
          <cell r="L1413">
            <v>0</v>
          </cell>
          <cell r="M1413">
            <v>0</v>
          </cell>
          <cell r="N1413">
            <v>4.9445583298442196E-3</v>
          </cell>
          <cell r="O1413">
            <v>9713.0767387516862</v>
          </cell>
          <cell r="P1413">
            <v>27045.217082502004</v>
          </cell>
          <cell r="Q1413">
            <v>42701.966364372129</v>
          </cell>
          <cell r="R1413">
            <v>54328.808765668728</v>
          </cell>
          <cell r="S1413">
            <v>120618.28013641914</v>
          </cell>
          <cell r="T1413">
            <v>1463.7517840103324</v>
          </cell>
          <cell r="U1413">
            <v>1493.855404980563</v>
          </cell>
          <cell r="V1413">
            <v>1551.2133138287743</v>
          </cell>
          <cell r="W1413">
            <v>1589.7137179506899</v>
          </cell>
          <cell r="X1413">
            <v>1758.5700593378692</v>
          </cell>
          <cell r="Y1413">
            <v>659.22899698422725</v>
          </cell>
          <cell r="Z1413">
            <v>727.7227233270761</v>
          </cell>
          <cell r="AA1413">
            <v>732.75852878937405</v>
          </cell>
          <cell r="AB1413">
            <v>746.45091855846147</v>
          </cell>
          <cell r="AC1413">
            <v>791.7337311598086</v>
          </cell>
          <cell r="AD1413">
            <v>10.384143995805095</v>
          </cell>
          <cell r="AE1413">
            <v>14.375631048319558</v>
          </cell>
          <cell r="AF1413">
            <v>12.78447336946188</v>
          </cell>
          <cell r="AG1413">
            <v>14.682266200063861</v>
          </cell>
          <cell r="AH1413">
            <v>14.446477426928514</v>
          </cell>
        </row>
        <row r="1414">
          <cell r="B1414">
            <v>15336</v>
          </cell>
          <cell r="C1414" t="str">
            <v>KS</v>
          </cell>
          <cell r="D1414" t="str">
            <v>Municipal</v>
          </cell>
          <cell r="E1414">
            <v>6.3455581148547432E-3</v>
          </cell>
          <cell r="F1414">
            <v>0</v>
          </cell>
          <cell r="G1414">
            <v>0</v>
          </cell>
          <cell r="H1414">
            <v>503.5603427659475</v>
          </cell>
          <cell r="I1414">
            <v>11.608880937499999</v>
          </cell>
          <cell r="J1414">
            <v>0</v>
          </cell>
          <cell r="K1414">
            <v>0</v>
          </cell>
          <cell r="L1414">
            <v>0</v>
          </cell>
          <cell r="M1414">
            <v>0</v>
          </cell>
          <cell r="N1414">
            <v>4.9445583298442196E-3</v>
          </cell>
          <cell r="O1414">
            <v>9713.0767387516862</v>
          </cell>
          <cell r="P1414">
            <v>27045.217082502004</v>
          </cell>
          <cell r="Q1414">
            <v>42701.966364372129</v>
          </cell>
          <cell r="R1414">
            <v>54328.808765668728</v>
          </cell>
          <cell r="S1414">
            <v>120618.28013641914</v>
          </cell>
          <cell r="T1414">
            <v>1463.7517840103324</v>
          </cell>
          <cell r="U1414">
            <v>1493.855404980563</v>
          </cell>
          <cell r="V1414">
            <v>1551.2133138287743</v>
          </cell>
          <cell r="W1414">
            <v>1589.7137179506899</v>
          </cell>
          <cell r="X1414">
            <v>1758.5700593378692</v>
          </cell>
          <cell r="Y1414">
            <v>659.22899698422725</v>
          </cell>
          <cell r="Z1414">
            <v>727.7227233270761</v>
          </cell>
          <cell r="AA1414">
            <v>732.75852878937405</v>
          </cell>
          <cell r="AB1414">
            <v>746.45091855846147</v>
          </cell>
          <cell r="AC1414">
            <v>791.7337311598086</v>
          </cell>
          <cell r="AD1414">
            <v>10.384143995805095</v>
          </cell>
          <cell r="AE1414">
            <v>14.375631048319558</v>
          </cell>
          <cell r="AF1414">
            <v>12.78447336946188</v>
          </cell>
          <cell r="AG1414">
            <v>14.682266200063861</v>
          </cell>
          <cell r="AH1414">
            <v>14.446477426928514</v>
          </cell>
        </row>
        <row r="1415">
          <cell r="B1415">
            <v>26894</v>
          </cell>
          <cell r="C1415" t="str">
            <v>KS</v>
          </cell>
          <cell r="D1415" t="str">
            <v>Municipal</v>
          </cell>
          <cell r="E1415">
            <v>6.3455581148547432E-3</v>
          </cell>
          <cell r="F1415">
            <v>0</v>
          </cell>
          <cell r="G1415">
            <v>0</v>
          </cell>
          <cell r="H1415">
            <v>503.5603427659475</v>
          </cell>
          <cell r="I1415">
            <v>11.608880937499999</v>
          </cell>
          <cell r="J1415">
            <v>0</v>
          </cell>
          <cell r="K1415">
            <v>0</v>
          </cell>
          <cell r="L1415">
            <v>0</v>
          </cell>
          <cell r="M1415">
            <v>0</v>
          </cell>
          <cell r="N1415">
            <v>4.9445583298442196E-3</v>
          </cell>
          <cell r="O1415">
            <v>9713.0767387516862</v>
          </cell>
          <cell r="P1415">
            <v>27045.217082502004</v>
          </cell>
          <cell r="Q1415">
            <v>42701.966364372129</v>
          </cell>
          <cell r="R1415">
            <v>54328.808765668728</v>
          </cell>
          <cell r="S1415">
            <v>120618.28013641914</v>
          </cell>
          <cell r="T1415">
            <v>1463.7517840103324</v>
          </cell>
          <cell r="U1415">
            <v>1493.855404980563</v>
          </cell>
          <cell r="V1415">
            <v>1551.2133138287743</v>
          </cell>
          <cell r="W1415">
            <v>1589.7137179506899</v>
          </cell>
          <cell r="X1415">
            <v>1758.5700593378692</v>
          </cell>
          <cell r="Y1415">
            <v>659.22899698422725</v>
          </cell>
          <cell r="Z1415">
            <v>727.7227233270761</v>
          </cell>
          <cell r="AA1415">
            <v>732.75852878937405</v>
          </cell>
          <cell r="AB1415">
            <v>746.45091855846147</v>
          </cell>
          <cell r="AC1415">
            <v>791.7337311598086</v>
          </cell>
          <cell r="AD1415">
            <v>10.384143995805095</v>
          </cell>
          <cell r="AE1415">
            <v>14.375631048319558</v>
          </cell>
          <cell r="AF1415">
            <v>12.78447336946188</v>
          </cell>
          <cell r="AG1415">
            <v>14.682266200063861</v>
          </cell>
          <cell r="AH1415">
            <v>14.446477426928514</v>
          </cell>
        </row>
        <row r="1416">
          <cell r="B1416">
            <v>16135</v>
          </cell>
          <cell r="C1416" t="str">
            <v>KS</v>
          </cell>
          <cell r="D1416" t="str">
            <v>Municipal</v>
          </cell>
          <cell r="E1416">
            <v>6.3455581148547432E-3</v>
          </cell>
          <cell r="F1416">
            <v>0</v>
          </cell>
          <cell r="G1416">
            <v>0</v>
          </cell>
          <cell r="H1416">
            <v>503.5603427659475</v>
          </cell>
          <cell r="I1416">
            <v>11.608880937499999</v>
          </cell>
          <cell r="J1416">
            <v>0</v>
          </cell>
          <cell r="K1416">
            <v>0</v>
          </cell>
          <cell r="L1416">
            <v>0</v>
          </cell>
          <cell r="M1416">
            <v>0</v>
          </cell>
          <cell r="N1416">
            <v>4.9445583298442196E-3</v>
          </cell>
          <cell r="O1416">
            <v>9713.0767387516862</v>
          </cell>
          <cell r="P1416">
            <v>27045.217082502004</v>
          </cell>
          <cell r="Q1416">
            <v>42701.966364372129</v>
          </cell>
          <cell r="R1416">
            <v>54328.808765668728</v>
          </cell>
          <cell r="S1416">
            <v>120618.28013641914</v>
          </cell>
          <cell r="T1416">
            <v>1463.7517840103324</v>
          </cell>
          <cell r="U1416">
            <v>1493.855404980563</v>
          </cell>
          <cell r="V1416">
            <v>1551.2133138287743</v>
          </cell>
          <cell r="W1416">
            <v>1589.7137179506899</v>
          </cell>
          <cell r="X1416">
            <v>1758.5700593378692</v>
          </cell>
          <cell r="Y1416">
            <v>659.22899698422725</v>
          </cell>
          <cell r="Z1416">
            <v>727.7227233270761</v>
          </cell>
          <cell r="AA1416">
            <v>732.75852878937405</v>
          </cell>
          <cell r="AB1416">
            <v>746.45091855846147</v>
          </cell>
          <cell r="AC1416">
            <v>791.7337311598086</v>
          </cell>
          <cell r="AD1416">
            <v>10.384143995805095</v>
          </cell>
          <cell r="AE1416">
            <v>14.375631048319558</v>
          </cell>
          <cell r="AF1416">
            <v>12.78447336946188</v>
          </cell>
          <cell r="AG1416">
            <v>14.682266200063861</v>
          </cell>
          <cell r="AH1416">
            <v>14.446477426928514</v>
          </cell>
        </row>
        <row r="1417">
          <cell r="B1417">
            <v>16440</v>
          </cell>
          <cell r="C1417" t="str">
            <v>KS</v>
          </cell>
          <cell r="D1417" t="str">
            <v>Municipal</v>
          </cell>
          <cell r="E1417">
            <v>6.3455581148547432E-3</v>
          </cell>
          <cell r="F1417">
            <v>0</v>
          </cell>
          <cell r="G1417">
            <v>0</v>
          </cell>
          <cell r="H1417">
            <v>503.5603427659475</v>
          </cell>
          <cell r="I1417">
            <v>11.608880937499999</v>
          </cell>
          <cell r="J1417">
            <v>0</v>
          </cell>
          <cell r="K1417">
            <v>0</v>
          </cell>
          <cell r="L1417">
            <v>0</v>
          </cell>
          <cell r="M1417">
            <v>0</v>
          </cell>
          <cell r="N1417">
            <v>4.9445583298442196E-3</v>
          </cell>
          <cell r="O1417">
            <v>9713.0767387516862</v>
          </cell>
          <cell r="P1417">
            <v>27045.217082502004</v>
          </cell>
          <cell r="Q1417">
            <v>42701.966364372129</v>
          </cell>
          <cell r="R1417">
            <v>54328.808765668728</v>
          </cell>
          <cell r="S1417">
            <v>120618.28013641914</v>
          </cell>
          <cell r="T1417">
            <v>1463.7517840103324</v>
          </cell>
          <cell r="U1417">
            <v>1493.855404980563</v>
          </cell>
          <cell r="V1417">
            <v>1551.2133138287743</v>
          </cell>
          <cell r="W1417">
            <v>1589.7137179506899</v>
          </cell>
          <cell r="X1417">
            <v>1758.5700593378692</v>
          </cell>
          <cell r="Y1417">
            <v>659.22899698422725</v>
          </cell>
          <cell r="Z1417">
            <v>727.7227233270761</v>
          </cell>
          <cell r="AA1417">
            <v>732.75852878937405</v>
          </cell>
          <cell r="AB1417">
            <v>746.45091855846147</v>
          </cell>
          <cell r="AC1417">
            <v>791.7337311598086</v>
          </cell>
          <cell r="AD1417">
            <v>10.384143995805095</v>
          </cell>
          <cell r="AE1417">
            <v>14.375631048319558</v>
          </cell>
          <cell r="AF1417">
            <v>12.78447336946188</v>
          </cell>
          <cell r="AG1417">
            <v>14.682266200063861</v>
          </cell>
          <cell r="AH1417">
            <v>14.446477426928514</v>
          </cell>
        </row>
        <row r="1418">
          <cell r="B1418">
            <v>16518</v>
          </cell>
          <cell r="C1418" t="str">
            <v>KS</v>
          </cell>
          <cell r="D1418" t="str">
            <v>Municipal</v>
          </cell>
          <cell r="E1418">
            <v>6.3455581148547432E-3</v>
          </cell>
          <cell r="F1418">
            <v>0</v>
          </cell>
          <cell r="G1418">
            <v>0</v>
          </cell>
          <cell r="H1418">
            <v>503.5603427659475</v>
          </cell>
          <cell r="I1418">
            <v>11.608880937499999</v>
          </cell>
          <cell r="J1418">
            <v>0</v>
          </cell>
          <cell r="K1418">
            <v>0</v>
          </cell>
          <cell r="L1418">
            <v>0</v>
          </cell>
          <cell r="M1418">
            <v>0</v>
          </cell>
          <cell r="N1418">
            <v>4.9445583298442196E-3</v>
          </cell>
          <cell r="O1418">
            <v>9713.0767387516862</v>
          </cell>
          <cell r="P1418">
            <v>27045.217082502004</v>
          </cell>
          <cell r="Q1418">
            <v>42701.966364372129</v>
          </cell>
          <cell r="R1418">
            <v>54328.808765668728</v>
          </cell>
          <cell r="S1418">
            <v>120618.28013641914</v>
          </cell>
          <cell r="T1418">
            <v>1463.7517840103324</v>
          </cell>
          <cell r="U1418">
            <v>1493.855404980563</v>
          </cell>
          <cell r="V1418">
            <v>1551.2133138287743</v>
          </cell>
          <cell r="W1418">
            <v>1589.7137179506899</v>
          </cell>
          <cell r="X1418">
            <v>1758.5700593378692</v>
          </cell>
          <cell r="Y1418">
            <v>659.22899698422725</v>
          </cell>
          <cell r="Z1418">
            <v>727.7227233270761</v>
          </cell>
          <cell r="AA1418">
            <v>732.75852878937405</v>
          </cell>
          <cell r="AB1418">
            <v>746.45091855846147</v>
          </cell>
          <cell r="AC1418">
            <v>791.7337311598086</v>
          </cell>
          <cell r="AD1418">
            <v>10.384143995805095</v>
          </cell>
          <cell r="AE1418">
            <v>14.375631048319558</v>
          </cell>
          <cell r="AF1418">
            <v>12.78447336946188</v>
          </cell>
          <cell r="AG1418">
            <v>14.682266200063861</v>
          </cell>
          <cell r="AH1418">
            <v>14.446477426928514</v>
          </cell>
        </row>
        <row r="1419">
          <cell r="B1419">
            <v>16876</v>
          </cell>
          <cell r="C1419" t="str">
            <v>KS</v>
          </cell>
          <cell r="D1419" t="str">
            <v>Municipal</v>
          </cell>
          <cell r="E1419">
            <v>6.3455581148547432E-3</v>
          </cell>
          <cell r="F1419">
            <v>0</v>
          </cell>
          <cell r="G1419">
            <v>0</v>
          </cell>
          <cell r="H1419">
            <v>503.5603427659475</v>
          </cell>
          <cell r="I1419">
            <v>11.608880937499999</v>
          </cell>
          <cell r="J1419">
            <v>0</v>
          </cell>
          <cell r="K1419">
            <v>0</v>
          </cell>
          <cell r="L1419">
            <v>0</v>
          </cell>
          <cell r="M1419">
            <v>0</v>
          </cell>
          <cell r="N1419">
            <v>4.9445583298442196E-3</v>
          </cell>
          <cell r="O1419">
            <v>9713.0767387516862</v>
          </cell>
          <cell r="P1419">
            <v>27045.217082502004</v>
          </cell>
          <cell r="Q1419">
            <v>42701.966364372129</v>
          </cell>
          <cell r="R1419">
            <v>54328.808765668728</v>
          </cell>
          <cell r="S1419">
            <v>120618.28013641914</v>
          </cell>
          <cell r="T1419">
            <v>1463.7517840103324</v>
          </cell>
          <cell r="U1419">
            <v>1493.855404980563</v>
          </cell>
          <cell r="V1419">
            <v>1551.2133138287743</v>
          </cell>
          <cell r="W1419">
            <v>1589.7137179506899</v>
          </cell>
          <cell r="X1419">
            <v>1758.5700593378692</v>
          </cell>
          <cell r="Y1419">
            <v>659.22899698422725</v>
          </cell>
          <cell r="Z1419">
            <v>727.7227233270761</v>
          </cell>
          <cell r="AA1419">
            <v>732.75852878937405</v>
          </cell>
          <cell r="AB1419">
            <v>746.45091855846147</v>
          </cell>
          <cell r="AC1419">
            <v>791.7337311598086</v>
          </cell>
          <cell r="AD1419">
            <v>10.384143995805095</v>
          </cell>
          <cell r="AE1419">
            <v>14.375631048319558</v>
          </cell>
          <cell r="AF1419">
            <v>12.78447336946188</v>
          </cell>
          <cell r="AG1419">
            <v>14.682266200063861</v>
          </cell>
          <cell r="AH1419">
            <v>14.446477426928514</v>
          </cell>
        </row>
        <row r="1420">
          <cell r="B1420">
            <v>16834</v>
          </cell>
          <cell r="C1420" t="str">
            <v>KS</v>
          </cell>
          <cell r="D1420" t="str">
            <v>Municipal</v>
          </cell>
          <cell r="E1420">
            <v>6.3455581148547432E-3</v>
          </cell>
          <cell r="F1420">
            <v>0</v>
          </cell>
          <cell r="G1420">
            <v>0</v>
          </cell>
          <cell r="H1420">
            <v>503.5603427659475</v>
          </cell>
          <cell r="I1420">
            <v>11.608880937499999</v>
          </cell>
          <cell r="J1420">
            <v>0</v>
          </cell>
          <cell r="K1420">
            <v>0</v>
          </cell>
          <cell r="L1420">
            <v>0</v>
          </cell>
          <cell r="M1420">
            <v>0</v>
          </cell>
          <cell r="N1420">
            <v>4.9445583298442196E-3</v>
          </cell>
          <cell r="O1420">
            <v>9713.0767387516862</v>
          </cell>
          <cell r="P1420">
            <v>27045.217082502004</v>
          </cell>
          <cell r="Q1420">
            <v>42701.966364372129</v>
          </cell>
          <cell r="R1420">
            <v>54328.808765668728</v>
          </cell>
          <cell r="S1420">
            <v>120618.28013641914</v>
          </cell>
          <cell r="T1420">
            <v>1463.7517840103324</v>
          </cell>
          <cell r="U1420">
            <v>1493.855404980563</v>
          </cell>
          <cell r="V1420">
            <v>1551.2133138287743</v>
          </cell>
          <cell r="W1420">
            <v>1589.7137179506899</v>
          </cell>
          <cell r="X1420">
            <v>1758.5700593378692</v>
          </cell>
          <cell r="Y1420">
            <v>659.22899698422725</v>
          </cell>
          <cell r="Z1420">
            <v>727.7227233270761</v>
          </cell>
          <cell r="AA1420">
            <v>732.75852878937405</v>
          </cell>
          <cell r="AB1420">
            <v>746.45091855846147</v>
          </cell>
          <cell r="AC1420">
            <v>791.7337311598086</v>
          </cell>
          <cell r="AD1420">
            <v>10.384143995805095</v>
          </cell>
          <cell r="AE1420">
            <v>14.375631048319558</v>
          </cell>
          <cell r="AF1420">
            <v>12.78447336946188</v>
          </cell>
          <cell r="AG1420">
            <v>14.682266200063861</v>
          </cell>
          <cell r="AH1420">
            <v>14.446477426928514</v>
          </cell>
        </row>
        <row r="1421">
          <cell r="B1421">
            <v>16922</v>
          </cell>
          <cell r="C1421" t="str">
            <v>KS</v>
          </cell>
          <cell r="D1421" t="str">
            <v>Municipal</v>
          </cell>
          <cell r="E1421">
            <v>6.3455581148547432E-3</v>
          </cell>
          <cell r="F1421">
            <v>0</v>
          </cell>
          <cell r="G1421">
            <v>0</v>
          </cell>
          <cell r="H1421">
            <v>503.5603427659475</v>
          </cell>
          <cell r="I1421">
            <v>11.608880937499999</v>
          </cell>
          <cell r="J1421">
            <v>0</v>
          </cell>
          <cell r="K1421">
            <v>0</v>
          </cell>
          <cell r="L1421">
            <v>0</v>
          </cell>
          <cell r="M1421">
            <v>0</v>
          </cell>
          <cell r="N1421">
            <v>4.9445583298442196E-3</v>
          </cell>
          <cell r="O1421">
            <v>9713.0767387516862</v>
          </cell>
          <cell r="P1421">
            <v>27045.217082502004</v>
          </cell>
          <cell r="Q1421">
            <v>42701.966364372129</v>
          </cell>
          <cell r="R1421">
            <v>54328.808765668728</v>
          </cell>
          <cell r="S1421">
            <v>120618.28013641914</v>
          </cell>
          <cell r="T1421">
            <v>1463.7517840103324</v>
          </cell>
          <cell r="U1421">
            <v>1493.855404980563</v>
          </cell>
          <cell r="V1421">
            <v>1551.2133138287743</v>
          </cell>
          <cell r="W1421">
            <v>1589.7137179506899</v>
          </cell>
          <cell r="X1421">
            <v>1758.5700593378692</v>
          </cell>
          <cell r="Y1421">
            <v>659.22899698422725</v>
          </cell>
          <cell r="Z1421">
            <v>727.7227233270761</v>
          </cell>
          <cell r="AA1421">
            <v>732.75852878937405</v>
          </cell>
          <cell r="AB1421">
            <v>746.45091855846147</v>
          </cell>
          <cell r="AC1421">
            <v>791.7337311598086</v>
          </cell>
          <cell r="AD1421">
            <v>10.384143995805095</v>
          </cell>
          <cell r="AE1421">
            <v>14.375631048319558</v>
          </cell>
          <cell r="AF1421">
            <v>12.78447336946188</v>
          </cell>
          <cell r="AG1421">
            <v>14.682266200063861</v>
          </cell>
          <cell r="AH1421">
            <v>14.446477426928514</v>
          </cell>
        </row>
        <row r="1422">
          <cell r="B1422">
            <v>16988</v>
          </cell>
          <cell r="C1422" t="str">
            <v>KS</v>
          </cell>
          <cell r="D1422" t="str">
            <v>Municipal</v>
          </cell>
          <cell r="E1422">
            <v>6.3455581148547432E-3</v>
          </cell>
          <cell r="F1422">
            <v>0</v>
          </cell>
          <cell r="G1422">
            <v>0</v>
          </cell>
          <cell r="H1422">
            <v>503.5603427659475</v>
          </cell>
          <cell r="I1422">
            <v>11.608880937499999</v>
          </cell>
          <cell r="J1422">
            <v>0</v>
          </cell>
          <cell r="K1422">
            <v>0</v>
          </cell>
          <cell r="L1422">
            <v>0</v>
          </cell>
          <cell r="M1422">
            <v>0</v>
          </cell>
          <cell r="N1422">
            <v>4.9445583298442196E-3</v>
          </cell>
          <cell r="O1422">
            <v>9713.0767387516862</v>
          </cell>
          <cell r="P1422">
            <v>27045.217082502004</v>
          </cell>
          <cell r="Q1422">
            <v>42701.966364372129</v>
          </cell>
          <cell r="R1422">
            <v>54328.808765668728</v>
          </cell>
          <cell r="S1422">
            <v>120618.28013641914</v>
          </cell>
          <cell r="T1422">
            <v>1463.7517840103324</v>
          </cell>
          <cell r="U1422">
            <v>1493.855404980563</v>
          </cell>
          <cell r="V1422">
            <v>1551.2133138287743</v>
          </cell>
          <cell r="W1422">
            <v>1589.7137179506899</v>
          </cell>
          <cell r="X1422">
            <v>1758.5700593378692</v>
          </cell>
          <cell r="Y1422">
            <v>659.22899698422725</v>
          </cell>
          <cell r="Z1422">
            <v>727.7227233270761</v>
          </cell>
          <cell r="AA1422">
            <v>732.75852878937405</v>
          </cell>
          <cell r="AB1422">
            <v>746.45091855846147</v>
          </cell>
          <cell r="AC1422">
            <v>791.7337311598086</v>
          </cell>
          <cell r="AD1422">
            <v>10.384143995805095</v>
          </cell>
          <cell r="AE1422">
            <v>14.375631048319558</v>
          </cell>
          <cell r="AF1422">
            <v>12.78447336946188</v>
          </cell>
          <cell r="AG1422">
            <v>14.682266200063861</v>
          </cell>
          <cell r="AH1422">
            <v>14.446477426928514</v>
          </cell>
        </row>
        <row r="1423">
          <cell r="B1423">
            <v>17872</v>
          </cell>
          <cell r="C1423" t="str">
            <v>KS</v>
          </cell>
          <cell r="D1423" t="str">
            <v>Municipal</v>
          </cell>
          <cell r="E1423">
            <v>6.3455581148547432E-3</v>
          </cell>
          <cell r="F1423">
            <v>0</v>
          </cell>
          <cell r="G1423">
            <v>0</v>
          </cell>
          <cell r="H1423">
            <v>503.5603427659475</v>
          </cell>
          <cell r="I1423">
            <v>11.608880937499999</v>
          </cell>
          <cell r="J1423">
            <v>0</v>
          </cell>
          <cell r="K1423">
            <v>0</v>
          </cell>
          <cell r="L1423">
            <v>0</v>
          </cell>
          <cell r="M1423">
            <v>0</v>
          </cell>
          <cell r="N1423">
            <v>4.9445583298442196E-3</v>
          </cell>
          <cell r="O1423">
            <v>9713.0767387516862</v>
          </cell>
          <cell r="P1423">
            <v>27045.217082502004</v>
          </cell>
          <cell r="Q1423">
            <v>42701.966364372129</v>
          </cell>
          <cell r="R1423">
            <v>54328.808765668728</v>
          </cell>
          <cell r="S1423">
            <v>120618.28013641914</v>
          </cell>
          <cell r="T1423">
            <v>1463.7517840103324</v>
          </cell>
          <cell r="U1423">
            <v>1493.855404980563</v>
          </cell>
          <cell r="V1423">
            <v>1551.2133138287743</v>
          </cell>
          <cell r="W1423">
            <v>1589.7137179506899</v>
          </cell>
          <cell r="X1423">
            <v>1758.5700593378692</v>
          </cell>
          <cell r="Y1423">
            <v>659.22899698422725</v>
          </cell>
          <cell r="Z1423">
            <v>727.7227233270761</v>
          </cell>
          <cell r="AA1423">
            <v>732.75852878937405</v>
          </cell>
          <cell r="AB1423">
            <v>746.45091855846147</v>
          </cell>
          <cell r="AC1423">
            <v>791.7337311598086</v>
          </cell>
          <cell r="AD1423">
            <v>10.384143995805095</v>
          </cell>
          <cell r="AE1423">
            <v>14.375631048319558</v>
          </cell>
          <cell r="AF1423">
            <v>12.78447336946188</v>
          </cell>
          <cell r="AG1423">
            <v>14.682266200063861</v>
          </cell>
          <cell r="AH1423">
            <v>14.446477426928514</v>
          </cell>
        </row>
        <row r="1424">
          <cell r="B1424">
            <v>17894</v>
          </cell>
          <cell r="C1424" t="str">
            <v>KS</v>
          </cell>
          <cell r="D1424" t="str">
            <v>Municipal</v>
          </cell>
          <cell r="E1424">
            <v>6.3455581148547432E-3</v>
          </cell>
          <cell r="F1424">
            <v>0</v>
          </cell>
          <cell r="G1424">
            <v>0</v>
          </cell>
          <cell r="H1424">
            <v>503.5603427659475</v>
          </cell>
          <cell r="I1424">
            <v>11.608880937499999</v>
          </cell>
          <cell r="J1424">
            <v>0</v>
          </cell>
          <cell r="K1424">
            <v>0</v>
          </cell>
          <cell r="L1424">
            <v>0</v>
          </cell>
          <cell r="M1424">
            <v>0</v>
          </cell>
          <cell r="N1424">
            <v>4.9445583298442196E-3</v>
          </cell>
          <cell r="O1424">
            <v>9713.0767387516862</v>
          </cell>
          <cell r="P1424">
            <v>27045.217082502004</v>
          </cell>
          <cell r="Q1424">
            <v>42701.966364372129</v>
          </cell>
          <cell r="R1424">
            <v>54328.808765668728</v>
          </cell>
          <cell r="S1424">
            <v>120618.28013641914</v>
          </cell>
          <cell r="T1424">
            <v>1463.7517840103324</v>
          </cell>
          <cell r="U1424">
            <v>1493.855404980563</v>
          </cell>
          <cell r="V1424">
            <v>1551.2133138287743</v>
          </cell>
          <cell r="W1424">
            <v>1589.7137179506899</v>
          </cell>
          <cell r="X1424">
            <v>1758.5700593378692</v>
          </cell>
          <cell r="Y1424">
            <v>659.22899698422725</v>
          </cell>
          <cell r="Z1424">
            <v>727.7227233270761</v>
          </cell>
          <cell r="AA1424">
            <v>732.75852878937405</v>
          </cell>
          <cell r="AB1424">
            <v>746.45091855846147</v>
          </cell>
          <cell r="AC1424">
            <v>791.7337311598086</v>
          </cell>
          <cell r="AD1424">
            <v>10.384143995805095</v>
          </cell>
          <cell r="AE1424">
            <v>14.375631048319558</v>
          </cell>
          <cell r="AF1424">
            <v>12.78447336946188</v>
          </cell>
          <cell r="AG1424">
            <v>14.682266200063861</v>
          </cell>
          <cell r="AH1424">
            <v>14.446477426928514</v>
          </cell>
        </row>
        <row r="1425">
          <cell r="B1425">
            <v>17879</v>
          </cell>
          <cell r="C1425" t="str">
            <v>KS</v>
          </cell>
          <cell r="D1425" t="str">
            <v>Municipal</v>
          </cell>
          <cell r="E1425">
            <v>6.3455581148547432E-3</v>
          </cell>
          <cell r="F1425">
            <v>0</v>
          </cell>
          <cell r="G1425">
            <v>0</v>
          </cell>
          <cell r="H1425">
            <v>503.5603427659475</v>
          </cell>
          <cell r="I1425">
            <v>11.608880937499999</v>
          </cell>
          <cell r="J1425">
            <v>0</v>
          </cell>
          <cell r="K1425">
            <v>0</v>
          </cell>
          <cell r="L1425">
            <v>0</v>
          </cell>
          <cell r="M1425">
            <v>0</v>
          </cell>
          <cell r="N1425">
            <v>4.9445583298442196E-3</v>
          </cell>
          <cell r="O1425">
            <v>9713.0767387516862</v>
          </cell>
          <cell r="P1425">
            <v>27045.217082502004</v>
          </cell>
          <cell r="Q1425">
            <v>42701.966364372129</v>
          </cell>
          <cell r="R1425">
            <v>54328.808765668728</v>
          </cell>
          <cell r="S1425">
            <v>120618.28013641914</v>
          </cell>
          <cell r="T1425">
            <v>1463.7517840103324</v>
          </cell>
          <cell r="U1425">
            <v>1493.855404980563</v>
          </cell>
          <cell r="V1425">
            <v>1551.2133138287743</v>
          </cell>
          <cell r="W1425">
            <v>1589.7137179506899</v>
          </cell>
          <cell r="X1425">
            <v>1758.5700593378692</v>
          </cell>
          <cell r="Y1425">
            <v>659.22899698422725</v>
          </cell>
          <cell r="Z1425">
            <v>727.7227233270761</v>
          </cell>
          <cell r="AA1425">
            <v>732.75852878937405</v>
          </cell>
          <cell r="AB1425">
            <v>746.45091855846147</v>
          </cell>
          <cell r="AC1425">
            <v>791.7337311598086</v>
          </cell>
          <cell r="AD1425">
            <v>10.384143995805095</v>
          </cell>
          <cell r="AE1425">
            <v>14.375631048319558</v>
          </cell>
          <cell r="AF1425">
            <v>12.78447336946188</v>
          </cell>
          <cell r="AG1425">
            <v>14.682266200063861</v>
          </cell>
          <cell r="AH1425">
            <v>14.446477426928514</v>
          </cell>
        </row>
        <row r="1426">
          <cell r="B1426">
            <v>17924</v>
          </cell>
          <cell r="C1426" t="str">
            <v>KS</v>
          </cell>
          <cell r="D1426" t="str">
            <v>Municipal</v>
          </cell>
          <cell r="E1426">
            <v>6.3455581148547432E-3</v>
          </cell>
          <cell r="F1426">
            <v>0</v>
          </cell>
          <cell r="G1426">
            <v>0</v>
          </cell>
          <cell r="H1426">
            <v>503.5603427659475</v>
          </cell>
          <cell r="I1426">
            <v>11.608880937499999</v>
          </cell>
          <cell r="J1426">
            <v>0</v>
          </cell>
          <cell r="K1426">
            <v>0</v>
          </cell>
          <cell r="L1426">
            <v>0</v>
          </cell>
          <cell r="M1426">
            <v>0</v>
          </cell>
          <cell r="N1426">
            <v>4.9445583298442196E-3</v>
          </cell>
          <cell r="O1426">
            <v>9713.0767387516862</v>
          </cell>
          <cell r="P1426">
            <v>27045.217082502004</v>
          </cell>
          <cell r="Q1426">
            <v>42701.966364372129</v>
          </cell>
          <cell r="R1426">
            <v>54328.808765668728</v>
          </cell>
          <cell r="S1426">
            <v>120618.28013641914</v>
          </cell>
          <cell r="T1426">
            <v>1463.7517840103324</v>
          </cell>
          <cell r="U1426">
            <v>1493.855404980563</v>
          </cell>
          <cell r="V1426">
            <v>1551.2133138287743</v>
          </cell>
          <cell r="W1426">
            <v>1589.7137179506899</v>
          </cell>
          <cell r="X1426">
            <v>1758.5700593378692</v>
          </cell>
          <cell r="Y1426">
            <v>659.22899698422725</v>
          </cell>
          <cell r="Z1426">
            <v>727.7227233270761</v>
          </cell>
          <cell r="AA1426">
            <v>732.75852878937405</v>
          </cell>
          <cell r="AB1426">
            <v>746.45091855846147</v>
          </cell>
          <cell r="AC1426">
            <v>791.7337311598086</v>
          </cell>
          <cell r="AD1426">
            <v>10.384143995805095</v>
          </cell>
          <cell r="AE1426">
            <v>14.375631048319558</v>
          </cell>
          <cell r="AF1426">
            <v>12.78447336946188</v>
          </cell>
          <cell r="AG1426">
            <v>14.682266200063861</v>
          </cell>
          <cell r="AH1426">
            <v>14.446477426928514</v>
          </cell>
        </row>
        <row r="1427">
          <cell r="B1427">
            <v>18086</v>
          </cell>
          <cell r="C1427" t="str">
            <v>KS</v>
          </cell>
          <cell r="D1427" t="str">
            <v>Municipal</v>
          </cell>
          <cell r="E1427">
            <v>6.3455581148547432E-3</v>
          </cell>
          <cell r="F1427">
            <v>0</v>
          </cell>
          <cell r="G1427">
            <v>0</v>
          </cell>
          <cell r="H1427">
            <v>503.5603427659475</v>
          </cell>
          <cell r="I1427">
            <v>11.608880937499999</v>
          </cell>
          <cell r="J1427">
            <v>0</v>
          </cell>
          <cell r="K1427">
            <v>0</v>
          </cell>
          <cell r="L1427">
            <v>0</v>
          </cell>
          <cell r="M1427">
            <v>0</v>
          </cell>
          <cell r="N1427">
            <v>4.9445583298442196E-3</v>
          </cell>
          <cell r="O1427">
            <v>9713.0767387516862</v>
          </cell>
          <cell r="P1427">
            <v>27045.217082502004</v>
          </cell>
          <cell r="Q1427">
            <v>42701.966364372129</v>
          </cell>
          <cell r="R1427">
            <v>54328.808765668728</v>
          </cell>
          <cell r="S1427">
            <v>120618.28013641914</v>
          </cell>
          <cell r="T1427">
            <v>1463.7517840103324</v>
          </cell>
          <cell r="U1427">
            <v>1493.855404980563</v>
          </cell>
          <cell r="V1427">
            <v>1551.2133138287743</v>
          </cell>
          <cell r="W1427">
            <v>1589.7137179506899</v>
          </cell>
          <cell r="X1427">
            <v>1758.5700593378692</v>
          </cell>
          <cell r="Y1427">
            <v>659.22899698422725</v>
          </cell>
          <cell r="Z1427">
            <v>727.7227233270761</v>
          </cell>
          <cell r="AA1427">
            <v>732.75852878937405</v>
          </cell>
          <cell r="AB1427">
            <v>746.45091855846147</v>
          </cell>
          <cell r="AC1427">
            <v>791.7337311598086</v>
          </cell>
          <cell r="AD1427">
            <v>10.384143995805095</v>
          </cell>
          <cell r="AE1427">
            <v>14.375631048319558</v>
          </cell>
          <cell r="AF1427">
            <v>12.78447336946188</v>
          </cell>
          <cell r="AG1427">
            <v>14.682266200063861</v>
          </cell>
          <cell r="AH1427">
            <v>14.446477426928514</v>
          </cell>
        </row>
        <row r="1428">
          <cell r="B1428">
            <v>18137</v>
          </cell>
          <cell r="C1428" t="str">
            <v>KS</v>
          </cell>
          <cell r="D1428" t="str">
            <v>Municipal</v>
          </cell>
          <cell r="E1428">
            <v>6.3455581148547432E-3</v>
          </cell>
          <cell r="F1428">
            <v>0</v>
          </cell>
          <cell r="G1428">
            <v>0</v>
          </cell>
          <cell r="H1428">
            <v>503.5603427659475</v>
          </cell>
          <cell r="I1428">
            <v>11.608880937499999</v>
          </cell>
          <cell r="J1428">
            <v>0</v>
          </cell>
          <cell r="K1428">
            <v>0</v>
          </cell>
          <cell r="L1428">
            <v>0</v>
          </cell>
          <cell r="M1428">
            <v>0</v>
          </cell>
          <cell r="N1428">
            <v>4.9445583298442196E-3</v>
          </cell>
          <cell r="O1428">
            <v>9713.0767387516862</v>
          </cell>
          <cell r="P1428">
            <v>27045.217082502004</v>
          </cell>
          <cell r="Q1428">
            <v>42701.966364372129</v>
          </cell>
          <cell r="R1428">
            <v>54328.808765668728</v>
          </cell>
          <cell r="S1428">
            <v>120618.28013641914</v>
          </cell>
          <cell r="T1428">
            <v>1463.7517840103324</v>
          </cell>
          <cell r="U1428">
            <v>1493.855404980563</v>
          </cell>
          <cell r="V1428">
            <v>1551.2133138287743</v>
          </cell>
          <cell r="W1428">
            <v>1589.7137179506899</v>
          </cell>
          <cell r="X1428">
            <v>1758.5700593378692</v>
          </cell>
          <cell r="Y1428">
            <v>659.22899698422725</v>
          </cell>
          <cell r="Z1428">
            <v>727.7227233270761</v>
          </cell>
          <cell r="AA1428">
            <v>732.75852878937405</v>
          </cell>
          <cell r="AB1428">
            <v>746.45091855846147</v>
          </cell>
          <cell r="AC1428">
            <v>791.7337311598086</v>
          </cell>
          <cell r="AD1428">
            <v>10.384143995805095</v>
          </cell>
          <cell r="AE1428">
            <v>14.375631048319558</v>
          </cell>
          <cell r="AF1428">
            <v>12.78447336946188</v>
          </cell>
          <cell r="AG1428">
            <v>14.682266200063861</v>
          </cell>
          <cell r="AH1428">
            <v>14.446477426928514</v>
          </cell>
        </row>
        <row r="1429">
          <cell r="B1429">
            <v>17754</v>
          </cell>
          <cell r="C1429" t="str">
            <v>KS</v>
          </cell>
          <cell r="D1429" t="str">
            <v>Municipal</v>
          </cell>
          <cell r="E1429">
            <v>6.3455581148547432E-3</v>
          </cell>
          <cell r="F1429">
            <v>0</v>
          </cell>
          <cell r="G1429">
            <v>0</v>
          </cell>
          <cell r="H1429">
            <v>503.5603427659475</v>
          </cell>
          <cell r="I1429">
            <v>11.608880937499999</v>
          </cell>
          <cell r="J1429">
            <v>0</v>
          </cell>
          <cell r="K1429">
            <v>0</v>
          </cell>
          <cell r="L1429">
            <v>0</v>
          </cell>
          <cell r="M1429">
            <v>0</v>
          </cell>
          <cell r="N1429">
            <v>4.9445583298442196E-3</v>
          </cell>
          <cell r="O1429">
            <v>9713.0767387516862</v>
          </cell>
          <cell r="P1429">
            <v>27045.217082502004</v>
          </cell>
          <cell r="Q1429">
            <v>42701.966364372129</v>
          </cell>
          <cell r="R1429">
            <v>54328.808765668728</v>
          </cell>
          <cell r="S1429">
            <v>120618.28013641914</v>
          </cell>
          <cell r="T1429">
            <v>1463.7517840103324</v>
          </cell>
          <cell r="U1429">
            <v>1493.855404980563</v>
          </cell>
          <cell r="V1429">
            <v>1551.2133138287743</v>
          </cell>
          <cell r="W1429">
            <v>1589.7137179506899</v>
          </cell>
          <cell r="X1429">
            <v>1758.5700593378692</v>
          </cell>
          <cell r="Y1429">
            <v>659.22899698422725</v>
          </cell>
          <cell r="Z1429">
            <v>727.7227233270761</v>
          </cell>
          <cell r="AA1429">
            <v>732.75852878937405</v>
          </cell>
          <cell r="AB1429">
            <v>746.45091855846147</v>
          </cell>
          <cell r="AC1429">
            <v>791.7337311598086</v>
          </cell>
          <cell r="AD1429">
            <v>10.384143995805095</v>
          </cell>
          <cell r="AE1429">
            <v>14.375631048319558</v>
          </cell>
          <cell r="AF1429">
            <v>12.78447336946188</v>
          </cell>
          <cell r="AG1429">
            <v>14.682266200063861</v>
          </cell>
          <cell r="AH1429">
            <v>14.446477426928514</v>
          </cell>
        </row>
        <row r="1430">
          <cell r="B1430">
            <v>18945</v>
          </cell>
          <cell r="C1430" t="str">
            <v>KS</v>
          </cell>
          <cell r="D1430" t="str">
            <v>Municipal</v>
          </cell>
          <cell r="E1430">
            <v>6.3455581148547432E-3</v>
          </cell>
          <cell r="F1430">
            <v>0</v>
          </cell>
          <cell r="G1430">
            <v>0</v>
          </cell>
          <cell r="H1430">
            <v>503.5603427659475</v>
          </cell>
          <cell r="I1430">
            <v>11.608880937499999</v>
          </cell>
          <cell r="J1430">
            <v>0</v>
          </cell>
          <cell r="K1430">
            <v>0</v>
          </cell>
          <cell r="L1430">
            <v>0</v>
          </cell>
          <cell r="M1430">
            <v>0</v>
          </cell>
          <cell r="N1430">
            <v>4.9445583298442196E-3</v>
          </cell>
          <cell r="O1430">
            <v>9713.0767387516862</v>
          </cell>
          <cell r="P1430">
            <v>27045.217082502004</v>
          </cell>
          <cell r="Q1430">
            <v>42701.966364372129</v>
          </cell>
          <cell r="R1430">
            <v>54328.808765668728</v>
          </cell>
          <cell r="S1430">
            <v>120618.28013641914</v>
          </cell>
          <cell r="T1430">
            <v>1463.7517840103324</v>
          </cell>
          <cell r="U1430">
            <v>1493.855404980563</v>
          </cell>
          <cell r="V1430">
            <v>1551.2133138287743</v>
          </cell>
          <cell r="W1430">
            <v>1589.7137179506899</v>
          </cell>
          <cell r="X1430">
            <v>1758.5700593378692</v>
          </cell>
          <cell r="Y1430">
            <v>659.22899698422725</v>
          </cell>
          <cell r="Z1430">
            <v>727.7227233270761</v>
          </cell>
          <cell r="AA1430">
            <v>732.75852878937405</v>
          </cell>
          <cell r="AB1430">
            <v>746.45091855846147</v>
          </cell>
          <cell r="AC1430">
            <v>791.7337311598086</v>
          </cell>
          <cell r="AD1430">
            <v>10.384143995805095</v>
          </cell>
          <cell r="AE1430">
            <v>14.375631048319558</v>
          </cell>
          <cell r="AF1430">
            <v>12.78447336946188</v>
          </cell>
          <cell r="AG1430">
            <v>14.682266200063861</v>
          </cell>
          <cell r="AH1430">
            <v>14.446477426928514</v>
          </cell>
        </row>
        <row r="1431">
          <cell r="B1431">
            <v>18959</v>
          </cell>
          <cell r="C1431" t="str">
            <v>KS</v>
          </cell>
          <cell r="D1431" t="str">
            <v>Municipal</v>
          </cell>
          <cell r="E1431">
            <v>6.3455581148547432E-3</v>
          </cell>
          <cell r="F1431">
            <v>0</v>
          </cell>
          <cell r="G1431">
            <v>0</v>
          </cell>
          <cell r="H1431">
            <v>503.5603427659475</v>
          </cell>
          <cell r="I1431">
            <v>11.608880937499999</v>
          </cell>
          <cell r="J1431">
            <v>0</v>
          </cell>
          <cell r="K1431">
            <v>0</v>
          </cell>
          <cell r="L1431">
            <v>0</v>
          </cell>
          <cell r="M1431">
            <v>0</v>
          </cell>
          <cell r="N1431">
            <v>4.9445583298442196E-3</v>
          </cell>
          <cell r="O1431">
            <v>9713.0767387516862</v>
          </cell>
          <cell r="P1431">
            <v>27045.217082502004</v>
          </cell>
          <cell r="Q1431">
            <v>42701.966364372129</v>
          </cell>
          <cell r="R1431">
            <v>54328.808765668728</v>
          </cell>
          <cell r="S1431">
            <v>120618.28013641914</v>
          </cell>
          <cell r="T1431">
            <v>1463.7517840103324</v>
          </cell>
          <cell r="U1431">
            <v>1493.855404980563</v>
          </cell>
          <cell r="V1431">
            <v>1551.2133138287743</v>
          </cell>
          <cell r="W1431">
            <v>1589.7137179506899</v>
          </cell>
          <cell r="X1431">
            <v>1758.5700593378692</v>
          </cell>
          <cell r="Y1431">
            <v>659.22899698422725</v>
          </cell>
          <cell r="Z1431">
            <v>727.7227233270761</v>
          </cell>
          <cell r="AA1431">
            <v>732.75852878937405</v>
          </cell>
          <cell r="AB1431">
            <v>746.45091855846147</v>
          </cell>
          <cell r="AC1431">
            <v>791.7337311598086</v>
          </cell>
          <cell r="AD1431">
            <v>10.384143995805095</v>
          </cell>
          <cell r="AE1431">
            <v>14.375631048319558</v>
          </cell>
          <cell r="AF1431">
            <v>12.78447336946188</v>
          </cell>
          <cell r="AG1431">
            <v>14.682266200063861</v>
          </cell>
          <cell r="AH1431">
            <v>14.446477426928514</v>
          </cell>
        </row>
        <row r="1432">
          <cell r="B1432">
            <v>19344</v>
          </cell>
          <cell r="C1432" t="str">
            <v>KS</v>
          </cell>
          <cell r="D1432" t="str">
            <v>Municipal</v>
          </cell>
          <cell r="E1432">
            <v>6.3455581148547432E-3</v>
          </cell>
          <cell r="F1432">
            <v>0</v>
          </cell>
          <cell r="G1432">
            <v>0</v>
          </cell>
          <cell r="H1432">
            <v>503.5603427659475</v>
          </cell>
          <cell r="I1432">
            <v>11.608880937499999</v>
          </cell>
          <cell r="J1432">
            <v>0</v>
          </cell>
          <cell r="K1432">
            <v>0</v>
          </cell>
          <cell r="L1432">
            <v>0</v>
          </cell>
          <cell r="M1432">
            <v>0</v>
          </cell>
          <cell r="N1432">
            <v>4.9445583298442196E-3</v>
          </cell>
          <cell r="O1432">
            <v>9713.0767387516862</v>
          </cell>
          <cell r="P1432">
            <v>27045.217082502004</v>
          </cell>
          <cell r="Q1432">
            <v>42701.966364372129</v>
          </cell>
          <cell r="R1432">
            <v>54328.808765668728</v>
          </cell>
          <cell r="S1432">
            <v>120618.28013641914</v>
          </cell>
          <cell r="T1432">
            <v>1463.7517840103324</v>
          </cell>
          <cell r="U1432">
            <v>1493.855404980563</v>
          </cell>
          <cell r="V1432">
            <v>1551.2133138287743</v>
          </cell>
          <cell r="W1432">
            <v>1589.7137179506899</v>
          </cell>
          <cell r="X1432">
            <v>1758.5700593378692</v>
          </cell>
          <cell r="Y1432">
            <v>659.22899698422725</v>
          </cell>
          <cell r="Z1432">
            <v>727.7227233270761</v>
          </cell>
          <cell r="AA1432">
            <v>732.75852878937405</v>
          </cell>
          <cell r="AB1432">
            <v>746.45091855846147</v>
          </cell>
          <cell r="AC1432">
            <v>791.7337311598086</v>
          </cell>
          <cell r="AD1432">
            <v>10.384143995805095</v>
          </cell>
          <cell r="AE1432">
            <v>14.375631048319558</v>
          </cell>
          <cell r="AF1432">
            <v>12.78447336946188</v>
          </cell>
          <cell r="AG1432">
            <v>14.682266200063861</v>
          </cell>
          <cell r="AH1432">
            <v>14.446477426928514</v>
          </cell>
        </row>
        <row r="1433">
          <cell r="B1433">
            <v>27545</v>
          </cell>
          <cell r="C1433" t="str">
            <v>KS</v>
          </cell>
          <cell r="D1433" t="str">
            <v>Municipal</v>
          </cell>
          <cell r="E1433">
            <v>6.3455581148547432E-3</v>
          </cell>
          <cell r="F1433">
            <v>0</v>
          </cell>
          <cell r="G1433">
            <v>0</v>
          </cell>
          <cell r="H1433">
            <v>503.5603427659475</v>
          </cell>
          <cell r="I1433">
            <v>11.608880937499999</v>
          </cell>
          <cell r="J1433">
            <v>0</v>
          </cell>
          <cell r="K1433">
            <v>0</v>
          </cell>
          <cell r="L1433">
            <v>0</v>
          </cell>
          <cell r="M1433">
            <v>0</v>
          </cell>
          <cell r="N1433">
            <v>4.9445583298442196E-3</v>
          </cell>
          <cell r="O1433">
            <v>9713.0767387516862</v>
          </cell>
          <cell r="P1433">
            <v>27045.217082502004</v>
          </cell>
          <cell r="Q1433">
            <v>42701.966364372129</v>
          </cell>
          <cell r="R1433">
            <v>54328.808765668728</v>
          </cell>
          <cell r="S1433">
            <v>120618.28013641914</v>
          </cell>
          <cell r="T1433">
            <v>1463.7517840103324</v>
          </cell>
          <cell r="U1433">
            <v>1493.855404980563</v>
          </cell>
          <cell r="V1433">
            <v>1551.2133138287743</v>
          </cell>
          <cell r="W1433">
            <v>1589.7137179506899</v>
          </cell>
          <cell r="X1433">
            <v>1758.5700593378692</v>
          </cell>
          <cell r="Y1433">
            <v>659.22899698422725</v>
          </cell>
          <cell r="Z1433">
            <v>727.7227233270761</v>
          </cell>
          <cell r="AA1433">
            <v>732.75852878937405</v>
          </cell>
          <cell r="AB1433">
            <v>746.45091855846147</v>
          </cell>
          <cell r="AC1433">
            <v>791.7337311598086</v>
          </cell>
          <cell r="AD1433">
            <v>10.384143995805095</v>
          </cell>
          <cell r="AE1433">
            <v>14.375631048319558</v>
          </cell>
          <cell r="AF1433">
            <v>12.78447336946188</v>
          </cell>
          <cell r="AG1433">
            <v>14.682266200063861</v>
          </cell>
          <cell r="AH1433">
            <v>14.446477426928514</v>
          </cell>
        </row>
        <row r="1434">
          <cell r="B1434">
            <v>20069</v>
          </cell>
          <cell r="C1434" t="str">
            <v>KS</v>
          </cell>
          <cell r="D1434" t="str">
            <v>Municipal</v>
          </cell>
          <cell r="E1434">
            <v>6.3455581148547432E-3</v>
          </cell>
          <cell r="F1434">
            <v>0</v>
          </cell>
          <cell r="G1434">
            <v>0</v>
          </cell>
          <cell r="H1434">
            <v>503.5603427659475</v>
          </cell>
          <cell r="I1434">
            <v>11.608880937499999</v>
          </cell>
          <cell r="J1434">
            <v>0</v>
          </cell>
          <cell r="K1434">
            <v>0</v>
          </cell>
          <cell r="L1434">
            <v>0</v>
          </cell>
          <cell r="M1434">
            <v>0</v>
          </cell>
          <cell r="N1434">
            <v>4.9445583298442196E-3</v>
          </cell>
          <cell r="O1434">
            <v>9713.0767387516862</v>
          </cell>
          <cell r="P1434">
            <v>27045.217082502004</v>
          </cell>
          <cell r="Q1434">
            <v>42701.966364372129</v>
          </cell>
          <cell r="R1434">
            <v>54328.808765668728</v>
          </cell>
          <cell r="S1434">
            <v>120618.28013641914</v>
          </cell>
          <cell r="T1434">
            <v>1463.7517840103324</v>
          </cell>
          <cell r="U1434">
            <v>1493.855404980563</v>
          </cell>
          <cell r="V1434">
            <v>1551.2133138287743</v>
          </cell>
          <cell r="W1434">
            <v>1589.7137179506899</v>
          </cell>
          <cell r="X1434">
            <v>1758.5700593378692</v>
          </cell>
          <cell r="Y1434">
            <v>659.22899698422725</v>
          </cell>
          <cell r="Z1434">
            <v>727.7227233270761</v>
          </cell>
          <cell r="AA1434">
            <v>732.75852878937405</v>
          </cell>
          <cell r="AB1434">
            <v>746.45091855846147</v>
          </cell>
          <cell r="AC1434">
            <v>791.7337311598086</v>
          </cell>
          <cell r="AD1434">
            <v>10.384143995805095</v>
          </cell>
          <cell r="AE1434">
            <v>14.375631048319558</v>
          </cell>
          <cell r="AF1434">
            <v>12.78447336946188</v>
          </cell>
          <cell r="AG1434">
            <v>14.682266200063861</v>
          </cell>
          <cell r="AH1434">
            <v>14.446477426928514</v>
          </cell>
        </row>
        <row r="1435">
          <cell r="B1435">
            <v>20141</v>
          </cell>
          <cell r="C1435" t="str">
            <v>KS</v>
          </cell>
          <cell r="D1435" t="str">
            <v>Municipal</v>
          </cell>
          <cell r="E1435">
            <v>6.3455581148547432E-3</v>
          </cell>
          <cell r="F1435">
            <v>0</v>
          </cell>
          <cell r="G1435">
            <v>0</v>
          </cell>
          <cell r="H1435">
            <v>503.5603427659475</v>
          </cell>
          <cell r="I1435">
            <v>11.608880937499999</v>
          </cell>
          <cell r="J1435">
            <v>0</v>
          </cell>
          <cell r="K1435">
            <v>0</v>
          </cell>
          <cell r="L1435">
            <v>0</v>
          </cell>
          <cell r="M1435">
            <v>0</v>
          </cell>
          <cell r="N1435">
            <v>4.9445583298442196E-3</v>
          </cell>
          <cell r="O1435">
            <v>9713.0767387516862</v>
          </cell>
          <cell r="P1435">
            <v>27045.217082502004</v>
          </cell>
          <cell r="Q1435">
            <v>42701.966364372129</v>
          </cell>
          <cell r="R1435">
            <v>54328.808765668728</v>
          </cell>
          <cell r="S1435">
            <v>120618.28013641914</v>
          </cell>
          <cell r="T1435">
            <v>1463.7517840103324</v>
          </cell>
          <cell r="U1435">
            <v>1493.855404980563</v>
          </cell>
          <cell r="V1435">
            <v>1551.2133138287743</v>
          </cell>
          <cell r="W1435">
            <v>1589.7137179506899</v>
          </cell>
          <cell r="X1435">
            <v>1758.5700593378692</v>
          </cell>
          <cell r="Y1435">
            <v>659.22899698422725</v>
          </cell>
          <cell r="Z1435">
            <v>727.7227233270761</v>
          </cell>
          <cell r="AA1435">
            <v>732.75852878937405</v>
          </cell>
          <cell r="AB1435">
            <v>746.45091855846147</v>
          </cell>
          <cell r="AC1435">
            <v>791.7337311598086</v>
          </cell>
          <cell r="AD1435">
            <v>10.384143995805095</v>
          </cell>
          <cell r="AE1435">
            <v>14.375631048319558</v>
          </cell>
          <cell r="AF1435">
            <v>12.78447336946188</v>
          </cell>
          <cell r="AG1435">
            <v>14.682266200063861</v>
          </cell>
          <cell r="AH1435">
            <v>14.446477426928514</v>
          </cell>
        </row>
        <row r="1436">
          <cell r="B1436">
            <v>20189</v>
          </cell>
          <cell r="C1436" t="str">
            <v>KS</v>
          </cell>
          <cell r="D1436" t="str">
            <v>Municipal</v>
          </cell>
          <cell r="E1436">
            <v>6.3455581148547432E-3</v>
          </cell>
          <cell r="F1436">
            <v>0</v>
          </cell>
          <cell r="G1436">
            <v>0</v>
          </cell>
          <cell r="H1436">
            <v>503.5603427659475</v>
          </cell>
          <cell r="I1436">
            <v>11.608880937499999</v>
          </cell>
          <cell r="J1436">
            <v>0</v>
          </cell>
          <cell r="K1436">
            <v>0</v>
          </cell>
          <cell r="L1436">
            <v>0</v>
          </cell>
          <cell r="M1436">
            <v>0</v>
          </cell>
          <cell r="N1436">
            <v>4.9445583298442196E-3</v>
          </cell>
          <cell r="O1436">
            <v>9713.0767387516862</v>
          </cell>
          <cell r="P1436">
            <v>27045.217082502004</v>
          </cell>
          <cell r="Q1436">
            <v>42701.966364372129</v>
          </cell>
          <cell r="R1436">
            <v>54328.808765668728</v>
          </cell>
          <cell r="S1436">
            <v>120618.28013641914</v>
          </cell>
          <cell r="T1436">
            <v>1463.7517840103324</v>
          </cell>
          <cell r="U1436">
            <v>1493.855404980563</v>
          </cell>
          <cell r="V1436">
            <v>1551.2133138287743</v>
          </cell>
          <cell r="W1436">
            <v>1589.7137179506899</v>
          </cell>
          <cell r="X1436">
            <v>1758.5700593378692</v>
          </cell>
          <cell r="Y1436">
            <v>659.22899698422725</v>
          </cell>
          <cell r="Z1436">
            <v>727.7227233270761</v>
          </cell>
          <cell r="AA1436">
            <v>732.75852878937405</v>
          </cell>
          <cell r="AB1436">
            <v>746.45091855846147</v>
          </cell>
          <cell r="AC1436">
            <v>791.7337311598086</v>
          </cell>
          <cell r="AD1436">
            <v>10.384143995805095</v>
          </cell>
          <cell r="AE1436">
            <v>14.375631048319558</v>
          </cell>
          <cell r="AF1436">
            <v>12.78447336946188</v>
          </cell>
          <cell r="AG1436">
            <v>14.682266200063861</v>
          </cell>
          <cell r="AH1436">
            <v>14.446477426928514</v>
          </cell>
        </row>
        <row r="1437">
          <cell r="B1437">
            <v>20192</v>
          </cell>
          <cell r="C1437" t="str">
            <v>KS</v>
          </cell>
          <cell r="D1437" t="str">
            <v>Municipal</v>
          </cell>
          <cell r="E1437">
            <v>6.3455581148547432E-3</v>
          </cell>
          <cell r="F1437">
            <v>0</v>
          </cell>
          <cell r="G1437">
            <v>0</v>
          </cell>
          <cell r="H1437">
            <v>503.5603427659475</v>
          </cell>
          <cell r="I1437">
            <v>11.608880937499999</v>
          </cell>
          <cell r="J1437">
            <v>0</v>
          </cell>
          <cell r="K1437">
            <v>0</v>
          </cell>
          <cell r="L1437">
            <v>0</v>
          </cell>
          <cell r="M1437">
            <v>0</v>
          </cell>
          <cell r="N1437">
            <v>4.9445583298442196E-3</v>
          </cell>
          <cell r="O1437">
            <v>9713.0767387516862</v>
          </cell>
          <cell r="P1437">
            <v>27045.217082502004</v>
          </cell>
          <cell r="Q1437">
            <v>42701.966364372129</v>
          </cell>
          <cell r="R1437">
            <v>54328.808765668728</v>
          </cell>
          <cell r="S1437">
            <v>120618.28013641914</v>
          </cell>
          <cell r="T1437">
            <v>1463.7517840103324</v>
          </cell>
          <cell r="U1437">
            <v>1493.855404980563</v>
          </cell>
          <cell r="V1437">
            <v>1551.2133138287743</v>
          </cell>
          <cell r="W1437">
            <v>1589.7137179506899</v>
          </cell>
          <cell r="X1437">
            <v>1758.5700593378692</v>
          </cell>
          <cell r="Y1437">
            <v>659.22899698422725</v>
          </cell>
          <cell r="Z1437">
            <v>727.7227233270761</v>
          </cell>
          <cell r="AA1437">
            <v>732.75852878937405</v>
          </cell>
          <cell r="AB1437">
            <v>746.45091855846147</v>
          </cell>
          <cell r="AC1437">
            <v>791.7337311598086</v>
          </cell>
          <cell r="AD1437">
            <v>10.384143995805095</v>
          </cell>
          <cell r="AE1437">
            <v>14.375631048319558</v>
          </cell>
          <cell r="AF1437">
            <v>12.78447336946188</v>
          </cell>
          <cell r="AG1437">
            <v>14.682266200063861</v>
          </cell>
          <cell r="AH1437">
            <v>14.446477426928514</v>
          </cell>
        </row>
        <row r="1438">
          <cell r="B1438">
            <v>10035</v>
          </cell>
          <cell r="C1438" t="str">
            <v>KS</v>
          </cell>
          <cell r="D1438" t="str">
            <v>Municipal Mktg Authority</v>
          </cell>
          <cell r="E1438">
            <v>6.3455581148547432E-3</v>
          </cell>
          <cell r="F1438">
            <v>0</v>
          </cell>
          <cell r="G1438">
            <v>0</v>
          </cell>
          <cell r="H1438">
            <v>0</v>
          </cell>
          <cell r="I1438">
            <v>11.608880937499999</v>
          </cell>
          <cell r="J1438">
            <v>0</v>
          </cell>
          <cell r="K1438">
            <v>0</v>
          </cell>
          <cell r="L1438">
            <v>0</v>
          </cell>
          <cell r="M1438">
            <v>0</v>
          </cell>
          <cell r="N1438">
            <v>0</v>
          </cell>
          <cell r="O1438">
            <v>9713.0767387516862</v>
          </cell>
          <cell r="P1438">
            <v>27045.217082502004</v>
          </cell>
          <cell r="Q1438">
            <v>42701.966364372129</v>
          </cell>
          <cell r="R1438">
            <v>54328.808765668728</v>
          </cell>
          <cell r="S1438">
            <v>120618.28013641914</v>
          </cell>
          <cell r="T1438">
            <v>1463.7517840103324</v>
          </cell>
          <cell r="U1438">
            <v>1493.855404980563</v>
          </cell>
          <cell r="V1438">
            <v>1551.2133138287743</v>
          </cell>
          <cell r="W1438">
            <v>1589.7137179506899</v>
          </cell>
          <cell r="X1438">
            <v>1758.5700593378692</v>
          </cell>
          <cell r="Y1438">
            <v>659.22899698422725</v>
          </cell>
          <cell r="Z1438">
            <v>727.7227233270761</v>
          </cell>
          <cell r="AA1438">
            <v>732.75852878937405</v>
          </cell>
          <cell r="AB1438">
            <v>746.45091855846147</v>
          </cell>
          <cell r="AC1438">
            <v>791.7337311598086</v>
          </cell>
          <cell r="AD1438">
            <v>10.384143995805095</v>
          </cell>
          <cell r="AE1438">
            <v>14.375631048319558</v>
          </cell>
          <cell r="AF1438">
            <v>12.78447336946188</v>
          </cell>
          <cell r="AG1438">
            <v>14.682266200063861</v>
          </cell>
          <cell r="AH1438">
            <v>14.446477426928514</v>
          </cell>
        </row>
        <row r="1439">
          <cell r="B1439">
            <v>56526</v>
          </cell>
          <cell r="C1439" t="str">
            <v>KS</v>
          </cell>
          <cell r="D1439" t="str">
            <v>Transmission</v>
          </cell>
          <cell r="E1439">
            <v>6.3455581148547432E-3</v>
          </cell>
          <cell r="F1439">
            <v>0</v>
          </cell>
          <cell r="G1439">
            <v>0</v>
          </cell>
          <cell r="H1439">
            <v>0</v>
          </cell>
          <cell r="I1439">
            <v>11.608880937499999</v>
          </cell>
          <cell r="J1439">
            <v>0</v>
          </cell>
          <cell r="K1439">
            <v>0</v>
          </cell>
          <cell r="L1439">
            <v>0</v>
          </cell>
          <cell r="M1439">
            <v>0</v>
          </cell>
          <cell r="N1439">
            <v>0</v>
          </cell>
          <cell r="O1439">
            <v>9713.0767387516862</v>
          </cell>
          <cell r="P1439">
            <v>27045.217082502004</v>
          </cell>
          <cell r="Q1439">
            <v>42701.966364372129</v>
          </cell>
          <cell r="R1439">
            <v>54328.808765668728</v>
          </cell>
          <cell r="S1439">
            <v>120618.28013641914</v>
          </cell>
          <cell r="T1439">
            <v>1463.7517840103324</v>
          </cell>
          <cell r="U1439">
            <v>1493.855404980563</v>
          </cell>
          <cell r="V1439">
            <v>1551.2133138287743</v>
          </cell>
          <cell r="W1439">
            <v>1589.7137179506899</v>
          </cell>
          <cell r="X1439">
            <v>1758.5700593378692</v>
          </cell>
          <cell r="Y1439">
            <v>659.22899698422725</v>
          </cell>
          <cell r="Z1439">
            <v>727.7227233270761</v>
          </cell>
          <cell r="AA1439">
            <v>732.75852878937405</v>
          </cell>
          <cell r="AB1439">
            <v>746.45091855846147</v>
          </cell>
          <cell r="AC1439">
            <v>791.7337311598086</v>
          </cell>
          <cell r="AD1439">
            <v>10.384143995805095</v>
          </cell>
          <cell r="AE1439">
            <v>14.375631048319558</v>
          </cell>
          <cell r="AF1439">
            <v>12.78447336946188</v>
          </cell>
          <cell r="AG1439">
            <v>14.682266200063861</v>
          </cell>
          <cell r="AH1439">
            <v>14.446477426928514</v>
          </cell>
        </row>
        <row r="1440">
          <cell r="B1440">
            <v>17564</v>
          </cell>
          <cell r="C1440" t="str">
            <v>KY</v>
          </cell>
          <cell r="D1440" t="str">
            <v>Cooperative</v>
          </cell>
          <cell r="E1440">
            <v>1.031430841783413E-2</v>
          </cell>
          <cell r="F1440">
            <v>1</v>
          </cell>
          <cell r="G1440">
            <v>12362.465486697416</v>
          </cell>
          <cell r="H1440">
            <v>12362.465486697416</v>
          </cell>
          <cell r="I1440">
            <v>11.608880937499999</v>
          </cell>
          <cell r="J1440">
            <v>78606.100000000006</v>
          </cell>
          <cell r="K1440">
            <v>774595</v>
          </cell>
          <cell r="L1440">
            <v>62657</v>
          </cell>
          <cell r="M1440">
            <v>9.0211746997061373E-2</v>
          </cell>
          <cell r="N1440">
            <v>9.0211746997061373E-2</v>
          </cell>
          <cell r="O1440">
            <v>8641.3470975575074</v>
          </cell>
          <cell r="P1440">
            <v>23492.935548428712</v>
          </cell>
          <cell r="Q1440">
            <v>37887.643560359749</v>
          </cell>
          <cell r="R1440">
            <v>47159.003815506345</v>
          </cell>
          <cell r="S1440">
            <v>109420.84426003546</v>
          </cell>
          <cell r="T1440">
            <v>1561.7735049854273</v>
          </cell>
          <cell r="U1440">
            <v>1584.4765300344523</v>
          </cell>
          <cell r="V1440">
            <v>1627.7243375798416</v>
          </cell>
          <cell r="W1440">
            <v>1646.2421073200767</v>
          </cell>
          <cell r="X1440">
            <v>1726.9657784599126</v>
          </cell>
          <cell r="Y1440">
            <v>289.40872976610098</v>
          </cell>
          <cell r="Z1440">
            <v>353.37408293223973</v>
          </cell>
          <cell r="AA1440">
            <v>368.44714624030729</v>
          </cell>
          <cell r="AB1440">
            <v>374.0436991952227</v>
          </cell>
          <cell r="AC1440">
            <v>452.22271474663324</v>
          </cell>
          <cell r="AD1440">
            <v>27.110448488917655</v>
          </cell>
          <cell r="AE1440">
            <v>30.573662542626007</v>
          </cell>
          <cell r="AF1440">
            <v>27.400220983737157</v>
          </cell>
          <cell r="AG1440">
            <v>26.179794984809334</v>
          </cell>
          <cell r="AH1440">
            <v>21.24926555417461</v>
          </cell>
        </row>
        <row r="1441">
          <cell r="B1441">
            <v>11249</v>
          </cell>
          <cell r="C1441" t="str">
            <v>KY</v>
          </cell>
          <cell r="D1441" t="str">
            <v>Investor Owned</v>
          </cell>
          <cell r="E1441">
            <v>1.031430841783413E-2</v>
          </cell>
          <cell r="F1441">
            <v>1</v>
          </cell>
          <cell r="G1441">
            <v>11102.809049286292</v>
          </cell>
          <cell r="H1441">
            <v>11102.809049286292</v>
          </cell>
          <cell r="I1441">
            <v>11.608880937499999</v>
          </cell>
          <cell r="J1441">
            <v>465439.7</v>
          </cell>
          <cell r="K1441">
            <v>4122473</v>
          </cell>
          <cell r="L1441">
            <v>371300</v>
          </cell>
          <cell r="M1441">
            <v>0.10035606542356372</v>
          </cell>
          <cell r="N1441">
            <v>0.10035606542356372</v>
          </cell>
          <cell r="O1441">
            <v>8641.3470975575074</v>
          </cell>
          <cell r="P1441">
            <v>23492.935548428712</v>
          </cell>
          <cell r="Q1441">
            <v>37887.643560359749</v>
          </cell>
          <cell r="R1441">
            <v>47159.003815506345</v>
          </cell>
          <cell r="S1441">
            <v>109420.84426003546</v>
          </cell>
          <cell r="T1441">
            <v>1561.7735049854273</v>
          </cell>
          <cell r="U1441">
            <v>1584.4765300344523</v>
          </cell>
          <cell r="V1441">
            <v>1627.7243375798416</v>
          </cell>
          <cell r="W1441">
            <v>1646.2421073200767</v>
          </cell>
          <cell r="X1441">
            <v>1726.9657784599126</v>
          </cell>
          <cell r="Y1441">
            <v>289.40872976610098</v>
          </cell>
          <cell r="Z1441">
            <v>353.37408293223973</v>
          </cell>
          <cell r="AA1441">
            <v>368.44714624030729</v>
          </cell>
          <cell r="AB1441">
            <v>374.0436991952227</v>
          </cell>
          <cell r="AC1441">
            <v>452.22271474663324</v>
          </cell>
          <cell r="AD1441">
            <v>27.110448488917655</v>
          </cell>
          <cell r="AE1441">
            <v>30.573662542626007</v>
          </cell>
          <cell r="AF1441">
            <v>27.400220983737157</v>
          </cell>
          <cell r="AG1441">
            <v>26.179794984809334</v>
          </cell>
          <cell r="AH1441">
            <v>21.24926555417461</v>
          </cell>
        </row>
        <row r="1442">
          <cell r="B1442">
            <v>10171</v>
          </cell>
          <cell r="C1442" t="str">
            <v>KY</v>
          </cell>
          <cell r="D1442" t="str">
            <v>Investor Owned</v>
          </cell>
          <cell r="E1442">
            <v>0.21229978925184401</v>
          </cell>
          <cell r="F1442">
            <v>1</v>
          </cell>
          <cell r="G1442">
            <v>13660.683073897515</v>
          </cell>
          <cell r="H1442">
            <v>13660.683073897515</v>
          </cell>
          <cell r="I1442">
            <v>11.608880937499999</v>
          </cell>
          <cell r="J1442">
            <v>671608.3</v>
          </cell>
          <cell r="K1442">
            <v>6307233</v>
          </cell>
          <cell r="L1442">
            <v>461707</v>
          </cell>
          <cell r="M1442">
            <v>9.6284611795358799E-2</v>
          </cell>
          <cell r="N1442">
            <v>9.6284611795358799E-2</v>
          </cell>
          <cell r="O1442">
            <v>8641.3470975575074</v>
          </cell>
          <cell r="P1442">
            <v>23492.935548428712</v>
          </cell>
          <cell r="Q1442">
            <v>37887.643560359749</v>
          </cell>
          <cell r="R1442">
            <v>47159.003815506345</v>
          </cell>
          <cell r="S1442">
            <v>109420.84426003546</v>
          </cell>
          <cell r="T1442">
            <v>1561.7735049854273</v>
          </cell>
          <cell r="U1442">
            <v>1584.4765300344523</v>
          </cell>
          <cell r="V1442">
            <v>1627.7243375798416</v>
          </cell>
          <cell r="W1442">
            <v>1646.2421073200767</v>
          </cell>
          <cell r="X1442">
            <v>1726.9657784599126</v>
          </cell>
          <cell r="Y1442">
            <v>289.40872976610098</v>
          </cell>
          <cell r="Z1442">
            <v>353.37408293223973</v>
          </cell>
          <cell r="AA1442">
            <v>368.44714624030729</v>
          </cell>
          <cell r="AB1442">
            <v>374.0436991952227</v>
          </cell>
          <cell r="AC1442">
            <v>452.22271474663324</v>
          </cell>
          <cell r="AD1442">
            <v>27.110448488917655</v>
          </cell>
          <cell r="AE1442">
            <v>30.573662542626007</v>
          </cell>
          <cell r="AF1442">
            <v>27.400220983737157</v>
          </cell>
          <cell r="AG1442">
            <v>26.179794984809334</v>
          </cell>
          <cell r="AH1442">
            <v>21.24926555417461</v>
          </cell>
        </row>
        <row r="1443">
          <cell r="B1443">
            <v>1692</v>
          </cell>
          <cell r="C1443" t="str">
            <v>KY</v>
          </cell>
          <cell r="D1443" t="str">
            <v>Cooperative</v>
          </cell>
          <cell r="E1443">
            <v>1.031430841783413E-2</v>
          </cell>
          <cell r="F1443">
            <v>0</v>
          </cell>
          <cell r="G1443">
            <v>0</v>
          </cell>
          <cell r="H1443">
            <v>11927.240461824334</v>
          </cell>
          <cell r="I1443">
            <v>11.608880937499999</v>
          </cell>
          <cell r="J1443">
            <v>0</v>
          </cell>
          <cell r="K1443">
            <v>0</v>
          </cell>
          <cell r="L1443">
            <v>0</v>
          </cell>
          <cell r="M1443">
            <v>0</v>
          </cell>
          <cell r="N1443">
            <v>8.7615987381634966E-2</v>
          </cell>
          <cell r="O1443">
            <v>8641.3470975575074</v>
          </cell>
          <cell r="P1443">
            <v>23492.935548428712</v>
          </cell>
          <cell r="Q1443">
            <v>37887.643560359749</v>
          </cell>
          <cell r="R1443">
            <v>47159.003815506345</v>
          </cell>
          <cell r="S1443">
            <v>109420.84426003546</v>
          </cell>
          <cell r="T1443">
            <v>1561.7735049854273</v>
          </cell>
          <cell r="U1443">
            <v>1584.4765300344523</v>
          </cell>
          <cell r="V1443">
            <v>1627.7243375798416</v>
          </cell>
          <cell r="W1443">
            <v>1646.2421073200767</v>
          </cell>
          <cell r="X1443">
            <v>1726.9657784599126</v>
          </cell>
          <cell r="Y1443">
            <v>289.40872976610098</v>
          </cell>
          <cell r="Z1443">
            <v>353.37408293223973</v>
          </cell>
          <cell r="AA1443">
            <v>368.44714624030729</v>
          </cell>
          <cell r="AB1443">
            <v>374.0436991952227</v>
          </cell>
          <cell r="AC1443">
            <v>452.22271474663324</v>
          </cell>
          <cell r="AD1443">
            <v>27.110448488917655</v>
          </cell>
          <cell r="AE1443">
            <v>30.573662542626007</v>
          </cell>
          <cell r="AF1443">
            <v>27.400220983737157</v>
          </cell>
          <cell r="AG1443">
            <v>26.179794984809334</v>
          </cell>
          <cell r="AH1443">
            <v>21.24926555417461</v>
          </cell>
        </row>
        <row r="1444">
          <cell r="B1444">
            <v>1708</v>
          </cell>
          <cell r="C1444" t="str">
            <v>KY</v>
          </cell>
          <cell r="D1444" t="str">
            <v>Cooperative</v>
          </cell>
          <cell r="E1444">
            <v>1.031430841783413E-2</v>
          </cell>
          <cell r="F1444">
            <v>1</v>
          </cell>
          <cell r="G1444">
            <v>13649.855171238713</v>
          </cell>
          <cell r="H1444">
            <v>13649.855171238713</v>
          </cell>
          <cell r="I1444">
            <v>11.608880937499999</v>
          </cell>
          <cell r="J1444">
            <v>17877</v>
          </cell>
          <cell r="K1444">
            <v>160222</v>
          </cell>
          <cell r="L1444">
            <v>11738</v>
          </cell>
          <cell r="M1444">
            <v>0.10137071979295914</v>
          </cell>
          <cell r="N1444">
            <v>0.10137071979295914</v>
          </cell>
          <cell r="O1444">
            <v>8641.3470975575074</v>
          </cell>
          <cell r="P1444">
            <v>23492.935548428712</v>
          </cell>
          <cell r="Q1444">
            <v>37887.643560359749</v>
          </cell>
          <cell r="R1444">
            <v>47159.003815506345</v>
          </cell>
          <cell r="S1444">
            <v>109420.84426003546</v>
          </cell>
          <cell r="T1444">
            <v>1561.7735049854273</v>
          </cell>
          <cell r="U1444">
            <v>1584.4765300344523</v>
          </cell>
          <cell r="V1444">
            <v>1627.7243375798416</v>
          </cell>
          <cell r="W1444">
            <v>1646.2421073200767</v>
          </cell>
          <cell r="X1444">
            <v>1726.9657784599126</v>
          </cell>
          <cell r="Y1444">
            <v>289.40872976610098</v>
          </cell>
          <cell r="Z1444">
            <v>353.37408293223973</v>
          </cell>
          <cell r="AA1444">
            <v>368.44714624030729</v>
          </cell>
          <cell r="AB1444">
            <v>374.0436991952227</v>
          </cell>
          <cell r="AC1444">
            <v>452.22271474663324</v>
          </cell>
          <cell r="AD1444">
            <v>27.110448488917655</v>
          </cell>
          <cell r="AE1444">
            <v>30.573662542626007</v>
          </cell>
          <cell r="AF1444">
            <v>27.400220983737157</v>
          </cell>
          <cell r="AG1444">
            <v>26.179794984809334</v>
          </cell>
          <cell r="AH1444">
            <v>21.24926555417461</v>
          </cell>
        </row>
        <row r="1445">
          <cell r="B1445">
            <v>1886</v>
          </cell>
          <cell r="C1445" t="str">
            <v>KY</v>
          </cell>
          <cell r="D1445" t="str">
            <v>Cooperative</v>
          </cell>
          <cell r="E1445">
            <v>1.031430841783413E-2</v>
          </cell>
          <cell r="F1445">
            <v>1</v>
          </cell>
          <cell r="G1445">
            <v>14536.840069619029</v>
          </cell>
          <cell r="H1445">
            <v>14536.840069619029</v>
          </cell>
          <cell r="I1445">
            <v>11.608880937499999</v>
          </cell>
          <cell r="J1445">
            <v>83973</v>
          </cell>
          <cell r="K1445">
            <v>826870</v>
          </cell>
          <cell r="L1445">
            <v>56881</v>
          </cell>
          <cell r="M1445">
            <v>9.1972260356197169E-2</v>
          </cell>
          <cell r="N1445">
            <v>9.1972260356197169E-2</v>
          </cell>
          <cell r="O1445">
            <v>8641.3470975575074</v>
          </cell>
          <cell r="P1445">
            <v>23492.935548428712</v>
          </cell>
          <cell r="Q1445">
            <v>37887.643560359749</v>
          </cell>
          <cell r="R1445">
            <v>47159.003815506345</v>
          </cell>
          <cell r="S1445">
            <v>109420.84426003546</v>
          </cell>
          <cell r="T1445">
            <v>1561.7735049854273</v>
          </cell>
          <cell r="U1445">
            <v>1584.4765300344523</v>
          </cell>
          <cell r="V1445">
            <v>1627.7243375798416</v>
          </cell>
          <cell r="W1445">
            <v>1646.2421073200767</v>
          </cell>
          <cell r="X1445">
            <v>1726.9657784599126</v>
          </cell>
          <cell r="Y1445">
            <v>289.40872976610098</v>
          </cell>
          <cell r="Z1445">
            <v>353.37408293223973</v>
          </cell>
          <cell r="AA1445">
            <v>368.44714624030729</v>
          </cell>
          <cell r="AB1445">
            <v>374.0436991952227</v>
          </cell>
          <cell r="AC1445">
            <v>452.22271474663324</v>
          </cell>
          <cell r="AD1445">
            <v>27.110448488917655</v>
          </cell>
          <cell r="AE1445">
            <v>30.573662542626007</v>
          </cell>
          <cell r="AF1445">
            <v>27.400220983737157</v>
          </cell>
          <cell r="AG1445">
            <v>26.179794984809334</v>
          </cell>
          <cell r="AH1445">
            <v>21.24926555417461</v>
          </cell>
        </row>
        <row r="1446">
          <cell r="B1446">
            <v>3687</v>
          </cell>
          <cell r="C1446" t="str">
            <v>KY</v>
          </cell>
          <cell r="D1446" t="str">
            <v>Cooperative</v>
          </cell>
          <cell r="E1446">
            <v>1.031430841783413E-2</v>
          </cell>
          <cell r="F1446">
            <v>1</v>
          </cell>
          <cell r="G1446">
            <v>12811.349814390649</v>
          </cell>
          <cell r="H1446">
            <v>12811.349814390649</v>
          </cell>
          <cell r="I1446">
            <v>11.608880937499999</v>
          </cell>
          <cell r="J1446">
            <v>35055</v>
          </cell>
          <cell r="K1446">
            <v>324409</v>
          </cell>
          <cell r="L1446">
            <v>25322</v>
          </cell>
          <cell r="M1446">
            <v>9.7184353710308591E-2</v>
          </cell>
          <cell r="N1446">
            <v>9.7184353710308591E-2</v>
          </cell>
          <cell r="O1446">
            <v>8641.3470975575074</v>
          </cell>
          <cell r="P1446">
            <v>23492.935548428712</v>
          </cell>
          <cell r="Q1446">
            <v>37887.643560359749</v>
          </cell>
          <cell r="R1446">
            <v>47159.003815506345</v>
          </cell>
          <cell r="S1446">
            <v>109420.84426003546</v>
          </cell>
          <cell r="T1446">
            <v>1561.7735049854273</v>
          </cell>
          <cell r="U1446">
            <v>1584.4765300344523</v>
          </cell>
          <cell r="V1446">
            <v>1627.7243375798416</v>
          </cell>
          <cell r="W1446">
            <v>1646.2421073200767</v>
          </cell>
          <cell r="X1446">
            <v>1726.9657784599126</v>
          </cell>
          <cell r="Y1446">
            <v>289.40872976610098</v>
          </cell>
          <cell r="Z1446">
            <v>353.37408293223973</v>
          </cell>
          <cell r="AA1446">
            <v>368.44714624030729</v>
          </cell>
          <cell r="AB1446">
            <v>374.0436991952227</v>
          </cell>
          <cell r="AC1446">
            <v>452.22271474663324</v>
          </cell>
          <cell r="AD1446">
            <v>27.110448488917655</v>
          </cell>
          <cell r="AE1446">
            <v>30.573662542626007</v>
          </cell>
          <cell r="AF1446">
            <v>27.400220983737157</v>
          </cell>
          <cell r="AG1446">
            <v>26.179794984809334</v>
          </cell>
          <cell r="AH1446">
            <v>21.24926555417461</v>
          </cell>
        </row>
        <row r="1447">
          <cell r="B1447">
            <v>4622</v>
          </cell>
          <cell r="C1447" t="str">
            <v>KY</v>
          </cell>
          <cell r="D1447" t="str">
            <v>Cooperative</v>
          </cell>
          <cell r="E1447">
            <v>1.031430841783413E-2</v>
          </cell>
          <cell r="F1447">
            <v>1</v>
          </cell>
          <cell r="G1447">
            <v>13404.664355499528</v>
          </cell>
          <cell r="H1447">
            <v>13404.664355499528</v>
          </cell>
          <cell r="I1447">
            <v>11.608880937499999</v>
          </cell>
          <cell r="J1447">
            <v>30312</v>
          </cell>
          <cell r="K1447">
            <v>297731</v>
          </cell>
          <cell r="L1447">
            <v>22211</v>
          </cell>
          <cell r="M1447">
            <v>9.1417627811569008E-2</v>
          </cell>
          <cell r="N1447">
            <v>9.1417627811569008E-2</v>
          </cell>
          <cell r="O1447">
            <v>8641.3470975575074</v>
          </cell>
          <cell r="P1447">
            <v>23492.935548428712</v>
          </cell>
          <cell r="Q1447">
            <v>37887.643560359749</v>
          </cell>
          <cell r="R1447">
            <v>47159.003815506345</v>
          </cell>
          <cell r="S1447">
            <v>109420.84426003546</v>
          </cell>
          <cell r="T1447">
            <v>1561.7735049854273</v>
          </cell>
          <cell r="U1447">
            <v>1584.4765300344523</v>
          </cell>
          <cell r="V1447">
            <v>1627.7243375798416</v>
          </cell>
          <cell r="W1447">
            <v>1646.2421073200767</v>
          </cell>
          <cell r="X1447">
            <v>1726.9657784599126</v>
          </cell>
          <cell r="Y1447">
            <v>289.40872976610098</v>
          </cell>
          <cell r="Z1447">
            <v>353.37408293223973</v>
          </cell>
          <cell r="AA1447">
            <v>368.44714624030729</v>
          </cell>
          <cell r="AB1447">
            <v>374.0436991952227</v>
          </cell>
          <cell r="AC1447">
            <v>452.22271474663324</v>
          </cell>
          <cell r="AD1447">
            <v>27.110448488917655</v>
          </cell>
          <cell r="AE1447">
            <v>30.573662542626007</v>
          </cell>
          <cell r="AF1447">
            <v>27.400220983737157</v>
          </cell>
          <cell r="AG1447">
            <v>26.179794984809334</v>
          </cell>
          <cell r="AH1447">
            <v>21.24926555417461</v>
          </cell>
        </row>
        <row r="1448">
          <cell r="B1448">
            <v>5580</v>
          </cell>
          <cell r="C1448" t="str">
            <v>KY</v>
          </cell>
          <cell r="D1448" t="str">
            <v>Cooperative</v>
          </cell>
          <cell r="E1448">
            <v>0.21258781173164734</v>
          </cell>
          <cell r="F1448">
            <v>0</v>
          </cell>
          <cell r="G1448">
            <v>0</v>
          </cell>
          <cell r="H1448">
            <v>11927.240461824334</v>
          </cell>
          <cell r="I1448">
            <v>11.608880937499999</v>
          </cell>
          <cell r="J1448">
            <v>0</v>
          </cell>
          <cell r="K1448">
            <v>0</v>
          </cell>
          <cell r="L1448">
            <v>0</v>
          </cell>
          <cell r="M1448">
            <v>0</v>
          </cell>
          <cell r="N1448">
            <v>8.7615987381634966E-2</v>
          </cell>
          <cell r="O1448">
            <v>8641.3470975575074</v>
          </cell>
          <cell r="P1448">
            <v>23492.935548428712</v>
          </cell>
          <cell r="Q1448">
            <v>37887.643560359749</v>
          </cell>
          <cell r="R1448">
            <v>47159.003815506345</v>
          </cell>
          <cell r="S1448">
            <v>109420.84426003546</v>
          </cell>
          <cell r="T1448">
            <v>1561.7735049854273</v>
          </cell>
          <cell r="U1448">
            <v>1584.4765300344523</v>
          </cell>
          <cell r="V1448">
            <v>1627.7243375798416</v>
          </cell>
          <cell r="W1448">
            <v>1646.2421073200767</v>
          </cell>
          <cell r="X1448">
            <v>1726.9657784599126</v>
          </cell>
          <cell r="Y1448">
            <v>289.40872976610098</v>
          </cell>
          <cell r="Z1448">
            <v>353.37408293223973</v>
          </cell>
          <cell r="AA1448">
            <v>368.44714624030729</v>
          </cell>
          <cell r="AB1448">
            <v>374.0436991952227</v>
          </cell>
          <cell r="AC1448">
            <v>452.22271474663324</v>
          </cell>
          <cell r="AD1448">
            <v>27.110448488917655</v>
          </cell>
          <cell r="AE1448">
            <v>30.573662542626007</v>
          </cell>
          <cell r="AF1448">
            <v>27.400220983737157</v>
          </cell>
          <cell r="AG1448">
            <v>26.179794984809334</v>
          </cell>
          <cell r="AH1448">
            <v>21.24926555417461</v>
          </cell>
        </row>
        <row r="1449">
          <cell r="B1449">
            <v>6194</v>
          </cell>
          <cell r="C1449" t="str">
            <v>KY</v>
          </cell>
          <cell r="D1449" t="str">
            <v>Cooperative</v>
          </cell>
          <cell r="E1449">
            <v>1.031430841783413E-2</v>
          </cell>
          <cell r="F1449">
            <v>1</v>
          </cell>
          <cell r="G1449">
            <v>12754.318379520319</v>
          </cell>
          <cell r="H1449">
            <v>12754.318379520319</v>
          </cell>
          <cell r="I1449">
            <v>11.608880937499999</v>
          </cell>
          <cell r="J1449">
            <v>31924</v>
          </cell>
          <cell r="K1449">
            <v>307902</v>
          </cell>
          <cell r="L1449">
            <v>24141</v>
          </cell>
          <cell r="M1449">
            <v>9.2760034242888159E-2</v>
          </cell>
          <cell r="N1449">
            <v>9.2760034242888159E-2</v>
          </cell>
          <cell r="O1449">
            <v>8641.3470975575074</v>
          </cell>
          <cell r="P1449">
            <v>23492.935548428712</v>
          </cell>
          <cell r="Q1449">
            <v>37887.643560359749</v>
          </cell>
          <cell r="R1449">
            <v>47159.003815506345</v>
          </cell>
          <cell r="S1449">
            <v>109420.84426003546</v>
          </cell>
          <cell r="T1449">
            <v>1561.7735049854273</v>
          </cell>
          <cell r="U1449">
            <v>1584.4765300344523</v>
          </cell>
          <cell r="V1449">
            <v>1627.7243375798416</v>
          </cell>
          <cell r="W1449">
            <v>1646.2421073200767</v>
          </cell>
          <cell r="X1449">
            <v>1726.9657784599126</v>
          </cell>
          <cell r="Y1449">
            <v>289.40872976610098</v>
          </cell>
          <cell r="Z1449">
            <v>353.37408293223973</v>
          </cell>
          <cell r="AA1449">
            <v>368.44714624030729</v>
          </cell>
          <cell r="AB1449">
            <v>374.0436991952227</v>
          </cell>
          <cell r="AC1449">
            <v>452.22271474663324</v>
          </cell>
          <cell r="AD1449">
            <v>27.110448488917655</v>
          </cell>
          <cell r="AE1449">
            <v>30.573662542626007</v>
          </cell>
          <cell r="AF1449">
            <v>27.400220983737157</v>
          </cell>
          <cell r="AG1449">
            <v>26.179794984809334</v>
          </cell>
          <cell r="AH1449">
            <v>21.24926555417461</v>
          </cell>
        </row>
        <row r="1450">
          <cell r="B1450">
            <v>6442</v>
          </cell>
          <cell r="C1450" t="str">
            <v>KY</v>
          </cell>
          <cell r="D1450" t="str">
            <v>Cooperative</v>
          </cell>
          <cell r="E1450">
            <v>1.031430841783413E-2</v>
          </cell>
          <cell r="F1450">
            <v>1</v>
          </cell>
          <cell r="G1450">
            <v>12351.495955142747</v>
          </cell>
          <cell r="H1450">
            <v>12351.495955142747</v>
          </cell>
          <cell r="I1450">
            <v>11.608880937499999</v>
          </cell>
          <cell r="J1450">
            <v>29599</v>
          </cell>
          <cell r="K1450">
            <v>288568</v>
          </cell>
          <cell r="L1450">
            <v>23363</v>
          </cell>
          <cell r="M1450">
            <v>9.1293492611399213E-2</v>
          </cell>
          <cell r="N1450">
            <v>9.1293492611399213E-2</v>
          </cell>
          <cell r="O1450">
            <v>8641.3470975575074</v>
          </cell>
          <cell r="P1450">
            <v>23492.935548428712</v>
          </cell>
          <cell r="Q1450">
            <v>37887.643560359749</v>
          </cell>
          <cell r="R1450">
            <v>47159.003815506345</v>
          </cell>
          <cell r="S1450">
            <v>109420.84426003546</v>
          </cell>
          <cell r="T1450">
            <v>1561.7735049854273</v>
          </cell>
          <cell r="U1450">
            <v>1584.4765300344523</v>
          </cell>
          <cell r="V1450">
            <v>1627.7243375798416</v>
          </cell>
          <cell r="W1450">
            <v>1646.2421073200767</v>
          </cell>
          <cell r="X1450">
            <v>1726.9657784599126</v>
          </cell>
          <cell r="Y1450">
            <v>289.40872976610098</v>
          </cell>
          <cell r="Z1450">
            <v>353.37408293223973</v>
          </cell>
          <cell r="AA1450">
            <v>368.44714624030729</v>
          </cell>
          <cell r="AB1450">
            <v>374.0436991952227</v>
          </cell>
          <cell r="AC1450">
            <v>452.22271474663324</v>
          </cell>
          <cell r="AD1450">
            <v>27.110448488917655</v>
          </cell>
          <cell r="AE1450">
            <v>30.573662542626007</v>
          </cell>
          <cell r="AF1450">
            <v>27.400220983737157</v>
          </cell>
          <cell r="AG1450">
            <v>26.179794984809334</v>
          </cell>
          <cell r="AH1450">
            <v>21.24926555417461</v>
          </cell>
        </row>
        <row r="1451">
          <cell r="B1451">
            <v>7558</v>
          </cell>
          <cell r="C1451" t="str">
            <v>KY</v>
          </cell>
          <cell r="D1451" t="str">
            <v>Cooperative</v>
          </cell>
          <cell r="E1451">
            <v>1.031430841783413E-2</v>
          </cell>
          <cell r="F1451">
            <v>1</v>
          </cell>
          <cell r="G1451">
            <v>11830.235352321719</v>
          </cell>
          <cell r="H1451">
            <v>11830.235352321719</v>
          </cell>
          <cell r="I1451">
            <v>11.608880937499999</v>
          </cell>
          <cell r="J1451">
            <v>23074</v>
          </cell>
          <cell r="K1451">
            <v>167386</v>
          </cell>
          <cell r="L1451">
            <v>14149</v>
          </cell>
          <cell r="M1451">
            <v>0.12607357439322134</v>
          </cell>
          <cell r="N1451">
            <v>0.12607357439322134</v>
          </cell>
          <cell r="O1451">
            <v>8641.3470975575074</v>
          </cell>
          <cell r="P1451">
            <v>23492.935548428712</v>
          </cell>
          <cell r="Q1451">
            <v>37887.643560359749</v>
          </cell>
          <cell r="R1451">
            <v>47159.003815506345</v>
          </cell>
          <cell r="S1451">
            <v>109420.84426003546</v>
          </cell>
          <cell r="T1451">
            <v>1561.7735049854273</v>
          </cell>
          <cell r="U1451">
            <v>1584.4765300344523</v>
          </cell>
          <cell r="V1451">
            <v>1627.7243375798416</v>
          </cell>
          <cell r="W1451">
            <v>1646.2421073200767</v>
          </cell>
          <cell r="X1451">
            <v>1726.9657784599126</v>
          </cell>
          <cell r="Y1451">
            <v>289.40872976610098</v>
          </cell>
          <cell r="Z1451">
            <v>353.37408293223973</v>
          </cell>
          <cell r="AA1451">
            <v>368.44714624030729</v>
          </cell>
          <cell r="AB1451">
            <v>374.0436991952227</v>
          </cell>
          <cell r="AC1451">
            <v>452.22271474663324</v>
          </cell>
          <cell r="AD1451">
            <v>27.110448488917655</v>
          </cell>
          <cell r="AE1451">
            <v>30.573662542626007</v>
          </cell>
          <cell r="AF1451">
            <v>27.400220983737157</v>
          </cell>
          <cell r="AG1451">
            <v>26.179794984809334</v>
          </cell>
          <cell r="AH1451">
            <v>21.24926555417461</v>
          </cell>
        </row>
        <row r="1452">
          <cell r="B1452">
            <v>40305</v>
          </cell>
          <cell r="C1452" t="str">
            <v>KY</v>
          </cell>
          <cell r="D1452" t="str">
            <v>Cooperative</v>
          </cell>
          <cell r="E1452">
            <v>1.031430841783413E-2</v>
          </cell>
          <cell r="F1452">
            <v>0</v>
          </cell>
          <cell r="G1452">
            <v>0</v>
          </cell>
          <cell r="H1452">
            <v>11927.240461824334</v>
          </cell>
          <cell r="I1452">
            <v>11.608880937499999</v>
          </cell>
          <cell r="J1452">
            <v>0</v>
          </cell>
          <cell r="K1452">
            <v>0</v>
          </cell>
          <cell r="L1452">
            <v>0</v>
          </cell>
          <cell r="M1452">
            <v>0</v>
          </cell>
          <cell r="N1452">
            <v>8.7615987381634966E-2</v>
          </cell>
          <cell r="O1452">
            <v>8641.3470975575074</v>
          </cell>
          <cell r="P1452">
            <v>23492.935548428712</v>
          </cell>
          <cell r="Q1452">
            <v>37887.643560359749</v>
          </cell>
          <cell r="R1452">
            <v>47159.003815506345</v>
          </cell>
          <cell r="S1452">
            <v>109420.84426003546</v>
          </cell>
          <cell r="T1452">
            <v>1561.7735049854273</v>
          </cell>
          <cell r="U1452">
            <v>1584.4765300344523</v>
          </cell>
          <cell r="V1452">
            <v>1627.7243375798416</v>
          </cell>
          <cell r="W1452">
            <v>1646.2421073200767</v>
          </cell>
          <cell r="X1452">
            <v>1726.9657784599126</v>
          </cell>
          <cell r="Y1452">
            <v>289.40872976610098</v>
          </cell>
          <cell r="Z1452">
            <v>353.37408293223973</v>
          </cell>
          <cell r="AA1452">
            <v>368.44714624030729</v>
          </cell>
          <cell r="AB1452">
            <v>374.0436991952227</v>
          </cell>
          <cell r="AC1452">
            <v>452.22271474663324</v>
          </cell>
          <cell r="AD1452">
            <v>27.110448488917655</v>
          </cell>
          <cell r="AE1452">
            <v>30.573662542626007</v>
          </cell>
          <cell r="AF1452">
            <v>27.400220983737157</v>
          </cell>
          <cell r="AG1452">
            <v>26.179794984809334</v>
          </cell>
          <cell r="AH1452">
            <v>21.24926555417461</v>
          </cell>
        </row>
        <row r="1453">
          <cell r="B1453">
            <v>9292</v>
          </cell>
          <cell r="C1453" t="str">
            <v>KY</v>
          </cell>
          <cell r="D1453" t="str">
            <v>Cooperative</v>
          </cell>
          <cell r="E1453">
            <v>1.031430841783413E-2</v>
          </cell>
          <cell r="F1453">
            <v>1</v>
          </cell>
          <cell r="G1453">
            <v>13643.878928089454</v>
          </cell>
          <cell r="H1453">
            <v>13643.878928089454</v>
          </cell>
          <cell r="I1453">
            <v>11.608880937499999</v>
          </cell>
          <cell r="J1453">
            <v>39976</v>
          </cell>
          <cell r="K1453">
            <v>353854</v>
          </cell>
          <cell r="L1453">
            <v>25935</v>
          </cell>
          <cell r="M1453">
            <v>0.102762958945303</v>
          </cell>
          <cell r="N1453">
            <v>0.102762958945303</v>
          </cell>
          <cell r="O1453">
            <v>8641.3470975575074</v>
          </cell>
          <cell r="P1453">
            <v>23492.935548428712</v>
          </cell>
          <cell r="Q1453">
            <v>37887.643560359749</v>
          </cell>
          <cell r="R1453">
            <v>47159.003815506345</v>
          </cell>
          <cell r="S1453">
            <v>109420.84426003546</v>
          </cell>
          <cell r="T1453">
            <v>1561.7735049854273</v>
          </cell>
          <cell r="U1453">
            <v>1584.4765300344523</v>
          </cell>
          <cell r="V1453">
            <v>1627.7243375798416</v>
          </cell>
          <cell r="W1453">
            <v>1646.2421073200767</v>
          </cell>
          <cell r="X1453">
            <v>1726.9657784599126</v>
          </cell>
          <cell r="Y1453">
            <v>289.40872976610098</v>
          </cell>
          <cell r="Z1453">
            <v>353.37408293223973</v>
          </cell>
          <cell r="AA1453">
            <v>368.44714624030729</v>
          </cell>
          <cell r="AB1453">
            <v>374.0436991952227</v>
          </cell>
          <cell r="AC1453">
            <v>452.22271474663324</v>
          </cell>
          <cell r="AD1453">
            <v>27.110448488917655</v>
          </cell>
          <cell r="AE1453">
            <v>30.573662542626007</v>
          </cell>
          <cell r="AF1453">
            <v>27.400220983737157</v>
          </cell>
          <cell r="AG1453">
            <v>26.179794984809334</v>
          </cell>
          <cell r="AH1453">
            <v>21.24926555417461</v>
          </cell>
        </row>
        <row r="1454">
          <cell r="B1454">
            <v>9575</v>
          </cell>
          <cell r="C1454" t="str">
            <v>KY</v>
          </cell>
          <cell r="D1454" t="str">
            <v>Cooperative</v>
          </cell>
          <cell r="E1454">
            <v>1.031430841783413E-2</v>
          </cell>
          <cell r="F1454">
            <v>1</v>
          </cell>
          <cell r="G1454">
            <v>13889.31281881143</v>
          </cell>
          <cell r="H1454">
            <v>13889.31281881143</v>
          </cell>
          <cell r="I1454">
            <v>11.608880937499999</v>
          </cell>
          <cell r="J1454">
            <v>76369.899999999994</v>
          </cell>
          <cell r="K1454">
            <v>669826</v>
          </cell>
          <cell r="L1454">
            <v>48226</v>
          </cell>
          <cell r="M1454">
            <v>0.1039847681261962</v>
          </cell>
          <cell r="N1454">
            <v>0.1039847681261962</v>
          </cell>
          <cell r="O1454">
            <v>8641.3470975575074</v>
          </cell>
          <cell r="P1454">
            <v>23492.935548428712</v>
          </cell>
          <cell r="Q1454">
            <v>37887.643560359749</v>
          </cell>
          <cell r="R1454">
            <v>47159.003815506345</v>
          </cell>
          <cell r="S1454">
            <v>109420.84426003546</v>
          </cell>
          <cell r="T1454">
            <v>1561.7735049854273</v>
          </cell>
          <cell r="U1454">
            <v>1584.4765300344523</v>
          </cell>
          <cell r="V1454">
            <v>1627.7243375798416</v>
          </cell>
          <cell r="W1454">
            <v>1646.2421073200767</v>
          </cell>
          <cell r="X1454">
            <v>1726.9657784599126</v>
          </cell>
          <cell r="Y1454">
            <v>289.40872976610098</v>
          </cell>
          <cell r="Z1454">
            <v>353.37408293223973</v>
          </cell>
          <cell r="AA1454">
            <v>368.44714624030729</v>
          </cell>
          <cell r="AB1454">
            <v>374.0436991952227</v>
          </cell>
          <cell r="AC1454">
            <v>452.22271474663324</v>
          </cell>
          <cell r="AD1454">
            <v>27.110448488917655</v>
          </cell>
          <cell r="AE1454">
            <v>30.573662542626007</v>
          </cell>
          <cell r="AF1454">
            <v>27.400220983737157</v>
          </cell>
          <cell r="AG1454">
            <v>26.179794984809334</v>
          </cell>
          <cell r="AH1454">
            <v>21.24926555417461</v>
          </cell>
        </row>
        <row r="1455">
          <cell r="B1455">
            <v>9605</v>
          </cell>
          <cell r="C1455" t="str">
            <v>KY</v>
          </cell>
          <cell r="D1455" t="str">
            <v>Cooperative</v>
          </cell>
          <cell r="E1455">
            <v>1.031430841783413E-2</v>
          </cell>
          <cell r="F1455">
            <v>1</v>
          </cell>
          <cell r="G1455">
            <v>13686.649460347255</v>
          </cell>
          <cell r="H1455">
            <v>13686.649460347255</v>
          </cell>
          <cell r="I1455">
            <v>11.608880937499999</v>
          </cell>
          <cell r="J1455">
            <v>41427.800000000003</v>
          </cell>
          <cell r="K1455">
            <v>349995</v>
          </cell>
          <cell r="L1455">
            <v>25572</v>
          </cell>
          <cell r="M1455">
            <v>0.10818855229358991</v>
          </cell>
          <cell r="N1455">
            <v>0.10818855229358991</v>
          </cell>
          <cell r="O1455">
            <v>8641.3470975575074</v>
          </cell>
          <cell r="P1455">
            <v>23492.935548428712</v>
          </cell>
          <cell r="Q1455">
            <v>37887.643560359749</v>
          </cell>
          <cell r="R1455">
            <v>47159.003815506345</v>
          </cell>
          <cell r="S1455">
            <v>109420.84426003546</v>
          </cell>
          <cell r="T1455">
            <v>1561.7735049854273</v>
          </cell>
          <cell r="U1455">
            <v>1584.4765300344523</v>
          </cell>
          <cell r="V1455">
            <v>1627.7243375798416</v>
          </cell>
          <cell r="W1455">
            <v>1646.2421073200767</v>
          </cell>
          <cell r="X1455">
            <v>1726.9657784599126</v>
          </cell>
          <cell r="Y1455">
            <v>289.40872976610098</v>
          </cell>
          <cell r="Z1455">
            <v>353.37408293223973</v>
          </cell>
          <cell r="AA1455">
            <v>368.44714624030729</v>
          </cell>
          <cell r="AB1455">
            <v>374.0436991952227</v>
          </cell>
          <cell r="AC1455">
            <v>452.22271474663324</v>
          </cell>
          <cell r="AD1455">
            <v>27.110448488917655</v>
          </cell>
          <cell r="AE1455">
            <v>30.573662542626007</v>
          </cell>
          <cell r="AF1455">
            <v>27.400220983737157</v>
          </cell>
          <cell r="AG1455">
            <v>26.179794984809334</v>
          </cell>
          <cell r="AH1455">
            <v>21.24926555417461</v>
          </cell>
        </row>
        <row r="1456">
          <cell r="B1456">
            <v>9964</v>
          </cell>
          <cell r="C1456" t="str">
            <v>KY</v>
          </cell>
          <cell r="D1456" t="str">
            <v>Cooperative</v>
          </cell>
          <cell r="E1456">
            <v>1.031430841783413E-2</v>
          </cell>
          <cell r="F1456">
            <v>1</v>
          </cell>
          <cell r="G1456">
            <v>14511.294647645607</v>
          </cell>
          <cell r="H1456">
            <v>14511.294647645607</v>
          </cell>
          <cell r="I1456">
            <v>11.608880937499999</v>
          </cell>
          <cell r="J1456">
            <v>81936</v>
          </cell>
          <cell r="K1456">
            <v>676444</v>
          </cell>
          <cell r="L1456">
            <v>46615</v>
          </cell>
          <cell r="M1456">
            <v>0.11152767144239767</v>
          </cell>
          <cell r="N1456">
            <v>0.11152767144239767</v>
          </cell>
          <cell r="O1456">
            <v>8641.3470975575074</v>
          </cell>
          <cell r="P1456">
            <v>23492.935548428712</v>
          </cell>
          <cell r="Q1456">
            <v>37887.643560359749</v>
          </cell>
          <cell r="R1456">
            <v>47159.003815506345</v>
          </cell>
          <cell r="S1456">
            <v>109420.84426003546</v>
          </cell>
          <cell r="T1456">
            <v>1561.7735049854273</v>
          </cell>
          <cell r="U1456">
            <v>1584.4765300344523</v>
          </cell>
          <cell r="V1456">
            <v>1627.7243375798416</v>
          </cell>
          <cell r="W1456">
            <v>1646.2421073200767</v>
          </cell>
          <cell r="X1456">
            <v>1726.9657784599126</v>
          </cell>
          <cell r="Y1456">
            <v>289.40872976610098</v>
          </cell>
          <cell r="Z1456">
            <v>353.37408293223973</v>
          </cell>
          <cell r="AA1456">
            <v>368.44714624030729</v>
          </cell>
          <cell r="AB1456">
            <v>374.0436991952227</v>
          </cell>
          <cell r="AC1456">
            <v>452.22271474663324</v>
          </cell>
          <cell r="AD1456">
            <v>27.110448488917655</v>
          </cell>
          <cell r="AE1456">
            <v>30.573662542626007</v>
          </cell>
          <cell r="AF1456">
            <v>27.400220983737157</v>
          </cell>
          <cell r="AG1456">
            <v>26.179794984809334</v>
          </cell>
          <cell r="AH1456">
            <v>21.24926555417461</v>
          </cell>
        </row>
        <row r="1457">
          <cell r="B1457">
            <v>11011</v>
          </cell>
          <cell r="C1457" t="str">
            <v>KY</v>
          </cell>
          <cell r="D1457" t="str">
            <v>Cooperative</v>
          </cell>
          <cell r="E1457">
            <v>1.031430841783413E-2</v>
          </cell>
          <cell r="F1457">
            <v>1</v>
          </cell>
          <cell r="G1457">
            <v>11533.415082771306</v>
          </cell>
          <cell r="H1457">
            <v>11533.415082771306</v>
          </cell>
          <cell r="I1457">
            <v>11.608880937499999</v>
          </cell>
          <cell r="J1457">
            <v>21250</v>
          </cell>
          <cell r="K1457">
            <v>188110</v>
          </cell>
          <cell r="L1457">
            <v>16310</v>
          </cell>
          <cell r="M1457">
            <v>0.10088729904264791</v>
          </cell>
          <cell r="N1457">
            <v>0.10088729904264791</v>
          </cell>
          <cell r="O1457">
            <v>8641.3470975575074</v>
          </cell>
          <cell r="P1457">
            <v>23492.935548428712</v>
          </cell>
          <cell r="Q1457">
            <v>37887.643560359749</v>
          </cell>
          <cell r="R1457">
            <v>47159.003815506345</v>
          </cell>
          <cell r="S1457">
            <v>109420.84426003546</v>
          </cell>
          <cell r="T1457">
            <v>1561.7735049854273</v>
          </cell>
          <cell r="U1457">
            <v>1584.4765300344523</v>
          </cell>
          <cell r="V1457">
            <v>1627.7243375798416</v>
          </cell>
          <cell r="W1457">
            <v>1646.2421073200767</v>
          </cell>
          <cell r="X1457">
            <v>1726.9657784599126</v>
          </cell>
          <cell r="Y1457">
            <v>289.40872976610098</v>
          </cell>
          <cell r="Z1457">
            <v>353.37408293223973</v>
          </cell>
          <cell r="AA1457">
            <v>368.44714624030729</v>
          </cell>
          <cell r="AB1457">
            <v>374.0436991952227</v>
          </cell>
          <cell r="AC1457">
            <v>452.22271474663324</v>
          </cell>
          <cell r="AD1457">
            <v>27.110448488917655</v>
          </cell>
          <cell r="AE1457">
            <v>30.573662542626007</v>
          </cell>
          <cell r="AF1457">
            <v>27.400220983737157</v>
          </cell>
          <cell r="AG1457">
            <v>26.179794984809334</v>
          </cell>
          <cell r="AH1457">
            <v>21.24926555417461</v>
          </cell>
        </row>
        <row r="1458">
          <cell r="B1458">
            <v>12243</v>
          </cell>
          <cell r="C1458" t="str">
            <v>KY</v>
          </cell>
          <cell r="D1458" t="str">
            <v>Cooperative</v>
          </cell>
          <cell r="E1458">
            <v>1.031430841783413E-2</v>
          </cell>
          <cell r="F1458">
            <v>1</v>
          </cell>
          <cell r="G1458">
            <v>11879.341669338462</v>
          </cell>
          <cell r="H1458">
            <v>11879.341669338462</v>
          </cell>
          <cell r="I1458">
            <v>11.608880937499999</v>
          </cell>
          <cell r="J1458">
            <v>39936</v>
          </cell>
          <cell r="K1458">
            <v>333465</v>
          </cell>
          <cell r="L1458">
            <v>28071</v>
          </cell>
          <cell r="M1458">
            <v>0.10803390232390581</v>
          </cell>
          <cell r="N1458">
            <v>0.10803390232390581</v>
          </cell>
          <cell r="O1458">
            <v>8641.3470975575074</v>
          </cell>
          <cell r="P1458">
            <v>23492.935548428712</v>
          </cell>
          <cell r="Q1458">
            <v>37887.643560359749</v>
          </cell>
          <cell r="R1458">
            <v>47159.003815506345</v>
          </cell>
          <cell r="S1458">
            <v>109420.84426003546</v>
          </cell>
          <cell r="T1458">
            <v>1561.7735049854273</v>
          </cell>
          <cell r="U1458">
            <v>1584.4765300344523</v>
          </cell>
          <cell r="V1458">
            <v>1627.7243375798416</v>
          </cell>
          <cell r="W1458">
            <v>1646.2421073200767</v>
          </cell>
          <cell r="X1458">
            <v>1726.9657784599126</v>
          </cell>
          <cell r="Y1458">
            <v>289.40872976610098</v>
          </cell>
          <cell r="Z1458">
            <v>353.37408293223973</v>
          </cell>
          <cell r="AA1458">
            <v>368.44714624030729</v>
          </cell>
          <cell r="AB1458">
            <v>374.0436991952227</v>
          </cell>
          <cell r="AC1458">
            <v>452.22271474663324</v>
          </cell>
          <cell r="AD1458">
            <v>27.110448488917655</v>
          </cell>
          <cell r="AE1458">
            <v>30.573662542626007</v>
          </cell>
          <cell r="AF1458">
            <v>27.400220983737157</v>
          </cell>
          <cell r="AG1458">
            <v>26.179794984809334</v>
          </cell>
          <cell r="AH1458">
            <v>21.24926555417461</v>
          </cell>
        </row>
        <row r="1459">
          <cell r="B1459">
            <v>13651</v>
          </cell>
          <cell r="C1459" t="str">
            <v>KY</v>
          </cell>
          <cell r="D1459" t="str">
            <v>Cooperative</v>
          </cell>
          <cell r="E1459">
            <v>1.031430841783413E-2</v>
          </cell>
          <cell r="F1459">
            <v>1</v>
          </cell>
          <cell r="G1459">
            <v>14226.736990983558</v>
          </cell>
          <cell r="H1459">
            <v>14226.736990983558</v>
          </cell>
          <cell r="I1459">
            <v>11.608880937499999</v>
          </cell>
          <cell r="J1459">
            <v>51329</v>
          </cell>
          <cell r="K1459">
            <v>482827</v>
          </cell>
          <cell r="L1459">
            <v>33938</v>
          </cell>
          <cell r="M1459">
            <v>9.6517414280720637E-2</v>
          </cell>
          <cell r="N1459">
            <v>9.6517414280720637E-2</v>
          </cell>
          <cell r="O1459">
            <v>8641.3470975575074</v>
          </cell>
          <cell r="P1459">
            <v>23492.935548428712</v>
          </cell>
          <cell r="Q1459">
            <v>37887.643560359749</v>
          </cell>
          <cell r="R1459">
            <v>47159.003815506345</v>
          </cell>
          <cell r="S1459">
            <v>109420.84426003546</v>
          </cell>
          <cell r="T1459">
            <v>1561.7735049854273</v>
          </cell>
          <cell r="U1459">
            <v>1584.4765300344523</v>
          </cell>
          <cell r="V1459">
            <v>1627.7243375798416</v>
          </cell>
          <cell r="W1459">
            <v>1646.2421073200767</v>
          </cell>
          <cell r="X1459">
            <v>1726.9657784599126</v>
          </cell>
          <cell r="Y1459">
            <v>289.40872976610098</v>
          </cell>
          <cell r="Z1459">
            <v>353.37408293223973</v>
          </cell>
          <cell r="AA1459">
            <v>368.44714624030729</v>
          </cell>
          <cell r="AB1459">
            <v>374.0436991952227</v>
          </cell>
          <cell r="AC1459">
            <v>452.22271474663324</v>
          </cell>
          <cell r="AD1459">
            <v>27.110448488917655</v>
          </cell>
          <cell r="AE1459">
            <v>30.573662542626007</v>
          </cell>
          <cell r="AF1459">
            <v>27.400220983737157</v>
          </cell>
          <cell r="AG1459">
            <v>26.179794984809334</v>
          </cell>
          <cell r="AH1459">
            <v>21.24926555417461</v>
          </cell>
        </row>
        <row r="1460">
          <cell r="B1460">
            <v>14251</v>
          </cell>
          <cell r="C1460" t="str">
            <v>KY</v>
          </cell>
          <cell r="D1460" t="str">
            <v>Cooperative</v>
          </cell>
          <cell r="E1460">
            <v>1.031430841783413E-2</v>
          </cell>
          <cell r="F1460">
            <v>1</v>
          </cell>
          <cell r="G1460">
            <v>13404.352276855001</v>
          </cell>
          <cell r="H1460">
            <v>13404.352276855001</v>
          </cell>
          <cell r="I1460">
            <v>11.608880937499999</v>
          </cell>
          <cell r="J1460">
            <v>85446</v>
          </cell>
          <cell r="K1460">
            <v>811848</v>
          </cell>
          <cell r="L1460">
            <v>60566</v>
          </cell>
          <cell r="M1460">
            <v>9.4856128494093112E-2</v>
          </cell>
          <cell r="N1460">
            <v>9.4856128494093112E-2</v>
          </cell>
          <cell r="O1460">
            <v>8641.3470975575074</v>
          </cell>
          <cell r="P1460">
            <v>23492.935548428712</v>
          </cell>
          <cell r="Q1460">
            <v>37887.643560359749</v>
          </cell>
          <cell r="R1460">
            <v>47159.003815506345</v>
          </cell>
          <cell r="S1460">
            <v>109420.84426003546</v>
          </cell>
          <cell r="T1460">
            <v>1561.7735049854273</v>
          </cell>
          <cell r="U1460">
            <v>1584.4765300344523</v>
          </cell>
          <cell r="V1460">
            <v>1627.7243375798416</v>
          </cell>
          <cell r="W1460">
            <v>1646.2421073200767</v>
          </cell>
          <cell r="X1460">
            <v>1726.9657784599126</v>
          </cell>
          <cell r="Y1460">
            <v>289.40872976610098</v>
          </cell>
          <cell r="Z1460">
            <v>353.37408293223973</v>
          </cell>
          <cell r="AA1460">
            <v>368.44714624030729</v>
          </cell>
          <cell r="AB1460">
            <v>374.0436991952227</v>
          </cell>
          <cell r="AC1460">
            <v>452.22271474663324</v>
          </cell>
          <cell r="AD1460">
            <v>27.110448488917655</v>
          </cell>
          <cell r="AE1460">
            <v>30.573662542626007</v>
          </cell>
          <cell r="AF1460">
            <v>27.400220983737157</v>
          </cell>
          <cell r="AG1460">
            <v>26.179794984809334</v>
          </cell>
          <cell r="AH1460">
            <v>21.24926555417461</v>
          </cell>
        </row>
        <row r="1461">
          <cell r="B1461">
            <v>14724</v>
          </cell>
          <cell r="C1461" t="str">
            <v>KY</v>
          </cell>
          <cell r="D1461" t="str">
            <v>Cooperative</v>
          </cell>
          <cell r="E1461">
            <v>1.031430841783413E-2</v>
          </cell>
          <cell r="F1461">
            <v>1</v>
          </cell>
          <cell r="G1461">
            <v>14372.3322976621</v>
          </cell>
          <cell r="H1461">
            <v>14372.3322976621</v>
          </cell>
          <cell r="I1461">
            <v>11.608880937499999</v>
          </cell>
          <cell r="J1461">
            <v>65923</v>
          </cell>
          <cell r="K1461">
            <v>564344</v>
          </cell>
          <cell r="L1461">
            <v>39266</v>
          </cell>
          <cell r="M1461">
            <v>0.10712081314463785</v>
          </cell>
          <cell r="N1461">
            <v>0.10712081314463785</v>
          </cell>
          <cell r="O1461">
            <v>8641.3470975575074</v>
          </cell>
          <cell r="P1461">
            <v>23492.935548428712</v>
          </cell>
          <cell r="Q1461">
            <v>37887.643560359749</v>
          </cell>
          <cell r="R1461">
            <v>47159.003815506345</v>
          </cell>
          <cell r="S1461">
            <v>109420.84426003546</v>
          </cell>
          <cell r="T1461">
            <v>1561.7735049854273</v>
          </cell>
          <cell r="U1461">
            <v>1584.4765300344523</v>
          </cell>
          <cell r="V1461">
            <v>1627.7243375798416</v>
          </cell>
          <cell r="W1461">
            <v>1646.2421073200767</v>
          </cell>
          <cell r="X1461">
            <v>1726.9657784599126</v>
          </cell>
          <cell r="Y1461">
            <v>289.40872976610098</v>
          </cell>
          <cell r="Z1461">
            <v>353.37408293223973</v>
          </cell>
          <cell r="AA1461">
            <v>368.44714624030729</v>
          </cell>
          <cell r="AB1461">
            <v>374.0436991952227</v>
          </cell>
          <cell r="AC1461">
            <v>452.22271474663324</v>
          </cell>
          <cell r="AD1461">
            <v>27.110448488917655</v>
          </cell>
          <cell r="AE1461">
            <v>30.573662542626007</v>
          </cell>
          <cell r="AF1461">
            <v>27.400220983737157</v>
          </cell>
          <cell r="AG1461">
            <v>26.179794984809334</v>
          </cell>
          <cell r="AH1461">
            <v>21.24926555417461</v>
          </cell>
        </row>
        <row r="1462">
          <cell r="B1462">
            <v>16587</v>
          </cell>
          <cell r="C1462" t="str">
            <v>KY</v>
          </cell>
          <cell r="D1462" t="str">
            <v>Cooperative</v>
          </cell>
          <cell r="E1462">
            <v>1.031430841783413E-2</v>
          </cell>
          <cell r="F1462">
            <v>1</v>
          </cell>
          <cell r="G1462">
            <v>14700.178041543028</v>
          </cell>
          <cell r="H1462">
            <v>14700.178041543028</v>
          </cell>
          <cell r="I1462">
            <v>11.608880937499999</v>
          </cell>
          <cell r="J1462">
            <v>65169</v>
          </cell>
          <cell r="K1462">
            <v>743094</v>
          </cell>
          <cell r="L1462">
            <v>50550</v>
          </cell>
          <cell r="M1462">
            <v>7.8223014616337225E-2</v>
          </cell>
          <cell r="N1462">
            <v>7.8223014616337225E-2</v>
          </cell>
          <cell r="O1462">
            <v>8641.3470975575074</v>
          </cell>
          <cell r="P1462">
            <v>23492.935548428712</v>
          </cell>
          <cell r="Q1462">
            <v>37887.643560359749</v>
          </cell>
          <cell r="R1462">
            <v>47159.003815506345</v>
          </cell>
          <cell r="S1462">
            <v>109420.84426003546</v>
          </cell>
          <cell r="T1462">
            <v>1561.7735049854273</v>
          </cell>
          <cell r="U1462">
            <v>1584.4765300344523</v>
          </cell>
          <cell r="V1462">
            <v>1627.7243375798416</v>
          </cell>
          <cell r="W1462">
            <v>1646.2421073200767</v>
          </cell>
          <cell r="X1462">
            <v>1726.9657784599126</v>
          </cell>
          <cell r="Y1462">
            <v>289.40872976610098</v>
          </cell>
          <cell r="Z1462">
            <v>353.37408293223973</v>
          </cell>
          <cell r="AA1462">
            <v>368.44714624030729</v>
          </cell>
          <cell r="AB1462">
            <v>374.0436991952227</v>
          </cell>
          <cell r="AC1462">
            <v>452.22271474663324</v>
          </cell>
          <cell r="AD1462">
            <v>27.110448488917655</v>
          </cell>
          <cell r="AE1462">
            <v>30.573662542626007</v>
          </cell>
          <cell r="AF1462">
            <v>27.400220983737157</v>
          </cell>
          <cell r="AG1462">
            <v>26.179794984809334</v>
          </cell>
          <cell r="AH1462">
            <v>21.24926555417461</v>
          </cell>
        </row>
        <row r="1463">
          <cell r="B1463">
            <v>17044</v>
          </cell>
          <cell r="C1463" t="str">
            <v>KY</v>
          </cell>
          <cell r="D1463" t="str">
            <v>Cooperative</v>
          </cell>
          <cell r="E1463">
            <v>1.031430841783413E-2</v>
          </cell>
          <cell r="F1463">
            <v>1</v>
          </cell>
          <cell r="G1463">
            <v>14792.911701802628</v>
          </cell>
          <cell r="H1463">
            <v>14792.911701802628</v>
          </cell>
          <cell r="I1463">
            <v>11.608880937499999</v>
          </cell>
          <cell r="J1463">
            <v>25495</v>
          </cell>
          <cell r="K1463">
            <v>242086</v>
          </cell>
          <cell r="L1463">
            <v>16365</v>
          </cell>
          <cell r="M1463">
            <v>9.5896697708639692E-2</v>
          </cell>
          <cell r="N1463">
            <v>9.5896697708639692E-2</v>
          </cell>
          <cell r="O1463">
            <v>8641.3470975575074</v>
          </cell>
          <cell r="P1463">
            <v>23492.935548428712</v>
          </cell>
          <cell r="Q1463">
            <v>37887.643560359749</v>
          </cell>
          <cell r="R1463">
            <v>47159.003815506345</v>
          </cell>
          <cell r="S1463">
            <v>109420.84426003546</v>
          </cell>
          <cell r="T1463">
            <v>1561.7735049854273</v>
          </cell>
          <cell r="U1463">
            <v>1584.4765300344523</v>
          </cell>
          <cell r="V1463">
            <v>1627.7243375798416</v>
          </cell>
          <cell r="W1463">
            <v>1646.2421073200767</v>
          </cell>
          <cell r="X1463">
            <v>1726.9657784599126</v>
          </cell>
          <cell r="Y1463">
            <v>289.40872976610098</v>
          </cell>
          <cell r="Z1463">
            <v>353.37408293223973</v>
          </cell>
          <cell r="AA1463">
            <v>368.44714624030729</v>
          </cell>
          <cell r="AB1463">
            <v>374.0436991952227</v>
          </cell>
          <cell r="AC1463">
            <v>452.22271474663324</v>
          </cell>
          <cell r="AD1463">
            <v>27.110448488917655</v>
          </cell>
          <cell r="AE1463">
            <v>30.573662542626007</v>
          </cell>
          <cell r="AF1463">
            <v>27.400220983737157</v>
          </cell>
          <cell r="AG1463">
            <v>26.179794984809334</v>
          </cell>
          <cell r="AH1463">
            <v>21.24926555417461</v>
          </cell>
        </row>
        <row r="1464">
          <cell r="B1464">
            <v>18498</v>
          </cell>
          <cell r="C1464" t="str">
            <v>KY</v>
          </cell>
          <cell r="D1464" t="str">
            <v>Cooperative</v>
          </cell>
          <cell r="E1464">
            <v>1.031430841783413E-2</v>
          </cell>
          <cell r="F1464">
            <v>1</v>
          </cell>
          <cell r="G1464">
            <v>12483.712534631853</v>
          </cell>
          <cell r="H1464">
            <v>12483.712534631853</v>
          </cell>
          <cell r="I1464">
            <v>11.608880937499999</v>
          </cell>
          <cell r="J1464">
            <v>27671</v>
          </cell>
          <cell r="K1464">
            <v>297387</v>
          </cell>
          <cell r="L1464">
            <v>23822</v>
          </cell>
          <cell r="M1464">
            <v>8.1888041036368431E-2</v>
          </cell>
          <cell r="N1464">
            <v>8.1888041036368431E-2</v>
          </cell>
          <cell r="O1464">
            <v>8641.3470975575074</v>
          </cell>
          <cell r="P1464">
            <v>23492.935548428712</v>
          </cell>
          <cell r="Q1464">
            <v>37887.643560359749</v>
          </cell>
          <cell r="R1464">
            <v>47159.003815506345</v>
          </cell>
          <cell r="S1464">
            <v>109420.84426003546</v>
          </cell>
          <cell r="T1464">
            <v>1561.7735049854273</v>
          </cell>
          <cell r="U1464">
            <v>1584.4765300344523</v>
          </cell>
          <cell r="V1464">
            <v>1627.7243375798416</v>
          </cell>
          <cell r="W1464">
            <v>1646.2421073200767</v>
          </cell>
          <cell r="X1464">
            <v>1726.9657784599126</v>
          </cell>
          <cell r="Y1464">
            <v>289.40872976610098</v>
          </cell>
          <cell r="Z1464">
            <v>353.37408293223973</v>
          </cell>
          <cell r="AA1464">
            <v>368.44714624030729</v>
          </cell>
          <cell r="AB1464">
            <v>374.0436991952227</v>
          </cell>
          <cell r="AC1464">
            <v>452.22271474663324</v>
          </cell>
          <cell r="AD1464">
            <v>27.110448488917655</v>
          </cell>
          <cell r="AE1464">
            <v>30.573662542626007</v>
          </cell>
          <cell r="AF1464">
            <v>27.400220983737157</v>
          </cell>
          <cell r="AG1464">
            <v>26.179794984809334</v>
          </cell>
          <cell r="AH1464">
            <v>21.24926555417461</v>
          </cell>
        </row>
        <row r="1465">
          <cell r="B1465">
            <v>20130</v>
          </cell>
          <cell r="C1465" t="str">
            <v>KY</v>
          </cell>
          <cell r="D1465" t="str">
            <v>Cooperative</v>
          </cell>
          <cell r="E1465">
            <v>1.031430841783413E-2</v>
          </cell>
          <cell r="F1465">
            <v>1</v>
          </cell>
          <cell r="G1465">
            <v>15224.776614528528</v>
          </cell>
          <cell r="H1465">
            <v>15224.776614528528</v>
          </cell>
          <cell r="I1465">
            <v>11.608880937499999</v>
          </cell>
          <cell r="J1465">
            <v>89900</v>
          </cell>
          <cell r="K1465">
            <v>853638</v>
          </cell>
          <cell r="L1465">
            <v>56069</v>
          </cell>
          <cell r="M1465">
            <v>9.6163970976671315E-2</v>
          </cell>
          <cell r="N1465">
            <v>9.6163970976671315E-2</v>
          </cell>
          <cell r="O1465">
            <v>8641.3470975575074</v>
          </cell>
          <cell r="P1465">
            <v>23492.935548428712</v>
          </cell>
          <cell r="Q1465">
            <v>37887.643560359749</v>
          </cell>
          <cell r="R1465">
            <v>47159.003815506345</v>
          </cell>
          <cell r="S1465">
            <v>109420.84426003546</v>
          </cell>
          <cell r="T1465">
            <v>1561.7735049854273</v>
          </cell>
          <cell r="U1465">
            <v>1584.4765300344523</v>
          </cell>
          <cell r="V1465">
            <v>1627.7243375798416</v>
          </cell>
          <cell r="W1465">
            <v>1646.2421073200767</v>
          </cell>
          <cell r="X1465">
            <v>1726.9657784599126</v>
          </cell>
          <cell r="Y1465">
            <v>289.40872976610098</v>
          </cell>
          <cell r="Z1465">
            <v>353.37408293223973</v>
          </cell>
          <cell r="AA1465">
            <v>368.44714624030729</v>
          </cell>
          <cell r="AB1465">
            <v>374.0436991952227</v>
          </cell>
          <cell r="AC1465">
            <v>452.22271474663324</v>
          </cell>
          <cell r="AD1465">
            <v>27.110448488917655</v>
          </cell>
          <cell r="AE1465">
            <v>30.573662542626007</v>
          </cell>
          <cell r="AF1465">
            <v>27.400220983737157</v>
          </cell>
          <cell r="AG1465">
            <v>26.179794984809334</v>
          </cell>
          <cell r="AH1465">
            <v>21.24926555417461</v>
          </cell>
        </row>
        <row r="1466">
          <cell r="B1466">
            <v>20377</v>
          </cell>
          <cell r="C1466" t="str">
            <v>KY</v>
          </cell>
          <cell r="D1466" t="str">
            <v>Cooperative</v>
          </cell>
          <cell r="E1466">
            <v>1.031430841783413E-2</v>
          </cell>
          <cell r="F1466">
            <v>1</v>
          </cell>
          <cell r="G1466">
            <v>13836.35773413407</v>
          </cell>
          <cell r="H1466">
            <v>13836.35773413407</v>
          </cell>
          <cell r="I1466">
            <v>11.608880937499999</v>
          </cell>
          <cell r="J1466">
            <v>50712</v>
          </cell>
          <cell r="K1466">
            <v>426229</v>
          </cell>
          <cell r="L1466">
            <v>30805</v>
          </cell>
          <cell r="M1466">
            <v>0.10891014237098778</v>
          </cell>
          <cell r="N1466">
            <v>0.10891014237098778</v>
          </cell>
          <cell r="O1466">
            <v>8641.3470975575074</v>
          </cell>
          <cell r="P1466">
            <v>23492.935548428712</v>
          </cell>
          <cell r="Q1466">
            <v>37887.643560359749</v>
          </cell>
          <cell r="R1466">
            <v>47159.003815506345</v>
          </cell>
          <cell r="S1466">
            <v>109420.84426003546</v>
          </cell>
          <cell r="T1466">
            <v>1561.7735049854273</v>
          </cell>
          <cell r="U1466">
            <v>1584.4765300344523</v>
          </cell>
          <cell r="V1466">
            <v>1627.7243375798416</v>
          </cell>
          <cell r="W1466">
            <v>1646.2421073200767</v>
          </cell>
          <cell r="X1466">
            <v>1726.9657784599126</v>
          </cell>
          <cell r="Y1466">
            <v>289.40872976610098</v>
          </cell>
          <cell r="Z1466">
            <v>353.37408293223973</v>
          </cell>
          <cell r="AA1466">
            <v>368.44714624030729</v>
          </cell>
          <cell r="AB1466">
            <v>374.0436991952227</v>
          </cell>
          <cell r="AC1466">
            <v>452.22271474663324</v>
          </cell>
          <cell r="AD1466">
            <v>27.110448488917655</v>
          </cell>
          <cell r="AE1466">
            <v>30.573662542626007</v>
          </cell>
          <cell r="AF1466">
            <v>27.400220983737157</v>
          </cell>
          <cell r="AG1466">
            <v>26.179794984809334</v>
          </cell>
          <cell r="AH1466">
            <v>21.24926555417461</v>
          </cell>
        </row>
        <row r="1467">
          <cell r="B1467">
            <v>19162</v>
          </cell>
          <cell r="C1467" t="str">
            <v>KY</v>
          </cell>
          <cell r="D1467" t="str">
            <v>Cooperative</v>
          </cell>
          <cell r="E1467">
            <v>1.031430841783413E-2</v>
          </cell>
          <cell r="F1467">
            <v>1</v>
          </cell>
          <cell r="G1467">
            <v>14221.776623858315</v>
          </cell>
          <cell r="H1467">
            <v>14221.776623858315</v>
          </cell>
          <cell r="I1467">
            <v>11.608880937499999</v>
          </cell>
          <cell r="J1467">
            <v>67832</v>
          </cell>
          <cell r="K1467">
            <v>613499</v>
          </cell>
          <cell r="L1467">
            <v>43138</v>
          </cell>
          <cell r="M1467">
            <v>0.10077048720440865</v>
          </cell>
          <cell r="N1467">
            <v>0.10077048720440865</v>
          </cell>
          <cell r="O1467">
            <v>8641.3470975575074</v>
          </cell>
          <cell r="P1467">
            <v>23492.935548428712</v>
          </cell>
          <cell r="Q1467">
            <v>37887.643560359749</v>
          </cell>
          <cell r="R1467">
            <v>47159.003815506345</v>
          </cell>
          <cell r="S1467">
            <v>109420.84426003546</v>
          </cell>
          <cell r="T1467">
            <v>1561.7735049854273</v>
          </cell>
          <cell r="U1467">
            <v>1584.4765300344523</v>
          </cell>
          <cell r="V1467">
            <v>1627.7243375798416</v>
          </cell>
          <cell r="W1467">
            <v>1646.2421073200767</v>
          </cell>
          <cell r="X1467">
            <v>1726.9657784599126</v>
          </cell>
          <cell r="Y1467">
            <v>289.40872976610098</v>
          </cell>
          <cell r="Z1467">
            <v>353.37408293223973</v>
          </cell>
          <cell r="AA1467">
            <v>368.44714624030729</v>
          </cell>
          <cell r="AB1467">
            <v>374.0436991952227</v>
          </cell>
          <cell r="AC1467">
            <v>452.22271474663324</v>
          </cell>
          <cell r="AD1467">
            <v>27.110448488917655</v>
          </cell>
          <cell r="AE1467">
            <v>30.573662542626007</v>
          </cell>
          <cell r="AF1467">
            <v>27.400220983737157</v>
          </cell>
          <cell r="AG1467">
            <v>26.179794984809334</v>
          </cell>
          <cell r="AH1467">
            <v>21.24926555417461</v>
          </cell>
        </row>
        <row r="1468">
          <cell r="B1468">
            <v>18642</v>
          </cell>
          <cell r="C1468" t="str">
            <v>KY</v>
          </cell>
          <cell r="D1468" t="str">
            <v>Federal</v>
          </cell>
          <cell r="E1468">
            <v>1.031430841783413E-2</v>
          </cell>
          <cell r="F1468">
            <v>0</v>
          </cell>
          <cell r="G1468">
            <v>0</v>
          </cell>
          <cell r="H1468">
            <v>0</v>
          </cell>
          <cell r="I1468">
            <v>11.608880937499999</v>
          </cell>
          <cell r="J1468">
            <v>0</v>
          </cell>
          <cell r="K1468">
            <v>0</v>
          </cell>
          <cell r="L1468">
            <v>0</v>
          </cell>
          <cell r="M1468">
            <v>0</v>
          </cell>
          <cell r="N1468">
            <v>0</v>
          </cell>
          <cell r="O1468">
            <v>8641.3470975575074</v>
          </cell>
          <cell r="P1468">
            <v>23492.935548428712</v>
          </cell>
          <cell r="Q1468">
            <v>37887.643560359749</v>
          </cell>
          <cell r="R1468">
            <v>47159.003815506345</v>
          </cell>
          <cell r="S1468">
            <v>109420.84426003546</v>
          </cell>
          <cell r="T1468">
            <v>1561.7735049854273</v>
          </cell>
          <cell r="U1468">
            <v>1584.4765300344523</v>
          </cell>
          <cell r="V1468">
            <v>1627.7243375798416</v>
          </cell>
          <cell r="W1468">
            <v>1646.2421073200767</v>
          </cell>
          <cell r="X1468">
            <v>1726.9657784599126</v>
          </cell>
          <cell r="Y1468">
            <v>289.40872976610098</v>
          </cell>
          <cell r="Z1468">
            <v>353.37408293223973</v>
          </cell>
          <cell r="AA1468">
            <v>368.44714624030729</v>
          </cell>
          <cell r="AB1468">
            <v>374.0436991952227</v>
          </cell>
          <cell r="AC1468">
            <v>452.22271474663324</v>
          </cell>
          <cell r="AD1468">
            <v>27.110448488917655</v>
          </cell>
          <cell r="AE1468">
            <v>30.573662542626007</v>
          </cell>
          <cell r="AF1468">
            <v>27.400220983737157</v>
          </cell>
          <cell r="AG1468">
            <v>26.179794984809334</v>
          </cell>
          <cell r="AH1468">
            <v>21.24926555417461</v>
          </cell>
        </row>
        <row r="1469">
          <cell r="B1469">
            <v>19446</v>
          </cell>
          <cell r="C1469" t="str">
            <v>KY</v>
          </cell>
          <cell r="D1469" t="str">
            <v>Investor Owned</v>
          </cell>
          <cell r="E1469">
            <v>1.031430841783413E-2</v>
          </cell>
          <cell r="F1469">
            <v>1</v>
          </cell>
          <cell r="G1469">
            <v>11409.62479108208</v>
          </cell>
          <cell r="H1469">
            <v>11409.62479108208</v>
          </cell>
          <cell r="I1469">
            <v>11.608880937499999</v>
          </cell>
          <cell r="J1469">
            <v>136674.6</v>
          </cell>
          <cell r="K1469">
            <v>1488203</v>
          </cell>
          <cell r="L1469">
            <v>130434</v>
          </cell>
          <cell r="M1469">
            <v>7.9629114230771958E-2</v>
          </cell>
          <cell r="N1469">
            <v>7.9629114230771958E-2</v>
          </cell>
          <cell r="O1469">
            <v>8641.3470975575074</v>
          </cell>
          <cell r="P1469">
            <v>23492.935548428712</v>
          </cell>
          <cell r="Q1469">
            <v>37887.643560359749</v>
          </cell>
          <cell r="R1469">
            <v>47159.003815506345</v>
          </cell>
          <cell r="S1469">
            <v>109420.84426003546</v>
          </cell>
          <cell r="T1469">
            <v>1561.7735049854273</v>
          </cell>
          <cell r="U1469">
            <v>1584.4765300344523</v>
          </cell>
          <cell r="V1469">
            <v>1627.7243375798416</v>
          </cell>
          <cell r="W1469">
            <v>1646.2421073200767</v>
          </cell>
          <cell r="X1469">
            <v>1726.9657784599126</v>
          </cell>
          <cell r="Y1469">
            <v>289.40872976610098</v>
          </cell>
          <cell r="Z1469">
            <v>353.37408293223973</v>
          </cell>
          <cell r="AA1469">
            <v>368.44714624030729</v>
          </cell>
          <cell r="AB1469">
            <v>374.0436991952227</v>
          </cell>
          <cell r="AC1469">
            <v>452.22271474663324</v>
          </cell>
          <cell r="AD1469">
            <v>27.110448488917655</v>
          </cell>
          <cell r="AE1469">
            <v>30.573662542626007</v>
          </cell>
          <cell r="AF1469">
            <v>27.400220983737157</v>
          </cell>
          <cell r="AG1469">
            <v>26.179794984809334</v>
          </cell>
          <cell r="AH1469">
            <v>21.24926555417461</v>
          </cell>
        </row>
        <row r="1470">
          <cell r="B1470">
            <v>22053</v>
          </cell>
          <cell r="C1470" t="str">
            <v>KY</v>
          </cell>
          <cell r="D1470" t="str">
            <v>Investor Owned</v>
          </cell>
          <cell r="E1470">
            <v>1.031430841783413E-2</v>
          </cell>
          <cell r="F1470">
            <v>1</v>
          </cell>
          <cell r="G1470">
            <v>14821.505168151083</v>
          </cell>
          <cell r="H1470">
            <v>14821.505168151083</v>
          </cell>
          <cell r="I1470">
            <v>11.608880937499999</v>
          </cell>
          <cell r="J1470">
            <v>236963</v>
          </cell>
          <cell r="K1470">
            <v>1990291</v>
          </cell>
          <cell r="L1470">
            <v>134284</v>
          </cell>
          <cell r="M1470">
            <v>0.10966052521277793</v>
          </cell>
          <cell r="N1470">
            <v>0.10966052521277793</v>
          </cell>
          <cell r="O1470">
            <v>8641.3470975575074</v>
          </cell>
          <cell r="P1470">
            <v>23492.935548428712</v>
          </cell>
          <cell r="Q1470">
            <v>37887.643560359749</v>
          </cell>
          <cell r="R1470">
            <v>47159.003815506345</v>
          </cell>
          <cell r="S1470">
            <v>109420.84426003546</v>
          </cell>
          <cell r="T1470">
            <v>1561.7735049854273</v>
          </cell>
          <cell r="U1470">
            <v>1584.4765300344523</v>
          </cell>
          <cell r="V1470">
            <v>1627.7243375798416</v>
          </cell>
          <cell r="W1470">
            <v>1646.2421073200767</v>
          </cell>
          <cell r="X1470">
            <v>1726.9657784599126</v>
          </cell>
          <cell r="Y1470">
            <v>289.40872976610098</v>
          </cell>
          <cell r="Z1470">
            <v>353.37408293223973</v>
          </cell>
          <cell r="AA1470">
            <v>368.44714624030729</v>
          </cell>
          <cell r="AB1470">
            <v>374.0436991952227</v>
          </cell>
          <cell r="AC1470">
            <v>452.22271474663324</v>
          </cell>
          <cell r="AD1470">
            <v>27.110448488917655</v>
          </cell>
          <cell r="AE1470">
            <v>30.573662542626007</v>
          </cell>
          <cell r="AF1470">
            <v>27.400220983737157</v>
          </cell>
          <cell r="AG1470">
            <v>26.179794984809334</v>
          </cell>
          <cell r="AH1470">
            <v>21.24926555417461</v>
          </cell>
        </row>
        <row r="1471">
          <cell r="B1471">
            <v>1201</v>
          </cell>
          <cell r="C1471" t="str">
            <v>KY</v>
          </cell>
          <cell r="D1471" t="str">
            <v>Municipal</v>
          </cell>
          <cell r="E1471">
            <v>1.031430841783413E-2</v>
          </cell>
          <cell r="F1471">
            <v>0</v>
          </cell>
          <cell r="G1471">
            <v>0</v>
          </cell>
          <cell r="H1471">
            <v>6786.8218452437441</v>
          </cell>
          <cell r="I1471">
            <v>11.608880937499999</v>
          </cell>
          <cell r="J1471">
            <v>0</v>
          </cell>
          <cell r="K1471">
            <v>0</v>
          </cell>
          <cell r="L1471">
            <v>0</v>
          </cell>
          <cell r="M1471">
            <v>0</v>
          </cell>
          <cell r="N1471">
            <v>6.0798620392820871E-2</v>
          </cell>
          <cell r="O1471">
            <v>8641.3470975575074</v>
          </cell>
          <cell r="P1471">
            <v>23492.935548428712</v>
          </cell>
          <cell r="Q1471">
            <v>37887.643560359749</v>
          </cell>
          <cell r="R1471">
            <v>47159.003815506345</v>
          </cell>
          <cell r="S1471">
            <v>109420.84426003546</v>
          </cell>
          <cell r="T1471">
            <v>1561.7735049854273</v>
          </cell>
          <cell r="U1471">
            <v>1584.4765300344523</v>
          </cell>
          <cell r="V1471">
            <v>1627.7243375798416</v>
          </cell>
          <cell r="W1471">
            <v>1646.2421073200767</v>
          </cell>
          <cell r="X1471">
            <v>1726.9657784599126</v>
          </cell>
          <cell r="Y1471">
            <v>289.40872976610098</v>
          </cell>
          <cell r="Z1471">
            <v>353.37408293223973</v>
          </cell>
          <cell r="AA1471">
            <v>368.44714624030729</v>
          </cell>
          <cell r="AB1471">
            <v>374.0436991952227</v>
          </cell>
          <cell r="AC1471">
            <v>452.22271474663324</v>
          </cell>
          <cell r="AD1471">
            <v>27.110448488917655</v>
          </cell>
          <cell r="AE1471">
            <v>30.573662542626007</v>
          </cell>
          <cell r="AF1471">
            <v>27.400220983737157</v>
          </cell>
          <cell r="AG1471">
            <v>26.179794984809334</v>
          </cell>
          <cell r="AH1471">
            <v>21.24926555417461</v>
          </cell>
        </row>
        <row r="1472">
          <cell r="B1472">
            <v>690</v>
          </cell>
          <cell r="C1472" t="str">
            <v>KY</v>
          </cell>
          <cell r="D1472" t="str">
            <v>Municipal</v>
          </cell>
          <cell r="E1472">
            <v>1.031430841783413E-2</v>
          </cell>
          <cell r="F1472">
            <v>1</v>
          </cell>
          <cell r="G1472">
            <v>12453.275109170305</v>
          </cell>
          <cell r="H1472">
            <v>12453.275109170305</v>
          </cell>
          <cell r="I1472">
            <v>11.608880937499999</v>
          </cell>
          <cell r="J1472">
            <v>3645</v>
          </cell>
          <cell r="K1472">
            <v>42777</v>
          </cell>
          <cell r="L1472">
            <v>3435</v>
          </cell>
          <cell r="M1472">
            <v>7.4023001326793597E-2</v>
          </cell>
          <cell r="N1472">
            <v>7.4023001326793597E-2</v>
          </cell>
          <cell r="O1472">
            <v>8641.3470975575074</v>
          </cell>
          <cell r="P1472">
            <v>23492.935548428712</v>
          </cell>
          <cell r="Q1472">
            <v>37887.643560359749</v>
          </cell>
          <cell r="R1472">
            <v>47159.003815506345</v>
          </cell>
          <cell r="S1472">
            <v>109420.84426003546</v>
          </cell>
          <cell r="T1472">
            <v>1561.7735049854273</v>
          </cell>
          <cell r="U1472">
            <v>1584.4765300344523</v>
          </cell>
          <cell r="V1472">
            <v>1627.7243375798416</v>
          </cell>
          <cell r="W1472">
            <v>1646.2421073200767</v>
          </cell>
          <cell r="X1472">
            <v>1726.9657784599126</v>
          </cell>
          <cell r="Y1472">
            <v>289.40872976610098</v>
          </cell>
          <cell r="Z1472">
            <v>353.37408293223973</v>
          </cell>
          <cell r="AA1472">
            <v>368.44714624030729</v>
          </cell>
          <cell r="AB1472">
            <v>374.0436991952227</v>
          </cell>
          <cell r="AC1472">
            <v>452.22271474663324</v>
          </cell>
          <cell r="AD1472">
            <v>27.110448488917655</v>
          </cell>
          <cell r="AE1472">
            <v>30.573662542626007</v>
          </cell>
          <cell r="AF1472">
            <v>27.400220983737157</v>
          </cell>
          <cell r="AG1472">
            <v>26.179794984809334</v>
          </cell>
          <cell r="AH1472">
            <v>21.24926555417461</v>
          </cell>
        </row>
        <row r="1473">
          <cell r="B1473">
            <v>1205</v>
          </cell>
          <cell r="C1473" t="str">
            <v>KY</v>
          </cell>
          <cell r="D1473" t="str">
            <v>Municipal</v>
          </cell>
          <cell r="E1473">
            <v>1.031430841783413E-2</v>
          </cell>
          <cell r="F1473">
            <v>0</v>
          </cell>
          <cell r="G1473">
            <v>0</v>
          </cell>
          <cell r="H1473">
            <v>6786.8218452437441</v>
          </cell>
          <cell r="I1473">
            <v>11.608880937499999</v>
          </cell>
          <cell r="J1473">
            <v>0</v>
          </cell>
          <cell r="K1473">
            <v>0</v>
          </cell>
          <cell r="L1473">
            <v>0</v>
          </cell>
          <cell r="M1473">
            <v>0</v>
          </cell>
          <cell r="N1473">
            <v>6.0798620392820871E-2</v>
          </cell>
          <cell r="O1473">
            <v>8641.3470975575074</v>
          </cell>
          <cell r="P1473">
            <v>23492.935548428712</v>
          </cell>
          <cell r="Q1473">
            <v>37887.643560359749</v>
          </cell>
          <cell r="R1473">
            <v>47159.003815506345</v>
          </cell>
          <cell r="S1473">
            <v>109420.84426003546</v>
          </cell>
          <cell r="T1473">
            <v>1561.7735049854273</v>
          </cell>
          <cell r="U1473">
            <v>1584.4765300344523</v>
          </cell>
          <cell r="V1473">
            <v>1627.7243375798416</v>
          </cell>
          <cell r="W1473">
            <v>1646.2421073200767</v>
          </cell>
          <cell r="X1473">
            <v>1726.9657784599126</v>
          </cell>
          <cell r="Y1473">
            <v>289.40872976610098</v>
          </cell>
          <cell r="Z1473">
            <v>353.37408293223973</v>
          </cell>
          <cell r="AA1473">
            <v>368.44714624030729</v>
          </cell>
          <cell r="AB1473">
            <v>374.0436991952227</v>
          </cell>
          <cell r="AC1473">
            <v>452.22271474663324</v>
          </cell>
          <cell r="AD1473">
            <v>27.110448488917655</v>
          </cell>
          <cell r="AE1473">
            <v>30.573662542626007</v>
          </cell>
          <cell r="AF1473">
            <v>27.400220983737157</v>
          </cell>
          <cell r="AG1473">
            <v>26.179794984809334</v>
          </cell>
          <cell r="AH1473">
            <v>21.24926555417461</v>
          </cell>
        </row>
        <row r="1474">
          <cell r="B1474">
            <v>1387</v>
          </cell>
          <cell r="C1474" t="str">
            <v>KY</v>
          </cell>
          <cell r="D1474" t="str">
            <v>Municipal</v>
          </cell>
          <cell r="E1474">
            <v>1.031430841783413E-2</v>
          </cell>
          <cell r="F1474">
            <v>0</v>
          </cell>
          <cell r="G1474">
            <v>0</v>
          </cell>
          <cell r="H1474">
            <v>6786.8218452437441</v>
          </cell>
          <cell r="I1474">
            <v>11.608880937499999</v>
          </cell>
          <cell r="J1474">
            <v>0</v>
          </cell>
          <cell r="K1474">
            <v>0</v>
          </cell>
          <cell r="L1474">
            <v>0</v>
          </cell>
          <cell r="M1474">
            <v>0</v>
          </cell>
          <cell r="N1474">
            <v>6.0798620392820871E-2</v>
          </cell>
          <cell r="O1474">
            <v>8641.3470975575074</v>
          </cell>
          <cell r="P1474">
            <v>23492.935548428712</v>
          </cell>
          <cell r="Q1474">
            <v>37887.643560359749</v>
          </cell>
          <cell r="R1474">
            <v>47159.003815506345</v>
          </cell>
          <cell r="S1474">
            <v>109420.84426003546</v>
          </cell>
          <cell r="T1474">
            <v>1561.7735049854273</v>
          </cell>
          <cell r="U1474">
            <v>1584.4765300344523</v>
          </cell>
          <cell r="V1474">
            <v>1627.7243375798416</v>
          </cell>
          <cell r="W1474">
            <v>1646.2421073200767</v>
          </cell>
          <cell r="X1474">
            <v>1726.9657784599126</v>
          </cell>
          <cell r="Y1474">
            <v>289.40872976610098</v>
          </cell>
          <cell r="Z1474">
            <v>353.37408293223973</v>
          </cell>
          <cell r="AA1474">
            <v>368.44714624030729</v>
          </cell>
          <cell r="AB1474">
            <v>374.0436991952227</v>
          </cell>
          <cell r="AC1474">
            <v>452.22271474663324</v>
          </cell>
          <cell r="AD1474">
            <v>27.110448488917655</v>
          </cell>
          <cell r="AE1474">
            <v>30.573662542626007</v>
          </cell>
          <cell r="AF1474">
            <v>27.400220983737157</v>
          </cell>
          <cell r="AG1474">
            <v>26.179794984809334</v>
          </cell>
          <cell r="AH1474">
            <v>21.24926555417461</v>
          </cell>
        </row>
        <row r="1475">
          <cell r="B1475">
            <v>1582</v>
          </cell>
          <cell r="C1475" t="str">
            <v>KY</v>
          </cell>
          <cell r="D1475" t="str">
            <v>Municipal</v>
          </cell>
          <cell r="E1475">
            <v>1.031430841783413E-2</v>
          </cell>
          <cell r="F1475">
            <v>1</v>
          </cell>
          <cell r="G1475">
            <v>12611.231101511879</v>
          </cell>
          <cell r="H1475">
            <v>12611.231101511879</v>
          </cell>
          <cell r="I1475">
            <v>11.608880937499999</v>
          </cell>
          <cell r="J1475">
            <v>2830</v>
          </cell>
          <cell r="K1475">
            <v>23356</v>
          </cell>
          <cell r="L1475">
            <v>1852</v>
          </cell>
          <cell r="M1475">
            <v>0.11012177727543244</v>
          </cell>
          <cell r="N1475">
            <v>0.11012177727543244</v>
          </cell>
          <cell r="O1475">
            <v>8641.3470975575074</v>
          </cell>
          <cell r="P1475">
            <v>23492.935548428712</v>
          </cell>
          <cell r="Q1475">
            <v>37887.643560359749</v>
          </cell>
          <cell r="R1475">
            <v>47159.003815506345</v>
          </cell>
          <cell r="S1475">
            <v>109420.84426003546</v>
          </cell>
          <cell r="T1475">
            <v>1561.7735049854273</v>
          </cell>
          <cell r="U1475">
            <v>1584.4765300344523</v>
          </cell>
          <cell r="V1475">
            <v>1627.7243375798416</v>
          </cell>
          <cell r="W1475">
            <v>1646.2421073200767</v>
          </cell>
          <cell r="X1475">
            <v>1726.9657784599126</v>
          </cell>
          <cell r="Y1475">
            <v>289.40872976610098</v>
          </cell>
          <cell r="Z1475">
            <v>353.37408293223973</v>
          </cell>
          <cell r="AA1475">
            <v>368.44714624030729</v>
          </cell>
          <cell r="AB1475">
            <v>374.0436991952227</v>
          </cell>
          <cell r="AC1475">
            <v>452.22271474663324</v>
          </cell>
          <cell r="AD1475">
            <v>27.110448488917655</v>
          </cell>
          <cell r="AE1475">
            <v>30.573662542626007</v>
          </cell>
          <cell r="AF1475">
            <v>27.400220983737157</v>
          </cell>
          <cell r="AG1475">
            <v>26.179794984809334</v>
          </cell>
          <cell r="AH1475">
            <v>21.24926555417461</v>
          </cell>
        </row>
        <row r="1476">
          <cell r="B1476">
            <v>49998</v>
          </cell>
          <cell r="C1476" t="str">
            <v>KY</v>
          </cell>
          <cell r="D1476" t="str">
            <v>Municipal</v>
          </cell>
          <cell r="E1476">
            <v>0.20428521250439058</v>
          </cell>
          <cell r="F1476">
            <v>1</v>
          </cell>
          <cell r="G1476">
            <v>12526.032702237522</v>
          </cell>
          <cell r="H1476">
            <v>12526.032702237522</v>
          </cell>
          <cell r="I1476">
            <v>11.608880937499999</v>
          </cell>
          <cell r="J1476">
            <v>5239.8</v>
          </cell>
          <cell r="K1476">
            <v>58221</v>
          </cell>
          <cell r="L1476">
            <v>4648</v>
          </cell>
          <cell r="M1476">
            <v>7.8877089998969446E-2</v>
          </cell>
          <cell r="N1476">
            <v>7.8877089998969446E-2</v>
          </cell>
          <cell r="O1476">
            <v>8641.3470975575074</v>
          </cell>
          <cell r="P1476">
            <v>23492.935548428712</v>
          </cell>
          <cell r="Q1476">
            <v>37887.643560359749</v>
          </cell>
          <cell r="R1476">
            <v>47159.003815506345</v>
          </cell>
          <cell r="S1476">
            <v>109420.84426003546</v>
          </cell>
          <cell r="T1476">
            <v>1561.7735049854273</v>
          </cell>
          <cell r="U1476">
            <v>1584.4765300344523</v>
          </cell>
          <cell r="V1476">
            <v>1627.7243375798416</v>
          </cell>
          <cell r="W1476">
            <v>1646.2421073200767</v>
          </cell>
          <cell r="X1476">
            <v>1726.9657784599126</v>
          </cell>
          <cell r="Y1476">
            <v>289.40872976610098</v>
          </cell>
          <cell r="Z1476">
            <v>353.37408293223973</v>
          </cell>
          <cell r="AA1476">
            <v>368.44714624030729</v>
          </cell>
          <cell r="AB1476">
            <v>374.0436991952227</v>
          </cell>
          <cell r="AC1476">
            <v>452.22271474663324</v>
          </cell>
          <cell r="AD1476">
            <v>27.110448488917655</v>
          </cell>
          <cell r="AE1476">
            <v>30.573662542626007</v>
          </cell>
          <cell r="AF1476">
            <v>27.400220983737157</v>
          </cell>
          <cell r="AG1476">
            <v>26.179794984809334</v>
          </cell>
          <cell r="AH1476">
            <v>21.24926555417461</v>
          </cell>
        </row>
        <row r="1477">
          <cell r="B1477">
            <v>2056</v>
          </cell>
          <cell r="C1477" t="str">
            <v>KY</v>
          </cell>
          <cell r="D1477" t="str">
            <v>Municipal</v>
          </cell>
          <cell r="E1477">
            <v>1.031430841783413E-2</v>
          </cell>
          <cell r="F1477">
            <v>1</v>
          </cell>
          <cell r="G1477">
            <v>10543.041995970867</v>
          </cell>
          <cell r="H1477">
            <v>10543.041995970867</v>
          </cell>
          <cell r="I1477">
            <v>11.608880937499999</v>
          </cell>
          <cell r="J1477">
            <v>28350</v>
          </cell>
          <cell r="K1477">
            <v>272137</v>
          </cell>
          <cell r="L1477">
            <v>25812</v>
          </cell>
          <cell r="M1477">
            <v>9.0962341698831828E-2</v>
          </cell>
          <cell r="N1477">
            <v>9.0962341698831828E-2</v>
          </cell>
          <cell r="O1477">
            <v>8641.3470975575074</v>
          </cell>
          <cell r="P1477">
            <v>23492.935548428712</v>
          </cell>
          <cell r="Q1477">
            <v>37887.643560359749</v>
          </cell>
          <cell r="R1477">
            <v>47159.003815506345</v>
          </cell>
          <cell r="S1477">
            <v>109420.84426003546</v>
          </cell>
          <cell r="T1477">
            <v>1561.7735049854273</v>
          </cell>
          <cell r="U1477">
            <v>1584.4765300344523</v>
          </cell>
          <cell r="V1477">
            <v>1627.7243375798416</v>
          </cell>
          <cell r="W1477">
            <v>1646.2421073200767</v>
          </cell>
          <cell r="X1477">
            <v>1726.9657784599126</v>
          </cell>
          <cell r="Y1477">
            <v>289.40872976610098</v>
          </cell>
          <cell r="Z1477">
            <v>353.37408293223973</v>
          </cell>
          <cell r="AA1477">
            <v>368.44714624030729</v>
          </cell>
          <cell r="AB1477">
            <v>374.0436991952227</v>
          </cell>
          <cell r="AC1477">
            <v>452.22271474663324</v>
          </cell>
          <cell r="AD1477">
            <v>27.110448488917655</v>
          </cell>
          <cell r="AE1477">
            <v>30.573662542626007</v>
          </cell>
          <cell r="AF1477">
            <v>27.400220983737157</v>
          </cell>
          <cell r="AG1477">
            <v>26.179794984809334</v>
          </cell>
          <cell r="AH1477">
            <v>21.24926555417461</v>
          </cell>
        </row>
        <row r="1478">
          <cell r="B1478">
            <v>6178</v>
          </cell>
          <cell r="C1478" t="str">
            <v>KY</v>
          </cell>
          <cell r="D1478" t="str">
            <v>Municipal</v>
          </cell>
          <cell r="E1478">
            <v>1.031430841783413E-2</v>
          </cell>
          <cell r="F1478">
            <v>0</v>
          </cell>
          <cell r="G1478">
            <v>0</v>
          </cell>
          <cell r="H1478">
            <v>6786.8218452437441</v>
          </cell>
          <cell r="I1478">
            <v>11.608880937499999</v>
          </cell>
          <cell r="J1478">
            <v>0</v>
          </cell>
          <cell r="K1478">
            <v>0</v>
          </cell>
          <cell r="L1478">
            <v>0</v>
          </cell>
          <cell r="M1478">
            <v>0</v>
          </cell>
          <cell r="N1478">
            <v>6.0798620392820871E-2</v>
          </cell>
          <cell r="O1478">
            <v>8641.3470975575074</v>
          </cell>
          <cell r="P1478">
            <v>23492.935548428712</v>
          </cell>
          <cell r="Q1478">
            <v>37887.643560359749</v>
          </cell>
          <cell r="R1478">
            <v>47159.003815506345</v>
          </cell>
          <cell r="S1478">
            <v>109420.84426003546</v>
          </cell>
          <cell r="T1478">
            <v>1561.7735049854273</v>
          </cell>
          <cell r="U1478">
            <v>1584.4765300344523</v>
          </cell>
          <cell r="V1478">
            <v>1627.7243375798416</v>
          </cell>
          <cell r="W1478">
            <v>1646.2421073200767</v>
          </cell>
          <cell r="X1478">
            <v>1726.9657784599126</v>
          </cell>
          <cell r="Y1478">
            <v>289.40872976610098</v>
          </cell>
          <cell r="Z1478">
            <v>353.37408293223973</v>
          </cell>
          <cell r="AA1478">
            <v>368.44714624030729</v>
          </cell>
          <cell r="AB1478">
            <v>374.0436991952227</v>
          </cell>
          <cell r="AC1478">
            <v>452.22271474663324</v>
          </cell>
          <cell r="AD1478">
            <v>27.110448488917655</v>
          </cell>
          <cell r="AE1478">
            <v>30.573662542626007</v>
          </cell>
          <cell r="AF1478">
            <v>27.400220983737157</v>
          </cell>
          <cell r="AG1478">
            <v>26.179794984809334</v>
          </cell>
          <cell r="AH1478">
            <v>21.24926555417461</v>
          </cell>
        </row>
        <row r="1479">
          <cell r="B1479">
            <v>6708</v>
          </cell>
          <cell r="C1479" t="str">
            <v>KY</v>
          </cell>
          <cell r="D1479" t="str">
            <v>Municipal</v>
          </cell>
          <cell r="E1479">
            <v>1.031430841783413E-2</v>
          </cell>
          <cell r="F1479">
            <v>1</v>
          </cell>
          <cell r="G1479">
            <v>12355.81493291619</v>
          </cell>
          <cell r="H1479">
            <v>12355.81493291619</v>
          </cell>
          <cell r="I1479">
            <v>11.608880937499999</v>
          </cell>
          <cell r="J1479">
            <v>21617</v>
          </cell>
          <cell r="K1479">
            <v>205366</v>
          </cell>
          <cell r="L1479">
            <v>16621</v>
          </cell>
          <cell r="M1479">
            <v>9.3986275621347981E-2</v>
          </cell>
          <cell r="N1479">
            <v>9.3986275621347981E-2</v>
          </cell>
          <cell r="O1479">
            <v>8641.3470975575074</v>
          </cell>
          <cell r="P1479">
            <v>23492.935548428712</v>
          </cell>
          <cell r="Q1479">
            <v>37887.643560359749</v>
          </cell>
          <cell r="R1479">
            <v>47159.003815506345</v>
          </cell>
          <cell r="S1479">
            <v>109420.84426003546</v>
          </cell>
          <cell r="T1479">
            <v>1561.7735049854273</v>
          </cell>
          <cell r="U1479">
            <v>1584.4765300344523</v>
          </cell>
          <cell r="V1479">
            <v>1627.7243375798416</v>
          </cell>
          <cell r="W1479">
            <v>1646.2421073200767</v>
          </cell>
          <cell r="X1479">
            <v>1726.9657784599126</v>
          </cell>
          <cell r="Y1479">
            <v>289.40872976610098</v>
          </cell>
          <cell r="Z1479">
            <v>353.37408293223973</v>
          </cell>
          <cell r="AA1479">
            <v>368.44714624030729</v>
          </cell>
          <cell r="AB1479">
            <v>374.0436991952227</v>
          </cell>
          <cell r="AC1479">
            <v>452.22271474663324</v>
          </cell>
          <cell r="AD1479">
            <v>27.110448488917655</v>
          </cell>
          <cell r="AE1479">
            <v>30.573662542626007</v>
          </cell>
          <cell r="AF1479">
            <v>27.400220983737157</v>
          </cell>
          <cell r="AG1479">
            <v>26.179794984809334</v>
          </cell>
          <cell r="AH1479">
            <v>21.24926555417461</v>
          </cell>
        </row>
        <row r="1480">
          <cell r="B1480">
            <v>6718</v>
          </cell>
          <cell r="C1480" t="str">
            <v>KY</v>
          </cell>
          <cell r="D1480" t="str">
            <v>Municipal</v>
          </cell>
          <cell r="E1480">
            <v>1.031430841783413E-2</v>
          </cell>
          <cell r="F1480">
            <v>1</v>
          </cell>
          <cell r="G1480">
            <v>11862.332695984704</v>
          </cell>
          <cell r="H1480">
            <v>11862.332695984704</v>
          </cell>
          <cell r="I1480">
            <v>11.608880937499999</v>
          </cell>
          <cell r="J1480">
            <v>5877</v>
          </cell>
          <cell r="K1480">
            <v>49632</v>
          </cell>
          <cell r="L1480">
            <v>4184</v>
          </cell>
          <cell r="M1480">
            <v>0.10666790187560446</v>
          </cell>
          <cell r="N1480">
            <v>0.10666790187560446</v>
          </cell>
          <cell r="O1480">
            <v>8641.3470975575074</v>
          </cell>
          <cell r="P1480">
            <v>23492.935548428712</v>
          </cell>
          <cell r="Q1480">
            <v>37887.643560359749</v>
          </cell>
          <cell r="R1480">
            <v>47159.003815506345</v>
          </cell>
          <cell r="S1480">
            <v>109420.84426003546</v>
          </cell>
          <cell r="T1480">
            <v>1561.7735049854273</v>
          </cell>
          <cell r="U1480">
            <v>1584.4765300344523</v>
          </cell>
          <cell r="V1480">
            <v>1627.7243375798416</v>
          </cell>
          <cell r="W1480">
            <v>1646.2421073200767</v>
          </cell>
          <cell r="X1480">
            <v>1726.9657784599126</v>
          </cell>
          <cell r="Y1480">
            <v>289.40872976610098</v>
          </cell>
          <cell r="Z1480">
            <v>353.37408293223973</v>
          </cell>
          <cell r="AA1480">
            <v>368.44714624030729</v>
          </cell>
          <cell r="AB1480">
            <v>374.0436991952227</v>
          </cell>
          <cell r="AC1480">
            <v>452.22271474663324</v>
          </cell>
          <cell r="AD1480">
            <v>27.110448488917655</v>
          </cell>
          <cell r="AE1480">
            <v>30.573662542626007</v>
          </cell>
          <cell r="AF1480">
            <v>27.400220983737157</v>
          </cell>
          <cell r="AG1480">
            <v>26.179794984809334</v>
          </cell>
          <cell r="AH1480">
            <v>21.24926555417461</v>
          </cell>
        </row>
        <row r="1481">
          <cell r="B1481">
            <v>6840</v>
          </cell>
          <cell r="C1481" t="str">
            <v>KY</v>
          </cell>
          <cell r="D1481" t="str">
            <v>Municipal</v>
          </cell>
          <cell r="E1481">
            <v>1.031430841783413E-2</v>
          </cell>
          <cell r="F1481">
            <v>1</v>
          </cell>
          <cell r="G1481">
            <v>11522.094926350246</v>
          </cell>
          <cell r="H1481">
            <v>11522.094926350246</v>
          </cell>
          <cell r="I1481">
            <v>11.608880937499999</v>
          </cell>
          <cell r="J1481">
            <v>1649</v>
          </cell>
          <cell r="K1481">
            <v>14080</v>
          </cell>
          <cell r="L1481">
            <v>1222</v>
          </cell>
          <cell r="M1481">
            <v>0.10502609161452414</v>
          </cell>
          <cell r="N1481">
            <v>0.10502609161452414</v>
          </cell>
          <cell r="O1481">
            <v>8641.3470975575074</v>
          </cell>
          <cell r="P1481">
            <v>23492.935548428712</v>
          </cell>
          <cell r="Q1481">
            <v>37887.643560359749</v>
          </cell>
          <cell r="R1481">
            <v>47159.003815506345</v>
          </cell>
          <cell r="S1481">
            <v>109420.84426003546</v>
          </cell>
          <cell r="T1481">
            <v>1561.7735049854273</v>
          </cell>
          <cell r="U1481">
            <v>1584.4765300344523</v>
          </cell>
          <cell r="V1481">
            <v>1627.7243375798416</v>
          </cell>
          <cell r="W1481">
            <v>1646.2421073200767</v>
          </cell>
          <cell r="X1481">
            <v>1726.9657784599126</v>
          </cell>
          <cell r="Y1481">
            <v>289.40872976610098</v>
          </cell>
          <cell r="Z1481">
            <v>353.37408293223973</v>
          </cell>
          <cell r="AA1481">
            <v>368.44714624030729</v>
          </cell>
          <cell r="AB1481">
            <v>374.0436991952227</v>
          </cell>
          <cell r="AC1481">
            <v>452.22271474663324</v>
          </cell>
          <cell r="AD1481">
            <v>27.110448488917655</v>
          </cell>
          <cell r="AE1481">
            <v>30.573662542626007</v>
          </cell>
          <cell r="AF1481">
            <v>27.400220983737157</v>
          </cell>
          <cell r="AG1481">
            <v>26.179794984809334</v>
          </cell>
          <cell r="AH1481">
            <v>21.24926555417461</v>
          </cell>
        </row>
        <row r="1482">
          <cell r="B1482">
            <v>7270</v>
          </cell>
          <cell r="C1482" t="str">
            <v>KY</v>
          </cell>
          <cell r="D1482" t="str">
            <v>Municipal</v>
          </cell>
          <cell r="E1482">
            <v>1.031430841783413E-2</v>
          </cell>
          <cell r="F1482">
            <v>1</v>
          </cell>
          <cell r="G1482">
            <v>11093.498119290703</v>
          </cell>
          <cell r="H1482">
            <v>11093.498119290703</v>
          </cell>
          <cell r="I1482">
            <v>11.608880937499999</v>
          </cell>
          <cell r="J1482">
            <v>7877</v>
          </cell>
          <cell r="K1482">
            <v>61935</v>
          </cell>
          <cell r="L1482">
            <v>5583</v>
          </cell>
          <cell r="M1482">
            <v>0.11462422560282957</v>
          </cell>
          <cell r="N1482">
            <v>0.11462422560282957</v>
          </cell>
          <cell r="O1482">
            <v>8641.3470975575074</v>
          </cell>
          <cell r="P1482">
            <v>23492.935548428712</v>
          </cell>
          <cell r="Q1482">
            <v>37887.643560359749</v>
          </cell>
          <cell r="R1482">
            <v>47159.003815506345</v>
          </cell>
          <cell r="S1482">
            <v>109420.84426003546</v>
          </cell>
          <cell r="T1482">
            <v>1561.7735049854273</v>
          </cell>
          <cell r="U1482">
            <v>1584.4765300344523</v>
          </cell>
          <cell r="V1482">
            <v>1627.7243375798416</v>
          </cell>
          <cell r="W1482">
            <v>1646.2421073200767</v>
          </cell>
          <cell r="X1482">
            <v>1726.9657784599126</v>
          </cell>
          <cell r="Y1482">
            <v>289.40872976610098</v>
          </cell>
          <cell r="Z1482">
            <v>353.37408293223973</v>
          </cell>
          <cell r="AA1482">
            <v>368.44714624030729</v>
          </cell>
          <cell r="AB1482">
            <v>374.0436991952227</v>
          </cell>
          <cell r="AC1482">
            <v>452.22271474663324</v>
          </cell>
          <cell r="AD1482">
            <v>27.110448488917655</v>
          </cell>
          <cell r="AE1482">
            <v>30.573662542626007</v>
          </cell>
          <cell r="AF1482">
            <v>27.400220983737157</v>
          </cell>
          <cell r="AG1482">
            <v>26.179794984809334</v>
          </cell>
          <cell r="AH1482">
            <v>21.24926555417461</v>
          </cell>
        </row>
        <row r="1483">
          <cell r="B1483">
            <v>8548</v>
          </cell>
          <cell r="C1483" t="str">
            <v>KY</v>
          </cell>
          <cell r="D1483" t="str">
            <v>Municipal</v>
          </cell>
          <cell r="E1483">
            <v>1.031430841783413E-2</v>
          </cell>
          <cell r="F1483">
            <v>1</v>
          </cell>
          <cell r="G1483">
            <v>11264.501160092808</v>
          </cell>
          <cell r="H1483">
            <v>11264.501160092808</v>
          </cell>
          <cell r="I1483">
            <v>11.608880937499999</v>
          </cell>
          <cell r="J1483">
            <v>1251</v>
          </cell>
          <cell r="K1483">
            <v>9710</v>
          </cell>
          <cell r="L1483">
            <v>862</v>
          </cell>
          <cell r="M1483">
            <v>0.11646938574485068</v>
          </cell>
          <cell r="N1483">
            <v>0.11646938574485068</v>
          </cell>
          <cell r="O1483">
            <v>8641.3470975575074</v>
          </cell>
          <cell r="P1483">
            <v>23492.935548428712</v>
          </cell>
          <cell r="Q1483">
            <v>37887.643560359749</v>
          </cell>
          <cell r="R1483">
            <v>47159.003815506345</v>
          </cell>
          <cell r="S1483">
            <v>109420.84426003546</v>
          </cell>
          <cell r="T1483">
            <v>1561.7735049854273</v>
          </cell>
          <cell r="U1483">
            <v>1584.4765300344523</v>
          </cell>
          <cell r="V1483">
            <v>1627.7243375798416</v>
          </cell>
          <cell r="W1483">
            <v>1646.2421073200767</v>
          </cell>
          <cell r="X1483">
            <v>1726.9657784599126</v>
          </cell>
          <cell r="Y1483">
            <v>289.40872976610098</v>
          </cell>
          <cell r="Z1483">
            <v>353.37408293223973</v>
          </cell>
          <cell r="AA1483">
            <v>368.44714624030729</v>
          </cell>
          <cell r="AB1483">
            <v>374.0436991952227</v>
          </cell>
          <cell r="AC1483">
            <v>452.22271474663324</v>
          </cell>
          <cell r="AD1483">
            <v>27.110448488917655</v>
          </cell>
          <cell r="AE1483">
            <v>30.573662542626007</v>
          </cell>
          <cell r="AF1483">
            <v>27.400220983737157</v>
          </cell>
          <cell r="AG1483">
            <v>26.179794984809334</v>
          </cell>
          <cell r="AH1483">
            <v>21.24926555417461</v>
          </cell>
        </row>
        <row r="1484">
          <cell r="B1484">
            <v>8846</v>
          </cell>
          <cell r="C1484" t="str">
            <v>KY</v>
          </cell>
          <cell r="D1484" t="str">
            <v>Municipal</v>
          </cell>
          <cell r="E1484">
            <v>1.031430841783413E-2</v>
          </cell>
          <cell r="F1484">
            <v>1</v>
          </cell>
          <cell r="G1484">
            <v>11629.692323011053</v>
          </cell>
          <cell r="H1484">
            <v>11629.692323011053</v>
          </cell>
          <cell r="I1484">
            <v>11.608880937499999</v>
          </cell>
          <cell r="J1484">
            <v>12613</v>
          </cell>
          <cell r="K1484">
            <v>116797</v>
          </cell>
          <cell r="L1484">
            <v>10043</v>
          </cell>
          <cell r="M1484">
            <v>9.6012261487334855E-2</v>
          </cell>
          <cell r="N1484">
            <v>9.6012261487334855E-2</v>
          </cell>
          <cell r="O1484">
            <v>8641.3470975575074</v>
          </cell>
          <cell r="P1484">
            <v>23492.935548428712</v>
          </cell>
          <cell r="Q1484">
            <v>37887.643560359749</v>
          </cell>
          <cell r="R1484">
            <v>47159.003815506345</v>
          </cell>
          <cell r="S1484">
            <v>109420.84426003546</v>
          </cell>
          <cell r="T1484">
            <v>1561.7735049854273</v>
          </cell>
          <cell r="U1484">
            <v>1584.4765300344523</v>
          </cell>
          <cell r="V1484">
            <v>1627.7243375798416</v>
          </cell>
          <cell r="W1484">
            <v>1646.2421073200767</v>
          </cell>
          <cell r="X1484">
            <v>1726.9657784599126</v>
          </cell>
          <cell r="Y1484">
            <v>289.40872976610098</v>
          </cell>
          <cell r="Z1484">
            <v>353.37408293223973</v>
          </cell>
          <cell r="AA1484">
            <v>368.44714624030729</v>
          </cell>
          <cell r="AB1484">
            <v>374.0436991952227</v>
          </cell>
          <cell r="AC1484">
            <v>452.22271474663324</v>
          </cell>
          <cell r="AD1484">
            <v>27.110448488917655</v>
          </cell>
          <cell r="AE1484">
            <v>30.573662542626007</v>
          </cell>
          <cell r="AF1484">
            <v>27.400220983737157</v>
          </cell>
          <cell r="AG1484">
            <v>26.179794984809334</v>
          </cell>
          <cell r="AH1484">
            <v>21.24926555417461</v>
          </cell>
        </row>
        <row r="1485">
          <cell r="B1485">
            <v>11871</v>
          </cell>
          <cell r="C1485" t="str">
            <v>KY</v>
          </cell>
          <cell r="D1485" t="str">
            <v>Municipal</v>
          </cell>
          <cell r="E1485">
            <v>1.031430841783413E-2</v>
          </cell>
          <cell r="F1485">
            <v>1</v>
          </cell>
          <cell r="G1485">
            <v>10465.544332210999</v>
          </cell>
          <cell r="H1485">
            <v>10465.544332210999</v>
          </cell>
          <cell r="I1485">
            <v>11.608880937499999</v>
          </cell>
          <cell r="J1485">
            <v>5574</v>
          </cell>
          <cell r="K1485">
            <v>46624</v>
          </cell>
          <cell r="L1485">
            <v>4455</v>
          </cell>
          <cell r="M1485">
            <v>0.1062411896251126</v>
          </cell>
          <cell r="N1485">
            <v>0.1062411896251126</v>
          </cell>
          <cell r="O1485">
            <v>8641.3470975575074</v>
          </cell>
          <cell r="P1485">
            <v>23492.935548428712</v>
          </cell>
          <cell r="Q1485">
            <v>37887.643560359749</v>
          </cell>
          <cell r="R1485">
            <v>47159.003815506345</v>
          </cell>
          <cell r="S1485">
            <v>109420.84426003546</v>
          </cell>
          <cell r="T1485">
            <v>1561.7735049854273</v>
          </cell>
          <cell r="U1485">
            <v>1584.4765300344523</v>
          </cell>
          <cell r="V1485">
            <v>1627.7243375798416</v>
          </cell>
          <cell r="W1485">
            <v>1646.2421073200767</v>
          </cell>
          <cell r="X1485">
            <v>1726.9657784599126</v>
          </cell>
          <cell r="Y1485">
            <v>289.40872976610098</v>
          </cell>
          <cell r="Z1485">
            <v>353.37408293223973</v>
          </cell>
          <cell r="AA1485">
            <v>368.44714624030729</v>
          </cell>
          <cell r="AB1485">
            <v>374.0436991952227</v>
          </cell>
          <cell r="AC1485">
            <v>452.22271474663324</v>
          </cell>
          <cell r="AD1485">
            <v>27.110448488917655</v>
          </cell>
          <cell r="AE1485">
            <v>30.573662542626007</v>
          </cell>
          <cell r="AF1485">
            <v>27.400220983737157</v>
          </cell>
          <cell r="AG1485">
            <v>26.179794984809334</v>
          </cell>
          <cell r="AH1485">
            <v>21.24926555417461</v>
          </cell>
        </row>
        <row r="1486">
          <cell r="B1486">
            <v>13138</v>
          </cell>
          <cell r="C1486" t="str">
            <v>KY</v>
          </cell>
          <cell r="D1486" t="str">
            <v>Municipal</v>
          </cell>
          <cell r="E1486">
            <v>1.031430841783413E-2</v>
          </cell>
          <cell r="F1486">
            <v>1</v>
          </cell>
          <cell r="G1486">
            <v>10127.263906856404</v>
          </cell>
          <cell r="H1486">
            <v>10127.263906856404</v>
          </cell>
          <cell r="I1486">
            <v>11.608880937499999</v>
          </cell>
          <cell r="J1486">
            <v>7568</v>
          </cell>
          <cell r="K1486">
            <v>62627</v>
          </cell>
          <cell r="L1486">
            <v>6184</v>
          </cell>
          <cell r="M1486">
            <v>0.10708685013476615</v>
          </cell>
          <cell r="N1486">
            <v>0.10708685013476615</v>
          </cell>
          <cell r="O1486">
            <v>8641.3470975575074</v>
          </cell>
          <cell r="P1486">
            <v>23492.935548428712</v>
          </cell>
          <cell r="Q1486">
            <v>37887.643560359749</v>
          </cell>
          <cell r="R1486">
            <v>47159.003815506345</v>
          </cell>
          <cell r="S1486">
            <v>109420.84426003546</v>
          </cell>
          <cell r="T1486">
            <v>1561.7735049854273</v>
          </cell>
          <cell r="U1486">
            <v>1584.4765300344523</v>
          </cell>
          <cell r="V1486">
            <v>1627.7243375798416</v>
          </cell>
          <cell r="W1486">
            <v>1646.2421073200767</v>
          </cell>
          <cell r="X1486">
            <v>1726.9657784599126</v>
          </cell>
          <cell r="Y1486">
            <v>289.40872976610098</v>
          </cell>
          <cell r="Z1486">
            <v>353.37408293223973</v>
          </cell>
          <cell r="AA1486">
            <v>368.44714624030729</v>
          </cell>
          <cell r="AB1486">
            <v>374.0436991952227</v>
          </cell>
          <cell r="AC1486">
            <v>452.22271474663324</v>
          </cell>
          <cell r="AD1486">
            <v>27.110448488917655</v>
          </cell>
          <cell r="AE1486">
            <v>30.573662542626007</v>
          </cell>
          <cell r="AF1486">
            <v>27.400220983737157</v>
          </cell>
          <cell r="AG1486">
            <v>26.179794984809334</v>
          </cell>
          <cell r="AH1486">
            <v>21.24926555417461</v>
          </cell>
        </row>
        <row r="1487">
          <cell r="B1487">
            <v>13577</v>
          </cell>
          <cell r="C1487" t="str">
            <v>KY</v>
          </cell>
          <cell r="D1487" t="str">
            <v>Municipal</v>
          </cell>
          <cell r="E1487">
            <v>1.031430841783413E-2</v>
          </cell>
          <cell r="F1487">
            <v>0</v>
          </cell>
          <cell r="G1487">
            <v>0</v>
          </cell>
          <cell r="H1487">
            <v>6786.8218452437441</v>
          </cell>
          <cell r="I1487">
            <v>11.608880937499999</v>
          </cell>
          <cell r="J1487">
            <v>0</v>
          </cell>
          <cell r="K1487">
            <v>0</v>
          </cell>
          <cell r="L1487">
            <v>0</v>
          </cell>
          <cell r="M1487">
            <v>0</v>
          </cell>
          <cell r="N1487">
            <v>6.0798620392820871E-2</v>
          </cell>
          <cell r="O1487">
            <v>8641.3470975575074</v>
          </cell>
          <cell r="P1487">
            <v>23492.935548428712</v>
          </cell>
          <cell r="Q1487">
            <v>37887.643560359749</v>
          </cell>
          <cell r="R1487">
            <v>47159.003815506345</v>
          </cell>
          <cell r="S1487">
            <v>109420.84426003546</v>
          </cell>
          <cell r="T1487">
            <v>1561.7735049854273</v>
          </cell>
          <cell r="U1487">
            <v>1584.4765300344523</v>
          </cell>
          <cell r="V1487">
            <v>1627.7243375798416</v>
          </cell>
          <cell r="W1487">
            <v>1646.2421073200767</v>
          </cell>
          <cell r="X1487">
            <v>1726.9657784599126</v>
          </cell>
          <cell r="Y1487">
            <v>289.40872976610098</v>
          </cell>
          <cell r="Z1487">
            <v>353.37408293223973</v>
          </cell>
          <cell r="AA1487">
            <v>368.44714624030729</v>
          </cell>
          <cell r="AB1487">
            <v>374.0436991952227</v>
          </cell>
          <cell r="AC1487">
            <v>452.22271474663324</v>
          </cell>
          <cell r="AD1487">
            <v>27.110448488917655</v>
          </cell>
          <cell r="AE1487">
            <v>30.573662542626007</v>
          </cell>
          <cell r="AF1487">
            <v>27.400220983737157</v>
          </cell>
          <cell r="AG1487">
            <v>26.179794984809334</v>
          </cell>
          <cell r="AH1487">
            <v>21.24926555417461</v>
          </cell>
        </row>
        <row r="1488">
          <cell r="B1488">
            <v>14103</v>
          </cell>
          <cell r="C1488" t="str">
            <v>KY</v>
          </cell>
          <cell r="D1488" t="str">
            <v>Municipal</v>
          </cell>
          <cell r="E1488">
            <v>1.031430841783413E-2</v>
          </cell>
          <cell r="F1488">
            <v>0</v>
          </cell>
          <cell r="G1488">
            <v>0</v>
          </cell>
          <cell r="H1488">
            <v>6786.8218452437441</v>
          </cell>
          <cell r="I1488">
            <v>11.608880937499999</v>
          </cell>
          <cell r="J1488">
            <v>0</v>
          </cell>
          <cell r="K1488">
            <v>0</v>
          </cell>
          <cell r="L1488">
            <v>0</v>
          </cell>
          <cell r="M1488">
            <v>0</v>
          </cell>
          <cell r="N1488">
            <v>6.0798620392820871E-2</v>
          </cell>
          <cell r="O1488">
            <v>8641.3470975575074</v>
          </cell>
          <cell r="P1488">
            <v>23492.935548428712</v>
          </cell>
          <cell r="Q1488">
            <v>37887.643560359749</v>
          </cell>
          <cell r="R1488">
            <v>47159.003815506345</v>
          </cell>
          <cell r="S1488">
            <v>109420.84426003546</v>
          </cell>
          <cell r="T1488">
            <v>1561.7735049854273</v>
          </cell>
          <cell r="U1488">
            <v>1584.4765300344523</v>
          </cell>
          <cell r="V1488">
            <v>1627.7243375798416</v>
          </cell>
          <cell r="W1488">
            <v>1646.2421073200767</v>
          </cell>
          <cell r="X1488">
            <v>1726.9657784599126</v>
          </cell>
          <cell r="Y1488">
            <v>289.40872976610098</v>
          </cell>
          <cell r="Z1488">
            <v>353.37408293223973</v>
          </cell>
          <cell r="AA1488">
            <v>368.44714624030729</v>
          </cell>
          <cell r="AB1488">
            <v>374.0436991952227</v>
          </cell>
          <cell r="AC1488">
            <v>452.22271474663324</v>
          </cell>
          <cell r="AD1488">
            <v>27.110448488917655</v>
          </cell>
          <cell r="AE1488">
            <v>30.573662542626007</v>
          </cell>
          <cell r="AF1488">
            <v>27.400220983737157</v>
          </cell>
          <cell r="AG1488">
            <v>26.179794984809334</v>
          </cell>
          <cell r="AH1488">
            <v>21.24926555417461</v>
          </cell>
        </row>
        <row r="1489">
          <cell r="B1489">
            <v>14268</v>
          </cell>
          <cell r="C1489" t="str">
            <v>KY</v>
          </cell>
          <cell r="D1489" t="str">
            <v>Municipal</v>
          </cell>
          <cell r="E1489">
            <v>1.031430841783413E-2</v>
          </cell>
          <cell r="F1489">
            <v>1</v>
          </cell>
          <cell r="G1489">
            <v>9033.7156161076146</v>
          </cell>
          <cell r="H1489">
            <v>9033.7156161076146</v>
          </cell>
          <cell r="I1489">
            <v>11.608880937499999</v>
          </cell>
          <cell r="J1489">
            <v>30883</v>
          </cell>
          <cell r="K1489">
            <v>209528</v>
          </cell>
          <cell r="L1489">
            <v>23194</v>
          </cell>
          <cell r="M1489">
            <v>0.13197244944077879</v>
          </cell>
          <cell r="N1489">
            <v>0.13197244944077879</v>
          </cell>
          <cell r="O1489">
            <v>8641.3470975575074</v>
          </cell>
          <cell r="P1489">
            <v>23492.935548428712</v>
          </cell>
          <cell r="Q1489">
            <v>37887.643560359749</v>
          </cell>
          <cell r="R1489">
            <v>47159.003815506345</v>
          </cell>
          <cell r="S1489">
            <v>109420.84426003546</v>
          </cell>
          <cell r="T1489">
            <v>1561.7735049854273</v>
          </cell>
          <cell r="U1489">
            <v>1584.4765300344523</v>
          </cell>
          <cell r="V1489">
            <v>1627.7243375798416</v>
          </cell>
          <cell r="W1489">
            <v>1646.2421073200767</v>
          </cell>
          <cell r="X1489">
            <v>1726.9657784599126</v>
          </cell>
          <cell r="Y1489">
            <v>289.40872976610098</v>
          </cell>
          <cell r="Z1489">
            <v>353.37408293223973</v>
          </cell>
          <cell r="AA1489">
            <v>368.44714624030729</v>
          </cell>
          <cell r="AB1489">
            <v>374.0436991952227</v>
          </cell>
          <cell r="AC1489">
            <v>452.22271474663324</v>
          </cell>
          <cell r="AD1489">
            <v>27.110448488917655</v>
          </cell>
          <cell r="AE1489">
            <v>30.573662542626007</v>
          </cell>
          <cell r="AF1489">
            <v>27.400220983737157</v>
          </cell>
          <cell r="AG1489">
            <v>26.179794984809334</v>
          </cell>
          <cell r="AH1489">
            <v>21.24926555417461</v>
          </cell>
        </row>
        <row r="1490">
          <cell r="B1490">
            <v>14371</v>
          </cell>
          <cell r="C1490" t="str">
            <v>KY</v>
          </cell>
          <cell r="D1490" t="str">
            <v>Municipal</v>
          </cell>
          <cell r="E1490">
            <v>1.031430841783413E-2</v>
          </cell>
          <cell r="F1490">
            <v>1</v>
          </cell>
          <cell r="G1490">
            <v>11033.366770497862</v>
          </cell>
          <cell r="H1490">
            <v>11033.366770497862</v>
          </cell>
          <cell r="I1490">
            <v>11.608880937499999</v>
          </cell>
          <cell r="J1490">
            <v>28874.7</v>
          </cell>
          <cell r="K1490">
            <v>208983</v>
          </cell>
          <cell r="L1490">
            <v>18941</v>
          </cell>
          <cell r="M1490">
            <v>0.12554176288958313</v>
          </cell>
          <cell r="N1490">
            <v>0.12554176288958313</v>
          </cell>
          <cell r="O1490">
            <v>8641.3470975575074</v>
          </cell>
          <cell r="P1490">
            <v>23492.935548428712</v>
          </cell>
          <cell r="Q1490">
            <v>37887.643560359749</v>
          </cell>
          <cell r="R1490">
            <v>47159.003815506345</v>
          </cell>
          <cell r="S1490">
            <v>109420.84426003546</v>
          </cell>
          <cell r="T1490">
            <v>1561.7735049854273</v>
          </cell>
          <cell r="U1490">
            <v>1584.4765300344523</v>
          </cell>
          <cell r="V1490">
            <v>1627.7243375798416</v>
          </cell>
          <cell r="W1490">
            <v>1646.2421073200767</v>
          </cell>
          <cell r="X1490">
            <v>1726.9657784599126</v>
          </cell>
          <cell r="Y1490">
            <v>289.40872976610098</v>
          </cell>
          <cell r="Z1490">
            <v>353.37408293223973</v>
          </cell>
          <cell r="AA1490">
            <v>368.44714624030729</v>
          </cell>
          <cell r="AB1490">
            <v>374.0436991952227</v>
          </cell>
          <cell r="AC1490">
            <v>452.22271474663324</v>
          </cell>
          <cell r="AD1490">
            <v>27.110448488917655</v>
          </cell>
          <cell r="AE1490">
            <v>30.573662542626007</v>
          </cell>
          <cell r="AF1490">
            <v>27.400220983737157</v>
          </cell>
          <cell r="AG1490">
            <v>26.179794984809334</v>
          </cell>
          <cell r="AH1490">
            <v>21.24926555417461</v>
          </cell>
        </row>
        <row r="1491">
          <cell r="B1491">
            <v>14459</v>
          </cell>
          <cell r="C1491" t="str">
            <v>KY</v>
          </cell>
          <cell r="D1491" t="str">
            <v>Municipal</v>
          </cell>
          <cell r="E1491">
            <v>1.031430841783413E-2</v>
          </cell>
          <cell r="F1491">
            <v>0</v>
          </cell>
          <cell r="G1491">
            <v>0</v>
          </cell>
          <cell r="H1491">
            <v>6786.8218452437441</v>
          </cell>
          <cell r="I1491">
            <v>11.608880937499999</v>
          </cell>
          <cell r="J1491">
            <v>0</v>
          </cell>
          <cell r="K1491">
            <v>0</v>
          </cell>
          <cell r="L1491">
            <v>0</v>
          </cell>
          <cell r="M1491">
            <v>0</v>
          </cell>
          <cell r="N1491">
            <v>6.0798620392820871E-2</v>
          </cell>
          <cell r="O1491">
            <v>8641.3470975575074</v>
          </cell>
          <cell r="P1491">
            <v>23492.935548428712</v>
          </cell>
          <cell r="Q1491">
            <v>37887.643560359749</v>
          </cell>
          <cell r="R1491">
            <v>47159.003815506345</v>
          </cell>
          <cell r="S1491">
            <v>109420.84426003546</v>
          </cell>
          <cell r="T1491">
            <v>1561.7735049854273</v>
          </cell>
          <cell r="U1491">
            <v>1584.4765300344523</v>
          </cell>
          <cell r="V1491">
            <v>1627.7243375798416</v>
          </cell>
          <cell r="W1491">
            <v>1646.2421073200767</v>
          </cell>
          <cell r="X1491">
            <v>1726.9657784599126</v>
          </cell>
          <cell r="Y1491">
            <v>289.40872976610098</v>
          </cell>
          <cell r="Z1491">
            <v>353.37408293223973</v>
          </cell>
          <cell r="AA1491">
            <v>368.44714624030729</v>
          </cell>
          <cell r="AB1491">
            <v>374.0436991952227</v>
          </cell>
          <cell r="AC1491">
            <v>452.22271474663324</v>
          </cell>
          <cell r="AD1491">
            <v>27.110448488917655</v>
          </cell>
          <cell r="AE1491">
            <v>30.573662542626007</v>
          </cell>
          <cell r="AF1491">
            <v>27.400220983737157</v>
          </cell>
          <cell r="AG1491">
            <v>26.179794984809334</v>
          </cell>
          <cell r="AH1491">
            <v>21.24926555417461</v>
          </cell>
        </row>
        <row r="1492">
          <cell r="B1492">
            <v>15386</v>
          </cell>
          <cell r="C1492" t="str">
            <v>KY</v>
          </cell>
          <cell r="D1492" t="str">
            <v>Municipal</v>
          </cell>
          <cell r="E1492">
            <v>1.031430841783413E-2</v>
          </cell>
          <cell r="F1492">
            <v>0</v>
          </cell>
          <cell r="G1492">
            <v>0</v>
          </cell>
          <cell r="H1492">
            <v>6786.8218452437441</v>
          </cell>
          <cell r="I1492">
            <v>11.608880937499999</v>
          </cell>
          <cell r="J1492">
            <v>0</v>
          </cell>
          <cell r="K1492">
            <v>0</v>
          </cell>
          <cell r="L1492">
            <v>0</v>
          </cell>
          <cell r="M1492">
            <v>0</v>
          </cell>
          <cell r="N1492">
            <v>6.0798620392820871E-2</v>
          </cell>
          <cell r="O1492">
            <v>8641.3470975575074</v>
          </cell>
          <cell r="P1492">
            <v>23492.935548428712</v>
          </cell>
          <cell r="Q1492">
            <v>37887.643560359749</v>
          </cell>
          <cell r="R1492">
            <v>47159.003815506345</v>
          </cell>
          <cell r="S1492">
            <v>109420.84426003546</v>
          </cell>
          <cell r="T1492">
            <v>1561.7735049854273</v>
          </cell>
          <cell r="U1492">
            <v>1584.4765300344523</v>
          </cell>
          <cell r="V1492">
            <v>1627.7243375798416</v>
          </cell>
          <cell r="W1492">
            <v>1646.2421073200767</v>
          </cell>
          <cell r="X1492">
            <v>1726.9657784599126</v>
          </cell>
          <cell r="Y1492">
            <v>289.40872976610098</v>
          </cell>
          <cell r="Z1492">
            <v>353.37408293223973</v>
          </cell>
          <cell r="AA1492">
            <v>368.44714624030729</v>
          </cell>
          <cell r="AB1492">
            <v>374.0436991952227</v>
          </cell>
          <cell r="AC1492">
            <v>452.22271474663324</v>
          </cell>
          <cell r="AD1492">
            <v>27.110448488917655</v>
          </cell>
          <cell r="AE1492">
            <v>30.573662542626007</v>
          </cell>
          <cell r="AF1492">
            <v>27.400220983737157</v>
          </cell>
          <cell r="AG1492">
            <v>26.179794984809334</v>
          </cell>
          <cell r="AH1492">
            <v>21.24926555417461</v>
          </cell>
        </row>
        <row r="1493">
          <cell r="B1493">
            <v>15443</v>
          </cell>
          <cell r="C1493" t="str">
            <v>KY</v>
          </cell>
          <cell r="D1493" t="str">
            <v>Municipal</v>
          </cell>
          <cell r="E1493">
            <v>1.031430841783413E-2</v>
          </cell>
          <cell r="F1493">
            <v>0</v>
          </cell>
          <cell r="G1493">
            <v>0</v>
          </cell>
          <cell r="H1493">
            <v>6786.8218452437441</v>
          </cell>
          <cell r="I1493">
            <v>11.608880937499999</v>
          </cell>
          <cell r="J1493">
            <v>0</v>
          </cell>
          <cell r="K1493">
            <v>0</v>
          </cell>
          <cell r="L1493">
            <v>0</v>
          </cell>
          <cell r="M1493">
            <v>0</v>
          </cell>
          <cell r="N1493">
            <v>6.0798620392820871E-2</v>
          </cell>
          <cell r="O1493">
            <v>8641.3470975575074</v>
          </cell>
          <cell r="P1493">
            <v>23492.935548428712</v>
          </cell>
          <cell r="Q1493">
            <v>37887.643560359749</v>
          </cell>
          <cell r="R1493">
            <v>47159.003815506345</v>
          </cell>
          <cell r="S1493">
            <v>109420.84426003546</v>
          </cell>
          <cell r="T1493">
            <v>1561.7735049854273</v>
          </cell>
          <cell r="U1493">
            <v>1584.4765300344523</v>
          </cell>
          <cell r="V1493">
            <v>1627.7243375798416</v>
          </cell>
          <cell r="W1493">
            <v>1646.2421073200767</v>
          </cell>
          <cell r="X1493">
            <v>1726.9657784599126</v>
          </cell>
          <cell r="Y1493">
            <v>289.40872976610098</v>
          </cell>
          <cell r="Z1493">
            <v>353.37408293223973</v>
          </cell>
          <cell r="AA1493">
            <v>368.44714624030729</v>
          </cell>
          <cell r="AB1493">
            <v>374.0436991952227</v>
          </cell>
          <cell r="AC1493">
            <v>452.22271474663324</v>
          </cell>
          <cell r="AD1493">
            <v>27.110448488917655</v>
          </cell>
          <cell r="AE1493">
            <v>30.573662542626007</v>
          </cell>
          <cell r="AF1493">
            <v>27.400220983737157</v>
          </cell>
          <cell r="AG1493">
            <v>26.179794984809334</v>
          </cell>
          <cell r="AH1493">
            <v>21.24926555417461</v>
          </cell>
        </row>
        <row r="1494">
          <cell r="B1494">
            <v>16459</v>
          </cell>
          <cell r="C1494" t="str">
            <v>KY</v>
          </cell>
          <cell r="D1494" t="str">
            <v>Municipal</v>
          </cell>
          <cell r="E1494">
            <v>1.031430841783413E-2</v>
          </cell>
          <cell r="F1494">
            <v>1</v>
          </cell>
          <cell r="G1494">
            <v>11054.798578199052</v>
          </cell>
          <cell r="H1494">
            <v>11054.798578199052</v>
          </cell>
          <cell r="I1494">
            <v>11.608880937499999</v>
          </cell>
          <cell r="J1494">
            <v>3905</v>
          </cell>
          <cell r="K1494">
            <v>37321</v>
          </cell>
          <cell r="L1494">
            <v>3376</v>
          </cell>
          <cell r="M1494">
            <v>9.2031323261970471E-2</v>
          </cell>
          <cell r="N1494">
            <v>9.2031323261970471E-2</v>
          </cell>
          <cell r="O1494">
            <v>8641.3470975575074</v>
          </cell>
          <cell r="P1494">
            <v>23492.935548428712</v>
          </cell>
          <cell r="Q1494">
            <v>37887.643560359749</v>
          </cell>
          <cell r="R1494">
            <v>47159.003815506345</v>
          </cell>
          <cell r="S1494">
            <v>109420.84426003546</v>
          </cell>
          <cell r="T1494">
            <v>1561.7735049854273</v>
          </cell>
          <cell r="U1494">
            <v>1584.4765300344523</v>
          </cell>
          <cell r="V1494">
            <v>1627.7243375798416</v>
          </cell>
          <cell r="W1494">
            <v>1646.2421073200767</v>
          </cell>
          <cell r="X1494">
            <v>1726.9657784599126</v>
          </cell>
          <cell r="Y1494">
            <v>289.40872976610098</v>
          </cell>
          <cell r="Z1494">
            <v>353.37408293223973</v>
          </cell>
          <cell r="AA1494">
            <v>368.44714624030729</v>
          </cell>
          <cell r="AB1494">
            <v>374.0436991952227</v>
          </cell>
          <cell r="AC1494">
            <v>452.22271474663324</v>
          </cell>
          <cell r="AD1494">
            <v>27.110448488917655</v>
          </cell>
          <cell r="AE1494">
            <v>30.573662542626007</v>
          </cell>
          <cell r="AF1494">
            <v>27.400220983737157</v>
          </cell>
          <cell r="AG1494">
            <v>26.179794984809334</v>
          </cell>
          <cell r="AH1494">
            <v>21.24926555417461</v>
          </cell>
        </row>
        <row r="1495">
          <cell r="B1495">
            <v>19716</v>
          </cell>
          <cell r="C1495" t="str">
            <v>KY</v>
          </cell>
          <cell r="D1495" t="str">
            <v>Municipal</v>
          </cell>
          <cell r="E1495">
            <v>1.031430841783413E-2</v>
          </cell>
          <cell r="F1495">
            <v>0</v>
          </cell>
          <cell r="G1495">
            <v>0</v>
          </cell>
          <cell r="H1495">
            <v>6786.8218452437441</v>
          </cell>
          <cell r="I1495">
            <v>11.608880937499999</v>
          </cell>
          <cell r="J1495">
            <v>0</v>
          </cell>
          <cell r="K1495">
            <v>0</v>
          </cell>
          <cell r="L1495">
            <v>0</v>
          </cell>
          <cell r="M1495">
            <v>0</v>
          </cell>
          <cell r="N1495">
            <v>6.0798620392820871E-2</v>
          </cell>
          <cell r="O1495">
            <v>8641.3470975575074</v>
          </cell>
          <cell r="P1495">
            <v>23492.935548428712</v>
          </cell>
          <cell r="Q1495">
            <v>37887.643560359749</v>
          </cell>
          <cell r="R1495">
            <v>47159.003815506345</v>
          </cell>
          <cell r="S1495">
            <v>109420.84426003546</v>
          </cell>
          <cell r="T1495">
            <v>1561.7735049854273</v>
          </cell>
          <cell r="U1495">
            <v>1584.4765300344523</v>
          </cell>
          <cell r="V1495">
            <v>1627.7243375798416</v>
          </cell>
          <cell r="W1495">
            <v>1646.2421073200767</v>
          </cell>
          <cell r="X1495">
            <v>1726.9657784599126</v>
          </cell>
          <cell r="Y1495">
            <v>289.40872976610098</v>
          </cell>
          <cell r="Z1495">
            <v>353.37408293223973</v>
          </cell>
          <cell r="AA1495">
            <v>368.44714624030729</v>
          </cell>
          <cell r="AB1495">
            <v>374.0436991952227</v>
          </cell>
          <cell r="AC1495">
            <v>452.22271474663324</v>
          </cell>
          <cell r="AD1495">
            <v>27.110448488917655</v>
          </cell>
          <cell r="AE1495">
            <v>30.573662542626007</v>
          </cell>
          <cell r="AF1495">
            <v>27.400220983737157</v>
          </cell>
          <cell r="AG1495">
            <v>26.179794984809334</v>
          </cell>
          <cell r="AH1495">
            <v>21.24926555417461</v>
          </cell>
        </row>
        <row r="1496">
          <cell r="B1496">
            <v>4341</v>
          </cell>
          <cell r="C1496" t="str">
            <v>KY</v>
          </cell>
          <cell r="D1496" t="str">
            <v>Municipal</v>
          </cell>
          <cell r="E1496">
            <v>1.031430841783413E-2</v>
          </cell>
          <cell r="F1496">
            <v>0</v>
          </cell>
          <cell r="G1496">
            <v>0</v>
          </cell>
          <cell r="H1496">
            <v>6786.8218452437441</v>
          </cell>
          <cell r="I1496">
            <v>11.608880937499999</v>
          </cell>
          <cell r="J1496">
            <v>0</v>
          </cell>
          <cell r="K1496">
            <v>0</v>
          </cell>
          <cell r="L1496">
            <v>0</v>
          </cell>
          <cell r="M1496">
            <v>0</v>
          </cell>
          <cell r="N1496">
            <v>6.0798620392820871E-2</v>
          </cell>
          <cell r="O1496">
            <v>8641.3470975575074</v>
          </cell>
          <cell r="P1496">
            <v>23492.935548428712</v>
          </cell>
          <cell r="Q1496">
            <v>37887.643560359749</v>
          </cell>
          <cell r="R1496">
            <v>47159.003815506345</v>
          </cell>
          <cell r="S1496">
            <v>109420.84426003546</v>
          </cell>
          <cell r="T1496">
            <v>1561.7735049854273</v>
          </cell>
          <cell r="U1496">
            <v>1584.4765300344523</v>
          </cell>
          <cell r="V1496">
            <v>1627.7243375798416</v>
          </cell>
          <cell r="W1496">
            <v>1646.2421073200767</v>
          </cell>
          <cell r="X1496">
            <v>1726.9657784599126</v>
          </cell>
          <cell r="Y1496">
            <v>289.40872976610098</v>
          </cell>
          <cell r="Z1496">
            <v>353.37408293223973</v>
          </cell>
          <cell r="AA1496">
            <v>368.44714624030729</v>
          </cell>
          <cell r="AB1496">
            <v>374.0436991952227</v>
          </cell>
          <cell r="AC1496">
            <v>452.22271474663324</v>
          </cell>
          <cell r="AD1496">
            <v>27.110448488917655</v>
          </cell>
          <cell r="AE1496">
            <v>30.573662542626007</v>
          </cell>
          <cell r="AF1496">
            <v>27.400220983737157</v>
          </cell>
          <cell r="AG1496">
            <v>26.179794984809334</v>
          </cell>
          <cell r="AH1496">
            <v>21.24926555417461</v>
          </cell>
        </row>
        <row r="1497">
          <cell r="B1497">
            <v>8449</v>
          </cell>
          <cell r="C1497" t="str">
            <v>KY</v>
          </cell>
          <cell r="D1497" t="str">
            <v>Municipal</v>
          </cell>
          <cell r="E1497">
            <v>1.031430841783413E-2</v>
          </cell>
          <cell r="F1497">
            <v>1</v>
          </cell>
          <cell r="G1497">
            <v>11345.762711864407</v>
          </cell>
          <cell r="H1497">
            <v>11345.762711864407</v>
          </cell>
          <cell r="I1497">
            <v>11.608880937499999</v>
          </cell>
          <cell r="J1497">
            <v>9962</v>
          </cell>
          <cell r="K1497">
            <v>117145</v>
          </cell>
          <cell r="L1497">
            <v>10325</v>
          </cell>
          <cell r="M1497">
            <v>7.2761617242253204E-2</v>
          </cell>
          <cell r="N1497">
            <v>7.2761617242253204E-2</v>
          </cell>
          <cell r="O1497">
            <v>8641.3470975575074</v>
          </cell>
          <cell r="P1497">
            <v>23492.935548428712</v>
          </cell>
          <cell r="Q1497">
            <v>37887.643560359749</v>
          </cell>
          <cell r="R1497">
            <v>47159.003815506345</v>
          </cell>
          <cell r="S1497">
            <v>109420.84426003546</v>
          </cell>
          <cell r="T1497">
            <v>1561.7735049854273</v>
          </cell>
          <cell r="U1497">
            <v>1584.4765300344523</v>
          </cell>
          <cell r="V1497">
            <v>1627.7243375798416</v>
          </cell>
          <cell r="W1497">
            <v>1646.2421073200767</v>
          </cell>
          <cell r="X1497">
            <v>1726.9657784599126</v>
          </cell>
          <cell r="Y1497">
            <v>289.40872976610098</v>
          </cell>
          <cell r="Z1497">
            <v>353.37408293223973</v>
          </cell>
          <cell r="AA1497">
            <v>368.44714624030729</v>
          </cell>
          <cell r="AB1497">
            <v>374.0436991952227</v>
          </cell>
          <cell r="AC1497">
            <v>452.22271474663324</v>
          </cell>
          <cell r="AD1497">
            <v>27.110448488917655</v>
          </cell>
          <cell r="AE1497">
            <v>30.573662542626007</v>
          </cell>
          <cell r="AF1497">
            <v>27.400220983737157</v>
          </cell>
          <cell r="AG1497">
            <v>26.179794984809334</v>
          </cell>
          <cell r="AH1497">
            <v>21.24926555417461</v>
          </cell>
        </row>
        <row r="1498">
          <cell r="B1498">
            <v>11488</v>
          </cell>
          <cell r="C1498" t="str">
            <v>KY</v>
          </cell>
          <cell r="D1498" t="str">
            <v>Municipal</v>
          </cell>
          <cell r="E1498">
            <v>1.031430841783413E-2</v>
          </cell>
          <cell r="F1498">
            <v>1</v>
          </cell>
          <cell r="G1498">
            <v>9219.2240373395562</v>
          </cell>
          <cell r="H1498">
            <v>9219.2240373395562</v>
          </cell>
          <cell r="I1498">
            <v>11.608880937499999</v>
          </cell>
          <cell r="J1498">
            <v>7787</v>
          </cell>
          <cell r="K1498">
            <v>63207</v>
          </cell>
          <cell r="L1498">
            <v>6856</v>
          </cell>
          <cell r="M1498">
            <v>0.10808793563228755</v>
          </cell>
          <cell r="N1498">
            <v>0.10808793563228755</v>
          </cell>
          <cell r="O1498">
            <v>8641.3470975575074</v>
          </cell>
          <cell r="P1498">
            <v>23492.935548428712</v>
          </cell>
          <cell r="Q1498">
            <v>37887.643560359749</v>
          </cell>
          <cell r="R1498">
            <v>47159.003815506345</v>
          </cell>
          <cell r="S1498">
            <v>109420.84426003546</v>
          </cell>
          <cell r="T1498">
            <v>1561.7735049854273</v>
          </cell>
          <cell r="U1498">
            <v>1584.4765300344523</v>
          </cell>
          <cell r="V1498">
            <v>1627.7243375798416</v>
          </cell>
          <cell r="W1498">
            <v>1646.2421073200767</v>
          </cell>
          <cell r="X1498">
            <v>1726.9657784599126</v>
          </cell>
          <cell r="Y1498">
            <v>289.40872976610098</v>
          </cell>
          <cell r="Z1498">
            <v>353.37408293223973</v>
          </cell>
          <cell r="AA1498">
            <v>368.44714624030729</v>
          </cell>
          <cell r="AB1498">
            <v>374.0436991952227</v>
          </cell>
          <cell r="AC1498">
            <v>452.22271474663324</v>
          </cell>
          <cell r="AD1498">
            <v>27.110448488917655</v>
          </cell>
          <cell r="AE1498">
            <v>30.573662542626007</v>
          </cell>
          <cell r="AF1498">
            <v>27.400220983737157</v>
          </cell>
          <cell r="AG1498">
            <v>26.179794984809334</v>
          </cell>
          <cell r="AH1498">
            <v>21.24926555417461</v>
          </cell>
        </row>
        <row r="1499">
          <cell r="B1499">
            <v>20731</v>
          </cell>
          <cell r="C1499" t="str">
            <v>KY</v>
          </cell>
          <cell r="D1499" t="str">
            <v>Municipal</v>
          </cell>
          <cell r="E1499">
            <v>1.031430841783413E-2</v>
          </cell>
          <cell r="F1499">
            <v>0</v>
          </cell>
          <cell r="G1499">
            <v>0</v>
          </cell>
          <cell r="H1499">
            <v>6786.8218452437441</v>
          </cell>
          <cell r="I1499">
            <v>11.608880937499999</v>
          </cell>
          <cell r="J1499">
            <v>0</v>
          </cell>
          <cell r="K1499">
            <v>0</v>
          </cell>
          <cell r="L1499">
            <v>0</v>
          </cell>
          <cell r="M1499">
            <v>0</v>
          </cell>
          <cell r="N1499">
            <v>6.0798620392820871E-2</v>
          </cell>
          <cell r="O1499">
            <v>8641.3470975575074</v>
          </cell>
          <cell r="P1499">
            <v>23492.935548428712</v>
          </cell>
          <cell r="Q1499">
            <v>37887.643560359749</v>
          </cell>
          <cell r="R1499">
            <v>47159.003815506345</v>
          </cell>
          <cell r="S1499">
            <v>109420.84426003546</v>
          </cell>
          <cell r="T1499">
            <v>1561.7735049854273</v>
          </cell>
          <cell r="U1499">
            <v>1584.4765300344523</v>
          </cell>
          <cell r="V1499">
            <v>1627.7243375798416</v>
          </cell>
          <cell r="W1499">
            <v>1646.2421073200767</v>
          </cell>
          <cell r="X1499">
            <v>1726.9657784599126</v>
          </cell>
          <cell r="Y1499">
            <v>289.40872976610098</v>
          </cell>
          <cell r="Z1499">
            <v>353.37408293223973</v>
          </cell>
          <cell r="AA1499">
            <v>368.44714624030729</v>
          </cell>
          <cell r="AB1499">
            <v>374.0436991952227</v>
          </cell>
          <cell r="AC1499">
            <v>452.22271474663324</v>
          </cell>
          <cell r="AD1499">
            <v>27.110448488917655</v>
          </cell>
          <cell r="AE1499">
            <v>30.573662542626007</v>
          </cell>
          <cell r="AF1499">
            <v>27.400220983737157</v>
          </cell>
          <cell r="AG1499">
            <v>26.179794984809334</v>
          </cell>
          <cell r="AH1499">
            <v>21.24926555417461</v>
          </cell>
        </row>
        <row r="1500">
          <cell r="B1500">
            <v>9697</v>
          </cell>
          <cell r="C1500" t="str">
            <v>KY</v>
          </cell>
          <cell r="D1500" t="str">
            <v>Municipal</v>
          </cell>
          <cell r="E1500">
            <v>1.031430841783413E-2</v>
          </cell>
          <cell r="F1500">
            <v>1</v>
          </cell>
          <cell r="G1500">
            <v>13463.464337700145</v>
          </cell>
          <cell r="H1500">
            <v>13463.464337700145</v>
          </cell>
          <cell r="I1500">
            <v>11.608880937499999</v>
          </cell>
          <cell r="J1500">
            <v>4801</v>
          </cell>
          <cell r="K1500">
            <v>46247</v>
          </cell>
          <cell r="L1500">
            <v>3435</v>
          </cell>
          <cell r="M1500">
            <v>9.3465131311355323E-2</v>
          </cell>
          <cell r="N1500">
            <v>9.3465131311355323E-2</v>
          </cell>
          <cell r="O1500">
            <v>8641.3470975575074</v>
          </cell>
          <cell r="P1500">
            <v>23492.935548428712</v>
          </cell>
          <cell r="Q1500">
            <v>37887.643560359749</v>
          </cell>
          <cell r="R1500">
            <v>47159.003815506345</v>
          </cell>
          <cell r="S1500">
            <v>109420.84426003546</v>
          </cell>
          <cell r="T1500">
            <v>1561.7735049854273</v>
          </cell>
          <cell r="U1500">
            <v>1584.4765300344523</v>
          </cell>
          <cell r="V1500">
            <v>1627.7243375798416</v>
          </cell>
          <cell r="W1500">
            <v>1646.2421073200767</v>
          </cell>
          <cell r="X1500">
            <v>1726.9657784599126</v>
          </cell>
          <cell r="Y1500">
            <v>289.40872976610098</v>
          </cell>
          <cell r="Z1500">
            <v>353.37408293223973</v>
          </cell>
          <cell r="AA1500">
            <v>368.44714624030729</v>
          </cell>
          <cell r="AB1500">
            <v>374.0436991952227</v>
          </cell>
          <cell r="AC1500">
            <v>452.22271474663324</v>
          </cell>
          <cell r="AD1500">
            <v>27.110448488917655</v>
          </cell>
          <cell r="AE1500">
            <v>30.573662542626007</v>
          </cell>
          <cell r="AF1500">
            <v>27.400220983737157</v>
          </cell>
          <cell r="AG1500">
            <v>26.179794984809334</v>
          </cell>
          <cell r="AH1500">
            <v>21.24926555417461</v>
          </cell>
        </row>
        <row r="1501">
          <cell r="B1501">
            <v>13478</v>
          </cell>
          <cell r="C1501" t="str">
            <v>LA</v>
          </cell>
          <cell r="D1501" t="str">
            <v>Investor Owned</v>
          </cell>
          <cell r="E1501">
            <v>0.22158454142499201</v>
          </cell>
          <cell r="F1501">
            <v>1</v>
          </cell>
          <cell r="G1501">
            <v>12331.151241534988</v>
          </cell>
          <cell r="H1501">
            <v>12331.151241534988</v>
          </cell>
          <cell r="I1501">
            <v>11.608880937499999</v>
          </cell>
          <cell r="J1501">
            <v>235570.9</v>
          </cell>
          <cell r="K1501">
            <v>2294334</v>
          </cell>
          <cell r="L1501">
            <v>186060</v>
          </cell>
          <cell r="M1501">
            <v>9.1377942075227495E-2</v>
          </cell>
          <cell r="N1501">
            <v>9.1377942075227495E-2</v>
          </cell>
          <cell r="O1501">
            <v>8666.7516852792996</v>
          </cell>
          <cell r="P1501">
            <v>24096.150837670568</v>
          </cell>
          <cell r="Q1501">
            <v>38655.562690531333</v>
          </cell>
          <cell r="R1501">
            <v>48379.520720243971</v>
          </cell>
          <cell r="S1501">
            <v>116959.7038181658</v>
          </cell>
          <cell r="T1501">
            <v>1923.389263548499</v>
          </cell>
          <cell r="U1501">
            <v>1909.6961010862426</v>
          </cell>
          <cell r="V1501">
            <v>1930.9074082280706</v>
          </cell>
          <cell r="W1501">
            <v>1960.6439076061031</v>
          </cell>
          <cell r="X1501">
            <v>2101.4748820344789</v>
          </cell>
          <cell r="Y1501">
            <v>255.66468381971313</v>
          </cell>
          <cell r="Z1501">
            <v>261.55574468824119</v>
          </cell>
          <cell r="AA1501">
            <v>262.42994568247298</v>
          </cell>
          <cell r="AB1501">
            <v>259.31722161494173</v>
          </cell>
          <cell r="AC1501">
            <v>296.18162851263304</v>
          </cell>
          <cell r="AD1501">
            <v>4.0286241015203554</v>
          </cell>
          <cell r="AE1501">
            <v>5.8416373657617413</v>
          </cell>
          <cell r="AF1501">
            <v>5.6302351934228732</v>
          </cell>
          <cell r="AG1501">
            <v>5.8543886021334837</v>
          </cell>
          <cell r="AH1501">
            <v>6.051488408352137</v>
          </cell>
        </row>
        <row r="1502">
          <cell r="B1502">
            <v>59579</v>
          </cell>
          <cell r="C1502" t="str">
            <v>LA</v>
          </cell>
          <cell r="D1502" t="str">
            <v>Behind the Meter</v>
          </cell>
          <cell r="E1502">
            <v>0.22158454142499201</v>
          </cell>
          <cell r="F1502">
            <v>1</v>
          </cell>
          <cell r="G1502">
            <v>8836.6321169955991</v>
          </cell>
          <cell r="H1502">
            <v>8836.6321169955991</v>
          </cell>
          <cell r="I1502">
            <v>11.608880937499999</v>
          </cell>
          <cell r="J1502">
            <v>117174.7</v>
          </cell>
          <cell r="K1502">
            <v>622364</v>
          </cell>
          <cell r="L1502">
            <v>70430</v>
          </cell>
          <cell r="M1502">
            <v>0.17250891469760862</v>
          </cell>
          <cell r="N1502">
            <v>0.17250891469760862</v>
          </cell>
          <cell r="O1502">
            <v>8666.7516852792996</v>
          </cell>
          <cell r="P1502">
            <v>24096.150837670568</v>
          </cell>
          <cell r="Q1502">
            <v>38655.562690531333</v>
          </cell>
          <cell r="R1502">
            <v>48379.520720243971</v>
          </cell>
          <cell r="S1502">
            <v>116959.7038181658</v>
          </cell>
          <cell r="T1502">
            <v>1923.389263548499</v>
          </cell>
          <cell r="U1502">
            <v>1909.6961010862426</v>
          </cell>
          <cell r="V1502">
            <v>1930.9074082280706</v>
          </cell>
          <cell r="W1502">
            <v>1960.6439076061031</v>
          </cell>
          <cell r="X1502">
            <v>2101.4748820344789</v>
          </cell>
          <cell r="Y1502">
            <v>255.66468381971313</v>
          </cell>
          <cell r="Z1502">
            <v>261.55574468824119</v>
          </cell>
          <cell r="AA1502">
            <v>262.42994568247298</v>
          </cell>
          <cell r="AB1502">
            <v>259.31722161494173</v>
          </cell>
          <cell r="AC1502">
            <v>296.18162851263304</v>
          </cell>
          <cell r="AD1502">
            <v>4.0286241015203554</v>
          </cell>
          <cell r="AE1502">
            <v>5.8416373657617413</v>
          </cell>
          <cell r="AF1502">
            <v>5.6302351934228732</v>
          </cell>
          <cell r="AG1502">
            <v>5.8543886021334837</v>
          </cell>
          <cell r="AH1502">
            <v>6.051488408352137</v>
          </cell>
        </row>
        <row r="1503">
          <cell r="B1503">
            <v>59943</v>
          </cell>
          <cell r="C1503" t="str">
            <v>LA</v>
          </cell>
          <cell r="D1503" t="str">
            <v>Behind the Meter</v>
          </cell>
          <cell r="E1503">
            <v>0.22158454142499201</v>
          </cell>
          <cell r="F1503">
            <v>1</v>
          </cell>
          <cell r="G1503">
            <v>8179.9661776851381</v>
          </cell>
          <cell r="H1503">
            <v>8179.9661776851381</v>
          </cell>
          <cell r="I1503">
            <v>11.608880937499999</v>
          </cell>
          <cell r="J1503">
            <v>37306</v>
          </cell>
          <cell r="K1503">
            <v>207992</v>
          </cell>
          <cell r="L1503">
            <v>25427</v>
          </cell>
          <cell r="M1503">
            <v>0.16233245419451831</v>
          </cell>
          <cell r="N1503">
            <v>0.16233245419451831</v>
          </cell>
          <cell r="O1503">
            <v>8666.7516852792996</v>
          </cell>
          <cell r="P1503">
            <v>24096.150837670568</v>
          </cell>
          <cell r="Q1503">
            <v>38655.562690531333</v>
          </cell>
          <cell r="R1503">
            <v>48379.520720243971</v>
          </cell>
          <cell r="S1503">
            <v>116959.7038181658</v>
          </cell>
          <cell r="T1503">
            <v>1923.389263548499</v>
          </cell>
          <cell r="U1503">
            <v>1909.6961010862426</v>
          </cell>
          <cell r="V1503">
            <v>1930.9074082280706</v>
          </cell>
          <cell r="W1503">
            <v>1960.6439076061031</v>
          </cell>
          <cell r="X1503">
            <v>2101.4748820344789</v>
          </cell>
          <cell r="Y1503">
            <v>255.66468381971313</v>
          </cell>
          <cell r="Z1503">
            <v>261.55574468824119</v>
          </cell>
          <cell r="AA1503">
            <v>262.42994568247298</v>
          </cell>
          <cell r="AB1503">
            <v>259.31722161494173</v>
          </cell>
          <cell r="AC1503">
            <v>296.18162851263304</v>
          </cell>
          <cell r="AD1503">
            <v>4.0286241015203554</v>
          </cell>
          <cell r="AE1503">
            <v>5.8416373657617413</v>
          </cell>
          <cell r="AF1503">
            <v>5.6302351934228732</v>
          </cell>
          <cell r="AG1503">
            <v>5.8543886021334837</v>
          </cell>
          <cell r="AH1503">
            <v>6.051488408352137</v>
          </cell>
        </row>
        <row r="1504">
          <cell r="B1504">
            <v>925</v>
          </cell>
          <cell r="C1504" t="str">
            <v>LA</v>
          </cell>
          <cell r="D1504" t="str">
            <v>Cooperative</v>
          </cell>
          <cell r="E1504">
            <v>0.22158454142499201</v>
          </cell>
          <cell r="F1504">
            <v>0</v>
          </cell>
          <cell r="G1504">
            <v>0</v>
          </cell>
          <cell r="H1504">
            <v>13555.886096488755</v>
          </cell>
          <cell r="I1504">
            <v>11.608880937499999</v>
          </cell>
          <cell r="J1504">
            <v>0</v>
          </cell>
          <cell r="K1504">
            <v>0</v>
          </cell>
          <cell r="L1504">
            <v>0</v>
          </cell>
          <cell r="M1504">
            <v>0</v>
          </cell>
          <cell r="N1504">
            <v>7.9140505541678952E-2</v>
          </cell>
          <cell r="O1504">
            <v>8666.7516852792996</v>
          </cell>
          <cell r="P1504">
            <v>24096.150837670568</v>
          </cell>
          <cell r="Q1504">
            <v>38655.562690531333</v>
          </cell>
          <cell r="R1504">
            <v>48379.520720243971</v>
          </cell>
          <cell r="S1504">
            <v>116959.7038181658</v>
          </cell>
          <cell r="T1504">
            <v>1923.389263548499</v>
          </cell>
          <cell r="U1504">
            <v>1909.6961010862426</v>
          </cell>
          <cell r="V1504">
            <v>1930.9074082280706</v>
          </cell>
          <cell r="W1504">
            <v>1960.6439076061031</v>
          </cell>
          <cell r="X1504">
            <v>2101.4748820344789</v>
          </cell>
          <cell r="Y1504">
            <v>255.66468381971313</v>
          </cell>
          <cell r="Z1504">
            <v>261.55574468824119</v>
          </cell>
          <cell r="AA1504">
            <v>262.42994568247298</v>
          </cell>
          <cell r="AB1504">
            <v>259.31722161494173</v>
          </cell>
          <cell r="AC1504">
            <v>296.18162851263304</v>
          </cell>
          <cell r="AD1504">
            <v>4.0286241015203554</v>
          </cell>
          <cell r="AE1504">
            <v>5.8416373657617413</v>
          </cell>
          <cell r="AF1504">
            <v>5.6302351934228732</v>
          </cell>
          <cell r="AG1504">
            <v>5.8543886021334837</v>
          </cell>
          <cell r="AH1504">
            <v>6.051488408352137</v>
          </cell>
        </row>
        <row r="1505">
          <cell r="B1505">
            <v>1458</v>
          </cell>
          <cell r="C1505" t="str">
            <v>LA</v>
          </cell>
          <cell r="D1505" t="str">
            <v>Cooperative</v>
          </cell>
          <cell r="E1505">
            <v>0.22158454142499201</v>
          </cell>
          <cell r="F1505">
            <v>1</v>
          </cell>
          <cell r="G1505">
            <v>14396.423286902393</v>
          </cell>
          <cell r="H1505">
            <v>14396.423286902393</v>
          </cell>
          <cell r="I1505">
            <v>11.608880937499999</v>
          </cell>
          <cell r="J1505">
            <v>60908</v>
          </cell>
          <cell r="K1505">
            <v>564311</v>
          </cell>
          <cell r="L1505">
            <v>39198</v>
          </cell>
          <cell r="M1505">
            <v>9.8256920421793126E-2</v>
          </cell>
          <cell r="N1505">
            <v>9.8256920421793126E-2</v>
          </cell>
          <cell r="O1505">
            <v>8666.7516852792996</v>
          </cell>
          <cell r="P1505">
            <v>24096.150837670568</v>
          </cell>
          <cell r="Q1505">
            <v>38655.562690531333</v>
          </cell>
          <cell r="R1505">
            <v>48379.520720243971</v>
          </cell>
          <cell r="S1505">
            <v>116959.7038181658</v>
          </cell>
          <cell r="T1505">
            <v>1923.389263548499</v>
          </cell>
          <cell r="U1505">
            <v>1909.6961010862426</v>
          </cell>
          <cell r="V1505">
            <v>1930.9074082280706</v>
          </cell>
          <cell r="W1505">
            <v>1960.6439076061031</v>
          </cell>
          <cell r="X1505">
            <v>2101.4748820344789</v>
          </cell>
          <cell r="Y1505">
            <v>255.66468381971313</v>
          </cell>
          <cell r="Z1505">
            <v>261.55574468824119</v>
          </cell>
          <cell r="AA1505">
            <v>262.42994568247298</v>
          </cell>
          <cell r="AB1505">
            <v>259.31722161494173</v>
          </cell>
          <cell r="AC1505">
            <v>296.18162851263304</v>
          </cell>
          <cell r="AD1505">
            <v>4.0286241015203554</v>
          </cell>
          <cell r="AE1505">
            <v>5.8416373657617413</v>
          </cell>
          <cell r="AF1505">
            <v>5.6302351934228732</v>
          </cell>
          <cell r="AG1505">
            <v>5.8543886021334837</v>
          </cell>
          <cell r="AH1505">
            <v>6.051488408352137</v>
          </cell>
        </row>
        <row r="1506">
          <cell r="B1506">
            <v>3641</v>
          </cell>
          <cell r="C1506" t="str">
            <v>LA</v>
          </cell>
          <cell r="D1506" t="str">
            <v>Cooperative</v>
          </cell>
          <cell r="E1506">
            <v>0.22158454142499201</v>
          </cell>
          <cell r="F1506">
            <v>1</v>
          </cell>
          <cell r="G1506">
            <v>13683.331774389673</v>
          </cell>
          <cell r="H1506">
            <v>13683.331774389673</v>
          </cell>
          <cell r="I1506">
            <v>11.608880937499999</v>
          </cell>
          <cell r="J1506">
            <v>27043.8</v>
          </cell>
          <cell r="K1506">
            <v>292577</v>
          </cell>
          <cell r="L1506">
            <v>21382</v>
          </cell>
          <cell r="M1506">
            <v>8.2252353717252216E-2</v>
          </cell>
          <cell r="N1506">
            <v>8.2252353717252216E-2</v>
          </cell>
          <cell r="O1506">
            <v>8666.7516852792996</v>
          </cell>
          <cell r="P1506">
            <v>24096.150837670568</v>
          </cell>
          <cell r="Q1506">
            <v>38655.562690531333</v>
          </cell>
          <cell r="R1506">
            <v>48379.520720243971</v>
          </cell>
          <cell r="S1506">
            <v>116959.7038181658</v>
          </cell>
          <cell r="T1506">
            <v>1923.389263548499</v>
          </cell>
          <cell r="U1506">
            <v>1909.6961010862426</v>
          </cell>
          <cell r="V1506">
            <v>1930.9074082280706</v>
          </cell>
          <cell r="W1506">
            <v>1960.6439076061031</v>
          </cell>
          <cell r="X1506">
            <v>2101.4748820344789</v>
          </cell>
          <cell r="Y1506">
            <v>255.66468381971313</v>
          </cell>
          <cell r="Z1506">
            <v>261.55574468824119</v>
          </cell>
          <cell r="AA1506">
            <v>262.42994568247298</v>
          </cell>
          <cell r="AB1506">
            <v>259.31722161494173</v>
          </cell>
          <cell r="AC1506">
            <v>296.18162851263304</v>
          </cell>
          <cell r="AD1506">
            <v>4.0286241015203554</v>
          </cell>
          <cell r="AE1506">
            <v>5.8416373657617413</v>
          </cell>
          <cell r="AF1506">
            <v>5.6302351934228732</v>
          </cell>
          <cell r="AG1506">
            <v>5.8543886021334837</v>
          </cell>
          <cell r="AH1506">
            <v>6.051488408352137</v>
          </cell>
        </row>
        <row r="1507">
          <cell r="B1507">
            <v>4153</v>
          </cell>
          <cell r="C1507" t="str">
            <v>LA</v>
          </cell>
          <cell r="D1507" t="str">
            <v>Cooperative</v>
          </cell>
          <cell r="E1507">
            <v>0.22158454142499201</v>
          </cell>
          <cell r="F1507">
            <v>1</v>
          </cell>
          <cell r="G1507">
            <v>11364.756519537514</v>
          </cell>
          <cell r="H1507">
            <v>11364.756519537514</v>
          </cell>
          <cell r="I1507">
            <v>11.608880937499999</v>
          </cell>
          <cell r="J1507">
            <v>13832.7</v>
          </cell>
          <cell r="K1507">
            <v>134661</v>
          </cell>
          <cell r="L1507">
            <v>11849</v>
          </cell>
          <cell r="M1507">
            <v>9.0464621807789566E-2</v>
          </cell>
          <cell r="N1507">
            <v>9.0464621807789566E-2</v>
          </cell>
          <cell r="O1507">
            <v>8666.7516852792996</v>
          </cell>
          <cell r="P1507">
            <v>24096.150837670568</v>
          </cell>
          <cell r="Q1507">
            <v>38655.562690531333</v>
          </cell>
          <cell r="R1507">
            <v>48379.520720243971</v>
          </cell>
          <cell r="S1507">
            <v>116959.7038181658</v>
          </cell>
          <cell r="T1507">
            <v>1923.389263548499</v>
          </cell>
          <cell r="U1507">
            <v>1909.6961010862426</v>
          </cell>
          <cell r="V1507">
            <v>1930.9074082280706</v>
          </cell>
          <cell r="W1507">
            <v>1960.6439076061031</v>
          </cell>
          <cell r="X1507">
            <v>2101.4748820344789</v>
          </cell>
          <cell r="Y1507">
            <v>255.66468381971313</v>
          </cell>
          <cell r="Z1507">
            <v>261.55574468824119</v>
          </cell>
          <cell r="AA1507">
            <v>262.42994568247298</v>
          </cell>
          <cell r="AB1507">
            <v>259.31722161494173</v>
          </cell>
          <cell r="AC1507">
            <v>296.18162851263304</v>
          </cell>
          <cell r="AD1507">
            <v>4.0286241015203554</v>
          </cell>
          <cell r="AE1507">
            <v>5.8416373657617413</v>
          </cell>
          <cell r="AF1507">
            <v>5.6302351934228732</v>
          </cell>
          <cell r="AG1507">
            <v>5.8543886021334837</v>
          </cell>
          <cell r="AH1507">
            <v>6.051488408352137</v>
          </cell>
        </row>
        <row r="1508">
          <cell r="B1508">
            <v>5202</v>
          </cell>
          <cell r="C1508" t="str">
            <v>LA</v>
          </cell>
          <cell r="D1508" t="str">
            <v>Cooperative</v>
          </cell>
          <cell r="E1508">
            <v>0.22158454142499201</v>
          </cell>
          <cell r="F1508">
            <v>1</v>
          </cell>
          <cell r="G1508">
            <v>15696.272417020391</v>
          </cell>
          <cell r="H1508">
            <v>15696.272417020391</v>
          </cell>
          <cell r="I1508">
            <v>11.608880937499999</v>
          </cell>
          <cell r="J1508">
            <v>159466</v>
          </cell>
          <cell r="K1508">
            <v>1660336</v>
          </cell>
          <cell r="L1508">
            <v>105779</v>
          </cell>
          <cell r="M1508">
            <v>8.7169277905042267E-2</v>
          </cell>
          <cell r="N1508">
            <v>8.7169277905042267E-2</v>
          </cell>
          <cell r="O1508">
            <v>8666.7516852792996</v>
          </cell>
          <cell r="P1508">
            <v>24096.150837670568</v>
          </cell>
          <cell r="Q1508">
            <v>38655.562690531333</v>
          </cell>
          <cell r="R1508">
            <v>48379.520720243971</v>
          </cell>
          <cell r="S1508">
            <v>116959.7038181658</v>
          </cell>
          <cell r="T1508">
            <v>1923.389263548499</v>
          </cell>
          <cell r="U1508">
            <v>1909.6961010862426</v>
          </cell>
          <cell r="V1508">
            <v>1930.9074082280706</v>
          </cell>
          <cell r="W1508">
            <v>1960.6439076061031</v>
          </cell>
          <cell r="X1508">
            <v>2101.4748820344789</v>
          </cell>
          <cell r="Y1508">
            <v>255.66468381971313</v>
          </cell>
          <cell r="Z1508">
            <v>261.55574468824119</v>
          </cell>
          <cell r="AA1508">
            <v>262.42994568247298</v>
          </cell>
          <cell r="AB1508">
            <v>259.31722161494173</v>
          </cell>
          <cell r="AC1508">
            <v>296.18162851263304</v>
          </cell>
          <cell r="AD1508">
            <v>4.0286241015203554</v>
          </cell>
          <cell r="AE1508">
            <v>5.8416373657617413</v>
          </cell>
          <cell r="AF1508">
            <v>5.6302351934228732</v>
          </cell>
          <cell r="AG1508">
            <v>5.8543886021334837</v>
          </cell>
          <cell r="AH1508">
            <v>6.051488408352137</v>
          </cell>
        </row>
        <row r="1509">
          <cell r="B1509">
            <v>9682</v>
          </cell>
          <cell r="C1509" t="str">
            <v>LA</v>
          </cell>
          <cell r="D1509" t="str">
            <v>Cooperative</v>
          </cell>
          <cell r="E1509">
            <v>0.22158454142499201</v>
          </cell>
          <cell r="F1509">
            <v>1</v>
          </cell>
          <cell r="G1509">
            <v>14385.964912280702</v>
          </cell>
          <cell r="H1509">
            <v>14385.964912280702</v>
          </cell>
          <cell r="I1509">
            <v>11.608880937499999</v>
          </cell>
          <cell r="J1509">
            <v>12719</v>
          </cell>
          <cell r="K1509">
            <v>123000</v>
          </cell>
          <cell r="L1509">
            <v>8550</v>
          </cell>
          <cell r="M1509">
            <v>9.372299850254065E-2</v>
          </cell>
          <cell r="N1509">
            <v>9.372299850254065E-2</v>
          </cell>
          <cell r="O1509">
            <v>8666.7516852792996</v>
          </cell>
          <cell r="P1509">
            <v>24096.150837670568</v>
          </cell>
          <cell r="Q1509">
            <v>38655.562690531333</v>
          </cell>
          <cell r="R1509">
            <v>48379.520720243971</v>
          </cell>
          <cell r="S1509">
            <v>116959.7038181658</v>
          </cell>
          <cell r="T1509">
            <v>1923.389263548499</v>
          </cell>
          <cell r="U1509">
            <v>1909.6961010862426</v>
          </cell>
          <cell r="V1509">
            <v>1930.9074082280706</v>
          </cell>
          <cell r="W1509">
            <v>1960.6439076061031</v>
          </cell>
          <cell r="X1509">
            <v>2101.4748820344789</v>
          </cell>
          <cell r="Y1509">
            <v>255.66468381971313</v>
          </cell>
          <cell r="Z1509">
            <v>261.55574468824119</v>
          </cell>
          <cell r="AA1509">
            <v>262.42994568247298</v>
          </cell>
          <cell r="AB1509">
            <v>259.31722161494173</v>
          </cell>
          <cell r="AC1509">
            <v>296.18162851263304</v>
          </cell>
          <cell r="AD1509">
            <v>4.0286241015203554</v>
          </cell>
          <cell r="AE1509">
            <v>5.8416373657617413</v>
          </cell>
          <cell r="AF1509">
            <v>5.6302351934228732</v>
          </cell>
          <cell r="AG1509">
            <v>5.8543886021334837</v>
          </cell>
          <cell r="AH1509">
            <v>6.051488408352137</v>
          </cell>
        </row>
        <row r="1510">
          <cell r="B1510">
            <v>13783</v>
          </cell>
          <cell r="C1510" t="str">
            <v>LA</v>
          </cell>
          <cell r="D1510" t="str">
            <v>Cooperative</v>
          </cell>
          <cell r="E1510">
            <v>0.22158454142499201</v>
          </cell>
          <cell r="F1510">
            <v>1</v>
          </cell>
          <cell r="G1510">
            <v>16361.700285689551</v>
          </cell>
          <cell r="H1510">
            <v>16361.700285689551</v>
          </cell>
          <cell r="I1510">
            <v>11.608880937499999</v>
          </cell>
          <cell r="J1510">
            <v>16133</v>
          </cell>
          <cell r="K1510">
            <v>188994</v>
          </cell>
          <cell r="L1510">
            <v>11551</v>
          </cell>
          <cell r="M1510">
            <v>7.6848311562754637E-2</v>
          </cell>
          <cell r="N1510">
            <v>7.6848311562754637E-2</v>
          </cell>
          <cell r="O1510">
            <v>8666.7516852792996</v>
          </cell>
          <cell r="P1510">
            <v>24096.150837670568</v>
          </cell>
          <cell r="Q1510">
            <v>38655.562690531333</v>
          </cell>
          <cell r="R1510">
            <v>48379.520720243971</v>
          </cell>
          <cell r="S1510">
            <v>116959.7038181658</v>
          </cell>
          <cell r="T1510">
            <v>1923.389263548499</v>
          </cell>
          <cell r="U1510">
            <v>1909.6961010862426</v>
          </cell>
          <cell r="V1510">
            <v>1930.9074082280706</v>
          </cell>
          <cell r="W1510">
            <v>1960.6439076061031</v>
          </cell>
          <cell r="X1510">
            <v>2101.4748820344789</v>
          </cell>
          <cell r="Y1510">
            <v>255.66468381971313</v>
          </cell>
          <cell r="Z1510">
            <v>261.55574468824119</v>
          </cell>
          <cell r="AA1510">
            <v>262.42994568247298</v>
          </cell>
          <cell r="AB1510">
            <v>259.31722161494173</v>
          </cell>
          <cell r="AC1510">
            <v>296.18162851263304</v>
          </cell>
          <cell r="AD1510">
            <v>4.0286241015203554</v>
          </cell>
          <cell r="AE1510">
            <v>5.8416373657617413</v>
          </cell>
          <cell r="AF1510">
            <v>5.6302351934228732</v>
          </cell>
          <cell r="AG1510">
            <v>5.8543886021334837</v>
          </cell>
          <cell r="AH1510">
            <v>6.051488408352137</v>
          </cell>
        </row>
        <row r="1511">
          <cell r="B1511">
            <v>15175</v>
          </cell>
          <cell r="C1511" t="str">
            <v>LA</v>
          </cell>
          <cell r="D1511" t="str">
            <v>Cooperative</v>
          </cell>
          <cell r="E1511">
            <v>0.22158454142499201</v>
          </cell>
          <cell r="F1511">
            <v>1</v>
          </cell>
          <cell r="G1511">
            <v>14349.673991789423</v>
          </cell>
          <cell r="H1511">
            <v>14349.673991789423</v>
          </cell>
          <cell r="I1511">
            <v>11.608880937499999</v>
          </cell>
          <cell r="J1511">
            <v>12471</v>
          </cell>
          <cell r="K1511">
            <v>118844</v>
          </cell>
          <cell r="L1511">
            <v>8282</v>
          </cell>
          <cell r="M1511">
            <v>9.5227886783577617E-2</v>
          </cell>
          <cell r="N1511">
            <v>9.5227886783577617E-2</v>
          </cell>
          <cell r="O1511">
            <v>8666.7516852792996</v>
          </cell>
          <cell r="P1511">
            <v>24096.150837670568</v>
          </cell>
          <cell r="Q1511">
            <v>38655.562690531333</v>
          </cell>
          <cell r="R1511">
            <v>48379.520720243971</v>
          </cell>
          <cell r="S1511">
            <v>116959.7038181658</v>
          </cell>
          <cell r="T1511">
            <v>1923.389263548499</v>
          </cell>
          <cell r="U1511">
            <v>1909.6961010862426</v>
          </cell>
          <cell r="V1511">
            <v>1930.9074082280706</v>
          </cell>
          <cell r="W1511">
            <v>1960.6439076061031</v>
          </cell>
          <cell r="X1511">
            <v>2101.4748820344789</v>
          </cell>
          <cell r="Y1511">
            <v>255.66468381971313</v>
          </cell>
          <cell r="Z1511">
            <v>261.55574468824119</v>
          </cell>
          <cell r="AA1511">
            <v>262.42994568247298</v>
          </cell>
          <cell r="AB1511">
            <v>259.31722161494173</v>
          </cell>
          <cell r="AC1511">
            <v>296.18162851263304</v>
          </cell>
          <cell r="AD1511">
            <v>4.0286241015203554</v>
          </cell>
          <cell r="AE1511">
            <v>5.8416373657617413</v>
          </cell>
          <cell r="AF1511">
            <v>5.6302351934228732</v>
          </cell>
          <cell r="AG1511">
            <v>5.8543886021334837</v>
          </cell>
          <cell r="AH1511">
            <v>6.051488408352137</v>
          </cell>
        </row>
        <row r="1512">
          <cell r="B1512">
            <v>17565</v>
          </cell>
          <cell r="C1512" t="str">
            <v>LA</v>
          </cell>
          <cell r="D1512" t="str">
            <v>Cooperative</v>
          </cell>
          <cell r="E1512">
            <v>0.22158454142499201</v>
          </cell>
          <cell r="F1512">
            <v>1</v>
          </cell>
          <cell r="G1512">
            <v>15402.922874921505</v>
          </cell>
          <cell r="H1512">
            <v>15402.922874921505</v>
          </cell>
          <cell r="I1512">
            <v>11.608880937499999</v>
          </cell>
          <cell r="J1512">
            <v>24402</v>
          </cell>
          <cell r="K1512">
            <v>269813</v>
          </cell>
          <cell r="L1512">
            <v>17517</v>
          </cell>
          <cell r="M1512">
            <v>8.1396251446052448E-2</v>
          </cell>
          <cell r="N1512">
            <v>8.1396251446052448E-2</v>
          </cell>
          <cell r="O1512">
            <v>8666.7516852792996</v>
          </cell>
          <cell r="P1512">
            <v>24096.150837670568</v>
          </cell>
          <cell r="Q1512">
            <v>38655.562690531333</v>
          </cell>
          <cell r="R1512">
            <v>48379.520720243971</v>
          </cell>
          <cell r="S1512">
            <v>116959.7038181658</v>
          </cell>
          <cell r="T1512">
            <v>1923.389263548499</v>
          </cell>
          <cell r="U1512">
            <v>1909.6961010862426</v>
          </cell>
          <cell r="V1512">
            <v>1930.9074082280706</v>
          </cell>
          <cell r="W1512">
            <v>1960.6439076061031</v>
          </cell>
          <cell r="X1512">
            <v>2101.4748820344789</v>
          </cell>
          <cell r="Y1512">
            <v>255.66468381971313</v>
          </cell>
          <cell r="Z1512">
            <v>261.55574468824119</v>
          </cell>
          <cell r="AA1512">
            <v>262.42994568247298</v>
          </cell>
          <cell r="AB1512">
            <v>259.31722161494173</v>
          </cell>
          <cell r="AC1512">
            <v>296.18162851263304</v>
          </cell>
          <cell r="AD1512">
            <v>4.0286241015203554</v>
          </cell>
          <cell r="AE1512">
            <v>5.8416373657617413</v>
          </cell>
          <cell r="AF1512">
            <v>5.6302351934228732</v>
          </cell>
          <cell r="AG1512">
            <v>5.8543886021334837</v>
          </cell>
          <cell r="AH1512">
            <v>6.051488408352137</v>
          </cell>
        </row>
        <row r="1513">
          <cell r="B1513">
            <v>17684</v>
          </cell>
          <cell r="C1513" t="str">
            <v>LA</v>
          </cell>
          <cell r="D1513" t="str">
            <v>Cooperative</v>
          </cell>
          <cell r="E1513">
            <v>0.22158454142499201</v>
          </cell>
          <cell r="F1513">
            <v>1</v>
          </cell>
          <cell r="G1513">
            <v>16526.056187004073</v>
          </cell>
          <cell r="H1513">
            <v>16526.056187004073</v>
          </cell>
          <cell r="I1513">
            <v>11.608880937499999</v>
          </cell>
          <cell r="J1513">
            <v>156247.70000000001</v>
          </cell>
          <cell r="K1513">
            <v>1695342</v>
          </cell>
          <cell r="L1513">
            <v>102586</v>
          </cell>
          <cell r="M1513">
            <v>8.3733427285908976E-2</v>
          </cell>
          <cell r="N1513">
            <v>8.3733427285908976E-2</v>
          </cell>
          <cell r="O1513">
            <v>8666.7516852792996</v>
          </cell>
          <cell r="P1513">
            <v>24096.150837670568</v>
          </cell>
          <cell r="Q1513">
            <v>38655.562690531333</v>
          </cell>
          <cell r="R1513">
            <v>48379.520720243971</v>
          </cell>
          <cell r="S1513">
            <v>116959.7038181658</v>
          </cell>
          <cell r="T1513">
            <v>1923.389263548499</v>
          </cell>
          <cell r="U1513">
            <v>1909.6961010862426</v>
          </cell>
          <cell r="V1513">
            <v>1930.9074082280706</v>
          </cell>
          <cell r="W1513">
            <v>1960.6439076061031</v>
          </cell>
          <cell r="X1513">
            <v>2101.4748820344789</v>
          </cell>
          <cell r="Y1513">
            <v>255.66468381971313</v>
          </cell>
          <cell r="Z1513">
            <v>261.55574468824119</v>
          </cell>
          <cell r="AA1513">
            <v>262.42994568247298</v>
          </cell>
          <cell r="AB1513">
            <v>259.31722161494173</v>
          </cell>
          <cell r="AC1513">
            <v>296.18162851263304</v>
          </cell>
          <cell r="AD1513">
            <v>4.0286241015203554</v>
          </cell>
          <cell r="AE1513">
            <v>5.8416373657617413</v>
          </cell>
          <cell r="AF1513">
            <v>5.6302351934228732</v>
          </cell>
          <cell r="AG1513">
            <v>5.8543886021334837</v>
          </cell>
          <cell r="AH1513">
            <v>6.051488408352137</v>
          </cell>
        </row>
        <row r="1514">
          <cell r="B1514">
            <v>21567</v>
          </cell>
          <cell r="C1514" t="str">
            <v>LA</v>
          </cell>
          <cell r="D1514" t="str">
            <v>Cooperative</v>
          </cell>
          <cell r="E1514">
            <v>0.22158454142499201</v>
          </cell>
          <cell r="F1514">
            <v>1</v>
          </cell>
          <cell r="G1514">
            <v>15752.305557822574</v>
          </cell>
          <cell r="H1514">
            <v>15752.305557822574</v>
          </cell>
          <cell r="I1514">
            <v>11.608880937499999</v>
          </cell>
          <cell r="J1514">
            <v>70501.8</v>
          </cell>
          <cell r="K1514">
            <v>772052</v>
          </cell>
          <cell r="L1514">
            <v>49012</v>
          </cell>
          <cell r="M1514">
            <v>8.2473857110524948E-2</v>
          </cell>
          <cell r="N1514">
            <v>8.2473857110524948E-2</v>
          </cell>
          <cell r="O1514">
            <v>8666.7516852792996</v>
          </cell>
          <cell r="P1514">
            <v>24096.150837670568</v>
          </cell>
          <cell r="Q1514">
            <v>38655.562690531333</v>
          </cell>
          <cell r="R1514">
            <v>48379.520720243971</v>
          </cell>
          <cell r="S1514">
            <v>116959.7038181658</v>
          </cell>
          <cell r="T1514">
            <v>1923.389263548499</v>
          </cell>
          <cell r="U1514">
            <v>1909.6961010862426</v>
          </cell>
          <cell r="V1514">
            <v>1930.9074082280706</v>
          </cell>
          <cell r="W1514">
            <v>1960.6439076061031</v>
          </cell>
          <cell r="X1514">
            <v>2101.4748820344789</v>
          </cell>
          <cell r="Y1514">
            <v>255.66468381971313</v>
          </cell>
          <cell r="Z1514">
            <v>261.55574468824119</v>
          </cell>
          <cell r="AA1514">
            <v>262.42994568247298</v>
          </cell>
          <cell r="AB1514">
            <v>259.31722161494173</v>
          </cell>
          <cell r="AC1514">
            <v>296.18162851263304</v>
          </cell>
          <cell r="AD1514">
            <v>4.0286241015203554</v>
          </cell>
          <cell r="AE1514">
            <v>5.8416373657617413</v>
          </cell>
          <cell r="AF1514">
            <v>5.6302351934228732</v>
          </cell>
          <cell r="AG1514">
            <v>5.8543886021334837</v>
          </cell>
          <cell r="AH1514">
            <v>6.051488408352137</v>
          </cell>
        </row>
        <row r="1515">
          <cell r="B1515">
            <v>14424</v>
          </cell>
          <cell r="C1515" t="str">
            <v>LA</v>
          </cell>
          <cell r="D1515" t="str">
            <v>Cooperative</v>
          </cell>
          <cell r="E1515">
            <v>0.22158454142499201</v>
          </cell>
          <cell r="F1515">
            <v>1</v>
          </cell>
          <cell r="G1515">
            <v>14751.225350507239</v>
          </cell>
          <cell r="H1515">
            <v>14751.225350507239</v>
          </cell>
          <cell r="I1515">
            <v>11.608880937499999</v>
          </cell>
          <cell r="J1515">
            <v>22668.9</v>
          </cell>
          <cell r="K1515">
            <v>258825</v>
          </cell>
          <cell r="L1515">
            <v>17546</v>
          </cell>
          <cell r="M1515">
            <v>7.8140159956911051E-2</v>
          </cell>
          <cell r="N1515">
            <v>7.8140159956911051E-2</v>
          </cell>
          <cell r="O1515">
            <v>8666.7516852792996</v>
          </cell>
          <cell r="P1515">
            <v>24096.150837670568</v>
          </cell>
          <cell r="Q1515">
            <v>38655.562690531333</v>
          </cell>
          <cell r="R1515">
            <v>48379.520720243971</v>
          </cell>
          <cell r="S1515">
            <v>116959.7038181658</v>
          </cell>
          <cell r="T1515">
            <v>1923.389263548499</v>
          </cell>
          <cell r="U1515">
            <v>1909.6961010862426</v>
          </cell>
          <cell r="V1515">
            <v>1930.9074082280706</v>
          </cell>
          <cell r="W1515">
            <v>1960.6439076061031</v>
          </cell>
          <cell r="X1515">
            <v>2101.4748820344789</v>
          </cell>
          <cell r="Y1515">
            <v>255.66468381971313</v>
          </cell>
          <cell r="Z1515">
            <v>261.55574468824119</v>
          </cell>
          <cell r="AA1515">
            <v>262.42994568247298</v>
          </cell>
          <cell r="AB1515">
            <v>259.31722161494173</v>
          </cell>
          <cell r="AC1515">
            <v>296.18162851263304</v>
          </cell>
          <cell r="AD1515">
            <v>4.0286241015203554</v>
          </cell>
          <cell r="AE1515">
            <v>5.8416373657617413</v>
          </cell>
          <cell r="AF1515">
            <v>5.6302351934228732</v>
          </cell>
          <cell r="AG1515">
            <v>5.8543886021334837</v>
          </cell>
          <cell r="AH1515">
            <v>6.051488408352137</v>
          </cell>
        </row>
        <row r="1516">
          <cell r="B1516">
            <v>3265</v>
          </cell>
          <cell r="C1516" t="str">
            <v>LA</v>
          </cell>
          <cell r="D1516" t="str">
            <v>Investor Owned</v>
          </cell>
          <cell r="E1516">
            <v>0.22158454142499201</v>
          </cell>
          <cell r="F1516">
            <v>1</v>
          </cell>
          <cell r="G1516">
            <v>14741.628496464624</v>
          </cell>
          <cell r="H1516">
            <v>14741.628496464624</v>
          </cell>
          <cell r="I1516">
            <v>11.608880937499999</v>
          </cell>
          <cell r="J1516">
            <v>402175</v>
          </cell>
          <cell r="K1516">
            <v>3646445</v>
          </cell>
          <cell r="L1516">
            <v>247357</v>
          </cell>
          <cell r="M1516">
            <v>0.10084247656424647</v>
          </cell>
          <cell r="N1516">
            <v>0.10084247656424647</v>
          </cell>
          <cell r="O1516">
            <v>8666.7516852792996</v>
          </cell>
          <cell r="P1516">
            <v>24096.150837670568</v>
          </cell>
          <cell r="Q1516">
            <v>38655.562690531333</v>
          </cell>
          <cell r="R1516">
            <v>48379.520720243971</v>
          </cell>
          <cell r="S1516">
            <v>116959.7038181658</v>
          </cell>
          <cell r="T1516">
            <v>1923.389263548499</v>
          </cell>
          <cell r="U1516">
            <v>1909.6961010862426</v>
          </cell>
          <cell r="V1516">
            <v>1930.9074082280706</v>
          </cell>
          <cell r="W1516">
            <v>1960.6439076061031</v>
          </cell>
          <cell r="X1516">
            <v>2101.4748820344789</v>
          </cell>
          <cell r="Y1516">
            <v>255.66468381971313</v>
          </cell>
          <cell r="Z1516">
            <v>261.55574468824119</v>
          </cell>
          <cell r="AA1516">
            <v>262.42994568247298</v>
          </cell>
          <cell r="AB1516">
            <v>259.31722161494173</v>
          </cell>
          <cell r="AC1516">
            <v>296.18162851263304</v>
          </cell>
          <cell r="AD1516">
            <v>4.0286241015203554</v>
          </cell>
          <cell r="AE1516">
            <v>5.8416373657617413</v>
          </cell>
          <cell r="AF1516">
            <v>5.6302351934228732</v>
          </cell>
          <cell r="AG1516">
            <v>5.8543886021334837</v>
          </cell>
          <cell r="AH1516">
            <v>6.051488408352137</v>
          </cell>
        </row>
        <row r="1517">
          <cell r="B1517">
            <v>11241</v>
          </cell>
          <cell r="C1517" t="str">
            <v>LA</v>
          </cell>
          <cell r="D1517" t="str">
            <v>Investor Owned</v>
          </cell>
          <cell r="E1517">
            <v>0.22158454142499201</v>
          </cell>
          <cell r="F1517">
            <v>1</v>
          </cell>
          <cell r="G1517">
            <v>14550.495541185917</v>
          </cell>
          <cell r="H1517">
            <v>14550.495541185917</v>
          </cell>
          <cell r="I1517">
            <v>11.608880937499999</v>
          </cell>
          <cell r="J1517">
            <v>1260496.3</v>
          </cell>
          <cell r="K1517">
            <v>13771171</v>
          </cell>
          <cell r="L1517">
            <v>946440</v>
          </cell>
          <cell r="M1517">
            <v>8.1957517534721636E-2</v>
          </cell>
          <cell r="N1517">
            <v>8.1957517534721636E-2</v>
          </cell>
          <cell r="O1517">
            <v>8666.7516852792996</v>
          </cell>
          <cell r="P1517">
            <v>24096.150837670568</v>
          </cell>
          <cell r="Q1517">
            <v>38655.562690531333</v>
          </cell>
          <cell r="R1517">
            <v>48379.520720243971</v>
          </cell>
          <cell r="S1517">
            <v>116959.7038181658</v>
          </cell>
          <cell r="T1517">
            <v>1923.389263548499</v>
          </cell>
          <cell r="U1517">
            <v>1909.6961010862426</v>
          </cell>
          <cell r="V1517">
            <v>1930.9074082280706</v>
          </cell>
          <cell r="W1517">
            <v>1960.6439076061031</v>
          </cell>
          <cell r="X1517">
            <v>2101.4748820344789</v>
          </cell>
          <cell r="Y1517">
            <v>255.66468381971313</v>
          </cell>
          <cell r="Z1517">
            <v>261.55574468824119</v>
          </cell>
          <cell r="AA1517">
            <v>262.42994568247298</v>
          </cell>
          <cell r="AB1517">
            <v>259.31722161494173</v>
          </cell>
          <cell r="AC1517">
            <v>296.18162851263304</v>
          </cell>
          <cell r="AD1517">
            <v>4.0286241015203554</v>
          </cell>
          <cell r="AE1517">
            <v>5.8416373657617413</v>
          </cell>
          <cell r="AF1517">
            <v>5.6302351934228732</v>
          </cell>
          <cell r="AG1517">
            <v>5.8543886021334837</v>
          </cell>
          <cell r="AH1517">
            <v>6.051488408352137</v>
          </cell>
        </row>
        <row r="1518">
          <cell r="B1518">
            <v>17698</v>
          </cell>
          <cell r="C1518" t="str">
            <v>LA</v>
          </cell>
          <cell r="D1518" t="str">
            <v>Investor Owned</v>
          </cell>
          <cell r="E1518">
            <v>0.22158454142499201</v>
          </cell>
          <cell r="F1518">
            <v>1</v>
          </cell>
          <cell r="G1518">
            <v>12960.199651086783</v>
          </cell>
          <cell r="H1518">
            <v>12960.199651086783</v>
          </cell>
          <cell r="I1518">
            <v>11.608880937499999</v>
          </cell>
          <cell r="J1518">
            <v>628043.89999999991</v>
          </cell>
          <cell r="K1518">
            <v>5987690</v>
          </cell>
          <cell r="L1518">
            <v>462006</v>
          </cell>
          <cell r="M1518">
            <v>9.4140382725737701E-2</v>
          </cell>
          <cell r="N1518">
            <v>9.4140382725737701E-2</v>
          </cell>
          <cell r="O1518">
            <v>8666.7516852792996</v>
          </cell>
          <cell r="P1518">
            <v>24096.150837670568</v>
          </cell>
          <cell r="Q1518">
            <v>38655.562690531333</v>
          </cell>
          <cell r="R1518">
            <v>48379.520720243971</v>
          </cell>
          <cell r="S1518">
            <v>116959.7038181658</v>
          </cell>
          <cell r="T1518">
            <v>1923.389263548499</v>
          </cell>
          <cell r="U1518">
            <v>1909.6961010862426</v>
          </cell>
          <cell r="V1518">
            <v>1930.9074082280706</v>
          </cell>
          <cell r="W1518">
            <v>1960.6439076061031</v>
          </cell>
          <cell r="X1518">
            <v>2101.4748820344789</v>
          </cell>
          <cell r="Y1518">
            <v>255.66468381971313</v>
          </cell>
          <cell r="Z1518">
            <v>261.55574468824119</v>
          </cell>
          <cell r="AA1518">
            <v>262.42994568247298</v>
          </cell>
          <cell r="AB1518">
            <v>259.31722161494173</v>
          </cell>
          <cell r="AC1518">
            <v>296.18162851263304</v>
          </cell>
          <cell r="AD1518">
            <v>4.0286241015203554</v>
          </cell>
          <cell r="AE1518">
            <v>5.8416373657617413</v>
          </cell>
          <cell r="AF1518">
            <v>5.6302351934228732</v>
          </cell>
          <cell r="AG1518">
            <v>5.8543886021334837</v>
          </cell>
          <cell r="AH1518">
            <v>6.051488408352137</v>
          </cell>
        </row>
        <row r="1519">
          <cell r="B1519">
            <v>59</v>
          </cell>
          <cell r="C1519" t="str">
            <v>LA</v>
          </cell>
          <cell r="D1519" t="str">
            <v>Municipal</v>
          </cell>
          <cell r="E1519">
            <v>0.22158454142499201</v>
          </cell>
          <cell r="F1519">
            <v>0</v>
          </cell>
          <cell r="G1519">
            <v>0</v>
          </cell>
          <cell r="H1519">
            <v>3197.1091208383227</v>
          </cell>
          <cell r="I1519">
            <v>11.608880937499999</v>
          </cell>
          <cell r="J1519">
            <v>0</v>
          </cell>
          <cell r="K1519">
            <v>0</v>
          </cell>
          <cell r="L1519">
            <v>0</v>
          </cell>
          <cell r="M1519">
            <v>0</v>
          </cell>
          <cell r="N1519">
            <v>1.6149612566860518E-2</v>
          </cell>
          <cell r="O1519">
            <v>8666.7516852792996</v>
          </cell>
          <cell r="P1519">
            <v>24096.150837670568</v>
          </cell>
          <cell r="Q1519">
            <v>38655.562690531333</v>
          </cell>
          <cell r="R1519">
            <v>48379.520720243971</v>
          </cell>
          <cell r="S1519">
            <v>116959.7038181658</v>
          </cell>
          <cell r="T1519">
            <v>1923.389263548499</v>
          </cell>
          <cell r="U1519">
            <v>1909.6961010862426</v>
          </cell>
          <cell r="V1519">
            <v>1930.9074082280706</v>
          </cell>
          <cell r="W1519">
            <v>1960.6439076061031</v>
          </cell>
          <cell r="X1519">
            <v>2101.4748820344789</v>
          </cell>
          <cell r="Y1519">
            <v>255.66468381971313</v>
          </cell>
          <cell r="Z1519">
            <v>261.55574468824119</v>
          </cell>
          <cell r="AA1519">
            <v>262.42994568247298</v>
          </cell>
          <cell r="AB1519">
            <v>259.31722161494173</v>
          </cell>
          <cell r="AC1519">
            <v>296.18162851263304</v>
          </cell>
          <cell r="AD1519">
            <v>4.0286241015203554</v>
          </cell>
          <cell r="AE1519">
            <v>5.8416373657617413</v>
          </cell>
          <cell r="AF1519">
            <v>5.6302351934228732</v>
          </cell>
          <cell r="AG1519">
            <v>5.8543886021334837</v>
          </cell>
          <cell r="AH1519">
            <v>6.051488408352137</v>
          </cell>
        </row>
        <row r="1520">
          <cell r="B1520">
            <v>298</v>
          </cell>
          <cell r="C1520" t="str">
            <v>LA</v>
          </cell>
          <cell r="D1520" t="str">
            <v>Municipal</v>
          </cell>
          <cell r="E1520">
            <v>0.22158454142499201</v>
          </cell>
          <cell r="F1520">
            <v>1</v>
          </cell>
          <cell r="G1520">
            <v>13958.021736962808</v>
          </cell>
          <cell r="H1520">
            <v>13958.021736962808</v>
          </cell>
          <cell r="I1520">
            <v>11.608880937499999</v>
          </cell>
          <cell r="J1520">
            <v>26365</v>
          </cell>
          <cell r="K1520">
            <v>279970</v>
          </cell>
          <cell r="L1520">
            <v>20058</v>
          </cell>
          <cell r="M1520">
            <v>8.4190408950485768E-2</v>
          </cell>
          <cell r="N1520">
            <v>8.4190408950485768E-2</v>
          </cell>
          <cell r="O1520">
            <v>8666.7516852792996</v>
          </cell>
          <cell r="P1520">
            <v>24096.150837670568</v>
          </cell>
          <cell r="Q1520">
            <v>38655.562690531333</v>
          </cell>
          <cell r="R1520">
            <v>48379.520720243971</v>
          </cell>
          <cell r="S1520">
            <v>116959.7038181658</v>
          </cell>
          <cell r="T1520">
            <v>1923.389263548499</v>
          </cell>
          <cell r="U1520">
            <v>1909.6961010862426</v>
          </cell>
          <cell r="V1520">
            <v>1930.9074082280706</v>
          </cell>
          <cell r="W1520">
            <v>1960.6439076061031</v>
          </cell>
          <cell r="X1520">
            <v>2101.4748820344789</v>
          </cell>
          <cell r="Y1520">
            <v>255.66468381971313</v>
          </cell>
          <cell r="Z1520">
            <v>261.55574468824119</v>
          </cell>
          <cell r="AA1520">
            <v>262.42994568247298</v>
          </cell>
          <cell r="AB1520">
            <v>259.31722161494173</v>
          </cell>
          <cell r="AC1520">
            <v>296.18162851263304</v>
          </cell>
          <cell r="AD1520">
            <v>4.0286241015203554</v>
          </cell>
          <cell r="AE1520">
            <v>5.8416373657617413</v>
          </cell>
          <cell r="AF1520">
            <v>5.6302351934228732</v>
          </cell>
          <cell r="AG1520">
            <v>5.8543886021334837</v>
          </cell>
          <cell r="AH1520">
            <v>6.051488408352137</v>
          </cell>
        </row>
        <row r="1521">
          <cell r="B1521">
            <v>5945</v>
          </cell>
          <cell r="C1521" t="str">
            <v>LA</v>
          </cell>
          <cell r="D1521" t="str">
            <v>Municipal</v>
          </cell>
          <cell r="E1521">
            <v>0.22158454142499201</v>
          </cell>
          <cell r="F1521">
            <v>0</v>
          </cell>
          <cell r="G1521">
            <v>0</v>
          </cell>
          <cell r="H1521">
            <v>3197.1091208383227</v>
          </cell>
          <cell r="I1521">
            <v>11.608880937499999</v>
          </cell>
          <cell r="J1521">
            <v>0</v>
          </cell>
          <cell r="K1521">
            <v>0</v>
          </cell>
          <cell r="L1521">
            <v>0</v>
          </cell>
          <cell r="M1521">
            <v>0</v>
          </cell>
          <cell r="N1521">
            <v>1.6149612566860518E-2</v>
          </cell>
          <cell r="O1521">
            <v>8666.7516852792996</v>
          </cell>
          <cell r="P1521">
            <v>24096.150837670568</v>
          </cell>
          <cell r="Q1521">
            <v>38655.562690531333</v>
          </cell>
          <cell r="R1521">
            <v>48379.520720243971</v>
          </cell>
          <cell r="S1521">
            <v>116959.7038181658</v>
          </cell>
          <cell r="T1521">
            <v>1923.389263548499</v>
          </cell>
          <cell r="U1521">
            <v>1909.6961010862426</v>
          </cell>
          <cell r="V1521">
            <v>1930.9074082280706</v>
          </cell>
          <cell r="W1521">
            <v>1960.6439076061031</v>
          </cell>
          <cell r="X1521">
            <v>2101.4748820344789</v>
          </cell>
          <cell r="Y1521">
            <v>255.66468381971313</v>
          </cell>
          <cell r="Z1521">
            <v>261.55574468824119</v>
          </cell>
          <cell r="AA1521">
            <v>262.42994568247298</v>
          </cell>
          <cell r="AB1521">
            <v>259.31722161494173</v>
          </cell>
          <cell r="AC1521">
            <v>296.18162851263304</v>
          </cell>
          <cell r="AD1521">
            <v>4.0286241015203554</v>
          </cell>
          <cell r="AE1521">
            <v>5.8416373657617413</v>
          </cell>
          <cell r="AF1521">
            <v>5.6302351934228732</v>
          </cell>
          <cell r="AG1521">
            <v>5.8543886021334837</v>
          </cell>
          <cell r="AH1521">
            <v>6.051488408352137</v>
          </cell>
        </row>
        <row r="1522">
          <cell r="B1522">
            <v>9880</v>
          </cell>
          <cell r="C1522" t="str">
            <v>LA</v>
          </cell>
          <cell r="D1522" t="str">
            <v>Municipal</v>
          </cell>
          <cell r="E1522">
            <v>0.22158454142499201</v>
          </cell>
          <cell r="F1522">
            <v>0</v>
          </cell>
          <cell r="G1522">
            <v>0</v>
          </cell>
          <cell r="H1522">
            <v>3197.1091208383227</v>
          </cell>
          <cell r="I1522">
            <v>11.608880937499999</v>
          </cell>
          <cell r="J1522">
            <v>0</v>
          </cell>
          <cell r="K1522">
            <v>0</v>
          </cell>
          <cell r="L1522">
            <v>0</v>
          </cell>
          <cell r="M1522">
            <v>0</v>
          </cell>
          <cell r="N1522">
            <v>1.6149612566860518E-2</v>
          </cell>
          <cell r="O1522">
            <v>8666.7516852792996</v>
          </cell>
          <cell r="P1522">
            <v>24096.150837670568</v>
          </cell>
          <cell r="Q1522">
            <v>38655.562690531333</v>
          </cell>
          <cell r="R1522">
            <v>48379.520720243971</v>
          </cell>
          <cell r="S1522">
            <v>116959.7038181658</v>
          </cell>
          <cell r="T1522">
            <v>1923.389263548499</v>
          </cell>
          <cell r="U1522">
            <v>1909.6961010862426</v>
          </cell>
          <cell r="V1522">
            <v>1930.9074082280706</v>
          </cell>
          <cell r="W1522">
            <v>1960.6439076061031</v>
          </cell>
          <cell r="X1522">
            <v>2101.4748820344789</v>
          </cell>
          <cell r="Y1522">
            <v>255.66468381971313</v>
          </cell>
          <cell r="Z1522">
            <v>261.55574468824119</v>
          </cell>
          <cell r="AA1522">
            <v>262.42994568247298</v>
          </cell>
          <cell r="AB1522">
            <v>259.31722161494173</v>
          </cell>
          <cell r="AC1522">
            <v>296.18162851263304</v>
          </cell>
          <cell r="AD1522">
            <v>4.0286241015203554</v>
          </cell>
          <cell r="AE1522">
            <v>5.8416373657617413</v>
          </cell>
          <cell r="AF1522">
            <v>5.6302351934228732</v>
          </cell>
          <cell r="AG1522">
            <v>5.8543886021334837</v>
          </cell>
          <cell r="AH1522">
            <v>6.051488408352137</v>
          </cell>
        </row>
        <row r="1523">
          <cell r="B1523">
            <v>10025</v>
          </cell>
          <cell r="C1523" t="str">
            <v>LA</v>
          </cell>
          <cell r="D1523" t="str">
            <v>Municipal</v>
          </cell>
          <cell r="E1523">
            <v>0.22158454142499201</v>
          </cell>
          <cell r="F1523">
            <v>0</v>
          </cell>
          <cell r="G1523">
            <v>0</v>
          </cell>
          <cell r="H1523">
            <v>3197.1091208383227</v>
          </cell>
          <cell r="I1523">
            <v>11.608880937499999</v>
          </cell>
          <cell r="J1523">
            <v>0</v>
          </cell>
          <cell r="K1523">
            <v>0</v>
          </cell>
          <cell r="L1523">
            <v>0</v>
          </cell>
          <cell r="M1523">
            <v>0</v>
          </cell>
          <cell r="N1523">
            <v>1.6149612566860518E-2</v>
          </cell>
          <cell r="O1523">
            <v>8666.7516852792996</v>
          </cell>
          <cell r="P1523">
            <v>24096.150837670568</v>
          </cell>
          <cell r="Q1523">
            <v>38655.562690531333</v>
          </cell>
          <cell r="R1523">
            <v>48379.520720243971</v>
          </cell>
          <cell r="S1523">
            <v>116959.7038181658</v>
          </cell>
          <cell r="T1523">
            <v>1923.389263548499</v>
          </cell>
          <cell r="U1523">
            <v>1909.6961010862426</v>
          </cell>
          <cell r="V1523">
            <v>1930.9074082280706</v>
          </cell>
          <cell r="W1523">
            <v>1960.6439076061031</v>
          </cell>
          <cell r="X1523">
            <v>2101.4748820344789</v>
          </cell>
          <cell r="Y1523">
            <v>255.66468381971313</v>
          </cell>
          <cell r="Z1523">
            <v>261.55574468824119</v>
          </cell>
          <cell r="AA1523">
            <v>262.42994568247298</v>
          </cell>
          <cell r="AB1523">
            <v>259.31722161494173</v>
          </cell>
          <cell r="AC1523">
            <v>296.18162851263304</v>
          </cell>
          <cell r="AD1523">
            <v>4.0286241015203554</v>
          </cell>
          <cell r="AE1523">
            <v>5.8416373657617413</v>
          </cell>
          <cell r="AF1523">
            <v>5.6302351934228732</v>
          </cell>
          <cell r="AG1523">
            <v>5.8543886021334837</v>
          </cell>
          <cell r="AH1523">
            <v>6.051488408352137</v>
          </cell>
        </row>
        <row r="1524">
          <cell r="B1524">
            <v>9096</v>
          </cell>
          <cell r="C1524" t="str">
            <v>LA</v>
          </cell>
          <cell r="D1524" t="str">
            <v>Municipal</v>
          </cell>
          <cell r="E1524">
            <v>0.22158454142499201</v>
          </cell>
          <cell r="F1524">
            <v>1</v>
          </cell>
          <cell r="G1524">
            <v>14446.283007036856</v>
          </cell>
          <cell r="H1524">
            <v>14446.283007036856</v>
          </cell>
          <cell r="I1524">
            <v>11.608880937499999</v>
          </cell>
          <cell r="J1524">
            <v>75353</v>
          </cell>
          <cell r="K1524">
            <v>829390</v>
          </cell>
          <cell r="L1524">
            <v>57412</v>
          </cell>
          <cell r="M1524">
            <v>8.1210445184286037E-2</v>
          </cell>
          <cell r="N1524">
            <v>8.1210445184286037E-2</v>
          </cell>
          <cell r="O1524">
            <v>8666.7516852792996</v>
          </cell>
          <cell r="P1524">
            <v>24096.150837670568</v>
          </cell>
          <cell r="Q1524">
            <v>38655.562690531333</v>
          </cell>
          <cell r="R1524">
            <v>48379.520720243971</v>
          </cell>
          <cell r="S1524">
            <v>116959.7038181658</v>
          </cell>
          <cell r="T1524">
            <v>1923.389263548499</v>
          </cell>
          <cell r="U1524">
            <v>1909.6961010862426</v>
          </cell>
          <cell r="V1524">
            <v>1930.9074082280706</v>
          </cell>
          <cell r="W1524">
            <v>1960.6439076061031</v>
          </cell>
          <cell r="X1524">
            <v>2101.4748820344789</v>
          </cell>
          <cell r="Y1524">
            <v>255.66468381971313</v>
          </cell>
          <cell r="Z1524">
            <v>261.55574468824119</v>
          </cell>
          <cell r="AA1524">
            <v>262.42994568247298</v>
          </cell>
          <cell r="AB1524">
            <v>259.31722161494173</v>
          </cell>
          <cell r="AC1524">
            <v>296.18162851263304</v>
          </cell>
          <cell r="AD1524">
            <v>4.0286241015203554</v>
          </cell>
          <cell r="AE1524">
            <v>5.8416373657617413</v>
          </cell>
          <cell r="AF1524">
            <v>5.6302351934228732</v>
          </cell>
          <cell r="AG1524">
            <v>5.8543886021334837</v>
          </cell>
          <cell r="AH1524">
            <v>6.051488408352137</v>
          </cell>
        </row>
        <row r="1525">
          <cell r="B1525">
            <v>12625</v>
          </cell>
          <cell r="C1525" t="str">
            <v>LA</v>
          </cell>
          <cell r="D1525" t="str">
            <v>Municipal</v>
          </cell>
          <cell r="E1525">
            <v>0.22158454142499201</v>
          </cell>
          <cell r="F1525">
            <v>0</v>
          </cell>
          <cell r="G1525">
            <v>0</v>
          </cell>
          <cell r="H1525">
            <v>3197.1091208383227</v>
          </cell>
          <cell r="I1525">
            <v>11.608880937499999</v>
          </cell>
          <cell r="J1525">
            <v>0</v>
          </cell>
          <cell r="K1525">
            <v>0</v>
          </cell>
          <cell r="L1525">
            <v>0</v>
          </cell>
          <cell r="M1525">
            <v>0</v>
          </cell>
          <cell r="N1525">
            <v>1.6149612566860518E-2</v>
          </cell>
          <cell r="O1525">
            <v>8666.7516852792996</v>
          </cell>
          <cell r="P1525">
            <v>24096.150837670568</v>
          </cell>
          <cell r="Q1525">
            <v>38655.562690531333</v>
          </cell>
          <cell r="R1525">
            <v>48379.520720243971</v>
          </cell>
          <cell r="S1525">
            <v>116959.7038181658</v>
          </cell>
          <cell r="T1525">
            <v>1923.389263548499</v>
          </cell>
          <cell r="U1525">
            <v>1909.6961010862426</v>
          </cell>
          <cell r="V1525">
            <v>1930.9074082280706</v>
          </cell>
          <cell r="W1525">
            <v>1960.6439076061031</v>
          </cell>
          <cell r="X1525">
            <v>2101.4748820344789</v>
          </cell>
          <cell r="Y1525">
            <v>255.66468381971313</v>
          </cell>
          <cell r="Z1525">
            <v>261.55574468824119</v>
          </cell>
          <cell r="AA1525">
            <v>262.42994568247298</v>
          </cell>
          <cell r="AB1525">
            <v>259.31722161494173</v>
          </cell>
          <cell r="AC1525">
            <v>296.18162851263304</v>
          </cell>
          <cell r="AD1525">
            <v>4.0286241015203554</v>
          </cell>
          <cell r="AE1525">
            <v>5.8416373657617413</v>
          </cell>
          <cell r="AF1525">
            <v>5.6302351934228732</v>
          </cell>
          <cell r="AG1525">
            <v>5.8543886021334837</v>
          </cell>
          <cell r="AH1525">
            <v>6.051488408352137</v>
          </cell>
        </row>
        <row r="1526">
          <cell r="B1526">
            <v>13228</v>
          </cell>
          <cell r="C1526" t="str">
            <v>LA</v>
          </cell>
          <cell r="D1526" t="str">
            <v>Municipal</v>
          </cell>
          <cell r="E1526">
            <v>0.22158454142499201</v>
          </cell>
          <cell r="F1526">
            <v>1</v>
          </cell>
          <cell r="G1526">
            <v>12038.962802063535</v>
          </cell>
          <cell r="H1526">
            <v>12038.962802063535</v>
          </cell>
          <cell r="I1526">
            <v>11.608880937499999</v>
          </cell>
          <cell r="J1526">
            <v>7276.9</v>
          </cell>
          <cell r="K1526">
            <v>88679</v>
          </cell>
          <cell r="L1526">
            <v>7366</v>
          </cell>
          <cell r="M1526">
            <v>7.0487576496944024E-2</v>
          </cell>
          <cell r="N1526">
            <v>7.0487576496944024E-2</v>
          </cell>
          <cell r="O1526">
            <v>8666.7516852792996</v>
          </cell>
          <cell r="P1526">
            <v>24096.150837670568</v>
          </cell>
          <cell r="Q1526">
            <v>38655.562690531333</v>
          </cell>
          <cell r="R1526">
            <v>48379.520720243971</v>
          </cell>
          <cell r="S1526">
            <v>116959.7038181658</v>
          </cell>
          <cell r="T1526">
            <v>1923.389263548499</v>
          </cell>
          <cell r="U1526">
            <v>1909.6961010862426</v>
          </cell>
          <cell r="V1526">
            <v>1930.9074082280706</v>
          </cell>
          <cell r="W1526">
            <v>1960.6439076061031</v>
          </cell>
          <cell r="X1526">
            <v>2101.4748820344789</v>
          </cell>
          <cell r="Y1526">
            <v>255.66468381971313</v>
          </cell>
          <cell r="Z1526">
            <v>261.55574468824119</v>
          </cell>
          <cell r="AA1526">
            <v>262.42994568247298</v>
          </cell>
          <cell r="AB1526">
            <v>259.31722161494173</v>
          </cell>
          <cell r="AC1526">
            <v>296.18162851263304</v>
          </cell>
          <cell r="AD1526">
            <v>4.0286241015203554</v>
          </cell>
          <cell r="AE1526">
            <v>5.8416373657617413</v>
          </cell>
          <cell r="AF1526">
            <v>5.6302351934228732</v>
          </cell>
          <cell r="AG1526">
            <v>5.8543886021334837</v>
          </cell>
          <cell r="AH1526">
            <v>6.051488408352137</v>
          </cell>
        </row>
        <row r="1527">
          <cell r="B1527">
            <v>13483</v>
          </cell>
          <cell r="C1527" t="str">
            <v>LA</v>
          </cell>
          <cell r="D1527" t="str">
            <v>Municipal</v>
          </cell>
          <cell r="E1527">
            <v>0.22158454142499201</v>
          </cell>
          <cell r="F1527">
            <v>0</v>
          </cell>
          <cell r="G1527">
            <v>0</v>
          </cell>
          <cell r="H1527">
            <v>3197.1091208383227</v>
          </cell>
          <cell r="I1527">
            <v>11.608880937499999</v>
          </cell>
          <cell r="J1527">
            <v>0</v>
          </cell>
          <cell r="K1527">
            <v>0</v>
          </cell>
          <cell r="L1527">
            <v>0</v>
          </cell>
          <cell r="M1527">
            <v>0</v>
          </cell>
          <cell r="N1527">
            <v>1.6149612566860518E-2</v>
          </cell>
          <cell r="O1527">
            <v>8666.7516852792996</v>
          </cell>
          <cell r="P1527">
            <v>24096.150837670568</v>
          </cell>
          <cell r="Q1527">
            <v>38655.562690531333</v>
          </cell>
          <cell r="R1527">
            <v>48379.520720243971</v>
          </cell>
          <cell r="S1527">
            <v>116959.7038181658</v>
          </cell>
          <cell r="T1527">
            <v>1923.389263548499</v>
          </cell>
          <cell r="U1527">
            <v>1909.6961010862426</v>
          </cell>
          <cell r="V1527">
            <v>1930.9074082280706</v>
          </cell>
          <cell r="W1527">
            <v>1960.6439076061031</v>
          </cell>
          <cell r="X1527">
            <v>2101.4748820344789</v>
          </cell>
          <cell r="Y1527">
            <v>255.66468381971313</v>
          </cell>
          <cell r="Z1527">
            <v>261.55574468824119</v>
          </cell>
          <cell r="AA1527">
            <v>262.42994568247298</v>
          </cell>
          <cell r="AB1527">
            <v>259.31722161494173</v>
          </cell>
          <cell r="AC1527">
            <v>296.18162851263304</v>
          </cell>
          <cell r="AD1527">
            <v>4.0286241015203554</v>
          </cell>
          <cell r="AE1527">
            <v>5.8416373657617413</v>
          </cell>
          <cell r="AF1527">
            <v>5.6302351934228732</v>
          </cell>
          <cell r="AG1527">
            <v>5.8543886021334837</v>
          </cell>
          <cell r="AH1527">
            <v>6.051488408352137</v>
          </cell>
        </row>
        <row r="1528">
          <cell r="B1528">
            <v>15137</v>
          </cell>
          <cell r="C1528" t="str">
            <v>LA</v>
          </cell>
          <cell r="D1528" t="str">
            <v>Municipal</v>
          </cell>
          <cell r="E1528">
            <v>0.22158454142499201</v>
          </cell>
          <cell r="F1528">
            <v>0</v>
          </cell>
          <cell r="G1528">
            <v>0</v>
          </cell>
          <cell r="H1528">
            <v>3197.1091208383227</v>
          </cell>
          <cell r="I1528">
            <v>11.608880937499999</v>
          </cell>
          <cell r="J1528">
            <v>0</v>
          </cell>
          <cell r="K1528">
            <v>0</v>
          </cell>
          <cell r="L1528">
            <v>0</v>
          </cell>
          <cell r="M1528">
            <v>0</v>
          </cell>
          <cell r="N1528">
            <v>1.6149612566860518E-2</v>
          </cell>
          <cell r="O1528">
            <v>8666.7516852792996</v>
          </cell>
          <cell r="P1528">
            <v>24096.150837670568</v>
          </cell>
          <cell r="Q1528">
            <v>38655.562690531333</v>
          </cell>
          <cell r="R1528">
            <v>48379.520720243971</v>
          </cell>
          <cell r="S1528">
            <v>116959.7038181658</v>
          </cell>
          <cell r="T1528">
            <v>1923.389263548499</v>
          </cell>
          <cell r="U1528">
            <v>1909.6961010862426</v>
          </cell>
          <cell r="V1528">
            <v>1930.9074082280706</v>
          </cell>
          <cell r="W1528">
            <v>1960.6439076061031</v>
          </cell>
          <cell r="X1528">
            <v>2101.4748820344789</v>
          </cell>
          <cell r="Y1528">
            <v>255.66468381971313</v>
          </cell>
          <cell r="Z1528">
            <v>261.55574468824119</v>
          </cell>
          <cell r="AA1528">
            <v>262.42994568247298</v>
          </cell>
          <cell r="AB1528">
            <v>259.31722161494173</v>
          </cell>
          <cell r="AC1528">
            <v>296.18162851263304</v>
          </cell>
          <cell r="AD1528">
            <v>4.0286241015203554</v>
          </cell>
          <cell r="AE1528">
            <v>5.8416373657617413</v>
          </cell>
          <cell r="AF1528">
            <v>5.6302351934228732</v>
          </cell>
          <cell r="AG1528">
            <v>5.8543886021334837</v>
          </cell>
          <cell r="AH1528">
            <v>6.051488408352137</v>
          </cell>
        </row>
        <row r="1529">
          <cell r="B1529">
            <v>15728</v>
          </cell>
          <cell r="C1529" t="str">
            <v>LA</v>
          </cell>
          <cell r="D1529" t="str">
            <v>Municipal</v>
          </cell>
          <cell r="E1529">
            <v>0.22158454142499201</v>
          </cell>
          <cell r="F1529">
            <v>0</v>
          </cell>
          <cell r="G1529">
            <v>0</v>
          </cell>
          <cell r="H1529">
            <v>3197.1091208383227</v>
          </cell>
          <cell r="I1529">
            <v>11.608880937499999</v>
          </cell>
          <cell r="J1529">
            <v>0</v>
          </cell>
          <cell r="K1529">
            <v>0</v>
          </cell>
          <cell r="L1529">
            <v>0</v>
          </cell>
          <cell r="M1529">
            <v>0</v>
          </cell>
          <cell r="N1529">
            <v>1.6149612566860518E-2</v>
          </cell>
          <cell r="O1529">
            <v>8666.7516852792996</v>
          </cell>
          <cell r="P1529">
            <v>24096.150837670568</v>
          </cell>
          <cell r="Q1529">
            <v>38655.562690531333</v>
          </cell>
          <cell r="R1529">
            <v>48379.520720243971</v>
          </cell>
          <cell r="S1529">
            <v>116959.7038181658</v>
          </cell>
          <cell r="T1529">
            <v>1923.389263548499</v>
          </cell>
          <cell r="U1529">
            <v>1909.6961010862426</v>
          </cell>
          <cell r="V1529">
            <v>1930.9074082280706</v>
          </cell>
          <cell r="W1529">
            <v>1960.6439076061031</v>
          </cell>
          <cell r="X1529">
            <v>2101.4748820344789</v>
          </cell>
          <cell r="Y1529">
            <v>255.66468381971313</v>
          </cell>
          <cell r="Z1529">
            <v>261.55574468824119</v>
          </cell>
          <cell r="AA1529">
            <v>262.42994568247298</v>
          </cell>
          <cell r="AB1529">
            <v>259.31722161494173</v>
          </cell>
          <cell r="AC1529">
            <v>296.18162851263304</v>
          </cell>
          <cell r="AD1529">
            <v>4.0286241015203554</v>
          </cell>
          <cell r="AE1529">
            <v>5.8416373657617413</v>
          </cell>
          <cell r="AF1529">
            <v>5.6302351934228732</v>
          </cell>
          <cell r="AG1529">
            <v>5.8543886021334837</v>
          </cell>
          <cell r="AH1529">
            <v>6.051488408352137</v>
          </cell>
        </row>
        <row r="1530">
          <cell r="B1530">
            <v>16463</v>
          </cell>
          <cell r="C1530" t="str">
            <v>LA</v>
          </cell>
          <cell r="D1530" t="str">
            <v>Municipal</v>
          </cell>
          <cell r="E1530">
            <v>0.22158454142499201</v>
          </cell>
          <cell r="F1530">
            <v>1</v>
          </cell>
          <cell r="G1530">
            <v>10755.279366476023</v>
          </cell>
          <cell r="H1530">
            <v>10755.279366476023</v>
          </cell>
          <cell r="I1530">
            <v>11.608880937499999</v>
          </cell>
          <cell r="J1530">
            <v>4606</v>
          </cell>
          <cell r="K1530">
            <v>97787</v>
          </cell>
          <cell r="L1530">
            <v>9092</v>
          </cell>
          <cell r="M1530">
            <v>3.414998572606788E-2</v>
          </cell>
          <cell r="N1530">
            <v>3.414998572606788E-2</v>
          </cell>
          <cell r="O1530">
            <v>8666.7516852792996</v>
          </cell>
          <cell r="P1530">
            <v>24096.150837670568</v>
          </cell>
          <cell r="Q1530">
            <v>38655.562690531333</v>
          </cell>
          <cell r="R1530">
            <v>48379.520720243971</v>
          </cell>
          <cell r="S1530">
            <v>116959.7038181658</v>
          </cell>
          <cell r="T1530">
            <v>1923.389263548499</v>
          </cell>
          <cell r="U1530">
            <v>1909.6961010862426</v>
          </cell>
          <cell r="V1530">
            <v>1930.9074082280706</v>
          </cell>
          <cell r="W1530">
            <v>1960.6439076061031</v>
          </cell>
          <cell r="X1530">
            <v>2101.4748820344789</v>
          </cell>
          <cell r="Y1530">
            <v>255.66468381971313</v>
          </cell>
          <cell r="Z1530">
            <v>261.55574468824119</v>
          </cell>
          <cell r="AA1530">
            <v>262.42994568247298</v>
          </cell>
          <cell r="AB1530">
            <v>259.31722161494173</v>
          </cell>
          <cell r="AC1530">
            <v>296.18162851263304</v>
          </cell>
          <cell r="AD1530">
            <v>4.0286241015203554</v>
          </cell>
          <cell r="AE1530">
            <v>5.8416373657617413</v>
          </cell>
          <cell r="AF1530">
            <v>5.6302351934228732</v>
          </cell>
          <cell r="AG1530">
            <v>5.8543886021334837</v>
          </cell>
          <cell r="AH1530">
            <v>6.051488408352137</v>
          </cell>
        </row>
        <row r="1531">
          <cell r="B1531">
            <v>17889</v>
          </cell>
          <cell r="C1531" t="str">
            <v>LA</v>
          </cell>
          <cell r="D1531" t="str">
            <v>Municipal</v>
          </cell>
          <cell r="E1531">
            <v>0.22158454142499201</v>
          </cell>
          <cell r="F1531">
            <v>0</v>
          </cell>
          <cell r="G1531">
            <v>0</v>
          </cell>
          <cell r="H1531">
            <v>3197.1091208383227</v>
          </cell>
          <cell r="I1531">
            <v>11.608880937499999</v>
          </cell>
          <cell r="J1531">
            <v>0</v>
          </cell>
          <cell r="K1531">
            <v>0</v>
          </cell>
          <cell r="L1531">
            <v>0</v>
          </cell>
          <cell r="M1531">
            <v>0</v>
          </cell>
          <cell r="N1531">
            <v>1.6149612566860518E-2</v>
          </cell>
          <cell r="O1531">
            <v>8666.7516852792996</v>
          </cell>
          <cell r="P1531">
            <v>24096.150837670568</v>
          </cell>
          <cell r="Q1531">
            <v>38655.562690531333</v>
          </cell>
          <cell r="R1531">
            <v>48379.520720243971</v>
          </cell>
          <cell r="S1531">
            <v>116959.7038181658</v>
          </cell>
          <cell r="T1531">
            <v>1923.389263548499</v>
          </cell>
          <cell r="U1531">
            <v>1909.6961010862426</v>
          </cell>
          <cell r="V1531">
            <v>1930.9074082280706</v>
          </cell>
          <cell r="W1531">
            <v>1960.6439076061031</v>
          </cell>
          <cell r="X1531">
            <v>2101.4748820344789</v>
          </cell>
          <cell r="Y1531">
            <v>255.66468381971313</v>
          </cell>
          <cell r="Z1531">
            <v>261.55574468824119</v>
          </cell>
          <cell r="AA1531">
            <v>262.42994568247298</v>
          </cell>
          <cell r="AB1531">
            <v>259.31722161494173</v>
          </cell>
          <cell r="AC1531">
            <v>296.18162851263304</v>
          </cell>
          <cell r="AD1531">
            <v>4.0286241015203554</v>
          </cell>
          <cell r="AE1531">
            <v>5.8416373657617413</v>
          </cell>
          <cell r="AF1531">
            <v>5.6302351934228732</v>
          </cell>
          <cell r="AG1531">
            <v>5.8543886021334837</v>
          </cell>
          <cell r="AH1531">
            <v>6.051488408352137</v>
          </cell>
        </row>
        <row r="1532">
          <cell r="B1532">
            <v>30856</v>
          </cell>
          <cell r="C1532" t="str">
            <v>LA</v>
          </cell>
          <cell r="D1532" t="str">
            <v>Municipal</v>
          </cell>
          <cell r="E1532">
            <v>0.22158454142499201</v>
          </cell>
          <cell r="F1532">
            <v>0</v>
          </cell>
          <cell r="G1532">
            <v>0</v>
          </cell>
          <cell r="H1532">
            <v>3197.1091208383227</v>
          </cell>
          <cell r="I1532">
            <v>11.608880937499999</v>
          </cell>
          <cell r="J1532">
            <v>0</v>
          </cell>
          <cell r="K1532">
            <v>0</v>
          </cell>
          <cell r="L1532">
            <v>0</v>
          </cell>
          <cell r="M1532">
            <v>0</v>
          </cell>
          <cell r="N1532">
            <v>1.6149612566860518E-2</v>
          </cell>
          <cell r="O1532">
            <v>8666.7516852792996</v>
          </cell>
          <cell r="P1532">
            <v>24096.150837670568</v>
          </cell>
          <cell r="Q1532">
            <v>38655.562690531333</v>
          </cell>
          <cell r="R1532">
            <v>48379.520720243971</v>
          </cell>
          <cell r="S1532">
            <v>116959.7038181658</v>
          </cell>
          <cell r="T1532">
            <v>1923.389263548499</v>
          </cell>
          <cell r="U1532">
            <v>1909.6961010862426</v>
          </cell>
          <cell r="V1532">
            <v>1930.9074082280706</v>
          </cell>
          <cell r="W1532">
            <v>1960.6439076061031</v>
          </cell>
          <cell r="X1532">
            <v>2101.4748820344789</v>
          </cell>
          <cell r="Y1532">
            <v>255.66468381971313</v>
          </cell>
          <cell r="Z1532">
            <v>261.55574468824119</v>
          </cell>
          <cell r="AA1532">
            <v>262.42994568247298</v>
          </cell>
          <cell r="AB1532">
            <v>259.31722161494173</v>
          </cell>
          <cell r="AC1532">
            <v>296.18162851263304</v>
          </cell>
          <cell r="AD1532">
            <v>4.0286241015203554</v>
          </cell>
          <cell r="AE1532">
            <v>5.8416373657617413</v>
          </cell>
          <cell r="AF1532">
            <v>5.6302351934228732</v>
          </cell>
          <cell r="AG1532">
            <v>5.8543886021334837</v>
          </cell>
          <cell r="AH1532">
            <v>6.051488408352137</v>
          </cell>
        </row>
        <row r="1533">
          <cell r="B1533">
            <v>12927</v>
          </cell>
          <cell r="C1533" t="str">
            <v>LA</v>
          </cell>
          <cell r="D1533" t="str">
            <v>Municipal</v>
          </cell>
          <cell r="E1533">
            <v>0.22158454142499201</v>
          </cell>
          <cell r="F1533">
            <v>0</v>
          </cell>
          <cell r="G1533">
            <v>0</v>
          </cell>
          <cell r="H1533">
            <v>3197.1091208383227</v>
          </cell>
          <cell r="I1533">
            <v>11.608880937499999</v>
          </cell>
          <cell r="J1533">
            <v>0</v>
          </cell>
          <cell r="K1533">
            <v>0</v>
          </cell>
          <cell r="L1533">
            <v>0</v>
          </cell>
          <cell r="M1533">
            <v>0</v>
          </cell>
          <cell r="N1533">
            <v>1.6149612566860518E-2</v>
          </cell>
          <cell r="O1533">
            <v>8666.7516852792996</v>
          </cell>
          <cell r="P1533">
            <v>24096.150837670568</v>
          </cell>
          <cell r="Q1533">
            <v>38655.562690531333</v>
          </cell>
          <cell r="R1533">
            <v>48379.520720243971</v>
          </cell>
          <cell r="S1533">
            <v>116959.7038181658</v>
          </cell>
          <cell r="T1533">
            <v>1923.389263548499</v>
          </cell>
          <cell r="U1533">
            <v>1909.6961010862426</v>
          </cell>
          <cell r="V1533">
            <v>1930.9074082280706</v>
          </cell>
          <cell r="W1533">
            <v>1960.6439076061031</v>
          </cell>
          <cell r="X1533">
            <v>2101.4748820344789</v>
          </cell>
          <cell r="Y1533">
            <v>255.66468381971313</v>
          </cell>
          <cell r="Z1533">
            <v>261.55574468824119</v>
          </cell>
          <cell r="AA1533">
            <v>262.42994568247298</v>
          </cell>
          <cell r="AB1533">
            <v>259.31722161494173</v>
          </cell>
          <cell r="AC1533">
            <v>296.18162851263304</v>
          </cell>
          <cell r="AD1533">
            <v>4.0286241015203554</v>
          </cell>
          <cell r="AE1533">
            <v>5.8416373657617413</v>
          </cell>
          <cell r="AF1533">
            <v>5.6302351934228732</v>
          </cell>
          <cell r="AG1533">
            <v>5.8543886021334837</v>
          </cell>
          <cell r="AH1533">
            <v>6.051488408352137</v>
          </cell>
        </row>
        <row r="1534">
          <cell r="B1534">
            <v>8884</v>
          </cell>
          <cell r="C1534" t="str">
            <v>LA</v>
          </cell>
          <cell r="D1534" t="str">
            <v>Municipal</v>
          </cell>
          <cell r="E1534">
            <v>0.22158454142499201</v>
          </cell>
          <cell r="F1534">
            <v>1</v>
          </cell>
          <cell r="G1534">
            <v>15940.744625065548</v>
          </cell>
          <cell r="H1534">
            <v>15940.744625065548</v>
          </cell>
          <cell r="I1534">
            <v>11.608880937499999</v>
          </cell>
          <cell r="J1534">
            <v>14198</v>
          </cell>
          <cell r="K1534">
            <v>182394</v>
          </cell>
          <cell r="L1534">
            <v>11442</v>
          </cell>
          <cell r="M1534">
            <v>6.9103447546287153E-2</v>
          </cell>
          <cell r="N1534">
            <v>6.9103447546287153E-2</v>
          </cell>
          <cell r="O1534">
            <v>8666.7516852792996</v>
          </cell>
          <cell r="P1534">
            <v>24096.150837670568</v>
          </cell>
          <cell r="Q1534">
            <v>38655.562690531333</v>
          </cell>
          <cell r="R1534">
            <v>48379.520720243971</v>
          </cell>
          <cell r="S1534">
            <v>116959.7038181658</v>
          </cell>
          <cell r="T1534">
            <v>1923.389263548499</v>
          </cell>
          <cell r="U1534">
            <v>1909.6961010862426</v>
          </cell>
          <cell r="V1534">
            <v>1930.9074082280706</v>
          </cell>
          <cell r="W1534">
            <v>1960.6439076061031</v>
          </cell>
          <cell r="X1534">
            <v>2101.4748820344789</v>
          </cell>
          <cell r="Y1534">
            <v>255.66468381971313</v>
          </cell>
          <cell r="Z1534">
            <v>261.55574468824119</v>
          </cell>
          <cell r="AA1534">
            <v>262.42994568247298</v>
          </cell>
          <cell r="AB1534">
            <v>259.31722161494173</v>
          </cell>
          <cell r="AC1534">
            <v>296.18162851263304</v>
          </cell>
          <cell r="AD1534">
            <v>4.0286241015203554</v>
          </cell>
          <cell r="AE1534">
            <v>5.8416373657617413</v>
          </cell>
          <cell r="AF1534">
            <v>5.6302351934228732</v>
          </cell>
          <cell r="AG1534">
            <v>5.8543886021334837</v>
          </cell>
          <cell r="AH1534">
            <v>6.051488408352137</v>
          </cell>
        </row>
        <row r="1535">
          <cell r="B1535">
            <v>2064</v>
          </cell>
          <cell r="C1535" t="str">
            <v>LA</v>
          </cell>
          <cell r="D1535" t="str">
            <v>Municipal</v>
          </cell>
          <cell r="E1535">
            <v>0.22158454142499201</v>
          </cell>
          <cell r="F1535">
            <v>0</v>
          </cell>
          <cell r="G1535">
            <v>0</v>
          </cell>
          <cell r="H1535">
            <v>3197.1091208383227</v>
          </cell>
          <cell r="I1535">
            <v>11.608880937499999</v>
          </cell>
          <cell r="J1535">
            <v>0</v>
          </cell>
          <cell r="K1535">
            <v>0</v>
          </cell>
          <cell r="L1535">
            <v>0</v>
          </cell>
          <cell r="M1535">
            <v>0</v>
          </cell>
          <cell r="N1535">
            <v>1.6149612566860518E-2</v>
          </cell>
          <cell r="O1535">
            <v>8666.7516852792996</v>
          </cell>
          <cell r="P1535">
            <v>24096.150837670568</v>
          </cell>
          <cell r="Q1535">
            <v>38655.562690531333</v>
          </cell>
          <cell r="R1535">
            <v>48379.520720243971</v>
          </cell>
          <cell r="S1535">
            <v>116959.7038181658</v>
          </cell>
          <cell r="T1535">
            <v>1923.389263548499</v>
          </cell>
          <cell r="U1535">
            <v>1909.6961010862426</v>
          </cell>
          <cell r="V1535">
            <v>1930.9074082280706</v>
          </cell>
          <cell r="W1535">
            <v>1960.6439076061031</v>
          </cell>
          <cell r="X1535">
            <v>2101.4748820344789</v>
          </cell>
          <cell r="Y1535">
            <v>255.66468381971313</v>
          </cell>
          <cell r="Z1535">
            <v>261.55574468824119</v>
          </cell>
          <cell r="AA1535">
            <v>262.42994568247298</v>
          </cell>
          <cell r="AB1535">
            <v>259.31722161494173</v>
          </cell>
          <cell r="AC1535">
            <v>296.18162851263304</v>
          </cell>
          <cell r="AD1535">
            <v>4.0286241015203554</v>
          </cell>
          <cell r="AE1535">
            <v>5.8416373657617413</v>
          </cell>
          <cell r="AF1535">
            <v>5.6302351934228732</v>
          </cell>
          <cell r="AG1535">
            <v>5.8543886021334837</v>
          </cell>
          <cell r="AH1535">
            <v>6.051488408352137</v>
          </cell>
        </row>
        <row r="1536">
          <cell r="B1536">
            <v>7760</v>
          </cell>
          <cell r="C1536" t="str">
            <v>LA</v>
          </cell>
          <cell r="D1536" t="str">
            <v>Municipal</v>
          </cell>
          <cell r="E1536">
            <v>0.22158454142499201</v>
          </cell>
          <cell r="F1536">
            <v>0</v>
          </cell>
          <cell r="G1536">
            <v>0</v>
          </cell>
          <cell r="H1536">
            <v>3197.1091208383227</v>
          </cell>
          <cell r="I1536">
            <v>11.608880937499999</v>
          </cell>
          <cell r="J1536">
            <v>0</v>
          </cell>
          <cell r="K1536">
            <v>0</v>
          </cell>
          <cell r="L1536">
            <v>0</v>
          </cell>
          <cell r="M1536">
            <v>0</v>
          </cell>
          <cell r="N1536">
            <v>1.6149612566860518E-2</v>
          </cell>
          <cell r="O1536">
            <v>8666.7516852792996</v>
          </cell>
          <cell r="P1536">
            <v>24096.150837670568</v>
          </cell>
          <cell r="Q1536">
            <v>38655.562690531333</v>
          </cell>
          <cell r="R1536">
            <v>48379.520720243971</v>
          </cell>
          <cell r="S1536">
            <v>116959.7038181658</v>
          </cell>
          <cell r="T1536">
            <v>1923.389263548499</v>
          </cell>
          <cell r="U1536">
            <v>1909.6961010862426</v>
          </cell>
          <cell r="V1536">
            <v>1930.9074082280706</v>
          </cell>
          <cell r="W1536">
            <v>1960.6439076061031</v>
          </cell>
          <cell r="X1536">
            <v>2101.4748820344789</v>
          </cell>
          <cell r="Y1536">
            <v>255.66468381971313</v>
          </cell>
          <cell r="Z1536">
            <v>261.55574468824119</v>
          </cell>
          <cell r="AA1536">
            <v>262.42994568247298</v>
          </cell>
          <cell r="AB1536">
            <v>259.31722161494173</v>
          </cell>
          <cell r="AC1536">
            <v>296.18162851263304</v>
          </cell>
          <cell r="AD1536">
            <v>4.0286241015203554</v>
          </cell>
          <cell r="AE1536">
            <v>5.8416373657617413</v>
          </cell>
          <cell r="AF1536">
            <v>5.6302351934228732</v>
          </cell>
          <cell r="AG1536">
            <v>5.8543886021334837</v>
          </cell>
          <cell r="AH1536">
            <v>6.051488408352137</v>
          </cell>
        </row>
        <row r="1537">
          <cell r="B1537">
            <v>19828</v>
          </cell>
          <cell r="C1537" t="str">
            <v>LA</v>
          </cell>
          <cell r="D1537" t="str">
            <v>Municipal</v>
          </cell>
          <cell r="E1537">
            <v>0.22158454142499201</v>
          </cell>
          <cell r="F1537">
            <v>0</v>
          </cell>
          <cell r="G1537">
            <v>0</v>
          </cell>
          <cell r="H1537">
            <v>3197.1091208383227</v>
          </cell>
          <cell r="I1537">
            <v>11.608880937499999</v>
          </cell>
          <cell r="J1537">
            <v>0</v>
          </cell>
          <cell r="K1537">
            <v>0</v>
          </cell>
          <cell r="L1537">
            <v>0</v>
          </cell>
          <cell r="M1537">
            <v>0</v>
          </cell>
          <cell r="N1537">
            <v>1.6149612566860518E-2</v>
          </cell>
          <cell r="O1537">
            <v>8666.7516852792996</v>
          </cell>
          <cell r="P1537">
            <v>24096.150837670568</v>
          </cell>
          <cell r="Q1537">
            <v>38655.562690531333</v>
          </cell>
          <cell r="R1537">
            <v>48379.520720243971</v>
          </cell>
          <cell r="S1537">
            <v>116959.7038181658</v>
          </cell>
          <cell r="T1537">
            <v>1923.389263548499</v>
          </cell>
          <cell r="U1537">
            <v>1909.6961010862426</v>
          </cell>
          <cell r="V1537">
            <v>1930.9074082280706</v>
          </cell>
          <cell r="W1537">
            <v>1960.6439076061031</v>
          </cell>
          <cell r="X1537">
            <v>2101.4748820344789</v>
          </cell>
          <cell r="Y1537">
            <v>255.66468381971313</v>
          </cell>
          <cell r="Z1537">
            <v>261.55574468824119</v>
          </cell>
          <cell r="AA1537">
            <v>262.42994568247298</v>
          </cell>
          <cell r="AB1537">
            <v>259.31722161494173</v>
          </cell>
          <cell r="AC1537">
            <v>296.18162851263304</v>
          </cell>
          <cell r="AD1537">
            <v>4.0286241015203554</v>
          </cell>
          <cell r="AE1537">
            <v>5.8416373657617413</v>
          </cell>
          <cell r="AF1537">
            <v>5.6302351934228732</v>
          </cell>
          <cell r="AG1537">
            <v>5.8543886021334837</v>
          </cell>
          <cell r="AH1537">
            <v>6.051488408352137</v>
          </cell>
        </row>
        <row r="1538">
          <cell r="B1538">
            <v>19866</v>
          </cell>
          <cell r="C1538" t="str">
            <v>LA</v>
          </cell>
          <cell r="D1538" t="str">
            <v>Municipal</v>
          </cell>
          <cell r="E1538">
            <v>0.22158454142499201</v>
          </cell>
          <cell r="F1538">
            <v>0</v>
          </cell>
          <cell r="G1538">
            <v>0</v>
          </cell>
          <cell r="H1538">
            <v>3197.1091208383227</v>
          </cell>
          <cell r="I1538">
            <v>11.608880937499999</v>
          </cell>
          <cell r="J1538">
            <v>0</v>
          </cell>
          <cell r="K1538">
            <v>0</v>
          </cell>
          <cell r="L1538">
            <v>0</v>
          </cell>
          <cell r="M1538">
            <v>0</v>
          </cell>
          <cell r="N1538">
            <v>1.6149612566860518E-2</v>
          </cell>
          <cell r="O1538">
            <v>8666.7516852792996</v>
          </cell>
          <cell r="P1538">
            <v>24096.150837670568</v>
          </cell>
          <cell r="Q1538">
            <v>38655.562690531333</v>
          </cell>
          <cell r="R1538">
            <v>48379.520720243971</v>
          </cell>
          <cell r="S1538">
            <v>116959.7038181658</v>
          </cell>
          <cell r="T1538">
            <v>1923.389263548499</v>
          </cell>
          <cell r="U1538">
            <v>1909.6961010862426</v>
          </cell>
          <cell r="V1538">
            <v>1930.9074082280706</v>
          </cell>
          <cell r="W1538">
            <v>1960.6439076061031</v>
          </cell>
          <cell r="X1538">
            <v>2101.4748820344789</v>
          </cell>
          <cell r="Y1538">
            <v>255.66468381971313</v>
          </cell>
          <cell r="Z1538">
            <v>261.55574468824119</v>
          </cell>
          <cell r="AA1538">
            <v>262.42994568247298</v>
          </cell>
          <cell r="AB1538">
            <v>259.31722161494173</v>
          </cell>
          <cell r="AC1538">
            <v>296.18162851263304</v>
          </cell>
          <cell r="AD1538">
            <v>4.0286241015203554</v>
          </cell>
          <cell r="AE1538">
            <v>5.8416373657617413</v>
          </cell>
          <cell r="AF1538">
            <v>5.6302351934228732</v>
          </cell>
          <cell r="AG1538">
            <v>5.8543886021334837</v>
          </cell>
          <cell r="AH1538">
            <v>6.051488408352137</v>
          </cell>
        </row>
        <row r="1539">
          <cell r="B1539">
            <v>20343</v>
          </cell>
          <cell r="C1539" t="str">
            <v>LA</v>
          </cell>
          <cell r="D1539" t="str">
            <v>Municipal</v>
          </cell>
          <cell r="E1539">
            <v>0.22158454142499201</v>
          </cell>
          <cell r="F1539">
            <v>0</v>
          </cell>
          <cell r="G1539">
            <v>0</v>
          </cell>
          <cell r="H1539">
            <v>3197.1091208383227</v>
          </cell>
          <cell r="I1539">
            <v>11.608880937499999</v>
          </cell>
          <cell r="J1539">
            <v>0</v>
          </cell>
          <cell r="K1539">
            <v>0</v>
          </cell>
          <cell r="L1539">
            <v>0</v>
          </cell>
          <cell r="M1539">
            <v>0</v>
          </cell>
          <cell r="N1539">
            <v>1.6149612566860518E-2</v>
          </cell>
          <cell r="O1539">
            <v>8666.7516852792996</v>
          </cell>
          <cell r="P1539">
            <v>24096.150837670568</v>
          </cell>
          <cell r="Q1539">
            <v>38655.562690531333</v>
          </cell>
          <cell r="R1539">
            <v>48379.520720243971</v>
          </cell>
          <cell r="S1539">
            <v>116959.7038181658</v>
          </cell>
          <cell r="T1539">
            <v>1923.389263548499</v>
          </cell>
          <cell r="U1539">
            <v>1909.6961010862426</v>
          </cell>
          <cell r="V1539">
            <v>1930.9074082280706</v>
          </cell>
          <cell r="W1539">
            <v>1960.6439076061031</v>
          </cell>
          <cell r="X1539">
            <v>2101.4748820344789</v>
          </cell>
          <cell r="Y1539">
            <v>255.66468381971313</v>
          </cell>
          <cell r="Z1539">
            <v>261.55574468824119</v>
          </cell>
          <cell r="AA1539">
            <v>262.42994568247298</v>
          </cell>
          <cell r="AB1539">
            <v>259.31722161494173</v>
          </cell>
          <cell r="AC1539">
            <v>296.18162851263304</v>
          </cell>
          <cell r="AD1539">
            <v>4.0286241015203554</v>
          </cell>
          <cell r="AE1539">
            <v>5.8416373657617413</v>
          </cell>
          <cell r="AF1539">
            <v>5.6302351934228732</v>
          </cell>
          <cell r="AG1539">
            <v>5.8543886021334837</v>
          </cell>
          <cell r="AH1539">
            <v>6.051488408352137</v>
          </cell>
        </row>
        <row r="1540">
          <cell r="B1540">
            <v>11235</v>
          </cell>
          <cell r="C1540" t="str">
            <v>LA</v>
          </cell>
          <cell r="D1540" t="str">
            <v>Political Subdivision</v>
          </cell>
          <cell r="E1540">
            <v>0.22158454142499201</v>
          </cell>
          <cell r="F1540">
            <v>0</v>
          </cell>
          <cell r="G1540">
            <v>0</v>
          </cell>
          <cell r="H1540">
            <v>0</v>
          </cell>
          <cell r="I1540">
            <v>11.608880937499999</v>
          </cell>
          <cell r="J1540">
            <v>0</v>
          </cell>
          <cell r="K1540">
            <v>0</v>
          </cell>
          <cell r="L1540">
            <v>0</v>
          </cell>
          <cell r="M1540">
            <v>0</v>
          </cell>
          <cell r="N1540">
            <v>0</v>
          </cell>
          <cell r="O1540">
            <v>8666.7516852792996</v>
          </cell>
          <cell r="P1540">
            <v>24096.150837670568</v>
          </cell>
          <cell r="Q1540">
            <v>38655.562690531333</v>
          </cell>
          <cell r="R1540">
            <v>48379.520720243971</v>
          </cell>
          <cell r="S1540">
            <v>116959.7038181658</v>
          </cell>
          <cell r="T1540">
            <v>1923.389263548499</v>
          </cell>
          <cell r="U1540">
            <v>1909.6961010862426</v>
          </cell>
          <cell r="V1540">
            <v>1930.9074082280706</v>
          </cell>
          <cell r="W1540">
            <v>1960.6439076061031</v>
          </cell>
          <cell r="X1540">
            <v>2101.4748820344789</v>
          </cell>
          <cell r="Y1540">
            <v>255.66468381971313</v>
          </cell>
          <cell r="Z1540">
            <v>261.55574468824119</v>
          </cell>
          <cell r="AA1540">
            <v>262.42994568247298</v>
          </cell>
          <cell r="AB1540">
            <v>259.31722161494173</v>
          </cell>
          <cell r="AC1540">
            <v>296.18162851263304</v>
          </cell>
          <cell r="AD1540">
            <v>4.0286241015203554</v>
          </cell>
          <cell r="AE1540">
            <v>5.8416373657617413</v>
          </cell>
          <cell r="AF1540">
            <v>5.6302351934228732</v>
          </cell>
          <cell r="AG1540">
            <v>5.8543886021334837</v>
          </cell>
          <cell r="AH1540">
            <v>6.051488408352137</v>
          </cell>
        </row>
        <row r="1541">
          <cell r="B1541">
            <v>26253</v>
          </cell>
          <cell r="C1541" t="str">
            <v>LA</v>
          </cell>
          <cell r="D1541" t="str">
            <v>Political Subdivision</v>
          </cell>
          <cell r="E1541">
            <v>0.22158454142499201</v>
          </cell>
          <cell r="F1541">
            <v>0</v>
          </cell>
          <cell r="G1541">
            <v>0</v>
          </cell>
          <cell r="H1541">
            <v>0</v>
          </cell>
          <cell r="I1541">
            <v>11.608880937499999</v>
          </cell>
          <cell r="J1541">
            <v>0</v>
          </cell>
          <cell r="K1541">
            <v>0</v>
          </cell>
          <cell r="L1541">
            <v>0</v>
          </cell>
          <cell r="M1541">
            <v>0</v>
          </cell>
          <cell r="N1541">
            <v>0</v>
          </cell>
          <cell r="O1541">
            <v>8666.7516852792996</v>
          </cell>
          <cell r="P1541">
            <v>24096.150837670568</v>
          </cell>
          <cell r="Q1541">
            <v>38655.562690531333</v>
          </cell>
          <cell r="R1541">
            <v>48379.520720243971</v>
          </cell>
          <cell r="S1541">
            <v>116959.7038181658</v>
          </cell>
          <cell r="T1541">
            <v>1923.389263548499</v>
          </cell>
          <cell r="U1541">
            <v>1909.6961010862426</v>
          </cell>
          <cell r="V1541">
            <v>1930.9074082280706</v>
          </cell>
          <cell r="W1541">
            <v>1960.6439076061031</v>
          </cell>
          <cell r="X1541">
            <v>2101.4748820344789</v>
          </cell>
          <cell r="Y1541">
            <v>255.66468381971313</v>
          </cell>
          <cell r="Z1541">
            <v>261.55574468824119</v>
          </cell>
          <cell r="AA1541">
            <v>262.42994568247298</v>
          </cell>
          <cell r="AB1541">
            <v>259.31722161494173</v>
          </cell>
          <cell r="AC1541">
            <v>296.18162851263304</v>
          </cell>
          <cell r="AD1541">
            <v>4.0286241015203554</v>
          </cell>
          <cell r="AE1541">
            <v>5.8416373657617413</v>
          </cell>
          <cell r="AF1541">
            <v>5.6302351934228732</v>
          </cell>
          <cell r="AG1541">
            <v>5.8543886021334837</v>
          </cell>
          <cell r="AH1541">
            <v>6.051488408352137</v>
          </cell>
        </row>
        <row r="1542">
          <cell r="B1542">
            <v>19869</v>
          </cell>
          <cell r="C1542" t="str">
            <v>LA</v>
          </cell>
          <cell r="D1542" t="str">
            <v>Political Subdivision</v>
          </cell>
          <cell r="E1542">
            <v>0.22158454142499201</v>
          </cell>
          <cell r="F1542">
            <v>0</v>
          </cell>
          <cell r="G1542">
            <v>0</v>
          </cell>
          <cell r="H1542">
            <v>0</v>
          </cell>
          <cell r="I1542">
            <v>11.608880937499999</v>
          </cell>
          <cell r="J1542">
            <v>0</v>
          </cell>
          <cell r="K1542">
            <v>0</v>
          </cell>
          <cell r="L1542">
            <v>0</v>
          </cell>
          <cell r="M1542">
            <v>0</v>
          </cell>
          <cell r="N1542">
            <v>0</v>
          </cell>
          <cell r="O1542">
            <v>8666.7516852792996</v>
          </cell>
          <cell r="P1542">
            <v>24096.150837670568</v>
          </cell>
          <cell r="Q1542">
            <v>38655.562690531333</v>
          </cell>
          <cell r="R1542">
            <v>48379.520720243971</v>
          </cell>
          <cell r="S1542">
            <v>116959.7038181658</v>
          </cell>
          <cell r="T1542">
            <v>1923.389263548499</v>
          </cell>
          <cell r="U1542">
            <v>1909.6961010862426</v>
          </cell>
          <cell r="V1542">
            <v>1930.9074082280706</v>
          </cell>
          <cell r="W1542">
            <v>1960.6439076061031</v>
          </cell>
          <cell r="X1542">
            <v>2101.4748820344789</v>
          </cell>
          <cell r="Y1542">
            <v>255.66468381971313</v>
          </cell>
          <cell r="Z1542">
            <v>261.55574468824119</v>
          </cell>
          <cell r="AA1542">
            <v>262.42994568247298</v>
          </cell>
          <cell r="AB1542">
            <v>259.31722161494173</v>
          </cell>
          <cell r="AC1542">
            <v>296.18162851263304</v>
          </cell>
          <cell r="AD1542">
            <v>4.0286241015203554</v>
          </cell>
          <cell r="AE1542">
            <v>5.8416373657617413</v>
          </cell>
          <cell r="AF1542">
            <v>5.6302351934228732</v>
          </cell>
          <cell r="AG1542">
            <v>5.8543886021334837</v>
          </cell>
          <cell r="AH1542">
            <v>6.051488408352137</v>
          </cell>
        </row>
        <row r="1543">
          <cell r="B1543">
            <v>13679</v>
          </cell>
          <cell r="C1543" t="str">
            <v>MA</v>
          </cell>
          <cell r="D1543" t="str">
            <v>Municipal</v>
          </cell>
          <cell r="E1543">
            <v>2.7079964509113461E-2</v>
          </cell>
          <cell r="F1543">
            <v>1</v>
          </cell>
          <cell r="G1543">
            <v>9143.8936898744505</v>
          </cell>
          <cell r="H1543">
            <v>9143.8936898744505</v>
          </cell>
          <cell r="I1543">
            <v>11.608880937499999</v>
          </cell>
          <cell r="J1543">
            <v>16921</v>
          </cell>
          <cell r="K1543">
            <v>112159</v>
          </cell>
          <cell r="L1543">
            <v>12266</v>
          </cell>
          <cell r="M1543">
            <v>0.13563125203548088</v>
          </cell>
          <cell r="N1543">
            <v>0.13563125203548088</v>
          </cell>
          <cell r="O1543">
            <v>12916.016183863372</v>
          </cell>
          <cell r="P1543">
            <v>36691.296324692339</v>
          </cell>
          <cell r="Q1543">
            <v>59524.268039302966</v>
          </cell>
          <cell r="R1543">
            <v>77588.299718503287</v>
          </cell>
          <cell r="S1543">
            <v>174801.99531279932</v>
          </cell>
          <cell r="T1543">
            <v>1221.3035238009513</v>
          </cell>
          <cell r="U1543">
            <v>1463.2246860284401</v>
          </cell>
          <cell r="V1543">
            <v>1585.4423935073532</v>
          </cell>
          <cell r="W1543">
            <v>1683.5052345856207</v>
          </cell>
          <cell r="X1543">
            <v>1838.740923606819</v>
          </cell>
          <cell r="Y1543">
            <v>674.56796637454192</v>
          </cell>
          <cell r="Z1543">
            <v>826.33676307297048</v>
          </cell>
          <cell r="AA1543">
            <v>879.31201449807293</v>
          </cell>
          <cell r="AB1543">
            <v>898.73950305504718</v>
          </cell>
          <cell r="AC1543">
            <v>996.34475775519672</v>
          </cell>
          <cell r="AD1543">
            <v>261.42736441919379</v>
          </cell>
          <cell r="AE1543">
            <v>512.72267884960911</v>
          </cell>
          <cell r="AF1543">
            <v>601.26198610957204</v>
          </cell>
          <cell r="AG1543">
            <v>663.2177437306749</v>
          </cell>
          <cell r="AH1543">
            <v>715.97322150665013</v>
          </cell>
        </row>
        <row r="1544">
          <cell r="B1544">
            <v>18488</v>
          </cell>
          <cell r="C1544" t="str">
            <v>MA</v>
          </cell>
          <cell r="D1544" t="str">
            <v>Municipal</v>
          </cell>
          <cell r="E1544">
            <v>0.21030617023767709</v>
          </cell>
          <cell r="F1544">
            <v>1</v>
          </cell>
          <cell r="G1544">
            <v>8316.3292061179891</v>
          </cell>
          <cell r="H1544">
            <v>8316.3292061179891</v>
          </cell>
          <cell r="I1544">
            <v>11.608880937499999</v>
          </cell>
          <cell r="J1544">
            <v>43918</v>
          </cell>
          <cell r="K1544">
            <v>285458</v>
          </cell>
          <cell r="L1544">
            <v>34325</v>
          </cell>
          <cell r="M1544">
            <v>0.13710003552832203</v>
          </cell>
          <cell r="N1544">
            <v>0.13710003552832203</v>
          </cell>
          <cell r="O1544">
            <v>12916.016183863372</v>
          </cell>
          <cell r="P1544">
            <v>36691.296324692339</v>
          </cell>
          <cell r="Q1544">
            <v>59524.268039302966</v>
          </cell>
          <cell r="R1544">
            <v>77588.299718503287</v>
          </cell>
          <cell r="S1544">
            <v>174801.99531279932</v>
          </cell>
          <cell r="T1544">
            <v>1221.3035238009513</v>
          </cell>
          <cell r="U1544">
            <v>1463.2246860284401</v>
          </cell>
          <cell r="V1544">
            <v>1585.4423935073532</v>
          </cell>
          <cell r="W1544">
            <v>1683.5052345856207</v>
          </cell>
          <cell r="X1544">
            <v>1838.740923606819</v>
          </cell>
          <cell r="Y1544">
            <v>674.56796637454192</v>
          </cell>
          <cell r="Z1544">
            <v>826.33676307297048</v>
          </cell>
          <cell r="AA1544">
            <v>879.31201449807293</v>
          </cell>
          <cell r="AB1544">
            <v>898.73950305504718</v>
          </cell>
          <cell r="AC1544">
            <v>996.34475775519672</v>
          </cell>
          <cell r="AD1544">
            <v>261.42736441919379</v>
          </cell>
          <cell r="AE1544">
            <v>512.72267884960911</v>
          </cell>
          <cell r="AF1544">
            <v>601.26198610957204</v>
          </cell>
          <cell r="AG1544">
            <v>663.2177437306749</v>
          </cell>
          <cell r="AH1544">
            <v>715.97322150665013</v>
          </cell>
        </row>
        <row r="1545">
          <cell r="B1545">
            <v>7554</v>
          </cell>
          <cell r="C1545" t="str">
            <v>MA</v>
          </cell>
          <cell r="D1545" t="str">
            <v>Retail Power Marketer</v>
          </cell>
          <cell r="E1545">
            <v>0.24375525703896048</v>
          </cell>
          <cell r="F1545">
            <v>1</v>
          </cell>
          <cell r="G1545">
            <v>9709.3130940654501</v>
          </cell>
          <cell r="H1545">
            <v>9709.3130940654501</v>
          </cell>
          <cell r="I1545">
            <v>11.608880937499999</v>
          </cell>
          <cell r="J1545">
            <v>606518.9</v>
          </cell>
          <cell r="K1545">
            <v>4613050</v>
          </cell>
          <cell r="L1545">
            <v>475116</v>
          </cell>
          <cell r="M1545">
            <v>0.11713120800641331</v>
          </cell>
          <cell r="N1545">
            <v>0.11713120800641331</v>
          </cell>
          <cell r="O1545">
            <v>12916.016183863372</v>
          </cell>
          <cell r="P1545">
            <v>36691.296324692339</v>
          </cell>
          <cell r="Q1545">
            <v>59524.268039302966</v>
          </cell>
          <cell r="R1545">
            <v>77588.299718503287</v>
          </cell>
          <cell r="S1545">
            <v>174801.99531279932</v>
          </cell>
          <cell r="T1545">
            <v>1221.3035238009513</v>
          </cell>
          <cell r="U1545">
            <v>1463.2246860284401</v>
          </cell>
          <cell r="V1545">
            <v>1585.4423935073532</v>
          </cell>
          <cell r="W1545">
            <v>1683.5052345856207</v>
          </cell>
          <cell r="X1545">
            <v>1838.740923606819</v>
          </cell>
          <cell r="Y1545">
            <v>674.56796637454192</v>
          </cell>
          <cell r="Z1545">
            <v>826.33676307297048</v>
          </cell>
          <cell r="AA1545">
            <v>879.31201449807293</v>
          </cell>
          <cell r="AB1545">
            <v>898.73950305504718</v>
          </cell>
          <cell r="AC1545">
            <v>996.34475775519672</v>
          </cell>
          <cell r="AD1545">
            <v>261.42736441919379</v>
          </cell>
          <cell r="AE1545">
            <v>512.72267884960911</v>
          </cell>
          <cell r="AF1545">
            <v>601.26198610957204</v>
          </cell>
          <cell r="AG1545">
            <v>663.2177437306749</v>
          </cell>
          <cell r="AH1545">
            <v>715.97322150665013</v>
          </cell>
        </row>
        <row r="1546">
          <cell r="B1546">
            <v>11586</v>
          </cell>
          <cell r="C1546" t="str">
            <v>MA</v>
          </cell>
          <cell r="D1546" t="str">
            <v>Municipal</v>
          </cell>
          <cell r="E1546">
            <v>2.7079964509113461E-2</v>
          </cell>
          <cell r="F1546">
            <v>1</v>
          </cell>
          <cell r="G1546">
            <v>9012.8052088985351</v>
          </cell>
          <cell r="H1546">
            <v>9012.8052088985351</v>
          </cell>
          <cell r="I1546">
            <v>11.608880937499999</v>
          </cell>
          <cell r="J1546">
            <v>10046</v>
          </cell>
          <cell r="K1546">
            <v>83053</v>
          </cell>
          <cell r="L1546">
            <v>9215</v>
          </cell>
          <cell r="M1546">
            <v>0.10550238938907987</v>
          </cell>
          <cell r="N1546">
            <v>0.10550238938907987</v>
          </cell>
          <cell r="O1546">
            <v>12916.016183863372</v>
          </cell>
          <cell r="P1546">
            <v>36691.296324692339</v>
          </cell>
          <cell r="Q1546">
            <v>59524.268039302966</v>
          </cell>
          <cell r="R1546">
            <v>77588.299718503287</v>
          </cell>
          <cell r="S1546">
            <v>174801.99531279932</v>
          </cell>
          <cell r="T1546">
            <v>1221.3035238009513</v>
          </cell>
          <cell r="U1546">
            <v>1463.2246860284401</v>
          </cell>
          <cell r="V1546">
            <v>1585.4423935073532</v>
          </cell>
          <cell r="W1546">
            <v>1683.5052345856207</v>
          </cell>
          <cell r="X1546">
            <v>1838.740923606819</v>
          </cell>
          <cell r="Y1546">
            <v>674.56796637454192</v>
          </cell>
          <cell r="Z1546">
            <v>826.33676307297048</v>
          </cell>
          <cell r="AA1546">
            <v>879.31201449807293</v>
          </cell>
          <cell r="AB1546">
            <v>898.73950305504718</v>
          </cell>
          <cell r="AC1546">
            <v>996.34475775519672</v>
          </cell>
          <cell r="AD1546">
            <v>261.42736441919379</v>
          </cell>
          <cell r="AE1546">
            <v>512.72267884960911</v>
          </cell>
          <cell r="AF1546">
            <v>601.26198610957204</v>
          </cell>
          <cell r="AG1546">
            <v>663.2177437306749</v>
          </cell>
          <cell r="AH1546">
            <v>715.97322150665013</v>
          </cell>
        </row>
        <row r="1547">
          <cell r="B1547">
            <v>20310</v>
          </cell>
          <cell r="C1547" t="str">
            <v>MA</v>
          </cell>
          <cell r="D1547" t="str">
            <v>Municipal</v>
          </cell>
          <cell r="E1547">
            <v>2.7079964509113461E-2</v>
          </cell>
          <cell r="F1547">
            <v>1</v>
          </cell>
          <cell r="G1547">
            <v>12056.494014990491</v>
          </cell>
          <cell r="H1547">
            <v>12056.494014990491</v>
          </cell>
          <cell r="I1547">
            <v>11.608880937499999</v>
          </cell>
          <cell r="J1547">
            <v>16011</v>
          </cell>
          <cell r="K1547">
            <v>107773</v>
          </cell>
          <cell r="L1547">
            <v>8939</v>
          </cell>
          <cell r="M1547">
            <v>0.13700777151602211</v>
          </cell>
          <cell r="N1547">
            <v>0.13700777151602211</v>
          </cell>
          <cell r="O1547">
            <v>12916.016183863372</v>
          </cell>
          <cell r="P1547">
            <v>36691.296324692339</v>
          </cell>
          <cell r="Q1547">
            <v>59524.268039302966</v>
          </cell>
          <cell r="R1547">
            <v>77588.299718503287</v>
          </cell>
          <cell r="S1547">
            <v>174801.99531279932</v>
          </cell>
          <cell r="T1547">
            <v>1221.3035238009513</v>
          </cell>
          <cell r="U1547">
            <v>1463.2246860284401</v>
          </cell>
          <cell r="V1547">
            <v>1585.4423935073532</v>
          </cell>
          <cell r="W1547">
            <v>1683.5052345856207</v>
          </cell>
          <cell r="X1547">
            <v>1838.740923606819</v>
          </cell>
          <cell r="Y1547">
            <v>674.56796637454192</v>
          </cell>
          <cell r="Z1547">
            <v>826.33676307297048</v>
          </cell>
          <cell r="AA1547">
            <v>879.31201449807293</v>
          </cell>
          <cell r="AB1547">
            <v>898.73950305504718</v>
          </cell>
          <cell r="AC1547">
            <v>996.34475775519672</v>
          </cell>
          <cell r="AD1547">
            <v>261.42736441919379</v>
          </cell>
          <cell r="AE1547">
            <v>512.72267884960911</v>
          </cell>
          <cell r="AF1547">
            <v>601.26198610957204</v>
          </cell>
          <cell r="AG1547">
            <v>663.2177437306749</v>
          </cell>
          <cell r="AH1547">
            <v>715.97322150665013</v>
          </cell>
        </row>
        <row r="1548">
          <cell r="B1548">
            <v>59472</v>
          </cell>
          <cell r="C1548" t="str">
            <v>MA</v>
          </cell>
          <cell r="D1548" t="str">
            <v>Retail Power Marketer</v>
          </cell>
          <cell r="E1548">
            <v>2.7079964509113461E-2</v>
          </cell>
          <cell r="F1548">
            <v>1</v>
          </cell>
          <cell r="G1548">
            <v>1247.8632478632478</v>
          </cell>
          <cell r="H1548">
            <v>1247.8632478632478</v>
          </cell>
          <cell r="I1548">
            <v>11.608880937499999</v>
          </cell>
          <cell r="J1548">
            <v>27.5</v>
          </cell>
          <cell r="K1548">
            <v>146</v>
          </cell>
          <cell r="L1548">
            <v>117</v>
          </cell>
          <cell r="M1548">
            <v>7.6720076464041123E-2</v>
          </cell>
          <cell r="N1548">
            <v>7.6720076464041123E-2</v>
          </cell>
          <cell r="O1548">
            <v>12916.016183863372</v>
          </cell>
          <cell r="P1548">
            <v>36691.296324692339</v>
          </cell>
          <cell r="Q1548">
            <v>59524.268039302966</v>
          </cell>
          <cell r="R1548">
            <v>77588.299718503287</v>
          </cell>
          <cell r="S1548">
            <v>174801.99531279932</v>
          </cell>
          <cell r="T1548">
            <v>1221.3035238009513</v>
          </cell>
          <cell r="U1548">
            <v>1463.2246860284401</v>
          </cell>
          <cell r="V1548">
            <v>1585.4423935073532</v>
          </cell>
          <cell r="W1548">
            <v>1683.5052345856207</v>
          </cell>
          <cell r="X1548">
            <v>1838.740923606819</v>
          </cell>
          <cell r="Y1548">
            <v>674.56796637454192</v>
          </cell>
          <cell r="Z1548">
            <v>826.33676307297048</v>
          </cell>
          <cell r="AA1548">
            <v>879.31201449807293</v>
          </cell>
          <cell r="AB1548">
            <v>898.73950305504718</v>
          </cell>
          <cell r="AC1548">
            <v>996.34475775519672</v>
          </cell>
          <cell r="AD1548">
            <v>261.42736441919379</v>
          </cell>
          <cell r="AE1548">
            <v>512.72267884960911</v>
          </cell>
          <cell r="AF1548">
            <v>601.26198610957204</v>
          </cell>
          <cell r="AG1548">
            <v>663.2177437306749</v>
          </cell>
          <cell r="AH1548">
            <v>715.97322150665013</v>
          </cell>
        </row>
        <row r="1549">
          <cell r="B1549">
            <v>55813</v>
          </cell>
          <cell r="C1549" t="str">
            <v>MA</v>
          </cell>
          <cell r="D1549" t="str">
            <v>Retail Power Marketer</v>
          </cell>
          <cell r="E1549">
            <v>2.7079964509113461E-2</v>
          </cell>
          <cell r="F1549">
            <v>0</v>
          </cell>
          <cell r="G1549">
            <v>0</v>
          </cell>
          <cell r="H1549">
            <v>5906.5675200083388</v>
          </cell>
          <cell r="I1549">
            <v>11.608880937499999</v>
          </cell>
          <cell r="J1549">
            <v>0</v>
          </cell>
          <cell r="K1549">
            <v>0</v>
          </cell>
          <cell r="L1549">
            <v>0</v>
          </cell>
          <cell r="M1549">
            <v>0</v>
          </cell>
          <cell r="N1549">
            <v>6.1292398579380084E-2</v>
          </cell>
          <cell r="O1549">
            <v>12916.016183863372</v>
          </cell>
          <cell r="P1549">
            <v>36691.296324692339</v>
          </cell>
          <cell r="Q1549">
            <v>59524.268039302966</v>
          </cell>
          <cell r="R1549">
            <v>77588.299718503287</v>
          </cell>
          <cell r="S1549">
            <v>174801.99531279932</v>
          </cell>
          <cell r="T1549">
            <v>1221.3035238009513</v>
          </cell>
          <cell r="U1549">
            <v>1463.2246860284401</v>
          </cell>
          <cell r="V1549">
            <v>1585.4423935073532</v>
          </cell>
          <cell r="W1549">
            <v>1683.5052345856207</v>
          </cell>
          <cell r="X1549">
            <v>1838.740923606819</v>
          </cell>
          <cell r="Y1549">
            <v>674.56796637454192</v>
          </cell>
          <cell r="Z1549">
            <v>826.33676307297048</v>
          </cell>
          <cell r="AA1549">
            <v>879.31201449807293</v>
          </cell>
          <cell r="AB1549">
            <v>898.73950305504718</v>
          </cell>
          <cell r="AC1549">
            <v>996.34475775519672</v>
          </cell>
          <cell r="AD1549">
            <v>261.42736441919379</v>
          </cell>
          <cell r="AE1549">
            <v>512.72267884960911</v>
          </cell>
          <cell r="AF1549">
            <v>601.26198610957204</v>
          </cell>
          <cell r="AG1549">
            <v>663.2177437306749</v>
          </cell>
          <cell r="AH1549">
            <v>715.97322150665013</v>
          </cell>
        </row>
        <row r="1550">
          <cell r="B1550">
            <v>54862</v>
          </cell>
          <cell r="C1550" t="str">
            <v>MA</v>
          </cell>
          <cell r="D1550" t="str">
            <v>Retail Power Marketer</v>
          </cell>
          <cell r="E1550">
            <v>2.7079964509113461E-2</v>
          </cell>
          <cell r="F1550">
            <v>1</v>
          </cell>
          <cell r="G1550">
            <v>16286.043621201186</v>
          </cell>
          <cell r="H1550">
            <v>16286.043621201186</v>
          </cell>
          <cell r="I1550">
            <v>11.608880937499999</v>
          </cell>
          <cell r="J1550">
            <v>266768.09999999998</v>
          </cell>
          <cell r="K1550">
            <v>2437239</v>
          </cell>
          <cell r="L1550">
            <v>149652</v>
          </cell>
          <cell r="M1550">
            <v>0.10090130389317378</v>
          </cell>
          <cell r="N1550">
            <v>0.10090130389317378</v>
          </cell>
          <cell r="O1550">
            <v>12916.016183863372</v>
          </cell>
          <cell r="P1550">
            <v>36691.296324692339</v>
          </cell>
          <cell r="Q1550">
            <v>59524.268039302966</v>
          </cell>
          <cell r="R1550">
            <v>77588.299718503287</v>
          </cell>
          <cell r="S1550">
            <v>174801.99531279932</v>
          </cell>
          <cell r="T1550">
            <v>1221.3035238009513</v>
          </cell>
          <cell r="U1550">
            <v>1463.2246860284401</v>
          </cell>
          <cell r="V1550">
            <v>1585.4423935073532</v>
          </cell>
          <cell r="W1550">
            <v>1683.5052345856207</v>
          </cell>
          <cell r="X1550">
            <v>1838.740923606819</v>
          </cell>
          <cell r="Y1550">
            <v>674.56796637454192</v>
          </cell>
          <cell r="Z1550">
            <v>826.33676307297048</v>
          </cell>
          <cell r="AA1550">
            <v>879.31201449807293</v>
          </cell>
          <cell r="AB1550">
            <v>898.73950305504718</v>
          </cell>
          <cell r="AC1550">
            <v>996.34475775519672</v>
          </cell>
          <cell r="AD1550">
            <v>261.42736441919379</v>
          </cell>
          <cell r="AE1550">
            <v>512.72267884960911</v>
          </cell>
          <cell r="AF1550">
            <v>601.26198610957204</v>
          </cell>
          <cell r="AG1550">
            <v>663.2177437306749</v>
          </cell>
          <cell r="AH1550">
            <v>715.97322150665013</v>
          </cell>
        </row>
        <row r="1551">
          <cell r="B1551">
            <v>57313</v>
          </cell>
          <cell r="C1551" t="str">
            <v>MA</v>
          </cell>
          <cell r="D1551" t="str">
            <v>Behind the Meter</v>
          </cell>
          <cell r="E1551">
            <v>2.7079964509113461E-2</v>
          </cell>
          <cell r="F1551">
            <v>1</v>
          </cell>
          <cell r="G1551">
            <v>7721.5259362642473</v>
          </cell>
          <cell r="H1551">
            <v>7721.5259362642473</v>
          </cell>
          <cell r="I1551">
            <v>11.608880937499999</v>
          </cell>
          <cell r="J1551">
            <v>380666.2</v>
          </cell>
          <cell r="K1551">
            <v>2489613</v>
          </cell>
          <cell r="L1551">
            <v>322425</v>
          </cell>
          <cell r="M1551">
            <v>0.13486042961886799</v>
          </cell>
          <cell r="N1551">
            <v>0.13486042961886799</v>
          </cell>
          <cell r="O1551">
            <v>12916.016183863372</v>
          </cell>
          <cell r="P1551">
            <v>36691.296324692339</v>
          </cell>
          <cell r="Q1551">
            <v>59524.268039302966</v>
          </cell>
          <cell r="R1551">
            <v>77588.299718503287</v>
          </cell>
          <cell r="S1551">
            <v>174801.99531279932</v>
          </cell>
          <cell r="T1551">
            <v>1221.3035238009513</v>
          </cell>
          <cell r="U1551">
            <v>1463.2246860284401</v>
          </cell>
          <cell r="V1551">
            <v>1585.4423935073532</v>
          </cell>
          <cell r="W1551">
            <v>1683.5052345856207</v>
          </cell>
          <cell r="X1551">
            <v>1838.740923606819</v>
          </cell>
          <cell r="Y1551">
            <v>674.56796637454192</v>
          </cell>
          <cell r="Z1551">
            <v>826.33676307297048</v>
          </cell>
          <cell r="AA1551">
            <v>879.31201449807293</v>
          </cell>
          <cell r="AB1551">
            <v>898.73950305504718</v>
          </cell>
          <cell r="AC1551">
            <v>996.34475775519672</v>
          </cell>
          <cell r="AD1551">
            <v>261.42736441919379</v>
          </cell>
          <cell r="AE1551">
            <v>512.72267884960911</v>
          </cell>
          <cell r="AF1551">
            <v>601.26198610957204</v>
          </cell>
          <cell r="AG1551">
            <v>663.2177437306749</v>
          </cell>
          <cell r="AH1551">
            <v>715.97322150665013</v>
          </cell>
        </row>
        <row r="1552">
          <cell r="B1552">
            <v>59086</v>
          </cell>
          <cell r="C1552" t="str">
            <v>MA</v>
          </cell>
          <cell r="D1552" t="str">
            <v>Behind the Meter</v>
          </cell>
          <cell r="E1552">
            <v>2.7079964509113461E-2</v>
          </cell>
          <cell r="F1552">
            <v>0</v>
          </cell>
          <cell r="G1552">
            <v>0</v>
          </cell>
          <cell r="H1552">
            <v>4157.9646876664583</v>
          </cell>
          <cell r="I1552">
            <v>11.608880937499999</v>
          </cell>
          <cell r="J1552">
            <v>0</v>
          </cell>
          <cell r="K1552">
            <v>0</v>
          </cell>
          <cell r="L1552">
            <v>0</v>
          </cell>
          <cell r="M1552">
            <v>0</v>
          </cell>
          <cell r="N1552">
            <v>8.2161911367598844E-2</v>
          </cell>
          <cell r="O1552">
            <v>12916.016183863372</v>
          </cell>
          <cell r="P1552">
            <v>36691.296324692339</v>
          </cell>
          <cell r="Q1552">
            <v>59524.268039302966</v>
          </cell>
          <cell r="R1552">
            <v>77588.299718503287</v>
          </cell>
          <cell r="S1552">
            <v>174801.99531279932</v>
          </cell>
          <cell r="T1552">
            <v>1221.3035238009513</v>
          </cell>
          <cell r="U1552">
            <v>1463.2246860284401</v>
          </cell>
          <cell r="V1552">
            <v>1585.4423935073532</v>
          </cell>
          <cell r="W1552">
            <v>1683.5052345856207</v>
          </cell>
          <cell r="X1552">
            <v>1838.740923606819</v>
          </cell>
          <cell r="Y1552">
            <v>674.56796637454192</v>
          </cell>
          <cell r="Z1552">
            <v>826.33676307297048</v>
          </cell>
          <cell r="AA1552">
            <v>879.31201449807293</v>
          </cell>
          <cell r="AB1552">
            <v>898.73950305504718</v>
          </cell>
          <cell r="AC1552">
            <v>996.34475775519672</v>
          </cell>
          <cell r="AD1552">
            <v>261.42736441919379</v>
          </cell>
          <cell r="AE1552">
            <v>512.72267884960911</v>
          </cell>
          <cell r="AF1552">
            <v>601.26198610957204</v>
          </cell>
          <cell r="AG1552">
            <v>663.2177437306749</v>
          </cell>
          <cell r="AH1552">
            <v>715.97322150665013</v>
          </cell>
        </row>
        <row r="1553">
          <cell r="B1553">
            <v>59139</v>
          </cell>
          <cell r="C1553" t="str">
            <v>MA</v>
          </cell>
          <cell r="D1553" t="str">
            <v>Behind the Meter</v>
          </cell>
          <cell r="E1553">
            <v>2.7079964509113461E-2</v>
          </cell>
          <cell r="F1553">
            <v>0</v>
          </cell>
          <cell r="G1553">
            <v>0</v>
          </cell>
          <cell r="H1553">
            <v>4157.9646876664583</v>
          </cell>
          <cell r="I1553">
            <v>11.608880937499999</v>
          </cell>
          <cell r="J1553">
            <v>0</v>
          </cell>
          <cell r="K1553">
            <v>0</v>
          </cell>
          <cell r="L1553">
            <v>0</v>
          </cell>
          <cell r="M1553">
            <v>0</v>
          </cell>
          <cell r="N1553">
            <v>8.2161911367598844E-2</v>
          </cell>
          <cell r="O1553">
            <v>12916.016183863372</v>
          </cell>
          <cell r="P1553">
            <v>36691.296324692339</v>
          </cell>
          <cell r="Q1553">
            <v>59524.268039302966</v>
          </cell>
          <cell r="R1553">
            <v>77588.299718503287</v>
          </cell>
          <cell r="S1553">
            <v>174801.99531279932</v>
          </cell>
          <cell r="T1553">
            <v>1221.3035238009513</v>
          </cell>
          <cell r="U1553">
            <v>1463.2246860284401</v>
          </cell>
          <cell r="V1553">
            <v>1585.4423935073532</v>
          </cell>
          <cell r="W1553">
            <v>1683.5052345856207</v>
          </cell>
          <cell r="X1553">
            <v>1838.740923606819</v>
          </cell>
          <cell r="Y1553">
            <v>674.56796637454192</v>
          </cell>
          <cell r="Z1553">
            <v>826.33676307297048</v>
          </cell>
          <cell r="AA1553">
            <v>879.31201449807293</v>
          </cell>
          <cell r="AB1553">
            <v>898.73950305504718</v>
          </cell>
          <cell r="AC1553">
            <v>996.34475775519672</v>
          </cell>
          <cell r="AD1553">
            <v>261.42736441919379</v>
          </cell>
          <cell r="AE1553">
            <v>512.72267884960911</v>
          </cell>
          <cell r="AF1553">
            <v>601.26198610957204</v>
          </cell>
          <cell r="AG1553">
            <v>663.2177437306749</v>
          </cell>
          <cell r="AH1553">
            <v>715.97322150665013</v>
          </cell>
        </row>
        <row r="1554">
          <cell r="B1554">
            <v>59579</v>
          </cell>
          <cell r="C1554" t="str">
            <v>MA</v>
          </cell>
          <cell r="D1554" t="str">
            <v>Behind the Meter</v>
          </cell>
          <cell r="E1554">
            <v>2.7079964509113461E-2</v>
          </cell>
          <cell r="F1554">
            <v>1</v>
          </cell>
          <cell r="G1554">
            <v>8836.6321169955991</v>
          </cell>
          <cell r="H1554">
            <v>8836.6321169955991</v>
          </cell>
          <cell r="I1554">
            <v>11.608880937499999</v>
          </cell>
          <cell r="J1554">
            <v>117174.7</v>
          </cell>
          <cell r="K1554">
            <v>622364</v>
          </cell>
          <cell r="L1554">
            <v>70430</v>
          </cell>
          <cell r="M1554">
            <v>0.17250891469760862</v>
          </cell>
          <cell r="N1554">
            <v>0.17250891469760862</v>
          </cell>
          <cell r="O1554">
            <v>12916.016183863372</v>
          </cell>
          <cell r="P1554">
            <v>36691.296324692339</v>
          </cell>
          <cell r="Q1554">
            <v>59524.268039302966</v>
          </cell>
          <cell r="R1554">
            <v>77588.299718503287</v>
          </cell>
          <cell r="S1554">
            <v>174801.99531279932</v>
          </cell>
          <cell r="T1554">
            <v>1221.3035238009513</v>
          </cell>
          <cell r="U1554">
            <v>1463.2246860284401</v>
          </cell>
          <cell r="V1554">
            <v>1585.4423935073532</v>
          </cell>
          <cell r="W1554">
            <v>1683.5052345856207</v>
          </cell>
          <cell r="X1554">
            <v>1838.740923606819</v>
          </cell>
          <cell r="Y1554">
            <v>674.56796637454192</v>
          </cell>
          <cell r="Z1554">
            <v>826.33676307297048</v>
          </cell>
          <cell r="AA1554">
            <v>879.31201449807293</v>
          </cell>
          <cell r="AB1554">
            <v>898.73950305504718</v>
          </cell>
          <cell r="AC1554">
            <v>996.34475775519672</v>
          </cell>
          <cell r="AD1554">
            <v>261.42736441919379</v>
          </cell>
          <cell r="AE1554">
            <v>512.72267884960911</v>
          </cell>
          <cell r="AF1554">
            <v>601.26198610957204</v>
          </cell>
          <cell r="AG1554">
            <v>663.2177437306749</v>
          </cell>
          <cell r="AH1554">
            <v>715.97322150665013</v>
          </cell>
        </row>
        <row r="1555">
          <cell r="B1555">
            <v>59580</v>
          </cell>
          <cell r="C1555" t="str">
            <v>MA</v>
          </cell>
          <cell r="D1555" t="str">
            <v>Behind the Meter</v>
          </cell>
          <cell r="E1555">
            <v>2.7079964509113461E-2</v>
          </cell>
          <cell r="F1555">
            <v>1</v>
          </cell>
          <cell r="G1555">
            <v>9861.0838183054948</v>
          </cell>
          <cell r="H1555">
            <v>9861.0838183054948</v>
          </cell>
          <cell r="I1555">
            <v>11.608880937499999</v>
          </cell>
          <cell r="J1555">
            <v>124190.7</v>
          </cell>
          <cell r="K1555">
            <v>782832</v>
          </cell>
          <cell r="L1555">
            <v>79386</v>
          </cell>
          <cell r="M1555">
            <v>0.14451594791059574</v>
          </cell>
          <cell r="N1555">
            <v>0.14451594791059574</v>
          </cell>
          <cell r="O1555">
            <v>12916.016183863372</v>
          </cell>
          <cell r="P1555">
            <v>36691.296324692339</v>
          </cell>
          <cell r="Q1555">
            <v>59524.268039302966</v>
          </cell>
          <cell r="R1555">
            <v>77588.299718503287</v>
          </cell>
          <cell r="S1555">
            <v>174801.99531279932</v>
          </cell>
          <cell r="T1555">
            <v>1221.3035238009513</v>
          </cell>
          <cell r="U1555">
            <v>1463.2246860284401</v>
          </cell>
          <cell r="V1555">
            <v>1585.4423935073532</v>
          </cell>
          <cell r="W1555">
            <v>1683.5052345856207</v>
          </cell>
          <cell r="X1555">
            <v>1838.740923606819</v>
          </cell>
          <cell r="Y1555">
            <v>674.56796637454192</v>
          </cell>
          <cell r="Z1555">
            <v>826.33676307297048</v>
          </cell>
          <cell r="AA1555">
            <v>879.31201449807293</v>
          </cell>
          <cell r="AB1555">
            <v>898.73950305504718</v>
          </cell>
          <cell r="AC1555">
            <v>996.34475775519672</v>
          </cell>
          <cell r="AD1555">
            <v>261.42736441919379</v>
          </cell>
          <cell r="AE1555">
            <v>512.72267884960911</v>
          </cell>
          <cell r="AF1555">
            <v>601.26198610957204</v>
          </cell>
          <cell r="AG1555">
            <v>663.2177437306749</v>
          </cell>
          <cell r="AH1555">
            <v>715.97322150665013</v>
          </cell>
        </row>
        <row r="1556">
          <cell r="B1556">
            <v>59622</v>
          </cell>
          <cell r="C1556" t="str">
            <v>MA</v>
          </cell>
          <cell r="D1556" t="str">
            <v>Behind the Meter</v>
          </cell>
          <cell r="E1556">
            <v>2.7079964509113461E-2</v>
          </cell>
          <cell r="F1556">
            <v>0</v>
          </cell>
          <cell r="G1556">
            <v>0</v>
          </cell>
          <cell r="H1556">
            <v>4157.9646876664583</v>
          </cell>
          <cell r="I1556">
            <v>11.608880937499999</v>
          </cell>
          <cell r="J1556">
            <v>0</v>
          </cell>
          <cell r="K1556">
            <v>0</v>
          </cell>
          <cell r="L1556">
            <v>0</v>
          </cell>
          <cell r="M1556">
            <v>0</v>
          </cell>
          <cell r="N1556">
            <v>8.2161911367598844E-2</v>
          </cell>
          <cell r="O1556">
            <v>12916.016183863372</v>
          </cell>
          <cell r="P1556">
            <v>36691.296324692339</v>
          </cell>
          <cell r="Q1556">
            <v>59524.268039302966</v>
          </cell>
          <cell r="R1556">
            <v>77588.299718503287</v>
          </cell>
          <cell r="S1556">
            <v>174801.99531279932</v>
          </cell>
          <cell r="T1556">
            <v>1221.3035238009513</v>
          </cell>
          <cell r="U1556">
            <v>1463.2246860284401</v>
          </cell>
          <cell r="V1556">
            <v>1585.4423935073532</v>
          </cell>
          <cell r="W1556">
            <v>1683.5052345856207</v>
          </cell>
          <cell r="X1556">
            <v>1838.740923606819</v>
          </cell>
          <cell r="Y1556">
            <v>674.56796637454192</v>
          </cell>
          <cell r="Z1556">
            <v>826.33676307297048</v>
          </cell>
          <cell r="AA1556">
            <v>879.31201449807293</v>
          </cell>
          <cell r="AB1556">
            <v>898.73950305504718</v>
          </cell>
          <cell r="AC1556">
            <v>996.34475775519672</v>
          </cell>
          <cell r="AD1556">
            <v>261.42736441919379</v>
          </cell>
          <cell r="AE1556">
            <v>512.72267884960911</v>
          </cell>
          <cell r="AF1556">
            <v>601.26198610957204</v>
          </cell>
          <cell r="AG1556">
            <v>663.2177437306749</v>
          </cell>
          <cell r="AH1556">
            <v>715.97322150665013</v>
          </cell>
        </row>
        <row r="1557">
          <cell r="B1557">
            <v>59624</v>
          </cell>
          <cell r="C1557" t="str">
            <v>MA</v>
          </cell>
          <cell r="D1557" t="str">
            <v>Behind the Meter</v>
          </cell>
          <cell r="E1557">
            <v>2.7079964509113461E-2</v>
          </cell>
          <cell r="F1557">
            <v>1</v>
          </cell>
          <cell r="G1557">
            <v>6331.8519765451838</v>
          </cell>
          <cell r="H1557">
            <v>6331.8519765451838</v>
          </cell>
          <cell r="I1557">
            <v>11.608880937499999</v>
          </cell>
          <cell r="J1557">
            <v>170406.30000000002</v>
          </cell>
          <cell r="K1557">
            <v>1128431</v>
          </cell>
          <cell r="L1557">
            <v>178215</v>
          </cell>
          <cell r="M1557">
            <v>0.12901079410675642</v>
          </cell>
          <cell r="N1557">
            <v>0.12901079410675642</v>
          </cell>
          <cell r="O1557">
            <v>12916.016183863372</v>
          </cell>
          <cell r="P1557">
            <v>36691.296324692339</v>
          </cell>
          <cell r="Q1557">
            <v>59524.268039302966</v>
          </cell>
          <cell r="R1557">
            <v>77588.299718503287</v>
          </cell>
          <cell r="S1557">
            <v>174801.99531279932</v>
          </cell>
          <cell r="T1557">
            <v>1221.3035238009513</v>
          </cell>
          <cell r="U1557">
            <v>1463.2246860284401</v>
          </cell>
          <cell r="V1557">
            <v>1585.4423935073532</v>
          </cell>
          <cell r="W1557">
            <v>1683.5052345856207</v>
          </cell>
          <cell r="X1557">
            <v>1838.740923606819</v>
          </cell>
          <cell r="Y1557">
            <v>674.56796637454192</v>
          </cell>
          <cell r="Z1557">
            <v>826.33676307297048</v>
          </cell>
          <cell r="AA1557">
            <v>879.31201449807293</v>
          </cell>
          <cell r="AB1557">
            <v>898.73950305504718</v>
          </cell>
          <cell r="AC1557">
            <v>996.34475775519672</v>
          </cell>
          <cell r="AD1557">
            <v>261.42736441919379</v>
          </cell>
          <cell r="AE1557">
            <v>512.72267884960911</v>
          </cell>
          <cell r="AF1557">
            <v>601.26198610957204</v>
          </cell>
          <cell r="AG1557">
            <v>663.2177437306749</v>
          </cell>
          <cell r="AH1557">
            <v>715.97322150665013</v>
          </cell>
        </row>
        <row r="1558">
          <cell r="B1558">
            <v>59647</v>
          </cell>
          <cell r="C1558" t="str">
            <v>MA</v>
          </cell>
          <cell r="D1558" t="str">
            <v>Behind the Meter</v>
          </cell>
          <cell r="E1558">
            <v>2.7079964509113461E-2</v>
          </cell>
          <cell r="F1558">
            <v>1</v>
          </cell>
          <cell r="G1558">
            <v>8173.9830597910423</v>
          </cell>
          <cell r="H1558">
            <v>8173.9830597910423</v>
          </cell>
          <cell r="I1558">
            <v>11.608880937499999</v>
          </cell>
          <cell r="J1558">
            <v>392960.29999999981</v>
          </cell>
          <cell r="K1558">
            <v>2091240</v>
          </cell>
          <cell r="L1558">
            <v>255841</v>
          </cell>
          <cell r="M1558">
            <v>0.17086511710986235</v>
          </cell>
          <cell r="N1558">
            <v>0.17086511710986235</v>
          </cell>
          <cell r="O1558">
            <v>12916.016183863372</v>
          </cell>
          <cell r="P1558">
            <v>36691.296324692339</v>
          </cell>
          <cell r="Q1558">
            <v>59524.268039302966</v>
          </cell>
          <cell r="R1558">
            <v>77588.299718503287</v>
          </cell>
          <cell r="S1558">
            <v>174801.99531279932</v>
          </cell>
          <cell r="T1558">
            <v>1221.3035238009513</v>
          </cell>
          <cell r="U1558">
            <v>1463.2246860284401</v>
          </cell>
          <cell r="V1558">
            <v>1585.4423935073532</v>
          </cell>
          <cell r="W1558">
            <v>1683.5052345856207</v>
          </cell>
          <cell r="X1558">
            <v>1838.740923606819</v>
          </cell>
          <cell r="Y1558">
            <v>674.56796637454192</v>
          </cell>
          <cell r="Z1558">
            <v>826.33676307297048</v>
          </cell>
          <cell r="AA1558">
            <v>879.31201449807293</v>
          </cell>
          <cell r="AB1558">
            <v>898.73950305504718</v>
          </cell>
          <cell r="AC1558">
            <v>996.34475775519672</v>
          </cell>
          <cell r="AD1558">
            <v>261.42736441919379</v>
          </cell>
          <cell r="AE1558">
            <v>512.72267884960911</v>
          </cell>
          <cell r="AF1558">
            <v>601.26198610957204</v>
          </cell>
          <cell r="AG1558">
            <v>663.2177437306749</v>
          </cell>
          <cell r="AH1558">
            <v>715.97322150665013</v>
          </cell>
        </row>
        <row r="1559">
          <cell r="B1559">
            <v>59738</v>
          </cell>
          <cell r="C1559" t="str">
            <v>MA</v>
          </cell>
          <cell r="D1559" t="str">
            <v>Behind the Meter</v>
          </cell>
          <cell r="E1559">
            <v>2.7079964509113461E-2</v>
          </cell>
          <cell r="F1559">
            <v>0</v>
          </cell>
          <cell r="G1559">
            <v>0</v>
          </cell>
          <cell r="H1559">
            <v>4157.9646876664583</v>
          </cell>
          <cell r="I1559">
            <v>11.608880937499999</v>
          </cell>
          <cell r="J1559">
            <v>0</v>
          </cell>
          <cell r="K1559">
            <v>0</v>
          </cell>
          <cell r="L1559">
            <v>0</v>
          </cell>
          <cell r="M1559">
            <v>0</v>
          </cell>
          <cell r="N1559">
            <v>8.2161911367598844E-2</v>
          </cell>
          <cell r="O1559">
            <v>12916.016183863372</v>
          </cell>
          <cell r="P1559">
            <v>36691.296324692339</v>
          </cell>
          <cell r="Q1559">
            <v>59524.268039302966</v>
          </cell>
          <cell r="R1559">
            <v>77588.299718503287</v>
          </cell>
          <cell r="S1559">
            <v>174801.99531279932</v>
          </cell>
          <cell r="T1559">
            <v>1221.3035238009513</v>
          </cell>
          <cell r="U1559">
            <v>1463.2246860284401</v>
          </cell>
          <cell r="V1559">
            <v>1585.4423935073532</v>
          </cell>
          <cell r="W1559">
            <v>1683.5052345856207</v>
          </cell>
          <cell r="X1559">
            <v>1838.740923606819</v>
          </cell>
          <cell r="Y1559">
            <v>674.56796637454192</v>
          </cell>
          <cell r="Z1559">
            <v>826.33676307297048</v>
          </cell>
          <cell r="AA1559">
            <v>879.31201449807293</v>
          </cell>
          <cell r="AB1559">
            <v>898.73950305504718</v>
          </cell>
          <cell r="AC1559">
            <v>996.34475775519672</v>
          </cell>
          <cell r="AD1559">
            <v>261.42736441919379</v>
          </cell>
          <cell r="AE1559">
            <v>512.72267884960911</v>
          </cell>
          <cell r="AF1559">
            <v>601.26198610957204</v>
          </cell>
          <cell r="AG1559">
            <v>663.2177437306749</v>
          </cell>
          <cell r="AH1559">
            <v>715.97322150665013</v>
          </cell>
        </row>
        <row r="1560">
          <cell r="B1560">
            <v>59943</v>
          </cell>
          <cell r="C1560" t="str">
            <v>MA</v>
          </cell>
          <cell r="D1560" t="str">
            <v>Behind the Meter</v>
          </cell>
          <cell r="E1560">
            <v>2.7079964509113461E-2</v>
          </cell>
          <cell r="F1560">
            <v>1</v>
          </cell>
          <cell r="G1560">
            <v>8179.9661776851381</v>
          </cell>
          <cell r="H1560">
            <v>8179.9661776851381</v>
          </cell>
          <cell r="I1560">
            <v>11.608880937499999</v>
          </cell>
          <cell r="J1560">
            <v>37306</v>
          </cell>
          <cell r="K1560">
            <v>207992</v>
          </cell>
          <cell r="L1560">
            <v>25427</v>
          </cell>
          <cell r="M1560">
            <v>0.16233245419451831</v>
          </cell>
          <cell r="N1560">
            <v>0.16233245419451831</v>
          </cell>
          <cell r="O1560">
            <v>12916.016183863372</v>
          </cell>
          <cell r="P1560">
            <v>36691.296324692339</v>
          </cell>
          <cell r="Q1560">
            <v>59524.268039302966</v>
          </cell>
          <cell r="R1560">
            <v>77588.299718503287</v>
          </cell>
          <cell r="S1560">
            <v>174801.99531279932</v>
          </cell>
          <cell r="T1560">
            <v>1221.3035238009513</v>
          </cell>
          <cell r="U1560">
            <v>1463.2246860284401</v>
          </cell>
          <cell r="V1560">
            <v>1585.4423935073532</v>
          </cell>
          <cell r="W1560">
            <v>1683.5052345856207</v>
          </cell>
          <cell r="X1560">
            <v>1838.740923606819</v>
          </cell>
          <cell r="Y1560">
            <v>674.56796637454192</v>
          </cell>
          <cell r="Z1560">
            <v>826.33676307297048</v>
          </cell>
          <cell r="AA1560">
            <v>879.31201449807293</v>
          </cell>
          <cell r="AB1560">
            <v>898.73950305504718</v>
          </cell>
          <cell r="AC1560">
            <v>996.34475775519672</v>
          </cell>
          <cell r="AD1560">
            <v>261.42736441919379</v>
          </cell>
          <cell r="AE1560">
            <v>512.72267884960911</v>
          </cell>
          <cell r="AF1560">
            <v>601.26198610957204</v>
          </cell>
          <cell r="AG1560">
            <v>663.2177437306749</v>
          </cell>
          <cell r="AH1560">
            <v>715.97322150665013</v>
          </cell>
        </row>
        <row r="1561">
          <cell r="B1561">
            <v>60025</v>
          </cell>
          <cell r="C1561" t="str">
            <v>MA</v>
          </cell>
          <cell r="D1561" t="str">
            <v>Behind the Meter</v>
          </cell>
          <cell r="E1561">
            <v>2.7079964509113461E-2</v>
          </cell>
          <cell r="F1561">
            <v>1</v>
          </cell>
          <cell r="G1561">
            <v>4948.4978540772536</v>
          </cell>
          <cell r="H1561">
            <v>4948.4978540772536</v>
          </cell>
          <cell r="I1561">
            <v>11.608880937499999</v>
          </cell>
          <cell r="J1561">
            <v>630.1</v>
          </cell>
          <cell r="K1561">
            <v>3459</v>
          </cell>
          <cell r="L1561">
            <v>699</v>
          </cell>
          <cell r="M1561">
            <v>0.15401119014057532</v>
          </cell>
          <cell r="N1561">
            <v>0.15401119014057532</v>
          </cell>
          <cell r="O1561">
            <v>12916.016183863372</v>
          </cell>
          <cell r="P1561">
            <v>36691.296324692339</v>
          </cell>
          <cell r="Q1561">
            <v>59524.268039302966</v>
          </cell>
          <cell r="R1561">
            <v>77588.299718503287</v>
          </cell>
          <cell r="S1561">
            <v>174801.99531279932</v>
          </cell>
          <cell r="T1561">
            <v>1221.3035238009513</v>
          </cell>
          <cell r="U1561">
            <v>1463.2246860284401</v>
          </cell>
          <cell r="V1561">
            <v>1585.4423935073532</v>
          </cell>
          <cell r="W1561">
            <v>1683.5052345856207</v>
          </cell>
          <cell r="X1561">
            <v>1838.740923606819</v>
          </cell>
          <cell r="Y1561">
            <v>674.56796637454192</v>
          </cell>
          <cell r="Z1561">
            <v>826.33676307297048</v>
          </cell>
          <cell r="AA1561">
            <v>879.31201449807293</v>
          </cell>
          <cell r="AB1561">
            <v>898.73950305504718</v>
          </cell>
          <cell r="AC1561">
            <v>996.34475775519672</v>
          </cell>
          <cell r="AD1561">
            <v>261.42736441919379</v>
          </cell>
          <cell r="AE1561">
            <v>512.72267884960911</v>
          </cell>
          <cell r="AF1561">
            <v>601.26198610957204</v>
          </cell>
          <cell r="AG1561">
            <v>663.2177437306749</v>
          </cell>
          <cell r="AH1561">
            <v>715.97322150665013</v>
          </cell>
        </row>
        <row r="1562">
          <cell r="B1562">
            <v>60981</v>
          </cell>
          <cell r="C1562" t="str">
            <v>MA</v>
          </cell>
          <cell r="D1562" t="str">
            <v>Behind the Meter</v>
          </cell>
          <cell r="E1562">
            <v>2.7079964509113461E-2</v>
          </cell>
          <cell r="F1562">
            <v>0</v>
          </cell>
          <cell r="G1562">
            <v>0</v>
          </cell>
          <cell r="H1562">
            <v>4157.9646876664583</v>
          </cell>
          <cell r="I1562">
            <v>11.608880937499999</v>
          </cell>
          <cell r="J1562">
            <v>0</v>
          </cell>
          <cell r="K1562">
            <v>0</v>
          </cell>
          <cell r="L1562">
            <v>0</v>
          </cell>
          <cell r="M1562">
            <v>0</v>
          </cell>
          <cell r="N1562">
            <v>8.2161911367598844E-2</v>
          </cell>
          <cell r="O1562">
            <v>12916.016183863372</v>
          </cell>
          <cell r="P1562">
            <v>36691.296324692339</v>
          </cell>
          <cell r="Q1562">
            <v>59524.268039302966</v>
          </cell>
          <cell r="R1562">
            <v>77588.299718503287</v>
          </cell>
          <cell r="S1562">
            <v>174801.99531279932</v>
          </cell>
          <cell r="T1562">
            <v>1221.3035238009513</v>
          </cell>
          <cell r="U1562">
            <v>1463.2246860284401</v>
          </cell>
          <cell r="V1562">
            <v>1585.4423935073532</v>
          </cell>
          <cell r="W1562">
            <v>1683.5052345856207</v>
          </cell>
          <cell r="X1562">
            <v>1838.740923606819</v>
          </cell>
          <cell r="Y1562">
            <v>674.56796637454192</v>
          </cell>
          <cell r="Z1562">
            <v>826.33676307297048</v>
          </cell>
          <cell r="AA1562">
            <v>879.31201449807293</v>
          </cell>
          <cell r="AB1562">
            <v>898.73950305504718</v>
          </cell>
          <cell r="AC1562">
            <v>996.34475775519672</v>
          </cell>
          <cell r="AD1562">
            <v>261.42736441919379</v>
          </cell>
          <cell r="AE1562">
            <v>512.72267884960911</v>
          </cell>
          <cell r="AF1562">
            <v>601.26198610957204</v>
          </cell>
          <cell r="AG1562">
            <v>663.2177437306749</v>
          </cell>
          <cell r="AH1562">
            <v>715.97322150665013</v>
          </cell>
        </row>
        <row r="1563">
          <cell r="B1563">
            <v>61098</v>
          </cell>
          <cell r="C1563" t="str">
            <v>MA</v>
          </cell>
          <cell r="D1563" t="str">
            <v>Behind the Meter</v>
          </cell>
          <cell r="E1563">
            <v>2.7079964509113461E-2</v>
          </cell>
          <cell r="F1563">
            <v>0</v>
          </cell>
          <cell r="G1563">
            <v>0</v>
          </cell>
          <cell r="H1563">
            <v>4157.9646876664583</v>
          </cell>
          <cell r="I1563">
            <v>11.608880937499999</v>
          </cell>
          <cell r="J1563">
            <v>0</v>
          </cell>
          <cell r="K1563">
            <v>0</v>
          </cell>
          <cell r="L1563">
            <v>0</v>
          </cell>
          <cell r="M1563">
            <v>0</v>
          </cell>
          <cell r="N1563">
            <v>8.2161911367598844E-2</v>
          </cell>
          <cell r="O1563">
            <v>12916.016183863372</v>
          </cell>
          <cell r="P1563">
            <v>36691.296324692339</v>
          </cell>
          <cell r="Q1563">
            <v>59524.268039302966</v>
          </cell>
          <cell r="R1563">
            <v>77588.299718503287</v>
          </cell>
          <cell r="S1563">
            <v>174801.99531279932</v>
          </cell>
          <cell r="T1563">
            <v>1221.3035238009513</v>
          </cell>
          <cell r="U1563">
            <v>1463.2246860284401</v>
          </cell>
          <cell r="V1563">
            <v>1585.4423935073532</v>
          </cell>
          <cell r="W1563">
            <v>1683.5052345856207</v>
          </cell>
          <cell r="X1563">
            <v>1838.740923606819</v>
          </cell>
          <cell r="Y1563">
            <v>674.56796637454192</v>
          </cell>
          <cell r="Z1563">
            <v>826.33676307297048</v>
          </cell>
          <cell r="AA1563">
            <v>879.31201449807293</v>
          </cell>
          <cell r="AB1563">
            <v>898.73950305504718</v>
          </cell>
          <cell r="AC1563">
            <v>996.34475775519672</v>
          </cell>
          <cell r="AD1563">
            <v>261.42736441919379</v>
          </cell>
          <cell r="AE1563">
            <v>512.72267884960911</v>
          </cell>
          <cell r="AF1563">
            <v>601.26198610957204</v>
          </cell>
          <cell r="AG1563">
            <v>663.2177437306749</v>
          </cell>
          <cell r="AH1563">
            <v>715.97322150665013</v>
          </cell>
        </row>
        <row r="1564">
          <cell r="B1564">
            <v>13206</v>
          </cell>
          <cell r="C1564" t="str">
            <v>MA</v>
          </cell>
          <cell r="D1564" t="str">
            <v>Investor Owned</v>
          </cell>
          <cell r="E1564">
            <v>2.7079964509113461E-2</v>
          </cell>
          <cell r="F1564">
            <v>1</v>
          </cell>
          <cell r="G1564">
            <v>9847.4548167799694</v>
          </cell>
          <cell r="H1564">
            <v>9847.4548167799694</v>
          </cell>
          <cell r="I1564">
            <v>11.608880937499999</v>
          </cell>
          <cell r="J1564">
            <v>18289.099999999999</v>
          </cell>
          <cell r="K1564">
            <v>118780</v>
          </cell>
          <cell r="L1564">
            <v>12062</v>
          </cell>
          <cell r="M1564">
            <v>0.13982812037028539</v>
          </cell>
          <cell r="N1564">
            <v>0.13982812037028539</v>
          </cell>
          <cell r="O1564">
            <v>12916.016183863372</v>
          </cell>
          <cell r="P1564">
            <v>36691.296324692339</v>
          </cell>
          <cell r="Q1564">
            <v>59524.268039302966</v>
          </cell>
          <cell r="R1564">
            <v>77588.299718503287</v>
          </cell>
          <cell r="S1564">
            <v>174801.99531279932</v>
          </cell>
          <cell r="T1564">
            <v>1221.3035238009513</v>
          </cell>
          <cell r="U1564">
            <v>1463.2246860284401</v>
          </cell>
          <cell r="V1564">
            <v>1585.4423935073532</v>
          </cell>
          <cell r="W1564">
            <v>1683.5052345856207</v>
          </cell>
          <cell r="X1564">
            <v>1838.740923606819</v>
          </cell>
          <cell r="Y1564">
            <v>674.56796637454192</v>
          </cell>
          <cell r="Z1564">
            <v>826.33676307297048</v>
          </cell>
          <cell r="AA1564">
            <v>879.31201449807293</v>
          </cell>
          <cell r="AB1564">
            <v>898.73950305504718</v>
          </cell>
          <cell r="AC1564">
            <v>996.34475775519672</v>
          </cell>
          <cell r="AD1564">
            <v>261.42736441919379</v>
          </cell>
          <cell r="AE1564">
            <v>512.72267884960911</v>
          </cell>
          <cell r="AF1564">
            <v>601.26198610957204</v>
          </cell>
          <cell r="AG1564">
            <v>663.2177437306749</v>
          </cell>
          <cell r="AH1564">
            <v>715.97322150665013</v>
          </cell>
        </row>
        <row r="1565">
          <cell r="B1565">
            <v>13355</v>
          </cell>
          <cell r="C1565" t="str">
            <v>MA</v>
          </cell>
          <cell r="D1565" t="str">
            <v>Investor Owned</v>
          </cell>
          <cell r="E1565">
            <v>2.7079964509113461E-2</v>
          </cell>
          <cell r="F1565">
            <v>0</v>
          </cell>
          <cell r="G1565">
            <v>0</v>
          </cell>
          <cell r="H1565">
            <v>5053.3006694915284</v>
          </cell>
          <cell r="I1565">
            <v>11.608880937499999</v>
          </cell>
          <cell r="J1565">
            <v>0</v>
          </cell>
          <cell r="K1565">
            <v>0</v>
          </cell>
          <cell r="L1565">
            <v>0</v>
          </cell>
          <cell r="M1565">
            <v>0</v>
          </cell>
          <cell r="N1565">
            <v>0.10617761941214825</v>
          </cell>
          <cell r="O1565">
            <v>12916.016183863372</v>
          </cell>
          <cell r="P1565">
            <v>36691.296324692339</v>
          </cell>
          <cell r="Q1565">
            <v>59524.268039302966</v>
          </cell>
          <cell r="R1565">
            <v>77588.299718503287</v>
          </cell>
          <cell r="S1565">
            <v>174801.99531279932</v>
          </cell>
          <cell r="T1565">
            <v>1221.3035238009513</v>
          </cell>
          <cell r="U1565">
            <v>1463.2246860284401</v>
          </cell>
          <cell r="V1565">
            <v>1585.4423935073532</v>
          </cell>
          <cell r="W1565">
            <v>1683.5052345856207</v>
          </cell>
          <cell r="X1565">
            <v>1838.740923606819</v>
          </cell>
          <cell r="Y1565">
            <v>674.56796637454192</v>
          </cell>
          <cell r="Z1565">
            <v>826.33676307297048</v>
          </cell>
          <cell r="AA1565">
            <v>879.31201449807293</v>
          </cell>
          <cell r="AB1565">
            <v>898.73950305504718</v>
          </cell>
          <cell r="AC1565">
            <v>996.34475775519672</v>
          </cell>
          <cell r="AD1565">
            <v>261.42736441919379</v>
          </cell>
          <cell r="AE1565">
            <v>512.72267884960911</v>
          </cell>
          <cell r="AF1565">
            <v>601.26198610957204</v>
          </cell>
          <cell r="AG1565">
            <v>663.2177437306749</v>
          </cell>
          <cell r="AH1565">
            <v>715.97322150665013</v>
          </cell>
        </row>
        <row r="1566">
          <cell r="B1566">
            <v>54913</v>
          </cell>
          <cell r="C1566" t="str">
            <v>MA</v>
          </cell>
          <cell r="D1566" t="str">
            <v>Investor Owned</v>
          </cell>
          <cell r="E1566">
            <v>0.21164728851717884</v>
          </cell>
          <cell r="F1566">
            <v>1</v>
          </cell>
          <cell r="G1566">
            <v>6609.3768808894411</v>
          </cell>
          <cell r="H1566">
            <v>6609.3768808894411</v>
          </cell>
          <cell r="I1566">
            <v>11.608880937499999</v>
          </cell>
          <cell r="J1566">
            <v>1348254</v>
          </cell>
          <cell r="K1566">
            <v>8235852</v>
          </cell>
          <cell r="L1566">
            <v>1246086</v>
          </cell>
          <cell r="M1566">
            <v>0.14262835610175759</v>
          </cell>
          <cell r="N1566">
            <v>0.14262835610175759</v>
          </cell>
          <cell r="O1566">
            <v>12916.016183863372</v>
          </cell>
          <cell r="P1566">
            <v>36691.296324692339</v>
          </cell>
          <cell r="Q1566">
            <v>59524.268039302966</v>
          </cell>
          <cell r="R1566">
            <v>77588.299718503287</v>
          </cell>
          <cell r="S1566">
            <v>174801.99531279932</v>
          </cell>
          <cell r="T1566">
            <v>1221.3035238009513</v>
          </cell>
          <cell r="U1566">
            <v>1463.2246860284401</v>
          </cell>
          <cell r="V1566">
            <v>1585.4423935073532</v>
          </cell>
          <cell r="W1566">
            <v>1683.5052345856207</v>
          </cell>
          <cell r="X1566">
            <v>1838.740923606819</v>
          </cell>
          <cell r="Y1566">
            <v>674.56796637454192</v>
          </cell>
          <cell r="Z1566">
            <v>826.33676307297048</v>
          </cell>
          <cell r="AA1566">
            <v>879.31201449807293</v>
          </cell>
          <cell r="AB1566">
            <v>898.73950305504718</v>
          </cell>
          <cell r="AC1566">
            <v>996.34475775519672</v>
          </cell>
          <cell r="AD1566">
            <v>261.42736441919379</v>
          </cell>
          <cell r="AE1566">
            <v>512.72267884960911</v>
          </cell>
          <cell r="AF1566">
            <v>601.26198610957204</v>
          </cell>
          <cell r="AG1566">
            <v>663.2177437306749</v>
          </cell>
          <cell r="AH1566">
            <v>715.97322150665013</v>
          </cell>
        </row>
        <row r="1567">
          <cell r="B1567">
            <v>20455</v>
          </cell>
          <cell r="C1567" t="str">
            <v>MA</v>
          </cell>
          <cell r="D1567" t="str">
            <v>Investor Owned</v>
          </cell>
          <cell r="E1567">
            <v>0.20332613168622815</v>
          </cell>
          <cell r="F1567">
            <v>0</v>
          </cell>
          <cell r="G1567">
            <v>0</v>
          </cell>
          <cell r="H1567">
            <v>5053.3006694915284</v>
          </cell>
          <cell r="I1567">
            <v>11.608880937499999</v>
          </cell>
          <cell r="J1567">
            <v>0</v>
          </cell>
          <cell r="K1567">
            <v>0</v>
          </cell>
          <cell r="L1567">
            <v>0</v>
          </cell>
          <cell r="M1567">
            <v>0</v>
          </cell>
          <cell r="N1567">
            <v>0.10617761941214825</v>
          </cell>
          <cell r="O1567">
            <v>12916.016183863372</v>
          </cell>
          <cell r="P1567">
            <v>36691.296324692339</v>
          </cell>
          <cell r="Q1567">
            <v>59524.268039302966</v>
          </cell>
          <cell r="R1567">
            <v>77588.299718503287</v>
          </cell>
          <cell r="S1567">
            <v>174801.99531279932</v>
          </cell>
          <cell r="T1567">
            <v>1221.3035238009513</v>
          </cell>
          <cell r="U1567">
            <v>1463.2246860284401</v>
          </cell>
          <cell r="V1567">
            <v>1585.4423935073532</v>
          </cell>
          <cell r="W1567">
            <v>1683.5052345856207</v>
          </cell>
          <cell r="X1567">
            <v>1838.740923606819</v>
          </cell>
          <cell r="Y1567">
            <v>674.56796637454192</v>
          </cell>
          <cell r="Z1567">
            <v>826.33676307297048</v>
          </cell>
          <cell r="AA1567">
            <v>879.31201449807293</v>
          </cell>
          <cell r="AB1567">
            <v>898.73950305504718</v>
          </cell>
          <cell r="AC1567">
            <v>996.34475775519672</v>
          </cell>
          <cell r="AD1567">
            <v>261.42736441919379</v>
          </cell>
          <cell r="AE1567">
            <v>512.72267884960911</v>
          </cell>
          <cell r="AF1567">
            <v>601.26198610957204</v>
          </cell>
          <cell r="AG1567">
            <v>663.2177437306749</v>
          </cell>
          <cell r="AH1567">
            <v>715.97322150665013</v>
          </cell>
        </row>
        <row r="1568">
          <cell r="B1568">
            <v>6374</v>
          </cell>
          <cell r="C1568" t="str">
            <v>MA</v>
          </cell>
          <cell r="D1568" t="str">
            <v>Investor Owned</v>
          </cell>
          <cell r="E1568">
            <v>2.7079964509113461E-2</v>
          </cell>
          <cell r="F1568">
            <v>1</v>
          </cell>
          <cell r="G1568">
            <v>6791.293861355326</v>
          </cell>
          <cell r="H1568">
            <v>6791.293861355326</v>
          </cell>
          <cell r="I1568">
            <v>11.608880937499999</v>
          </cell>
          <cell r="J1568">
            <v>36911.5</v>
          </cell>
          <cell r="K1568">
            <v>174577</v>
          </cell>
          <cell r="L1568">
            <v>25706</v>
          </cell>
          <cell r="M1568">
            <v>0.19092140018128104</v>
          </cell>
          <cell r="N1568">
            <v>0.19092140018128104</v>
          </cell>
          <cell r="O1568">
            <v>12916.016183863372</v>
          </cell>
          <cell r="P1568">
            <v>36691.296324692339</v>
          </cell>
          <cell r="Q1568">
            <v>59524.268039302966</v>
          </cell>
          <cell r="R1568">
            <v>77588.299718503287</v>
          </cell>
          <cell r="S1568">
            <v>174801.99531279932</v>
          </cell>
          <cell r="T1568">
            <v>1221.3035238009513</v>
          </cell>
          <cell r="U1568">
            <v>1463.2246860284401</v>
          </cell>
          <cell r="V1568">
            <v>1585.4423935073532</v>
          </cell>
          <cell r="W1568">
            <v>1683.5052345856207</v>
          </cell>
          <cell r="X1568">
            <v>1838.740923606819</v>
          </cell>
          <cell r="Y1568">
            <v>674.56796637454192</v>
          </cell>
          <cell r="Z1568">
            <v>826.33676307297048</v>
          </cell>
          <cell r="AA1568">
            <v>879.31201449807293</v>
          </cell>
          <cell r="AB1568">
            <v>898.73950305504718</v>
          </cell>
          <cell r="AC1568">
            <v>996.34475775519672</v>
          </cell>
          <cell r="AD1568">
            <v>261.42736441919379</v>
          </cell>
          <cell r="AE1568">
            <v>512.72267884960911</v>
          </cell>
          <cell r="AF1568">
            <v>601.26198610957204</v>
          </cell>
          <cell r="AG1568">
            <v>663.2177437306749</v>
          </cell>
          <cell r="AH1568">
            <v>715.97322150665013</v>
          </cell>
        </row>
        <row r="1569">
          <cell r="B1569">
            <v>11804</v>
          </cell>
          <cell r="C1569" t="str">
            <v>MA</v>
          </cell>
          <cell r="D1569" t="str">
            <v>Investor Owned</v>
          </cell>
          <cell r="E1569">
            <v>0.2076197222970613</v>
          </cell>
          <cell r="F1569">
            <v>1</v>
          </cell>
          <cell r="G1569">
            <v>7071.6784579244359</v>
          </cell>
          <cell r="H1569">
            <v>7071.6784579244359</v>
          </cell>
          <cell r="I1569">
            <v>11.608880937499999</v>
          </cell>
          <cell r="J1569">
            <v>1514301.8</v>
          </cell>
          <cell r="K1569">
            <v>8257408</v>
          </cell>
          <cell r="L1569">
            <v>1167673</v>
          </cell>
          <cell r="M1569">
            <v>0.1636878398195655</v>
          </cell>
          <cell r="N1569">
            <v>0.1636878398195655</v>
          </cell>
          <cell r="O1569">
            <v>12916.016183863372</v>
          </cell>
          <cell r="P1569">
            <v>36691.296324692339</v>
          </cell>
          <cell r="Q1569">
            <v>59524.268039302966</v>
          </cell>
          <cell r="R1569">
            <v>77588.299718503287</v>
          </cell>
          <cell r="S1569">
            <v>174801.99531279932</v>
          </cell>
          <cell r="T1569">
            <v>1221.3035238009513</v>
          </cell>
          <cell r="U1569">
            <v>1463.2246860284401</v>
          </cell>
          <cell r="V1569">
            <v>1585.4423935073532</v>
          </cell>
          <cell r="W1569">
            <v>1683.5052345856207</v>
          </cell>
          <cell r="X1569">
            <v>1838.740923606819</v>
          </cell>
          <cell r="Y1569">
            <v>674.56796637454192</v>
          </cell>
          <cell r="Z1569">
            <v>826.33676307297048</v>
          </cell>
          <cell r="AA1569">
            <v>879.31201449807293</v>
          </cell>
          <cell r="AB1569">
            <v>898.73950305504718</v>
          </cell>
          <cell r="AC1569">
            <v>996.34475775519672</v>
          </cell>
          <cell r="AD1569">
            <v>261.42736441919379</v>
          </cell>
          <cell r="AE1569">
            <v>512.72267884960911</v>
          </cell>
          <cell r="AF1569">
            <v>601.26198610957204</v>
          </cell>
          <cell r="AG1569">
            <v>663.2177437306749</v>
          </cell>
          <cell r="AH1569">
            <v>715.97322150665013</v>
          </cell>
        </row>
        <row r="1570">
          <cell r="B1570">
            <v>3477</v>
          </cell>
          <cell r="C1570" t="str">
            <v>MA</v>
          </cell>
          <cell r="D1570" t="str">
            <v>Municipal</v>
          </cell>
          <cell r="E1570">
            <v>2.7079964509113461E-2</v>
          </cell>
          <cell r="F1570">
            <v>1</v>
          </cell>
          <cell r="G1570">
            <v>8538.858116744781</v>
          </cell>
          <cell r="H1570">
            <v>8538.858116744781</v>
          </cell>
          <cell r="I1570">
            <v>11.608880937499999</v>
          </cell>
          <cell r="J1570">
            <v>25233.3</v>
          </cell>
          <cell r="K1570">
            <v>200407</v>
          </cell>
          <cell r="L1570">
            <v>23470</v>
          </cell>
          <cell r="M1570">
            <v>0.1095958463165583</v>
          </cell>
          <cell r="N1570">
            <v>0.1095958463165583</v>
          </cell>
          <cell r="O1570">
            <v>12916.016183863372</v>
          </cell>
          <cell r="P1570">
            <v>36691.296324692339</v>
          </cell>
          <cell r="Q1570">
            <v>59524.268039302966</v>
          </cell>
          <cell r="R1570">
            <v>77588.299718503287</v>
          </cell>
          <cell r="S1570">
            <v>174801.99531279932</v>
          </cell>
          <cell r="T1570">
            <v>1221.3035238009513</v>
          </cell>
          <cell r="U1570">
            <v>1463.2246860284401</v>
          </cell>
          <cell r="V1570">
            <v>1585.4423935073532</v>
          </cell>
          <cell r="W1570">
            <v>1683.5052345856207</v>
          </cell>
          <cell r="X1570">
            <v>1838.740923606819</v>
          </cell>
          <cell r="Y1570">
            <v>674.56796637454192</v>
          </cell>
          <cell r="Z1570">
            <v>826.33676307297048</v>
          </cell>
          <cell r="AA1570">
            <v>879.31201449807293</v>
          </cell>
          <cell r="AB1570">
            <v>898.73950305504718</v>
          </cell>
          <cell r="AC1570">
            <v>996.34475775519672</v>
          </cell>
          <cell r="AD1570">
            <v>261.42736441919379</v>
          </cell>
          <cell r="AE1570">
            <v>512.72267884960911</v>
          </cell>
          <cell r="AF1570">
            <v>601.26198610957204</v>
          </cell>
          <cell r="AG1570">
            <v>663.2177437306749</v>
          </cell>
          <cell r="AH1570">
            <v>715.97322150665013</v>
          </cell>
        </row>
        <row r="1571">
          <cell r="B1571">
            <v>8796</v>
          </cell>
          <cell r="C1571" t="str">
            <v>MA</v>
          </cell>
          <cell r="D1571" t="str">
            <v>Municipal</v>
          </cell>
          <cell r="E1571">
            <v>2.7079964509113461E-2</v>
          </cell>
          <cell r="F1571">
            <v>0</v>
          </cell>
          <cell r="G1571">
            <v>0</v>
          </cell>
          <cell r="H1571">
            <v>3791.4450514934406</v>
          </cell>
          <cell r="I1571">
            <v>11.608880937499999</v>
          </cell>
          <cell r="J1571">
            <v>0</v>
          </cell>
          <cell r="K1571">
            <v>0</v>
          </cell>
          <cell r="L1571">
            <v>0</v>
          </cell>
          <cell r="M1571">
            <v>0</v>
          </cell>
          <cell r="N1571">
            <v>5.2280814697584964E-2</v>
          </cell>
          <cell r="O1571">
            <v>12916.016183863372</v>
          </cell>
          <cell r="P1571">
            <v>36691.296324692339</v>
          </cell>
          <cell r="Q1571">
            <v>59524.268039302966</v>
          </cell>
          <cell r="R1571">
            <v>77588.299718503287</v>
          </cell>
          <cell r="S1571">
            <v>174801.99531279932</v>
          </cell>
          <cell r="T1571">
            <v>1221.3035238009513</v>
          </cell>
          <cell r="U1571">
            <v>1463.2246860284401</v>
          </cell>
          <cell r="V1571">
            <v>1585.4423935073532</v>
          </cell>
          <cell r="W1571">
            <v>1683.5052345856207</v>
          </cell>
          <cell r="X1571">
            <v>1838.740923606819</v>
          </cell>
          <cell r="Y1571">
            <v>674.56796637454192</v>
          </cell>
          <cell r="Z1571">
            <v>826.33676307297048</v>
          </cell>
          <cell r="AA1571">
            <v>879.31201449807293</v>
          </cell>
          <cell r="AB1571">
            <v>898.73950305504718</v>
          </cell>
          <cell r="AC1571">
            <v>996.34475775519672</v>
          </cell>
          <cell r="AD1571">
            <v>261.42736441919379</v>
          </cell>
          <cell r="AE1571">
            <v>512.72267884960911</v>
          </cell>
          <cell r="AF1571">
            <v>601.26198610957204</v>
          </cell>
          <cell r="AG1571">
            <v>663.2177437306749</v>
          </cell>
          <cell r="AH1571">
            <v>715.97322150665013</v>
          </cell>
        </row>
        <row r="1572">
          <cell r="B1572">
            <v>8774</v>
          </cell>
          <cell r="C1572" t="str">
            <v>MA</v>
          </cell>
          <cell r="D1572" t="str">
            <v>Municipal</v>
          </cell>
          <cell r="E1572">
            <v>0.20106544901065448</v>
          </cell>
          <cell r="F1572">
            <v>1</v>
          </cell>
          <cell r="G1572">
            <v>7262.8997581295353</v>
          </cell>
          <cell r="H1572">
            <v>7262.8997581295353</v>
          </cell>
          <cell r="I1572">
            <v>11.608880937499999</v>
          </cell>
          <cell r="J1572">
            <v>14698</v>
          </cell>
          <cell r="K1572">
            <v>108101</v>
          </cell>
          <cell r="L1572">
            <v>14884</v>
          </cell>
          <cell r="M1572">
            <v>0.11678486779507127</v>
          </cell>
          <cell r="N1572">
            <v>0.11678486779507127</v>
          </cell>
          <cell r="O1572">
            <v>12916.016183863372</v>
          </cell>
          <cell r="P1572">
            <v>36691.296324692339</v>
          </cell>
          <cell r="Q1572">
            <v>59524.268039302966</v>
          </cell>
          <cell r="R1572">
            <v>77588.299718503287</v>
          </cell>
          <cell r="S1572">
            <v>174801.99531279932</v>
          </cell>
          <cell r="T1572">
            <v>1221.3035238009513</v>
          </cell>
          <cell r="U1572">
            <v>1463.2246860284401</v>
          </cell>
          <cell r="V1572">
            <v>1585.4423935073532</v>
          </cell>
          <cell r="W1572">
            <v>1683.5052345856207</v>
          </cell>
          <cell r="X1572">
            <v>1838.740923606819</v>
          </cell>
          <cell r="Y1572">
            <v>674.56796637454192</v>
          </cell>
          <cell r="Z1572">
            <v>826.33676307297048</v>
          </cell>
          <cell r="AA1572">
            <v>879.31201449807293</v>
          </cell>
          <cell r="AB1572">
            <v>898.73950305504718</v>
          </cell>
          <cell r="AC1572">
            <v>996.34475775519672</v>
          </cell>
          <cell r="AD1572">
            <v>261.42736441919379</v>
          </cell>
          <cell r="AE1572">
            <v>512.72267884960911</v>
          </cell>
          <cell r="AF1572">
            <v>601.26198610957204</v>
          </cell>
          <cell r="AG1572">
            <v>663.2177437306749</v>
          </cell>
          <cell r="AH1572">
            <v>715.97322150665013</v>
          </cell>
        </row>
        <row r="1573">
          <cell r="B1573">
            <v>11624</v>
          </cell>
          <cell r="C1573" t="str">
            <v>MA</v>
          </cell>
          <cell r="D1573" t="str">
            <v>Municipal</v>
          </cell>
          <cell r="E1573">
            <v>2.7079964509113461E-2</v>
          </cell>
          <cell r="F1573">
            <v>0</v>
          </cell>
          <cell r="G1573">
            <v>0</v>
          </cell>
          <cell r="H1573">
            <v>3791.4450514934406</v>
          </cell>
          <cell r="I1573">
            <v>11.608880937499999</v>
          </cell>
          <cell r="J1573">
            <v>0</v>
          </cell>
          <cell r="K1573">
            <v>0</v>
          </cell>
          <cell r="L1573">
            <v>0</v>
          </cell>
          <cell r="M1573">
            <v>0</v>
          </cell>
          <cell r="N1573">
            <v>5.2280814697584964E-2</v>
          </cell>
          <cell r="O1573">
            <v>12916.016183863372</v>
          </cell>
          <cell r="P1573">
            <v>36691.296324692339</v>
          </cell>
          <cell r="Q1573">
            <v>59524.268039302966</v>
          </cell>
          <cell r="R1573">
            <v>77588.299718503287</v>
          </cell>
          <cell r="S1573">
            <v>174801.99531279932</v>
          </cell>
          <cell r="T1573">
            <v>1221.3035238009513</v>
          </cell>
          <cell r="U1573">
            <v>1463.2246860284401</v>
          </cell>
          <cell r="V1573">
            <v>1585.4423935073532</v>
          </cell>
          <cell r="W1573">
            <v>1683.5052345856207</v>
          </cell>
          <cell r="X1573">
            <v>1838.740923606819</v>
          </cell>
          <cell r="Y1573">
            <v>674.56796637454192</v>
          </cell>
          <cell r="Z1573">
            <v>826.33676307297048</v>
          </cell>
          <cell r="AA1573">
            <v>879.31201449807293</v>
          </cell>
          <cell r="AB1573">
            <v>898.73950305504718</v>
          </cell>
          <cell r="AC1573">
            <v>996.34475775519672</v>
          </cell>
          <cell r="AD1573">
            <v>261.42736441919379</v>
          </cell>
          <cell r="AE1573">
            <v>512.72267884960911</v>
          </cell>
          <cell r="AF1573">
            <v>601.26198610957204</v>
          </cell>
          <cell r="AG1573">
            <v>663.2177437306749</v>
          </cell>
          <cell r="AH1573">
            <v>715.97322150665013</v>
          </cell>
        </row>
        <row r="1574">
          <cell r="B1574">
            <v>13839</v>
          </cell>
          <cell r="C1574" t="str">
            <v>MA</v>
          </cell>
          <cell r="D1574" t="str">
            <v>Municipal</v>
          </cell>
          <cell r="E1574">
            <v>2.7079964509113461E-2</v>
          </cell>
          <cell r="F1574">
            <v>1</v>
          </cell>
          <cell r="G1574">
            <v>6634.7035233457464</v>
          </cell>
          <cell r="H1574">
            <v>6634.7035233457464</v>
          </cell>
          <cell r="I1574">
            <v>11.608880937499999</v>
          </cell>
          <cell r="J1574">
            <v>16269</v>
          </cell>
          <cell r="K1574">
            <v>92647</v>
          </cell>
          <cell r="L1574">
            <v>13964</v>
          </cell>
          <cell r="M1574">
            <v>0.15460536271077316</v>
          </cell>
          <cell r="N1574">
            <v>0.15460536271077316</v>
          </cell>
          <cell r="O1574">
            <v>12916.016183863372</v>
          </cell>
          <cell r="P1574">
            <v>36691.296324692339</v>
          </cell>
          <cell r="Q1574">
            <v>59524.268039302966</v>
          </cell>
          <cell r="R1574">
            <v>77588.299718503287</v>
          </cell>
          <cell r="S1574">
            <v>174801.99531279932</v>
          </cell>
          <cell r="T1574">
            <v>1221.3035238009513</v>
          </cell>
          <cell r="U1574">
            <v>1463.2246860284401</v>
          </cell>
          <cell r="V1574">
            <v>1585.4423935073532</v>
          </cell>
          <cell r="W1574">
            <v>1683.5052345856207</v>
          </cell>
          <cell r="X1574">
            <v>1838.740923606819</v>
          </cell>
          <cell r="Y1574">
            <v>674.56796637454192</v>
          </cell>
          <cell r="Z1574">
            <v>826.33676307297048</v>
          </cell>
          <cell r="AA1574">
            <v>879.31201449807293</v>
          </cell>
          <cell r="AB1574">
            <v>898.73950305504718</v>
          </cell>
          <cell r="AC1574">
            <v>996.34475775519672</v>
          </cell>
          <cell r="AD1574">
            <v>261.42736441919379</v>
          </cell>
          <cell r="AE1574">
            <v>512.72267884960911</v>
          </cell>
          <cell r="AF1574">
            <v>601.26198610957204</v>
          </cell>
          <cell r="AG1574">
            <v>663.2177437306749</v>
          </cell>
          <cell r="AH1574">
            <v>715.97322150665013</v>
          </cell>
        </row>
        <row r="1575">
          <cell r="B1575">
            <v>14605</v>
          </cell>
          <cell r="C1575" t="str">
            <v>MA</v>
          </cell>
          <cell r="D1575" t="str">
            <v>Municipal</v>
          </cell>
          <cell r="E1575">
            <v>2.7079964509113461E-2</v>
          </cell>
          <cell r="F1575">
            <v>1</v>
          </cell>
          <cell r="G1575">
            <v>8841.9629579559278</v>
          </cell>
          <cell r="H1575">
            <v>8841.9629579559278</v>
          </cell>
          <cell r="I1575">
            <v>11.608880937499999</v>
          </cell>
          <cell r="J1575">
            <v>20656.599999999999</v>
          </cell>
          <cell r="K1575">
            <v>196212</v>
          </cell>
          <cell r="L1575">
            <v>22191</v>
          </cell>
          <cell r="M1575">
            <v>8.9521781936839989E-2</v>
          </cell>
          <cell r="N1575">
            <v>8.9521781936839989E-2</v>
          </cell>
          <cell r="O1575">
            <v>12916.016183863372</v>
          </cell>
          <cell r="P1575">
            <v>36691.296324692339</v>
          </cell>
          <cell r="Q1575">
            <v>59524.268039302966</v>
          </cell>
          <cell r="R1575">
            <v>77588.299718503287</v>
          </cell>
          <cell r="S1575">
            <v>174801.99531279932</v>
          </cell>
          <cell r="T1575">
            <v>1221.3035238009513</v>
          </cell>
          <cell r="U1575">
            <v>1463.2246860284401</v>
          </cell>
          <cell r="V1575">
            <v>1585.4423935073532</v>
          </cell>
          <cell r="W1575">
            <v>1683.5052345856207</v>
          </cell>
          <cell r="X1575">
            <v>1838.740923606819</v>
          </cell>
          <cell r="Y1575">
            <v>674.56796637454192</v>
          </cell>
          <cell r="Z1575">
            <v>826.33676307297048</v>
          </cell>
          <cell r="AA1575">
            <v>879.31201449807293</v>
          </cell>
          <cell r="AB1575">
            <v>898.73950305504718</v>
          </cell>
          <cell r="AC1575">
            <v>996.34475775519672</v>
          </cell>
          <cell r="AD1575">
            <v>261.42736441919379</v>
          </cell>
          <cell r="AE1575">
            <v>512.72267884960911</v>
          </cell>
          <cell r="AF1575">
            <v>601.26198610957204</v>
          </cell>
          <cell r="AG1575">
            <v>663.2177437306749</v>
          </cell>
          <cell r="AH1575">
            <v>715.97322150665013</v>
          </cell>
        </row>
        <row r="1576">
          <cell r="B1576">
            <v>16438</v>
          </cell>
          <cell r="C1576" t="str">
            <v>MA</v>
          </cell>
          <cell r="D1576" t="str">
            <v>Municipal</v>
          </cell>
          <cell r="E1576">
            <v>2.7079964509113461E-2</v>
          </cell>
          <cell r="F1576">
            <v>0</v>
          </cell>
          <cell r="G1576">
            <v>0</v>
          </cell>
          <cell r="H1576">
            <v>3791.4450514934406</v>
          </cell>
          <cell r="I1576">
            <v>11.608880937499999</v>
          </cell>
          <cell r="J1576">
            <v>0</v>
          </cell>
          <cell r="K1576">
            <v>0</v>
          </cell>
          <cell r="L1576">
            <v>0</v>
          </cell>
          <cell r="M1576">
            <v>0</v>
          </cell>
          <cell r="N1576">
            <v>5.2280814697584964E-2</v>
          </cell>
          <cell r="O1576">
            <v>12916.016183863372</v>
          </cell>
          <cell r="P1576">
            <v>36691.296324692339</v>
          </cell>
          <cell r="Q1576">
            <v>59524.268039302966</v>
          </cell>
          <cell r="R1576">
            <v>77588.299718503287</v>
          </cell>
          <cell r="S1576">
            <v>174801.99531279932</v>
          </cell>
          <cell r="T1576">
            <v>1221.3035238009513</v>
          </cell>
          <cell r="U1576">
            <v>1463.2246860284401</v>
          </cell>
          <cell r="V1576">
            <v>1585.4423935073532</v>
          </cell>
          <cell r="W1576">
            <v>1683.5052345856207</v>
          </cell>
          <cell r="X1576">
            <v>1838.740923606819</v>
          </cell>
          <cell r="Y1576">
            <v>674.56796637454192</v>
          </cell>
          <cell r="Z1576">
            <v>826.33676307297048</v>
          </cell>
          <cell r="AA1576">
            <v>879.31201449807293</v>
          </cell>
          <cell r="AB1576">
            <v>898.73950305504718</v>
          </cell>
          <cell r="AC1576">
            <v>996.34475775519672</v>
          </cell>
          <cell r="AD1576">
            <v>261.42736441919379</v>
          </cell>
          <cell r="AE1576">
            <v>512.72267884960911</v>
          </cell>
          <cell r="AF1576">
            <v>601.26198610957204</v>
          </cell>
          <cell r="AG1576">
            <v>663.2177437306749</v>
          </cell>
          <cell r="AH1576">
            <v>715.97322150665013</v>
          </cell>
        </row>
        <row r="1577">
          <cell r="B1577">
            <v>20481</v>
          </cell>
          <cell r="C1577" t="str">
            <v>MA</v>
          </cell>
          <cell r="D1577" t="str">
            <v>Municipal</v>
          </cell>
          <cell r="E1577">
            <v>0.20255678491979864</v>
          </cell>
          <cell r="F1577">
            <v>1</v>
          </cell>
          <cell r="G1577">
            <v>8344.0215013438337</v>
          </cell>
          <cell r="H1577">
            <v>8344.0215013438337</v>
          </cell>
          <cell r="I1577">
            <v>11.608880937499999</v>
          </cell>
          <cell r="J1577">
            <v>19296</v>
          </cell>
          <cell r="K1577">
            <v>133496</v>
          </cell>
          <cell r="L1577">
            <v>15999</v>
          </cell>
          <cell r="M1577">
            <v>0.12784828134604223</v>
          </cell>
          <cell r="N1577">
            <v>0.12784828134604223</v>
          </cell>
          <cell r="O1577">
            <v>12916.016183863372</v>
          </cell>
          <cell r="P1577">
            <v>36691.296324692339</v>
          </cell>
          <cell r="Q1577">
            <v>59524.268039302966</v>
          </cell>
          <cell r="R1577">
            <v>77588.299718503287</v>
          </cell>
          <cell r="S1577">
            <v>174801.99531279932</v>
          </cell>
          <cell r="T1577">
            <v>1221.3035238009513</v>
          </cell>
          <cell r="U1577">
            <v>1463.2246860284401</v>
          </cell>
          <cell r="V1577">
            <v>1585.4423935073532</v>
          </cell>
          <cell r="W1577">
            <v>1683.5052345856207</v>
          </cell>
          <cell r="X1577">
            <v>1838.740923606819</v>
          </cell>
          <cell r="Y1577">
            <v>674.56796637454192</v>
          </cell>
          <cell r="Z1577">
            <v>826.33676307297048</v>
          </cell>
          <cell r="AA1577">
            <v>879.31201449807293</v>
          </cell>
          <cell r="AB1577">
            <v>898.73950305504718</v>
          </cell>
          <cell r="AC1577">
            <v>996.34475775519672</v>
          </cell>
          <cell r="AD1577">
            <v>261.42736441919379</v>
          </cell>
          <cell r="AE1577">
            <v>512.72267884960911</v>
          </cell>
          <cell r="AF1577">
            <v>601.26198610957204</v>
          </cell>
          <cell r="AG1577">
            <v>663.2177437306749</v>
          </cell>
          <cell r="AH1577">
            <v>715.97322150665013</v>
          </cell>
        </row>
        <row r="1578">
          <cell r="B1578">
            <v>8797</v>
          </cell>
          <cell r="C1578" t="str">
            <v>MA</v>
          </cell>
          <cell r="D1578" t="str">
            <v>Municipal</v>
          </cell>
          <cell r="E1578">
            <v>2.7079964509113461E-2</v>
          </cell>
          <cell r="F1578">
            <v>0</v>
          </cell>
          <cell r="G1578">
            <v>0</v>
          </cell>
          <cell r="H1578">
            <v>3791.4450514934406</v>
          </cell>
          <cell r="I1578">
            <v>11.608880937499999</v>
          </cell>
          <cell r="J1578">
            <v>0</v>
          </cell>
          <cell r="K1578">
            <v>0</v>
          </cell>
          <cell r="L1578">
            <v>0</v>
          </cell>
          <cell r="M1578">
            <v>0</v>
          </cell>
          <cell r="N1578">
            <v>5.2280814697584964E-2</v>
          </cell>
          <cell r="O1578">
            <v>12916.016183863372</v>
          </cell>
          <cell r="P1578">
            <v>36691.296324692339</v>
          </cell>
          <cell r="Q1578">
            <v>59524.268039302966</v>
          </cell>
          <cell r="R1578">
            <v>77588.299718503287</v>
          </cell>
          <cell r="S1578">
            <v>174801.99531279932</v>
          </cell>
          <cell r="T1578">
            <v>1221.3035238009513</v>
          </cell>
          <cell r="U1578">
            <v>1463.2246860284401</v>
          </cell>
          <cell r="V1578">
            <v>1585.4423935073532</v>
          </cell>
          <cell r="W1578">
            <v>1683.5052345856207</v>
          </cell>
          <cell r="X1578">
            <v>1838.740923606819</v>
          </cell>
          <cell r="Y1578">
            <v>674.56796637454192</v>
          </cell>
          <cell r="Z1578">
            <v>826.33676307297048</v>
          </cell>
          <cell r="AA1578">
            <v>879.31201449807293</v>
          </cell>
          <cell r="AB1578">
            <v>898.73950305504718</v>
          </cell>
          <cell r="AC1578">
            <v>996.34475775519672</v>
          </cell>
          <cell r="AD1578">
            <v>261.42736441919379</v>
          </cell>
          <cell r="AE1578">
            <v>512.72267884960911</v>
          </cell>
          <cell r="AF1578">
            <v>601.26198610957204</v>
          </cell>
          <cell r="AG1578">
            <v>663.2177437306749</v>
          </cell>
          <cell r="AH1578">
            <v>715.97322150665013</v>
          </cell>
        </row>
        <row r="1579">
          <cell r="B1579">
            <v>902</v>
          </cell>
          <cell r="C1579" t="str">
            <v>MA</v>
          </cell>
          <cell r="D1579" t="str">
            <v>Municipal</v>
          </cell>
          <cell r="E1579">
            <v>2.7079964509113461E-2</v>
          </cell>
          <cell r="F1579">
            <v>0</v>
          </cell>
          <cell r="G1579">
            <v>0</v>
          </cell>
          <cell r="H1579">
            <v>3791.4450514934406</v>
          </cell>
          <cell r="I1579">
            <v>11.608880937499999</v>
          </cell>
          <cell r="J1579">
            <v>0</v>
          </cell>
          <cell r="K1579">
            <v>0</v>
          </cell>
          <cell r="L1579">
            <v>0</v>
          </cell>
          <cell r="M1579">
            <v>0</v>
          </cell>
          <cell r="N1579">
            <v>5.2280814697584964E-2</v>
          </cell>
          <cell r="O1579">
            <v>12916.016183863372</v>
          </cell>
          <cell r="P1579">
            <v>36691.296324692339</v>
          </cell>
          <cell r="Q1579">
            <v>59524.268039302966</v>
          </cell>
          <cell r="R1579">
            <v>77588.299718503287</v>
          </cell>
          <cell r="S1579">
            <v>174801.99531279932</v>
          </cell>
          <cell r="T1579">
            <v>1221.3035238009513</v>
          </cell>
          <cell r="U1579">
            <v>1463.2246860284401</v>
          </cell>
          <cell r="V1579">
            <v>1585.4423935073532</v>
          </cell>
          <cell r="W1579">
            <v>1683.5052345856207</v>
          </cell>
          <cell r="X1579">
            <v>1838.740923606819</v>
          </cell>
          <cell r="Y1579">
            <v>674.56796637454192</v>
          </cell>
          <cell r="Z1579">
            <v>826.33676307297048</v>
          </cell>
          <cell r="AA1579">
            <v>879.31201449807293</v>
          </cell>
          <cell r="AB1579">
            <v>898.73950305504718</v>
          </cell>
          <cell r="AC1579">
            <v>996.34475775519672</v>
          </cell>
          <cell r="AD1579">
            <v>261.42736441919379</v>
          </cell>
          <cell r="AE1579">
            <v>512.72267884960911</v>
          </cell>
          <cell r="AF1579">
            <v>601.26198610957204</v>
          </cell>
          <cell r="AG1579">
            <v>663.2177437306749</v>
          </cell>
          <cell r="AH1579">
            <v>715.97322150665013</v>
          </cell>
        </row>
        <row r="1580">
          <cell r="B1580">
            <v>1523</v>
          </cell>
          <cell r="C1580" t="str">
            <v>MA</v>
          </cell>
          <cell r="D1580" t="str">
            <v>Municipal</v>
          </cell>
          <cell r="E1580">
            <v>2.7079964509113461E-2</v>
          </cell>
          <cell r="F1580">
            <v>0</v>
          </cell>
          <cell r="G1580">
            <v>0</v>
          </cell>
          <cell r="H1580">
            <v>3791.4450514934406</v>
          </cell>
          <cell r="I1580">
            <v>11.608880937499999</v>
          </cell>
          <cell r="J1580">
            <v>0</v>
          </cell>
          <cell r="K1580">
            <v>0</v>
          </cell>
          <cell r="L1580">
            <v>0</v>
          </cell>
          <cell r="M1580">
            <v>0</v>
          </cell>
          <cell r="N1580">
            <v>5.2280814697584964E-2</v>
          </cell>
          <cell r="O1580">
            <v>12916.016183863372</v>
          </cell>
          <cell r="P1580">
            <v>36691.296324692339</v>
          </cell>
          <cell r="Q1580">
            <v>59524.268039302966</v>
          </cell>
          <cell r="R1580">
            <v>77588.299718503287</v>
          </cell>
          <cell r="S1580">
            <v>174801.99531279932</v>
          </cell>
          <cell r="T1580">
            <v>1221.3035238009513</v>
          </cell>
          <cell r="U1580">
            <v>1463.2246860284401</v>
          </cell>
          <cell r="V1580">
            <v>1585.4423935073532</v>
          </cell>
          <cell r="W1580">
            <v>1683.5052345856207</v>
          </cell>
          <cell r="X1580">
            <v>1838.740923606819</v>
          </cell>
          <cell r="Y1580">
            <v>674.56796637454192</v>
          </cell>
          <cell r="Z1580">
            <v>826.33676307297048</v>
          </cell>
          <cell r="AA1580">
            <v>879.31201449807293</v>
          </cell>
          <cell r="AB1580">
            <v>898.73950305504718</v>
          </cell>
          <cell r="AC1580">
            <v>996.34475775519672</v>
          </cell>
          <cell r="AD1580">
            <v>261.42736441919379</v>
          </cell>
          <cell r="AE1580">
            <v>512.72267884960911</v>
          </cell>
          <cell r="AF1580">
            <v>601.26198610957204</v>
          </cell>
          <cell r="AG1580">
            <v>663.2177437306749</v>
          </cell>
          <cell r="AH1580">
            <v>715.97322150665013</v>
          </cell>
        </row>
        <row r="1581">
          <cell r="B1581">
            <v>2086</v>
          </cell>
          <cell r="C1581" t="str">
            <v>MA</v>
          </cell>
          <cell r="D1581" t="str">
            <v>Municipal</v>
          </cell>
          <cell r="E1581">
            <v>2.7079964509113461E-2</v>
          </cell>
          <cell r="F1581">
            <v>0</v>
          </cell>
          <cell r="G1581">
            <v>0</v>
          </cell>
          <cell r="H1581">
            <v>3791.4450514934406</v>
          </cell>
          <cell r="I1581">
            <v>11.608880937499999</v>
          </cell>
          <cell r="J1581">
            <v>0</v>
          </cell>
          <cell r="K1581">
            <v>0</v>
          </cell>
          <cell r="L1581">
            <v>0</v>
          </cell>
          <cell r="M1581">
            <v>0</v>
          </cell>
          <cell r="N1581">
            <v>5.2280814697584964E-2</v>
          </cell>
          <cell r="O1581">
            <v>12916.016183863372</v>
          </cell>
          <cell r="P1581">
            <v>36691.296324692339</v>
          </cell>
          <cell r="Q1581">
            <v>59524.268039302966</v>
          </cell>
          <cell r="R1581">
            <v>77588.299718503287</v>
          </cell>
          <cell r="S1581">
            <v>174801.99531279932</v>
          </cell>
          <cell r="T1581">
            <v>1221.3035238009513</v>
          </cell>
          <cell r="U1581">
            <v>1463.2246860284401</v>
          </cell>
          <cell r="V1581">
            <v>1585.4423935073532</v>
          </cell>
          <cell r="W1581">
            <v>1683.5052345856207</v>
          </cell>
          <cell r="X1581">
            <v>1838.740923606819</v>
          </cell>
          <cell r="Y1581">
            <v>674.56796637454192</v>
          </cell>
          <cell r="Z1581">
            <v>826.33676307297048</v>
          </cell>
          <cell r="AA1581">
            <v>879.31201449807293</v>
          </cell>
          <cell r="AB1581">
            <v>898.73950305504718</v>
          </cell>
          <cell r="AC1581">
            <v>996.34475775519672</v>
          </cell>
          <cell r="AD1581">
            <v>261.42736441919379</v>
          </cell>
          <cell r="AE1581">
            <v>512.72267884960911</v>
          </cell>
          <cell r="AF1581">
            <v>601.26198610957204</v>
          </cell>
          <cell r="AG1581">
            <v>663.2177437306749</v>
          </cell>
          <cell r="AH1581">
            <v>715.97322150665013</v>
          </cell>
        </row>
        <row r="1582">
          <cell r="B1582">
            <v>2144</v>
          </cell>
          <cell r="C1582" t="str">
            <v>MA</v>
          </cell>
          <cell r="D1582" t="str">
            <v>Municipal</v>
          </cell>
          <cell r="E1582">
            <v>0.20885288607891347</v>
          </cell>
          <cell r="F1582">
            <v>1</v>
          </cell>
          <cell r="G1582">
            <v>8549.8465710411765</v>
          </cell>
          <cell r="H1582">
            <v>8549.8465710411765</v>
          </cell>
          <cell r="I1582">
            <v>11.608880937499999</v>
          </cell>
          <cell r="J1582">
            <v>17086</v>
          </cell>
          <cell r="K1582">
            <v>119809</v>
          </cell>
          <cell r="L1582">
            <v>14013</v>
          </cell>
          <cell r="M1582">
            <v>0.12631686281559606</v>
          </cell>
          <cell r="N1582">
            <v>0.12631686281559606</v>
          </cell>
          <cell r="O1582">
            <v>12916.016183863372</v>
          </cell>
          <cell r="P1582">
            <v>36691.296324692339</v>
          </cell>
          <cell r="Q1582">
            <v>59524.268039302966</v>
          </cell>
          <cell r="R1582">
            <v>77588.299718503287</v>
          </cell>
          <cell r="S1582">
            <v>174801.99531279932</v>
          </cell>
          <cell r="T1582">
            <v>1221.3035238009513</v>
          </cell>
          <cell r="U1582">
            <v>1463.2246860284401</v>
          </cell>
          <cell r="V1582">
            <v>1585.4423935073532</v>
          </cell>
          <cell r="W1582">
            <v>1683.5052345856207</v>
          </cell>
          <cell r="X1582">
            <v>1838.740923606819</v>
          </cell>
          <cell r="Y1582">
            <v>674.56796637454192</v>
          </cell>
          <cell r="Z1582">
            <v>826.33676307297048</v>
          </cell>
          <cell r="AA1582">
            <v>879.31201449807293</v>
          </cell>
          <cell r="AB1582">
            <v>898.73950305504718</v>
          </cell>
          <cell r="AC1582">
            <v>996.34475775519672</v>
          </cell>
          <cell r="AD1582">
            <v>261.42736441919379</v>
          </cell>
          <cell r="AE1582">
            <v>512.72267884960911</v>
          </cell>
          <cell r="AF1582">
            <v>601.26198610957204</v>
          </cell>
          <cell r="AG1582">
            <v>663.2177437306749</v>
          </cell>
          <cell r="AH1582">
            <v>715.97322150665013</v>
          </cell>
        </row>
        <row r="1583">
          <cell r="B1583">
            <v>3447</v>
          </cell>
          <cell r="C1583" t="str">
            <v>MA</v>
          </cell>
          <cell r="D1583" t="str">
            <v>Municipal</v>
          </cell>
          <cell r="E1583">
            <v>2.7079964509113461E-2</v>
          </cell>
          <cell r="F1583">
            <v>0</v>
          </cell>
          <cell r="G1583">
            <v>0</v>
          </cell>
          <cell r="H1583">
            <v>3791.4450514934406</v>
          </cell>
          <cell r="I1583">
            <v>11.608880937499999</v>
          </cell>
          <cell r="J1583">
            <v>0</v>
          </cell>
          <cell r="K1583">
            <v>0</v>
          </cell>
          <cell r="L1583">
            <v>0</v>
          </cell>
          <cell r="M1583">
            <v>0</v>
          </cell>
          <cell r="N1583">
            <v>5.2280814697584964E-2</v>
          </cell>
          <cell r="O1583">
            <v>12916.016183863372</v>
          </cell>
          <cell r="P1583">
            <v>36691.296324692339</v>
          </cell>
          <cell r="Q1583">
            <v>59524.268039302966</v>
          </cell>
          <cell r="R1583">
            <v>77588.299718503287</v>
          </cell>
          <cell r="S1583">
            <v>174801.99531279932</v>
          </cell>
          <cell r="T1583">
            <v>1221.3035238009513</v>
          </cell>
          <cell r="U1583">
            <v>1463.2246860284401</v>
          </cell>
          <cell r="V1583">
            <v>1585.4423935073532</v>
          </cell>
          <cell r="W1583">
            <v>1683.5052345856207</v>
          </cell>
          <cell r="X1583">
            <v>1838.740923606819</v>
          </cell>
          <cell r="Y1583">
            <v>674.56796637454192</v>
          </cell>
          <cell r="Z1583">
            <v>826.33676307297048</v>
          </cell>
          <cell r="AA1583">
            <v>879.31201449807293</v>
          </cell>
          <cell r="AB1583">
            <v>898.73950305504718</v>
          </cell>
          <cell r="AC1583">
            <v>996.34475775519672</v>
          </cell>
          <cell r="AD1583">
            <v>261.42736441919379</v>
          </cell>
          <cell r="AE1583">
            <v>512.72267884960911</v>
          </cell>
          <cell r="AF1583">
            <v>601.26198610957204</v>
          </cell>
          <cell r="AG1583">
            <v>663.2177437306749</v>
          </cell>
          <cell r="AH1583">
            <v>715.97322150665013</v>
          </cell>
        </row>
        <row r="1584">
          <cell r="B1584">
            <v>4147</v>
          </cell>
          <cell r="C1584" t="str">
            <v>MA</v>
          </cell>
          <cell r="D1584" t="str">
            <v>Municipal</v>
          </cell>
          <cell r="E1584">
            <v>2.7079964509113461E-2</v>
          </cell>
          <cell r="F1584">
            <v>0</v>
          </cell>
          <cell r="G1584">
            <v>0</v>
          </cell>
          <cell r="H1584">
            <v>3791.4450514934406</v>
          </cell>
          <cell r="I1584">
            <v>11.608880937499999</v>
          </cell>
          <cell r="J1584">
            <v>0</v>
          </cell>
          <cell r="K1584">
            <v>0</v>
          </cell>
          <cell r="L1584">
            <v>0</v>
          </cell>
          <cell r="M1584">
            <v>0</v>
          </cell>
          <cell r="N1584">
            <v>5.2280814697584964E-2</v>
          </cell>
          <cell r="O1584">
            <v>12916.016183863372</v>
          </cell>
          <cell r="P1584">
            <v>36691.296324692339</v>
          </cell>
          <cell r="Q1584">
            <v>59524.268039302966</v>
          </cell>
          <cell r="R1584">
            <v>77588.299718503287</v>
          </cell>
          <cell r="S1584">
            <v>174801.99531279932</v>
          </cell>
          <cell r="T1584">
            <v>1221.3035238009513</v>
          </cell>
          <cell r="U1584">
            <v>1463.2246860284401</v>
          </cell>
          <cell r="V1584">
            <v>1585.4423935073532</v>
          </cell>
          <cell r="W1584">
            <v>1683.5052345856207</v>
          </cell>
          <cell r="X1584">
            <v>1838.740923606819</v>
          </cell>
          <cell r="Y1584">
            <v>674.56796637454192</v>
          </cell>
          <cell r="Z1584">
            <v>826.33676307297048</v>
          </cell>
          <cell r="AA1584">
            <v>879.31201449807293</v>
          </cell>
          <cell r="AB1584">
            <v>898.73950305504718</v>
          </cell>
          <cell r="AC1584">
            <v>996.34475775519672</v>
          </cell>
          <cell r="AD1584">
            <v>261.42736441919379</v>
          </cell>
          <cell r="AE1584">
            <v>512.72267884960911</v>
          </cell>
          <cell r="AF1584">
            <v>601.26198610957204</v>
          </cell>
          <cell r="AG1584">
            <v>663.2177437306749</v>
          </cell>
          <cell r="AH1584">
            <v>715.97322150665013</v>
          </cell>
        </row>
        <row r="1585">
          <cell r="B1585">
            <v>5480</v>
          </cell>
          <cell r="C1585" t="str">
            <v>MA</v>
          </cell>
          <cell r="D1585" t="str">
            <v>Municipal</v>
          </cell>
          <cell r="E1585">
            <v>2.7079964509113461E-2</v>
          </cell>
          <cell r="F1585">
            <v>1</v>
          </cell>
          <cell r="G1585">
            <v>8516.2107838853444</v>
          </cell>
          <cell r="H1585">
            <v>8516.2107838853444</v>
          </cell>
          <cell r="I1585">
            <v>11.608880937499999</v>
          </cell>
          <cell r="J1585">
            <v>14513.6</v>
          </cell>
          <cell r="K1585">
            <v>97451</v>
          </cell>
          <cell r="L1585">
            <v>11443</v>
          </cell>
          <cell r="M1585">
            <v>0.132574472352118</v>
          </cell>
          <cell r="N1585">
            <v>0.132574472352118</v>
          </cell>
          <cell r="O1585">
            <v>12916.016183863372</v>
          </cell>
          <cell r="P1585">
            <v>36691.296324692339</v>
          </cell>
          <cell r="Q1585">
            <v>59524.268039302966</v>
          </cell>
          <cell r="R1585">
            <v>77588.299718503287</v>
          </cell>
          <cell r="S1585">
            <v>174801.99531279932</v>
          </cell>
          <cell r="T1585">
            <v>1221.3035238009513</v>
          </cell>
          <cell r="U1585">
            <v>1463.2246860284401</v>
          </cell>
          <cell r="V1585">
            <v>1585.4423935073532</v>
          </cell>
          <cell r="W1585">
            <v>1683.5052345856207</v>
          </cell>
          <cell r="X1585">
            <v>1838.740923606819</v>
          </cell>
          <cell r="Y1585">
            <v>674.56796637454192</v>
          </cell>
          <cell r="Z1585">
            <v>826.33676307297048</v>
          </cell>
          <cell r="AA1585">
            <v>879.31201449807293</v>
          </cell>
          <cell r="AB1585">
            <v>898.73950305504718</v>
          </cell>
          <cell r="AC1585">
            <v>996.34475775519672</v>
          </cell>
          <cell r="AD1585">
            <v>261.42736441919379</v>
          </cell>
          <cell r="AE1585">
            <v>512.72267884960911</v>
          </cell>
          <cell r="AF1585">
            <v>601.26198610957204</v>
          </cell>
          <cell r="AG1585">
            <v>663.2177437306749</v>
          </cell>
          <cell r="AH1585">
            <v>715.97322150665013</v>
          </cell>
        </row>
        <row r="1586">
          <cell r="B1586">
            <v>7130</v>
          </cell>
          <cell r="C1586" t="str">
            <v>MA</v>
          </cell>
          <cell r="D1586" t="str">
            <v>Municipal</v>
          </cell>
          <cell r="E1586">
            <v>2.7079964509113461E-2</v>
          </cell>
          <cell r="F1586">
            <v>0</v>
          </cell>
          <cell r="G1586">
            <v>0</v>
          </cell>
          <cell r="H1586">
            <v>3791.4450514934406</v>
          </cell>
          <cell r="I1586">
            <v>11.608880937499999</v>
          </cell>
          <cell r="J1586">
            <v>0</v>
          </cell>
          <cell r="K1586">
            <v>0</v>
          </cell>
          <cell r="L1586">
            <v>0</v>
          </cell>
          <cell r="M1586">
            <v>0</v>
          </cell>
          <cell r="N1586">
            <v>5.2280814697584964E-2</v>
          </cell>
          <cell r="O1586">
            <v>12916.016183863372</v>
          </cell>
          <cell r="P1586">
            <v>36691.296324692339</v>
          </cell>
          <cell r="Q1586">
            <v>59524.268039302966</v>
          </cell>
          <cell r="R1586">
            <v>77588.299718503287</v>
          </cell>
          <cell r="S1586">
            <v>174801.99531279932</v>
          </cell>
          <cell r="T1586">
            <v>1221.3035238009513</v>
          </cell>
          <cell r="U1586">
            <v>1463.2246860284401</v>
          </cell>
          <cell r="V1586">
            <v>1585.4423935073532</v>
          </cell>
          <cell r="W1586">
            <v>1683.5052345856207</v>
          </cell>
          <cell r="X1586">
            <v>1838.740923606819</v>
          </cell>
          <cell r="Y1586">
            <v>674.56796637454192</v>
          </cell>
          <cell r="Z1586">
            <v>826.33676307297048</v>
          </cell>
          <cell r="AA1586">
            <v>879.31201449807293</v>
          </cell>
          <cell r="AB1586">
            <v>898.73950305504718</v>
          </cell>
          <cell r="AC1586">
            <v>996.34475775519672</v>
          </cell>
          <cell r="AD1586">
            <v>261.42736441919379</v>
          </cell>
          <cell r="AE1586">
            <v>512.72267884960911</v>
          </cell>
          <cell r="AF1586">
            <v>601.26198610957204</v>
          </cell>
          <cell r="AG1586">
            <v>663.2177437306749</v>
          </cell>
          <cell r="AH1586">
            <v>715.97322150665013</v>
          </cell>
        </row>
        <row r="1587">
          <cell r="B1587">
            <v>7715</v>
          </cell>
          <cell r="C1587" t="str">
            <v>MA</v>
          </cell>
          <cell r="D1587" t="str">
            <v>Municipal</v>
          </cell>
          <cell r="E1587">
            <v>2.7079964509113461E-2</v>
          </cell>
          <cell r="F1587">
            <v>0</v>
          </cell>
          <cell r="G1587">
            <v>0</v>
          </cell>
          <cell r="H1587">
            <v>3791.4450514934406</v>
          </cell>
          <cell r="I1587">
            <v>11.608880937499999</v>
          </cell>
          <cell r="J1587">
            <v>0</v>
          </cell>
          <cell r="K1587">
            <v>0</v>
          </cell>
          <cell r="L1587">
            <v>0</v>
          </cell>
          <cell r="M1587">
            <v>0</v>
          </cell>
          <cell r="N1587">
            <v>5.2280814697584964E-2</v>
          </cell>
          <cell r="O1587">
            <v>12916.016183863372</v>
          </cell>
          <cell r="P1587">
            <v>36691.296324692339</v>
          </cell>
          <cell r="Q1587">
            <v>59524.268039302966</v>
          </cell>
          <cell r="R1587">
            <v>77588.299718503287</v>
          </cell>
          <cell r="S1587">
            <v>174801.99531279932</v>
          </cell>
          <cell r="T1587">
            <v>1221.3035238009513</v>
          </cell>
          <cell r="U1587">
            <v>1463.2246860284401</v>
          </cell>
          <cell r="V1587">
            <v>1585.4423935073532</v>
          </cell>
          <cell r="W1587">
            <v>1683.5052345856207</v>
          </cell>
          <cell r="X1587">
            <v>1838.740923606819</v>
          </cell>
          <cell r="Y1587">
            <v>674.56796637454192</v>
          </cell>
          <cell r="Z1587">
            <v>826.33676307297048</v>
          </cell>
          <cell r="AA1587">
            <v>879.31201449807293</v>
          </cell>
          <cell r="AB1587">
            <v>898.73950305504718</v>
          </cell>
          <cell r="AC1587">
            <v>996.34475775519672</v>
          </cell>
          <cell r="AD1587">
            <v>261.42736441919379</v>
          </cell>
          <cell r="AE1587">
            <v>512.72267884960911</v>
          </cell>
          <cell r="AF1587">
            <v>601.26198610957204</v>
          </cell>
          <cell r="AG1587">
            <v>663.2177437306749</v>
          </cell>
          <cell r="AH1587">
            <v>715.97322150665013</v>
          </cell>
        </row>
        <row r="1588">
          <cell r="B1588">
            <v>7723</v>
          </cell>
          <cell r="C1588" t="str">
            <v>MA</v>
          </cell>
          <cell r="D1588" t="str">
            <v>Municipal</v>
          </cell>
          <cell r="E1588">
            <v>2.7079964509113461E-2</v>
          </cell>
          <cell r="F1588">
            <v>0</v>
          </cell>
          <cell r="G1588">
            <v>0</v>
          </cell>
          <cell r="H1588">
            <v>3791.4450514934406</v>
          </cell>
          <cell r="I1588">
            <v>11.608880937499999</v>
          </cell>
          <cell r="J1588">
            <v>0</v>
          </cell>
          <cell r="K1588">
            <v>0</v>
          </cell>
          <cell r="L1588">
            <v>0</v>
          </cell>
          <cell r="M1588">
            <v>0</v>
          </cell>
          <cell r="N1588">
            <v>5.2280814697584964E-2</v>
          </cell>
          <cell r="O1588">
            <v>12916.016183863372</v>
          </cell>
          <cell r="P1588">
            <v>36691.296324692339</v>
          </cell>
          <cell r="Q1588">
            <v>59524.268039302966</v>
          </cell>
          <cell r="R1588">
            <v>77588.299718503287</v>
          </cell>
          <cell r="S1588">
            <v>174801.99531279932</v>
          </cell>
          <cell r="T1588">
            <v>1221.3035238009513</v>
          </cell>
          <cell r="U1588">
            <v>1463.2246860284401</v>
          </cell>
          <cell r="V1588">
            <v>1585.4423935073532</v>
          </cell>
          <cell r="W1588">
            <v>1683.5052345856207</v>
          </cell>
          <cell r="X1588">
            <v>1838.740923606819</v>
          </cell>
          <cell r="Y1588">
            <v>674.56796637454192</v>
          </cell>
          <cell r="Z1588">
            <v>826.33676307297048</v>
          </cell>
          <cell r="AA1588">
            <v>879.31201449807293</v>
          </cell>
          <cell r="AB1588">
            <v>898.73950305504718</v>
          </cell>
          <cell r="AC1588">
            <v>996.34475775519672</v>
          </cell>
          <cell r="AD1588">
            <v>261.42736441919379</v>
          </cell>
          <cell r="AE1588">
            <v>512.72267884960911</v>
          </cell>
          <cell r="AF1588">
            <v>601.26198610957204</v>
          </cell>
          <cell r="AG1588">
            <v>663.2177437306749</v>
          </cell>
          <cell r="AH1588">
            <v>715.97322150665013</v>
          </cell>
        </row>
        <row r="1589">
          <cell r="B1589">
            <v>8715</v>
          </cell>
          <cell r="C1589" t="str">
            <v>MA</v>
          </cell>
          <cell r="D1589" t="str">
            <v>Municipal</v>
          </cell>
          <cell r="E1589">
            <v>2.7079964509113461E-2</v>
          </cell>
          <cell r="F1589">
            <v>0</v>
          </cell>
          <cell r="G1589">
            <v>0</v>
          </cell>
          <cell r="H1589">
            <v>3791.4450514934406</v>
          </cell>
          <cell r="I1589">
            <v>11.608880937499999</v>
          </cell>
          <cell r="J1589">
            <v>0</v>
          </cell>
          <cell r="K1589">
            <v>0</v>
          </cell>
          <cell r="L1589">
            <v>0</v>
          </cell>
          <cell r="M1589">
            <v>0</v>
          </cell>
          <cell r="N1589">
            <v>5.2280814697584964E-2</v>
          </cell>
          <cell r="O1589">
            <v>12916.016183863372</v>
          </cell>
          <cell r="P1589">
            <v>36691.296324692339</v>
          </cell>
          <cell r="Q1589">
            <v>59524.268039302966</v>
          </cell>
          <cell r="R1589">
            <v>77588.299718503287</v>
          </cell>
          <cell r="S1589">
            <v>174801.99531279932</v>
          </cell>
          <cell r="T1589">
            <v>1221.3035238009513</v>
          </cell>
          <cell r="U1589">
            <v>1463.2246860284401</v>
          </cell>
          <cell r="V1589">
            <v>1585.4423935073532</v>
          </cell>
          <cell r="W1589">
            <v>1683.5052345856207</v>
          </cell>
          <cell r="X1589">
            <v>1838.740923606819</v>
          </cell>
          <cell r="Y1589">
            <v>674.56796637454192</v>
          </cell>
          <cell r="Z1589">
            <v>826.33676307297048</v>
          </cell>
          <cell r="AA1589">
            <v>879.31201449807293</v>
          </cell>
          <cell r="AB1589">
            <v>898.73950305504718</v>
          </cell>
          <cell r="AC1589">
            <v>996.34475775519672</v>
          </cell>
          <cell r="AD1589">
            <v>261.42736441919379</v>
          </cell>
          <cell r="AE1589">
            <v>512.72267884960911</v>
          </cell>
          <cell r="AF1589">
            <v>601.26198610957204</v>
          </cell>
          <cell r="AG1589">
            <v>663.2177437306749</v>
          </cell>
          <cell r="AH1589">
            <v>715.97322150665013</v>
          </cell>
        </row>
        <row r="1590">
          <cell r="B1590">
            <v>8973</v>
          </cell>
          <cell r="C1590" t="str">
            <v>MA</v>
          </cell>
          <cell r="D1590" t="str">
            <v>Municipal</v>
          </cell>
          <cell r="E1590">
            <v>2.7079964509113461E-2</v>
          </cell>
          <cell r="F1590">
            <v>1</v>
          </cell>
          <cell r="G1590">
            <v>9419.0526223623147</v>
          </cell>
          <cell r="H1590">
            <v>9419.0526223623147</v>
          </cell>
          <cell r="I1590">
            <v>11.608880937499999</v>
          </cell>
          <cell r="J1590">
            <v>12418.1</v>
          </cell>
          <cell r="K1590">
            <v>107575</v>
          </cell>
          <cell r="L1590">
            <v>11421</v>
          </cell>
          <cell r="M1590">
            <v>0.10064680129912851</v>
          </cell>
          <cell r="N1590">
            <v>0.10064680129912851</v>
          </cell>
          <cell r="O1590">
            <v>12916.016183863372</v>
          </cell>
          <cell r="P1590">
            <v>36691.296324692339</v>
          </cell>
          <cell r="Q1590">
            <v>59524.268039302966</v>
          </cell>
          <cell r="R1590">
            <v>77588.299718503287</v>
          </cell>
          <cell r="S1590">
            <v>174801.99531279932</v>
          </cell>
          <cell r="T1590">
            <v>1221.3035238009513</v>
          </cell>
          <cell r="U1590">
            <v>1463.2246860284401</v>
          </cell>
          <cell r="V1590">
            <v>1585.4423935073532</v>
          </cell>
          <cell r="W1590">
            <v>1683.5052345856207</v>
          </cell>
          <cell r="X1590">
            <v>1838.740923606819</v>
          </cell>
          <cell r="Y1590">
            <v>674.56796637454192</v>
          </cell>
          <cell r="Z1590">
            <v>826.33676307297048</v>
          </cell>
          <cell r="AA1590">
            <v>879.31201449807293</v>
          </cell>
          <cell r="AB1590">
            <v>898.73950305504718</v>
          </cell>
          <cell r="AC1590">
            <v>996.34475775519672</v>
          </cell>
          <cell r="AD1590">
            <v>261.42736441919379</v>
          </cell>
          <cell r="AE1590">
            <v>512.72267884960911</v>
          </cell>
          <cell r="AF1590">
            <v>601.26198610957204</v>
          </cell>
          <cell r="AG1590">
            <v>663.2177437306749</v>
          </cell>
          <cell r="AH1590">
            <v>715.97322150665013</v>
          </cell>
        </row>
        <row r="1591">
          <cell r="B1591">
            <v>9442</v>
          </cell>
          <cell r="C1591" t="str">
            <v>MA</v>
          </cell>
          <cell r="D1591" t="str">
            <v>Municipal</v>
          </cell>
          <cell r="E1591">
            <v>2.7079964509113461E-2</v>
          </cell>
          <cell r="F1591">
            <v>0</v>
          </cell>
          <cell r="G1591">
            <v>0</v>
          </cell>
          <cell r="H1591">
            <v>3791.4450514934406</v>
          </cell>
          <cell r="I1591">
            <v>11.608880937499999</v>
          </cell>
          <cell r="J1591">
            <v>0</v>
          </cell>
          <cell r="K1591">
            <v>0</v>
          </cell>
          <cell r="L1591">
            <v>0</v>
          </cell>
          <cell r="M1591">
            <v>0</v>
          </cell>
          <cell r="N1591">
            <v>5.2280814697584964E-2</v>
          </cell>
          <cell r="O1591">
            <v>12916.016183863372</v>
          </cell>
          <cell r="P1591">
            <v>36691.296324692339</v>
          </cell>
          <cell r="Q1591">
            <v>59524.268039302966</v>
          </cell>
          <cell r="R1591">
            <v>77588.299718503287</v>
          </cell>
          <cell r="S1591">
            <v>174801.99531279932</v>
          </cell>
          <cell r="T1591">
            <v>1221.3035238009513</v>
          </cell>
          <cell r="U1591">
            <v>1463.2246860284401</v>
          </cell>
          <cell r="V1591">
            <v>1585.4423935073532</v>
          </cell>
          <cell r="W1591">
            <v>1683.5052345856207</v>
          </cell>
          <cell r="X1591">
            <v>1838.740923606819</v>
          </cell>
          <cell r="Y1591">
            <v>674.56796637454192</v>
          </cell>
          <cell r="Z1591">
            <v>826.33676307297048</v>
          </cell>
          <cell r="AA1591">
            <v>879.31201449807293</v>
          </cell>
          <cell r="AB1591">
            <v>898.73950305504718</v>
          </cell>
          <cell r="AC1591">
            <v>996.34475775519672</v>
          </cell>
          <cell r="AD1591">
            <v>261.42736441919379</v>
          </cell>
          <cell r="AE1591">
            <v>512.72267884960911</v>
          </cell>
          <cell r="AF1591">
            <v>601.26198610957204</v>
          </cell>
          <cell r="AG1591">
            <v>663.2177437306749</v>
          </cell>
          <cell r="AH1591">
            <v>715.97322150665013</v>
          </cell>
        </row>
        <row r="1592">
          <cell r="B1592">
            <v>11085</v>
          </cell>
          <cell r="C1592" t="str">
            <v>MA</v>
          </cell>
          <cell r="D1592" t="str">
            <v>Municipal</v>
          </cell>
          <cell r="E1592">
            <v>0.20843456107991901</v>
          </cell>
          <cell r="F1592">
            <v>1</v>
          </cell>
          <cell r="G1592">
            <v>9956.6192969334334</v>
          </cell>
          <cell r="H1592">
            <v>9956.6192969334334</v>
          </cell>
          <cell r="I1592">
            <v>11.608880937499999</v>
          </cell>
          <cell r="J1592">
            <v>8391.2000000000007</v>
          </cell>
          <cell r="K1592">
            <v>66560</v>
          </cell>
          <cell r="L1592">
            <v>6685</v>
          </cell>
          <cell r="M1592">
            <v>0.1120783589422138</v>
          </cell>
          <cell r="N1592">
            <v>0.1120783589422138</v>
          </cell>
          <cell r="O1592">
            <v>12916.016183863372</v>
          </cell>
          <cell r="P1592">
            <v>36691.296324692339</v>
          </cell>
          <cell r="Q1592">
            <v>59524.268039302966</v>
          </cell>
          <cell r="R1592">
            <v>77588.299718503287</v>
          </cell>
          <cell r="S1592">
            <v>174801.99531279932</v>
          </cell>
          <cell r="T1592">
            <v>1221.3035238009513</v>
          </cell>
          <cell r="U1592">
            <v>1463.2246860284401</v>
          </cell>
          <cell r="V1592">
            <v>1585.4423935073532</v>
          </cell>
          <cell r="W1592">
            <v>1683.5052345856207</v>
          </cell>
          <cell r="X1592">
            <v>1838.740923606819</v>
          </cell>
          <cell r="Y1592">
            <v>674.56796637454192</v>
          </cell>
          <cell r="Z1592">
            <v>826.33676307297048</v>
          </cell>
          <cell r="AA1592">
            <v>879.31201449807293</v>
          </cell>
          <cell r="AB1592">
            <v>898.73950305504718</v>
          </cell>
          <cell r="AC1592">
            <v>996.34475775519672</v>
          </cell>
          <cell r="AD1592">
            <v>261.42736441919379</v>
          </cell>
          <cell r="AE1592">
            <v>512.72267884960911</v>
          </cell>
          <cell r="AF1592">
            <v>601.26198610957204</v>
          </cell>
          <cell r="AG1592">
            <v>663.2177437306749</v>
          </cell>
          <cell r="AH1592">
            <v>715.97322150665013</v>
          </cell>
        </row>
        <row r="1593">
          <cell r="B1593">
            <v>12296</v>
          </cell>
          <cell r="C1593" t="str">
            <v>MA</v>
          </cell>
          <cell r="D1593" t="str">
            <v>Municipal</v>
          </cell>
          <cell r="E1593">
            <v>2.7079964509113461E-2</v>
          </cell>
          <cell r="F1593">
            <v>0</v>
          </cell>
          <cell r="G1593">
            <v>0</v>
          </cell>
          <cell r="H1593">
            <v>3791.4450514934406</v>
          </cell>
          <cell r="I1593">
            <v>11.608880937499999</v>
          </cell>
          <cell r="J1593">
            <v>0</v>
          </cell>
          <cell r="K1593">
            <v>0</v>
          </cell>
          <cell r="L1593">
            <v>0</v>
          </cell>
          <cell r="M1593">
            <v>0</v>
          </cell>
          <cell r="N1593">
            <v>5.2280814697584964E-2</v>
          </cell>
          <cell r="O1593">
            <v>12916.016183863372</v>
          </cell>
          <cell r="P1593">
            <v>36691.296324692339</v>
          </cell>
          <cell r="Q1593">
            <v>59524.268039302966</v>
          </cell>
          <cell r="R1593">
            <v>77588.299718503287</v>
          </cell>
          <cell r="S1593">
            <v>174801.99531279932</v>
          </cell>
          <cell r="T1593">
            <v>1221.3035238009513</v>
          </cell>
          <cell r="U1593">
            <v>1463.2246860284401</v>
          </cell>
          <cell r="V1593">
            <v>1585.4423935073532</v>
          </cell>
          <cell r="W1593">
            <v>1683.5052345856207</v>
          </cell>
          <cell r="X1593">
            <v>1838.740923606819</v>
          </cell>
          <cell r="Y1593">
            <v>674.56796637454192</v>
          </cell>
          <cell r="Z1593">
            <v>826.33676307297048</v>
          </cell>
          <cell r="AA1593">
            <v>879.31201449807293</v>
          </cell>
          <cell r="AB1593">
            <v>898.73950305504718</v>
          </cell>
          <cell r="AC1593">
            <v>996.34475775519672</v>
          </cell>
          <cell r="AD1593">
            <v>261.42736441919379</v>
          </cell>
          <cell r="AE1593">
            <v>512.72267884960911</v>
          </cell>
          <cell r="AF1593">
            <v>601.26198610957204</v>
          </cell>
          <cell r="AG1593">
            <v>663.2177437306749</v>
          </cell>
          <cell r="AH1593">
            <v>715.97322150665013</v>
          </cell>
        </row>
        <row r="1594">
          <cell r="B1594">
            <v>12473</v>
          </cell>
          <cell r="C1594" t="str">
            <v>MA</v>
          </cell>
          <cell r="D1594" t="str">
            <v>Municipal</v>
          </cell>
          <cell r="E1594">
            <v>0.20667187461138026</v>
          </cell>
          <cell r="F1594">
            <v>1</v>
          </cell>
          <cell r="G1594">
            <v>9177.0276669146988</v>
          </cell>
          <cell r="H1594">
            <v>9177.0276669146988</v>
          </cell>
          <cell r="I1594">
            <v>11.608880937499999</v>
          </cell>
          <cell r="J1594">
            <v>19517</v>
          </cell>
          <cell r="K1594">
            <v>135664</v>
          </cell>
          <cell r="L1594">
            <v>14783</v>
          </cell>
          <cell r="M1594">
            <v>0.12868285585867473</v>
          </cell>
          <cell r="N1594">
            <v>0.12868285585867473</v>
          </cell>
          <cell r="O1594">
            <v>12916.016183863372</v>
          </cell>
          <cell r="P1594">
            <v>36691.296324692339</v>
          </cell>
          <cell r="Q1594">
            <v>59524.268039302966</v>
          </cell>
          <cell r="R1594">
            <v>77588.299718503287</v>
          </cell>
          <cell r="S1594">
            <v>174801.99531279932</v>
          </cell>
          <cell r="T1594">
            <v>1221.3035238009513</v>
          </cell>
          <cell r="U1594">
            <v>1463.2246860284401</v>
          </cell>
          <cell r="V1594">
            <v>1585.4423935073532</v>
          </cell>
          <cell r="W1594">
            <v>1683.5052345856207</v>
          </cell>
          <cell r="X1594">
            <v>1838.740923606819</v>
          </cell>
          <cell r="Y1594">
            <v>674.56796637454192</v>
          </cell>
          <cell r="Z1594">
            <v>826.33676307297048</v>
          </cell>
          <cell r="AA1594">
            <v>879.31201449807293</v>
          </cell>
          <cell r="AB1594">
            <v>898.73950305504718</v>
          </cell>
          <cell r="AC1594">
            <v>996.34475775519672</v>
          </cell>
          <cell r="AD1594">
            <v>261.42736441919379</v>
          </cell>
          <cell r="AE1594">
            <v>512.72267884960911</v>
          </cell>
          <cell r="AF1594">
            <v>601.26198610957204</v>
          </cell>
          <cell r="AG1594">
            <v>663.2177437306749</v>
          </cell>
          <cell r="AH1594">
            <v>715.97322150665013</v>
          </cell>
        </row>
        <row r="1595">
          <cell r="B1595">
            <v>12477</v>
          </cell>
          <cell r="C1595" t="str">
            <v>MA</v>
          </cell>
          <cell r="D1595" t="str">
            <v>Municipal</v>
          </cell>
          <cell r="E1595">
            <v>0.20989491862779533</v>
          </cell>
          <cell r="F1595">
            <v>0</v>
          </cell>
          <cell r="G1595">
            <v>0</v>
          </cell>
          <cell r="H1595">
            <v>3791.4450514934406</v>
          </cell>
          <cell r="I1595">
            <v>11.608880937499999</v>
          </cell>
          <cell r="J1595">
            <v>0</v>
          </cell>
          <cell r="K1595">
            <v>0</v>
          </cell>
          <cell r="L1595">
            <v>0</v>
          </cell>
          <cell r="M1595">
            <v>0</v>
          </cell>
          <cell r="N1595">
            <v>5.2280814697584964E-2</v>
          </cell>
          <cell r="O1595">
            <v>12916.016183863372</v>
          </cell>
          <cell r="P1595">
            <v>36691.296324692339</v>
          </cell>
          <cell r="Q1595">
            <v>59524.268039302966</v>
          </cell>
          <cell r="R1595">
            <v>77588.299718503287</v>
          </cell>
          <cell r="S1595">
            <v>174801.99531279932</v>
          </cell>
          <cell r="T1595">
            <v>1221.3035238009513</v>
          </cell>
          <cell r="U1595">
            <v>1463.2246860284401</v>
          </cell>
          <cell r="V1595">
            <v>1585.4423935073532</v>
          </cell>
          <cell r="W1595">
            <v>1683.5052345856207</v>
          </cell>
          <cell r="X1595">
            <v>1838.740923606819</v>
          </cell>
          <cell r="Y1595">
            <v>674.56796637454192</v>
          </cell>
          <cell r="Z1595">
            <v>826.33676307297048</v>
          </cell>
          <cell r="AA1595">
            <v>879.31201449807293</v>
          </cell>
          <cell r="AB1595">
            <v>898.73950305504718</v>
          </cell>
          <cell r="AC1595">
            <v>996.34475775519672</v>
          </cell>
          <cell r="AD1595">
            <v>261.42736441919379</v>
          </cell>
          <cell r="AE1595">
            <v>512.72267884960911</v>
          </cell>
          <cell r="AF1595">
            <v>601.26198610957204</v>
          </cell>
          <cell r="AG1595">
            <v>663.2177437306749</v>
          </cell>
          <cell r="AH1595">
            <v>715.97322150665013</v>
          </cell>
        </row>
        <row r="1596">
          <cell r="B1596">
            <v>14585</v>
          </cell>
          <cell r="C1596" t="str">
            <v>MA</v>
          </cell>
          <cell r="D1596" t="str">
            <v>Municipal</v>
          </cell>
          <cell r="E1596">
            <v>2.7079964509113461E-2</v>
          </cell>
          <cell r="F1596">
            <v>0</v>
          </cell>
          <cell r="G1596">
            <v>0</v>
          </cell>
          <cell r="H1596">
            <v>3791.4450514934406</v>
          </cell>
          <cell r="I1596">
            <v>11.608880937499999</v>
          </cell>
          <cell r="J1596">
            <v>0</v>
          </cell>
          <cell r="K1596">
            <v>0</v>
          </cell>
          <cell r="L1596">
            <v>0</v>
          </cell>
          <cell r="M1596">
            <v>0</v>
          </cell>
          <cell r="N1596">
            <v>5.2280814697584964E-2</v>
          </cell>
          <cell r="O1596">
            <v>12916.016183863372</v>
          </cell>
          <cell r="P1596">
            <v>36691.296324692339</v>
          </cell>
          <cell r="Q1596">
            <v>59524.268039302966</v>
          </cell>
          <cell r="R1596">
            <v>77588.299718503287</v>
          </cell>
          <cell r="S1596">
            <v>174801.99531279932</v>
          </cell>
          <cell r="T1596">
            <v>1221.3035238009513</v>
          </cell>
          <cell r="U1596">
            <v>1463.2246860284401</v>
          </cell>
          <cell r="V1596">
            <v>1585.4423935073532</v>
          </cell>
          <cell r="W1596">
            <v>1683.5052345856207</v>
          </cell>
          <cell r="X1596">
            <v>1838.740923606819</v>
          </cell>
          <cell r="Y1596">
            <v>674.56796637454192</v>
          </cell>
          <cell r="Z1596">
            <v>826.33676307297048</v>
          </cell>
          <cell r="AA1596">
            <v>879.31201449807293</v>
          </cell>
          <cell r="AB1596">
            <v>898.73950305504718</v>
          </cell>
          <cell r="AC1596">
            <v>996.34475775519672</v>
          </cell>
          <cell r="AD1596">
            <v>261.42736441919379</v>
          </cell>
          <cell r="AE1596">
            <v>512.72267884960911</v>
          </cell>
          <cell r="AF1596">
            <v>601.26198610957204</v>
          </cell>
          <cell r="AG1596">
            <v>663.2177437306749</v>
          </cell>
          <cell r="AH1596">
            <v>715.97322150665013</v>
          </cell>
        </row>
        <row r="1597">
          <cell r="B1597">
            <v>15371</v>
          </cell>
          <cell r="C1597" t="str">
            <v>MA</v>
          </cell>
          <cell r="D1597" t="str">
            <v>Municipal</v>
          </cell>
          <cell r="E1597">
            <v>2.7079964509113461E-2</v>
          </cell>
          <cell r="F1597">
            <v>0</v>
          </cell>
          <cell r="G1597">
            <v>0</v>
          </cell>
          <cell r="H1597">
            <v>3791.4450514934406</v>
          </cell>
          <cell r="I1597">
            <v>11.608880937499999</v>
          </cell>
          <cell r="J1597">
            <v>0</v>
          </cell>
          <cell r="K1597">
            <v>0</v>
          </cell>
          <cell r="L1597">
            <v>0</v>
          </cell>
          <cell r="M1597">
            <v>0</v>
          </cell>
          <cell r="N1597">
            <v>5.2280814697584964E-2</v>
          </cell>
          <cell r="O1597">
            <v>12916.016183863372</v>
          </cell>
          <cell r="P1597">
            <v>36691.296324692339</v>
          </cell>
          <cell r="Q1597">
            <v>59524.268039302966</v>
          </cell>
          <cell r="R1597">
            <v>77588.299718503287</v>
          </cell>
          <cell r="S1597">
            <v>174801.99531279932</v>
          </cell>
          <cell r="T1597">
            <v>1221.3035238009513</v>
          </cell>
          <cell r="U1597">
            <v>1463.2246860284401</v>
          </cell>
          <cell r="V1597">
            <v>1585.4423935073532</v>
          </cell>
          <cell r="W1597">
            <v>1683.5052345856207</v>
          </cell>
          <cell r="X1597">
            <v>1838.740923606819</v>
          </cell>
          <cell r="Y1597">
            <v>674.56796637454192</v>
          </cell>
          <cell r="Z1597">
            <v>826.33676307297048</v>
          </cell>
          <cell r="AA1597">
            <v>879.31201449807293</v>
          </cell>
          <cell r="AB1597">
            <v>898.73950305504718</v>
          </cell>
          <cell r="AC1597">
            <v>996.34475775519672</v>
          </cell>
          <cell r="AD1597">
            <v>261.42736441919379</v>
          </cell>
          <cell r="AE1597">
            <v>512.72267884960911</v>
          </cell>
          <cell r="AF1597">
            <v>601.26198610957204</v>
          </cell>
          <cell r="AG1597">
            <v>663.2177437306749</v>
          </cell>
          <cell r="AH1597">
            <v>715.97322150665013</v>
          </cell>
        </row>
        <row r="1598">
          <cell r="B1598">
            <v>15748</v>
          </cell>
          <cell r="C1598" t="str">
            <v>MA</v>
          </cell>
          <cell r="D1598" t="str">
            <v>Municipal</v>
          </cell>
          <cell r="E1598">
            <v>0.20645123521835848</v>
          </cell>
          <cell r="F1598">
            <v>1</v>
          </cell>
          <cell r="G1598">
            <v>9670.5825133749859</v>
          </cell>
          <cell r="H1598">
            <v>9670.5825133749859</v>
          </cell>
          <cell r="I1598">
            <v>11.608880937499999</v>
          </cell>
          <cell r="J1598">
            <v>38121</v>
          </cell>
          <cell r="K1598">
            <v>258485</v>
          </cell>
          <cell r="L1598">
            <v>26729</v>
          </cell>
          <cell r="M1598">
            <v>0.13307338784478306</v>
          </cell>
          <cell r="N1598">
            <v>0.13307338784478306</v>
          </cell>
          <cell r="O1598">
            <v>12916.016183863372</v>
          </cell>
          <cell r="P1598">
            <v>36691.296324692339</v>
          </cell>
          <cell r="Q1598">
            <v>59524.268039302966</v>
          </cell>
          <cell r="R1598">
            <v>77588.299718503287</v>
          </cell>
          <cell r="S1598">
            <v>174801.99531279932</v>
          </cell>
          <cell r="T1598">
            <v>1221.3035238009513</v>
          </cell>
          <cell r="U1598">
            <v>1463.2246860284401</v>
          </cell>
          <cell r="V1598">
            <v>1585.4423935073532</v>
          </cell>
          <cell r="W1598">
            <v>1683.5052345856207</v>
          </cell>
          <cell r="X1598">
            <v>1838.740923606819</v>
          </cell>
          <cell r="Y1598">
            <v>674.56796637454192</v>
          </cell>
          <cell r="Z1598">
            <v>826.33676307297048</v>
          </cell>
          <cell r="AA1598">
            <v>879.31201449807293</v>
          </cell>
          <cell r="AB1598">
            <v>898.73950305504718</v>
          </cell>
          <cell r="AC1598">
            <v>996.34475775519672</v>
          </cell>
          <cell r="AD1598">
            <v>261.42736441919379</v>
          </cell>
          <cell r="AE1598">
            <v>512.72267884960911</v>
          </cell>
          <cell r="AF1598">
            <v>601.26198610957204</v>
          </cell>
          <cell r="AG1598">
            <v>663.2177437306749</v>
          </cell>
          <cell r="AH1598">
            <v>715.97322150665013</v>
          </cell>
        </row>
        <row r="1599">
          <cell r="B1599">
            <v>16377</v>
          </cell>
          <cell r="C1599" t="str">
            <v>MA</v>
          </cell>
          <cell r="D1599" t="str">
            <v>Municipal</v>
          </cell>
          <cell r="E1599">
            <v>2.7079964509113461E-2</v>
          </cell>
          <cell r="F1599">
            <v>0</v>
          </cell>
          <cell r="G1599">
            <v>0</v>
          </cell>
          <cell r="H1599">
            <v>3791.4450514934406</v>
          </cell>
          <cell r="I1599">
            <v>11.608880937499999</v>
          </cell>
          <cell r="J1599">
            <v>0</v>
          </cell>
          <cell r="K1599">
            <v>0</v>
          </cell>
          <cell r="L1599">
            <v>0</v>
          </cell>
          <cell r="M1599">
            <v>0</v>
          </cell>
          <cell r="N1599">
            <v>5.2280814697584964E-2</v>
          </cell>
          <cell r="O1599">
            <v>12916.016183863372</v>
          </cell>
          <cell r="P1599">
            <v>36691.296324692339</v>
          </cell>
          <cell r="Q1599">
            <v>59524.268039302966</v>
          </cell>
          <cell r="R1599">
            <v>77588.299718503287</v>
          </cell>
          <cell r="S1599">
            <v>174801.99531279932</v>
          </cell>
          <cell r="T1599">
            <v>1221.3035238009513</v>
          </cell>
          <cell r="U1599">
            <v>1463.2246860284401</v>
          </cell>
          <cell r="V1599">
            <v>1585.4423935073532</v>
          </cell>
          <cell r="W1599">
            <v>1683.5052345856207</v>
          </cell>
          <cell r="X1599">
            <v>1838.740923606819</v>
          </cell>
          <cell r="Y1599">
            <v>674.56796637454192</v>
          </cell>
          <cell r="Z1599">
            <v>826.33676307297048</v>
          </cell>
          <cell r="AA1599">
            <v>879.31201449807293</v>
          </cell>
          <cell r="AB1599">
            <v>898.73950305504718</v>
          </cell>
          <cell r="AC1599">
            <v>996.34475775519672</v>
          </cell>
          <cell r="AD1599">
            <v>261.42736441919379</v>
          </cell>
          <cell r="AE1599">
            <v>512.72267884960911</v>
          </cell>
          <cell r="AF1599">
            <v>601.26198610957204</v>
          </cell>
          <cell r="AG1599">
            <v>663.2177437306749</v>
          </cell>
          <cell r="AH1599">
            <v>715.97322150665013</v>
          </cell>
        </row>
        <row r="1600">
          <cell r="B1600">
            <v>17127</v>
          </cell>
          <cell r="C1600" t="str">
            <v>MA</v>
          </cell>
          <cell r="D1600" t="str">
            <v>Municipal</v>
          </cell>
          <cell r="E1600">
            <v>0.20878702728017798</v>
          </cell>
          <cell r="F1600">
            <v>1</v>
          </cell>
          <cell r="G1600">
            <v>9439.1307309762251</v>
          </cell>
          <cell r="H1600">
            <v>9439.1307309762251</v>
          </cell>
          <cell r="I1600">
            <v>11.608880937499999</v>
          </cell>
          <cell r="J1600">
            <v>16834</v>
          </cell>
          <cell r="K1600">
            <v>138557</v>
          </cell>
          <cell r="L1600">
            <v>14679</v>
          </cell>
          <cell r="M1600">
            <v>0.10673671370353897</v>
          </cell>
          <cell r="N1600">
            <v>0.10673671370353897</v>
          </cell>
          <cell r="O1600">
            <v>12916.016183863372</v>
          </cell>
          <cell r="P1600">
            <v>36691.296324692339</v>
          </cell>
          <cell r="Q1600">
            <v>59524.268039302966</v>
          </cell>
          <cell r="R1600">
            <v>77588.299718503287</v>
          </cell>
          <cell r="S1600">
            <v>174801.99531279932</v>
          </cell>
          <cell r="T1600">
            <v>1221.3035238009513</v>
          </cell>
          <cell r="U1600">
            <v>1463.2246860284401</v>
          </cell>
          <cell r="V1600">
            <v>1585.4423935073532</v>
          </cell>
          <cell r="W1600">
            <v>1683.5052345856207</v>
          </cell>
          <cell r="X1600">
            <v>1838.740923606819</v>
          </cell>
          <cell r="Y1600">
            <v>674.56796637454192</v>
          </cell>
          <cell r="Z1600">
            <v>826.33676307297048</v>
          </cell>
          <cell r="AA1600">
            <v>879.31201449807293</v>
          </cell>
          <cell r="AB1600">
            <v>898.73950305504718</v>
          </cell>
          <cell r="AC1600">
            <v>996.34475775519672</v>
          </cell>
          <cell r="AD1600">
            <v>261.42736441919379</v>
          </cell>
          <cell r="AE1600">
            <v>512.72267884960911</v>
          </cell>
          <cell r="AF1600">
            <v>601.26198610957204</v>
          </cell>
          <cell r="AG1600">
            <v>663.2177437306749</v>
          </cell>
          <cell r="AH1600">
            <v>715.97322150665013</v>
          </cell>
        </row>
        <row r="1601">
          <cell r="B1601">
            <v>17560</v>
          </cell>
          <cell r="C1601" t="str">
            <v>MA</v>
          </cell>
          <cell r="D1601" t="str">
            <v>Municipal</v>
          </cell>
          <cell r="E1601">
            <v>2.7079964509113461E-2</v>
          </cell>
          <cell r="F1601">
            <v>0</v>
          </cell>
          <cell r="G1601">
            <v>0</v>
          </cell>
          <cell r="H1601">
            <v>3791.4450514934406</v>
          </cell>
          <cell r="I1601">
            <v>11.608880937499999</v>
          </cell>
          <cell r="J1601">
            <v>0</v>
          </cell>
          <cell r="K1601">
            <v>0</v>
          </cell>
          <cell r="L1601">
            <v>0</v>
          </cell>
          <cell r="M1601">
            <v>0</v>
          </cell>
          <cell r="N1601">
            <v>5.2280814697584964E-2</v>
          </cell>
          <cell r="O1601">
            <v>12916.016183863372</v>
          </cell>
          <cell r="P1601">
            <v>36691.296324692339</v>
          </cell>
          <cell r="Q1601">
            <v>59524.268039302966</v>
          </cell>
          <cell r="R1601">
            <v>77588.299718503287</v>
          </cell>
          <cell r="S1601">
            <v>174801.99531279932</v>
          </cell>
          <cell r="T1601">
            <v>1221.3035238009513</v>
          </cell>
          <cell r="U1601">
            <v>1463.2246860284401</v>
          </cell>
          <cell r="V1601">
            <v>1585.4423935073532</v>
          </cell>
          <cell r="W1601">
            <v>1683.5052345856207</v>
          </cell>
          <cell r="X1601">
            <v>1838.740923606819</v>
          </cell>
          <cell r="Y1601">
            <v>674.56796637454192</v>
          </cell>
          <cell r="Z1601">
            <v>826.33676307297048</v>
          </cell>
          <cell r="AA1601">
            <v>879.31201449807293</v>
          </cell>
          <cell r="AB1601">
            <v>898.73950305504718</v>
          </cell>
          <cell r="AC1601">
            <v>996.34475775519672</v>
          </cell>
          <cell r="AD1601">
            <v>261.42736441919379</v>
          </cell>
          <cell r="AE1601">
            <v>512.72267884960911</v>
          </cell>
          <cell r="AF1601">
            <v>601.26198610957204</v>
          </cell>
          <cell r="AG1601">
            <v>663.2177437306749</v>
          </cell>
          <cell r="AH1601">
            <v>715.97322150665013</v>
          </cell>
        </row>
        <row r="1602">
          <cell r="B1602">
            <v>18087</v>
          </cell>
          <cell r="C1602" t="str">
            <v>MA</v>
          </cell>
          <cell r="D1602" t="str">
            <v>Municipal</v>
          </cell>
          <cell r="E1602">
            <v>0.20977344573234985</v>
          </cell>
          <cell r="F1602">
            <v>1</v>
          </cell>
          <cell r="G1602">
            <v>8777.3638968481373</v>
          </cell>
          <cell r="H1602">
            <v>8777.3638968481373</v>
          </cell>
          <cell r="I1602">
            <v>11.608880937499999</v>
          </cell>
          <cell r="J1602">
            <v>4699</v>
          </cell>
          <cell r="K1602">
            <v>30633</v>
          </cell>
          <cell r="L1602">
            <v>3490</v>
          </cell>
          <cell r="M1602">
            <v>0.13752554651315574</v>
          </cell>
          <cell r="N1602">
            <v>0.13752554651315574</v>
          </cell>
          <cell r="O1602">
            <v>12916.016183863372</v>
          </cell>
          <cell r="P1602">
            <v>36691.296324692339</v>
          </cell>
          <cell r="Q1602">
            <v>59524.268039302966</v>
          </cell>
          <cell r="R1602">
            <v>77588.299718503287</v>
          </cell>
          <cell r="S1602">
            <v>174801.99531279932</v>
          </cell>
          <cell r="T1602">
            <v>1221.3035238009513</v>
          </cell>
          <cell r="U1602">
            <v>1463.2246860284401</v>
          </cell>
          <cell r="V1602">
            <v>1585.4423935073532</v>
          </cell>
          <cell r="W1602">
            <v>1683.5052345856207</v>
          </cell>
          <cell r="X1602">
            <v>1838.740923606819</v>
          </cell>
          <cell r="Y1602">
            <v>674.56796637454192</v>
          </cell>
          <cell r="Z1602">
            <v>826.33676307297048</v>
          </cell>
          <cell r="AA1602">
            <v>879.31201449807293</v>
          </cell>
          <cell r="AB1602">
            <v>898.73950305504718</v>
          </cell>
          <cell r="AC1602">
            <v>996.34475775519672</v>
          </cell>
          <cell r="AD1602">
            <v>261.42736441919379</v>
          </cell>
          <cell r="AE1602">
            <v>512.72267884960911</v>
          </cell>
          <cell r="AF1602">
            <v>601.26198610957204</v>
          </cell>
          <cell r="AG1602">
            <v>663.2177437306749</v>
          </cell>
          <cell r="AH1602">
            <v>715.97322150665013</v>
          </cell>
        </row>
        <row r="1603">
          <cell r="B1603">
            <v>18546</v>
          </cell>
          <cell r="C1603" t="str">
            <v>MA</v>
          </cell>
          <cell r="D1603" t="str">
            <v>Municipal</v>
          </cell>
          <cell r="E1603">
            <v>2.7079964509113461E-2</v>
          </cell>
          <cell r="F1603">
            <v>0</v>
          </cell>
          <cell r="G1603">
            <v>0</v>
          </cell>
          <cell r="H1603">
            <v>3791.4450514934406</v>
          </cell>
          <cell r="I1603">
            <v>11.608880937499999</v>
          </cell>
          <cell r="J1603">
            <v>0</v>
          </cell>
          <cell r="K1603">
            <v>0</v>
          </cell>
          <cell r="L1603">
            <v>0</v>
          </cell>
          <cell r="M1603">
            <v>0</v>
          </cell>
          <cell r="N1603">
            <v>5.2280814697584964E-2</v>
          </cell>
          <cell r="O1603">
            <v>12916.016183863372</v>
          </cell>
          <cell r="P1603">
            <v>36691.296324692339</v>
          </cell>
          <cell r="Q1603">
            <v>59524.268039302966</v>
          </cell>
          <cell r="R1603">
            <v>77588.299718503287</v>
          </cell>
          <cell r="S1603">
            <v>174801.99531279932</v>
          </cell>
          <cell r="T1603">
            <v>1221.3035238009513</v>
          </cell>
          <cell r="U1603">
            <v>1463.2246860284401</v>
          </cell>
          <cell r="V1603">
            <v>1585.4423935073532</v>
          </cell>
          <cell r="W1603">
            <v>1683.5052345856207</v>
          </cell>
          <cell r="X1603">
            <v>1838.740923606819</v>
          </cell>
          <cell r="Y1603">
            <v>674.56796637454192</v>
          </cell>
          <cell r="Z1603">
            <v>826.33676307297048</v>
          </cell>
          <cell r="AA1603">
            <v>879.31201449807293</v>
          </cell>
          <cell r="AB1603">
            <v>898.73950305504718</v>
          </cell>
          <cell r="AC1603">
            <v>996.34475775519672</v>
          </cell>
          <cell r="AD1603">
            <v>261.42736441919379</v>
          </cell>
          <cell r="AE1603">
            <v>512.72267884960911</v>
          </cell>
          <cell r="AF1603">
            <v>601.26198610957204</v>
          </cell>
          <cell r="AG1603">
            <v>663.2177437306749</v>
          </cell>
          <cell r="AH1603">
            <v>715.97322150665013</v>
          </cell>
        </row>
        <row r="1604">
          <cell r="B1604">
            <v>19979</v>
          </cell>
          <cell r="C1604" t="str">
            <v>MA</v>
          </cell>
          <cell r="D1604" t="str">
            <v>Municipal</v>
          </cell>
          <cell r="E1604">
            <v>2.7079964509113461E-2</v>
          </cell>
          <cell r="F1604">
            <v>0</v>
          </cell>
          <cell r="G1604">
            <v>0</v>
          </cell>
          <cell r="H1604">
            <v>3791.4450514934406</v>
          </cell>
          <cell r="I1604">
            <v>11.608880937499999</v>
          </cell>
          <cell r="J1604">
            <v>0</v>
          </cell>
          <cell r="K1604">
            <v>0</v>
          </cell>
          <cell r="L1604">
            <v>0</v>
          </cell>
          <cell r="M1604">
            <v>0</v>
          </cell>
          <cell r="N1604">
            <v>5.2280814697584964E-2</v>
          </cell>
          <cell r="O1604">
            <v>12916.016183863372</v>
          </cell>
          <cell r="P1604">
            <v>36691.296324692339</v>
          </cell>
          <cell r="Q1604">
            <v>59524.268039302966</v>
          </cell>
          <cell r="R1604">
            <v>77588.299718503287</v>
          </cell>
          <cell r="S1604">
            <v>174801.99531279932</v>
          </cell>
          <cell r="T1604">
            <v>1221.3035238009513</v>
          </cell>
          <cell r="U1604">
            <v>1463.2246860284401</v>
          </cell>
          <cell r="V1604">
            <v>1585.4423935073532</v>
          </cell>
          <cell r="W1604">
            <v>1683.5052345856207</v>
          </cell>
          <cell r="X1604">
            <v>1838.740923606819</v>
          </cell>
          <cell r="Y1604">
            <v>674.56796637454192</v>
          </cell>
          <cell r="Z1604">
            <v>826.33676307297048</v>
          </cell>
          <cell r="AA1604">
            <v>879.31201449807293</v>
          </cell>
          <cell r="AB1604">
            <v>898.73950305504718</v>
          </cell>
          <cell r="AC1604">
            <v>996.34475775519672</v>
          </cell>
          <cell r="AD1604">
            <v>261.42736441919379</v>
          </cell>
          <cell r="AE1604">
            <v>512.72267884960911</v>
          </cell>
          <cell r="AF1604">
            <v>601.26198610957204</v>
          </cell>
          <cell r="AG1604">
            <v>663.2177437306749</v>
          </cell>
          <cell r="AH1604">
            <v>715.97322150665013</v>
          </cell>
        </row>
        <row r="1605">
          <cell r="B1605">
            <v>20326</v>
          </cell>
          <cell r="C1605" t="str">
            <v>MA</v>
          </cell>
          <cell r="D1605" t="str">
            <v>Municipal</v>
          </cell>
          <cell r="E1605">
            <v>0.20959489521133357</v>
          </cell>
          <cell r="F1605">
            <v>0</v>
          </cell>
          <cell r="G1605">
            <v>0</v>
          </cell>
          <cell r="H1605">
            <v>3791.4450514934406</v>
          </cell>
          <cell r="I1605">
            <v>11.608880937499999</v>
          </cell>
          <cell r="J1605">
            <v>0</v>
          </cell>
          <cell r="K1605">
            <v>0</v>
          </cell>
          <cell r="L1605">
            <v>0</v>
          </cell>
          <cell r="M1605">
            <v>0</v>
          </cell>
          <cell r="N1605">
            <v>5.2280814697584964E-2</v>
          </cell>
          <cell r="O1605">
            <v>12916.016183863372</v>
          </cell>
          <cell r="P1605">
            <v>36691.296324692339</v>
          </cell>
          <cell r="Q1605">
            <v>59524.268039302966</v>
          </cell>
          <cell r="R1605">
            <v>77588.299718503287</v>
          </cell>
          <cell r="S1605">
            <v>174801.99531279932</v>
          </cell>
          <cell r="T1605">
            <v>1221.3035238009513</v>
          </cell>
          <cell r="U1605">
            <v>1463.2246860284401</v>
          </cell>
          <cell r="V1605">
            <v>1585.4423935073532</v>
          </cell>
          <cell r="W1605">
            <v>1683.5052345856207</v>
          </cell>
          <cell r="X1605">
            <v>1838.740923606819</v>
          </cell>
          <cell r="Y1605">
            <v>674.56796637454192</v>
          </cell>
          <cell r="Z1605">
            <v>826.33676307297048</v>
          </cell>
          <cell r="AA1605">
            <v>879.31201449807293</v>
          </cell>
          <cell r="AB1605">
            <v>898.73950305504718</v>
          </cell>
          <cell r="AC1605">
            <v>996.34475775519672</v>
          </cell>
          <cell r="AD1605">
            <v>261.42736441919379</v>
          </cell>
          <cell r="AE1605">
            <v>512.72267884960911</v>
          </cell>
          <cell r="AF1605">
            <v>601.26198610957204</v>
          </cell>
          <cell r="AG1605">
            <v>663.2177437306749</v>
          </cell>
          <cell r="AH1605">
            <v>715.97322150665013</v>
          </cell>
        </row>
        <row r="1606">
          <cell r="B1606">
            <v>11806</v>
          </cell>
          <cell r="C1606" t="str">
            <v>MA</v>
          </cell>
          <cell r="D1606" t="str">
            <v>Municipal Mktg Authority</v>
          </cell>
          <cell r="E1606">
            <v>2.7079964509113461E-2</v>
          </cell>
          <cell r="F1606">
            <v>0</v>
          </cell>
          <cell r="G1606">
            <v>0</v>
          </cell>
          <cell r="H1606">
            <v>0</v>
          </cell>
          <cell r="I1606">
            <v>11.608880937499999</v>
          </cell>
          <cell r="J1606">
            <v>0</v>
          </cell>
          <cell r="K1606">
            <v>0</v>
          </cell>
          <cell r="L1606">
            <v>0</v>
          </cell>
          <cell r="M1606">
            <v>0</v>
          </cell>
          <cell r="N1606">
            <v>0</v>
          </cell>
          <cell r="O1606">
            <v>12916.016183863372</v>
          </cell>
          <cell r="P1606">
            <v>36691.296324692339</v>
          </cell>
          <cell r="Q1606">
            <v>59524.268039302966</v>
          </cell>
          <cell r="R1606">
            <v>77588.299718503287</v>
          </cell>
          <cell r="S1606">
            <v>174801.99531279932</v>
          </cell>
          <cell r="T1606">
            <v>1221.3035238009513</v>
          </cell>
          <cell r="U1606">
            <v>1463.2246860284401</v>
          </cell>
          <cell r="V1606">
            <v>1585.4423935073532</v>
          </cell>
          <cell r="W1606">
            <v>1683.5052345856207</v>
          </cell>
          <cell r="X1606">
            <v>1838.740923606819</v>
          </cell>
          <cell r="Y1606">
            <v>674.56796637454192</v>
          </cell>
          <cell r="Z1606">
            <v>826.33676307297048</v>
          </cell>
          <cell r="AA1606">
            <v>879.31201449807293</v>
          </cell>
          <cell r="AB1606">
            <v>898.73950305504718</v>
          </cell>
          <cell r="AC1606">
            <v>996.34475775519672</v>
          </cell>
          <cell r="AD1606">
            <v>261.42736441919379</v>
          </cell>
          <cell r="AE1606">
            <v>512.72267884960911</v>
          </cell>
          <cell r="AF1606">
            <v>601.26198610957204</v>
          </cell>
          <cell r="AG1606">
            <v>663.2177437306749</v>
          </cell>
          <cell r="AH1606">
            <v>715.97322150665013</v>
          </cell>
        </row>
        <row r="1607">
          <cell r="B1607">
            <v>49848</v>
          </cell>
          <cell r="C1607" t="str">
            <v>MA</v>
          </cell>
          <cell r="D1607" t="str">
            <v>Political Subdivision</v>
          </cell>
          <cell r="E1607">
            <v>2.7079964509113461E-2</v>
          </cell>
          <cell r="F1607">
            <v>0</v>
          </cell>
          <cell r="G1607">
            <v>0</v>
          </cell>
          <cell r="H1607">
            <v>0</v>
          </cell>
          <cell r="I1607">
            <v>11.608880937499999</v>
          </cell>
          <cell r="J1607">
            <v>0</v>
          </cell>
          <cell r="K1607">
            <v>0</v>
          </cell>
          <cell r="L1607">
            <v>0</v>
          </cell>
          <cell r="M1607">
            <v>0</v>
          </cell>
          <cell r="N1607">
            <v>0</v>
          </cell>
          <cell r="O1607">
            <v>12916.016183863372</v>
          </cell>
          <cell r="P1607">
            <v>36691.296324692339</v>
          </cell>
          <cell r="Q1607">
            <v>59524.268039302966</v>
          </cell>
          <cell r="R1607">
            <v>77588.299718503287</v>
          </cell>
          <cell r="S1607">
            <v>174801.99531279932</v>
          </cell>
          <cell r="T1607">
            <v>1221.3035238009513</v>
          </cell>
          <cell r="U1607">
            <v>1463.2246860284401</v>
          </cell>
          <cell r="V1607">
            <v>1585.4423935073532</v>
          </cell>
          <cell r="W1607">
            <v>1683.5052345856207</v>
          </cell>
          <cell r="X1607">
            <v>1838.740923606819</v>
          </cell>
          <cell r="Y1607">
            <v>674.56796637454192</v>
          </cell>
          <cell r="Z1607">
            <v>826.33676307297048</v>
          </cell>
          <cell r="AA1607">
            <v>879.31201449807293</v>
          </cell>
          <cell r="AB1607">
            <v>898.73950305504718</v>
          </cell>
          <cell r="AC1607">
            <v>996.34475775519672</v>
          </cell>
          <cell r="AD1607">
            <v>261.42736441919379</v>
          </cell>
          <cell r="AE1607">
            <v>512.72267884960911</v>
          </cell>
          <cell r="AF1607">
            <v>601.26198610957204</v>
          </cell>
          <cell r="AG1607">
            <v>663.2177437306749</v>
          </cell>
          <cell r="AH1607">
            <v>715.97322150665013</v>
          </cell>
        </row>
        <row r="1608">
          <cell r="B1608">
            <v>59679</v>
          </cell>
          <cell r="C1608" t="str">
            <v>MA</v>
          </cell>
          <cell r="D1608" t="str">
            <v>Retail Power Marketer</v>
          </cell>
          <cell r="E1608">
            <v>2.7079964509113461E-2</v>
          </cell>
          <cell r="F1608">
            <v>0</v>
          </cell>
          <cell r="G1608">
            <v>0</v>
          </cell>
          <cell r="H1608">
            <v>5906.5675200083388</v>
          </cell>
          <cell r="I1608">
            <v>11.608880937499999</v>
          </cell>
          <cell r="J1608">
            <v>0</v>
          </cell>
          <cell r="K1608">
            <v>0</v>
          </cell>
          <cell r="L1608">
            <v>0</v>
          </cell>
          <cell r="M1608">
            <v>0</v>
          </cell>
          <cell r="N1608">
            <v>6.1292398579380084E-2</v>
          </cell>
          <cell r="O1608">
            <v>12916.016183863372</v>
          </cell>
          <cell r="P1608">
            <v>36691.296324692339</v>
          </cell>
          <cell r="Q1608">
            <v>59524.268039302966</v>
          </cell>
          <cell r="R1608">
            <v>77588.299718503287</v>
          </cell>
          <cell r="S1608">
            <v>174801.99531279932</v>
          </cell>
          <cell r="T1608">
            <v>1221.3035238009513</v>
          </cell>
          <cell r="U1608">
            <v>1463.2246860284401</v>
          </cell>
          <cell r="V1608">
            <v>1585.4423935073532</v>
          </cell>
          <cell r="W1608">
            <v>1683.5052345856207</v>
          </cell>
          <cell r="X1608">
            <v>1838.740923606819</v>
          </cell>
          <cell r="Y1608">
            <v>674.56796637454192</v>
          </cell>
          <cell r="Z1608">
            <v>826.33676307297048</v>
          </cell>
          <cell r="AA1608">
            <v>879.31201449807293</v>
          </cell>
          <cell r="AB1608">
            <v>898.73950305504718</v>
          </cell>
          <cell r="AC1608">
            <v>996.34475775519672</v>
          </cell>
          <cell r="AD1608">
            <v>261.42736441919379</v>
          </cell>
          <cell r="AE1608">
            <v>512.72267884960911</v>
          </cell>
          <cell r="AF1608">
            <v>601.26198610957204</v>
          </cell>
          <cell r="AG1608">
            <v>663.2177437306749</v>
          </cell>
          <cell r="AH1608">
            <v>715.97322150665013</v>
          </cell>
        </row>
        <row r="1609">
          <cell r="B1609">
            <v>13374</v>
          </cell>
          <cell r="C1609" t="str">
            <v>MA</v>
          </cell>
          <cell r="D1609" t="str">
            <v>Retail Power Marketer</v>
          </cell>
          <cell r="E1609">
            <v>2.7079964509113461E-2</v>
          </cell>
          <cell r="F1609">
            <v>1</v>
          </cell>
          <cell r="G1609">
            <v>12202.776381870008</v>
          </cell>
          <cell r="H1609">
            <v>12202.776381870008</v>
          </cell>
          <cell r="I1609">
            <v>11.608880937499999</v>
          </cell>
          <cell r="J1609">
            <v>949668</v>
          </cell>
          <cell r="K1609">
            <v>11631479</v>
          </cell>
          <cell r="L1609">
            <v>953183</v>
          </cell>
          <cell r="M1609">
            <v>7.0230393271243599E-2</v>
          </cell>
          <cell r="N1609">
            <v>7.0230393271243599E-2</v>
          </cell>
          <cell r="O1609">
            <v>12916.016183863372</v>
          </cell>
          <cell r="P1609">
            <v>36691.296324692339</v>
          </cell>
          <cell r="Q1609">
            <v>59524.268039302966</v>
          </cell>
          <cell r="R1609">
            <v>77588.299718503287</v>
          </cell>
          <cell r="S1609">
            <v>174801.99531279932</v>
          </cell>
          <cell r="T1609">
            <v>1221.3035238009513</v>
          </cell>
          <cell r="U1609">
            <v>1463.2246860284401</v>
          </cell>
          <cell r="V1609">
            <v>1585.4423935073532</v>
          </cell>
          <cell r="W1609">
            <v>1683.5052345856207</v>
          </cell>
          <cell r="X1609">
            <v>1838.740923606819</v>
          </cell>
          <cell r="Y1609">
            <v>674.56796637454192</v>
          </cell>
          <cell r="Z1609">
            <v>826.33676307297048</v>
          </cell>
          <cell r="AA1609">
            <v>879.31201449807293</v>
          </cell>
          <cell r="AB1609">
            <v>898.73950305504718</v>
          </cell>
          <cell r="AC1609">
            <v>996.34475775519672</v>
          </cell>
          <cell r="AD1609">
            <v>261.42736441919379</v>
          </cell>
          <cell r="AE1609">
            <v>512.72267884960911</v>
          </cell>
          <cell r="AF1609">
            <v>601.26198610957204</v>
          </cell>
          <cell r="AG1609">
            <v>663.2177437306749</v>
          </cell>
          <cell r="AH1609">
            <v>715.97322150665013</v>
          </cell>
        </row>
        <row r="1610">
          <cell r="B1610">
            <v>56521</v>
          </cell>
          <cell r="C1610" t="str">
            <v>MA</v>
          </cell>
          <cell r="D1610" t="str">
            <v>Retail Power Marketer</v>
          </cell>
          <cell r="E1610">
            <v>2.7079964509113461E-2</v>
          </cell>
          <cell r="F1610">
            <v>0</v>
          </cell>
          <cell r="G1610">
            <v>0</v>
          </cell>
          <cell r="H1610">
            <v>5906.5675200083388</v>
          </cell>
          <cell r="I1610">
            <v>11.608880937499999</v>
          </cell>
          <cell r="J1610">
            <v>0</v>
          </cell>
          <cell r="K1610">
            <v>0</v>
          </cell>
          <cell r="L1610">
            <v>0</v>
          </cell>
          <cell r="M1610">
            <v>0</v>
          </cell>
          <cell r="N1610">
            <v>6.1292398579380084E-2</v>
          </cell>
          <cell r="O1610">
            <v>12916.016183863372</v>
          </cell>
          <cell r="P1610">
            <v>36691.296324692339</v>
          </cell>
          <cell r="Q1610">
            <v>59524.268039302966</v>
          </cell>
          <cell r="R1610">
            <v>77588.299718503287</v>
          </cell>
          <cell r="S1610">
            <v>174801.99531279932</v>
          </cell>
          <cell r="T1610">
            <v>1221.3035238009513</v>
          </cell>
          <cell r="U1610">
            <v>1463.2246860284401</v>
          </cell>
          <cell r="V1610">
            <v>1585.4423935073532</v>
          </cell>
          <cell r="W1610">
            <v>1683.5052345856207</v>
          </cell>
          <cell r="X1610">
            <v>1838.740923606819</v>
          </cell>
          <cell r="Y1610">
            <v>674.56796637454192</v>
          </cell>
          <cell r="Z1610">
            <v>826.33676307297048</v>
          </cell>
          <cell r="AA1610">
            <v>879.31201449807293</v>
          </cell>
          <cell r="AB1610">
            <v>898.73950305504718</v>
          </cell>
          <cell r="AC1610">
            <v>996.34475775519672</v>
          </cell>
          <cell r="AD1610">
            <v>261.42736441919379</v>
          </cell>
          <cell r="AE1610">
            <v>512.72267884960911</v>
          </cell>
          <cell r="AF1610">
            <v>601.26198610957204</v>
          </cell>
          <cell r="AG1610">
            <v>663.2177437306749</v>
          </cell>
          <cell r="AH1610">
            <v>715.97322150665013</v>
          </cell>
        </row>
        <row r="1611">
          <cell r="B1611">
            <v>55874</v>
          </cell>
          <cell r="C1611" t="str">
            <v>MA</v>
          </cell>
          <cell r="D1611" t="str">
            <v>Retail Power Marketer</v>
          </cell>
          <cell r="E1611">
            <v>2.7079964509113461E-2</v>
          </cell>
          <cell r="F1611">
            <v>1</v>
          </cell>
          <cell r="G1611">
            <v>8248.5915826350429</v>
          </cell>
          <cell r="H1611">
            <v>8248.5915826350429</v>
          </cell>
          <cell r="I1611">
            <v>11.608880937499999</v>
          </cell>
          <cell r="J1611">
            <v>98359.5</v>
          </cell>
          <cell r="K1611">
            <v>871175</v>
          </cell>
          <cell r="L1611">
            <v>105615</v>
          </cell>
          <cell r="M1611">
            <v>9.6015882546481759E-2</v>
          </cell>
          <cell r="N1611">
            <v>9.6015882546481759E-2</v>
          </cell>
          <cell r="O1611">
            <v>12916.016183863372</v>
          </cell>
          <cell r="P1611">
            <v>36691.296324692339</v>
          </cell>
          <cell r="Q1611">
            <v>59524.268039302966</v>
          </cell>
          <cell r="R1611">
            <v>77588.299718503287</v>
          </cell>
          <cell r="S1611">
            <v>174801.99531279932</v>
          </cell>
          <cell r="T1611">
            <v>1221.3035238009513</v>
          </cell>
          <cell r="U1611">
            <v>1463.2246860284401</v>
          </cell>
          <cell r="V1611">
            <v>1585.4423935073532</v>
          </cell>
          <cell r="W1611">
            <v>1683.5052345856207</v>
          </cell>
          <cell r="X1611">
            <v>1838.740923606819</v>
          </cell>
          <cell r="Y1611">
            <v>674.56796637454192</v>
          </cell>
          <cell r="Z1611">
            <v>826.33676307297048</v>
          </cell>
          <cell r="AA1611">
            <v>879.31201449807293</v>
          </cell>
          <cell r="AB1611">
            <v>898.73950305504718</v>
          </cell>
          <cell r="AC1611">
            <v>996.34475775519672</v>
          </cell>
          <cell r="AD1611">
            <v>261.42736441919379</v>
          </cell>
          <cell r="AE1611">
            <v>512.72267884960911</v>
          </cell>
          <cell r="AF1611">
            <v>601.26198610957204</v>
          </cell>
          <cell r="AG1611">
            <v>663.2177437306749</v>
          </cell>
          <cell r="AH1611">
            <v>715.97322150665013</v>
          </cell>
        </row>
        <row r="1612">
          <cell r="B1612">
            <v>59829</v>
          </cell>
          <cell r="C1612" t="str">
            <v>MA</v>
          </cell>
          <cell r="D1612" t="str">
            <v>Retail Power Marketer</v>
          </cell>
          <cell r="E1612">
            <v>2.7079964509113461E-2</v>
          </cell>
          <cell r="F1612">
            <v>0</v>
          </cell>
          <cell r="G1612">
            <v>0</v>
          </cell>
          <cell r="H1612">
            <v>5906.5675200083388</v>
          </cell>
          <cell r="I1612">
            <v>11.608880937499999</v>
          </cell>
          <cell r="J1612">
            <v>0</v>
          </cell>
          <cell r="K1612">
            <v>0</v>
          </cell>
          <cell r="L1612">
            <v>0</v>
          </cell>
          <cell r="M1612">
            <v>0</v>
          </cell>
          <cell r="N1612">
            <v>6.1292398579380084E-2</v>
          </cell>
          <cell r="O1612">
            <v>12916.016183863372</v>
          </cell>
          <cell r="P1612">
            <v>36691.296324692339</v>
          </cell>
          <cell r="Q1612">
            <v>59524.268039302966</v>
          </cell>
          <cell r="R1612">
            <v>77588.299718503287</v>
          </cell>
          <cell r="S1612">
            <v>174801.99531279932</v>
          </cell>
          <cell r="T1612">
            <v>1221.3035238009513</v>
          </cell>
          <cell r="U1612">
            <v>1463.2246860284401</v>
          </cell>
          <cell r="V1612">
            <v>1585.4423935073532</v>
          </cell>
          <cell r="W1612">
            <v>1683.5052345856207</v>
          </cell>
          <cell r="X1612">
            <v>1838.740923606819</v>
          </cell>
          <cell r="Y1612">
            <v>674.56796637454192</v>
          </cell>
          <cell r="Z1612">
            <v>826.33676307297048</v>
          </cell>
          <cell r="AA1612">
            <v>879.31201449807293</v>
          </cell>
          <cell r="AB1612">
            <v>898.73950305504718</v>
          </cell>
          <cell r="AC1612">
            <v>996.34475775519672</v>
          </cell>
          <cell r="AD1612">
            <v>261.42736441919379</v>
          </cell>
          <cell r="AE1612">
            <v>512.72267884960911</v>
          </cell>
          <cell r="AF1612">
            <v>601.26198610957204</v>
          </cell>
          <cell r="AG1612">
            <v>663.2177437306749</v>
          </cell>
          <cell r="AH1612">
            <v>715.97322150665013</v>
          </cell>
        </row>
        <row r="1613">
          <cell r="B1613">
            <v>49987</v>
          </cell>
          <cell r="C1613" t="str">
            <v>MA</v>
          </cell>
          <cell r="D1613" t="str">
            <v>Retail Power Marketer</v>
          </cell>
          <cell r="E1613">
            <v>2.7079964509113461E-2</v>
          </cell>
          <cell r="F1613">
            <v>0</v>
          </cell>
          <cell r="G1613">
            <v>0</v>
          </cell>
          <cell r="H1613">
            <v>5906.5675200083388</v>
          </cell>
          <cell r="I1613">
            <v>11.608880937499999</v>
          </cell>
          <cell r="J1613">
            <v>0</v>
          </cell>
          <cell r="K1613">
            <v>0</v>
          </cell>
          <cell r="L1613">
            <v>0</v>
          </cell>
          <cell r="M1613">
            <v>0</v>
          </cell>
          <cell r="N1613">
            <v>6.1292398579380084E-2</v>
          </cell>
          <cell r="O1613">
            <v>12916.016183863372</v>
          </cell>
          <cell r="P1613">
            <v>36691.296324692339</v>
          </cell>
          <cell r="Q1613">
            <v>59524.268039302966</v>
          </cell>
          <cell r="R1613">
            <v>77588.299718503287</v>
          </cell>
          <cell r="S1613">
            <v>174801.99531279932</v>
          </cell>
          <cell r="T1613">
            <v>1221.3035238009513</v>
          </cell>
          <cell r="U1613">
            <v>1463.2246860284401</v>
          </cell>
          <cell r="V1613">
            <v>1585.4423935073532</v>
          </cell>
          <cell r="W1613">
            <v>1683.5052345856207</v>
          </cell>
          <cell r="X1613">
            <v>1838.740923606819</v>
          </cell>
          <cell r="Y1613">
            <v>674.56796637454192</v>
          </cell>
          <cell r="Z1613">
            <v>826.33676307297048</v>
          </cell>
          <cell r="AA1613">
            <v>879.31201449807293</v>
          </cell>
          <cell r="AB1613">
            <v>898.73950305504718</v>
          </cell>
          <cell r="AC1613">
            <v>996.34475775519672</v>
          </cell>
          <cell r="AD1613">
            <v>261.42736441919379</v>
          </cell>
          <cell r="AE1613">
            <v>512.72267884960911</v>
          </cell>
          <cell r="AF1613">
            <v>601.26198610957204</v>
          </cell>
          <cell r="AG1613">
            <v>663.2177437306749</v>
          </cell>
          <cell r="AH1613">
            <v>715.97322150665013</v>
          </cell>
        </row>
        <row r="1614">
          <cell r="B1614">
            <v>58806</v>
          </cell>
          <cell r="C1614" t="str">
            <v>MA</v>
          </cell>
          <cell r="D1614" t="str">
            <v>Retail Power Marketer</v>
          </cell>
          <cell r="E1614">
            <v>2.7079964509113461E-2</v>
          </cell>
          <cell r="F1614">
            <v>0</v>
          </cell>
          <cell r="G1614">
            <v>0</v>
          </cell>
          <cell r="H1614">
            <v>5906.5675200083388</v>
          </cell>
          <cell r="I1614">
            <v>11.608880937499999</v>
          </cell>
          <cell r="J1614">
            <v>0</v>
          </cell>
          <cell r="K1614">
            <v>0</v>
          </cell>
          <cell r="L1614">
            <v>0</v>
          </cell>
          <cell r="M1614">
            <v>0</v>
          </cell>
          <cell r="N1614">
            <v>6.1292398579380084E-2</v>
          </cell>
          <cell r="O1614">
            <v>12916.016183863372</v>
          </cell>
          <cell r="P1614">
            <v>36691.296324692339</v>
          </cell>
          <cell r="Q1614">
            <v>59524.268039302966</v>
          </cell>
          <cell r="R1614">
            <v>77588.299718503287</v>
          </cell>
          <cell r="S1614">
            <v>174801.99531279932</v>
          </cell>
          <cell r="T1614">
            <v>1221.3035238009513</v>
          </cell>
          <cell r="U1614">
            <v>1463.2246860284401</v>
          </cell>
          <cell r="V1614">
            <v>1585.4423935073532</v>
          </cell>
          <cell r="W1614">
            <v>1683.5052345856207</v>
          </cell>
          <cell r="X1614">
            <v>1838.740923606819</v>
          </cell>
          <cell r="Y1614">
            <v>674.56796637454192</v>
          </cell>
          <cell r="Z1614">
            <v>826.33676307297048</v>
          </cell>
          <cell r="AA1614">
            <v>879.31201449807293</v>
          </cell>
          <cell r="AB1614">
            <v>898.73950305504718</v>
          </cell>
          <cell r="AC1614">
            <v>996.34475775519672</v>
          </cell>
          <cell r="AD1614">
            <v>261.42736441919379</v>
          </cell>
          <cell r="AE1614">
            <v>512.72267884960911</v>
          </cell>
          <cell r="AF1614">
            <v>601.26198610957204</v>
          </cell>
          <cell r="AG1614">
            <v>663.2177437306749</v>
          </cell>
          <cell r="AH1614">
            <v>715.97322150665013</v>
          </cell>
        </row>
        <row r="1615">
          <cell r="B1615">
            <v>19119</v>
          </cell>
          <cell r="C1615" t="str">
            <v>MA</v>
          </cell>
          <cell r="D1615" t="str">
            <v>Retail Power Marketer</v>
          </cell>
          <cell r="E1615">
            <v>2.7079964509113461E-2</v>
          </cell>
          <cell r="F1615">
            <v>0</v>
          </cell>
          <cell r="G1615">
            <v>0</v>
          </cell>
          <cell r="H1615">
            <v>5906.5675200083388</v>
          </cell>
          <cell r="I1615">
            <v>11.608880937499999</v>
          </cell>
          <cell r="J1615">
            <v>0</v>
          </cell>
          <cell r="K1615">
            <v>0</v>
          </cell>
          <cell r="L1615">
            <v>0</v>
          </cell>
          <cell r="M1615">
            <v>0</v>
          </cell>
          <cell r="N1615">
            <v>6.1292398579380084E-2</v>
          </cell>
          <cell r="O1615">
            <v>12916.016183863372</v>
          </cell>
          <cell r="P1615">
            <v>36691.296324692339</v>
          </cell>
          <cell r="Q1615">
            <v>59524.268039302966</v>
          </cell>
          <cell r="R1615">
            <v>77588.299718503287</v>
          </cell>
          <cell r="S1615">
            <v>174801.99531279932</v>
          </cell>
          <cell r="T1615">
            <v>1221.3035238009513</v>
          </cell>
          <cell r="U1615">
            <v>1463.2246860284401</v>
          </cell>
          <cell r="V1615">
            <v>1585.4423935073532</v>
          </cell>
          <cell r="W1615">
            <v>1683.5052345856207</v>
          </cell>
          <cell r="X1615">
            <v>1838.740923606819</v>
          </cell>
          <cell r="Y1615">
            <v>674.56796637454192</v>
          </cell>
          <cell r="Z1615">
            <v>826.33676307297048</v>
          </cell>
          <cell r="AA1615">
            <v>879.31201449807293</v>
          </cell>
          <cell r="AB1615">
            <v>898.73950305504718</v>
          </cell>
          <cell r="AC1615">
            <v>996.34475775519672</v>
          </cell>
          <cell r="AD1615">
            <v>261.42736441919379</v>
          </cell>
          <cell r="AE1615">
            <v>512.72267884960911</v>
          </cell>
          <cell r="AF1615">
            <v>601.26198610957204</v>
          </cell>
          <cell r="AG1615">
            <v>663.2177437306749</v>
          </cell>
          <cell r="AH1615">
            <v>715.97322150665013</v>
          </cell>
        </row>
        <row r="1616">
          <cell r="B1616">
            <v>1611</v>
          </cell>
          <cell r="C1616" t="str">
            <v>MA</v>
          </cell>
          <cell r="D1616" t="str">
            <v>Retail Power Marketer</v>
          </cell>
          <cell r="E1616">
            <v>2.7079964509113461E-2</v>
          </cell>
          <cell r="F1616">
            <v>0</v>
          </cell>
          <cell r="G1616">
            <v>0</v>
          </cell>
          <cell r="H1616">
            <v>5906.5675200083388</v>
          </cell>
          <cell r="I1616">
            <v>11.608880937499999</v>
          </cell>
          <cell r="J1616">
            <v>0</v>
          </cell>
          <cell r="K1616">
            <v>0</v>
          </cell>
          <cell r="L1616">
            <v>0</v>
          </cell>
          <cell r="M1616">
            <v>0</v>
          </cell>
          <cell r="N1616">
            <v>6.1292398579380084E-2</v>
          </cell>
          <cell r="O1616">
            <v>12916.016183863372</v>
          </cell>
          <cell r="P1616">
            <v>36691.296324692339</v>
          </cell>
          <cell r="Q1616">
            <v>59524.268039302966</v>
          </cell>
          <cell r="R1616">
            <v>77588.299718503287</v>
          </cell>
          <cell r="S1616">
            <v>174801.99531279932</v>
          </cell>
          <cell r="T1616">
            <v>1221.3035238009513</v>
          </cell>
          <cell r="U1616">
            <v>1463.2246860284401</v>
          </cell>
          <cell r="V1616">
            <v>1585.4423935073532</v>
          </cell>
          <cell r="W1616">
            <v>1683.5052345856207</v>
          </cell>
          <cell r="X1616">
            <v>1838.740923606819</v>
          </cell>
          <cell r="Y1616">
            <v>674.56796637454192</v>
          </cell>
          <cell r="Z1616">
            <v>826.33676307297048</v>
          </cell>
          <cell r="AA1616">
            <v>879.31201449807293</v>
          </cell>
          <cell r="AB1616">
            <v>898.73950305504718</v>
          </cell>
          <cell r="AC1616">
            <v>996.34475775519672</v>
          </cell>
          <cell r="AD1616">
            <v>261.42736441919379</v>
          </cell>
          <cell r="AE1616">
            <v>512.72267884960911</v>
          </cell>
          <cell r="AF1616">
            <v>601.26198610957204</v>
          </cell>
          <cell r="AG1616">
            <v>663.2177437306749</v>
          </cell>
          <cell r="AH1616">
            <v>715.97322150665013</v>
          </cell>
        </row>
        <row r="1617">
          <cell r="B1617">
            <v>4191</v>
          </cell>
          <cell r="C1617" t="str">
            <v>MA</v>
          </cell>
          <cell r="D1617" t="str">
            <v>Retail Power Marketer</v>
          </cell>
          <cell r="E1617">
            <v>0.20917795158228208</v>
          </cell>
          <cell r="F1617">
            <v>0</v>
          </cell>
          <cell r="G1617">
            <v>0</v>
          </cell>
          <cell r="H1617">
            <v>5906.5675200083388</v>
          </cell>
          <cell r="I1617">
            <v>11.608880937499999</v>
          </cell>
          <cell r="J1617">
            <v>0</v>
          </cell>
          <cell r="K1617">
            <v>0</v>
          </cell>
          <cell r="L1617">
            <v>0</v>
          </cell>
          <cell r="M1617">
            <v>0</v>
          </cell>
          <cell r="N1617">
            <v>6.1292398579380084E-2</v>
          </cell>
          <cell r="O1617">
            <v>12916.016183863372</v>
          </cell>
          <cell r="P1617">
            <v>36691.296324692339</v>
          </cell>
          <cell r="Q1617">
            <v>59524.268039302966</v>
          </cell>
          <cell r="R1617">
            <v>77588.299718503287</v>
          </cell>
          <cell r="S1617">
            <v>174801.99531279932</v>
          </cell>
          <cell r="T1617">
            <v>1221.3035238009513</v>
          </cell>
          <cell r="U1617">
            <v>1463.2246860284401</v>
          </cell>
          <cell r="V1617">
            <v>1585.4423935073532</v>
          </cell>
          <cell r="W1617">
            <v>1683.5052345856207</v>
          </cell>
          <cell r="X1617">
            <v>1838.740923606819</v>
          </cell>
          <cell r="Y1617">
            <v>674.56796637454192</v>
          </cell>
          <cell r="Z1617">
            <v>826.33676307297048</v>
          </cell>
          <cell r="AA1617">
            <v>879.31201449807293</v>
          </cell>
          <cell r="AB1617">
            <v>898.73950305504718</v>
          </cell>
          <cell r="AC1617">
            <v>996.34475775519672</v>
          </cell>
          <cell r="AD1617">
            <v>261.42736441919379</v>
          </cell>
          <cell r="AE1617">
            <v>512.72267884960911</v>
          </cell>
          <cell r="AF1617">
            <v>601.26198610957204</v>
          </cell>
          <cell r="AG1617">
            <v>663.2177437306749</v>
          </cell>
          <cell r="AH1617">
            <v>715.97322150665013</v>
          </cell>
        </row>
        <row r="1618">
          <cell r="B1618">
            <v>5953</v>
          </cell>
          <cell r="C1618" t="str">
            <v>MA</v>
          </cell>
          <cell r="D1618" t="str">
            <v>Retail Power Marketer</v>
          </cell>
          <cell r="E1618">
            <v>2.7079964509113461E-2</v>
          </cell>
          <cell r="F1618">
            <v>0</v>
          </cell>
          <cell r="G1618">
            <v>0</v>
          </cell>
          <cell r="H1618">
            <v>5906.5675200083388</v>
          </cell>
          <cell r="I1618">
            <v>11.608880937499999</v>
          </cell>
          <cell r="J1618">
            <v>0</v>
          </cell>
          <cell r="K1618">
            <v>0</v>
          </cell>
          <cell r="L1618">
            <v>0</v>
          </cell>
          <cell r="M1618">
            <v>0</v>
          </cell>
          <cell r="N1618">
            <v>6.1292398579380084E-2</v>
          </cell>
          <cell r="O1618">
            <v>12916.016183863372</v>
          </cell>
          <cell r="P1618">
            <v>36691.296324692339</v>
          </cell>
          <cell r="Q1618">
            <v>59524.268039302966</v>
          </cell>
          <cell r="R1618">
            <v>77588.299718503287</v>
          </cell>
          <cell r="S1618">
            <v>174801.99531279932</v>
          </cell>
          <cell r="T1618">
            <v>1221.3035238009513</v>
          </cell>
          <cell r="U1618">
            <v>1463.2246860284401</v>
          </cell>
          <cell r="V1618">
            <v>1585.4423935073532</v>
          </cell>
          <cell r="W1618">
            <v>1683.5052345856207</v>
          </cell>
          <cell r="X1618">
            <v>1838.740923606819</v>
          </cell>
          <cell r="Y1618">
            <v>674.56796637454192</v>
          </cell>
          <cell r="Z1618">
            <v>826.33676307297048</v>
          </cell>
          <cell r="AA1618">
            <v>879.31201449807293</v>
          </cell>
          <cell r="AB1618">
            <v>898.73950305504718</v>
          </cell>
          <cell r="AC1618">
            <v>996.34475775519672</v>
          </cell>
          <cell r="AD1618">
            <v>261.42736441919379</v>
          </cell>
          <cell r="AE1618">
            <v>512.72267884960911</v>
          </cell>
          <cell r="AF1618">
            <v>601.26198610957204</v>
          </cell>
          <cell r="AG1618">
            <v>663.2177437306749</v>
          </cell>
          <cell r="AH1618">
            <v>715.97322150665013</v>
          </cell>
        </row>
        <row r="1619">
          <cell r="B1619">
            <v>7279</v>
          </cell>
          <cell r="C1619" t="str">
            <v>MA</v>
          </cell>
          <cell r="D1619" t="str">
            <v>Retail Power Marketer</v>
          </cell>
          <cell r="E1619">
            <v>2.7079964509113461E-2</v>
          </cell>
          <cell r="F1619">
            <v>1</v>
          </cell>
          <cell r="G1619">
            <v>12952.947827280392</v>
          </cell>
          <cell r="H1619">
            <v>12952.947827280392</v>
          </cell>
          <cell r="I1619">
            <v>11.608880937499999</v>
          </cell>
          <cell r="J1619">
            <v>506688.3</v>
          </cell>
          <cell r="K1619">
            <v>3963887</v>
          </cell>
          <cell r="L1619">
            <v>306022</v>
          </cell>
          <cell r="M1619">
            <v>0.11707130512371632</v>
          </cell>
          <cell r="N1619">
            <v>0.11707130512371632</v>
          </cell>
          <cell r="O1619">
            <v>12916.016183863372</v>
          </cell>
          <cell r="P1619">
            <v>36691.296324692339</v>
          </cell>
          <cell r="Q1619">
            <v>59524.268039302966</v>
          </cell>
          <cell r="R1619">
            <v>77588.299718503287</v>
          </cell>
          <cell r="S1619">
            <v>174801.99531279932</v>
          </cell>
          <cell r="T1619">
            <v>1221.3035238009513</v>
          </cell>
          <cell r="U1619">
            <v>1463.2246860284401</v>
          </cell>
          <cell r="V1619">
            <v>1585.4423935073532</v>
          </cell>
          <cell r="W1619">
            <v>1683.5052345856207</v>
          </cell>
          <cell r="X1619">
            <v>1838.740923606819</v>
          </cell>
          <cell r="Y1619">
            <v>674.56796637454192</v>
          </cell>
          <cell r="Z1619">
            <v>826.33676307297048</v>
          </cell>
          <cell r="AA1619">
            <v>879.31201449807293</v>
          </cell>
          <cell r="AB1619">
            <v>898.73950305504718</v>
          </cell>
          <cell r="AC1619">
            <v>996.34475775519672</v>
          </cell>
          <cell r="AD1619">
            <v>261.42736441919379</v>
          </cell>
          <cell r="AE1619">
            <v>512.72267884960911</v>
          </cell>
          <cell r="AF1619">
            <v>601.26198610957204</v>
          </cell>
          <cell r="AG1619">
            <v>663.2177437306749</v>
          </cell>
          <cell r="AH1619">
            <v>715.97322150665013</v>
          </cell>
        </row>
        <row r="1620">
          <cell r="B1620">
            <v>9949</v>
          </cell>
          <cell r="C1620" t="str">
            <v>MA</v>
          </cell>
          <cell r="D1620" t="str">
            <v>Retail Power Marketer</v>
          </cell>
          <cell r="E1620">
            <v>2.7079964509113461E-2</v>
          </cell>
          <cell r="F1620">
            <v>1</v>
          </cell>
          <cell r="G1620">
            <v>13437.14809418621</v>
          </cell>
          <cell r="H1620">
            <v>13437.14809418621</v>
          </cell>
          <cell r="I1620">
            <v>11.608880937499999</v>
          </cell>
          <cell r="J1620">
            <v>365378.7</v>
          </cell>
          <cell r="K1620">
            <v>2859022</v>
          </cell>
          <cell r="L1620">
            <v>212770</v>
          </cell>
          <cell r="M1620">
            <v>0.11743121977904944</v>
          </cell>
          <cell r="N1620">
            <v>0.11743121977904944</v>
          </cell>
          <cell r="O1620">
            <v>12916.016183863372</v>
          </cell>
          <cell r="P1620">
            <v>36691.296324692339</v>
          </cell>
          <cell r="Q1620">
            <v>59524.268039302966</v>
          </cell>
          <cell r="R1620">
            <v>77588.299718503287</v>
          </cell>
          <cell r="S1620">
            <v>174801.99531279932</v>
          </cell>
          <cell r="T1620">
            <v>1221.3035238009513</v>
          </cell>
          <cell r="U1620">
            <v>1463.2246860284401</v>
          </cell>
          <cell r="V1620">
            <v>1585.4423935073532</v>
          </cell>
          <cell r="W1620">
            <v>1683.5052345856207</v>
          </cell>
          <cell r="X1620">
            <v>1838.740923606819</v>
          </cell>
          <cell r="Y1620">
            <v>674.56796637454192</v>
          </cell>
          <cell r="Z1620">
            <v>826.33676307297048</v>
          </cell>
          <cell r="AA1620">
            <v>879.31201449807293</v>
          </cell>
          <cell r="AB1620">
            <v>898.73950305504718</v>
          </cell>
          <cell r="AC1620">
            <v>996.34475775519672</v>
          </cell>
          <cell r="AD1620">
            <v>261.42736441919379</v>
          </cell>
          <cell r="AE1620">
            <v>512.72267884960911</v>
          </cell>
          <cell r="AF1620">
            <v>601.26198610957204</v>
          </cell>
          <cell r="AG1620">
            <v>663.2177437306749</v>
          </cell>
          <cell r="AH1620">
            <v>715.97322150665013</v>
          </cell>
        </row>
        <row r="1621">
          <cell r="B1621">
            <v>16840</v>
          </cell>
          <cell r="C1621" t="str">
            <v>MA</v>
          </cell>
          <cell r="D1621" t="str">
            <v>Retail Power Marketer</v>
          </cell>
          <cell r="E1621">
            <v>2.7079964509113461E-2</v>
          </cell>
          <cell r="F1621">
            <v>0</v>
          </cell>
          <cell r="G1621">
            <v>0</v>
          </cell>
          <cell r="H1621">
            <v>5906.5675200083388</v>
          </cell>
          <cell r="I1621">
            <v>11.608880937499999</v>
          </cell>
          <cell r="J1621">
            <v>0</v>
          </cell>
          <cell r="K1621">
            <v>0</v>
          </cell>
          <cell r="L1621">
            <v>0</v>
          </cell>
          <cell r="M1621">
            <v>0</v>
          </cell>
          <cell r="N1621">
            <v>6.1292398579380084E-2</v>
          </cell>
          <cell r="O1621">
            <v>12916.016183863372</v>
          </cell>
          <cell r="P1621">
            <v>36691.296324692339</v>
          </cell>
          <cell r="Q1621">
            <v>59524.268039302966</v>
          </cell>
          <cell r="R1621">
            <v>77588.299718503287</v>
          </cell>
          <cell r="S1621">
            <v>174801.99531279932</v>
          </cell>
          <cell r="T1621">
            <v>1221.3035238009513</v>
          </cell>
          <cell r="U1621">
            <v>1463.2246860284401</v>
          </cell>
          <cell r="V1621">
            <v>1585.4423935073532</v>
          </cell>
          <cell r="W1621">
            <v>1683.5052345856207</v>
          </cell>
          <cell r="X1621">
            <v>1838.740923606819</v>
          </cell>
          <cell r="Y1621">
            <v>674.56796637454192</v>
          </cell>
          <cell r="Z1621">
            <v>826.33676307297048</v>
          </cell>
          <cell r="AA1621">
            <v>879.31201449807293</v>
          </cell>
          <cell r="AB1621">
            <v>898.73950305504718</v>
          </cell>
          <cell r="AC1621">
            <v>996.34475775519672</v>
          </cell>
          <cell r="AD1621">
            <v>261.42736441919379</v>
          </cell>
          <cell r="AE1621">
            <v>512.72267884960911</v>
          </cell>
          <cell r="AF1621">
            <v>601.26198610957204</v>
          </cell>
          <cell r="AG1621">
            <v>663.2177437306749</v>
          </cell>
          <cell r="AH1621">
            <v>715.97322150665013</v>
          </cell>
        </row>
        <row r="1622">
          <cell r="B1622">
            <v>17549</v>
          </cell>
          <cell r="C1622" t="str">
            <v>MA</v>
          </cell>
          <cell r="D1622" t="str">
            <v>Retail Power Marketer</v>
          </cell>
          <cell r="E1622">
            <v>2.7079964509113461E-2</v>
          </cell>
          <cell r="F1622">
            <v>1</v>
          </cell>
          <cell r="G1622">
            <v>1041.6666666666667</v>
          </cell>
          <cell r="H1622">
            <v>1041.6666666666667</v>
          </cell>
          <cell r="I1622">
            <v>11.608880937499999</v>
          </cell>
          <cell r="J1622">
            <v>10.9</v>
          </cell>
          <cell r="K1622">
            <v>125</v>
          </cell>
          <cell r="L1622">
            <v>120</v>
          </cell>
          <cell r="M1622">
            <v>-4.6534308399999981E-2</v>
          </cell>
          <cell r="N1622">
            <v>-4.6534308399999981E-2</v>
          </cell>
          <cell r="O1622">
            <v>12916.016183863372</v>
          </cell>
          <cell r="P1622">
            <v>36691.296324692339</v>
          </cell>
          <cell r="Q1622">
            <v>59524.268039302966</v>
          </cell>
          <cell r="R1622">
            <v>77588.299718503287</v>
          </cell>
          <cell r="S1622">
            <v>174801.99531279932</v>
          </cell>
          <cell r="T1622">
            <v>1221.3035238009513</v>
          </cell>
          <cell r="U1622">
            <v>1463.2246860284401</v>
          </cell>
          <cell r="V1622">
            <v>1585.4423935073532</v>
          </cell>
          <cell r="W1622">
            <v>1683.5052345856207</v>
          </cell>
          <cell r="X1622">
            <v>1838.740923606819</v>
          </cell>
          <cell r="Y1622">
            <v>674.56796637454192</v>
          </cell>
          <cell r="Z1622">
            <v>826.33676307297048</v>
          </cell>
          <cell r="AA1622">
            <v>879.31201449807293</v>
          </cell>
          <cell r="AB1622">
            <v>898.73950305504718</v>
          </cell>
          <cell r="AC1622">
            <v>996.34475775519672</v>
          </cell>
          <cell r="AD1622">
            <v>261.42736441919379</v>
          </cell>
          <cell r="AE1622">
            <v>512.72267884960911</v>
          </cell>
          <cell r="AF1622">
            <v>601.26198610957204</v>
          </cell>
          <cell r="AG1622">
            <v>663.2177437306749</v>
          </cell>
          <cell r="AH1622">
            <v>715.97322150665013</v>
          </cell>
        </row>
        <row r="1623">
          <cell r="B1623">
            <v>17710</v>
          </cell>
          <cell r="C1623" t="str">
            <v>MA</v>
          </cell>
          <cell r="D1623" t="str">
            <v>Retail Power Marketer</v>
          </cell>
          <cell r="E1623">
            <v>2.7079964509113461E-2</v>
          </cell>
          <cell r="F1623">
            <v>1</v>
          </cell>
          <cell r="G1623">
            <v>10687.856875409529</v>
          </cell>
          <cell r="H1623">
            <v>10687.856875409529</v>
          </cell>
          <cell r="I1623">
            <v>11.608880937499999</v>
          </cell>
          <cell r="J1623">
            <v>114643</v>
          </cell>
          <cell r="K1623">
            <v>913427</v>
          </cell>
          <cell r="L1623">
            <v>85464</v>
          </cell>
          <cell r="M1623">
            <v>0.11247456358821231</v>
          </cell>
          <cell r="N1623">
            <v>0.11247456358821231</v>
          </cell>
          <cell r="O1623">
            <v>12916.016183863372</v>
          </cell>
          <cell r="P1623">
            <v>36691.296324692339</v>
          </cell>
          <cell r="Q1623">
            <v>59524.268039302966</v>
          </cell>
          <cell r="R1623">
            <v>77588.299718503287</v>
          </cell>
          <cell r="S1623">
            <v>174801.99531279932</v>
          </cell>
          <cell r="T1623">
            <v>1221.3035238009513</v>
          </cell>
          <cell r="U1623">
            <v>1463.2246860284401</v>
          </cell>
          <cell r="V1623">
            <v>1585.4423935073532</v>
          </cell>
          <cell r="W1623">
            <v>1683.5052345856207</v>
          </cell>
          <cell r="X1623">
            <v>1838.740923606819</v>
          </cell>
          <cell r="Y1623">
            <v>674.56796637454192</v>
          </cell>
          <cell r="Z1623">
            <v>826.33676307297048</v>
          </cell>
          <cell r="AA1623">
            <v>879.31201449807293</v>
          </cell>
          <cell r="AB1623">
            <v>898.73950305504718</v>
          </cell>
          <cell r="AC1623">
            <v>996.34475775519672</v>
          </cell>
          <cell r="AD1623">
            <v>261.42736441919379</v>
          </cell>
          <cell r="AE1623">
            <v>512.72267884960911</v>
          </cell>
          <cell r="AF1623">
            <v>601.26198610957204</v>
          </cell>
          <cell r="AG1623">
            <v>663.2177437306749</v>
          </cell>
          <cell r="AH1623">
            <v>715.97322150665013</v>
          </cell>
        </row>
        <row r="1624">
          <cell r="B1624">
            <v>18193</v>
          </cell>
          <cell r="C1624" t="str">
            <v>MA</v>
          </cell>
          <cell r="D1624" t="str">
            <v>Retail Power Marketer</v>
          </cell>
          <cell r="E1624">
            <v>2.7079964509113461E-2</v>
          </cell>
          <cell r="F1624">
            <v>0</v>
          </cell>
          <cell r="G1624">
            <v>0</v>
          </cell>
          <cell r="H1624">
            <v>5906.5675200083388</v>
          </cell>
          <cell r="I1624">
            <v>11.608880937499999</v>
          </cell>
          <cell r="J1624">
            <v>0</v>
          </cell>
          <cell r="K1624">
            <v>0</v>
          </cell>
          <cell r="L1624">
            <v>0</v>
          </cell>
          <cell r="M1624">
            <v>0</v>
          </cell>
          <cell r="N1624">
            <v>6.1292398579380084E-2</v>
          </cell>
          <cell r="O1624">
            <v>12916.016183863372</v>
          </cell>
          <cell r="P1624">
            <v>36691.296324692339</v>
          </cell>
          <cell r="Q1624">
            <v>59524.268039302966</v>
          </cell>
          <cell r="R1624">
            <v>77588.299718503287</v>
          </cell>
          <cell r="S1624">
            <v>174801.99531279932</v>
          </cell>
          <cell r="T1624">
            <v>1221.3035238009513</v>
          </cell>
          <cell r="U1624">
            <v>1463.2246860284401</v>
          </cell>
          <cell r="V1624">
            <v>1585.4423935073532</v>
          </cell>
          <cell r="W1624">
            <v>1683.5052345856207</v>
          </cell>
          <cell r="X1624">
            <v>1838.740923606819</v>
          </cell>
          <cell r="Y1624">
            <v>674.56796637454192</v>
          </cell>
          <cell r="Z1624">
            <v>826.33676307297048</v>
          </cell>
          <cell r="AA1624">
            <v>879.31201449807293</v>
          </cell>
          <cell r="AB1624">
            <v>898.73950305504718</v>
          </cell>
          <cell r="AC1624">
            <v>996.34475775519672</v>
          </cell>
          <cell r="AD1624">
            <v>261.42736441919379</v>
          </cell>
          <cell r="AE1624">
            <v>512.72267884960911</v>
          </cell>
          <cell r="AF1624">
            <v>601.26198610957204</v>
          </cell>
          <cell r="AG1624">
            <v>663.2177437306749</v>
          </cell>
          <cell r="AH1624">
            <v>715.97322150665013</v>
          </cell>
        </row>
        <row r="1625">
          <cell r="B1625">
            <v>19107</v>
          </cell>
          <cell r="C1625" t="str">
            <v>MA</v>
          </cell>
          <cell r="D1625" t="str">
            <v>Retail Power Marketer</v>
          </cell>
          <cell r="E1625">
            <v>2.7079964509113461E-2</v>
          </cell>
          <cell r="F1625">
            <v>0</v>
          </cell>
          <cell r="G1625">
            <v>0</v>
          </cell>
          <cell r="H1625">
            <v>5906.5675200083388</v>
          </cell>
          <cell r="I1625">
            <v>11.608880937499999</v>
          </cell>
          <cell r="J1625">
            <v>0</v>
          </cell>
          <cell r="K1625">
            <v>0</v>
          </cell>
          <cell r="L1625">
            <v>0</v>
          </cell>
          <cell r="M1625">
            <v>0</v>
          </cell>
          <cell r="N1625">
            <v>6.1292398579380084E-2</v>
          </cell>
          <cell r="O1625">
            <v>12916.016183863372</v>
          </cell>
          <cell r="P1625">
            <v>36691.296324692339</v>
          </cell>
          <cell r="Q1625">
            <v>59524.268039302966</v>
          </cell>
          <cell r="R1625">
            <v>77588.299718503287</v>
          </cell>
          <cell r="S1625">
            <v>174801.99531279932</v>
          </cell>
          <cell r="T1625">
            <v>1221.3035238009513</v>
          </cell>
          <cell r="U1625">
            <v>1463.2246860284401</v>
          </cell>
          <cell r="V1625">
            <v>1585.4423935073532</v>
          </cell>
          <cell r="W1625">
            <v>1683.5052345856207</v>
          </cell>
          <cell r="X1625">
            <v>1838.740923606819</v>
          </cell>
          <cell r="Y1625">
            <v>674.56796637454192</v>
          </cell>
          <cell r="Z1625">
            <v>826.33676307297048</v>
          </cell>
          <cell r="AA1625">
            <v>879.31201449807293</v>
          </cell>
          <cell r="AB1625">
            <v>898.73950305504718</v>
          </cell>
          <cell r="AC1625">
            <v>996.34475775519672</v>
          </cell>
          <cell r="AD1625">
            <v>261.42736441919379</v>
          </cell>
          <cell r="AE1625">
            <v>512.72267884960911</v>
          </cell>
          <cell r="AF1625">
            <v>601.26198610957204</v>
          </cell>
          <cell r="AG1625">
            <v>663.2177437306749</v>
          </cell>
          <cell r="AH1625">
            <v>715.97322150665013</v>
          </cell>
        </row>
        <row r="1626">
          <cell r="B1626">
            <v>21795</v>
          </cell>
          <cell r="C1626" t="str">
            <v>MA</v>
          </cell>
          <cell r="D1626" t="str">
            <v>Retail Power Marketer</v>
          </cell>
          <cell r="E1626">
            <v>2.7079964509113461E-2</v>
          </cell>
          <cell r="F1626">
            <v>0</v>
          </cell>
          <cell r="G1626">
            <v>0</v>
          </cell>
          <cell r="H1626">
            <v>5906.5675200083388</v>
          </cell>
          <cell r="I1626">
            <v>11.608880937499999</v>
          </cell>
          <cell r="J1626">
            <v>0</v>
          </cell>
          <cell r="K1626">
            <v>0</v>
          </cell>
          <cell r="L1626">
            <v>0</v>
          </cell>
          <cell r="M1626">
            <v>0</v>
          </cell>
          <cell r="N1626">
            <v>6.1292398579380084E-2</v>
          </cell>
          <cell r="O1626">
            <v>12916.016183863372</v>
          </cell>
          <cell r="P1626">
            <v>36691.296324692339</v>
          </cell>
          <cell r="Q1626">
            <v>59524.268039302966</v>
          </cell>
          <cell r="R1626">
            <v>77588.299718503287</v>
          </cell>
          <cell r="S1626">
            <v>174801.99531279932</v>
          </cell>
          <cell r="T1626">
            <v>1221.3035238009513</v>
          </cell>
          <cell r="U1626">
            <v>1463.2246860284401</v>
          </cell>
          <cell r="V1626">
            <v>1585.4423935073532</v>
          </cell>
          <cell r="W1626">
            <v>1683.5052345856207</v>
          </cell>
          <cell r="X1626">
            <v>1838.740923606819</v>
          </cell>
          <cell r="Y1626">
            <v>674.56796637454192</v>
          </cell>
          <cell r="Z1626">
            <v>826.33676307297048</v>
          </cell>
          <cell r="AA1626">
            <v>879.31201449807293</v>
          </cell>
          <cell r="AB1626">
            <v>898.73950305504718</v>
          </cell>
          <cell r="AC1626">
            <v>996.34475775519672</v>
          </cell>
          <cell r="AD1626">
            <v>261.42736441919379</v>
          </cell>
          <cell r="AE1626">
            <v>512.72267884960911</v>
          </cell>
          <cell r="AF1626">
            <v>601.26198610957204</v>
          </cell>
          <cell r="AG1626">
            <v>663.2177437306749</v>
          </cell>
          <cell r="AH1626">
            <v>715.97322150665013</v>
          </cell>
        </row>
        <row r="1627">
          <cell r="B1627">
            <v>50046</v>
          </cell>
          <cell r="C1627" t="str">
            <v>MA</v>
          </cell>
          <cell r="D1627" t="str">
            <v>Retail Power Marketer</v>
          </cell>
          <cell r="E1627">
            <v>2.7079964509113461E-2</v>
          </cell>
          <cell r="F1627">
            <v>0</v>
          </cell>
          <cell r="G1627">
            <v>0</v>
          </cell>
          <cell r="H1627">
            <v>5906.5675200083388</v>
          </cell>
          <cell r="I1627">
            <v>11.608880937499999</v>
          </cell>
          <cell r="J1627">
            <v>0</v>
          </cell>
          <cell r="K1627">
            <v>0</v>
          </cell>
          <cell r="L1627">
            <v>0</v>
          </cell>
          <cell r="M1627">
            <v>0</v>
          </cell>
          <cell r="N1627">
            <v>6.1292398579380084E-2</v>
          </cell>
          <cell r="O1627">
            <v>12916.016183863372</v>
          </cell>
          <cell r="P1627">
            <v>36691.296324692339</v>
          </cell>
          <cell r="Q1627">
            <v>59524.268039302966</v>
          </cell>
          <cell r="R1627">
            <v>77588.299718503287</v>
          </cell>
          <cell r="S1627">
            <v>174801.99531279932</v>
          </cell>
          <cell r="T1627">
            <v>1221.3035238009513</v>
          </cell>
          <cell r="U1627">
            <v>1463.2246860284401</v>
          </cell>
          <cell r="V1627">
            <v>1585.4423935073532</v>
          </cell>
          <cell r="W1627">
            <v>1683.5052345856207</v>
          </cell>
          <cell r="X1627">
            <v>1838.740923606819</v>
          </cell>
          <cell r="Y1627">
            <v>674.56796637454192</v>
          </cell>
          <cell r="Z1627">
            <v>826.33676307297048</v>
          </cell>
          <cell r="AA1627">
            <v>879.31201449807293</v>
          </cell>
          <cell r="AB1627">
            <v>898.73950305504718</v>
          </cell>
          <cell r="AC1627">
            <v>996.34475775519672</v>
          </cell>
          <cell r="AD1627">
            <v>261.42736441919379</v>
          </cell>
          <cell r="AE1627">
            <v>512.72267884960911</v>
          </cell>
          <cell r="AF1627">
            <v>601.26198610957204</v>
          </cell>
          <cell r="AG1627">
            <v>663.2177437306749</v>
          </cell>
          <cell r="AH1627">
            <v>715.97322150665013</v>
          </cell>
        </row>
        <row r="1628">
          <cell r="B1628">
            <v>50149</v>
          </cell>
          <cell r="C1628" t="str">
            <v>MA</v>
          </cell>
          <cell r="D1628" t="str">
            <v>Retail Power Marketer</v>
          </cell>
          <cell r="E1628">
            <v>2.7079964509113461E-2</v>
          </cell>
          <cell r="F1628">
            <v>0</v>
          </cell>
          <cell r="G1628">
            <v>0</v>
          </cell>
          <cell r="H1628">
            <v>5906.5675200083388</v>
          </cell>
          <cell r="I1628">
            <v>11.608880937499999</v>
          </cell>
          <cell r="J1628">
            <v>0</v>
          </cell>
          <cell r="K1628">
            <v>0</v>
          </cell>
          <cell r="L1628">
            <v>0</v>
          </cell>
          <cell r="M1628">
            <v>0</v>
          </cell>
          <cell r="N1628">
            <v>6.1292398579380084E-2</v>
          </cell>
          <cell r="O1628">
            <v>12916.016183863372</v>
          </cell>
          <cell r="P1628">
            <v>36691.296324692339</v>
          </cell>
          <cell r="Q1628">
            <v>59524.268039302966</v>
          </cell>
          <cell r="R1628">
            <v>77588.299718503287</v>
          </cell>
          <cell r="S1628">
            <v>174801.99531279932</v>
          </cell>
          <cell r="T1628">
            <v>1221.3035238009513</v>
          </cell>
          <cell r="U1628">
            <v>1463.2246860284401</v>
          </cell>
          <cell r="V1628">
            <v>1585.4423935073532</v>
          </cell>
          <cell r="W1628">
            <v>1683.5052345856207</v>
          </cell>
          <cell r="X1628">
            <v>1838.740923606819</v>
          </cell>
          <cell r="Y1628">
            <v>674.56796637454192</v>
          </cell>
          <cell r="Z1628">
            <v>826.33676307297048</v>
          </cell>
          <cell r="AA1628">
            <v>879.31201449807293</v>
          </cell>
          <cell r="AB1628">
            <v>898.73950305504718</v>
          </cell>
          <cell r="AC1628">
            <v>996.34475775519672</v>
          </cell>
          <cell r="AD1628">
            <v>261.42736441919379</v>
          </cell>
          <cell r="AE1628">
            <v>512.72267884960911</v>
          </cell>
          <cell r="AF1628">
            <v>601.26198610957204</v>
          </cell>
          <cell r="AG1628">
            <v>663.2177437306749</v>
          </cell>
          <cell r="AH1628">
            <v>715.97322150665013</v>
          </cell>
        </row>
        <row r="1629">
          <cell r="B1629">
            <v>54820</v>
          </cell>
          <cell r="C1629" t="str">
            <v>MA</v>
          </cell>
          <cell r="D1629" t="str">
            <v>Retail Power Marketer</v>
          </cell>
          <cell r="E1629">
            <v>2.7079964509113461E-2</v>
          </cell>
          <cell r="F1629">
            <v>1</v>
          </cell>
          <cell r="G1629">
            <v>10742.205023674709</v>
          </cell>
          <cell r="H1629">
            <v>10742.205023674709</v>
          </cell>
          <cell r="I1629">
            <v>11.608880937499999</v>
          </cell>
          <cell r="J1629">
            <v>1608538.1</v>
          </cell>
          <cell r="K1629">
            <v>13855006</v>
          </cell>
          <cell r="L1629">
            <v>1289773</v>
          </cell>
          <cell r="M1629">
            <v>0.10312981789247683</v>
          </cell>
          <cell r="N1629">
            <v>0.10312981789247683</v>
          </cell>
          <cell r="O1629">
            <v>12916.016183863372</v>
          </cell>
          <cell r="P1629">
            <v>36691.296324692339</v>
          </cell>
          <cell r="Q1629">
            <v>59524.268039302966</v>
          </cell>
          <cell r="R1629">
            <v>77588.299718503287</v>
          </cell>
          <cell r="S1629">
            <v>174801.99531279932</v>
          </cell>
          <cell r="T1629">
            <v>1221.3035238009513</v>
          </cell>
          <cell r="U1629">
            <v>1463.2246860284401</v>
          </cell>
          <cell r="V1629">
            <v>1585.4423935073532</v>
          </cell>
          <cell r="W1629">
            <v>1683.5052345856207</v>
          </cell>
          <cell r="X1629">
            <v>1838.740923606819</v>
          </cell>
          <cell r="Y1629">
            <v>674.56796637454192</v>
          </cell>
          <cell r="Z1629">
            <v>826.33676307297048</v>
          </cell>
          <cell r="AA1629">
            <v>879.31201449807293</v>
          </cell>
          <cell r="AB1629">
            <v>898.73950305504718</v>
          </cell>
          <cell r="AC1629">
            <v>996.34475775519672</v>
          </cell>
          <cell r="AD1629">
            <v>261.42736441919379</v>
          </cell>
          <cell r="AE1629">
            <v>512.72267884960911</v>
          </cell>
          <cell r="AF1629">
            <v>601.26198610957204</v>
          </cell>
          <cell r="AG1629">
            <v>663.2177437306749</v>
          </cell>
          <cell r="AH1629">
            <v>715.97322150665013</v>
          </cell>
        </row>
        <row r="1630">
          <cell r="B1630">
            <v>54873</v>
          </cell>
          <cell r="C1630" t="str">
            <v>MA</v>
          </cell>
          <cell r="D1630" t="str">
            <v>Retail Power Marketer</v>
          </cell>
          <cell r="E1630">
            <v>2.7079964509113461E-2</v>
          </cell>
          <cell r="F1630">
            <v>0</v>
          </cell>
          <cell r="G1630">
            <v>0</v>
          </cell>
          <cell r="H1630">
            <v>5906.5675200083388</v>
          </cell>
          <cell r="I1630">
            <v>11.608880937499999</v>
          </cell>
          <cell r="J1630">
            <v>0</v>
          </cell>
          <cell r="K1630">
            <v>0</v>
          </cell>
          <cell r="L1630">
            <v>0</v>
          </cell>
          <cell r="M1630">
            <v>0</v>
          </cell>
          <cell r="N1630">
            <v>6.1292398579380084E-2</v>
          </cell>
          <cell r="O1630">
            <v>12916.016183863372</v>
          </cell>
          <cell r="P1630">
            <v>36691.296324692339</v>
          </cell>
          <cell r="Q1630">
            <v>59524.268039302966</v>
          </cell>
          <cell r="R1630">
            <v>77588.299718503287</v>
          </cell>
          <cell r="S1630">
            <v>174801.99531279932</v>
          </cell>
          <cell r="T1630">
            <v>1221.3035238009513</v>
          </cell>
          <cell r="U1630">
            <v>1463.2246860284401</v>
          </cell>
          <cell r="V1630">
            <v>1585.4423935073532</v>
          </cell>
          <cell r="W1630">
            <v>1683.5052345856207</v>
          </cell>
          <cell r="X1630">
            <v>1838.740923606819</v>
          </cell>
          <cell r="Y1630">
            <v>674.56796637454192</v>
          </cell>
          <cell r="Z1630">
            <v>826.33676307297048</v>
          </cell>
          <cell r="AA1630">
            <v>879.31201449807293</v>
          </cell>
          <cell r="AB1630">
            <v>898.73950305504718</v>
          </cell>
          <cell r="AC1630">
            <v>996.34475775519672</v>
          </cell>
          <cell r="AD1630">
            <v>261.42736441919379</v>
          </cell>
          <cell r="AE1630">
            <v>512.72267884960911</v>
          </cell>
          <cell r="AF1630">
            <v>601.26198610957204</v>
          </cell>
          <cell r="AG1630">
            <v>663.2177437306749</v>
          </cell>
          <cell r="AH1630">
            <v>715.97322150665013</v>
          </cell>
        </row>
        <row r="1631">
          <cell r="B1631">
            <v>55781</v>
          </cell>
          <cell r="C1631" t="str">
            <v>MA</v>
          </cell>
          <cell r="D1631" t="str">
            <v>Retail Power Marketer</v>
          </cell>
          <cell r="E1631">
            <v>2.7079964509113461E-2</v>
          </cell>
          <cell r="F1631">
            <v>1</v>
          </cell>
          <cell r="G1631">
            <v>7301.6249802187185</v>
          </cell>
          <cell r="H1631">
            <v>7301.6249802187185</v>
          </cell>
          <cell r="I1631">
            <v>11.608880937499999</v>
          </cell>
          <cell r="J1631">
            <v>102146.30000000002</v>
          </cell>
          <cell r="K1631">
            <v>876655</v>
          </cell>
          <cell r="L1631">
            <v>120063</v>
          </cell>
          <cell r="M1631">
            <v>9.7439397637624006E-2</v>
          </cell>
          <cell r="N1631">
            <v>9.7439397637624006E-2</v>
          </cell>
          <cell r="O1631">
            <v>12916.016183863372</v>
          </cell>
          <cell r="P1631">
            <v>36691.296324692339</v>
          </cell>
          <cell r="Q1631">
            <v>59524.268039302966</v>
          </cell>
          <cell r="R1631">
            <v>77588.299718503287</v>
          </cell>
          <cell r="S1631">
            <v>174801.99531279932</v>
          </cell>
          <cell r="T1631">
            <v>1221.3035238009513</v>
          </cell>
          <cell r="U1631">
            <v>1463.2246860284401</v>
          </cell>
          <cell r="V1631">
            <v>1585.4423935073532</v>
          </cell>
          <cell r="W1631">
            <v>1683.5052345856207</v>
          </cell>
          <cell r="X1631">
            <v>1838.740923606819</v>
          </cell>
          <cell r="Y1631">
            <v>674.56796637454192</v>
          </cell>
          <cell r="Z1631">
            <v>826.33676307297048</v>
          </cell>
          <cell r="AA1631">
            <v>879.31201449807293</v>
          </cell>
          <cell r="AB1631">
            <v>898.73950305504718</v>
          </cell>
          <cell r="AC1631">
            <v>996.34475775519672</v>
          </cell>
          <cell r="AD1631">
            <v>261.42736441919379</v>
          </cell>
          <cell r="AE1631">
            <v>512.72267884960911</v>
          </cell>
          <cell r="AF1631">
            <v>601.26198610957204</v>
          </cell>
          <cell r="AG1631">
            <v>663.2177437306749</v>
          </cell>
          <cell r="AH1631">
            <v>715.97322150665013</v>
          </cell>
        </row>
        <row r="1632">
          <cell r="B1632">
            <v>55878</v>
          </cell>
          <cell r="C1632" t="str">
            <v>MA</v>
          </cell>
          <cell r="D1632" t="str">
            <v>Retail Power Marketer</v>
          </cell>
          <cell r="E1632">
            <v>2.7079964509113461E-2</v>
          </cell>
          <cell r="F1632">
            <v>1</v>
          </cell>
          <cell r="G1632">
            <v>15061.320042289684</v>
          </cell>
          <cell r="H1632">
            <v>15061.320042289684</v>
          </cell>
          <cell r="I1632">
            <v>11.608880937499999</v>
          </cell>
          <cell r="J1632">
            <v>9731.3000000000011</v>
          </cell>
          <cell r="K1632">
            <v>99721</v>
          </cell>
          <cell r="L1632">
            <v>6621</v>
          </cell>
          <cell r="M1632">
            <v>8.833596927180587E-2</v>
          </cell>
          <cell r="N1632">
            <v>8.833596927180587E-2</v>
          </cell>
          <cell r="O1632">
            <v>12916.016183863372</v>
          </cell>
          <cell r="P1632">
            <v>36691.296324692339</v>
          </cell>
          <cell r="Q1632">
            <v>59524.268039302966</v>
          </cell>
          <cell r="R1632">
            <v>77588.299718503287</v>
          </cell>
          <cell r="S1632">
            <v>174801.99531279932</v>
          </cell>
          <cell r="T1632">
            <v>1221.3035238009513</v>
          </cell>
          <cell r="U1632">
            <v>1463.2246860284401</v>
          </cell>
          <cell r="V1632">
            <v>1585.4423935073532</v>
          </cell>
          <cell r="W1632">
            <v>1683.5052345856207</v>
          </cell>
          <cell r="X1632">
            <v>1838.740923606819</v>
          </cell>
          <cell r="Y1632">
            <v>674.56796637454192</v>
          </cell>
          <cell r="Z1632">
            <v>826.33676307297048</v>
          </cell>
          <cell r="AA1632">
            <v>879.31201449807293</v>
          </cell>
          <cell r="AB1632">
            <v>898.73950305504718</v>
          </cell>
          <cell r="AC1632">
            <v>996.34475775519672</v>
          </cell>
          <cell r="AD1632">
            <v>261.42736441919379</v>
          </cell>
          <cell r="AE1632">
            <v>512.72267884960911</v>
          </cell>
          <cell r="AF1632">
            <v>601.26198610957204</v>
          </cell>
          <cell r="AG1632">
            <v>663.2177437306749</v>
          </cell>
          <cell r="AH1632">
            <v>715.97322150665013</v>
          </cell>
        </row>
        <row r="1633">
          <cell r="B1633">
            <v>56212</v>
          </cell>
          <cell r="C1633" t="str">
            <v>MA</v>
          </cell>
          <cell r="D1633" t="str">
            <v>Retail Power Marketer</v>
          </cell>
          <cell r="E1633">
            <v>2.7079964509113461E-2</v>
          </cell>
          <cell r="F1633">
            <v>1</v>
          </cell>
          <cell r="G1633">
            <v>10843.540962071409</v>
          </cell>
          <cell r="H1633">
            <v>10843.540962071409</v>
          </cell>
          <cell r="I1633">
            <v>11.608880937499999</v>
          </cell>
          <cell r="J1633">
            <v>751270</v>
          </cell>
          <cell r="K1633">
            <v>7528150</v>
          </cell>
          <cell r="L1633">
            <v>694252</v>
          </cell>
          <cell r="M1633">
            <v>8.6947807136752722E-2</v>
          </cell>
          <cell r="N1633">
            <v>8.6947807136752722E-2</v>
          </cell>
          <cell r="O1633">
            <v>12916.016183863372</v>
          </cell>
          <cell r="P1633">
            <v>36691.296324692339</v>
          </cell>
          <cell r="Q1633">
            <v>59524.268039302966</v>
          </cell>
          <cell r="R1633">
            <v>77588.299718503287</v>
          </cell>
          <cell r="S1633">
            <v>174801.99531279932</v>
          </cell>
          <cell r="T1633">
            <v>1221.3035238009513</v>
          </cell>
          <cell r="U1633">
            <v>1463.2246860284401</v>
          </cell>
          <cell r="V1633">
            <v>1585.4423935073532</v>
          </cell>
          <cell r="W1633">
            <v>1683.5052345856207</v>
          </cell>
          <cell r="X1633">
            <v>1838.740923606819</v>
          </cell>
          <cell r="Y1633">
            <v>674.56796637454192</v>
          </cell>
          <cell r="Z1633">
            <v>826.33676307297048</v>
          </cell>
          <cell r="AA1633">
            <v>879.31201449807293</v>
          </cell>
          <cell r="AB1633">
            <v>898.73950305504718</v>
          </cell>
          <cell r="AC1633">
            <v>996.34475775519672</v>
          </cell>
          <cell r="AD1633">
            <v>261.42736441919379</v>
          </cell>
          <cell r="AE1633">
            <v>512.72267884960911</v>
          </cell>
          <cell r="AF1633">
            <v>601.26198610957204</v>
          </cell>
          <cell r="AG1633">
            <v>663.2177437306749</v>
          </cell>
          <cell r="AH1633">
            <v>715.97322150665013</v>
          </cell>
        </row>
        <row r="1634">
          <cell r="B1634">
            <v>56265</v>
          </cell>
          <cell r="C1634" t="str">
            <v>MA</v>
          </cell>
          <cell r="D1634" t="str">
            <v>Retail Power Marketer</v>
          </cell>
          <cell r="E1634">
            <v>2.7079964509113461E-2</v>
          </cell>
          <cell r="F1634">
            <v>1</v>
          </cell>
          <cell r="G1634">
            <v>8749.1197903872926</v>
          </cell>
          <cell r="H1634">
            <v>8749.1197903872926</v>
          </cell>
          <cell r="I1634">
            <v>11.608880937499999</v>
          </cell>
          <cell r="J1634">
            <v>68741.899999999994</v>
          </cell>
          <cell r="K1634">
            <v>534265</v>
          </cell>
          <cell r="L1634">
            <v>61065</v>
          </cell>
          <cell r="M1634">
            <v>0.11274394584451303</v>
          </cell>
          <cell r="N1634">
            <v>0.11274394584451303</v>
          </cell>
          <cell r="O1634">
            <v>12916.016183863372</v>
          </cell>
          <cell r="P1634">
            <v>36691.296324692339</v>
          </cell>
          <cell r="Q1634">
            <v>59524.268039302966</v>
          </cell>
          <cell r="R1634">
            <v>77588.299718503287</v>
          </cell>
          <cell r="S1634">
            <v>174801.99531279932</v>
          </cell>
          <cell r="T1634">
            <v>1221.3035238009513</v>
          </cell>
          <cell r="U1634">
            <v>1463.2246860284401</v>
          </cell>
          <cell r="V1634">
            <v>1585.4423935073532</v>
          </cell>
          <cell r="W1634">
            <v>1683.5052345856207</v>
          </cell>
          <cell r="X1634">
            <v>1838.740923606819</v>
          </cell>
          <cell r="Y1634">
            <v>674.56796637454192</v>
          </cell>
          <cell r="Z1634">
            <v>826.33676307297048</v>
          </cell>
          <cell r="AA1634">
            <v>879.31201449807293</v>
          </cell>
          <cell r="AB1634">
            <v>898.73950305504718</v>
          </cell>
          <cell r="AC1634">
            <v>996.34475775519672</v>
          </cell>
          <cell r="AD1634">
            <v>261.42736441919379</v>
          </cell>
          <cell r="AE1634">
            <v>512.72267884960911</v>
          </cell>
          <cell r="AF1634">
            <v>601.26198610957204</v>
          </cell>
          <cell r="AG1634">
            <v>663.2177437306749</v>
          </cell>
          <cell r="AH1634">
            <v>715.97322150665013</v>
          </cell>
        </row>
        <row r="1635">
          <cell r="B1635">
            <v>56504</v>
          </cell>
          <cell r="C1635" t="str">
            <v>MA</v>
          </cell>
          <cell r="D1635" t="str">
            <v>Retail Power Marketer</v>
          </cell>
          <cell r="E1635">
            <v>2.7079964509113461E-2</v>
          </cell>
          <cell r="F1635">
            <v>1</v>
          </cell>
          <cell r="G1635">
            <v>9067.3105387803425</v>
          </cell>
          <cell r="H1635">
            <v>9067.3105387803425</v>
          </cell>
          <cell r="I1635">
            <v>11.608880937499999</v>
          </cell>
          <cell r="J1635">
            <v>28803</v>
          </cell>
          <cell r="K1635">
            <v>245035</v>
          </cell>
          <cell r="L1635">
            <v>27024</v>
          </cell>
          <cell r="M1635">
            <v>0.10218286864545882</v>
          </cell>
          <cell r="N1635">
            <v>0.10218286864545882</v>
          </cell>
          <cell r="O1635">
            <v>12916.016183863372</v>
          </cell>
          <cell r="P1635">
            <v>36691.296324692339</v>
          </cell>
          <cell r="Q1635">
            <v>59524.268039302966</v>
          </cell>
          <cell r="R1635">
            <v>77588.299718503287</v>
          </cell>
          <cell r="S1635">
            <v>174801.99531279932</v>
          </cell>
          <cell r="T1635">
            <v>1221.3035238009513</v>
          </cell>
          <cell r="U1635">
            <v>1463.2246860284401</v>
          </cell>
          <cell r="V1635">
            <v>1585.4423935073532</v>
          </cell>
          <cell r="W1635">
            <v>1683.5052345856207</v>
          </cell>
          <cell r="X1635">
            <v>1838.740923606819</v>
          </cell>
          <cell r="Y1635">
            <v>674.56796637454192</v>
          </cell>
          <cell r="Z1635">
            <v>826.33676307297048</v>
          </cell>
          <cell r="AA1635">
            <v>879.31201449807293</v>
          </cell>
          <cell r="AB1635">
            <v>898.73950305504718</v>
          </cell>
          <cell r="AC1635">
            <v>996.34475775519672</v>
          </cell>
          <cell r="AD1635">
            <v>261.42736441919379</v>
          </cell>
          <cell r="AE1635">
            <v>512.72267884960911</v>
          </cell>
          <cell r="AF1635">
            <v>601.26198610957204</v>
          </cell>
          <cell r="AG1635">
            <v>663.2177437306749</v>
          </cell>
          <cell r="AH1635">
            <v>715.97322150665013</v>
          </cell>
        </row>
        <row r="1636">
          <cell r="B1636">
            <v>57037</v>
          </cell>
          <cell r="C1636" t="str">
            <v>MA</v>
          </cell>
          <cell r="D1636" t="str">
            <v>Retail Power Marketer</v>
          </cell>
          <cell r="E1636">
            <v>2.7079964509113461E-2</v>
          </cell>
          <cell r="F1636">
            <v>1</v>
          </cell>
          <cell r="G1636">
            <v>9678.0329714047293</v>
          </cell>
          <cell r="H1636">
            <v>9678.0329714047293</v>
          </cell>
          <cell r="I1636">
            <v>11.608880937499999</v>
          </cell>
          <cell r="J1636">
            <v>498135</v>
          </cell>
          <cell r="K1636">
            <v>4987042</v>
          </cell>
          <cell r="L1636">
            <v>515295</v>
          </cell>
          <cell r="M1636">
            <v>8.5491764530503514E-2</v>
          </cell>
          <cell r="N1636">
            <v>8.5491764530503514E-2</v>
          </cell>
          <cell r="O1636">
            <v>12916.016183863372</v>
          </cell>
          <cell r="P1636">
            <v>36691.296324692339</v>
          </cell>
          <cell r="Q1636">
            <v>59524.268039302966</v>
          </cell>
          <cell r="R1636">
            <v>77588.299718503287</v>
          </cell>
          <cell r="S1636">
            <v>174801.99531279932</v>
          </cell>
          <cell r="T1636">
            <v>1221.3035238009513</v>
          </cell>
          <cell r="U1636">
            <v>1463.2246860284401</v>
          </cell>
          <cell r="V1636">
            <v>1585.4423935073532</v>
          </cell>
          <cell r="W1636">
            <v>1683.5052345856207</v>
          </cell>
          <cell r="X1636">
            <v>1838.740923606819</v>
          </cell>
          <cell r="Y1636">
            <v>674.56796637454192</v>
          </cell>
          <cell r="Z1636">
            <v>826.33676307297048</v>
          </cell>
          <cell r="AA1636">
            <v>879.31201449807293</v>
          </cell>
          <cell r="AB1636">
            <v>898.73950305504718</v>
          </cell>
          <cell r="AC1636">
            <v>996.34475775519672</v>
          </cell>
          <cell r="AD1636">
            <v>261.42736441919379</v>
          </cell>
          <cell r="AE1636">
            <v>512.72267884960911</v>
          </cell>
          <cell r="AF1636">
            <v>601.26198610957204</v>
          </cell>
          <cell r="AG1636">
            <v>663.2177437306749</v>
          </cell>
          <cell r="AH1636">
            <v>715.97322150665013</v>
          </cell>
        </row>
        <row r="1637">
          <cell r="B1637">
            <v>57067</v>
          </cell>
          <cell r="C1637" t="str">
            <v>MA</v>
          </cell>
          <cell r="D1637" t="str">
            <v>Retail Power Marketer</v>
          </cell>
          <cell r="E1637">
            <v>2.7079964509113461E-2</v>
          </cell>
          <cell r="F1637">
            <v>1</v>
          </cell>
          <cell r="G1637">
            <v>12504.626294302949</v>
          </cell>
          <cell r="H1637">
            <v>12504.626294302949</v>
          </cell>
          <cell r="I1637">
            <v>11.608880937499999</v>
          </cell>
          <cell r="J1637">
            <v>85611.4</v>
          </cell>
          <cell r="K1637">
            <v>885215</v>
          </cell>
          <cell r="L1637">
            <v>70791</v>
          </cell>
          <cell r="M1637">
            <v>8.5572147460945935E-2</v>
          </cell>
          <cell r="N1637">
            <v>8.5572147460945935E-2</v>
          </cell>
          <cell r="O1637">
            <v>12916.016183863372</v>
          </cell>
          <cell r="P1637">
            <v>36691.296324692339</v>
          </cell>
          <cell r="Q1637">
            <v>59524.268039302966</v>
          </cell>
          <cell r="R1637">
            <v>77588.299718503287</v>
          </cell>
          <cell r="S1637">
            <v>174801.99531279932</v>
          </cell>
          <cell r="T1637">
            <v>1221.3035238009513</v>
          </cell>
          <cell r="U1637">
            <v>1463.2246860284401</v>
          </cell>
          <cell r="V1637">
            <v>1585.4423935073532</v>
          </cell>
          <cell r="W1637">
            <v>1683.5052345856207</v>
          </cell>
          <cell r="X1637">
            <v>1838.740923606819</v>
          </cell>
          <cell r="Y1637">
            <v>674.56796637454192</v>
          </cell>
          <cell r="Z1637">
            <v>826.33676307297048</v>
          </cell>
          <cell r="AA1637">
            <v>879.31201449807293</v>
          </cell>
          <cell r="AB1637">
            <v>898.73950305504718</v>
          </cell>
          <cell r="AC1637">
            <v>996.34475775519672</v>
          </cell>
          <cell r="AD1637">
            <v>261.42736441919379</v>
          </cell>
          <cell r="AE1637">
            <v>512.72267884960911</v>
          </cell>
          <cell r="AF1637">
            <v>601.26198610957204</v>
          </cell>
          <cell r="AG1637">
            <v>663.2177437306749</v>
          </cell>
          <cell r="AH1637">
            <v>715.97322150665013</v>
          </cell>
        </row>
        <row r="1638">
          <cell r="B1638">
            <v>57489</v>
          </cell>
          <cell r="C1638" t="str">
            <v>MA</v>
          </cell>
          <cell r="D1638" t="str">
            <v>Retail Power Marketer</v>
          </cell>
          <cell r="E1638">
            <v>2.7079964509113461E-2</v>
          </cell>
          <cell r="F1638">
            <v>1</v>
          </cell>
          <cell r="G1638">
            <v>8430.7504575960957</v>
          </cell>
          <cell r="H1638">
            <v>8430.7504575960957</v>
          </cell>
          <cell r="I1638">
            <v>11.608880937499999</v>
          </cell>
          <cell r="J1638">
            <v>5531</v>
          </cell>
          <cell r="K1638">
            <v>41454</v>
          </cell>
          <cell r="L1638">
            <v>4917</v>
          </cell>
          <cell r="M1638">
            <v>0.11690137475668815</v>
          </cell>
          <cell r="N1638">
            <v>0.11690137475668815</v>
          </cell>
          <cell r="O1638">
            <v>12916.016183863372</v>
          </cell>
          <cell r="P1638">
            <v>36691.296324692339</v>
          </cell>
          <cell r="Q1638">
            <v>59524.268039302966</v>
          </cell>
          <cell r="R1638">
            <v>77588.299718503287</v>
          </cell>
          <cell r="S1638">
            <v>174801.99531279932</v>
          </cell>
          <cell r="T1638">
            <v>1221.3035238009513</v>
          </cell>
          <cell r="U1638">
            <v>1463.2246860284401</v>
          </cell>
          <cell r="V1638">
            <v>1585.4423935073532</v>
          </cell>
          <cell r="W1638">
            <v>1683.5052345856207</v>
          </cell>
          <cell r="X1638">
            <v>1838.740923606819</v>
          </cell>
          <cell r="Y1638">
            <v>674.56796637454192</v>
          </cell>
          <cell r="Z1638">
            <v>826.33676307297048</v>
          </cell>
          <cell r="AA1638">
            <v>879.31201449807293</v>
          </cell>
          <cell r="AB1638">
            <v>898.73950305504718</v>
          </cell>
          <cell r="AC1638">
            <v>996.34475775519672</v>
          </cell>
          <cell r="AD1638">
            <v>261.42736441919379</v>
          </cell>
          <cell r="AE1638">
            <v>512.72267884960911</v>
          </cell>
          <cell r="AF1638">
            <v>601.26198610957204</v>
          </cell>
          <cell r="AG1638">
            <v>663.2177437306749</v>
          </cell>
          <cell r="AH1638">
            <v>715.97322150665013</v>
          </cell>
        </row>
        <row r="1639">
          <cell r="B1639">
            <v>58119</v>
          </cell>
          <cell r="C1639" t="str">
            <v>MA</v>
          </cell>
          <cell r="D1639" t="str">
            <v>Retail Power Marketer</v>
          </cell>
          <cell r="E1639">
            <v>2.7079964509113461E-2</v>
          </cell>
          <cell r="F1639">
            <v>1</v>
          </cell>
          <cell r="G1639">
            <v>7660.3322931013445</v>
          </cell>
          <cell r="H1639">
            <v>7660.3322931013445</v>
          </cell>
          <cell r="I1639">
            <v>11.608880937499999</v>
          </cell>
          <cell r="J1639">
            <v>179149.59999999998</v>
          </cell>
          <cell r="K1639">
            <v>1757556</v>
          </cell>
          <cell r="L1639">
            <v>229436</v>
          </cell>
          <cell r="M1639">
            <v>8.3745643108205356E-2</v>
          </cell>
          <cell r="N1639">
            <v>8.3745643108205356E-2</v>
          </cell>
          <cell r="O1639">
            <v>12916.016183863372</v>
          </cell>
          <cell r="P1639">
            <v>36691.296324692339</v>
          </cell>
          <cell r="Q1639">
            <v>59524.268039302966</v>
          </cell>
          <cell r="R1639">
            <v>77588.299718503287</v>
          </cell>
          <cell r="S1639">
            <v>174801.99531279932</v>
          </cell>
          <cell r="T1639">
            <v>1221.3035238009513</v>
          </cell>
          <cell r="U1639">
            <v>1463.2246860284401</v>
          </cell>
          <cell r="V1639">
            <v>1585.4423935073532</v>
          </cell>
          <cell r="W1639">
            <v>1683.5052345856207</v>
          </cell>
          <cell r="X1639">
            <v>1838.740923606819</v>
          </cell>
          <cell r="Y1639">
            <v>674.56796637454192</v>
          </cell>
          <cell r="Z1639">
            <v>826.33676307297048</v>
          </cell>
          <cell r="AA1639">
            <v>879.31201449807293</v>
          </cell>
          <cell r="AB1639">
            <v>898.73950305504718</v>
          </cell>
          <cell r="AC1639">
            <v>996.34475775519672</v>
          </cell>
          <cell r="AD1639">
            <v>261.42736441919379</v>
          </cell>
          <cell r="AE1639">
            <v>512.72267884960911</v>
          </cell>
          <cell r="AF1639">
            <v>601.26198610957204</v>
          </cell>
          <cell r="AG1639">
            <v>663.2177437306749</v>
          </cell>
          <cell r="AH1639">
            <v>715.97322150665013</v>
          </cell>
        </row>
        <row r="1640">
          <cell r="B1640">
            <v>58161</v>
          </cell>
          <cell r="C1640" t="str">
            <v>MA</v>
          </cell>
          <cell r="D1640" t="str">
            <v>Retail Power Marketer</v>
          </cell>
          <cell r="E1640">
            <v>2.7079964509113461E-2</v>
          </cell>
          <cell r="F1640">
            <v>1</v>
          </cell>
          <cell r="G1640">
            <v>7497.5189725627552</v>
          </cell>
          <cell r="H1640">
            <v>7497.5189725627552</v>
          </cell>
          <cell r="I1640">
            <v>11.608880937499999</v>
          </cell>
          <cell r="J1640">
            <v>20949.2</v>
          </cell>
          <cell r="K1640">
            <v>154119</v>
          </cell>
          <cell r="L1640">
            <v>20556</v>
          </cell>
          <cell r="M1640">
            <v>0.11734837444692089</v>
          </cell>
          <cell r="N1640">
            <v>0.11734837444692089</v>
          </cell>
          <cell r="O1640">
            <v>12916.016183863372</v>
          </cell>
          <cell r="P1640">
            <v>36691.296324692339</v>
          </cell>
          <cell r="Q1640">
            <v>59524.268039302966</v>
          </cell>
          <cell r="R1640">
            <v>77588.299718503287</v>
          </cell>
          <cell r="S1640">
            <v>174801.99531279932</v>
          </cell>
          <cell r="T1640">
            <v>1221.3035238009513</v>
          </cell>
          <cell r="U1640">
            <v>1463.2246860284401</v>
          </cell>
          <cell r="V1640">
            <v>1585.4423935073532</v>
          </cell>
          <cell r="W1640">
            <v>1683.5052345856207</v>
          </cell>
          <cell r="X1640">
            <v>1838.740923606819</v>
          </cell>
          <cell r="Y1640">
            <v>674.56796637454192</v>
          </cell>
          <cell r="Z1640">
            <v>826.33676307297048</v>
          </cell>
          <cell r="AA1640">
            <v>879.31201449807293</v>
          </cell>
          <cell r="AB1640">
            <v>898.73950305504718</v>
          </cell>
          <cell r="AC1640">
            <v>996.34475775519672</v>
          </cell>
          <cell r="AD1640">
            <v>261.42736441919379</v>
          </cell>
          <cell r="AE1640">
            <v>512.72267884960911</v>
          </cell>
          <cell r="AF1640">
            <v>601.26198610957204</v>
          </cell>
          <cell r="AG1640">
            <v>663.2177437306749</v>
          </cell>
          <cell r="AH1640">
            <v>715.97322150665013</v>
          </cell>
        </row>
        <row r="1641">
          <cell r="B1641">
            <v>58747</v>
          </cell>
          <cell r="C1641" t="str">
            <v>MA</v>
          </cell>
          <cell r="D1641" t="str">
            <v>Retail Power Marketer</v>
          </cell>
          <cell r="E1641">
            <v>2.7079964509113461E-2</v>
          </cell>
          <cell r="F1641">
            <v>1</v>
          </cell>
          <cell r="G1641">
            <v>7076.0366292828485</v>
          </cell>
          <cell r="H1641">
            <v>7076.0366292828485</v>
          </cell>
          <cell r="I1641">
            <v>11.608880937499999</v>
          </cell>
          <cell r="J1641">
            <v>9832.7999999999993</v>
          </cell>
          <cell r="K1641">
            <v>68772</v>
          </cell>
          <cell r="L1641">
            <v>9719</v>
          </cell>
          <cell r="M1641">
            <v>0.12328970269908174</v>
          </cell>
          <cell r="N1641">
            <v>0.12328970269908174</v>
          </cell>
          <cell r="O1641">
            <v>12916.016183863372</v>
          </cell>
          <cell r="P1641">
            <v>36691.296324692339</v>
          </cell>
          <cell r="Q1641">
            <v>59524.268039302966</v>
          </cell>
          <cell r="R1641">
            <v>77588.299718503287</v>
          </cell>
          <cell r="S1641">
            <v>174801.99531279932</v>
          </cell>
          <cell r="T1641">
            <v>1221.3035238009513</v>
          </cell>
          <cell r="U1641">
            <v>1463.2246860284401</v>
          </cell>
          <cell r="V1641">
            <v>1585.4423935073532</v>
          </cell>
          <cell r="W1641">
            <v>1683.5052345856207</v>
          </cell>
          <cell r="X1641">
            <v>1838.740923606819</v>
          </cell>
          <cell r="Y1641">
            <v>674.56796637454192</v>
          </cell>
          <cell r="Z1641">
            <v>826.33676307297048</v>
          </cell>
          <cell r="AA1641">
            <v>879.31201449807293</v>
          </cell>
          <cell r="AB1641">
            <v>898.73950305504718</v>
          </cell>
          <cell r="AC1641">
            <v>996.34475775519672</v>
          </cell>
          <cell r="AD1641">
            <v>261.42736441919379</v>
          </cell>
          <cell r="AE1641">
            <v>512.72267884960911</v>
          </cell>
          <cell r="AF1641">
            <v>601.26198610957204</v>
          </cell>
          <cell r="AG1641">
            <v>663.2177437306749</v>
          </cell>
          <cell r="AH1641">
            <v>715.97322150665013</v>
          </cell>
        </row>
        <row r="1642">
          <cell r="B1642">
            <v>58799</v>
          </cell>
          <cell r="C1642" t="str">
            <v>MA</v>
          </cell>
          <cell r="D1642" t="str">
            <v>Retail Power Marketer</v>
          </cell>
          <cell r="E1642">
            <v>2.7079964509113461E-2</v>
          </cell>
          <cell r="F1642">
            <v>1</v>
          </cell>
          <cell r="G1642">
            <v>9225.9454284346575</v>
          </cell>
          <cell r="H1642">
            <v>9225.9454284346575</v>
          </cell>
          <cell r="I1642">
            <v>11.608880937499999</v>
          </cell>
          <cell r="J1642">
            <v>4810</v>
          </cell>
          <cell r="K1642">
            <v>38546</v>
          </cell>
          <cell r="L1642">
            <v>4178</v>
          </cell>
          <cell r="M1642">
            <v>0.10968653414926323</v>
          </cell>
          <cell r="N1642">
            <v>0.10968653414926323</v>
          </cell>
          <cell r="O1642">
            <v>12916.016183863372</v>
          </cell>
          <cell r="P1642">
            <v>36691.296324692339</v>
          </cell>
          <cell r="Q1642">
            <v>59524.268039302966</v>
          </cell>
          <cell r="R1642">
            <v>77588.299718503287</v>
          </cell>
          <cell r="S1642">
            <v>174801.99531279932</v>
          </cell>
          <cell r="T1642">
            <v>1221.3035238009513</v>
          </cell>
          <cell r="U1642">
            <v>1463.2246860284401</v>
          </cell>
          <cell r="V1642">
            <v>1585.4423935073532</v>
          </cell>
          <cell r="W1642">
            <v>1683.5052345856207</v>
          </cell>
          <cell r="X1642">
            <v>1838.740923606819</v>
          </cell>
          <cell r="Y1642">
            <v>674.56796637454192</v>
          </cell>
          <cell r="Z1642">
            <v>826.33676307297048</v>
          </cell>
          <cell r="AA1642">
            <v>879.31201449807293</v>
          </cell>
          <cell r="AB1642">
            <v>898.73950305504718</v>
          </cell>
          <cell r="AC1642">
            <v>996.34475775519672</v>
          </cell>
          <cell r="AD1642">
            <v>261.42736441919379</v>
          </cell>
          <cell r="AE1642">
            <v>512.72267884960911</v>
          </cell>
          <cell r="AF1642">
            <v>601.26198610957204</v>
          </cell>
          <cell r="AG1642">
            <v>663.2177437306749</v>
          </cell>
          <cell r="AH1642">
            <v>715.97322150665013</v>
          </cell>
        </row>
        <row r="1643">
          <cell r="B1643">
            <v>58951</v>
          </cell>
          <cell r="C1643" t="str">
            <v>MA</v>
          </cell>
          <cell r="D1643" t="str">
            <v>Retail Power Marketer</v>
          </cell>
          <cell r="E1643">
            <v>2.7079964509113461E-2</v>
          </cell>
          <cell r="F1643">
            <v>1</v>
          </cell>
          <cell r="G1643">
            <v>6874.1810008565053</v>
          </cell>
          <cell r="H1643">
            <v>6874.1810008565053</v>
          </cell>
          <cell r="I1643">
            <v>11.608880937499999</v>
          </cell>
          <cell r="J1643">
            <v>154335.6</v>
          </cell>
          <cell r="K1643">
            <v>1260058</v>
          </cell>
          <cell r="L1643">
            <v>183303</v>
          </cell>
          <cell r="M1643">
            <v>0.10221774519122236</v>
          </cell>
          <cell r="N1643">
            <v>0.10221774519122236</v>
          </cell>
          <cell r="O1643">
            <v>12916.016183863372</v>
          </cell>
          <cell r="P1643">
            <v>36691.296324692339</v>
          </cell>
          <cell r="Q1643">
            <v>59524.268039302966</v>
          </cell>
          <cell r="R1643">
            <v>77588.299718503287</v>
          </cell>
          <cell r="S1643">
            <v>174801.99531279932</v>
          </cell>
          <cell r="T1643">
            <v>1221.3035238009513</v>
          </cell>
          <cell r="U1643">
            <v>1463.2246860284401</v>
          </cell>
          <cell r="V1643">
            <v>1585.4423935073532</v>
          </cell>
          <cell r="W1643">
            <v>1683.5052345856207</v>
          </cell>
          <cell r="X1643">
            <v>1838.740923606819</v>
          </cell>
          <cell r="Y1643">
            <v>674.56796637454192</v>
          </cell>
          <cell r="Z1643">
            <v>826.33676307297048</v>
          </cell>
          <cell r="AA1643">
            <v>879.31201449807293</v>
          </cell>
          <cell r="AB1643">
            <v>898.73950305504718</v>
          </cell>
          <cell r="AC1643">
            <v>996.34475775519672</v>
          </cell>
          <cell r="AD1643">
            <v>261.42736441919379</v>
          </cell>
          <cell r="AE1643">
            <v>512.72267884960911</v>
          </cell>
          <cell r="AF1643">
            <v>601.26198610957204</v>
          </cell>
          <cell r="AG1643">
            <v>663.2177437306749</v>
          </cell>
          <cell r="AH1643">
            <v>715.97322150665013</v>
          </cell>
        </row>
        <row r="1644">
          <cell r="B1644">
            <v>58956</v>
          </cell>
          <cell r="C1644" t="str">
            <v>MA</v>
          </cell>
          <cell r="D1644" t="str">
            <v>Retail Power Marketer</v>
          </cell>
          <cell r="E1644">
            <v>2.7079964509113461E-2</v>
          </cell>
          <cell r="F1644">
            <v>1</v>
          </cell>
          <cell r="G1644">
            <v>7590.0026946914577</v>
          </cell>
          <cell r="H1644">
            <v>7590.0026946914577</v>
          </cell>
          <cell r="I1644">
            <v>11.608880937499999</v>
          </cell>
          <cell r="J1644">
            <v>86064.9</v>
          </cell>
          <cell r="K1644">
            <v>901328</v>
          </cell>
          <cell r="L1644">
            <v>118752</v>
          </cell>
          <cell r="M1644">
            <v>7.713281519149523E-2</v>
          </cell>
          <cell r="N1644">
            <v>7.713281519149523E-2</v>
          </cell>
          <cell r="O1644">
            <v>12916.016183863372</v>
          </cell>
          <cell r="P1644">
            <v>36691.296324692339</v>
          </cell>
          <cell r="Q1644">
            <v>59524.268039302966</v>
          </cell>
          <cell r="R1644">
            <v>77588.299718503287</v>
          </cell>
          <cell r="S1644">
            <v>174801.99531279932</v>
          </cell>
          <cell r="T1644">
            <v>1221.3035238009513</v>
          </cell>
          <cell r="U1644">
            <v>1463.2246860284401</v>
          </cell>
          <cell r="V1644">
            <v>1585.4423935073532</v>
          </cell>
          <cell r="W1644">
            <v>1683.5052345856207</v>
          </cell>
          <cell r="X1644">
            <v>1838.740923606819</v>
          </cell>
          <cell r="Y1644">
            <v>674.56796637454192</v>
          </cell>
          <cell r="Z1644">
            <v>826.33676307297048</v>
          </cell>
          <cell r="AA1644">
            <v>879.31201449807293</v>
          </cell>
          <cell r="AB1644">
            <v>898.73950305504718</v>
          </cell>
          <cell r="AC1644">
            <v>996.34475775519672</v>
          </cell>
          <cell r="AD1644">
            <v>261.42736441919379</v>
          </cell>
          <cell r="AE1644">
            <v>512.72267884960911</v>
          </cell>
          <cell r="AF1644">
            <v>601.26198610957204</v>
          </cell>
          <cell r="AG1644">
            <v>663.2177437306749</v>
          </cell>
          <cell r="AH1644">
            <v>715.97322150665013</v>
          </cell>
        </row>
        <row r="1645">
          <cell r="B1645">
            <v>58974</v>
          </cell>
          <cell r="C1645" t="str">
            <v>MA</v>
          </cell>
          <cell r="D1645" t="str">
            <v>Retail Power Marketer</v>
          </cell>
          <cell r="E1645">
            <v>2.7079964509113461E-2</v>
          </cell>
          <cell r="F1645">
            <v>1</v>
          </cell>
          <cell r="G1645">
            <v>9034.5905038555993</v>
          </cell>
          <cell r="H1645">
            <v>9034.5905038555993</v>
          </cell>
          <cell r="I1645">
            <v>11.608880937499999</v>
          </cell>
          <cell r="J1645">
            <v>99094.200000000012</v>
          </cell>
          <cell r="K1645">
            <v>945497</v>
          </cell>
          <cell r="L1645">
            <v>104653</v>
          </cell>
          <cell r="M1645">
            <v>8.9387221111197346E-2</v>
          </cell>
          <cell r="N1645">
            <v>8.9387221111197346E-2</v>
          </cell>
          <cell r="O1645">
            <v>12916.016183863372</v>
          </cell>
          <cell r="P1645">
            <v>36691.296324692339</v>
          </cell>
          <cell r="Q1645">
            <v>59524.268039302966</v>
          </cell>
          <cell r="R1645">
            <v>77588.299718503287</v>
          </cell>
          <cell r="S1645">
            <v>174801.99531279932</v>
          </cell>
          <cell r="T1645">
            <v>1221.3035238009513</v>
          </cell>
          <cell r="U1645">
            <v>1463.2246860284401</v>
          </cell>
          <cell r="V1645">
            <v>1585.4423935073532</v>
          </cell>
          <cell r="W1645">
            <v>1683.5052345856207</v>
          </cell>
          <cell r="X1645">
            <v>1838.740923606819</v>
          </cell>
          <cell r="Y1645">
            <v>674.56796637454192</v>
          </cell>
          <cell r="Z1645">
            <v>826.33676307297048</v>
          </cell>
          <cell r="AA1645">
            <v>879.31201449807293</v>
          </cell>
          <cell r="AB1645">
            <v>898.73950305504718</v>
          </cell>
          <cell r="AC1645">
            <v>996.34475775519672</v>
          </cell>
          <cell r="AD1645">
            <v>261.42736441919379</v>
          </cell>
          <cell r="AE1645">
            <v>512.72267884960911</v>
          </cell>
          <cell r="AF1645">
            <v>601.26198610957204</v>
          </cell>
          <cell r="AG1645">
            <v>663.2177437306749</v>
          </cell>
          <cell r="AH1645">
            <v>715.97322150665013</v>
          </cell>
        </row>
        <row r="1646">
          <cell r="B1646">
            <v>59053</v>
          </cell>
          <cell r="C1646" t="str">
            <v>MA</v>
          </cell>
          <cell r="D1646" t="str">
            <v>Retail Power Marketer</v>
          </cell>
          <cell r="E1646">
            <v>2.7079964509113461E-2</v>
          </cell>
          <cell r="F1646">
            <v>1</v>
          </cell>
          <cell r="G1646">
            <v>6731.2677837496049</v>
          </cell>
          <cell r="H1646">
            <v>6731.2677837496049</v>
          </cell>
          <cell r="I1646">
            <v>11.608880937499999</v>
          </cell>
          <cell r="J1646">
            <v>1770</v>
          </cell>
          <cell r="K1646">
            <v>21291</v>
          </cell>
          <cell r="L1646">
            <v>3163</v>
          </cell>
          <cell r="M1646">
            <v>6.2438275099161625E-2</v>
          </cell>
          <cell r="N1646">
            <v>6.2438275099161625E-2</v>
          </cell>
          <cell r="O1646">
            <v>12916.016183863372</v>
          </cell>
          <cell r="P1646">
            <v>36691.296324692339</v>
          </cell>
          <cell r="Q1646">
            <v>59524.268039302966</v>
          </cell>
          <cell r="R1646">
            <v>77588.299718503287</v>
          </cell>
          <cell r="S1646">
            <v>174801.99531279932</v>
          </cell>
          <cell r="T1646">
            <v>1221.3035238009513</v>
          </cell>
          <cell r="U1646">
            <v>1463.2246860284401</v>
          </cell>
          <cell r="V1646">
            <v>1585.4423935073532</v>
          </cell>
          <cell r="W1646">
            <v>1683.5052345856207</v>
          </cell>
          <cell r="X1646">
            <v>1838.740923606819</v>
          </cell>
          <cell r="Y1646">
            <v>674.56796637454192</v>
          </cell>
          <cell r="Z1646">
            <v>826.33676307297048</v>
          </cell>
          <cell r="AA1646">
            <v>879.31201449807293</v>
          </cell>
          <cell r="AB1646">
            <v>898.73950305504718</v>
          </cell>
          <cell r="AC1646">
            <v>996.34475775519672</v>
          </cell>
          <cell r="AD1646">
            <v>261.42736441919379</v>
          </cell>
          <cell r="AE1646">
            <v>512.72267884960911</v>
          </cell>
          <cell r="AF1646">
            <v>601.26198610957204</v>
          </cell>
          <cell r="AG1646">
            <v>663.2177437306749</v>
          </cell>
          <cell r="AH1646">
            <v>715.97322150665013</v>
          </cell>
        </row>
        <row r="1647">
          <cell r="B1647">
            <v>59054</v>
          </cell>
          <cell r="C1647" t="str">
            <v>MA</v>
          </cell>
          <cell r="D1647" t="str">
            <v>Retail Power Marketer</v>
          </cell>
          <cell r="E1647">
            <v>2.7079964509113461E-2</v>
          </cell>
          <cell r="F1647">
            <v>1</v>
          </cell>
          <cell r="G1647">
            <v>9207.799995202955</v>
          </cell>
          <cell r="H1647">
            <v>9207.799995202955</v>
          </cell>
          <cell r="I1647">
            <v>11.608880937499999</v>
          </cell>
          <cell r="J1647">
            <v>98563.8</v>
          </cell>
          <cell r="K1647">
            <v>1151684</v>
          </cell>
          <cell r="L1647">
            <v>125077</v>
          </cell>
          <cell r="M1647">
            <v>7.0453138176586411E-2</v>
          </cell>
          <cell r="N1647">
            <v>7.0453138176586411E-2</v>
          </cell>
          <cell r="O1647">
            <v>12916.016183863372</v>
          </cell>
          <cell r="P1647">
            <v>36691.296324692339</v>
          </cell>
          <cell r="Q1647">
            <v>59524.268039302966</v>
          </cell>
          <cell r="R1647">
            <v>77588.299718503287</v>
          </cell>
          <cell r="S1647">
            <v>174801.99531279932</v>
          </cell>
          <cell r="T1647">
            <v>1221.3035238009513</v>
          </cell>
          <cell r="U1647">
            <v>1463.2246860284401</v>
          </cell>
          <cell r="V1647">
            <v>1585.4423935073532</v>
          </cell>
          <cell r="W1647">
            <v>1683.5052345856207</v>
          </cell>
          <cell r="X1647">
            <v>1838.740923606819</v>
          </cell>
          <cell r="Y1647">
            <v>674.56796637454192</v>
          </cell>
          <cell r="Z1647">
            <v>826.33676307297048</v>
          </cell>
          <cell r="AA1647">
            <v>879.31201449807293</v>
          </cell>
          <cell r="AB1647">
            <v>898.73950305504718</v>
          </cell>
          <cell r="AC1647">
            <v>996.34475775519672</v>
          </cell>
          <cell r="AD1647">
            <v>261.42736441919379</v>
          </cell>
          <cell r="AE1647">
            <v>512.72267884960911</v>
          </cell>
          <cell r="AF1647">
            <v>601.26198610957204</v>
          </cell>
          <cell r="AG1647">
            <v>663.2177437306749</v>
          </cell>
          <cell r="AH1647">
            <v>715.97322150665013</v>
          </cell>
        </row>
        <row r="1648">
          <cell r="B1648">
            <v>59059</v>
          </cell>
          <cell r="C1648" t="str">
            <v>MA</v>
          </cell>
          <cell r="D1648" t="str">
            <v>Retail Power Marketer</v>
          </cell>
          <cell r="E1648">
            <v>2.7079964509113461E-2</v>
          </cell>
          <cell r="F1648">
            <v>1</v>
          </cell>
          <cell r="G1648">
            <v>8453.9415703142477</v>
          </cell>
          <cell r="H1648">
            <v>8453.9415703142477</v>
          </cell>
          <cell r="I1648">
            <v>11.608880937499999</v>
          </cell>
          <cell r="J1648">
            <v>62387.1</v>
          </cell>
          <cell r="K1648">
            <v>642694</v>
          </cell>
          <cell r="L1648">
            <v>76023</v>
          </cell>
          <cell r="M1648">
            <v>8.0592936193369241E-2</v>
          </cell>
          <cell r="N1648">
            <v>8.0592936193369241E-2</v>
          </cell>
          <cell r="O1648">
            <v>12916.016183863372</v>
          </cell>
          <cell r="P1648">
            <v>36691.296324692339</v>
          </cell>
          <cell r="Q1648">
            <v>59524.268039302966</v>
          </cell>
          <cell r="R1648">
            <v>77588.299718503287</v>
          </cell>
          <cell r="S1648">
            <v>174801.99531279932</v>
          </cell>
          <cell r="T1648">
            <v>1221.3035238009513</v>
          </cell>
          <cell r="U1648">
            <v>1463.2246860284401</v>
          </cell>
          <cell r="V1648">
            <v>1585.4423935073532</v>
          </cell>
          <cell r="W1648">
            <v>1683.5052345856207</v>
          </cell>
          <cell r="X1648">
            <v>1838.740923606819</v>
          </cell>
          <cell r="Y1648">
            <v>674.56796637454192</v>
          </cell>
          <cell r="Z1648">
            <v>826.33676307297048</v>
          </cell>
          <cell r="AA1648">
            <v>879.31201449807293</v>
          </cell>
          <cell r="AB1648">
            <v>898.73950305504718</v>
          </cell>
          <cell r="AC1648">
            <v>996.34475775519672</v>
          </cell>
          <cell r="AD1648">
            <v>261.42736441919379</v>
          </cell>
          <cell r="AE1648">
            <v>512.72267884960911</v>
          </cell>
          <cell r="AF1648">
            <v>601.26198610957204</v>
          </cell>
          <cell r="AG1648">
            <v>663.2177437306749</v>
          </cell>
          <cell r="AH1648">
            <v>715.97322150665013</v>
          </cell>
        </row>
        <row r="1649">
          <cell r="B1649">
            <v>59062</v>
          </cell>
          <cell r="C1649" t="str">
            <v>MA</v>
          </cell>
          <cell r="D1649" t="str">
            <v>Retail Power Marketer</v>
          </cell>
          <cell r="E1649">
            <v>2.7079964509113461E-2</v>
          </cell>
          <cell r="F1649">
            <v>1</v>
          </cell>
          <cell r="G1649">
            <v>11693.650793650793</v>
          </cell>
          <cell r="H1649">
            <v>11693.650793650793</v>
          </cell>
          <cell r="I1649">
            <v>11.608880937499999</v>
          </cell>
          <cell r="J1649">
            <v>1792.1</v>
          </cell>
          <cell r="K1649">
            <v>14734</v>
          </cell>
          <cell r="L1649">
            <v>1260</v>
          </cell>
          <cell r="M1649">
            <v>0.10971723362460975</v>
          </cell>
          <cell r="N1649">
            <v>0.10971723362460975</v>
          </cell>
          <cell r="O1649">
            <v>12916.016183863372</v>
          </cell>
          <cell r="P1649">
            <v>36691.296324692339</v>
          </cell>
          <cell r="Q1649">
            <v>59524.268039302966</v>
          </cell>
          <cell r="R1649">
            <v>77588.299718503287</v>
          </cell>
          <cell r="S1649">
            <v>174801.99531279932</v>
          </cell>
          <cell r="T1649">
            <v>1221.3035238009513</v>
          </cell>
          <cell r="U1649">
            <v>1463.2246860284401</v>
          </cell>
          <cell r="V1649">
            <v>1585.4423935073532</v>
          </cell>
          <cell r="W1649">
            <v>1683.5052345856207</v>
          </cell>
          <cell r="X1649">
            <v>1838.740923606819</v>
          </cell>
          <cell r="Y1649">
            <v>674.56796637454192</v>
          </cell>
          <cell r="Z1649">
            <v>826.33676307297048</v>
          </cell>
          <cell r="AA1649">
            <v>879.31201449807293</v>
          </cell>
          <cell r="AB1649">
            <v>898.73950305504718</v>
          </cell>
          <cell r="AC1649">
            <v>996.34475775519672</v>
          </cell>
          <cell r="AD1649">
            <v>261.42736441919379</v>
          </cell>
          <cell r="AE1649">
            <v>512.72267884960911</v>
          </cell>
          <cell r="AF1649">
            <v>601.26198610957204</v>
          </cell>
          <cell r="AG1649">
            <v>663.2177437306749</v>
          </cell>
          <cell r="AH1649">
            <v>715.97322150665013</v>
          </cell>
        </row>
        <row r="1650">
          <cell r="B1650">
            <v>59088</v>
          </cell>
          <cell r="C1650" t="str">
            <v>MA</v>
          </cell>
          <cell r="D1650" t="str">
            <v>Retail Power Marketer</v>
          </cell>
          <cell r="E1650">
            <v>2.7079964509113461E-2</v>
          </cell>
          <cell r="F1650">
            <v>1</v>
          </cell>
          <cell r="G1650">
            <v>8577.8147549639198</v>
          </cell>
          <cell r="H1650">
            <v>8577.8147549639198</v>
          </cell>
          <cell r="I1650">
            <v>11.608880937499999</v>
          </cell>
          <cell r="J1650">
            <v>39574.300000000003</v>
          </cell>
          <cell r="K1650">
            <v>536122</v>
          </cell>
          <cell r="L1650">
            <v>62501</v>
          </cell>
          <cell r="M1650">
            <v>5.757551451032368E-2</v>
          </cell>
          <cell r="N1650">
            <v>5.757551451032368E-2</v>
          </cell>
          <cell r="O1650">
            <v>12916.016183863372</v>
          </cell>
          <cell r="P1650">
            <v>36691.296324692339</v>
          </cell>
          <cell r="Q1650">
            <v>59524.268039302966</v>
          </cell>
          <cell r="R1650">
            <v>77588.299718503287</v>
          </cell>
          <cell r="S1650">
            <v>174801.99531279932</v>
          </cell>
          <cell r="T1650">
            <v>1221.3035238009513</v>
          </cell>
          <cell r="U1650">
            <v>1463.2246860284401</v>
          </cell>
          <cell r="V1650">
            <v>1585.4423935073532</v>
          </cell>
          <cell r="W1650">
            <v>1683.5052345856207</v>
          </cell>
          <cell r="X1650">
            <v>1838.740923606819</v>
          </cell>
          <cell r="Y1650">
            <v>674.56796637454192</v>
          </cell>
          <cell r="Z1650">
            <v>826.33676307297048</v>
          </cell>
          <cell r="AA1650">
            <v>879.31201449807293</v>
          </cell>
          <cell r="AB1650">
            <v>898.73950305504718</v>
          </cell>
          <cell r="AC1650">
            <v>996.34475775519672</v>
          </cell>
          <cell r="AD1650">
            <v>261.42736441919379</v>
          </cell>
          <cell r="AE1650">
            <v>512.72267884960911</v>
          </cell>
          <cell r="AF1650">
            <v>601.26198610957204</v>
          </cell>
          <cell r="AG1650">
            <v>663.2177437306749</v>
          </cell>
          <cell r="AH1650">
            <v>715.97322150665013</v>
          </cell>
        </row>
        <row r="1651">
          <cell r="B1651">
            <v>59127</v>
          </cell>
          <cell r="C1651" t="str">
            <v>MA</v>
          </cell>
          <cell r="D1651" t="str">
            <v>Retail Power Marketer</v>
          </cell>
          <cell r="E1651">
            <v>2.7079964509113461E-2</v>
          </cell>
          <cell r="F1651">
            <v>1</v>
          </cell>
          <cell r="G1651">
            <v>10244.817804931268</v>
          </cell>
          <cell r="H1651">
            <v>10244.817804931268</v>
          </cell>
          <cell r="I1651">
            <v>11.608880937499999</v>
          </cell>
          <cell r="J1651">
            <v>4826.7000000000007</v>
          </cell>
          <cell r="K1651">
            <v>46952</v>
          </cell>
          <cell r="L1651">
            <v>4583</v>
          </cell>
          <cell r="M1651">
            <v>8.9202972907677008E-2</v>
          </cell>
          <cell r="N1651">
            <v>8.9202972907677008E-2</v>
          </cell>
          <cell r="O1651">
            <v>12916.016183863372</v>
          </cell>
          <cell r="P1651">
            <v>36691.296324692339</v>
          </cell>
          <cell r="Q1651">
            <v>59524.268039302966</v>
          </cell>
          <cell r="R1651">
            <v>77588.299718503287</v>
          </cell>
          <cell r="S1651">
            <v>174801.99531279932</v>
          </cell>
          <cell r="T1651">
            <v>1221.3035238009513</v>
          </cell>
          <cell r="U1651">
            <v>1463.2246860284401</v>
          </cell>
          <cell r="V1651">
            <v>1585.4423935073532</v>
          </cell>
          <cell r="W1651">
            <v>1683.5052345856207</v>
          </cell>
          <cell r="X1651">
            <v>1838.740923606819</v>
          </cell>
          <cell r="Y1651">
            <v>674.56796637454192</v>
          </cell>
          <cell r="Z1651">
            <v>826.33676307297048</v>
          </cell>
          <cell r="AA1651">
            <v>879.31201449807293</v>
          </cell>
          <cell r="AB1651">
            <v>898.73950305504718</v>
          </cell>
          <cell r="AC1651">
            <v>996.34475775519672</v>
          </cell>
          <cell r="AD1651">
            <v>261.42736441919379</v>
          </cell>
          <cell r="AE1651">
            <v>512.72267884960911</v>
          </cell>
          <cell r="AF1651">
            <v>601.26198610957204</v>
          </cell>
          <cell r="AG1651">
            <v>663.2177437306749</v>
          </cell>
          <cell r="AH1651">
            <v>715.97322150665013</v>
          </cell>
        </row>
        <row r="1652">
          <cell r="B1652">
            <v>59310</v>
          </cell>
          <cell r="C1652" t="str">
            <v>MA</v>
          </cell>
          <cell r="D1652" t="str">
            <v>Retail Power Marketer</v>
          </cell>
          <cell r="E1652">
            <v>2.7079964509113461E-2</v>
          </cell>
          <cell r="F1652">
            <v>1</v>
          </cell>
          <cell r="G1652">
            <v>8667.494719053655</v>
          </cell>
          <cell r="H1652">
            <v>8667.494719053655</v>
          </cell>
          <cell r="I1652">
            <v>11.608880937499999</v>
          </cell>
          <cell r="J1652">
            <v>222505.8</v>
          </cell>
          <cell r="K1652">
            <v>2051596</v>
          </cell>
          <cell r="L1652">
            <v>236700</v>
          </cell>
          <cell r="M1652">
            <v>9.2382678941236487E-2</v>
          </cell>
          <cell r="N1652">
            <v>9.2382678941236487E-2</v>
          </cell>
          <cell r="O1652">
            <v>12916.016183863372</v>
          </cell>
          <cell r="P1652">
            <v>36691.296324692339</v>
          </cell>
          <cell r="Q1652">
            <v>59524.268039302966</v>
          </cell>
          <cell r="R1652">
            <v>77588.299718503287</v>
          </cell>
          <cell r="S1652">
            <v>174801.99531279932</v>
          </cell>
          <cell r="T1652">
            <v>1221.3035238009513</v>
          </cell>
          <cell r="U1652">
            <v>1463.2246860284401</v>
          </cell>
          <cell r="V1652">
            <v>1585.4423935073532</v>
          </cell>
          <cell r="W1652">
            <v>1683.5052345856207</v>
          </cell>
          <cell r="X1652">
            <v>1838.740923606819</v>
          </cell>
          <cell r="Y1652">
            <v>674.56796637454192</v>
          </cell>
          <cell r="Z1652">
            <v>826.33676307297048</v>
          </cell>
          <cell r="AA1652">
            <v>879.31201449807293</v>
          </cell>
          <cell r="AB1652">
            <v>898.73950305504718</v>
          </cell>
          <cell r="AC1652">
            <v>996.34475775519672</v>
          </cell>
          <cell r="AD1652">
            <v>261.42736441919379</v>
          </cell>
          <cell r="AE1652">
            <v>512.72267884960911</v>
          </cell>
          <cell r="AF1652">
            <v>601.26198610957204</v>
          </cell>
          <cell r="AG1652">
            <v>663.2177437306749</v>
          </cell>
          <cell r="AH1652">
            <v>715.97322150665013</v>
          </cell>
        </row>
        <row r="1653">
          <cell r="B1653">
            <v>59313</v>
          </cell>
          <cell r="C1653" t="str">
            <v>MA</v>
          </cell>
          <cell r="D1653" t="str">
            <v>Retail Power Marketer</v>
          </cell>
          <cell r="E1653">
            <v>2.7079964509113461E-2</v>
          </cell>
          <cell r="F1653">
            <v>1</v>
          </cell>
          <cell r="G1653">
            <v>5526.2941659819226</v>
          </cell>
          <cell r="H1653">
            <v>5526.2941659819226</v>
          </cell>
          <cell r="I1653">
            <v>11.608880937499999</v>
          </cell>
          <cell r="J1653">
            <v>8689</v>
          </cell>
          <cell r="K1653">
            <v>53804</v>
          </cell>
          <cell r="L1653">
            <v>9736</v>
          </cell>
          <cell r="M1653">
            <v>0.13628561486711024</v>
          </cell>
          <cell r="N1653">
            <v>0.13628561486711024</v>
          </cell>
          <cell r="O1653">
            <v>12916.016183863372</v>
          </cell>
          <cell r="P1653">
            <v>36691.296324692339</v>
          </cell>
          <cell r="Q1653">
            <v>59524.268039302966</v>
          </cell>
          <cell r="R1653">
            <v>77588.299718503287</v>
          </cell>
          <cell r="S1653">
            <v>174801.99531279932</v>
          </cell>
          <cell r="T1653">
            <v>1221.3035238009513</v>
          </cell>
          <cell r="U1653">
            <v>1463.2246860284401</v>
          </cell>
          <cell r="V1653">
            <v>1585.4423935073532</v>
          </cell>
          <cell r="W1653">
            <v>1683.5052345856207</v>
          </cell>
          <cell r="X1653">
            <v>1838.740923606819</v>
          </cell>
          <cell r="Y1653">
            <v>674.56796637454192</v>
          </cell>
          <cell r="Z1653">
            <v>826.33676307297048</v>
          </cell>
          <cell r="AA1653">
            <v>879.31201449807293</v>
          </cell>
          <cell r="AB1653">
            <v>898.73950305504718</v>
          </cell>
          <cell r="AC1653">
            <v>996.34475775519672</v>
          </cell>
          <cell r="AD1653">
            <v>261.42736441919379</v>
          </cell>
          <cell r="AE1653">
            <v>512.72267884960911</v>
          </cell>
          <cell r="AF1653">
            <v>601.26198610957204</v>
          </cell>
          <cell r="AG1653">
            <v>663.2177437306749</v>
          </cell>
          <cell r="AH1653">
            <v>715.97322150665013</v>
          </cell>
        </row>
        <row r="1654">
          <cell r="B1654">
            <v>59385</v>
          </cell>
          <cell r="C1654" t="str">
            <v>MA</v>
          </cell>
          <cell r="D1654" t="str">
            <v>Retail Power Marketer</v>
          </cell>
          <cell r="E1654">
            <v>2.7079964509113461E-2</v>
          </cell>
          <cell r="F1654">
            <v>1</v>
          </cell>
          <cell r="G1654">
            <v>9786.3729081353977</v>
          </cell>
          <cell r="H1654">
            <v>9786.3729081353977</v>
          </cell>
          <cell r="I1654">
            <v>11.608880937499999</v>
          </cell>
          <cell r="J1654">
            <v>398603.39999999997</v>
          </cell>
          <cell r="K1654">
            <v>6342607</v>
          </cell>
          <cell r="L1654">
            <v>648106</v>
          </cell>
          <cell r="M1654">
            <v>4.8610606858259936E-2</v>
          </cell>
          <cell r="N1654">
            <v>4.8610606858259936E-2</v>
          </cell>
          <cell r="O1654">
            <v>12916.016183863372</v>
          </cell>
          <cell r="P1654">
            <v>36691.296324692339</v>
          </cell>
          <cell r="Q1654">
            <v>59524.268039302966</v>
          </cell>
          <cell r="R1654">
            <v>77588.299718503287</v>
          </cell>
          <cell r="S1654">
            <v>174801.99531279932</v>
          </cell>
          <cell r="T1654">
            <v>1221.3035238009513</v>
          </cell>
          <cell r="U1654">
            <v>1463.2246860284401</v>
          </cell>
          <cell r="V1654">
            <v>1585.4423935073532</v>
          </cell>
          <cell r="W1654">
            <v>1683.5052345856207</v>
          </cell>
          <cell r="X1654">
            <v>1838.740923606819</v>
          </cell>
          <cell r="Y1654">
            <v>674.56796637454192</v>
          </cell>
          <cell r="Z1654">
            <v>826.33676307297048</v>
          </cell>
          <cell r="AA1654">
            <v>879.31201449807293</v>
          </cell>
          <cell r="AB1654">
            <v>898.73950305504718</v>
          </cell>
          <cell r="AC1654">
            <v>996.34475775519672</v>
          </cell>
          <cell r="AD1654">
            <v>261.42736441919379</v>
          </cell>
          <cell r="AE1654">
            <v>512.72267884960911</v>
          </cell>
          <cell r="AF1654">
            <v>601.26198610957204</v>
          </cell>
          <cell r="AG1654">
            <v>663.2177437306749</v>
          </cell>
          <cell r="AH1654">
            <v>715.97322150665013</v>
          </cell>
        </row>
        <row r="1655">
          <cell r="B1655">
            <v>59619</v>
          </cell>
          <cell r="C1655" t="str">
            <v>MA</v>
          </cell>
          <cell r="D1655" t="str">
            <v>Retail Power Marketer</v>
          </cell>
          <cell r="E1655">
            <v>2.7079964509113461E-2</v>
          </cell>
          <cell r="F1655">
            <v>0</v>
          </cell>
          <cell r="G1655">
            <v>0</v>
          </cell>
          <cell r="H1655">
            <v>5906.5675200083388</v>
          </cell>
          <cell r="I1655">
            <v>11.608880937499999</v>
          </cell>
          <cell r="J1655">
            <v>0</v>
          </cell>
          <cell r="K1655">
            <v>0</v>
          </cell>
          <cell r="L1655">
            <v>0</v>
          </cell>
          <cell r="M1655">
            <v>0</v>
          </cell>
          <cell r="N1655">
            <v>6.1292398579380084E-2</v>
          </cell>
          <cell r="O1655">
            <v>12916.016183863372</v>
          </cell>
          <cell r="P1655">
            <v>36691.296324692339</v>
          </cell>
          <cell r="Q1655">
            <v>59524.268039302966</v>
          </cell>
          <cell r="R1655">
            <v>77588.299718503287</v>
          </cell>
          <cell r="S1655">
            <v>174801.99531279932</v>
          </cell>
          <cell r="T1655">
            <v>1221.3035238009513</v>
          </cell>
          <cell r="U1655">
            <v>1463.2246860284401</v>
          </cell>
          <cell r="V1655">
            <v>1585.4423935073532</v>
          </cell>
          <cell r="W1655">
            <v>1683.5052345856207</v>
          </cell>
          <cell r="X1655">
            <v>1838.740923606819</v>
          </cell>
          <cell r="Y1655">
            <v>674.56796637454192</v>
          </cell>
          <cell r="Z1655">
            <v>826.33676307297048</v>
          </cell>
          <cell r="AA1655">
            <v>879.31201449807293</v>
          </cell>
          <cell r="AB1655">
            <v>898.73950305504718</v>
          </cell>
          <cell r="AC1655">
            <v>996.34475775519672</v>
          </cell>
          <cell r="AD1655">
            <v>261.42736441919379</v>
          </cell>
          <cell r="AE1655">
            <v>512.72267884960911</v>
          </cell>
          <cell r="AF1655">
            <v>601.26198610957204</v>
          </cell>
          <cell r="AG1655">
            <v>663.2177437306749</v>
          </cell>
          <cell r="AH1655">
            <v>715.97322150665013</v>
          </cell>
        </row>
        <row r="1656">
          <cell r="B1656">
            <v>59620</v>
          </cell>
          <cell r="C1656" t="str">
            <v>MA</v>
          </cell>
          <cell r="D1656" t="str">
            <v>Retail Power Marketer</v>
          </cell>
          <cell r="E1656">
            <v>2.7079964509113461E-2</v>
          </cell>
          <cell r="F1656">
            <v>1</v>
          </cell>
          <cell r="G1656">
            <v>7950.9880031052671</v>
          </cell>
          <cell r="H1656">
            <v>7950.9880031052671</v>
          </cell>
          <cell r="I1656">
            <v>11.608880937499999</v>
          </cell>
          <cell r="J1656">
            <v>131219</v>
          </cell>
          <cell r="K1656">
            <v>993468</v>
          </cell>
          <cell r="L1656">
            <v>124949</v>
          </cell>
          <cell r="M1656">
            <v>0.11456109630998054</v>
          </cell>
          <cell r="N1656">
            <v>0.11456109630998054</v>
          </cell>
          <cell r="O1656">
            <v>12916.016183863372</v>
          </cell>
          <cell r="P1656">
            <v>36691.296324692339</v>
          </cell>
          <cell r="Q1656">
            <v>59524.268039302966</v>
          </cell>
          <cell r="R1656">
            <v>77588.299718503287</v>
          </cell>
          <cell r="S1656">
            <v>174801.99531279932</v>
          </cell>
          <cell r="T1656">
            <v>1221.3035238009513</v>
          </cell>
          <cell r="U1656">
            <v>1463.2246860284401</v>
          </cell>
          <cell r="V1656">
            <v>1585.4423935073532</v>
          </cell>
          <cell r="W1656">
            <v>1683.5052345856207</v>
          </cell>
          <cell r="X1656">
            <v>1838.740923606819</v>
          </cell>
          <cell r="Y1656">
            <v>674.56796637454192</v>
          </cell>
          <cell r="Z1656">
            <v>826.33676307297048</v>
          </cell>
          <cell r="AA1656">
            <v>879.31201449807293</v>
          </cell>
          <cell r="AB1656">
            <v>898.73950305504718</v>
          </cell>
          <cell r="AC1656">
            <v>996.34475775519672</v>
          </cell>
          <cell r="AD1656">
            <v>261.42736441919379</v>
          </cell>
          <cell r="AE1656">
            <v>512.72267884960911</v>
          </cell>
          <cell r="AF1656">
            <v>601.26198610957204</v>
          </cell>
          <cell r="AG1656">
            <v>663.2177437306749</v>
          </cell>
          <cell r="AH1656">
            <v>715.97322150665013</v>
          </cell>
        </row>
        <row r="1657">
          <cell r="B1657">
            <v>59734</v>
          </cell>
          <cell r="C1657" t="str">
            <v>MA</v>
          </cell>
          <cell r="D1657" t="str">
            <v>Retail Power Marketer</v>
          </cell>
          <cell r="E1657">
            <v>2.7079964509113461E-2</v>
          </cell>
          <cell r="F1657">
            <v>1</v>
          </cell>
          <cell r="G1657">
            <v>6766.9758310202424</v>
          </cell>
          <cell r="H1657">
            <v>6766.9758310202424</v>
          </cell>
          <cell r="I1657">
            <v>11.608880937499999</v>
          </cell>
          <cell r="J1657">
            <v>11526</v>
          </cell>
          <cell r="K1657">
            <v>99955</v>
          </cell>
          <cell r="L1657">
            <v>14771</v>
          </cell>
          <cell r="M1657">
            <v>9.4725652904469521E-2</v>
          </cell>
          <cell r="N1657">
            <v>9.4725652904469521E-2</v>
          </cell>
          <cell r="O1657">
            <v>12916.016183863372</v>
          </cell>
          <cell r="P1657">
            <v>36691.296324692339</v>
          </cell>
          <cell r="Q1657">
            <v>59524.268039302966</v>
          </cell>
          <cell r="R1657">
            <v>77588.299718503287</v>
          </cell>
          <cell r="S1657">
            <v>174801.99531279932</v>
          </cell>
          <cell r="T1657">
            <v>1221.3035238009513</v>
          </cell>
          <cell r="U1657">
            <v>1463.2246860284401</v>
          </cell>
          <cell r="V1657">
            <v>1585.4423935073532</v>
          </cell>
          <cell r="W1657">
            <v>1683.5052345856207</v>
          </cell>
          <cell r="X1657">
            <v>1838.740923606819</v>
          </cell>
          <cell r="Y1657">
            <v>674.56796637454192</v>
          </cell>
          <cell r="Z1657">
            <v>826.33676307297048</v>
          </cell>
          <cell r="AA1657">
            <v>879.31201449807293</v>
          </cell>
          <cell r="AB1657">
            <v>898.73950305504718</v>
          </cell>
          <cell r="AC1657">
            <v>996.34475775519672</v>
          </cell>
          <cell r="AD1657">
            <v>261.42736441919379</v>
          </cell>
          <cell r="AE1657">
            <v>512.72267884960911</v>
          </cell>
          <cell r="AF1657">
            <v>601.26198610957204</v>
          </cell>
          <cell r="AG1657">
            <v>663.2177437306749</v>
          </cell>
          <cell r="AH1657">
            <v>715.97322150665013</v>
          </cell>
        </row>
        <row r="1658">
          <cell r="B1658">
            <v>59793</v>
          </cell>
          <cell r="C1658" t="str">
            <v>MA</v>
          </cell>
          <cell r="D1658" t="str">
            <v>Retail Power Marketer</v>
          </cell>
          <cell r="E1658">
            <v>2.7079964509113461E-2</v>
          </cell>
          <cell r="F1658">
            <v>1</v>
          </cell>
          <cell r="G1658">
            <v>8351.7312421080605</v>
          </cell>
          <cell r="H1658">
            <v>8351.7312421080605</v>
          </cell>
          <cell r="I1658">
            <v>11.608880937499999</v>
          </cell>
          <cell r="J1658">
            <v>26989.5</v>
          </cell>
          <cell r="K1658">
            <v>251337</v>
          </cell>
          <cell r="L1658">
            <v>30094</v>
          </cell>
          <cell r="M1658">
            <v>9.0703748532060549E-2</v>
          </cell>
          <cell r="N1658">
            <v>9.0703748532060549E-2</v>
          </cell>
          <cell r="O1658">
            <v>12916.016183863372</v>
          </cell>
          <cell r="P1658">
            <v>36691.296324692339</v>
          </cell>
          <cell r="Q1658">
            <v>59524.268039302966</v>
          </cell>
          <cell r="R1658">
            <v>77588.299718503287</v>
          </cell>
          <cell r="S1658">
            <v>174801.99531279932</v>
          </cell>
          <cell r="T1658">
            <v>1221.3035238009513</v>
          </cell>
          <cell r="U1658">
            <v>1463.2246860284401</v>
          </cell>
          <cell r="V1658">
            <v>1585.4423935073532</v>
          </cell>
          <cell r="W1658">
            <v>1683.5052345856207</v>
          </cell>
          <cell r="X1658">
            <v>1838.740923606819</v>
          </cell>
          <cell r="Y1658">
            <v>674.56796637454192</v>
          </cell>
          <cell r="Z1658">
            <v>826.33676307297048</v>
          </cell>
          <cell r="AA1658">
            <v>879.31201449807293</v>
          </cell>
          <cell r="AB1658">
            <v>898.73950305504718</v>
          </cell>
          <cell r="AC1658">
            <v>996.34475775519672</v>
          </cell>
          <cell r="AD1658">
            <v>261.42736441919379</v>
          </cell>
          <cell r="AE1658">
            <v>512.72267884960911</v>
          </cell>
          <cell r="AF1658">
            <v>601.26198610957204</v>
          </cell>
          <cell r="AG1658">
            <v>663.2177437306749</v>
          </cell>
          <cell r="AH1658">
            <v>715.97322150665013</v>
          </cell>
        </row>
        <row r="1659">
          <cell r="B1659">
            <v>59794</v>
          </cell>
          <cell r="C1659" t="str">
            <v>MA</v>
          </cell>
          <cell r="D1659" t="str">
            <v>Retail Power Marketer</v>
          </cell>
          <cell r="E1659">
            <v>2.7079964509113461E-2</v>
          </cell>
          <cell r="F1659">
            <v>1</v>
          </cell>
          <cell r="G1659">
            <v>7603.1000735418902</v>
          </cell>
          <cell r="H1659">
            <v>7603.1000735418902</v>
          </cell>
          <cell r="I1659">
            <v>11.608880937499999</v>
          </cell>
          <cell r="J1659">
            <v>30178.7</v>
          </cell>
          <cell r="K1659">
            <v>268800</v>
          </cell>
          <cell r="L1659">
            <v>35354</v>
          </cell>
          <cell r="M1659">
            <v>9.3949611160816598E-2</v>
          </cell>
          <cell r="N1659">
            <v>9.3949611160816598E-2</v>
          </cell>
          <cell r="O1659">
            <v>12916.016183863372</v>
          </cell>
          <cell r="P1659">
            <v>36691.296324692339</v>
          </cell>
          <cell r="Q1659">
            <v>59524.268039302966</v>
          </cell>
          <cell r="R1659">
            <v>77588.299718503287</v>
          </cell>
          <cell r="S1659">
            <v>174801.99531279932</v>
          </cell>
          <cell r="T1659">
            <v>1221.3035238009513</v>
          </cell>
          <cell r="U1659">
            <v>1463.2246860284401</v>
          </cell>
          <cell r="V1659">
            <v>1585.4423935073532</v>
          </cell>
          <cell r="W1659">
            <v>1683.5052345856207</v>
          </cell>
          <cell r="X1659">
            <v>1838.740923606819</v>
          </cell>
          <cell r="Y1659">
            <v>674.56796637454192</v>
          </cell>
          <cell r="Z1659">
            <v>826.33676307297048</v>
          </cell>
          <cell r="AA1659">
            <v>879.31201449807293</v>
          </cell>
          <cell r="AB1659">
            <v>898.73950305504718</v>
          </cell>
          <cell r="AC1659">
            <v>996.34475775519672</v>
          </cell>
          <cell r="AD1659">
            <v>261.42736441919379</v>
          </cell>
          <cell r="AE1659">
            <v>512.72267884960911</v>
          </cell>
          <cell r="AF1659">
            <v>601.26198610957204</v>
          </cell>
          <cell r="AG1659">
            <v>663.2177437306749</v>
          </cell>
          <cell r="AH1659">
            <v>715.97322150665013</v>
          </cell>
        </row>
        <row r="1660">
          <cell r="B1660">
            <v>59813</v>
          </cell>
          <cell r="C1660" t="str">
            <v>MA</v>
          </cell>
          <cell r="D1660" t="str">
            <v>Retail Power Marketer</v>
          </cell>
          <cell r="E1660">
            <v>2.7079964509113461E-2</v>
          </cell>
          <cell r="F1660">
            <v>0</v>
          </cell>
          <cell r="G1660">
            <v>0</v>
          </cell>
          <cell r="H1660">
            <v>5906.5675200083388</v>
          </cell>
          <cell r="I1660">
            <v>11.608880937499999</v>
          </cell>
          <cell r="J1660">
            <v>0</v>
          </cell>
          <cell r="K1660">
            <v>0</v>
          </cell>
          <cell r="L1660">
            <v>0</v>
          </cell>
          <cell r="M1660">
            <v>0</v>
          </cell>
          <cell r="N1660">
            <v>6.1292398579380084E-2</v>
          </cell>
          <cell r="O1660">
            <v>12916.016183863372</v>
          </cell>
          <cell r="P1660">
            <v>36691.296324692339</v>
          </cell>
          <cell r="Q1660">
            <v>59524.268039302966</v>
          </cell>
          <cell r="R1660">
            <v>77588.299718503287</v>
          </cell>
          <cell r="S1660">
            <v>174801.99531279932</v>
          </cell>
          <cell r="T1660">
            <v>1221.3035238009513</v>
          </cell>
          <cell r="U1660">
            <v>1463.2246860284401</v>
          </cell>
          <cell r="V1660">
            <v>1585.4423935073532</v>
          </cell>
          <cell r="W1660">
            <v>1683.5052345856207</v>
          </cell>
          <cell r="X1660">
            <v>1838.740923606819</v>
          </cell>
          <cell r="Y1660">
            <v>674.56796637454192</v>
          </cell>
          <cell r="Z1660">
            <v>826.33676307297048</v>
          </cell>
          <cell r="AA1660">
            <v>879.31201449807293</v>
          </cell>
          <cell r="AB1660">
            <v>898.73950305504718</v>
          </cell>
          <cell r="AC1660">
            <v>996.34475775519672</v>
          </cell>
          <cell r="AD1660">
            <v>261.42736441919379</v>
          </cell>
          <cell r="AE1660">
            <v>512.72267884960911</v>
          </cell>
          <cell r="AF1660">
            <v>601.26198610957204</v>
          </cell>
          <cell r="AG1660">
            <v>663.2177437306749</v>
          </cell>
          <cell r="AH1660">
            <v>715.97322150665013</v>
          </cell>
        </row>
        <row r="1661">
          <cell r="B1661">
            <v>59832</v>
          </cell>
          <cell r="C1661" t="str">
            <v>MA</v>
          </cell>
          <cell r="D1661" t="str">
            <v>Retail Power Marketer</v>
          </cell>
          <cell r="E1661">
            <v>2.7079964509113461E-2</v>
          </cell>
          <cell r="F1661">
            <v>0</v>
          </cell>
          <cell r="G1661">
            <v>0</v>
          </cell>
          <cell r="H1661">
            <v>5906.5675200083388</v>
          </cell>
          <cell r="I1661">
            <v>11.608880937499999</v>
          </cell>
          <cell r="J1661">
            <v>0</v>
          </cell>
          <cell r="K1661">
            <v>0</v>
          </cell>
          <cell r="L1661">
            <v>0</v>
          </cell>
          <cell r="M1661">
            <v>0</v>
          </cell>
          <cell r="N1661">
            <v>6.1292398579380084E-2</v>
          </cell>
          <cell r="O1661">
            <v>12916.016183863372</v>
          </cell>
          <cell r="P1661">
            <v>36691.296324692339</v>
          </cell>
          <cell r="Q1661">
            <v>59524.268039302966</v>
          </cell>
          <cell r="R1661">
            <v>77588.299718503287</v>
          </cell>
          <cell r="S1661">
            <v>174801.99531279932</v>
          </cell>
          <cell r="T1661">
            <v>1221.3035238009513</v>
          </cell>
          <cell r="U1661">
            <v>1463.2246860284401</v>
          </cell>
          <cell r="V1661">
            <v>1585.4423935073532</v>
          </cell>
          <cell r="W1661">
            <v>1683.5052345856207</v>
          </cell>
          <cell r="X1661">
            <v>1838.740923606819</v>
          </cell>
          <cell r="Y1661">
            <v>674.56796637454192</v>
          </cell>
          <cell r="Z1661">
            <v>826.33676307297048</v>
          </cell>
          <cell r="AA1661">
            <v>879.31201449807293</v>
          </cell>
          <cell r="AB1661">
            <v>898.73950305504718</v>
          </cell>
          <cell r="AC1661">
            <v>996.34475775519672</v>
          </cell>
          <cell r="AD1661">
            <v>261.42736441919379</v>
          </cell>
          <cell r="AE1661">
            <v>512.72267884960911</v>
          </cell>
          <cell r="AF1661">
            <v>601.26198610957204</v>
          </cell>
          <cell r="AG1661">
            <v>663.2177437306749</v>
          </cell>
          <cell r="AH1661">
            <v>715.97322150665013</v>
          </cell>
        </row>
        <row r="1662">
          <cell r="B1662">
            <v>59993</v>
          </cell>
          <cell r="C1662" t="str">
            <v>MA</v>
          </cell>
          <cell r="D1662" t="str">
            <v>Retail Power Marketer</v>
          </cell>
          <cell r="E1662">
            <v>2.7079964509113461E-2</v>
          </cell>
          <cell r="F1662">
            <v>1</v>
          </cell>
          <cell r="G1662">
            <v>8316.6187901318008</v>
          </cell>
          <cell r="H1662">
            <v>8316.6187901318008</v>
          </cell>
          <cell r="I1662">
            <v>11.608880937499999</v>
          </cell>
          <cell r="J1662">
            <v>22855.399999999998</v>
          </cell>
          <cell r="K1662">
            <v>196871</v>
          </cell>
          <cell r="L1662">
            <v>23672</v>
          </cell>
          <cell r="M1662">
            <v>9.9342893800356546E-2</v>
          </cell>
          <cell r="N1662">
            <v>9.9342893800356546E-2</v>
          </cell>
          <cell r="O1662">
            <v>12916.016183863372</v>
          </cell>
          <cell r="P1662">
            <v>36691.296324692339</v>
          </cell>
          <cell r="Q1662">
            <v>59524.268039302966</v>
          </cell>
          <cell r="R1662">
            <v>77588.299718503287</v>
          </cell>
          <cell r="S1662">
            <v>174801.99531279932</v>
          </cell>
          <cell r="T1662">
            <v>1221.3035238009513</v>
          </cell>
          <cell r="U1662">
            <v>1463.2246860284401</v>
          </cell>
          <cell r="V1662">
            <v>1585.4423935073532</v>
          </cell>
          <cell r="W1662">
            <v>1683.5052345856207</v>
          </cell>
          <cell r="X1662">
            <v>1838.740923606819</v>
          </cell>
          <cell r="Y1662">
            <v>674.56796637454192</v>
          </cell>
          <cell r="Z1662">
            <v>826.33676307297048</v>
          </cell>
          <cell r="AA1662">
            <v>879.31201449807293</v>
          </cell>
          <cell r="AB1662">
            <v>898.73950305504718</v>
          </cell>
          <cell r="AC1662">
            <v>996.34475775519672</v>
          </cell>
          <cell r="AD1662">
            <v>261.42736441919379</v>
          </cell>
          <cell r="AE1662">
            <v>512.72267884960911</v>
          </cell>
          <cell r="AF1662">
            <v>601.26198610957204</v>
          </cell>
          <cell r="AG1662">
            <v>663.2177437306749</v>
          </cell>
          <cell r="AH1662">
            <v>715.97322150665013</v>
          </cell>
        </row>
        <row r="1663">
          <cell r="B1663">
            <v>60583</v>
          </cell>
          <cell r="C1663" t="str">
            <v>MA</v>
          </cell>
          <cell r="D1663" t="str">
            <v>Retail Power Marketer</v>
          </cell>
          <cell r="E1663">
            <v>2.7079964509113461E-2</v>
          </cell>
          <cell r="F1663">
            <v>1</v>
          </cell>
          <cell r="G1663">
            <v>7019.7876447876451</v>
          </cell>
          <cell r="H1663">
            <v>7019.7876447876451</v>
          </cell>
          <cell r="I1663">
            <v>11.608880937499999</v>
          </cell>
          <cell r="J1663">
            <v>1835.5</v>
          </cell>
          <cell r="K1663">
            <v>14545</v>
          </cell>
          <cell r="L1663">
            <v>2072</v>
          </cell>
          <cell r="M1663">
            <v>0.10634972735441732</v>
          </cell>
          <cell r="N1663">
            <v>0.10634972735441732</v>
          </cell>
          <cell r="O1663">
            <v>12916.016183863372</v>
          </cell>
          <cell r="P1663">
            <v>36691.296324692339</v>
          </cell>
          <cell r="Q1663">
            <v>59524.268039302966</v>
          </cell>
          <cell r="R1663">
            <v>77588.299718503287</v>
          </cell>
          <cell r="S1663">
            <v>174801.99531279932</v>
          </cell>
          <cell r="T1663">
            <v>1221.3035238009513</v>
          </cell>
          <cell r="U1663">
            <v>1463.2246860284401</v>
          </cell>
          <cell r="V1663">
            <v>1585.4423935073532</v>
          </cell>
          <cell r="W1663">
            <v>1683.5052345856207</v>
          </cell>
          <cell r="X1663">
            <v>1838.740923606819</v>
          </cell>
          <cell r="Y1663">
            <v>674.56796637454192</v>
          </cell>
          <cell r="Z1663">
            <v>826.33676307297048</v>
          </cell>
          <cell r="AA1663">
            <v>879.31201449807293</v>
          </cell>
          <cell r="AB1663">
            <v>898.73950305504718</v>
          </cell>
          <cell r="AC1663">
            <v>996.34475775519672</v>
          </cell>
          <cell r="AD1663">
            <v>261.42736441919379</v>
          </cell>
          <cell r="AE1663">
            <v>512.72267884960911</v>
          </cell>
          <cell r="AF1663">
            <v>601.26198610957204</v>
          </cell>
          <cell r="AG1663">
            <v>663.2177437306749</v>
          </cell>
          <cell r="AH1663">
            <v>715.97322150665013</v>
          </cell>
        </row>
        <row r="1664">
          <cell r="B1664">
            <v>61200</v>
          </cell>
          <cell r="C1664" t="str">
            <v>MA</v>
          </cell>
          <cell r="D1664" t="str">
            <v>Retail Power Marketer</v>
          </cell>
          <cell r="E1664">
            <v>2.7079964509113461E-2</v>
          </cell>
          <cell r="F1664">
            <v>1</v>
          </cell>
          <cell r="G1664">
            <v>8157.1841851494701</v>
          </cell>
          <cell r="H1664">
            <v>8157.1841851494701</v>
          </cell>
          <cell r="I1664">
            <v>11.608880937499999</v>
          </cell>
          <cell r="J1664">
            <v>1077</v>
          </cell>
          <cell r="K1664">
            <v>8459</v>
          </cell>
          <cell r="L1664">
            <v>1037</v>
          </cell>
          <cell r="M1664">
            <v>0.11024223733464358</v>
          </cell>
          <cell r="N1664">
            <v>0.11024223733464358</v>
          </cell>
          <cell r="O1664">
            <v>12916.016183863372</v>
          </cell>
          <cell r="P1664">
            <v>36691.296324692339</v>
          </cell>
          <cell r="Q1664">
            <v>59524.268039302966</v>
          </cell>
          <cell r="R1664">
            <v>77588.299718503287</v>
          </cell>
          <cell r="S1664">
            <v>174801.99531279932</v>
          </cell>
          <cell r="T1664">
            <v>1221.3035238009513</v>
          </cell>
          <cell r="U1664">
            <v>1463.2246860284401</v>
          </cell>
          <cell r="V1664">
            <v>1585.4423935073532</v>
          </cell>
          <cell r="W1664">
            <v>1683.5052345856207</v>
          </cell>
          <cell r="X1664">
            <v>1838.740923606819</v>
          </cell>
          <cell r="Y1664">
            <v>674.56796637454192</v>
          </cell>
          <cell r="Z1664">
            <v>826.33676307297048</v>
          </cell>
          <cell r="AA1664">
            <v>879.31201449807293</v>
          </cell>
          <cell r="AB1664">
            <v>898.73950305504718</v>
          </cell>
          <cell r="AC1664">
            <v>996.34475775519672</v>
          </cell>
          <cell r="AD1664">
            <v>261.42736441919379</v>
          </cell>
          <cell r="AE1664">
            <v>512.72267884960911</v>
          </cell>
          <cell r="AF1664">
            <v>601.26198610957204</v>
          </cell>
          <cell r="AG1664">
            <v>663.2177437306749</v>
          </cell>
          <cell r="AH1664">
            <v>715.97322150665013</v>
          </cell>
        </row>
        <row r="1665">
          <cell r="B1665">
            <v>61377</v>
          </cell>
          <cell r="C1665" t="str">
            <v>MA</v>
          </cell>
          <cell r="D1665" t="str">
            <v>Retail Power Marketer</v>
          </cell>
          <cell r="E1665">
            <v>2.7079964509113461E-2</v>
          </cell>
          <cell r="F1665">
            <v>0</v>
          </cell>
          <cell r="G1665">
            <v>0</v>
          </cell>
          <cell r="H1665">
            <v>5906.5675200083388</v>
          </cell>
          <cell r="I1665">
            <v>11.608880937499999</v>
          </cell>
          <cell r="J1665">
            <v>0</v>
          </cell>
          <cell r="K1665">
            <v>0</v>
          </cell>
          <cell r="L1665">
            <v>0</v>
          </cell>
          <cell r="M1665">
            <v>0</v>
          </cell>
          <cell r="N1665">
            <v>6.1292398579380084E-2</v>
          </cell>
          <cell r="O1665">
            <v>12916.016183863372</v>
          </cell>
          <cell r="P1665">
            <v>36691.296324692339</v>
          </cell>
          <cell r="Q1665">
            <v>59524.268039302966</v>
          </cell>
          <cell r="R1665">
            <v>77588.299718503287</v>
          </cell>
          <cell r="S1665">
            <v>174801.99531279932</v>
          </cell>
          <cell r="T1665">
            <v>1221.3035238009513</v>
          </cell>
          <cell r="U1665">
            <v>1463.2246860284401</v>
          </cell>
          <cell r="V1665">
            <v>1585.4423935073532</v>
          </cell>
          <cell r="W1665">
            <v>1683.5052345856207</v>
          </cell>
          <cell r="X1665">
            <v>1838.740923606819</v>
          </cell>
          <cell r="Y1665">
            <v>674.56796637454192</v>
          </cell>
          <cell r="Z1665">
            <v>826.33676307297048</v>
          </cell>
          <cell r="AA1665">
            <v>879.31201449807293</v>
          </cell>
          <cell r="AB1665">
            <v>898.73950305504718</v>
          </cell>
          <cell r="AC1665">
            <v>996.34475775519672</v>
          </cell>
          <cell r="AD1665">
            <v>261.42736441919379</v>
          </cell>
          <cell r="AE1665">
            <v>512.72267884960911</v>
          </cell>
          <cell r="AF1665">
            <v>601.26198610957204</v>
          </cell>
          <cell r="AG1665">
            <v>663.2177437306749</v>
          </cell>
          <cell r="AH1665">
            <v>715.97322150665013</v>
          </cell>
        </row>
        <row r="1666">
          <cell r="B1666">
            <v>3601</v>
          </cell>
          <cell r="C1666" t="str">
            <v>MA</v>
          </cell>
          <cell r="D1666" t="str">
            <v>Wholesale Power Marketer</v>
          </cell>
          <cell r="E1666">
            <v>2.7079964509113461E-2</v>
          </cell>
          <cell r="F1666">
            <v>0</v>
          </cell>
          <cell r="G1666">
            <v>0</v>
          </cell>
          <cell r="H1666">
            <v>0</v>
          </cell>
          <cell r="I1666">
            <v>11.608880937499999</v>
          </cell>
          <cell r="J1666">
            <v>0</v>
          </cell>
          <cell r="K1666">
            <v>0</v>
          </cell>
          <cell r="L1666">
            <v>0</v>
          </cell>
          <cell r="M1666">
            <v>0</v>
          </cell>
          <cell r="N1666">
            <v>0</v>
          </cell>
          <cell r="O1666">
            <v>12916.016183863372</v>
          </cell>
          <cell r="P1666">
            <v>36691.296324692339</v>
          </cell>
          <cell r="Q1666">
            <v>59524.268039302966</v>
          </cell>
          <cell r="R1666">
            <v>77588.299718503287</v>
          </cell>
          <cell r="S1666">
            <v>174801.99531279932</v>
          </cell>
          <cell r="T1666">
            <v>1221.3035238009513</v>
          </cell>
          <cell r="U1666">
            <v>1463.2246860284401</v>
          </cell>
          <cell r="V1666">
            <v>1585.4423935073532</v>
          </cell>
          <cell r="W1666">
            <v>1683.5052345856207</v>
          </cell>
          <cell r="X1666">
            <v>1838.740923606819</v>
          </cell>
          <cell r="Y1666">
            <v>674.56796637454192</v>
          </cell>
          <cell r="Z1666">
            <v>826.33676307297048</v>
          </cell>
          <cell r="AA1666">
            <v>879.31201449807293</v>
          </cell>
          <cell r="AB1666">
            <v>898.73950305504718</v>
          </cell>
          <cell r="AC1666">
            <v>996.34475775519672</v>
          </cell>
          <cell r="AD1666">
            <v>261.42736441919379</v>
          </cell>
          <cell r="AE1666">
            <v>512.72267884960911</v>
          </cell>
          <cell r="AF1666">
            <v>601.26198610957204</v>
          </cell>
          <cell r="AG1666">
            <v>663.2177437306749</v>
          </cell>
          <cell r="AH1666">
            <v>715.97322150665013</v>
          </cell>
        </row>
        <row r="1667">
          <cell r="B1667">
            <v>58957</v>
          </cell>
          <cell r="C1667" t="str">
            <v>MD</v>
          </cell>
          <cell r="D1667" t="str">
            <v>Retail Power Marketer</v>
          </cell>
          <cell r="E1667">
            <v>1.3515857778464266E-2</v>
          </cell>
          <cell r="F1667">
            <v>1</v>
          </cell>
          <cell r="G1667">
            <v>10154.760533150744</v>
          </cell>
          <cell r="H1667">
            <v>10154.760533150744</v>
          </cell>
          <cell r="I1667">
            <v>11.608880937499999</v>
          </cell>
          <cell r="J1667">
            <v>227544.4</v>
          </cell>
          <cell r="K1667">
            <v>3084803</v>
          </cell>
          <cell r="L1667">
            <v>303779</v>
          </cell>
          <cell r="M1667">
            <v>6.004467354714263E-2</v>
          </cell>
          <cell r="N1667">
            <v>6.004467354714263E-2</v>
          </cell>
          <cell r="O1667">
            <v>13700.393947523291</v>
          </cell>
          <cell r="P1667">
            <v>39288.599263852884</v>
          </cell>
          <cell r="Q1667">
            <v>60861.319323600692</v>
          </cell>
          <cell r="R1667">
            <v>78727.346766173199</v>
          </cell>
          <cell r="S1667">
            <v>167817.19063149256</v>
          </cell>
          <cell r="T1667">
            <v>1490.6991392999744</v>
          </cell>
          <cell r="U1667">
            <v>1574.7392793099493</v>
          </cell>
          <cell r="V1667">
            <v>1601.2133832365821</v>
          </cell>
          <cell r="W1667">
            <v>1634.3234957138106</v>
          </cell>
          <cell r="X1667">
            <v>1748.9325717686668</v>
          </cell>
          <cell r="Y1667">
            <v>473.21570974949742</v>
          </cell>
          <cell r="Z1667">
            <v>517.33303582372105</v>
          </cell>
          <cell r="AA1667">
            <v>531.84468698120588</v>
          </cell>
          <cell r="AB1667">
            <v>537.29243693539263</v>
          </cell>
          <cell r="AC1667">
            <v>630.92915361598307</v>
          </cell>
          <cell r="AD1667">
            <v>114.17132777033817</v>
          </cell>
          <cell r="AE1667">
            <v>146.7841054134428</v>
          </cell>
          <cell r="AF1667">
            <v>145.53133002339277</v>
          </cell>
          <cell r="AG1667">
            <v>149.17429127984298</v>
          </cell>
          <cell r="AH1667">
            <v>154.80916860279575</v>
          </cell>
        </row>
        <row r="1668">
          <cell r="B1668">
            <v>60585</v>
          </cell>
          <cell r="C1668" t="str">
            <v>MD</v>
          </cell>
          <cell r="D1668" t="str">
            <v>Retail Power Marketer</v>
          </cell>
          <cell r="E1668">
            <v>1.3515857778464266E-2</v>
          </cell>
          <cell r="F1668">
            <v>0</v>
          </cell>
          <cell r="G1668">
            <v>0</v>
          </cell>
          <cell r="H1668">
            <v>7105.5491790599644</v>
          </cell>
          <cell r="I1668">
            <v>11.608880937499999</v>
          </cell>
          <cell r="J1668">
            <v>0</v>
          </cell>
          <cell r="K1668">
            <v>0</v>
          </cell>
          <cell r="L1668">
            <v>0</v>
          </cell>
          <cell r="M1668">
            <v>0</v>
          </cell>
          <cell r="N1668">
            <v>5.8162036315138999E-2</v>
          </cell>
          <cell r="O1668">
            <v>13700.393947523291</v>
          </cell>
          <cell r="P1668">
            <v>39288.599263852884</v>
          </cell>
          <cell r="Q1668">
            <v>60861.319323600692</v>
          </cell>
          <cell r="R1668">
            <v>78727.346766173199</v>
          </cell>
          <cell r="S1668">
            <v>167817.19063149256</v>
          </cell>
          <cell r="T1668">
            <v>1490.6991392999744</v>
          </cell>
          <cell r="U1668">
            <v>1574.7392793099493</v>
          </cell>
          <cell r="V1668">
            <v>1601.2133832365821</v>
          </cell>
          <cell r="W1668">
            <v>1634.3234957138106</v>
          </cell>
          <cell r="X1668">
            <v>1748.9325717686668</v>
          </cell>
          <cell r="Y1668">
            <v>473.21570974949742</v>
          </cell>
          <cell r="Z1668">
            <v>517.33303582372105</v>
          </cell>
          <cell r="AA1668">
            <v>531.84468698120588</v>
          </cell>
          <cell r="AB1668">
            <v>537.29243693539263</v>
          </cell>
          <cell r="AC1668">
            <v>630.92915361598307</v>
          </cell>
          <cell r="AD1668">
            <v>114.17132777033817</v>
          </cell>
          <cell r="AE1668">
            <v>146.7841054134428</v>
          </cell>
          <cell r="AF1668">
            <v>145.53133002339277</v>
          </cell>
          <cell r="AG1668">
            <v>149.17429127984298</v>
          </cell>
          <cell r="AH1668">
            <v>154.80916860279575</v>
          </cell>
        </row>
        <row r="1669">
          <cell r="B1669">
            <v>56212</v>
          </cell>
          <cell r="C1669" t="str">
            <v>MD</v>
          </cell>
          <cell r="D1669" t="str">
            <v>Retail Power Marketer</v>
          </cell>
          <cell r="E1669">
            <v>1.3515857778464266E-2</v>
          </cell>
          <cell r="F1669">
            <v>1</v>
          </cell>
          <cell r="G1669">
            <v>10843.540962071409</v>
          </cell>
          <cell r="H1669">
            <v>10843.540962071409</v>
          </cell>
          <cell r="I1669">
            <v>11.608880937499999</v>
          </cell>
          <cell r="J1669">
            <v>751270</v>
          </cell>
          <cell r="K1669">
            <v>7528150</v>
          </cell>
          <cell r="L1669">
            <v>694252</v>
          </cell>
          <cell r="M1669">
            <v>8.6947807136752722E-2</v>
          </cell>
          <cell r="N1669">
            <v>8.6947807136752722E-2</v>
          </cell>
          <cell r="O1669">
            <v>13700.393947523291</v>
          </cell>
          <cell r="P1669">
            <v>39288.599263852884</v>
          </cell>
          <cell r="Q1669">
            <v>60861.319323600692</v>
          </cell>
          <cell r="R1669">
            <v>78727.346766173199</v>
          </cell>
          <cell r="S1669">
            <v>167817.19063149256</v>
          </cell>
          <cell r="T1669">
            <v>1490.6991392999744</v>
          </cell>
          <cell r="U1669">
            <v>1574.7392793099493</v>
          </cell>
          <cell r="V1669">
            <v>1601.2133832365821</v>
          </cell>
          <cell r="W1669">
            <v>1634.3234957138106</v>
          </cell>
          <cell r="X1669">
            <v>1748.9325717686668</v>
          </cell>
          <cell r="Y1669">
            <v>473.21570974949742</v>
          </cell>
          <cell r="Z1669">
            <v>517.33303582372105</v>
          </cell>
          <cell r="AA1669">
            <v>531.84468698120588</v>
          </cell>
          <cell r="AB1669">
            <v>537.29243693539263</v>
          </cell>
          <cell r="AC1669">
            <v>630.92915361598307</v>
          </cell>
          <cell r="AD1669">
            <v>114.17132777033817</v>
          </cell>
          <cell r="AE1669">
            <v>146.7841054134428</v>
          </cell>
          <cell r="AF1669">
            <v>145.53133002339277</v>
          </cell>
          <cell r="AG1669">
            <v>149.17429127984298</v>
          </cell>
          <cell r="AH1669">
            <v>154.80916860279575</v>
          </cell>
        </row>
        <row r="1670">
          <cell r="B1670">
            <v>84</v>
          </cell>
          <cell r="C1670" t="str">
            <v>MD</v>
          </cell>
          <cell r="D1670" t="str">
            <v>Cooperative</v>
          </cell>
          <cell r="E1670">
            <v>1.3515857778464266E-2</v>
          </cell>
          <cell r="F1670">
            <v>1</v>
          </cell>
          <cell r="G1670">
            <v>10938.190672410563</v>
          </cell>
          <cell r="H1670">
            <v>10938.190672410563</v>
          </cell>
          <cell r="I1670">
            <v>11.608880937499999</v>
          </cell>
          <cell r="J1670">
            <v>42429</v>
          </cell>
          <cell r="K1670">
            <v>350394</v>
          </cell>
          <cell r="L1670">
            <v>32034</v>
          </cell>
          <cell r="M1670">
            <v>0.1083536056455804</v>
          </cell>
          <cell r="N1670">
            <v>0.1083536056455804</v>
          </cell>
          <cell r="O1670">
            <v>13700.393947523291</v>
          </cell>
          <cell r="P1670">
            <v>39288.599263852884</v>
          </cell>
          <cell r="Q1670">
            <v>60861.319323600692</v>
          </cell>
          <cell r="R1670">
            <v>78727.346766173199</v>
          </cell>
          <cell r="S1670">
            <v>167817.19063149256</v>
          </cell>
          <cell r="T1670">
            <v>1490.6991392999744</v>
          </cell>
          <cell r="U1670">
            <v>1574.7392793099493</v>
          </cell>
          <cell r="V1670">
            <v>1601.2133832365821</v>
          </cell>
          <cell r="W1670">
            <v>1634.3234957138106</v>
          </cell>
          <cell r="X1670">
            <v>1748.9325717686668</v>
          </cell>
          <cell r="Y1670">
            <v>473.21570974949742</v>
          </cell>
          <cell r="Z1670">
            <v>517.33303582372105</v>
          </cell>
          <cell r="AA1670">
            <v>531.84468698120588</v>
          </cell>
          <cell r="AB1670">
            <v>537.29243693539263</v>
          </cell>
          <cell r="AC1670">
            <v>630.92915361598307</v>
          </cell>
          <cell r="AD1670">
            <v>114.17132777033817</v>
          </cell>
          <cell r="AE1670">
            <v>146.7841054134428</v>
          </cell>
          <cell r="AF1670">
            <v>145.53133002339277</v>
          </cell>
          <cell r="AG1670">
            <v>149.17429127984298</v>
          </cell>
          <cell r="AH1670">
            <v>154.80916860279575</v>
          </cell>
        </row>
        <row r="1671">
          <cell r="B1671">
            <v>7554</v>
          </cell>
          <cell r="C1671" t="str">
            <v>MD</v>
          </cell>
          <cell r="D1671" t="str">
            <v>Retail Power Marketer</v>
          </cell>
          <cell r="E1671">
            <v>0.24375525703896048</v>
          </cell>
          <cell r="F1671">
            <v>1</v>
          </cell>
          <cell r="G1671">
            <v>9709.3130940654501</v>
          </cell>
          <cell r="H1671">
            <v>9709.3130940654501</v>
          </cell>
          <cell r="I1671">
            <v>11.608880937499999</v>
          </cell>
          <cell r="J1671">
            <v>606518.9</v>
          </cell>
          <cell r="K1671">
            <v>4613050</v>
          </cell>
          <cell r="L1671">
            <v>475116</v>
          </cell>
          <cell r="M1671">
            <v>0.11713120800641331</v>
          </cell>
          <cell r="N1671">
            <v>0.11713120800641331</v>
          </cell>
          <cell r="O1671">
            <v>13700.393947523291</v>
          </cell>
          <cell r="P1671">
            <v>39288.599263852884</v>
          </cell>
          <cell r="Q1671">
            <v>60861.319323600692</v>
          </cell>
          <cell r="R1671">
            <v>78727.346766173199</v>
          </cell>
          <cell r="S1671">
            <v>167817.19063149256</v>
          </cell>
          <cell r="T1671">
            <v>1490.6991392999744</v>
          </cell>
          <cell r="U1671">
            <v>1574.7392793099493</v>
          </cell>
          <cell r="V1671">
            <v>1601.2133832365821</v>
          </cell>
          <cell r="W1671">
            <v>1634.3234957138106</v>
          </cell>
          <cell r="X1671">
            <v>1748.9325717686668</v>
          </cell>
          <cell r="Y1671">
            <v>473.21570974949742</v>
          </cell>
          <cell r="Z1671">
            <v>517.33303582372105</v>
          </cell>
          <cell r="AA1671">
            <v>531.84468698120588</v>
          </cell>
          <cell r="AB1671">
            <v>537.29243693539263</v>
          </cell>
          <cell r="AC1671">
            <v>630.92915361598307</v>
          </cell>
          <cell r="AD1671">
            <v>114.17132777033817</v>
          </cell>
          <cell r="AE1671">
            <v>146.7841054134428</v>
          </cell>
          <cell r="AF1671">
            <v>145.53133002339277</v>
          </cell>
          <cell r="AG1671">
            <v>149.17429127984298</v>
          </cell>
          <cell r="AH1671">
            <v>154.80916860279575</v>
          </cell>
        </row>
        <row r="1672">
          <cell r="B1672">
            <v>58951</v>
          </cell>
          <cell r="C1672" t="str">
            <v>MD</v>
          </cell>
          <cell r="D1672" t="str">
            <v>Retail Power Marketer</v>
          </cell>
          <cell r="E1672">
            <v>1.3515857778464266E-2</v>
          </cell>
          <cell r="F1672">
            <v>1</v>
          </cell>
          <cell r="G1672">
            <v>6874.1810008565053</v>
          </cell>
          <cell r="H1672">
            <v>6874.1810008565053</v>
          </cell>
          <cell r="I1672">
            <v>11.608880937499999</v>
          </cell>
          <cell r="J1672">
            <v>154335.6</v>
          </cell>
          <cell r="K1672">
            <v>1260058</v>
          </cell>
          <cell r="L1672">
            <v>183303</v>
          </cell>
          <cell r="M1672">
            <v>0.10221774519122236</v>
          </cell>
          <cell r="N1672">
            <v>0.10221774519122236</v>
          </cell>
          <cell r="O1672">
            <v>13700.393947523291</v>
          </cell>
          <cell r="P1672">
            <v>39288.599263852884</v>
          </cell>
          <cell r="Q1672">
            <v>60861.319323600692</v>
          </cell>
          <cell r="R1672">
            <v>78727.346766173199</v>
          </cell>
          <cell r="S1672">
            <v>167817.19063149256</v>
          </cell>
          <cell r="T1672">
            <v>1490.6991392999744</v>
          </cell>
          <cell r="U1672">
            <v>1574.7392793099493</v>
          </cell>
          <cell r="V1672">
            <v>1601.2133832365821</v>
          </cell>
          <cell r="W1672">
            <v>1634.3234957138106</v>
          </cell>
          <cell r="X1672">
            <v>1748.9325717686668</v>
          </cell>
          <cell r="Y1672">
            <v>473.21570974949742</v>
          </cell>
          <cell r="Z1672">
            <v>517.33303582372105</v>
          </cell>
          <cell r="AA1672">
            <v>531.84468698120588</v>
          </cell>
          <cell r="AB1672">
            <v>537.29243693539263</v>
          </cell>
          <cell r="AC1672">
            <v>630.92915361598307</v>
          </cell>
          <cell r="AD1672">
            <v>114.17132777033817</v>
          </cell>
          <cell r="AE1672">
            <v>146.7841054134428</v>
          </cell>
          <cell r="AF1672">
            <v>145.53133002339277</v>
          </cell>
          <cell r="AG1672">
            <v>149.17429127984298</v>
          </cell>
          <cell r="AH1672">
            <v>154.80916860279575</v>
          </cell>
        </row>
        <row r="1673">
          <cell r="B1673">
            <v>50046</v>
          </cell>
          <cell r="C1673" t="str">
            <v>MD</v>
          </cell>
          <cell r="D1673" t="str">
            <v>Retail Power Marketer</v>
          </cell>
          <cell r="E1673">
            <v>1.3515857778464266E-2</v>
          </cell>
          <cell r="F1673">
            <v>0</v>
          </cell>
          <cell r="G1673">
            <v>0</v>
          </cell>
          <cell r="H1673">
            <v>7105.5491790599644</v>
          </cell>
          <cell r="I1673">
            <v>11.608880937499999</v>
          </cell>
          <cell r="J1673">
            <v>0</v>
          </cell>
          <cell r="K1673">
            <v>0</v>
          </cell>
          <cell r="L1673">
            <v>0</v>
          </cell>
          <cell r="M1673">
            <v>0</v>
          </cell>
          <cell r="N1673">
            <v>5.8162036315138999E-2</v>
          </cell>
          <cell r="O1673">
            <v>13700.393947523291</v>
          </cell>
          <cell r="P1673">
            <v>39288.599263852884</v>
          </cell>
          <cell r="Q1673">
            <v>60861.319323600692</v>
          </cell>
          <cell r="R1673">
            <v>78727.346766173199</v>
          </cell>
          <cell r="S1673">
            <v>167817.19063149256</v>
          </cell>
          <cell r="T1673">
            <v>1490.6991392999744</v>
          </cell>
          <cell r="U1673">
            <v>1574.7392793099493</v>
          </cell>
          <cell r="V1673">
            <v>1601.2133832365821</v>
          </cell>
          <cell r="W1673">
            <v>1634.3234957138106</v>
          </cell>
          <cell r="X1673">
            <v>1748.9325717686668</v>
          </cell>
          <cell r="Y1673">
            <v>473.21570974949742</v>
          </cell>
          <cell r="Z1673">
            <v>517.33303582372105</v>
          </cell>
          <cell r="AA1673">
            <v>531.84468698120588</v>
          </cell>
          <cell r="AB1673">
            <v>537.29243693539263</v>
          </cell>
          <cell r="AC1673">
            <v>630.92915361598307</v>
          </cell>
          <cell r="AD1673">
            <v>114.17132777033817</v>
          </cell>
          <cell r="AE1673">
            <v>146.7841054134428</v>
          </cell>
          <cell r="AF1673">
            <v>145.53133002339277</v>
          </cell>
          <cell r="AG1673">
            <v>149.17429127984298</v>
          </cell>
          <cell r="AH1673">
            <v>154.80916860279575</v>
          </cell>
        </row>
        <row r="1674">
          <cell r="B1674">
            <v>59086</v>
          </cell>
          <cell r="C1674" t="str">
            <v>MD</v>
          </cell>
          <cell r="D1674" t="str">
            <v>Behind the Meter</v>
          </cell>
          <cell r="E1674">
            <v>1.3515857778464266E-2</v>
          </cell>
          <cell r="F1674">
            <v>0</v>
          </cell>
          <cell r="G1674">
            <v>0</v>
          </cell>
          <cell r="H1674">
            <v>4419.2457121358457</v>
          </cell>
          <cell r="I1674">
            <v>11.608880937499999</v>
          </cell>
          <cell r="J1674">
            <v>0</v>
          </cell>
          <cell r="K1674">
            <v>0</v>
          </cell>
          <cell r="L1674">
            <v>0</v>
          </cell>
          <cell r="M1674">
            <v>0</v>
          </cell>
          <cell r="N1674">
            <v>9.2358889986818904E-2</v>
          </cell>
          <cell r="O1674">
            <v>13700.393947523291</v>
          </cell>
          <cell r="P1674">
            <v>39288.599263852884</v>
          </cell>
          <cell r="Q1674">
            <v>60861.319323600692</v>
          </cell>
          <cell r="R1674">
            <v>78727.346766173199</v>
          </cell>
          <cell r="S1674">
            <v>167817.19063149256</v>
          </cell>
          <cell r="T1674">
            <v>1490.6991392999744</v>
          </cell>
          <cell r="U1674">
            <v>1574.7392793099493</v>
          </cell>
          <cell r="V1674">
            <v>1601.2133832365821</v>
          </cell>
          <cell r="W1674">
            <v>1634.3234957138106</v>
          </cell>
          <cell r="X1674">
            <v>1748.9325717686668</v>
          </cell>
          <cell r="Y1674">
            <v>473.21570974949742</v>
          </cell>
          <cell r="Z1674">
            <v>517.33303582372105</v>
          </cell>
          <cell r="AA1674">
            <v>531.84468698120588</v>
          </cell>
          <cell r="AB1674">
            <v>537.29243693539263</v>
          </cell>
          <cell r="AC1674">
            <v>630.92915361598307</v>
          </cell>
          <cell r="AD1674">
            <v>114.17132777033817</v>
          </cell>
          <cell r="AE1674">
            <v>146.7841054134428</v>
          </cell>
          <cell r="AF1674">
            <v>145.53133002339277</v>
          </cell>
          <cell r="AG1674">
            <v>149.17429127984298</v>
          </cell>
          <cell r="AH1674">
            <v>154.80916860279575</v>
          </cell>
        </row>
        <row r="1675">
          <cell r="B1675">
            <v>57313</v>
          </cell>
          <cell r="C1675" t="str">
            <v>MD</v>
          </cell>
          <cell r="D1675" t="str">
            <v>Behind the Meter</v>
          </cell>
          <cell r="E1675">
            <v>1.3515857778464266E-2</v>
          </cell>
          <cell r="F1675">
            <v>1</v>
          </cell>
          <cell r="G1675">
            <v>7721.5259362642473</v>
          </cell>
          <cell r="H1675">
            <v>7721.5259362642473</v>
          </cell>
          <cell r="I1675">
            <v>11.608880937499999</v>
          </cell>
          <cell r="J1675">
            <v>380666.2</v>
          </cell>
          <cell r="K1675">
            <v>2489613</v>
          </cell>
          <cell r="L1675">
            <v>322425</v>
          </cell>
          <cell r="M1675">
            <v>0.13486042961886799</v>
          </cell>
          <cell r="N1675">
            <v>0.13486042961886799</v>
          </cell>
          <cell r="O1675">
            <v>13700.393947523291</v>
          </cell>
          <cell r="P1675">
            <v>39288.599263852884</v>
          </cell>
          <cell r="Q1675">
            <v>60861.319323600692</v>
          </cell>
          <cell r="R1675">
            <v>78727.346766173199</v>
          </cell>
          <cell r="S1675">
            <v>167817.19063149256</v>
          </cell>
          <cell r="T1675">
            <v>1490.6991392999744</v>
          </cell>
          <cell r="U1675">
            <v>1574.7392793099493</v>
          </cell>
          <cell r="V1675">
            <v>1601.2133832365821</v>
          </cell>
          <cell r="W1675">
            <v>1634.3234957138106</v>
          </cell>
          <cell r="X1675">
            <v>1748.9325717686668</v>
          </cell>
          <cell r="Y1675">
            <v>473.21570974949742</v>
          </cell>
          <cell r="Z1675">
            <v>517.33303582372105</v>
          </cell>
          <cell r="AA1675">
            <v>531.84468698120588</v>
          </cell>
          <cell r="AB1675">
            <v>537.29243693539263</v>
          </cell>
          <cell r="AC1675">
            <v>630.92915361598307</v>
          </cell>
          <cell r="AD1675">
            <v>114.17132777033817</v>
          </cell>
          <cell r="AE1675">
            <v>146.7841054134428</v>
          </cell>
          <cell r="AF1675">
            <v>145.53133002339277</v>
          </cell>
          <cell r="AG1675">
            <v>149.17429127984298</v>
          </cell>
          <cell r="AH1675">
            <v>154.80916860279575</v>
          </cell>
        </row>
        <row r="1676">
          <cell r="B1676">
            <v>59139</v>
          </cell>
          <cell r="C1676" t="str">
            <v>MD</v>
          </cell>
          <cell r="D1676" t="str">
            <v>Behind the Meter</v>
          </cell>
          <cell r="E1676">
            <v>1.3515857778464266E-2</v>
          </cell>
          <cell r="F1676">
            <v>0</v>
          </cell>
          <cell r="G1676">
            <v>0</v>
          </cell>
          <cell r="H1676">
            <v>4419.2457121358457</v>
          </cell>
          <cell r="I1676">
            <v>11.608880937499999</v>
          </cell>
          <cell r="J1676">
            <v>0</v>
          </cell>
          <cell r="K1676">
            <v>0</v>
          </cell>
          <cell r="L1676">
            <v>0</v>
          </cell>
          <cell r="M1676">
            <v>0</v>
          </cell>
          <cell r="N1676">
            <v>9.2358889986818904E-2</v>
          </cell>
          <cell r="O1676">
            <v>13700.393947523291</v>
          </cell>
          <cell r="P1676">
            <v>39288.599263852884</v>
          </cell>
          <cell r="Q1676">
            <v>60861.319323600692</v>
          </cell>
          <cell r="R1676">
            <v>78727.346766173199</v>
          </cell>
          <cell r="S1676">
            <v>167817.19063149256</v>
          </cell>
          <cell r="T1676">
            <v>1490.6991392999744</v>
          </cell>
          <cell r="U1676">
            <v>1574.7392793099493</v>
          </cell>
          <cell r="V1676">
            <v>1601.2133832365821</v>
          </cell>
          <cell r="W1676">
            <v>1634.3234957138106</v>
          </cell>
          <cell r="X1676">
            <v>1748.9325717686668</v>
          </cell>
          <cell r="Y1676">
            <v>473.21570974949742</v>
          </cell>
          <cell r="Z1676">
            <v>517.33303582372105</v>
          </cell>
          <cell r="AA1676">
            <v>531.84468698120588</v>
          </cell>
          <cell r="AB1676">
            <v>537.29243693539263</v>
          </cell>
          <cell r="AC1676">
            <v>630.92915361598307</v>
          </cell>
          <cell r="AD1676">
            <v>114.17132777033817</v>
          </cell>
          <cell r="AE1676">
            <v>146.7841054134428</v>
          </cell>
          <cell r="AF1676">
            <v>145.53133002339277</v>
          </cell>
          <cell r="AG1676">
            <v>149.17429127984298</v>
          </cell>
          <cell r="AH1676">
            <v>154.80916860279575</v>
          </cell>
        </row>
        <row r="1677">
          <cell r="B1677">
            <v>59579</v>
          </cell>
          <cell r="C1677" t="str">
            <v>MD</v>
          </cell>
          <cell r="D1677" t="str">
            <v>Behind the Meter</v>
          </cell>
          <cell r="E1677">
            <v>1.3515857778464266E-2</v>
          </cell>
          <cell r="F1677">
            <v>1</v>
          </cell>
          <cell r="G1677">
            <v>8836.6321169955991</v>
          </cell>
          <cell r="H1677">
            <v>8836.6321169955991</v>
          </cell>
          <cell r="I1677">
            <v>11.608880937499999</v>
          </cell>
          <cell r="J1677">
            <v>117174.7</v>
          </cell>
          <cell r="K1677">
            <v>622364</v>
          </cell>
          <cell r="L1677">
            <v>70430</v>
          </cell>
          <cell r="M1677">
            <v>0.17250891469760862</v>
          </cell>
          <cell r="N1677">
            <v>0.17250891469760862</v>
          </cell>
          <cell r="O1677">
            <v>13700.393947523291</v>
          </cell>
          <cell r="P1677">
            <v>39288.599263852884</v>
          </cell>
          <cell r="Q1677">
            <v>60861.319323600692</v>
          </cell>
          <cell r="R1677">
            <v>78727.346766173199</v>
          </cell>
          <cell r="S1677">
            <v>167817.19063149256</v>
          </cell>
          <cell r="T1677">
            <v>1490.6991392999744</v>
          </cell>
          <cell r="U1677">
            <v>1574.7392793099493</v>
          </cell>
          <cell r="V1677">
            <v>1601.2133832365821</v>
          </cell>
          <cell r="W1677">
            <v>1634.3234957138106</v>
          </cell>
          <cell r="X1677">
            <v>1748.9325717686668</v>
          </cell>
          <cell r="Y1677">
            <v>473.21570974949742</v>
          </cell>
          <cell r="Z1677">
            <v>517.33303582372105</v>
          </cell>
          <cell r="AA1677">
            <v>531.84468698120588</v>
          </cell>
          <cell r="AB1677">
            <v>537.29243693539263</v>
          </cell>
          <cell r="AC1677">
            <v>630.92915361598307</v>
          </cell>
          <cell r="AD1677">
            <v>114.17132777033817</v>
          </cell>
          <cell r="AE1677">
            <v>146.7841054134428</v>
          </cell>
          <cell r="AF1677">
            <v>145.53133002339277</v>
          </cell>
          <cell r="AG1677">
            <v>149.17429127984298</v>
          </cell>
          <cell r="AH1677">
            <v>154.80916860279575</v>
          </cell>
        </row>
        <row r="1678">
          <cell r="B1678">
            <v>59624</v>
          </cell>
          <cell r="C1678" t="str">
            <v>MD</v>
          </cell>
          <cell r="D1678" t="str">
            <v>Behind the Meter</v>
          </cell>
          <cell r="E1678">
            <v>1.3515857778464266E-2</v>
          </cell>
          <cell r="F1678">
            <v>1</v>
          </cell>
          <cell r="G1678">
            <v>6331.8519765451838</v>
          </cell>
          <cell r="H1678">
            <v>6331.8519765451838</v>
          </cell>
          <cell r="I1678">
            <v>11.608880937499999</v>
          </cell>
          <cell r="J1678">
            <v>170406.30000000002</v>
          </cell>
          <cell r="K1678">
            <v>1128431</v>
          </cell>
          <cell r="L1678">
            <v>178215</v>
          </cell>
          <cell r="M1678">
            <v>0.12901079410675642</v>
          </cell>
          <cell r="N1678">
            <v>0.12901079410675642</v>
          </cell>
          <cell r="O1678">
            <v>13700.393947523291</v>
          </cell>
          <cell r="P1678">
            <v>39288.599263852884</v>
          </cell>
          <cell r="Q1678">
            <v>60861.319323600692</v>
          </cell>
          <cell r="R1678">
            <v>78727.346766173199</v>
          </cell>
          <cell r="S1678">
            <v>167817.19063149256</v>
          </cell>
          <cell r="T1678">
            <v>1490.6991392999744</v>
          </cell>
          <cell r="U1678">
            <v>1574.7392793099493</v>
          </cell>
          <cell r="V1678">
            <v>1601.2133832365821</v>
          </cell>
          <cell r="W1678">
            <v>1634.3234957138106</v>
          </cell>
          <cell r="X1678">
            <v>1748.9325717686668</v>
          </cell>
          <cell r="Y1678">
            <v>473.21570974949742</v>
          </cell>
          <cell r="Z1678">
            <v>517.33303582372105</v>
          </cell>
          <cell r="AA1678">
            <v>531.84468698120588</v>
          </cell>
          <cell r="AB1678">
            <v>537.29243693539263</v>
          </cell>
          <cell r="AC1678">
            <v>630.92915361598307</v>
          </cell>
          <cell r="AD1678">
            <v>114.17132777033817</v>
          </cell>
          <cell r="AE1678">
            <v>146.7841054134428</v>
          </cell>
          <cell r="AF1678">
            <v>145.53133002339277</v>
          </cell>
          <cell r="AG1678">
            <v>149.17429127984298</v>
          </cell>
          <cell r="AH1678">
            <v>154.80916860279575</v>
          </cell>
        </row>
        <row r="1679">
          <cell r="B1679">
            <v>59647</v>
          </cell>
          <cell r="C1679" t="str">
            <v>MD</v>
          </cell>
          <cell r="D1679" t="str">
            <v>Behind the Meter</v>
          </cell>
          <cell r="E1679">
            <v>1.3515857778464266E-2</v>
          </cell>
          <cell r="F1679">
            <v>1</v>
          </cell>
          <cell r="G1679">
            <v>8173.9830597910423</v>
          </cell>
          <cell r="H1679">
            <v>8173.9830597910423</v>
          </cell>
          <cell r="I1679">
            <v>11.608880937499999</v>
          </cell>
          <cell r="J1679">
            <v>392960.29999999981</v>
          </cell>
          <cell r="K1679">
            <v>2091240</v>
          </cell>
          <cell r="L1679">
            <v>255841</v>
          </cell>
          <cell r="M1679">
            <v>0.17086511710986235</v>
          </cell>
          <cell r="N1679">
            <v>0.17086511710986235</v>
          </cell>
          <cell r="O1679">
            <v>13700.393947523291</v>
          </cell>
          <cell r="P1679">
            <v>39288.599263852884</v>
          </cell>
          <cell r="Q1679">
            <v>60861.319323600692</v>
          </cell>
          <cell r="R1679">
            <v>78727.346766173199</v>
          </cell>
          <cell r="S1679">
            <v>167817.19063149256</v>
          </cell>
          <cell r="T1679">
            <v>1490.6991392999744</v>
          </cell>
          <cell r="U1679">
            <v>1574.7392793099493</v>
          </cell>
          <cell r="V1679">
            <v>1601.2133832365821</v>
          </cell>
          <cell r="W1679">
            <v>1634.3234957138106</v>
          </cell>
          <cell r="X1679">
            <v>1748.9325717686668</v>
          </cell>
          <cell r="Y1679">
            <v>473.21570974949742</v>
          </cell>
          <cell r="Z1679">
            <v>517.33303582372105</v>
          </cell>
          <cell r="AA1679">
            <v>531.84468698120588</v>
          </cell>
          <cell r="AB1679">
            <v>537.29243693539263</v>
          </cell>
          <cell r="AC1679">
            <v>630.92915361598307</v>
          </cell>
          <cell r="AD1679">
            <v>114.17132777033817</v>
          </cell>
          <cell r="AE1679">
            <v>146.7841054134428</v>
          </cell>
          <cell r="AF1679">
            <v>145.53133002339277</v>
          </cell>
          <cell r="AG1679">
            <v>149.17429127984298</v>
          </cell>
          <cell r="AH1679">
            <v>154.80916860279575</v>
          </cell>
        </row>
        <row r="1680">
          <cell r="B1680">
            <v>59943</v>
          </cell>
          <cell r="C1680" t="str">
            <v>MD</v>
          </cell>
          <cell r="D1680" t="str">
            <v>Behind the Meter</v>
          </cell>
          <cell r="E1680">
            <v>1.3515857778464266E-2</v>
          </cell>
          <cell r="F1680">
            <v>1</v>
          </cell>
          <cell r="G1680">
            <v>8179.9661776851381</v>
          </cell>
          <cell r="H1680">
            <v>8179.9661776851381</v>
          </cell>
          <cell r="I1680">
            <v>11.608880937499999</v>
          </cell>
          <cell r="J1680">
            <v>37306</v>
          </cell>
          <cell r="K1680">
            <v>207992</v>
          </cell>
          <cell r="L1680">
            <v>25427</v>
          </cell>
          <cell r="M1680">
            <v>0.16233245419451831</v>
          </cell>
          <cell r="N1680">
            <v>0.16233245419451831</v>
          </cell>
          <cell r="O1680">
            <v>13700.393947523291</v>
          </cell>
          <cell r="P1680">
            <v>39288.599263852884</v>
          </cell>
          <cell r="Q1680">
            <v>60861.319323600692</v>
          </cell>
          <cell r="R1680">
            <v>78727.346766173199</v>
          </cell>
          <cell r="S1680">
            <v>167817.19063149256</v>
          </cell>
          <cell r="T1680">
            <v>1490.6991392999744</v>
          </cell>
          <cell r="U1680">
            <v>1574.7392793099493</v>
          </cell>
          <cell r="V1680">
            <v>1601.2133832365821</v>
          </cell>
          <cell r="W1680">
            <v>1634.3234957138106</v>
          </cell>
          <cell r="X1680">
            <v>1748.9325717686668</v>
          </cell>
          <cell r="Y1680">
            <v>473.21570974949742</v>
          </cell>
          <cell r="Z1680">
            <v>517.33303582372105</v>
          </cell>
          <cell r="AA1680">
            <v>531.84468698120588</v>
          </cell>
          <cell r="AB1680">
            <v>537.29243693539263</v>
          </cell>
          <cell r="AC1680">
            <v>630.92915361598307</v>
          </cell>
          <cell r="AD1680">
            <v>114.17132777033817</v>
          </cell>
          <cell r="AE1680">
            <v>146.7841054134428</v>
          </cell>
          <cell r="AF1680">
            <v>145.53133002339277</v>
          </cell>
          <cell r="AG1680">
            <v>149.17429127984298</v>
          </cell>
          <cell r="AH1680">
            <v>154.80916860279575</v>
          </cell>
        </row>
        <row r="1681">
          <cell r="B1681">
            <v>60025</v>
          </cell>
          <cell r="C1681" t="str">
            <v>MD</v>
          </cell>
          <cell r="D1681" t="str">
            <v>Behind the Meter</v>
          </cell>
          <cell r="E1681">
            <v>1.3515857778464266E-2</v>
          </cell>
          <cell r="F1681">
            <v>1</v>
          </cell>
          <cell r="G1681">
            <v>4948.4978540772536</v>
          </cell>
          <cell r="H1681">
            <v>4948.4978540772536</v>
          </cell>
          <cell r="I1681">
            <v>11.608880937499999</v>
          </cell>
          <cell r="J1681">
            <v>630.1</v>
          </cell>
          <cell r="K1681">
            <v>3459</v>
          </cell>
          <cell r="L1681">
            <v>699</v>
          </cell>
          <cell r="M1681">
            <v>0.15401119014057532</v>
          </cell>
          <cell r="N1681">
            <v>0.15401119014057532</v>
          </cell>
          <cell r="O1681">
            <v>13700.393947523291</v>
          </cell>
          <cell r="P1681">
            <v>39288.599263852884</v>
          </cell>
          <cell r="Q1681">
            <v>60861.319323600692</v>
          </cell>
          <cell r="R1681">
            <v>78727.346766173199</v>
          </cell>
          <cell r="S1681">
            <v>167817.19063149256</v>
          </cell>
          <cell r="T1681">
            <v>1490.6991392999744</v>
          </cell>
          <cell r="U1681">
            <v>1574.7392793099493</v>
          </cell>
          <cell r="V1681">
            <v>1601.2133832365821</v>
          </cell>
          <cell r="W1681">
            <v>1634.3234957138106</v>
          </cell>
          <cell r="X1681">
            <v>1748.9325717686668</v>
          </cell>
          <cell r="Y1681">
            <v>473.21570974949742</v>
          </cell>
          <cell r="Z1681">
            <v>517.33303582372105</v>
          </cell>
          <cell r="AA1681">
            <v>531.84468698120588</v>
          </cell>
          <cell r="AB1681">
            <v>537.29243693539263</v>
          </cell>
          <cell r="AC1681">
            <v>630.92915361598307</v>
          </cell>
          <cell r="AD1681">
            <v>114.17132777033817</v>
          </cell>
          <cell r="AE1681">
            <v>146.7841054134428</v>
          </cell>
          <cell r="AF1681">
            <v>145.53133002339277</v>
          </cell>
          <cell r="AG1681">
            <v>149.17429127984298</v>
          </cell>
          <cell r="AH1681">
            <v>154.80916860279575</v>
          </cell>
        </row>
        <row r="1682">
          <cell r="B1682">
            <v>60981</v>
          </cell>
          <cell r="C1682" t="str">
            <v>MD</v>
          </cell>
          <cell r="D1682" t="str">
            <v>Behind the Meter</v>
          </cell>
          <cell r="E1682">
            <v>1.3515857778464266E-2</v>
          </cell>
          <cell r="F1682">
            <v>0</v>
          </cell>
          <cell r="G1682">
            <v>0</v>
          </cell>
          <cell r="H1682">
            <v>4419.2457121358457</v>
          </cell>
          <cell r="I1682">
            <v>11.608880937499999</v>
          </cell>
          <cell r="J1682">
            <v>0</v>
          </cell>
          <cell r="K1682">
            <v>0</v>
          </cell>
          <cell r="L1682">
            <v>0</v>
          </cell>
          <cell r="M1682">
            <v>0</v>
          </cell>
          <cell r="N1682">
            <v>9.2358889986818904E-2</v>
          </cell>
          <cell r="O1682">
            <v>13700.393947523291</v>
          </cell>
          <cell r="P1682">
            <v>39288.599263852884</v>
          </cell>
          <cell r="Q1682">
            <v>60861.319323600692</v>
          </cell>
          <cell r="R1682">
            <v>78727.346766173199</v>
          </cell>
          <cell r="S1682">
            <v>167817.19063149256</v>
          </cell>
          <cell r="T1682">
            <v>1490.6991392999744</v>
          </cell>
          <cell r="U1682">
            <v>1574.7392793099493</v>
          </cell>
          <cell r="V1682">
            <v>1601.2133832365821</v>
          </cell>
          <cell r="W1682">
            <v>1634.3234957138106</v>
          </cell>
          <cell r="X1682">
            <v>1748.9325717686668</v>
          </cell>
          <cell r="Y1682">
            <v>473.21570974949742</v>
          </cell>
          <cell r="Z1682">
            <v>517.33303582372105</v>
          </cell>
          <cell r="AA1682">
            <v>531.84468698120588</v>
          </cell>
          <cell r="AB1682">
            <v>537.29243693539263</v>
          </cell>
          <cell r="AC1682">
            <v>630.92915361598307</v>
          </cell>
          <cell r="AD1682">
            <v>114.17132777033817</v>
          </cell>
          <cell r="AE1682">
            <v>146.7841054134428</v>
          </cell>
          <cell r="AF1682">
            <v>145.53133002339277</v>
          </cell>
          <cell r="AG1682">
            <v>149.17429127984298</v>
          </cell>
          <cell r="AH1682">
            <v>154.80916860279575</v>
          </cell>
        </row>
        <row r="1683">
          <cell r="B1683">
            <v>61098</v>
          </cell>
          <cell r="C1683" t="str">
            <v>MD</v>
          </cell>
          <cell r="D1683" t="str">
            <v>Behind the Meter</v>
          </cell>
          <cell r="E1683">
            <v>1.3515857778464266E-2</v>
          </cell>
          <cell r="F1683">
            <v>0</v>
          </cell>
          <cell r="G1683">
            <v>0</v>
          </cell>
          <cell r="H1683">
            <v>4419.2457121358457</v>
          </cell>
          <cell r="I1683">
            <v>11.608880937499999</v>
          </cell>
          <cell r="J1683">
            <v>0</v>
          </cell>
          <cell r="K1683">
            <v>0</v>
          </cell>
          <cell r="L1683">
            <v>0</v>
          </cell>
          <cell r="M1683">
            <v>0</v>
          </cell>
          <cell r="N1683">
            <v>9.2358889986818904E-2</v>
          </cell>
          <cell r="O1683">
            <v>13700.393947523291</v>
          </cell>
          <cell r="P1683">
            <v>39288.599263852884</v>
          </cell>
          <cell r="Q1683">
            <v>60861.319323600692</v>
          </cell>
          <cell r="R1683">
            <v>78727.346766173199</v>
          </cell>
          <cell r="S1683">
            <v>167817.19063149256</v>
          </cell>
          <cell r="T1683">
            <v>1490.6991392999744</v>
          </cell>
          <cell r="U1683">
            <v>1574.7392793099493</v>
          </cell>
          <cell r="V1683">
            <v>1601.2133832365821</v>
          </cell>
          <cell r="W1683">
            <v>1634.3234957138106</v>
          </cell>
          <cell r="X1683">
            <v>1748.9325717686668</v>
          </cell>
          <cell r="Y1683">
            <v>473.21570974949742</v>
          </cell>
          <cell r="Z1683">
            <v>517.33303582372105</v>
          </cell>
          <cell r="AA1683">
            <v>531.84468698120588</v>
          </cell>
          <cell r="AB1683">
            <v>537.29243693539263</v>
          </cell>
          <cell r="AC1683">
            <v>630.92915361598307</v>
          </cell>
          <cell r="AD1683">
            <v>114.17132777033817</v>
          </cell>
          <cell r="AE1683">
            <v>146.7841054134428</v>
          </cell>
          <cell r="AF1683">
            <v>145.53133002339277</v>
          </cell>
          <cell r="AG1683">
            <v>149.17429127984298</v>
          </cell>
          <cell r="AH1683">
            <v>154.80916860279575</v>
          </cell>
        </row>
        <row r="1684">
          <cell r="B1684">
            <v>3503</v>
          </cell>
          <cell r="C1684" t="str">
            <v>MD</v>
          </cell>
          <cell r="D1684" t="str">
            <v>Cooperative</v>
          </cell>
          <cell r="E1684">
            <v>1.3515857778464266E-2</v>
          </cell>
          <cell r="F1684">
            <v>1</v>
          </cell>
          <cell r="G1684">
            <v>13421.621950724521</v>
          </cell>
          <cell r="H1684">
            <v>13421.621950724521</v>
          </cell>
          <cell r="I1684">
            <v>11.608880937499999</v>
          </cell>
          <cell r="J1684">
            <v>95328.5</v>
          </cell>
          <cell r="K1684">
            <v>661337</v>
          </cell>
          <cell r="L1684">
            <v>49274</v>
          </cell>
          <cell r="M1684">
            <v>0.13376585312515027</v>
          </cell>
          <cell r="N1684">
            <v>0.13376585312515027</v>
          </cell>
          <cell r="O1684">
            <v>13700.393947523291</v>
          </cell>
          <cell r="P1684">
            <v>39288.599263852884</v>
          </cell>
          <cell r="Q1684">
            <v>60861.319323600692</v>
          </cell>
          <cell r="R1684">
            <v>78727.346766173199</v>
          </cell>
          <cell r="S1684">
            <v>167817.19063149256</v>
          </cell>
          <cell r="T1684">
            <v>1490.6991392999744</v>
          </cell>
          <cell r="U1684">
            <v>1574.7392793099493</v>
          </cell>
          <cell r="V1684">
            <v>1601.2133832365821</v>
          </cell>
          <cell r="W1684">
            <v>1634.3234957138106</v>
          </cell>
          <cell r="X1684">
            <v>1748.9325717686668</v>
          </cell>
          <cell r="Y1684">
            <v>473.21570974949742</v>
          </cell>
          <cell r="Z1684">
            <v>517.33303582372105</v>
          </cell>
          <cell r="AA1684">
            <v>531.84468698120588</v>
          </cell>
          <cell r="AB1684">
            <v>537.29243693539263</v>
          </cell>
          <cell r="AC1684">
            <v>630.92915361598307</v>
          </cell>
          <cell r="AD1684">
            <v>114.17132777033817</v>
          </cell>
          <cell r="AE1684">
            <v>146.7841054134428</v>
          </cell>
          <cell r="AF1684">
            <v>145.53133002339277</v>
          </cell>
          <cell r="AG1684">
            <v>149.17429127984298</v>
          </cell>
          <cell r="AH1684">
            <v>154.80916860279575</v>
          </cell>
        </row>
        <row r="1685">
          <cell r="B1685">
            <v>17637</v>
          </cell>
          <cell r="C1685" t="str">
            <v>MD</v>
          </cell>
          <cell r="D1685" t="str">
            <v>Cooperative</v>
          </cell>
          <cell r="E1685">
            <v>1.3515857778464266E-2</v>
          </cell>
          <cell r="F1685">
            <v>1</v>
          </cell>
          <cell r="G1685">
            <v>13912.838449563931</v>
          </cell>
          <cell r="H1685">
            <v>13912.838449563931</v>
          </cell>
          <cell r="I1685">
            <v>11.608880937499999</v>
          </cell>
          <cell r="J1685">
            <v>240644.8</v>
          </cell>
          <cell r="K1685">
            <v>2136052</v>
          </cell>
          <cell r="L1685">
            <v>153531</v>
          </cell>
          <cell r="M1685">
            <v>0.10264587323221355</v>
          </cell>
          <cell r="N1685">
            <v>0.10264587323221355</v>
          </cell>
          <cell r="O1685">
            <v>13700.393947523291</v>
          </cell>
          <cell r="P1685">
            <v>39288.599263852884</v>
          </cell>
          <cell r="Q1685">
            <v>60861.319323600692</v>
          </cell>
          <cell r="R1685">
            <v>78727.346766173199</v>
          </cell>
          <cell r="S1685">
            <v>167817.19063149256</v>
          </cell>
          <cell r="T1685">
            <v>1490.6991392999744</v>
          </cell>
          <cell r="U1685">
            <v>1574.7392793099493</v>
          </cell>
          <cell r="V1685">
            <v>1601.2133832365821</v>
          </cell>
          <cell r="W1685">
            <v>1634.3234957138106</v>
          </cell>
          <cell r="X1685">
            <v>1748.9325717686668</v>
          </cell>
          <cell r="Y1685">
            <v>473.21570974949742</v>
          </cell>
          <cell r="Z1685">
            <v>517.33303582372105</v>
          </cell>
          <cell r="AA1685">
            <v>531.84468698120588</v>
          </cell>
          <cell r="AB1685">
            <v>537.29243693539263</v>
          </cell>
          <cell r="AC1685">
            <v>630.92915361598307</v>
          </cell>
          <cell r="AD1685">
            <v>114.17132777033817</v>
          </cell>
          <cell r="AE1685">
            <v>146.7841054134428</v>
          </cell>
          <cell r="AF1685">
            <v>145.53133002339277</v>
          </cell>
          <cell r="AG1685">
            <v>149.17429127984298</v>
          </cell>
          <cell r="AH1685">
            <v>154.80916860279575</v>
          </cell>
        </row>
        <row r="1686">
          <cell r="B1686">
            <v>1167</v>
          </cell>
          <cell r="C1686" t="str">
            <v>MD</v>
          </cell>
          <cell r="D1686" t="str">
            <v>Investor Owned</v>
          </cell>
          <cell r="E1686">
            <v>0.22038144221988376</v>
          </cell>
          <cell r="F1686">
            <v>1</v>
          </cell>
          <cell r="G1686">
            <v>10752.252347258418</v>
          </cell>
          <cell r="H1686">
            <v>10752.252347258418</v>
          </cell>
          <cell r="I1686">
            <v>11.608880937499999</v>
          </cell>
          <cell r="J1686">
            <v>1336796.7</v>
          </cell>
          <cell r="K1686">
            <v>12744849</v>
          </cell>
          <cell r="L1686">
            <v>1185319</v>
          </cell>
          <cell r="M1686">
            <v>9.193313897030253E-2</v>
          </cell>
          <cell r="N1686">
            <v>9.193313897030253E-2</v>
          </cell>
          <cell r="O1686">
            <v>13700.393947523291</v>
          </cell>
          <cell r="P1686">
            <v>39288.599263852884</v>
          </cell>
          <cell r="Q1686">
            <v>60861.319323600692</v>
          </cell>
          <cell r="R1686">
            <v>78727.346766173199</v>
          </cell>
          <cell r="S1686">
            <v>167817.19063149256</v>
          </cell>
          <cell r="T1686">
            <v>1490.6991392999744</v>
          </cell>
          <cell r="U1686">
            <v>1574.7392793099493</v>
          </cell>
          <cell r="V1686">
            <v>1601.2133832365821</v>
          </cell>
          <cell r="W1686">
            <v>1634.3234957138106</v>
          </cell>
          <cell r="X1686">
            <v>1748.9325717686668</v>
          </cell>
          <cell r="Y1686">
            <v>473.21570974949742</v>
          </cell>
          <cell r="Z1686">
            <v>517.33303582372105</v>
          </cell>
          <cell r="AA1686">
            <v>531.84468698120588</v>
          </cell>
          <cell r="AB1686">
            <v>537.29243693539263</v>
          </cell>
          <cell r="AC1686">
            <v>630.92915361598307</v>
          </cell>
          <cell r="AD1686">
            <v>114.17132777033817</v>
          </cell>
          <cell r="AE1686">
            <v>146.7841054134428</v>
          </cell>
          <cell r="AF1686">
            <v>145.53133002339277</v>
          </cell>
          <cell r="AG1686">
            <v>149.17429127984298</v>
          </cell>
          <cell r="AH1686">
            <v>154.80916860279575</v>
          </cell>
        </row>
        <row r="1687">
          <cell r="B1687">
            <v>5027</v>
          </cell>
          <cell r="C1687" t="str">
            <v>MD</v>
          </cell>
          <cell r="D1687" t="str">
            <v>Investor Owned</v>
          </cell>
          <cell r="E1687">
            <v>0.22225488533482016</v>
          </cell>
          <cell r="F1687">
            <v>1</v>
          </cell>
          <cell r="G1687">
            <v>11144.283447371943</v>
          </cell>
          <cell r="H1687">
            <v>11144.283447371943</v>
          </cell>
          <cell r="I1687">
            <v>11.608880937499999</v>
          </cell>
          <cell r="J1687">
            <v>652703.1</v>
          </cell>
          <cell r="K1687">
            <v>5246138</v>
          </cell>
          <cell r="L1687">
            <v>470747</v>
          </cell>
          <cell r="M1687">
            <v>0.11191565099960701</v>
          </cell>
          <cell r="N1687">
            <v>0.11191565099960701</v>
          </cell>
          <cell r="O1687">
            <v>13700.393947523291</v>
          </cell>
          <cell r="P1687">
            <v>39288.599263852884</v>
          </cell>
          <cell r="Q1687">
            <v>60861.319323600692</v>
          </cell>
          <cell r="R1687">
            <v>78727.346766173199</v>
          </cell>
          <cell r="S1687">
            <v>167817.19063149256</v>
          </cell>
          <cell r="T1687">
            <v>1490.6991392999744</v>
          </cell>
          <cell r="U1687">
            <v>1574.7392793099493</v>
          </cell>
          <cell r="V1687">
            <v>1601.2133832365821</v>
          </cell>
          <cell r="W1687">
            <v>1634.3234957138106</v>
          </cell>
          <cell r="X1687">
            <v>1748.9325717686668</v>
          </cell>
          <cell r="Y1687">
            <v>473.21570974949742</v>
          </cell>
          <cell r="Z1687">
            <v>517.33303582372105</v>
          </cell>
          <cell r="AA1687">
            <v>531.84468698120588</v>
          </cell>
          <cell r="AB1687">
            <v>537.29243693539263</v>
          </cell>
          <cell r="AC1687">
            <v>630.92915361598307</v>
          </cell>
          <cell r="AD1687">
            <v>114.17132777033817</v>
          </cell>
          <cell r="AE1687">
            <v>146.7841054134428</v>
          </cell>
          <cell r="AF1687">
            <v>145.53133002339277</v>
          </cell>
          <cell r="AG1687">
            <v>149.17429127984298</v>
          </cell>
          <cell r="AH1687">
            <v>154.80916860279575</v>
          </cell>
        </row>
        <row r="1688">
          <cell r="B1688">
            <v>15263</v>
          </cell>
          <cell r="C1688" t="str">
            <v>MD</v>
          </cell>
          <cell r="D1688" t="str">
            <v>Investor Owned</v>
          </cell>
          <cell r="E1688">
            <v>0.20294975690930528</v>
          </cell>
          <cell r="F1688">
            <v>1</v>
          </cell>
          <cell r="G1688">
            <v>13800.434332876615</v>
          </cell>
          <cell r="H1688">
            <v>13800.434332876615</v>
          </cell>
          <cell r="I1688">
            <v>11.608880937499999</v>
          </cell>
          <cell r="J1688">
            <v>512355.4</v>
          </cell>
          <cell r="K1688">
            <v>5096528</v>
          </cell>
          <cell r="L1688">
            <v>369302</v>
          </cell>
          <cell r="M1688">
            <v>9.0435921204442035E-2</v>
          </cell>
          <cell r="N1688">
            <v>9.0435921204442035E-2</v>
          </cell>
          <cell r="O1688">
            <v>13700.393947523291</v>
          </cell>
          <cell r="P1688">
            <v>39288.599263852884</v>
          </cell>
          <cell r="Q1688">
            <v>60861.319323600692</v>
          </cell>
          <cell r="R1688">
            <v>78727.346766173199</v>
          </cell>
          <cell r="S1688">
            <v>167817.19063149256</v>
          </cell>
          <cell r="T1688">
            <v>1490.6991392999744</v>
          </cell>
          <cell r="U1688">
            <v>1574.7392793099493</v>
          </cell>
          <cell r="V1688">
            <v>1601.2133832365821</v>
          </cell>
          <cell r="W1688">
            <v>1634.3234957138106</v>
          </cell>
          <cell r="X1688">
            <v>1748.9325717686668</v>
          </cell>
          <cell r="Y1688">
            <v>473.21570974949742</v>
          </cell>
          <cell r="Z1688">
            <v>517.33303582372105</v>
          </cell>
          <cell r="AA1688">
            <v>531.84468698120588</v>
          </cell>
          <cell r="AB1688">
            <v>537.29243693539263</v>
          </cell>
          <cell r="AC1688">
            <v>630.92915361598307</v>
          </cell>
          <cell r="AD1688">
            <v>114.17132777033817</v>
          </cell>
          <cell r="AE1688">
            <v>146.7841054134428</v>
          </cell>
          <cell r="AF1688">
            <v>145.53133002339277</v>
          </cell>
          <cell r="AG1688">
            <v>149.17429127984298</v>
          </cell>
          <cell r="AH1688">
            <v>154.80916860279575</v>
          </cell>
        </row>
        <row r="1689">
          <cell r="B1689" t="str">
            <v>15270MD</v>
          </cell>
          <cell r="C1689" t="str">
            <v>MD</v>
          </cell>
          <cell r="D1689" t="str">
            <v>Investor Owned</v>
          </cell>
          <cell r="E1689">
            <v>0.21251891142578203</v>
          </cell>
          <cell r="F1689">
            <v>0</v>
          </cell>
          <cell r="G1689">
            <v>0</v>
          </cell>
          <cell r="H1689">
            <v>8924.2425318767455</v>
          </cell>
          <cell r="I1689">
            <v>11.608880937499999</v>
          </cell>
          <cell r="J1689">
            <v>0</v>
          </cell>
          <cell r="K1689">
            <v>0</v>
          </cell>
          <cell r="L1689">
            <v>0</v>
          </cell>
          <cell r="M1689">
            <v>0</v>
          </cell>
          <cell r="N1689">
            <v>7.3571177793587891E-2</v>
          </cell>
          <cell r="O1689">
            <v>13700.393947523291</v>
          </cell>
          <cell r="P1689">
            <v>39288.599263852884</v>
          </cell>
          <cell r="Q1689">
            <v>60861.319323600692</v>
          </cell>
          <cell r="R1689">
            <v>78727.346766173199</v>
          </cell>
          <cell r="S1689">
            <v>167817.19063149256</v>
          </cell>
          <cell r="T1689">
            <v>1490.6991392999744</v>
          </cell>
          <cell r="U1689">
            <v>1574.7392793099493</v>
          </cell>
          <cell r="V1689">
            <v>1601.2133832365821</v>
          </cell>
          <cell r="W1689">
            <v>1634.3234957138106</v>
          </cell>
          <cell r="X1689">
            <v>1748.9325717686668</v>
          </cell>
          <cell r="Y1689">
            <v>473.21570974949742</v>
          </cell>
          <cell r="Z1689">
            <v>517.33303582372105</v>
          </cell>
          <cell r="AA1689">
            <v>531.84468698120588</v>
          </cell>
          <cell r="AB1689">
            <v>537.29243693539263</v>
          </cell>
          <cell r="AC1689">
            <v>630.92915361598307</v>
          </cell>
          <cell r="AD1689">
            <v>114.17132777033817</v>
          </cell>
          <cell r="AE1689">
            <v>146.7841054134428</v>
          </cell>
          <cell r="AF1689">
            <v>145.53133002339277</v>
          </cell>
          <cell r="AG1689">
            <v>149.17429127984298</v>
          </cell>
          <cell r="AH1689">
            <v>154.80916860279575</v>
          </cell>
        </row>
        <row r="1690">
          <cell r="B1690">
            <v>5625</v>
          </cell>
          <cell r="C1690" t="str">
            <v>MD</v>
          </cell>
          <cell r="D1690" t="str">
            <v>Municipal</v>
          </cell>
          <cell r="E1690">
            <v>1.3515857778464266E-2</v>
          </cell>
          <cell r="F1690">
            <v>1</v>
          </cell>
          <cell r="G1690">
            <v>12463.644948064211</v>
          </cell>
          <cell r="H1690">
            <v>12463.644948064211</v>
          </cell>
          <cell r="I1690">
            <v>11.608880937499999</v>
          </cell>
          <cell r="J1690">
            <v>10506.7</v>
          </cell>
          <cell r="K1690">
            <v>105592</v>
          </cell>
          <cell r="L1690">
            <v>8472</v>
          </cell>
          <cell r="M1690">
            <v>8.8325770213368432E-2</v>
          </cell>
          <cell r="N1690">
            <v>8.8325770213368432E-2</v>
          </cell>
          <cell r="O1690">
            <v>13700.393947523291</v>
          </cell>
          <cell r="P1690">
            <v>39288.599263852884</v>
          </cell>
          <cell r="Q1690">
            <v>60861.319323600692</v>
          </cell>
          <cell r="R1690">
            <v>78727.346766173199</v>
          </cell>
          <cell r="S1690">
            <v>167817.19063149256</v>
          </cell>
          <cell r="T1690">
            <v>1490.6991392999744</v>
          </cell>
          <cell r="U1690">
            <v>1574.7392793099493</v>
          </cell>
          <cell r="V1690">
            <v>1601.2133832365821</v>
          </cell>
          <cell r="W1690">
            <v>1634.3234957138106</v>
          </cell>
          <cell r="X1690">
            <v>1748.9325717686668</v>
          </cell>
          <cell r="Y1690">
            <v>473.21570974949742</v>
          </cell>
          <cell r="Z1690">
            <v>517.33303582372105</v>
          </cell>
          <cell r="AA1690">
            <v>531.84468698120588</v>
          </cell>
          <cell r="AB1690">
            <v>537.29243693539263</v>
          </cell>
          <cell r="AC1690">
            <v>630.92915361598307</v>
          </cell>
          <cell r="AD1690">
            <v>114.17132777033817</v>
          </cell>
          <cell r="AE1690">
            <v>146.7841054134428</v>
          </cell>
          <cell r="AF1690">
            <v>145.53133002339277</v>
          </cell>
          <cell r="AG1690">
            <v>149.17429127984298</v>
          </cell>
          <cell r="AH1690">
            <v>154.80916860279575</v>
          </cell>
        </row>
        <row r="1691">
          <cell r="B1691">
            <v>7908</v>
          </cell>
          <cell r="C1691" t="str">
            <v>MD</v>
          </cell>
          <cell r="D1691" t="str">
            <v>Municipal</v>
          </cell>
          <cell r="E1691">
            <v>1.3515857778464266E-2</v>
          </cell>
          <cell r="F1691">
            <v>1</v>
          </cell>
          <cell r="G1691">
            <v>10591.545521538152</v>
          </cell>
          <cell r="H1691">
            <v>10591.545521538152</v>
          </cell>
          <cell r="I1691">
            <v>11.608880937499999</v>
          </cell>
          <cell r="J1691">
            <v>12454.6</v>
          </cell>
          <cell r="K1691">
            <v>158100</v>
          </cell>
          <cell r="L1691">
            <v>14927</v>
          </cell>
          <cell r="M1691">
            <v>6.5624103801083175E-2</v>
          </cell>
          <cell r="N1691">
            <v>6.5624103801083175E-2</v>
          </cell>
          <cell r="O1691">
            <v>13700.393947523291</v>
          </cell>
          <cell r="P1691">
            <v>39288.599263852884</v>
          </cell>
          <cell r="Q1691">
            <v>60861.319323600692</v>
          </cell>
          <cell r="R1691">
            <v>78727.346766173199</v>
          </cell>
          <cell r="S1691">
            <v>167817.19063149256</v>
          </cell>
          <cell r="T1691">
            <v>1490.6991392999744</v>
          </cell>
          <cell r="U1691">
            <v>1574.7392793099493</v>
          </cell>
          <cell r="V1691">
            <v>1601.2133832365821</v>
          </cell>
          <cell r="W1691">
            <v>1634.3234957138106</v>
          </cell>
          <cell r="X1691">
            <v>1748.9325717686668</v>
          </cell>
          <cell r="Y1691">
            <v>473.21570974949742</v>
          </cell>
          <cell r="Z1691">
            <v>517.33303582372105</v>
          </cell>
          <cell r="AA1691">
            <v>531.84468698120588</v>
          </cell>
          <cell r="AB1691">
            <v>537.29243693539263</v>
          </cell>
          <cell r="AC1691">
            <v>630.92915361598307</v>
          </cell>
          <cell r="AD1691">
            <v>114.17132777033817</v>
          </cell>
          <cell r="AE1691">
            <v>146.7841054134428</v>
          </cell>
          <cell r="AF1691">
            <v>145.53133002339277</v>
          </cell>
          <cell r="AG1691">
            <v>149.17429127984298</v>
          </cell>
          <cell r="AH1691">
            <v>154.80916860279575</v>
          </cell>
        </row>
        <row r="1692">
          <cell r="B1692">
            <v>18901</v>
          </cell>
          <cell r="C1692" t="str">
            <v>MD</v>
          </cell>
          <cell r="D1692" t="str">
            <v>Municipal</v>
          </cell>
          <cell r="E1692">
            <v>1.3515857778464266E-2</v>
          </cell>
          <cell r="F1692">
            <v>0</v>
          </cell>
          <cell r="G1692">
            <v>0</v>
          </cell>
          <cell r="H1692">
            <v>4611.0380939204724</v>
          </cell>
          <cell r="I1692">
            <v>11.608880937499999</v>
          </cell>
          <cell r="J1692">
            <v>0</v>
          </cell>
          <cell r="K1692">
            <v>0</v>
          </cell>
          <cell r="L1692">
            <v>0</v>
          </cell>
          <cell r="M1692">
            <v>0</v>
          </cell>
          <cell r="N1692">
            <v>3.0789974802890318E-2</v>
          </cell>
          <cell r="O1692">
            <v>13700.393947523291</v>
          </cell>
          <cell r="P1692">
            <v>39288.599263852884</v>
          </cell>
          <cell r="Q1692">
            <v>60861.319323600692</v>
          </cell>
          <cell r="R1692">
            <v>78727.346766173199</v>
          </cell>
          <cell r="S1692">
            <v>167817.19063149256</v>
          </cell>
          <cell r="T1692">
            <v>1490.6991392999744</v>
          </cell>
          <cell r="U1692">
            <v>1574.7392793099493</v>
          </cell>
          <cell r="V1692">
            <v>1601.2133832365821</v>
          </cell>
          <cell r="W1692">
            <v>1634.3234957138106</v>
          </cell>
          <cell r="X1692">
            <v>1748.9325717686668</v>
          </cell>
          <cell r="Y1692">
            <v>473.21570974949742</v>
          </cell>
          <cell r="Z1692">
            <v>517.33303582372105</v>
          </cell>
          <cell r="AA1692">
            <v>531.84468698120588</v>
          </cell>
          <cell r="AB1692">
            <v>537.29243693539263</v>
          </cell>
          <cell r="AC1692">
            <v>630.92915361598307</v>
          </cell>
          <cell r="AD1692">
            <v>114.17132777033817</v>
          </cell>
          <cell r="AE1692">
            <v>146.7841054134428</v>
          </cell>
          <cell r="AF1692">
            <v>145.53133002339277</v>
          </cell>
          <cell r="AG1692">
            <v>149.17429127984298</v>
          </cell>
          <cell r="AH1692">
            <v>154.80916860279575</v>
          </cell>
        </row>
        <row r="1693">
          <cell r="B1693">
            <v>1615</v>
          </cell>
          <cell r="C1693" t="str">
            <v>MD</v>
          </cell>
          <cell r="D1693" t="str">
            <v>Municipal</v>
          </cell>
          <cell r="E1693">
            <v>1.3515857778464266E-2</v>
          </cell>
          <cell r="F1693">
            <v>0</v>
          </cell>
          <cell r="G1693">
            <v>0</v>
          </cell>
          <cell r="H1693">
            <v>4611.0380939204724</v>
          </cell>
          <cell r="I1693">
            <v>11.608880937499999</v>
          </cell>
          <cell r="J1693">
            <v>0</v>
          </cell>
          <cell r="K1693">
            <v>0</v>
          </cell>
          <cell r="L1693">
            <v>0</v>
          </cell>
          <cell r="M1693">
            <v>0</v>
          </cell>
          <cell r="N1693">
            <v>3.0789974802890318E-2</v>
          </cell>
          <cell r="O1693">
            <v>13700.393947523291</v>
          </cell>
          <cell r="P1693">
            <v>39288.599263852884</v>
          </cell>
          <cell r="Q1693">
            <v>60861.319323600692</v>
          </cell>
          <cell r="R1693">
            <v>78727.346766173199</v>
          </cell>
          <cell r="S1693">
            <v>167817.19063149256</v>
          </cell>
          <cell r="T1693">
            <v>1490.6991392999744</v>
          </cell>
          <cell r="U1693">
            <v>1574.7392793099493</v>
          </cell>
          <cell r="V1693">
            <v>1601.2133832365821</v>
          </cell>
          <cell r="W1693">
            <v>1634.3234957138106</v>
          </cell>
          <cell r="X1693">
            <v>1748.9325717686668</v>
          </cell>
          <cell r="Y1693">
            <v>473.21570974949742</v>
          </cell>
          <cell r="Z1693">
            <v>517.33303582372105</v>
          </cell>
          <cell r="AA1693">
            <v>531.84468698120588</v>
          </cell>
          <cell r="AB1693">
            <v>537.29243693539263</v>
          </cell>
          <cell r="AC1693">
            <v>630.92915361598307</v>
          </cell>
          <cell r="AD1693">
            <v>114.17132777033817</v>
          </cell>
          <cell r="AE1693">
            <v>146.7841054134428</v>
          </cell>
          <cell r="AF1693">
            <v>145.53133002339277</v>
          </cell>
          <cell r="AG1693">
            <v>149.17429127984298</v>
          </cell>
          <cell r="AH1693">
            <v>154.80916860279575</v>
          </cell>
        </row>
        <row r="1694">
          <cell r="B1694">
            <v>20729</v>
          </cell>
          <cell r="C1694" t="str">
            <v>MD</v>
          </cell>
          <cell r="D1694" t="str">
            <v>Municipal</v>
          </cell>
          <cell r="E1694">
            <v>1.3515857778464266E-2</v>
          </cell>
          <cell r="F1694">
            <v>0</v>
          </cell>
          <cell r="G1694">
            <v>0</v>
          </cell>
          <cell r="H1694">
            <v>4611.0380939204724</v>
          </cell>
          <cell r="I1694">
            <v>11.608880937499999</v>
          </cell>
          <cell r="J1694">
            <v>0</v>
          </cell>
          <cell r="K1694">
            <v>0</v>
          </cell>
          <cell r="L1694">
            <v>0</v>
          </cell>
          <cell r="M1694">
            <v>0</v>
          </cell>
          <cell r="N1694">
            <v>3.0789974802890318E-2</v>
          </cell>
          <cell r="O1694">
            <v>13700.393947523291</v>
          </cell>
          <cell r="P1694">
            <v>39288.599263852884</v>
          </cell>
          <cell r="Q1694">
            <v>60861.319323600692</v>
          </cell>
          <cell r="R1694">
            <v>78727.346766173199</v>
          </cell>
          <cell r="S1694">
            <v>167817.19063149256</v>
          </cell>
          <cell r="T1694">
            <v>1490.6991392999744</v>
          </cell>
          <cell r="U1694">
            <v>1574.7392793099493</v>
          </cell>
          <cell r="V1694">
            <v>1601.2133832365821</v>
          </cell>
          <cell r="W1694">
            <v>1634.3234957138106</v>
          </cell>
          <cell r="X1694">
            <v>1748.9325717686668</v>
          </cell>
          <cell r="Y1694">
            <v>473.21570974949742</v>
          </cell>
          <cell r="Z1694">
            <v>517.33303582372105</v>
          </cell>
          <cell r="AA1694">
            <v>531.84468698120588</v>
          </cell>
          <cell r="AB1694">
            <v>537.29243693539263</v>
          </cell>
          <cell r="AC1694">
            <v>630.92915361598307</v>
          </cell>
          <cell r="AD1694">
            <v>114.17132777033817</v>
          </cell>
          <cell r="AE1694">
            <v>146.7841054134428</v>
          </cell>
          <cell r="AF1694">
            <v>145.53133002339277</v>
          </cell>
          <cell r="AG1694">
            <v>149.17429127984298</v>
          </cell>
          <cell r="AH1694">
            <v>154.80916860279575</v>
          </cell>
        </row>
        <row r="1695">
          <cell r="B1695">
            <v>50043</v>
          </cell>
          <cell r="C1695" t="str">
            <v>MD</v>
          </cell>
          <cell r="D1695" t="str">
            <v>Retail Power Marketer</v>
          </cell>
          <cell r="E1695">
            <v>1.3515857778464266E-2</v>
          </cell>
          <cell r="F1695">
            <v>0</v>
          </cell>
          <cell r="G1695">
            <v>0</v>
          </cell>
          <cell r="H1695">
            <v>7105.5491790599644</v>
          </cell>
          <cell r="I1695">
            <v>11.608880937499999</v>
          </cell>
          <cell r="J1695">
            <v>0</v>
          </cell>
          <cell r="K1695">
            <v>0</v>
          </cell>
          <cell r="L1695">
            <v>0</v>
          </cell>
          <cell r="M1695">
            <v>0</v>
          </cell>
          <cell r="N1695">
            <v>5.8162036315138999E-2</v>
          </cell>
          <cell r="O1695">
            <v>13700.393947523291</v>
          </cell>
          <cell r="P1695">
            <v>39288.599263852884</v>
          </cell>
          <cell r="Q1695">
            <v>60861.319323600692</v>
          </cell>
          <cell r="R1695">
            <v>78727.346766173199</v>
          </cell>
          <cell r="S1695">
            <v>167817.19063149256</v>
          </cell>
          <cell r="T1695">
            <v>1490.6991392999744</v>
          </cell>
          <cell r="U1695">
            <v>1574.7392793099493</v>
          </cell>
          <cell r="V1695">
            <v>1601.2133832365821</v>
          </cell>
          <cell r="W1695">
            <v>1634.3234957138106</v>
          </cell>
          <cell r="X1695">
            <v>1748.9325717686668</v>
          </cell>
          <cell r="Y1695">
            <v>473.21570974949742</v>
          </cell>
          <cell r="Z1695">
            <v>517.33303582372105</v>
          </cell>
          <cell r="AA1695">
            <v>531.84468698120588</v>
          </cell>
          <cell r="AB1695">
            <v>537.29243693539263</v>
          </cell>
          <cell r="AC1695">
            <v>630.92915361598307</v>
          </cell>
          <cell r="AD1695">
            <v>114.17132777033817</v>
          </cell>
          <cell r="AE1695">
            <v>146.7841054134428</v>
          </cell>
          <cell r="AF1695">
            <v>145.53133002339277</v>
          </cell>
          <cell r="AG1695">
            <v>149.17429127984298</v>
          </cell>
          <cell r="AH1695">
            <v>154.80916860279575</v>
          </cell>
        </row>
        <row r="1696">
          <cell r="B1696">
            <v>56876</v>
          </cell>
          <cell r="C1696" t="str">
            <v>MD</v>
          </cell>
          <cell r="D1696" t="str">
            <v>Retail Power Marketer</v>
          </cell>
          <cell r="E1696">
            <v>1.3515857778464266E-2</v>
          </cell>
          <cell r="F1696">
            <v>1</v>
          </cell>
          <cell r="G1696">
            <v>11845.521774856205</v>
          </cell>
          <cell r="H1696">
            <v>11845.521774856205</v>
          </cell>
          <cell r="I1696">
            <v>11.608880937499999</v>
          </cell>
          <cell r="J1696">
            <v>7926.5</v>
          </cell>
          <cell r="K1696">
            <v>72080</v>
          </cell>
          <cell r="L1696">
            <v>6085</v>
          </cell>
          <cell r="M1696">
            <v>9.8207817896000971E-2</v>
          </cell>
          <cell r="N1696">
            <v>9.8207817896000971E-2</v>
          </cell>
          <cell r="O1696">
            <v>13700.393947523291</v>
          </cell>
          <cell r="P1696">
            <v>39288.599263852884</v>
          </cell>
          <cell r="Q1696">
            <v>60861.319323600692</v>
          </cell>
          <cell r="R1696">
            <v>78727.346766173199</v>
          </cell>
          <cell r="S1696">
            <v>167817.19063149256</v>
          </cell>
          <cell r="T1696">
            <v>1490.6991392999744</v>
          </cell>
          <cell r="U1696">
            <v>1574.7392793099493</v>
          </cell>
          <cell r="V1696">
            <v>1601.2133832365821</v>
          </cell>
          <cell r="W1696">
            <v>1634.3234957138106</v>
          </cell>
          <cell r="X1696">
            <v>1748.9325717686668</v>
          </cell>
          <cell r="Y1696">
            <v>473.21570974949742</v>
          </cell>
          <cell r="Z1696">
            <v>517.33303582372105</v>
          </cell>
          <cell r="AA1696">
            <v>531.84468698120588</v>
          </cell>
          <cell r="AB1696">
            <v>537.29243693539263</v>
          </cell>
          <cell r="AC1696">
            <v>630.92915361598307</v>
          </cell>
          <cell r="AD1696">
            <v>114.17132777033817</v>
          </cell>
          <cell r="AE1696">
            <v>146.7841054134428</v>
          </cell>
          <cell r="AF1696">
            <v>145.53133002339277</v>
          </cell>
          <cell r="AG1696">
            <v>149.17429127984298</v>
          </cell>
          <cell r="AH1696">
            <v>154.80916860279575</v>
          </cell>
        </row>
        <row r="1697">
          <cell r="B1697">
            <v>4100</v>
          </cell>
          <cell r="C1697" t="str">
            <v>MD</v>
          </cell>
          <cell r="D1697" t="str">
            <v>Retail Power Marketer</v>
          </cell>
          <cell r="E1697">
            <v>1.3515857778464266E-2</v>
          </cell>
          <cell r="F1697">
            <v>1</v>
          </cell>
          <cell r="G1697">
            <v>9958.9631787619492</v>
          </cell>
          <cell r="H1697">
            <v>9958.9631787619492</v>
          </cell>
          <cell r="I1697">
            <v>11.608880937499999</v>
          </cell>
          <cell r="J1697">
            <v>88790</v>
          </cell>
          <cell r="K1697">
            <v>1032376</v>
          </cell>
          <cell r="L1697">
            <v>103663</v>
          </cell>
          <cell r="M1697">
            <v>7.2017426697745052E-2</v>
          </cell>
          <cell r="N1697">
            <v>7.2017426697745052E-2</v>
          </cell>
          <cell r="O1697">
            <v>13700.393947523291</v>
          </cell>
          <cell r="P1697">
            <v>39288.599263852884</v>
          </cell>
          <cell r="Q1697">
            <v>60861.319323600692</v>
          </cell>
          <cell r="R1697">
            <v>78727.346766173199</v>
          </cell>
          <cell r="S1697">
            <v>167817.19063149256</v>
          </cell>
          <cell r="T1697">
            <v>1490.6991392999744</v>
          </cell>
          <cell r="U1697">
            <v>1574.7392793099493</v>
          </cell>
          <cell r="V1697">
            <v>1601.2133832365821</v>
          </cell>
          <cell r="W1697">
            <v>1634.3234957138106</v>
          </cell>
          <cell r="X1697">
            <v>1748.9325717686668</v>
          </cell>
          <cell r="Y1697">
            <v>473.21570974949742</v>
          </cell>
          <cell r="Z1697">
            <v>517.33303582372105</v>
          </cell>
          <cell r="AA1697">
            <v>531.84468698120588</v>
          </cell>
          <cell r="AB1697">
            <v>537.29243693539263</v>
          </cell>
          <cell r="AC1697">
            <v>630.92915361598307</v>
          </cell>
          <cell r="AD1697">
            <v>114.17132777033817</v>
          </cell>
          <cell r="AE1697">
            <v>146.7841054134428</v>
          </cell>
          <cell r="AF1697">
            <v>145.53133002339277</v>
          </cell>
          <cell r="AG1697">
            <v>149.17429127984298</v>
          </cell>
          <cell r="AH1697">
            <v>154.80916860279575</v>
          </cell>
        </row>
        <row r="1698">
          <cell r="B1698">
            <v>4191</v>
          </cell>
          <cell r="C1698" t="str">
            <v>MD</v>
          </cell>
          <cell r="D1698" t="str">
            <v>Retail Power Marketer</v>
          </cell>
          <cell r="E1698">
            <v>0.20917795158228208</v>
          </cell>
          <cell r="F1698">
            <v>0</v>
          </cell>
          <cell r="G1698">
            <v>0</v>
          </cell>
          <cell r="H1698">
            <v>7105.5491790599644</v>
          </cell>
          <cell r="I1698">
            <v>11.608880937499999</v>
          </cell>
          <cell r="J1698">
            <v>0</v>
          </cell>
          <cell r="K1698">
            <v>0</v>
          </cell>
          <cell r="L1698">
            <v>0</v>
          </cell>
          <cell r="M1698">
            <v>0</v>
          </cell>
          <cell r="N1698">
            <v>5.8162036315138999E-2</v>
          </cell>
          <cell r="O1698">
            <v>13700.393947523291</v>
          </cell>
          <cell r="P1698">
            <v>39288.599263852884</v>
          </cell>
          <cell r="Q1698">
            <v>60861.319323600692</v>
          </cell>
          <cell r="R1698">
            <v>78727.346766173199</v>
          </cell>
          <cell r="S1698">
            <v>167817.19063149256</v>
          </cell>
          <cell r="T1698">
            <v>1490.6991392999744</v>
          </cell>
          <cell r="U1698">
            <v>1574.7392793099493</v>
          </cell>
          <cell r="V1698">
            <v>1601.2133832365821</v>
          </cell>
          <cell r="W1698">
            <v>1634.3234957138106</v>
          </cell>
          <cell r="X1698">
            <v>1748.9325717686668</v>
          </cell>
          <cell r="Y1698">
            <v>473.21570974949742</v>
          </cell>
          <cell r="Z1698">
            <v>517.33303582372105</v>
          </cell>
          <cell r="AA1698">
            <v>531.84468698120588</v>
          </cell>
          <cell r="AB1698">
            <v>537.29243693539263</v>
          </cell>
          <cell r="AC1698">
            <v>630.92915361598307</v>
          </cell>
          <cell r="AD1698">
            <v>114.17132777033817</v>
          </cell>
          <cell r="AE1698">
            <v>146.7841054134428</v>
          </cell>
          <cell r="AF1698">
            <v>145.53133002339277</v>
          </cell>
          <cell r="AG1698">
            <v>149.17429127984298</v>
          </cell>
          <cell r="AH1698">
            <v>154.80916860279575</v>
          </cell>
        </row>
        <row r="1699">
          <cell r="B1699">
            <v>6458</v>
          </cell>
          <cell r="C1699" t="str">
            <v>MD</v>
          </cell>
          <cell r="D1699" t="str">
            <v>Retail Power Marketer</v>
          </cell>
          <cell r="E1699">
            <v>1.3515857778464266E-2</v>
          </cell>
          <cell r="F1699">
            <v>1</v>
          </cell>
          <cell r="G1699">
            <v>10357.390162284279</v>
          </cell>
          <cell r="H1699">
            <v>10357.390162284279</v>
          </cell>
          <cell r="I1699">
            <v>11.608880937499999</v>
          </cell>
          <cell r="J1699">
            <v>388714.30000000005</v>
          </cell>
          <cell r="K1699">
            <v>7326186</v>
          </cell>
          <cell r="L1699">
            <v>707339</v>
          </cell>
          <cell r="M1699">
            <v>3.9608239430256938E-2</v>
          </cell>
          <cell r="N1699">
            <v>3.9608239430256938E-2</v>
          </cell>
          <cell r="O1699">
            <v>13700.393947523291</v>
          </cell>
          <cell r="P1699">
            <v>39288.599263852884</v>
          </cell>
          <cell r="Q1699">
            <v>60861.319323600692</v>
          </cell>
          <cell r="R1699">
            <v>78727.346766173199</v>
          </cell>
          <cell r="S1699">
            <v>167817.19063149256</v>
          </cell>
          <cell r="T1699">
            <v>1490.6991392999744</v>
          </cell>
          <cell r="U1699">
            <v>1574.7392793099493</v>
          </cell>
          <cell r="V1699">
            <v>1601.2133832365821</v>
          </cell>
          <cell r="W1699">
            <v>1634.3234957138106</v>
          </cell>
          <cell r="X1699">
            <v>1748.9325717686668</v>
          </cell>
          <cell r="Y1699">
            <v>473.21570974949742</v>
          </cell>
          <cell r="Z1699">
            <v>517.33303582372105</v>
          </cell>
          <cell r="AA1699">
            <v>531.84468698120588</v>
          </cell>
          <cell r="AB1699">
            <v>537.29243693539263</v>
          </cell>
          <cell r="AC1699">
            <v>630.92915361598307</v>
          </cell>
          <cell r="AD1699">
            <v>114.17132777033817</v>
          </cell>
          <cell r="AE1699">
            <v>146.7841054134428</v>
          </cell>
          <cell r="AF1699">
            <v>145.53133002339277</v>
          </cell>
          <cell r="AG1699">
            <v>149.17429127984298</v>
          </cell>
          <cell r="AH1699">
            <v>154.80916860279575</v>
          </cell>
        </row>
        <row r="1700">
          <cell r="B1700">
            <v>7279</v>
          </cell>
          <cell r="C1700" t="str">
            <v>MD</v>
          </cell>
          <cell r="D1700" t="str">
            <v>Retail Power Marketer</v>
          </cell>
          <cell r="E1700">
            <v>1.3515857778464266E-2</v>
          </cell>
          <cell r="F1700">
            <v>1</v>
          </cell>
          <cell r="G1700">
            <v>12952.947827280392</v>
          </cell>
          <cell r="H1700">
            <v>12952.947827280392</v>
          </cell>
          <cell r="I1700">
            <v>11.608880937499999</v>
          </cell>
          <cell r="J1700">
            <v>506688.3</v>
          </cell>
          <cell r="K1700">
            <v>3963887</v>
          </cell>
          <cell r="L1700">
            <v>306022</v>
          </cell>
          <cell r="M1700">
            <v>0.11707130512371632</v>
          </cell>
          <cell r="N1700">
            <v>0.11707130512371632</v>
          </cell>
          <cell r="O1700">
            <v>13700.393947523291</v>
          </cell>
          <cell r="P1700">
            <v>39288.599263852884</v>
          </cell>
          <cell r="Q1700">
            <v>60861.319323600692</v>
          </cell>
          <cell r="R1700">
            <v>78727.346766173199</v>
          </cell>
          <cell r="S1700">
            <v>167817.19063149256</v>
          </cell>
          <cell r="T1700">
            <v>1490.6991392999744</v>
          </cell>
          <cell r="U1700">
            <v>1574.7392793099493</v>
          </cell>
          <cell r="V1700">
            <v>1601.2133832365821</v>
          </cell>
          <cell r="W1700">
            <v>1634.3234957138106</v>
          </cell>
          <cell r="X1700">
            <v>1748.9325717686668</v>
          </cell>
          <cell r="Y1700">
            <v>473.21570974949742</v>
          </cell>
          <cell r="Z1700">
            <v>517.33303582372105</v>
          </cell>
          <cell r="AA1700">
            <v>531.84468698120588</v>
          </cell>
          <cell r="AB1700">
            <v>537.29243693539263</v>
          </cell>
          <cell r="AC1700">
            <v>630.92915361598307</v>
          </cell>
          <cell r="AD1700">
            <v>114.17132777033817</v>
          </cell>
          <cell r="AE1700">
            <v>146.7841054134428</v>
          </cell>
          <cell r="AF1700">
            <v>145.53133002339277</v>
          </cell>
          <cell r="AG1700">
            <v>149.17429127984298</v>
          </cell>
          <cell r="AH1700">
            <v>154.80916860279575</v>
          </cell>
        </row>
        <row r="1701">
          <cell r="B1701">
            <v>13374</v>
          </cell>
          <cell r="C1701" t="str">
            <v>MD</v>
          </cell>
          <cell r="D1701" t="str">
            <v>Retail Power Marketer</v>
          </cell>
          <cell r="E1701">
            <v>1.3515857778464266E-2</v>
          </cell>
          <cell r="F1701">
            <v>1</v>
          </cell>
          <cell r="G1701">
            <v>12202.776381870008</v>
          </cell>
          <cell r="H1701">
            <v>12202.776381870008</v>
          </cell>
          <cell r="I1701">
            <v>11.608880937499999</v>
          </cell>
          <cell r="J1701">
            <v>949668</v>
          </cell>
          <cell r="K1701">
            <v>11631479</v>
          </cell>
          <cell r="L1701">
            <v>953183</v>
          </cell>
          <cell r="M1701">
            <v>7.0230393271243599E-2</v>
          </cell>
          <cell r="N1701">
            <v>7.0230393271243599E-2</v>
          </cell>
          <cell r="O1701">
            <v>13700.393947523291</v>
          </cell>
          <cell r="P1701">
            <v>39288.599263852884</v>
          </cell>
          <cell r="Q1701">
            <v>60861.319323600692</v>
          </cell>
          <cell r="R1701">
            <v>78727.346766173199</v>
          </cell>
          <cell r="S1701">
            <v>167817.19063149256</v>
          </cell>
          <cell r="T1701">
            <v>1490.6991392999744</v>
          </cell>
          <cell r="U1701">
            <v>1574.7392793099493</v>
          </cell>
          <cell r="V1701">
            <v>1601.2133832365821</v>
          </cell>
          <cell r="W1701">
            <v>1634.3234957138106</v>
          </cell>
          <cell r="X1701">
            <v>1748.9325717686668</v>
          </cell>
          <cell r="Y1701">
            <v>473.21570974949742</v>
          </cell>
          <cell r="Z1701">
            <v>517.33303582372105</v>
          </cell>
          <cell r="AA1701">
            <v>531.84468698120588</v>
          </cell>
          <cell r="AB1701">
            <v>537.29243693539263</v>
          </cell>
          <cell r="AC1701">
            <v>630.92915361598307</v>
          </cell>
          <cell r="AD1701">
            <v>114.17132777033817</v>
          </cell>
          <cell r="AE1701">
            <v>146.7841054134428</v>
          </cell>
          <cell r="AF1701">
            <v>145.53133002339277</v>
          </cell>
          <cell r="AG1701">
            <v>149.17429127984298</v>
          </cell>
          <cell r="AH1701">
            <v>154.80916860279575</v>
          </cell>
        </row>
        <row r="1702">
          <cell r="B1702">
            <v>16840</v>
          </cell>
          <cell r="C1702" t="str">
            <v>MD</v>
          </cell>
          <cell r="D1702" t="str">
            <v>Retail Power Marketer</v>
          </cell>
          <cell r="E1702">
            <v>1.3515857778464266E-2</v>
          </cell>
          <cell r="F1702">
            <v>0</v>
          </cell>
          <cell r="G1702">
            <v>0</v>
          </cell>
          <cell r="H1702">
            <v>7105.5491790599644</v>
          </cell>
          <cell r="I1702">
            <v>11.608880937499999</v>
          </cell>
          <cell r="J1702">
            <v>0</v>
          </cell>
          <cell r="K1702">
            <v>0</v>
          </cell>
          <cell r="L1702">
            <v>0</v>
          </cell>
          <cell r="M1702">
            <v>0</v>
          </cell>
          <cell r="N1702">
            <v>5.8162036315138999E-2</v>
          </cell>
          <cell r="O1702">
            <v>13700.393947523291</v>
          </cell>
          <cell r="P1702">
            <v>39288.599263852884</v>
          </cell>
          <cell r="Q1702">
            <v>60861.319323600692</v>
          </cell>
          <cell r="R1702">
            <v>78727.346766173199</v>
          </cell>
          <cell r="S1702">
            <v>167817.19063149256</v>
          </cell>
          <cell r="T1702">
            <v>1490.6991392999744</v>
          </cell>
          <cell r="U1702">
            <v>1574.7392793099493</v>
          </cell>
          <cell r="V1702">
            <v>1601.2133832365821</v>
          </cell>
          <cell r="W1702">
            <v>1634.3234957138106</v>
          </cell>
          <cell r="X1702">
            <v>1748.9325717686668</v>
          </cell>
          <cell r="Y1702">
            <v>473.21570974949742</v>
          </cell>
          <cell r="Z1702">
            <v>517.33303582372105</v>
          </cell>
          <cell r="AA1702">
            <v>531.84468698120588</v>
          </cell>
          <cell r="AB1702">
            <v>537.29243693539263</v>
          </cell>
          <cell r="AC1702">
            <v>630.92915361598307</v>
          </cell>
          <cell r="AD1702">
            <v>114.17132777033817</v>
          </cell>
          <cell r="AE1702">
            <v>146.7841054134428</v>
          </cell>
          <cell r="AF1702">
            <v>145.53133002339277</v>
          </cell>
          <cell r="AG1702">
            <v>149.17429127984298</v>
          </cell>
          <cell r="AH1702">
            <v>154.80916860279575</v>
          </cell>
        </row>
        <row r="1703">
          <cell r="B1703">
            <v>17710</v>
          </cell>
          <cell r="C1703" t="str">
            <v>MD</v>
          </cell>
          <cell r="D1703" t="str">
            <v>Retail Power Marketer</v>
          </cell>
          <cell r="E1703">
            <v>1.3515857778464266E-2</v>
          </cell>
          <cell r="F1703">
            <v>1</v>
          </cell>
          <cell r="G1703">
            <v>10687.856875409529</v>
          </cell>
          <cell r="H1703">
            <v>10687.856875409529</v>
          </cell>
          <cell r="I1703">
            <v>11.608880937499999</v>
          </cell>
          <cell r="J1703">
            <v>114643</v>
          </cell>
          <cell r="K1703">
            <v>913427</v>
          </cell>
          <cell r="L1703">
            <v>85464</v>
          </cell>
          <cell r="M1703">
            <v>0.11247456358821231</v>
          </cell>
          <cell r="N1703">
            <v>0.11247456358821231</v>
          </cell>
          <cell r="O1703">
            <v>13700.393947523291</v>
          </cell>
          <cell r="P1703">
            <v>39288.599263852884</v>
          </cell>
          <cell r="Q1703">
            <v>60861.319323600692</v>
          </cell>
          <cell r="R1703">
            <v>78727.346766173199</v>
          </cell>
          <cell r="S1703">
            <v>167817.19063149256</v>
          </cell>
          <cell r="T1703">
            <v>1490.6991392999744</v>
          </cell>
          <cell r="U1703">
            <v>1574.7392793099493</v>
          </cell>
          <cell r="V1703">
            <v>1601.2133832365821</v>
          </cell>
          <cell r="W1703">
            <v>1634.3234957138106</v>
          </cell>
          <cell r="X1703">
            <v>1748.9325717686668</v>
          </cell>
          <cell r="Y1703">
            <v>473.21570974949742</v>
          </cell>
          <cell r="Z1703">
            <v>517.33303582372105</v>
          </cell>
          <cell r="AA1703">
            <v>531.84468698120588</v>
          </cell>
          <cell r="AB1703">
            <v>537.29243693539263</v>
          </cell>
          <cell r="AC1703">
            <v>630.92915361598307</v>
          </cell>
          <cell r="AD1703">
            <v>114.17132777033817</v>
          </cell>
          <cell r="AE1703">
            <v>146.7841054134428</v>
          </cell>
          <cell r="AF1703">
            <v>145.53133002339277</v>
          </cell>
          <cell r="AG1703">
            <v>149.17429127984298</v>
          </cell>
          <cell r="AH1703">
            <v>154.80916860279575</v>
          </cell>
        </row>
        <row r="1704">
          <cell r="B1704">
            <v>18193</v>
          </cell>
          <cell r="C1704" t="str">
            <v>MD</v>
          </cell>
          <cell r="D1704" t="str">
            <v>Retail Power Marketer</v>
          </cell>
          <cell r="E1704">
            <v>1.3515857778464266E-2</v>
          </cell>
          <cell r="F1704">
            <v>0</v>
          </cell>
          <cell r="G1704">
            <v>0</v>
          </cell>
          <cell r="H1704">
            <v>7105.5491790599644</v>
          </cell>
          <cell r="I1704">
            <v>11.608880937499999</v>
          </cell>
          <cell r="J1704">
            <v>0</v>
          </cell>
          <cell r="K1704">
            <v>0</v>
          </cell>
          <cell r="L1704">
            <v>0</v>
          </cell>
          <cell r="M1704">
            <v>0</v>
          </cell>
          <cell r="N1704">
            <v>5.8162036315138999E-2</v>
          </cell>
          <cell r="O1704">
            <v>13700.393947523291</v>
          </cell>
          <cell r="P1704">
            <v>39288.599263852884</v>
          </cell>
          <cell r="Q1704">
            <v>60861.319323600692</v>
          </cell>
          <cell r="R1704">
            <v>78727.346766173199</v>
          </cell>
          <cell r="S1704">
            <v>167817.19063149256</v>
          </cell>
          <cell r="T1704">
            <v>1490.6991392999744</v>
          </cell>
          <cell r="U1704">
            <v>1574.7392793099493</v>
          </cell>
          <cell r="V1704">
            <v>1601.2133832365821</v>
          </cell>
          <cell r="W1704">
            <v>1634.3234957138106</v>
          </cell>
          <cell r="X1704">
            <v>1748.9325717686668</v>
          </cell>
          <cell r="Y1704">
            <v>473.21570974949742</v>
          </cell>
          <cell r="Z1704">
            <v>517.33303582372105</v>
          </cell>
          <cell r="AA1704">
            <v>531.84468698120588</v>
          </cell>
          <cell r="AB1704">
            <v>537.29243693539263</v>
          </cell>
          <cell r="AC1704">
            <v>630.92915361598307</v>
          </cell>
          <cell r="AD1704">
            <v>114.17132777033817</v>
          </cell>
          <cell r="AE1704">
            <v>146.7841054134428</v>
          </cell>
          <cell r="AF1704">
            <v>145.53133002339277</v>
          </cell>
          <cell r="AG1704">
            <v>149.17429127984298</v>
          </cell>
          <cell r="AH1704">
            <v>154.80916860279575</v>
          </cell>
        </row>
        <row r="1705">
          <cell r="B1705">
            <v>19107</v>
          </cell>
          <cell r="C1705" t="str">
            <v>MD</v>
          </cell>
          <cell r="D1705" t="str">
            <v>Retail Power Marketer</v>
          </cell>
          <cell r="E1705">
            <v>1.3515857778464266E-2</v>
          </cell>
          <cell r="F1705">
            <v>0</v>
          </cell>
          <cell r="G1705">
            <v>0</v>
          </cell>
          <cell r="H1705">
            <v>7105.5491790599644</v>
          </cell>
          <cell r="I1705">
            <v>11.608880937499999</v>
          </cell>
          <cell r="J1705">
            <v>0</v>
          </cell>
          <cell r="K1705">
            <v>0</v>
          </cell>
          <cell r="L1705">
            <v>0</v>
          </cell>
          <cell r="M1705">
            <v>0</v>
          </cell>
          <cell r="N1705">
            <v>5.8162036315138999E-2</v>
          </cell>
          <cell r="O1705">
            <v>13700.393947523291</v>
          </cell>
          <cell r="P1705">
            <v>39288.599263852884</v>
          </cell>
          <cell r="Q1705">
            <v>60861.319323600692</v>
          </cell>
          <cell r="R1705">
            <v>78727.346766173199</v>
          </cell>
          <cell r="S1705">
            <v>167817.19063149256</v>
          </cell>
          <cell r="T1705">
            <v>1490.6991392999744</v>
          </cell>
          <cell r="U1705">
            <v>1574.7392793099493</v>
          </cell>
          <cell r="V1705">
            <v>1601.2133832365821</v>
          </cell>
          <cell r="W1705">
            <v>1634.3234957138106</v>
          </cell>
          <cell r="X1705">
            <v>1748.9325717686668</v>
          </cell>
          <cell r="Y1705">
            <v>473.21570974949742</v>
          </cell>
          <cell r="Z1705">
            <v>517.33303582372105</v>
          </cell>
          <cell r="AA1705">
            <v>531.84468698120588</v>
          </cell>
          <cell r="AB1705">
            <v>537.29243693539263</v>
          </cell>
          <cell r="AC1705">
            <v>630.92915361598307</v>
          </cell>
          <cell r="AD1705">
            <v>114.17132777033817</v>
          </cell>
          <cell r="AE1705">
            <v>146.7841054134428</v>
          </cell>
          <cell r="AF1705">
            <v>145.53133002339277</v>
          </cell>
          <cell r="AG1705">
            <v>149.17429127984298</v>
          </cell>
          <cell r="AH1705">
            <v>154.80916860279575</v>
          </cell>
        </row>
        <row r="1706">
          <cell r="B1706">
            <v>20659</v>
          </cell>
          <cell r="C1706" t="str">
            <v>MD</v>
          </cell>
          <cell r="D1706" t="str">
            <v>Retail Power Marketer</v>
          </cell>
          <cell r="E1706">
            <v>1.3515857778464266E-2</v>
          </cell>
          <cell r="F1706">
            <v>1</v>
          </cell>
          <cell r="G1706">
            <v>10415.227207568807</v>
          </cell>
          <cell r="H1706">
            <v>10415.227207568807</v>
          </cell>
          <cell r="I1706">
            <v>11.608880937499999</v>
          </cell>
          <cell r="J1706">
            <v>44610</v>
          </cell>
          <cell r="K1706">
            <v>581253</v>
          </cell>
          <cell r="L1706">
            <v>55808</v>
          </cell>
          <cell r="M1706">
            <v>6.3372711834055045E-2</v>
          </cell>
          <cell r="N1706">
            <v>6.3372711834055045E-2</v>
          </cell>
          <cell r="O1706">
            <v>13700.393947523291</v>
          </cell>
          <cell r="P1706">
            <v>39288.599263852884</v>
          </cell>
          <cell r="Q1706">
            <v>60861.319323600692</v>
          </cell>
          <cell r="R1706">
            <v>78727.346766173199</v>
          </cell>
          <cell r="S1706">
            <v>167817.19063149256</v>
          </cell>
          <cell r="T1706">
            <v>1490.6991392999744</v>
          </cell>
          <cell r="U1706">
            <v>1574.7392793099493</v>
          </cell>
          <cell r="V1706">
            <v>1601.2133832365821</v>
          </cell>
          <cell r="W1706">
            <v>1634.3234957138106</v>
          </cell>
          <cell r="X1706">
            <v>1748.9325717686668</v>
          </cell>
          <cell r="Y1706">
            <v>473.21570974949742</v>
          </cell>
          <cell r="Z1706">
            <v>517.33303582372105</v>
          </cell>
          <cell r="AA1706">
            <v>531.84468698120588</v>
          </cell>
          <cell r="AB1706">
            <v>537.29243693539263</v>
          </cell>
          <cell r="AC1706">
            <v>630.92915361598307</v>
          </cell>
          <cell r="AD1706">
            <v>114.17132777033817</v>
          </cell>
          <cell r="AE1706">
            <v>146.7841054134428</v>
          </cell>
          <cell r="AF1706">
            <v>145.53133002339277</v>
          </cell>
          <cell r="AG1706">
            <v>149.17429127984298</v>
          </cell>
          <cell r="AH1706">
            <v>154.80916860279575</v>
          </cell>
        </row>
        <row r="1707">
          <cell r="B1707">
            <v>21795</v>
          </cell>
          <cell r="C1707" t="str">
            <v>MD</v>
          </cell>
          <cell r="D1707" t="str">
            <v>Retail Power Marketer</v>
          </cell>
          <cell r="E1707">
            <v>1.3515857778464266E-2</v>
          </cell>
          <cell r="F1707">
            <v>0</v>
          </cell>
          <cell r="G1707">
            <v>0</v>
          </cell>
          <cell r="H1707">
            <v>7105.5491790599644</v>
          </cell>
          <cell r="I1707">
            <v>11.608880937499999</v>
          </cell>
          <cell r="J1707">
            <v>0</v>
          </cell>
          <cell r="K1707">
            <v>0</v>
          </cell>
          <cell r="L1707">
            <v>0</v>
          </cell>
          <cell r="M1707">
            <v>0</v>
          </cell>
          <cell r="N1707">
            <v>5.8162036315138999E-2</v>
          </cell>
          <cell r="O1707">
            <v>13700.393947523291</v>
          </cell>
          <cell r="P1707">
            <v>39288.599263852884</v>
          </cell>
          <cell r="Q1707">
            <v>60861.319323600692</v>
          </cell>
          <cell r="R1707">
            <v>78727.346766173199</v>
          </cell>
          <cell r="S1707">
            <v>167817.19063149256</v>
          </cell>
          <cell r="T1707">
            <v>1490.6991392999744</v>
          </cell>
          <cell r="U1707">
            <v>1574.7392793099493</v>
          </cell>
          <cell r="V1707">
            <v>1601.2133832365821</v>
          </cell>
          <cell r="W1707">
            <v>1634.3234957138106</v>
          </cell>
          <cell r="X1707">
            <v>1748.9325717686668</v>
          </cell>
          <cell r="Y1707">
            <v>473.21570974949742</v>
          </cell>
          <cell r="Z1707">
            <v>517.33303582372105</v>
          </cell>
          <cell r="AA1707">
            <v>531.84468698120588</v>
          </cell>
          <cell r="AB1707">
            <v>537.29243693539263</v>
          </cell>
          <cell r="AC1707">
            <v>630.92915361598307</v>
          </cell>
          <cell r="AD1707">
            <v>114.17132777033817</v>
          </cell>
          <cell r="AE1707">
            <v>146.7841054134428</v>
          </cell>
          <cell r="AF1707">
            <v>145.53133002339277</v>
          </cell>
          <cell r="AG1707">
            <v>149.17429127984298</v>
          </cell>
          <cell r="AH1707">
            <v>154.80916860279575</v>
          </cell>
        </row>
        <row r="1708">
          <cell r="B1708">
            <v>28802</v>
          </cell>
          <cell r="C1708" t="str">
            <v>MD</v>
          </cell>
          <cell r="D1708" t="str">
            <v>Retail Power Marketer</v>
          </cell>
          <cell r="E1708">
            <v>1.3515857778464266E-2</v>
          </cell>
          <cell r="F1708">
            <v>0</v>
          </cell>
          <cell r="G1708">
            <v>0</v>
          </cell>
          <cell r="H1708">
            <v>7105.5491790599644</v>
          </cell>
          <cell r="I1708">
            <v>11.608880937499999</v>
          </cell>
          <cell r="J1708">
            <v>0</v>
          </cell>
          <cell r="K1708">
            <v>0</v>
          </cell>
          <cell r="L1708">
            <v>0</v>
          </cell>
          <cell r="M1708">
            <v>0</v>
          </cell>
          <cell r="N1708">
            <v>5.8162036315138999E-2</v>
          </cell>
          <cell r="O1708">
            <v>13700.393947523291</v>
          </cell>
          <cell r="P1708">
            <v>39288.599263852884</v>
          </cell>
          <cell r="Q1708">
            <v>60861.319323600692</v>
          </cell>
          <cell r="R1708">
            <v>78727.346766173199</v>
          </cell>
          <cell r="S1708">
            <v>167817.19063149256</v>
          </cell>
          <cell r="T1708">
            <v>1490.6991392999744</v>
          </cell>
          <cell r="U1708">
            <v>1574.7392793099493</v>
          </cell>
          <cell r="V1708">
            <v>1601.2133832365821</v>
          </cell>
          <cell r="W1708">
            <v>1634.3234957138106</v>
          </cell>
          <cell r="X1708">
            <v>1748.9325717686668</v>
          </cell>
          <cell r="Y1708">
            <v>473.21570974949742</v>
          </cell>
          <cell r="Z1708">
            <v>517.33303582372105</v>
          </cell>
          <cell r="AA1708">
            <v>531.84468698120588</v>
          </cell>
          <cell r="AB1708">
            <v>537.29243693539263</v>
          </cell>
          <cell r="AC1708">
            <v>630.92915361598307</v>
          </cell>
          <cell r="AD1708">
            <v>114.17132777033817</v>
          </cell>
          <cell r="AE1708">
            <v>146.7841054134428</v>
          </cell>
          <cell r="AF1708">
            <v>145.53133002339277</v>
          </cell>
          <cell r="AG1708">
            <v>149.17429127984298</v>
          </cell>
          <cell r="AH1708">
            <v>154.80916860279575</v>
          </cell>
        </row>
        <row r="1709">
          <cell r="B1709">
            <v>49730</v>
          </cell>
          <cell r="C1709" t="str">
            <v>MD</v>
          </cell>
          <cell r="D1709" t="str">
            <v>Retail Power Marketer</v>
          </cell>
          <cell r="E1709">
            <v>1.3515857778464266E-2</v>
          </cell>
          <cell r="F1709">
            <v>0</v>
          </cell>
          <cell r="G1709">
            <v>0</v>
          </cell>
          <cell r="H1709">
            <v>7105.5491790599644</v>
          </cell>
          <cell r="I1709">
            <v>11.608880937499999</v>
          </cell>
          <cell r="J1709">
            <v>0</v>
          </cell>
          <cell r="K1709">
            <v>0</v>
          </cell>
          <cell r="L1709">
            <v>0</v>
          </cell>
          <cell r="M1709">
            <v>0</v>
          </cell>
          <cell r="N1709">
            <v>5.8162036315138999E-2</v>
          </cell>
          <cell r="O1709">
            <v>13700.393947523291</v>
          </cell>
          <cell r="P1709">
            <v>39288.599263852884</v>
          </cell>
          <cell r="Q1709">
            <v>60861.319323600692</v>
          </cell>
          <cell r="R1709">
            <v>78727.346766173199</v>
          </cell>
          <cell r="S1709">
            <v>167817.19063149256</v>
          </cell>
          <cell r="T1709">
            <v>1490.6991392999744</v>
          </cell>
          <cell r="U1709">
            <v>1574.7392793099493</v>
          </cell>
          <cell r="V1709">
            <v>1601.2133832365821</v>
          </cell>
          <cell r="W1709">
            <v>1634.3234957138106</v>
          </cell>
          <cell r="X1709">
            <v>1748.9325717686668</v>
          </cell>
          <cell r="Y1709">
            <v>473.21570974949742</v>
          </cell>
          <cell r="Z1709">
            <v>517.33303582372105</v>
          </cell>
          <cell r="AA1709">
            <v>531.84468698120588</v>
          </cell>
          <cell r="AB1709">
            <v>537.29243693539263</v>
          </cell>
          <cell r="AC1709">
            <v>630.92915361598307</v>
          </cell>
          <cell r="AD1709">
            <v>114.17132777033817</v>
          </cell>
          <cell r="AE1709">
            <v>146.7841054134428</v>
          </cell>
          <cell r="AF1709">
            <v>145.53133002339277</v>
          </cell>
          <cell r="AG1709">
            <v>149.17429127984298</v>
          </cell>
          <cell r="AH1709">
            <v>154.80916860279575</v>
          </cell>
        </row>
        <row r="1710">
          <cell r="B1710">
            <v>50149</v>
          </cell>
          <cell r="C1710" t="str">
            <v>MD</v>
          </cell>
          <cell r="D1710" t="str">
            <v>Retail Power Marketer</v>
          </cell>
          <cell r="E1710">
            <v>1.3515857778464266E-2</v>
          </cell>
          <cell r="F1710">
            <v>0</v>
          </cell>
          <cell r="G1710">
            <v>0</v>
          </cell>
          <cell r="H1710">
            <v>7105.5491790599644</v>
          </cell>
          <cell r="I1710">
            <v>11.608880937499999</v>
          </cell>
          <cell r="J1710">
            <v>0</v>
          </cell>
          <cell r="K1710">
            <v>0</v>
          </cell>
          <cell r="L1710">
            <v>0</v>
          </cell>
          <cell r="M1710">
            <v>0</v>
          </cell>
          <cell r="N1710">
            <v>5.8162036315138999E-2</v>
          </cell>
          <cell r="O1710">
            <v>13700.393947523291</v>
          </cell>
          <cell r="P1710">
            <v>39288.599263852884</v>
          </cell>
          <cell r="Q1710">
            <v>60861.319323600692</v>
          </cell>
          <cell r="R1710">
            <v>78727.346766173199</v>
          </cell>
          <cell r="S1710">
            <v>167817.19063149256</v>
          </cell>
          <cell r="T1710">
            <v>1490.6991392999744</v>
          </cell>
          <cell r="U1710">
            <v>1574.7392793099493</v>
          </cell>
          <cell r="V1710">
            <v>1601.2133832365821</v>
          </cell>
          <cell r="W1710">
            <v>1634.3234957138106</v>
          </cell>
          <cell r="X1710">
            <v>1748.9325717686668</v>
          </cell>
          <cell r="Y1710">
            <v>473.21570974949742</v>
          </cell>
          <cell r="Z1710">
            <v>517.33303582372105</v>
          </cell>
          <cell r="AA1710">
            <v>531.84468698120588</v>
          </cell>
          <cell r="AB1710">
            <v>537.29243693539263</v>
          </cell>
          <cell r="AC1710">
            <v>630.92915361598307</v>
          </cell>
          <cell r="AD1710">
            <v>114.17132777033817</v>
          </cell>
          <cell r="AE1710">
            <v>146.7841054134428</v>
          </cell>
          <cell r="AF1710">
            <v>145.53133002339277</v>
          </cell>
          <cell r="AG1710">
            <v>149.17429127984298</v>
          </cell>
          <cell r="AH1710">
            <v>154.80916860279575</v>
          </cell>
        </row>
        <row r="1711">
          <cell r="B1711">
            <v>54820</v>
          </cell>
          <cell r="C1711" t="str">
            <v>MD</v>
          </cell>
          <cell r="D1711" t="str">
            <v>Retail Power Marketer</v>
          </cell>
          <cell r="E1711">
            <v>1.3515857778464266E-2</v>
          </cell>
          <cell r="F1711">
            <v>1</v>
          </cell>
          <cell r="G1711">
            <v>10742.205023674709</v>
          </cell>
          <cell r="H1711">
            <v>10742.205023674709</v>
          </cell>
          <cell r="I1711">
            <v>11.608880937499999</v>
          </cell>
          <cell r="J1711">
            <v>1608538.1</v>
          </cell>
          <cell r="K1711">
            <v>13855006</v>
          </cell>
          <cell r="L1711">
            <v>1289773</v>
          </cell>
          <cell r="M1711">
            <v>0.10312981789247683</v>
          </cell>
          <cell r="N1711">
            <v>0.10312981789247683</v>
          </cell>
          <cell r="O1711">
            <v>13700.393947523291</v>
          </cell>
          <cell r="P1711">
            <v>39288.599263852884</v>
          </cell>
          <cell r="Q1711">
            <v>60861.319323600692</v>
          </cell>
          <cell r="R1711">
            <v>78727.346766173199</v>
          </cell>
          <cell r="S1711">
            <v>167817.19063149256</v>
          </cell>
          <cell r="T1711">
            <v>1490.6991392999744</v>
          </cell>
          <cell r="U1711">
            <v>1574.7392793099493</v>
          </cell>
          <cell r="V1711">
            <v>1601.2133832365821</v>
          </cell>
          <cell r="W1711">
            <v>1634.3234957138106</v>
          </cell>
          <cell r="X1711">
            <v>1748.9325717686668</v>
          </cell>
          <cell r="Y1711">
            <v>473.21570974949742</v>
          </cell>
          <cell r="Z1711">
            <v>517.33303582372105</v>
          </cell>
          <cell r="AA1711">
            <v>531.84468698120588</v>
          </cell>
          <cell r="AB1711">
            <v>537.29243693539263</v>
          </cell>
          <cell r="AC1711">
            <v>630.92915361598307</v>
          </cell>
          <cell r="AD1711">
            <v>114.17132777033817</v>
          </cell>
          <cell r="AE1711">
            <v>146.7841054134428</v>
          </cell>
          <cell r="AF1711">
            <v>145.53133002339277</v>
          </cell>
          <cell r="AG1711">
            <v>149.17429127984298</v>
          </cell>
          <cell r="AH1711">
            <v>154.80916860279575</v>
          </cell>
        </row>
        <row r="1712">
          <cell r="B1712">
            <v>54862</v>
          </cell>
          <cell r="C1712" t="str">
            <v>MD</v>
          </cell>
          <cell r="D1712" t="str">
            <v>Retail Power Marketer</v>
          </cell>
          <cell r="E1712">
            <v>1.3515857778464266E-2</v>
          </cell>
          <cell r="F1712">
            <v>1</v>
          </cell>
          <cell r="G1712">
            <v>16286.043621201186</v>
          </cell>
          <cell r="H1712">
            <v>16286.043621201186</v>
          </cell>
          <cell r="I1712">
            <v>11.608880937499999</v>
          </cell>
          <cell r="J1712">
            <v>266768.09999999998</v>
          </cell>
          <cell r="K1712">
            <v>2437239</v>
          </cell>
          <cell r="L1712">
            <v>149652</v>
          </cell>
          <cell r="M1712">
            <v>0.10090130389317378</v>
          </cell>
          <cell r="N1712">
            <v>0.10090130389317378</v>
          </cell>
          <cell r="O1712">
            <v>13700.393947523291</v>
          </cell>
          <cell r="P1712">
            <v>39288.599263852884</v>
          </cell>
          <cell r="Q1712">
            <v>60861.319323600692</v>
          </cell>
          <cell r="R1712">
            <v>78727.346766173199</v>
          </cell>
          <cell r="S1712">
            <v>167817.19063149256</v>
          </cell>
          <cell r="T1712">
            <v>1490.6991392999744</v>
          </cell>
          <cell r="U1712">
            <v>1574.7392793099493</v>
          </cell>
          <cell r="V1712">
            <v>1601.2133832365821</v>
          </cell>
          <cell r="W1712">
            <v>1634.3234957138106</v>
          </cell>
          <cell r="X1712">
            <v>1748.9325717686668</v>
          </cell>
          <cell r="Y1712">
            <v>473.21570974949742</v>
          </cell>
          <cell r="Z1712">
            <v>517.33303582372105</v>
          </cell>
          <cell r="AA1712">
            <v>531.84468698120588</v>
          </cell>
          <cell r="AB1712">
            <v>537.29243693539263</v>
          </cell>
          <cell r="AC1712">
            <v>630.92915361598307</v>
          </cell>
          <cell r="AD1712">
            <v>114.17132777033817</v>
          </cell>
          <cell r="AE1712">
            <v>146.7841054134428</v>
          </cell>
          <cell r="AF1712">
            <v>145.53133002339277</v>
          </cell>
          <cell r="AG1712">
            <v>149.17429127984298</v>
          </cell>
          <cell r="AH1712">
            <v>154.80916860279575</v>
          </cell>
        </row>
        <row r="1713">
          <cell r="B1713">
            <v>55722</v>
          </cell>
          <cell r="C1713" t="str">
            <v>MD</v>
          </cell>
          <cell r="D1713" t="str">
            <v>Retail Power Marketer</v>
          </cell>
          <cell r="E1713">
            <v>1.3515857778464266E-2</v>
          </cell>
          <cell r="F1713">
            <v>1</v>
          </cell>
          <cell r="G1713">
            <v>11891.082862083469</v>
          </cell>
          <cell r="H1713">
            <v>11891.082862083469</v>
          </cell>
          <cell r="I1713">
            <v>11.608880937499999</v>
          </cell>
          <cell r="J1713">
            <v>229120.5</v>
          </cell>
          <cell r="K1713">
            <v>4070936</v>
          </cell>
          <cell r="L1713">
            <v>342352</v>
          </cell>
          <cell r="M1713">
            <v>4.456680643454479E-2</v>
          </cell>
          <cell r="N1713">
            <v>4.456680643454479E-2</v>
          </cell>
          <cell r="O1713">
            <v>13700.393947523291</v>
          </cell>
          <cell r="P1713">
            <v>39288.599263852884</v>
          </cell>
          <cell r="Q1713">
            <v>60861.319323600692</v>
          </cell>
          <cell r="R1713">
            <v>78727.346766173199</v>
          </cell>
          <cell r="S1713">
            <v>167817.19063149256</v>
          </cell>
          <cell r="T1713">
            <v>1490.6991392999744</v>
          </cell>
          <cell r="U1713">
            <v>1574.7392793099493</v>
          </cell>
          <cell r="V1713">
            <v>1601.2133832365821</v>
          </cell>
          <cell r="W1713">
            <v>1634.3234957138106</v>
          </cell>
          <cell r="X1713">
            <v>1748.9325717686668</v>
          </cell>
          <cell r="Y1713">
            <v>473.21570974949742</v>
          </cell>
          <cell r="Z1713">
            <v>517.33303582372105</v>
          </cell>
          <cell r="AA1713">
            <v>531.84468698120588</v>
          </cell>
          <cell r="AB1713">
            <v>537.29243693539263</v>
          </cell>
          <cell r="AC1713">
            <v>630.92915361598307</v>
          </cell>
          <cell r="AD1713">
            <v>114.17132777033817</v>
          </cell>
          <cell r="AE1713">
            <v>146.7841054134428</v>
          </cell>
          <cell r="AF1713">
            <v>145.53133002339277</v>
          </cell>
          <cell r="AG1713">
            <v>149.17429127984298</v>
          </cell>
          <cell r="AH1713">
            <v>154.80916860279575</v>
          </cell>
        </row>
        <row r="1714">
          <cell r="B1714">
            <v>55781</v>
          </cell>
          <cell r="C1714" t="str">
            <v>MD</v>
          </cell>
          <cell r="D1714" t="str">
            <v>Retail Power Marketer</v>
          </cell>
          <cell r="E1714">
            <v>1.3515857778464266E-2</v>
          </cell>
          <cell r="F1714">
            <v>1</v>
          </cell>
          <cell r="G1714">
            <v>7301.6249802187185</v>
          </cell>
          <cell r="H1714">
            <v>7301.6249802187185</v>
          </cell>
          <cell r="I1714">
            <v>11.608880937499999</v>
          </cell>
          <cell r="J1714">
            <v>102146.30000000002</v>
          </cell>
          <cell r="K1714">
            <v>876655</v>
          </cell>
          <cell r="L1714">
            <v>120063</v>
          </cell>
          <cell r="M1714">
            <v>9.7439397637624006E-2</v>
          </cell>
          <cell r="N1714">
            <v>9.7439397637624006E-2</v>
          </cell>
          <cell r="O1714">
            <v>13700.393947523291</v>
          </cell>
          <cell r="P1714">
            <v>39288.599263852884</v>
          </cell>
          <cell r="Q1714">
            <v>60861.319323600692</v>
          </cell>
          <cell r="R1714">
            <v>78727.346766173199</v>
          </cell>
          <cell r="S1714">
            <v>167817.19063149256</v>
          </cell>
          <cell r="T1714">
            <v>1490.6991392999744</v>
          </cell>
          <cell r="U1714">
            <v>1574.7392793099493</v>
          </cell>
          <cell r="V1714">
            <v>1601.2133832365821</v>
          </cell>
          <cell r="W1714">
            <v>1634.3234957138106</v>
          </cell>
          <cell r="X1714">
            <v>1748.9325717686668</v>
          </cell>
          <cell r="Y1714">
            <v>473.21570974949742</v>
          </cell>
          <cell r="Z1714">
            <v>517.33303582372105</v>
          </cell>
          <cell r="AA1714">
            <v>531.84468698120588</v>
          </cell>
          <cell r="AB1714">
            <v>537.29243693539263</v>
          </cell>
          <cell r="AC1714">
            <v>630.92915361598307</v>
          </cell>
          <cell r="AD1714">
            <v>114.17132777033817</v>
          </cell>
          <cell r="AE1714">
            <v>146.7841054134428</v>
          </cell>
          <cell r="AF1714">
            <v>145.53133002339277</v>
          </cell>
          <cell r="AG1714">
            <v>149.17429127984298</v>
          </cell>
          <cell r="AH1714">
            <v>154.80916860279575</v>
          </cell>
        </row>
        <row r="1715">
          <cell r="B1715">
            <v>55815</v>
          </cell>
          <cell r="C1715" t="str">
            <v>MD</v>
          </cell>
          <cell r="D1715" t="str">
            <v>Retail Power Marketer</v>
          </cell>
          <cell r="E1715">
            <v>1.3515857778464266E-2</v>
          </cell>
          <cell r="F1715">
            <v>1</v>
          </cell>
          <cell r="G1715">
            <v>8095.9302580277745</v>
          </cell>
          <cell r="H1715">
            <v>8095.9302580277745</v>
          </cell>
          <cell r="I1715">
            <v>11.608880937499999</v>
          </cell>
          <cell r="J1715">
            <v>100009.49999999999</v>
          </cell>
          <cell r="K1715">
            <v>924029</v>
          </cell>
          <cell r="L1715">
            <v>114135</v>
          </cell>
          <cell r="M1715">
            <v>9.1025005157177152E-2</v>
          </cell>
          <cell r="N1715">
            <v>9.1025005157177152E-2</v>
          </cell>
          <cell r="O1715">
            <v>13700.393947523291</v>
          </cell>
          <cell r="P1715">
            <v>39288.599263852884</v>
          </cell>
          <cell r="Q1715">
            <v>60861.319323600692</v>
          </cell>
          <cell r="R1715">
            <v>78727.346766173199</v>
          </cell>
          <cell r="S1715">
            <v>167817.19063149256</v>
          </cell>
          <cell r="T1715">
            <v>1490.6991392999744</v>
          </cell>
          <cell r="U1715">
            <v>1574.7392793099493</v>
          </cell>
          <cell r="V1715">
            <v>1601.2133832365821</v>
          </cell>
          <cell r="W1715">
            <v>1634.3234957138106</v>
          </cell>
          <cell r="X1715">
            <v>1748.9325717686668</v>
          </cell>
          <cell r="Y1715">
            <v>473.21570974949742</v>
          </cell>
          <cell r="Z1715">
            <v>517.33303582372105</v>
          </cell>
          <cell r="AA1715">
            <v>531.84468698120588</v>
          </cell>
          <cell r="AB1715">
            <v>537.29243693539263</v>
          </cell>
          <cell r="AC1715">
            <v>630.92915361598307</v>
          </cell>
          <cell r="AD1715">
            <v>114.17132777033817</v>
          </cell>
          <cell r="AE1715">
            <v>146.7841054134428</v>
          </cell>
          <cell r="AF1715">
            <v>145.53133002339277</v>
          </cell>
          <cell r="AG1715">
            <v>149.17429127984298</v>
          </cell>
          <cell r="AH1715">
            <v>154.80916860279575</v>
          </cell>
        </row>
        <row r="1716">
          <cell r="B1716">
            <v>55874</v>
          </cell>
          <cell r="C1716" t="str">
            <v>MD</v>
          </cell>
          <cell r="D1716" t="str">
            <v>Retail Power Marketer</v>
          </cell>
          <cell r="E1716">
            <v>1.3515857778464266E-2</v>
          </cell>
          <cell r="F1716">
            <v>1</v>
          </cell>
          <cell r="G1716">
            <v>8248.5915826350429</v>
          </cell>
          <cell r="H1716">
            <v>8248.5915826350429</v>
          </cell>
          <cell r="I1716">
            <v>11.608880937499999</v>
          </cell>
          <cell r="J1716">
            <v>98359.5</v>
          </cell>
          <cell r="K1716">
            <v>871175</v>
          </cell>
          <cell r="L1716">
            <v>105615</v>
          </cell>
          <cell r="M1716">
            <v>9.6015882546481759E-2</v>
          </cell>
          <cell r="N1716">
            <v>9.6015882546481759E-2</v>
          </cell>
          <cell r="O1716">
            <v>13700.393947523291</v>
          </cell>
          <cell r="P1716">
            <v>39288.599263852884</v>
          </cell>
          <cell r="Q1716">
            <v>60861.319323600692</v>
          </cell>
          <cell r="R1716">
            <v>78727.346766173199</v>
          </cell>
          <cell r="S1716">
            <v>167817.19063149256</v>
          </cell>
          <cell r="T1716">
            <v>1490.6991392999744</v>
          </cell>
          <cell r="U1716">
            <v>1574.7392793099493</v>
          </cell>
          <cell r="V1716">
            <v>1601.2133832365821</v>
          </cell>
          <cell r="W1716">
            <v>1634.3234957138106</v>
          </cell>
          <cell r="X1716">
            <v>1748.9325717686668</v>
          </cell>
          <cell r="Y1716">
            <v>473.21570974949742</v>
          </cell>
          <cell r="Z1716">
            <v>517.33303582372105</v>
          </cell>
          <cell r="AA1716">
            <v>531.84468698120588</v>
          </cell>
          <cell r="AB1716">
            <v>537.29243693539263</v>
          </cell>
          <cell r="AC1716">
            <v>630.92915361598307</v>
          </cell>
          <cell r="AD1716">
            <v>114.17132777033817</v>
          </cell>
          <cell r="AE1716">
            <v>146.7841054134428</v>
          </cell>
          <cell r="AF1716">
            <v>145.53133002339277</v>
          </cell>
          <cell r="AG1716">
            <v>149.17429127984298</v>
          </cell>
          <cell r="AH1716">
            <v>154.80916860279575</v>
          </cell>
        </row>
        <row r="1717">
          <cell r="B1717">
            <v>56265</v>
          </cell>
          <cell r="C1717" t="str">
            <v>MD</v>
          </cell>
          <cell r="D1717" t="str">
            <v>Retail Power Marketer</v>
          </cell>
          <cell r="E1717">
            <v>1.3515857778464266E-2</v>
          </cell>
          <cell r="F1717">
            <v>1</v>
          </cell>
          <cell r="G1717">
            <v>8749.1197903872926</v>
          </cell>
          <cell r="H1717">
            <v>8749.1197903872926</v>
          </cell>
          <cell r="I1717">
            <v>11.608880937499999</v>
          </cell>
          <cell r="J1717">
            <v>68741.899999999994</v>
          </cell>
          <cell r="K1717">
            <v>534265</v>
          </cell>
          <cell r="L1717">
            <v>61065</v>
          </cell>
          <cell r="M1717">
            <v>0.11274394584451303</v>
          </cell>
          <cell r="N1717">
            <v>0.11274394584451303</v>
          </cell>
          <cell r="O1717">
            <v>13700.393947523291</v>
          </cell>
          <cell r="P1717">
            <v>39288.599263852884</v>
          </cell>
          <cell r="Q1717">
            <v>60861.319323600692</v>
          </cell>
          <cell r="R1717">
            <v>78727.346766173199</v>
          </cell>
          <cell r="S1717">
            <v>167817.19063149256</v>
          </cell>
          <cell r="T1717">
            <v>1490.6991392999744</v>
          </cell>
          <cell r="U1717">
            <v>1574.7392793099493</v>
          </cell>
          <cell r="V1717">
            <v>1601.2133832365821</v>
          </cell>
          <cell r="W1717">
            <v>1634.3234957138106</v>
          </cell>
          <cell r="X1717">
            <v>1748.9325717686668</v>
          </cell>
          <cell r="Y1717">
            <v>473.21570974949742</v>
          </cell>
          <cell r="Z1717">
            <v>517.33303582372105</v>
          </cell>
          <cell r="AA1717">
            <v>531.84468698120588</v>
          </cell>
          <cell r="AB1717">
            <v>537.29243693539263</v>
          </cell>
          <cell r="AC1717">
            <v>630.92915361598307</v>
          </cell>
          <cell r="AD1717">
            <v>114.17132777033817</v>
          </cell>
          <cell r="AE1717">
            <v>146.7841054134428</v>
          </cell>
          <cell r="AF1717">
            <v>145.53133002339277</v>
          </cell>
          <cell r="AG1717">
            <v>149.17429127984298</v>
          </cell>
          <cell r="AH1717">
            <v>154.80916860279575</v>
          </cell>
        </row>
        <row r="1718">
          <cell r="B1718">
            <v>56408</v>
          </cell>
          <cell r="C1718" t="str">
            <v>MD</v>
          </cell>
          <cell r="D1718" t="str">
            <v>Retail Power Marketer</v>
          </cell>
          <cell r="E1718">
            <v>1.3515857778464266E-2</v>
          </cell>
          <cell r="F1718">
            <v>1</v>
          </cell>
          <cell r="G1718">
            <v>12351.145038167939</v>
          </cell>
          <cell r="H1718">
            <v>12351.145038167939</v>
          </cell>
          <cell r="I1718">
            <v>11.608880937499999</v>
          </cell>
          <cell r="J1718">
            <v>316.5</v>
          </cell>
          <cell r="K1718">
            <v>4854</v>
          </cell>
          <cell r="L1718">
            <v>393</v>
          </cell>
          <cell r="M1718">
            <v>5.3925116913627939E-2</v>
          </cell>
          <cell r="N1718">
            <v>5.3925116913627939E-2</v>
          </cell>
          <cell r="O1718">
            <v>13700.393947523291</v>
          </cell>
          <cell r="P1718">
            <v>39288.599263852884</v>
          </cell>
          <cell r="Q1718">
            <v>60861.319323600692</v>
          </cell>
          <cell r="R1718">
            <v>78727.346766173199</v>
          </cell>
          <cell r="S1718">
            <v>167817.19063149256</v>
          </cell>
          <cell r="T1718">
            <v>1490.6991392999744</v>
          </cell>
          <cell r="U1718">
            <v>1574.7392793099493</v>
          </cell>
          <cell r="V1718">
            <v>1601.2133832365821</v>
          </cell>
          <cell r="W1718">
            <v>1634.3234957138106</v>
          </cell>
          <cell r="X1718">
            <v>1748.9325717686668</v>
          </cell>
          <cell r="Y1718">
            <v>473.21570974949742</v>
          </cell>
          <cell r="Z1718">
            <v>517.33303582372105</v>
          </cell>
          <cell r="AA1718">
            <v>531.84468698120588</v>
          </cell>
          <cell r="AB1718">
            <v>537.29243693539263</v>
          </cell>
          <cell r="AC1718">
            <v>630.92915361598307</v>
          </cell>
          <cell r="AD1718">
            <v>114.17132777033817</v>
          </cell>
          <cell r="AE1718">
            <v>146.7841054134428</v>
          </cell>
          <cell r="AF1718">
            <v>145.53133002339277</v>
          </cell>
          <cell r="AG1718">
            <v>149.17429127984298</v>
          </cell>
          <cell r="AH1718">
            <v>154.80916860279575</v>
          </cell>
        </row>
        <row r="1719">
          <cell r="B1719">
            <v>56504</v>
          </cell>
          <cell r="C1719" t="str">
            <v>MD</v>
          </cell>
          <cell r="D1719" t="str">
            <v>Retail Power Marketer</v>
          </cell>
          <cell r="E1719">
            <v>1.3515857778464266E-2</v>
          </cell>
          <cell r="F1719">
            <v>1</v>
          </cell>
          <cell r="G1719">
            <v>9067.3105387803425</v>
          </cell>
          <cell r="H1719">
            <v>9067.3105387803425</v>
          </cell>
          <cell r="I1719">
            <v>11.608880937499999</v>
          </cell>
          <cell r="J1719">
            <v>28803</v>
          </cell>
          <cell r="K1719">
            <v>245035</v>
          </cell>
          <cell r="L1719">
            <v>27024</v>
          </cell>
          <cell r="M1719">
            <v>0.10218286864545882</v>
          </cell>
          <cell r="N1719">
            <v>0.10218286864545882</v>
          </cell>
          <cell r="O1719">
            <v>13700.393947523291</v>
          </cell>
          <cell r="P1719">
            <v>39288.599263852884</v>
          </cell>
          <cell r="Q1719">
            <v>60861.319323600692</v>
          </cell>
          <cell r="R1719">
            <v>78727.346766173199</v>
          </cell>
          <cell r="S1719">
            <v>167817.19063149256</v>
          </cell>
          <cell r="T1719">
            <v>1490.6991392999744</v>
          </cell>
          <cell r="U1719">
            <v>1574.7392793099493</v>
          </cell>
          <cell r="V1719">
            <v>1601.2133832365821</v>
          </cell>
          <cell r="W1719">
            <v>1634.3234957138106</v>
          </cell>
          <cell r="X1719">
            <v>1748.9325717686668</v>
          </cell>
          <cell r="Y1719">
            <v>473.21570974949742</v>
          </cell>
          <cell r="Z1719">
            <v>517.33303582372105</v>
          </cell>
          <cell r="AA1719">
            <v>531.84468698120588</v>
          </cell>
          <cell r="AB1719">
            <v>537.29243693539263</v>
          </cell>
          <cell r="AC1719">
            <v>630.92915361598307</v>
          </cell>
          <cell r="AD1719">
            <v>114.17132777033817</v>
          </cell>
          <cell r="AE1719">
            <v>146.7841054134428</v>
          </cell>
          <cell r="AF1719">
            <v>145.53133002339277</v>
          </cell>
          <cell r="AG1719">
            <v>149.17429127984298</v>
          </cell>
          <cell r="AH1719">
            <v>154.80916860279575</v>
          </cell>
        </row>
        <row r="1720">
          <cell r="B1720">
            <v>56571</v>
          </cell>
          <cell r="C1720" t="str">
            <v>MD</v>
          </cell>
          <cell r="D1720" t="str">
            <v>Retail Power Marketer</v>
          </cell>
          <cell r="E1720">
            <v>1.3515857778464266E-2</v>
          </cell>
          <cell r="F1720">
            <v>1</v>
          </cell>
          <cell r="G1720">
            <v>14207.38340469853</v>
          </cell>
          <cell r="H1720">
            <v>14207.38340469853</v>
          </cell>
          <cell r="I1720">
            <v>11.608880937499999</v>
          </cell>
          <cell r="J1720">
            <v>36069</v>
          </cell>
          <cell r="K1720">
            <v>491064</v>
          </cell>
          <cell r="L1720">
            <v>34564</v>
          </cell>
          <cell r="M1720">
            <v>6.3645487495143205E-2</v>
          </cell>
          <cell r="N1720">
            <v>6.3645487495143205E-2</v>
          </cell>
          <cell r="O1720">
            <v>13700.393947523291</v>
          </cell>
          <cell r="P1720">
            <v>39288.599263852884</v>
          </cell>
          <cell r="Q1720">
            <v>60861.319323600692</v>
          </cell>
          <cell r="R1720">
            <v>78727.346766173199</v>
          </cell>
          <cell r="S1720">
            <v>167817.19063149256</v>
          </cell>
          <cell r="T1720">
            <v>1490.6991392999744</v>
          </cell>
          <cell r="U1720">
            <v>1574.7392793099493</v>
          </cell>
          <cell r="V1720">
            <v>1601.2133832365821</v>
          </cell>
          <cell r="W1720">
            <v>1634.3234957138106</v>
          </cell>
          <cell r="X1720">
            <v>1748.9325717686668</v>
          </cell>
          <cell r="Y1720">
            <v>473.21570974949742</v>
          </cell>
          <cell r="Z1720">
            <v>517.33303582372105</v>
          </cell>
          <cell r="AA1720">
            <v>531.84468698120588</v>
          </cell>
          <cell r="AB1720">
            <v>537.29243693539263</v>
          </cell>
          <cell r="AC1720">
            <v>630.92915361598307</v>
          </cell>
          <cell r="AD1720">
            <v>114.17132777033817</v>
          </cell>
          <cell r="AE1720">
            <v>146.7841054134428</v>
          </cell>
          <cell r="AF1720">
            <v>145.53133002339277</v>
          </cell>
          <cell r="AG1720">
            <v>149.17429127984298</v>
          </cell>
          <cell r="AH1720">
            <v>154.80916860279575</v>
          </cell>
        </row>
        <row r="1721">
          <cell r="B1721">
            <v>56775</v>
          </cell>
          <cell r="C1721" t="str">
            <v>MD</v>
          </cell>
          <cell r="D1721" t="str">
            <v>Retail Power Marketer</v>
          </cell>
          <cell r="E1721">
            <v>1.3515857778464266E-2</v>
          </cell>
          <cell r="F1721">
            <v>1</v>
          </cell>
          <cell r="G1721">
            <v>14732.760701641455</v>
          </cell>
          <cell r="H1721">
            <v>14732.760701641455</v>
          </cell>
          <cell r="I1721">
            <v>11.608880937499999</v>
          </cell>
          <cell r="J1721">
            <v>82887</v>
          </cell>
          <cell r="K1721">
            <v>732395</v>
          </cell>
          <cell r="L1721">
            <v>49712</v>
          </cell>
          <cell r="M1721">
            <v>0.10371697203014767</v>
          </cell>
          <cell r="N1721">
            <v>0.10371697203014767</v>
          </cell>
          <cell r="O1721">
            <v>13700.393947523291</v>
          </cell>
          <cell r="P1721">
            <v>39288.599263852884</v>
          </cell>
          <cell r="Q1721">
            <v>60861.319323600692</v>
          </cell>
          <cell r="R1721">
            <v>78727.346766173199</v>
          </cell>
          <cell r="S1721">
            <v>167817.19063149256</v>
          </cell>
          <cell r="T1721">
            <v>1490.6991392999744</v>
          </cell>
          <cell r="U1721">
            <v>1574.7392793099493</v>
          </cell>
          <cell r="V1721">
            <v>1601.2133832365821</v>
          </cell>
          <cell r="W1721">
            <v>1634.3234957138106</v>
          </cell>
          <cell r="X1721">
            <v>1748.9325717686668</v>
          </cell>
          <cell r="Y1721">
            <v>473.21570974949742</v>
          </cell>
          <cell r="Z1721">
            <v>517.33303582372105</v>
          </cell>
          <cell r="AA1721">
            <v>531.84468698120588</v>
          </cell>
          <cell r="AB1721">
            <v>537.29243693539263</v>
          </cell>
          <cell r="AC1721">
            <v>630.92915361598307</v>
          </cell>
          <cell r="AD1721">
            <v>114.17132777033817</v>
          </cell>
          <cell r="AE1721">
            <v>146.7841054134428</v>
          </cell>
          <cell r="AF1721">
            <v>145.53133002339277</v>
          </cell>
          <cell r="AG1721">
            <v>149.17429127984298</v>
          </cell>
          <cell r="AH1721">
            <v>154.80916860279575</v>
          </cell>
        </row>
        <row r="1722">
          <cell r="B1722">
            <v>57037</v>
          </cell>
          <cell r="C1722" t="str">
            <v>MD</v>
          </cell>
          <cell r="D1722" t="str">
            <v>Retail Power Marketer</v>
          </cell>
          <cell r="E1722">
            <v>1.3515857778464266E-2</v>
          </cell>
          <cell r="F1722">
            <v>1</v>
          </cell>
          <cell r="G1722">
            <v>9678.0329714047293</v>
          </cell>
          <cell r="H1722">
            <v>9678.0329714047293</v>
          </cell>
          <cell r="I1722">
            <v>11.608880937499999</v>
          </cell>
          <cell r="J1722">
            <v>498135</v>
          </cell>
          <cell r="K1722">
            <v>4987042</v>
          </cell>
          <cell r="L1722">
            <v>515295</v>
          </cell>
          <cell r="M1722">
            <v>8.5491764530503514E-2</v>
          </cell>
          <cell r="N1722">
            <v>8.5491764530503514E-2</v>
          </cell>
          <cell r="O1722">
            <v>13700.393947523291</v>
          </cell>
          <cell r="P1722">
            <v>39288.599263852884</v>
          </cell>
          <cell r="Q1722">
            <v>60861.319323600692</v>
          </cell>
          <cell r="R1722">
            <v>78727.346766173199</v>
          </cell>
          <cell r="S1722">
            <v>167817.19063149256</v>
          </cell>
          <cell r="T1722">
            <v>1490.6991392999744</v>
          </cell>
          <cell r="U1722">
            <v>1574.7392793099493</v>
          </cell>
          <cell r="V1722">
            <v>1601.2133832365821</v>
          </cell>
          <cell r="W1722">
            <v>1634.3234957138106</v>
          </cell>
          <cell r="X1722">
            <v>1748.9325717686668</v>
          </cell>
          <cell r="Y1722">
            <v>473.21570974949742</v>
          </cell>
          <cell r="Z1722">
            <v>517.33303582372105</v>
          </cell>
          <cell r="AA1722">
            <v>531.84468698120588</v>
          </cell>
          <cell r="AB1722">
            <v>537.29243693539263</v>
          </cell>
          <cell r="AC1722">
            <v>630.92915361598307</v>
          </cell>
          <cell r="AD1722">
            <v>114.17132777033817</v>
          </cell>
          <cell r="AE1722">
            <v>146.7841054134428</v>
          </cell>
          <cell r="AF1722">
            <v>145.53133002339277</v>
          </cell>
          <cell r="AG1722">
            <v>149.17429127984298</v>
          </cell>
          <cell r="AH1722">
            <v>154.80916860279575</v>
          </cell>
        </row>
        <row r="1723">
          <cell r="B1723">
            <v>57067</v>
          </cell>
          <cell r="C1723" t="str">
            <v>MD</v>
          </cell>
          <cell r="D1723" t="str">
            <v>Retail Power Marketer</v>
          </cell>
          <cell r="E1723">
            <v>1.3515857778464266E-2</v>
          </cell>
          <cell r="F1723">
            <v>1</v>
          </cell>
          <cell r="G1723">
            <v>12504.626294302949</v>
          </cell>
          <cell r="H1723">
            <v>12504.626294302949</v>
          </cell>
          <cell r="I1723">
            <v>11.608880937499999</v>
          </cell>
          <cell r="J1723">
            <v>85611.4</v>
          </cell>
          <cell r="K1723">
            <v>885215</v>
          </cell>
          <cell r="L1723">
            <v>70791</v>
          </cell>
          <cell r="M1723">
            <v>8.5572147460945935E-2</v>
          </cell>
          <cell r="N1723">
            <v>8.5572147460945935E-2</v>
          </cell>
          <cell r="O1723">
            <v>13700.393947523291</v>
          </cell>
          <cell r="P1723">
            <v>39288.599263852884</v>
          </cell>
          <cell r="Q1723">
            <v>60861.319323600692</v>
          </cell>
          <cell r="R1723">
            <v>78727.346766173199</v>
          </cell>
          <cell r="S1723">
            <v>167817.19063149256</v>
          </cell>
          <cell r="T1723">
            <v>1490.6991392999744</v>
          </cell>
          <cell r="U1723">
            <v>1574.7392793099493</v>
          </cell>
          <cell r="V1723">
            <v>1601.2133832365821</v>
          </cell>
          <cell r="W1723">
            <v>1634.3234957138106</v>
          </cell>
          <cell r="X1723">
            <v>1748.9325717686668</v>
          </cell>
          <cell r="Y1723">
            <v>473.21570974949742</v>
          </cell>
          <cell r="Z1723">
            <v>517.33303582372105</v>
          </cell>
          <cell r="AA1723">
            <v>531.84468698120588</v>
          </cell>
          <cell r="AB1723">
            <v>537.29243693539263</v>
          </cell>
          <cell r="AC1723">
            <v>630.92915361598307</v>
          </cell>
          <cell r="AD1723">
            <v>114.17132777033817</v>
          </cell>
          <cell r="AE1723">
            <v>146.7841054134428</v>
          </cell>
          <cell r="AF1723">
            <v>145.53133002339277</v>
          </cell>
          <cell r="AG1723">
            <v>149.17429127984298</v>
          </cell>
          <cell r="AH1723">
            <v>154.80916860279575</v>
          </cell>
        </row>
        <row r="1724">
          <cell r="B1724">
            <v>57185</v>
          </cell>
          <cell r="C1724" t="str">
            <v>MD</v>
          </cell>
          <cell r="D1724" t="str">
            <v>Retail Power Marketer</v>
          </cell>
          <cell r="E1724">
            <v>1.3515857778464266E-2</v>
          </cell>
          <cell r="F1724">
            <v>1</v>
          </cell>
          <cell r="G1724">
            <v>7403.3746374901129</v>
          </cell>
          <cell r="H1724">
            <v>7403.3746374901129</v>
          </cell>
          <cell r="I1724">
            <v>11.608880937499999</v>
          </cell>
          <cell r="J1724">
            <v>4487</v>
          </cell>
          <cell r="K1724">
            <v>28081</v>
          </cell>
          <cell r="L1724">
            <v>3793</v>
          </cell>
          <cell r="M1724">
            <v>0.14097112550296464</v>
          </cell>
          <cell r="N1724">
            <v>0.14097112550296464</v>
          </cell>
          <cell r="O1724">
            <v>13700.393947523291</v>
          </cell>
          <cell r="P1724">
            <v>39288.599263852884</v>
          </cell>
          <cell r="Q1724">
            <v>60861.319323600692</v>
          </cell>
          <cell r="R1724">
            <v>78727.346766173199</v>
          </cell>
          <cell r="S1724">
            <v>167817.19063149256</v>
          </cell>
          <cell r="T1724">
            <v>1490.6991392999744</v>
          </cell>
          <cell r="U1724">
            <v>1574.7392793099493</v>
          </cell>
          <cell r="V1724">
            <v>1601.2133832365821</v>
          </cell>
          <cell r="W1724">
            <v>1634.3234957138106</v>
          </cell>
          <cell r="X1724">
            <v>1748.9325717686668</v>
          </cell>
          <cell r="Y1724">
            <v>473.21570974949742</v>
          </cell>
          <cell r="Z1724">
            <v>517.33303582372105</v>
          </cell>
          <cell r="AA1724">
            <v>531.84468698120588</v>
          </cell>
          <cell r="AB1724">
            <v>537.29243693539263</v>
          </cell>
          <cell r="AC1724">
            <v>630.92915361598307</v>
          </cell>
          <cell r="AD1724">
            <v>114.17132777033817</v>
          </cell>
          <cell r="AE1724">
            <v>146.7841054134428</v>
          </cell>
          <cell r="AF1724">
            <v>145.53133002339277</v>
          </cell>
          <cell r="AG1724">
            <v>149.17429127984298</v>
          </cell>
          <cell r="AH1724">
            <v>154.80916860279575</v>
          </cell>
        </row>
        <row r="1725">
          <cell r="B1725">
            <v>57307</v>
          </cell>
          <cell r="C1725" t="str">
            <v>MD</v>
          </cell>
          <cell r="D1725" t="str">
            <v>Retail Power Marketer</v>
          </cell>
          <cell r="E1725">
            <v>1.3515857778464266E-2</v>
          </cell>
          <cell r="F1725">
            <v>1</v>
          </cell>
          <cell r="G1725">
            <v>8530.1397786837515</v>
          </cell>
          <cell r="H1725">
            <v>8530.1397786837515</v>
          </cell>
          <cell r="I1725">
            <v>11.608880937499999</v>
          </cell>
          <cell r="J1725">
            <v>7663.7999999999993</v>
          </cell>
          <cell r="K1725">
            <v>58585</v>
          </cell>
          <cell r="L1725">
            <v>6868</v>
          </cell>
          <cell r="M1725">
            <v>0.11448395440223606</v>
          </cell>
          <cell r="N1725">
            <v>0.11448395440223606</v>
          </cell>
          <cell r="O1725">
            <v>13700.393947523291</v>
          </cell>
          <cell r="P1725">
            <v>39288.599263852884</v>
          </cell>
          <cell r="Q1725">
            <v>60861.319323600692</v>
          </cell>
          <cell r="R1725">
            <v>78727.346766173199</v>
          </cell>
          <cell r="S1725">
            <v>167817.19063149256</v>
          </cell>
          <cell r="T1725">
            <v>1490.6991392999744</v>
          </cell>
          <cell r="U1725">
            <v>1574.7392793099493</v>
          </cell>
          <cell r="V1725">
            <v>1601.2133832365821</v>
          </cell>
          <cell r="W1725">
            <v>1634.3234957138106</v>
          </cell>
          <cell r="X1725">
            <v>1748.9325717686668</v>
          </cell>
          <cell r="Y1725">
            <v>473.21570974949742</v>
          </cell>
          <cell r="Z1725">
            <v>517.33303582372105</v>
          </cell>
          <cell r="AA1725">
            <v>531.84468698120588</v>
          </cell>
          <cell r="AB1725">
            <v>537.29243693539263</v>
          </cell>
          <cell r="AC1725">
            <v>630.92915361598307</v>
          </cell>
          <cell r="AD1725">
            <v>114.17132777033817</v>
          </cell>
          <cell r="AE1725">
            <v>146.7841054134428</v>
          </cell>
          <cell r="AF1725">
            <v>145.53133002339277</v>
          </cell>
          <cell r="AG1725">
            <v>149.17429127984298</v>
          </cell>
          <cell r="AH1725">
            <v>154.80916860279575</v>
          </cell>
        </row>
        <row r="1726">
          <cell r="B1726">
            <v>57428</v>
          </cell>
          <cell r="C1726" t="str">
            <v>MD</v>
          </cell>
          <cell r="D1726" t="str">
            <v>Retail Power Marketer</v>
          </cell>
          <cell r="E1726">
            <v>1.3515857778464266E-2</v>
          </cell>
          <cell r="F1726">
            <v>0</v>
          </cell>
          <cell r="G1726">
            <v>0</v>
          </cell>
          <cell r="H1726">
            <v>7105.5491790599644</v>
          </cell>
          <cell r="I1726">
            <v>11.608880937499999</v>
          </cell>
          <cell r="J1726">
            <v>0</v>
          </cell>
          <cell r="K1726">
            <v>0</v>
          </cell>
          <cell r="L1726">
            <v>0</v>
          </cell>
          <cell r="M1726">
            <v>0</v>
          </cell>
          <cell r="N1726">
            <v>5.8162036315138999E-2</v>
          </cell>
          <cell r="O1726">
            <v>13700.393947523291</v>
          </cell>
          <cell r="P1726">
            <v>39288.599263852884</v>
          </cell>
          <cell r="Q1726">
            <v>60861.319323600692</v>
          </cell>
          <cell r="R1726">
            <v>78727.346766173199</v>
          </cell>
          <cell r="S1726">
            <v>167817.19063149256</v>
          </cell>
          <cell r="T1726">
            <v>1490.6991392999744</v>
          </cell>
          <cell r="U1726">
            <v>1574.7392793099493</v>
          </cell>
          <cell r="V1726">
            <v>1601.2133832365821</v>
          </cell>
          <cell r="W1726">
            <v>1634.3234957138106</v>
          </cell>
          <cell r="X1726">
            <v>1748.9325717686668</v>
          </cell>
          <cell r="Y1726">
            <v>473.21570974949742</v>
          </cell>
          <cell r="Z1726">
            <v>517.33303582372105</v>
          </cell>
          <cell r="AA1726">
            <v>531.84468698120588</v>
          </cell>
          <cell r="AB1726">
            <v>537.29243693539263</v>
          </cell>
          <cell r="AC1726">
            <v>630.92915361598307</v>
          </cell>
          <cell r="AD1726">
            <v>114.17132777033817</v>
          </cell>
          <cell r="AE1726">
            <v>146.7841054134428</v>
          </cell>
          <cell r="AF1726">
            <v>145.53133002339277</v>
          </cell>
          <cell r="AG1726">
            <v>149.17429127984298</v>
          </cell>
          <cell r="AH1726">
            <v>154.80916860279575</v>
          </cell>
        </row>
        <row r="1727">
          <cell r="B1727">
            <v>57490</v>
          </cell>
          <cell r="C1727" t="str">
            <v>MD</v>
          </cell>
          <cell r="D1727" t="str">
            <v>Retail Power Marketer</v>
          </cell>
          <cell r="E1727">
            <v>1.3515857778464266E-2</v>
          </cell>
          <cell r="F1727">
            <v>1</v>
          </cell>
          <cell r="G1727">
            <v>11989.615471442547</v>
          </cell>
          <cell r="H1727">
            <v>11989.615471442547</v>
          </cell>
          <cell r="I1727">
            <v>11.608880937499999</v>
          </cell>
          <cell r="J1727">
            <v>16776</v>
          </cell>
          <cell r="K1727">
            <v>159330</v>
          </cell>
          <cell r="L1727">
            <v>13289</v>
          </cell>
          <cell r="M1727">
            <v>9.3671969965849186E-2</v>
          </cell>
          <cell r="N1727">
            <v>9.3671969965849186E-2</v>
          </cell>
          <cell r="O1727">
            <v>13700.393947523291</v>
          </cell>
          <cell r="P1727">
            <v>39288.599263852884</v>
          </cell>
          <cell r="Q1727">
            <v>60861.319323600692</v>
          </cell>
          <cell r="R1727">
            <v>78727.346766173199</v>
          </cell>
          <cell r="S1727">
            <v>167817.19063149256</v>
          </cell>
          <cell r="T1727">
            <v>1490.6991392999744</v>
          </cell>
          <cell r="U1727">
            <v>1574.7392793099493</v>
          </cell>
          <cell r="V1727">
            <v>1601.2133832365821</v>
          </cell>
          <cell r="W1727">
            <v>1634.3234957138106</v>
          </cell>
          <cell r="X1727">
            <v>1748.9325717686668</v>
          </cell>
          <cell r="Y1727">
            <v>473.21570974949742</v>
          </cell>
          <cell r="Z1727">
            <v>517.33303582372105</v>
          </cell>
          <cell r="AA1727">
            <v>531.84468698120588</v>
          </cell>
          <cell r="AB1727">
            <v>537.29243693539263</v>
          </cell>
          <cell r="AC1727">
            <v>630.92915361598307</v>
          </cell>
          <cell r="AD1727">
            <v>114.17132777033817</v>
          </cell>
          <cell r="AE1727">
            <v>146.7841054134428</v>
          </cell>
          <cell r="AF1727">
            <v>145.53133002339277</v>
          </cell>
          <cell r="AG1727">
            <v>149.17429127984298</v>
          </cell>
          <cell r="AH1727">
            <v>154.80916860279575</v>
          </cell>
        </row>
        <row r="1728">
          <cell r="B1728">
            <v>58116</v>
          </cell>
          <cell r="C1728" t="str">
            <v>MD</v>
          </cell>
          <cell r="D1728" t="str">
            <v>Retail Power Marketer</v>
          </cell>
          <cell r="E1728">
            <v>1.3515857778464266E-2</v>
          </cell>
          <cell r="F1728">
            <v>1</v>
          </cell>
          <cell r="G1728">
            <v>10162.697081516269</v>
          </cell>
          <cell r="H1728">
            <v>10162.697081516269</v>
          </cell>
          <cell r="I1728">
            <v>11.608880937499999</v>
          </cell>
          <cell r="J1728">
            <v>4333.3999999999996</v>
          </cell>
          <cell r="K1728">
            <v>30295</v>
          </cell>
          <cell r="L1728">
            <v>2981</v>
          </cell>
          <cell r="M1728">
            <v>0.1293324677703829</v>
          </cell>
          <cell r="N1728">
            <v>0.1293324677703829</v>
          </cell>
          <cell r="O1728">
            <v>13700.393947523291</v>
          </cell>
          <cell r="P1728">
            <v>39288.599263852884</v>
          </cell>
          <cell r="Q1728">
            <v>60861.319323600692</v>
          </cell>
          <cell r="R1728">
            <v>78727.346766173199</v>
          </cell>
          <cell r="S1728">
            <v>167817.19063149256</v>
          </cell>
          <cell r="T1728">
            <v>1490.6991392999744</v>
          </cell>
          <cell r="U1728">
            <v>1574.7392793099493</v>
          </cell>
          <cell r="V1728">
            <v>1601.2133832365821</v>
          </cell>
          <cell r="W1728">
            <v>1634.3234957138106</v>
          </cell>
          <cell r="X1728">
            <v>1748.9325717686668</v>
          </cell>
          <cell r="Y1728">
            <v>473.21570974949742</v>
          </cell>
          <cell r="Z1728">
            <v>517.33303582372105</v>
          </cell>
          <cell r="AA1728">
            <v>531.84468698120588</v>
          </cell>
          <cell r="AB1728">
            <v>537.29243693539263</v>
          </cell>
          <cell r="AC1728">
            <v>630.92915361598307</v>
          </cell>
          <cell r="AD1728">
            <v>114.17132777033817</v>
          </cell>
          <cell r="AE1728">
            <v>146.7841054134428</v>
          </cell>
          <cell r="AF1728">
            <v>145.53133002339277</v>
          </cell>
          <cell r="AG1728">
            <v>149.17429127984298</v>
          </cell>
          <cell r="AH1728">
            <v>154.80916860279575</v>
          </cell>
        </row>
        <row r="1729">
          <cell r="B1729">
            <v>58162</v>
          </cell>
          <cell r="C1729" t="str">
            <v>MD</v>
          </cell>
          <cell r="D1729" t="str">
            <v>Retail Power Marketer</v>
          </cell>
          <cell r="E1729">
            <v>1.3515857778464266E-2</v>
          </cell>
          <cell r="F1729">
            <v>1</v>
          </cell>
          <cell r="G1729">
            <v>9314.6219828446046</v>
          </cell>
          <cell r="H1729">
            <v>9314.6219828446046</v>
          </cell>
          <cell r="I1729">
            <v>11.608880937499999</v>
          </cell>
          <cell r="J1729">
            <v>32560.799999999996</v>
          </cell>
          <cell r="K1729">
            <v>233471</v>
          </cell>
          <cell r="L1729">
            <v>25065</v>
          </cell>
          <cell r="M1729">
            <v>0.12450831491542309</v>
          </cell>
          <cell r="N1729">
            <v>0.12450831491542309</v>
          </cell>
          <cell r="O1729">
            <v>13700.393947523291</v>
          </cell>
          <cell r="P1729">
            <v>39288.599263852884</v>
          </cell>
          <cell r="Q1729">
            <v>60861.319323600692</v>
          </cell>
          <cell r="R1729">
            <v>78727.346766173199</v>
          </cell>
          <cell r="S1729">
            <v>167817.19063149256</v>
          </cell>
          <cell r="T1729">
            <v>1490.6991392999744</v>
          </cell>
          <cell r="U1729">
            <v>1574.7392793099493</v>
          </cell>
          <cell r="V1729">
            <v>1601.2133832365821</v>
          </cell>
          <cell r="W1729">
            <v>1634.3234957138106</v>
          </cell>
          <cell r="X1729">
            <v>1748.9325717686668</v>
          </cell>
          <cell r="Y1729">
            <v>473.21570974949742</v>
          </cell>
          <cell r="Z1729">
            <v>517.33303582372105</v>
          </cell>
          <cell r="AA1729">
            <v>531.84468698120588</v>
          </cell>
          <cell r="AB1729">
            <v>537.29243693539263</v>
          </cell>
          <cell r="AC1729">
            <v>630.92915361598307</v>
          </cell>
          <cell r="AD1729">
            <v>114.17132777033817</v>
          </cell>
          <cell r="AE1729">
            <v>146.7841054134428</v>
          </cell>
          <cell r="AF1729">
            <v>145.53133002339277</v>
          </cell>
          <cell r="AG1729">
            <v>149.17429127984298</v>
          </cell>
          <cell r="AH1729">
            <v>154.80916860279575</v>
          </cell>
        </row>
        <row r="1730">
          <cell r="B1730">
            <v>58667</v>
          </cell>
          <cell r="C1730" t="str">
            <v>MD</v>
          </cell>
          <cell r="D1730" t="str">
            <v>Retail Power Marketer</v>
          </cell>
          <cell r="E1730">
            <v>1.3515857778464266E-2</v>
          </cell>
          <cell r="F1730">
            <v>1</v>
          </cell>
          <cell r="G1730">
            <v>9782.9033918663845</v>
          </cell>
          <cell r="H1730">
            <v>9782.9033918663845</v>
          </cell>
          <cell r="I1730">
            <v>11.608880937499999</v>
          </cell>
          <cell r="J1730">
            <v>121939.5</v>
          </cell>
          <cell r="K1730">
            <v>1026207</v>
          </cell>
          <cell r="L1730">
            <v>104898</v>
          </cell>
          <cell r="M1730">
            <v>0.10458564333415919</v>
          </cell>
          <cell r="N1730">
            <v>0.10458564333415919</v>
          </cell>
          <cell r="O1730">
            <v>13700.393947523291</v>
          </cell>
          <cell r="P1730">
            <v>39288.599263852884</v>
          </cell>
          <cell r="Q1730">
            <v>60861.319323600692</v>
          </cell>
          <cell r="R1730">
            <v>78727.346766173199</v>
          </cell>
          <cell r="S1730">
            <v>167817.19063149256</v>
          </cell>
          <cell r="T1730">
            <v>1490.6991392999744</v>
          </cell>
          <cell r="U1730">
            <v>1574.7392793099493</v>
          </cell>
          <cell r="V1730">
            <v>1601.2133832365821</v>
          </cell>
          <cell r="W1730">
            <v>1634.3234957138106</v>
          </cell>
          <cell r="X1730">
            <v>1748.9325717686668</v>
          </cell>
          <cell r="Y1730">
            <v>473.21570974949742</v>
          </cell>
          <cell r="Z1730">
            <v>517.33303582372105</v>
          </cell>
          <cell r="AA1730">
            <v>531.84468698120588</v>
          </cell>
          <cell r="AB1730">
            <v>537.29243693539263</v>
          </cell>
          <cell r="AC1730">
            <v>630.92915361598307</v>
          </cell>
          <cell r="AD1730">
            <v>114.17132777033817</v>
          </cell>
          <cell r="AE1730">
            <v>146.7841054134428</v>
          </cell>
          <cell r="AF1730">
            <v>145.53133002339277</v>
          </cell>
          <cell r="AG1730">
            <v>149.17429127984298</v>
          </cell>
          <cell r="AH1730">
            <v>154.80916860279575</v>
          </cell>
        </row>
        <row r="1731">
          <cell r="B1731">
            <v>58806</v>
          </cell>
          <cell r="C1731" t="str">
            <v>MD</v>
          </cell>
          <cell r="D1731" t="str">
            <v>Retail Power Marketer</v>
          </cell>
          <cell r="E1731">
            <v>1.3515857778464266E-2</v>
          </cell>
          <cell r="F1731">
            <v>0</v>
          </cell>
          <cell r="G1731">
            <v>0</v>
          </cell>
          <cell r="H1731">
            <v>7105.5491790599644</v>
          </cell>
          <cell r="I1731">
            <v>11.608880937499999</v>
          </cell>
          <cell r="J1731">
            <v>0</v>
          </cell>
          <cell r="K1731">
            <v>0</v>
          </cell>
          <cell r="L1731">
            <v>0</v>
          </cell>
          <cell r="M1731">
            <v>0</v>
          </cell>
          <cell r="N1731">
            <v>5.8162036315138999E-2</v>
          </cell>
          <cell r="O1731">
            <v>13700.393947523291</v>
          </cell>
          <cell r="P1731">
            <v>39288.599263852884</v>
          </cell>
          <cell r="Q1731">
            <v>60861.319323600692</v>
          </cell>
          <cell r="R1731">
            <v>78727.346766173199</v>
          </cell>
          <cell r="S1731">
            <v>167817.19063149256</v>
          </cell>
          <cell r="T1731">
            <v>1490.6991392999744</v>
          </cell>
          <cell r="U1731">
            <v>1574.7392793099493</v>
          </cell>
          <cell r="V1731">
            <v>1601.2133832365821</v>
          </cell>
          <cell r="W1731">
            <v>1634.3234957138106</v>
          </cell>
          <cell r="X1731">
            <v>1748.9325717686668</v>
          </cell>
          <cell r="Y1731">
            <v>473.21570974949742</v>
          </cell>
          <cell r="Z1731">
            <v>517.33303582372105</v>
          </cell>
          <cell r="AA1731">
            <v>531.84468698120588</v>
          </cell>
          <cell r="AB1731">
            <v>537.29243693539263</v>
          </cell>
          <cell r="AC1731">
            <v>630.92915361598307</v>
          </cell>
          <cell r="AD1731">
            <v>114.17132777033817</v>
          </cell>
          <cell r="AE1731">
            <v>146.7841054134428</v>
          </cell>
          <cell r="AF1731">
            <v>145.53133002339277</v>
          </cell>
          <cell r="AG1731">
            <v>149.17429127984298</v>
          </cell>
          <cell r="AH1731">
            <v>154.80916860279575</v>
          </cell>
        </row>
        <row r="1732">
          <cell r="B1732">
            <v>58952</v>
          </cell>
          <cell r="C1732" t="str">
            <v>MD</v>
          </cell>
          <cell r="D1732" t="str">
            <v>Retail Power Marketer</v>
          </cell>
          <cell r="E1732">
            <v>1.3515857778464266E-2</v>
          </cell>
          <cell r="F1732">
            <v>1</v>
          </cell>
          <cell r="G1732">
            <v>9051.7535708883461</v>
          </cell>
          <cell r="H1732">
            <v>9051.7535708883461</v>
          </cell>
          <cell r="I1732">
            <v>11.608880937499999</v>
          </cell>
          <cell r="J1732">
            <v>48044</v>
          </cell>
          <cell r="K1732">
            <v>418888</v>
          </cell>
          <cell r="L1732">
            <v>46277</v>
          </cell>
          <cell r="M1732">
            <v>9.9304133329825045E-2</v>
          </cell>
          <cell r="N1732">
            <v>9.9304133329825045E-2</v>
          </cell>
          <cell r="O1732">
            <v>13700.393947523291</v>
          </cell>
          <cell r="P1732">
            <v>39288.599263852884</v>
          </cell>
          <cell r="Q1732">
            <v>60861.319323600692</v>
          </cell>
          <cell r="R1732">
            <v>78727.346766173199</v>
          </cell>
          <cell r="S1732">
            <v>167817.19063149256</v>
          </cell>
          <cell r="T1732">
            <v>1490.6991392999744</v>
          </cell>
          <cell r="U1732">
            <v>1574.7392793099493</v>
          </cell>
          <cell r="V1732">
            <v>1601.2133832365821</v>
          </cell>
          <cell r="W1732">
            <v>1634.3234957138106</v>
          </cell>
          <cell r="X1732">
            <v>1748.9325717686668</v>
          </cell>
          <cell r="Y1732">
            <v>473.21570974949742</v>
          </cell>
          <cell r="Z1732">
            <v>517.33303582372105</v>
          </cell>
          <cell r="AA1732">
            <v>531.84468698120588</v>
          </cell>
          <cell r="AB1732">
            <v>537.29243693539263</v>
          </cell>
          <cell r="AC1732">
            <v>630.92915361598307</v>
          </cell>
          <cell r="AD1732">
            <v>114.17132777033817</v>
          </cell>
          <cell r="AE1732">
            <v>146.7841054134428</v>
          </cell>
          <cell r="AF1732">
            <v>145.53133002339277</v>
          </cell>
          <cell r="AG1732">
            <v>149.17429127984298</v>
          </cell>
          <cell r="AH1732">
            <v>154.80916860279575</v>
          </cell>
        </row>
        <row r="1733">
          <cell r="B1733">
            <v>58953</v>
          </cell>
          <cell r="C1733" t="str">
            <v>MD</v>
          </cell>
          <cell r="D1733" t="str">
            <v>Retail Power Marketer</v>
          </cell>
          <cell r="E1733">
            <v>1.3515857778464266E-2</v>
          </cell>
          <cell r="F1733">
            <v>1</v>
          </cell>
          <cell r="G1733">
            <v>8619.8228977827366</v>
          </cell>
          <cell r="H1733">
            <v>8619.8228977827366</v>
          </cell>
          <cell r="I1733">
            <v>11.608880937499999</v>
          </cell>
          <cell r="J1733">
            <v>47201.000000000007</v>
          </cell>
          <cell r="K1733">
            <v>494502</v>
          </cell>
          <cell r="L1733">
            <v>57368</v>
          </cell>
          <cell r="M1733">
            <v>7.9290398462554271E-2</v>
          </cell>
          <cell r="N1733">
            <v>7.9290398462554271E-2</v>
          </cell>
          <cell r="O1733">
            <v>13700.393947523291</v>
          </cell>
          <cell r="P1733">
            <v>39288.599263852884</v>
          </cell>
          <cell r="Q1733">
            <v>60861.319323600692</v>
          </cell>
          <cell r="R1733">
            <v>78727.346766173199</v>
          </cell>
          <cell r="S1733">
            <v>167817.19063149256</v>
          </cell>
          <cell r="T1733">
            <v>1490.6991392999744</v>
          </cell>
          <cell r="U1733">
            <v>1574.7392793099493</v>
          </cell>
          <cell r="V1733">
            <v>1601.2133832365821</v>
          </cell>
          <cell r="W1733">
            <v>1634.3234957138106</v>
          </cell>
          <cell r="X1733">
            <v>1748.9325717686668</v>
          </cell>
          <cell r="Y1733">
            <v>473.21570974949742</v>
          </cell>
          <cell r="Z1733">
            <v>517.33303582372105</v>
          </cell>
          <cell r="AA1733">
            <v>531.84468698120588</v>
          </cell>
          <cell r="AB1733">
            <v>537.29243693539263</v>
          </cell>
          <cell r="AC1733">
            <v>630.92915361598307</v>
          </cell>
          <cell r="AD1733">
            <v>114.17132777033817</v>
          </cell>
          <cell r="AE1733">
            <v>146.7841054134428</v>
          </cell>
          <cell r="AF1733">
            <v>145.53133002339277</v>
          </cell>
          <cell r="AG1733">
            <v>149.17429127984298</v>
          </cell>
          <cell r="AH1733">
            <v>154.80916860279575</v>
          </cell>
        </row>
        <row r="1734">
          <cell r="B1734">
            <v>58956</v>
          </cell>
          <cell r="C1734" t="str">
            <v>MD</v>
          </cell>
          <cell r="D1734" t="str">
            <v>Retail Power Marketer</v>
          </cell>
          <cell r="E1734">
            <v>1.3515857778464266E-2</v>
          </cell>
          <cell r="F1734">
            <v>1</v>
          </cell>
          <cell r="G1734">
            <v>7590.0026946914577</v>
          </cell>
          <cell r="H1734">
            <v>7590.0026946914577</v>
          </cell>
          <cell r="I1734">
            <v>11.608880937499999</v>
          </cell>
          <cell r="J1734">
            <v>86064.9</v>
          </cell>
          <cell r="K1734">
            <v>901328</v>
          </cell>
          <cell r="L1734">
            <v>118752</v>
          </cell>
          <cell r="M1734">
            <v>7.713281519149523E-2</v>
          </cell>
          <cell r="N1734">
            <v>7.713281519149523E-2</v>
          </cell>
          <cell r="O1734">
            <v>13700.393947523291</v>
          </cell>
          <cell r="P1734">
            <v>39288.599263852884</v>
          </cell>
          <cell r="Q1734">
            <v>60861.319323600692</v>
          </cell>
          <cell r="R1734">
            <v>78727.346766173199</v>
          </cell>
          <cell r="S1734">
            <v>167817.19063149256</v>
          </cell>
          <cell r="T1734">
            <v>1490.6991392999744</v>
          </cell>
          <cell r="U1734">
            <v>1574.7392793099493</v>
          </cell>
          <cell r="V1734">
            <v>1601.2133832365821</v>
          </cell>
          <cell r="W1734">
            <v>1634.3234957138106</v>
          </cell>
          <cell r="X1734">
            <v>1748.9325717686668</v>
          </cell>
          <cell r="Y1734">
            <v>473.21570974949742</v>
          </cell>
          <cell r="Z1734">
            <v>517.33303582372105</v>
          </cell>
          <cell r="AA1734">
            <v>531.84468698120588</v>
          </cell>
          <cell r="AB1734">
            <v>537.29243693539263</v>
          </cell>
          <cell r="AC1734">
            <v>630.92915361598307</v>
          </cell>
          <cell r="AD1734">
            <v>114.17132777033817</v>
          </cell>
          <cell r="AE1734">
            <v>146.7841054134428</v>
          </cell>
          <cell r="AF1734">
            <v>145.53133002339277</v>
          </cell>
          <cell r="AG1734">
            <v>149.17429127984298</v>
          </cell>
          <cell r="AH1734">
            <v>154.80916860279575</v>
          </cell>
        </row>
        <row r="1735">
          <cell r="B1735">
            <v>58965</v>
          </cell>
          <cell r="C1735" t="str">
            <v>MD</v>
          </cell>
          <cell r="D1735" t="str">
            <v>Retail Power Marketer</v>
          </cell>
          <cell r="E1735">
            <v>1.3515857778464266E-2</v>
          </cell>
          <cell r="F1735">
            <v>1</v>
          </cell>
          <cell r="G1735">
            <v>3205.8823529411766</v>
          </cell>
          <cell r="H1735">
            <v>3205.8823529411766</v>
          </cell>
          <cell r="I1735">
            <v>11.608880937499999</v>
          </cell>
          <cell r="J1735">
            <v>6.8999999999999995</v>
          </cell>
          <cell r="K1735">
            <v>109</v>
          </cell>
          <cell r="L1735">
            <v>34</v>
          </cell>
          <cell r="M1735">
            <v>1.9849326399082559E-2</v>
          </cell>
          <cell r="N1735">
            <v>1.9849326399082559E-2</v>
          </cell>
          <cell r="O1735">
            <v>13700.393947523291</v>
          </cell>
          <cell r="P1735">
            <v>39288.599263852884</v>
          </cell>
          <cell r="Q1735">
            <v>60861.319323600692</v>
          </cell>
          <cell r="R1735">
            <v>78727.346766173199</v>
          </cell>
          <cell r="S1735">
            <v>167817.19063149256</v>
          </cell>
          <cell r="T1735">
            <v>1490.6991392999744</v>
          </cell>
          <cell r="U1735">
            <v>1574.7392793099493</v>
          </cell>
          <cell r="V1735">
            <v>1601.2133832365821</v>
          </cell>
          <cell r="W1735">
            <v>1634.3234957138106</v>
          </cell>
          <cell r="X1735">
            <v>1748.9325717686668</v>
          </cell>
          <cell r="Y1735">
            <v>473.21570974949742</v>
          </cell>
          <cell r="Z1735">
            <v>517.33303582372105</v>
          </cell>
          <cell r="AA1735">
            <v>531.84468698120588</v>
          </cell>
          <cell r="AB1735">
            <v>537.29243693539263</v>
          </cell>
          <cell r="AC1735">
            <v>630.92915361598307</v>
          </cell>
          <cell r="AD1735">
            <v>114.17132777033817</v>
          </cell>
          <cell r="AE1735">
            <v>146.7841054134428</v>
          </cell>
          <cell r="AF1735">
            <v>145.53133002339277</v>
          </cell>
          <cell r="AG1735">
            <v>149.17429127984298</v>
          </cell>
          <cell r="AH1735">
            <v>154.80916860279575</v>
          </cell>
        </row>
        <row r="1736">
          <cell r="B1736">
            <v>58973</v>
          </cell>
          <cell r="C1736" t="str">
            <v>MD</v>
          </cell>
          <cell r="D1736" t="str">
            <v>Retail Power Marketer</v>
          </cell>
          <cell r="E1736">
            <v>1.3515857778464266E-2</v>
          </cell>
          <cell r="F1736">
            <v>1</v>
          </cell>
          <cell r="G1736">
            <v>12257.91324736225</v>
          </cell>
          <cell r="H1736">
            <v>12257.91324736225</v>
          </cell>
          <cell r="I1736">
            <v>11.608880937499999</v>
          </cell>
          <cell r="J1736">
            <v>12394.8</v>
          </cell>
          <cell r="K1736">
            <v>177752</v>
          </cell>
          <cell r="L1736">
            <v>14501</v>
          </cell>
          <cell r="M1736">
            <v>5.8366237287365265E-2</v>
          </cell>
          <cell r="N1736">
            <v>5.8366237287365265E-2</v>
          </cell>
          <cell r="O1736">
            <v>13700.393947523291</v>
          </cell>
          <cell r="P1736">
            <v>39288.599263852884</v>
          </cell>
          <cell r="Q1736">
            <v>60861.319323600692</v>
          </cell>
          <cell r="R1736">
            <v>78727.346766173199</v>
          </cell>
          <cell r="S1736">
            <v>167817.19063149256</v>
          </cell>
          <cell r="T1736">
            <v>1490.6991392999744</v>
          </cell>
          <cell r="U1736">
            <v>1574.7392793099493</v>
          </cell>
          <cell r="V1736">
            <v>1601.2133832365821</v>
          </cell>
          <cell r="W1736">
            <v>1634.3234957138106</v>
          </cell>
          <cell r="X1736">
            <v>1748.9325717686668</v>
          </cell>
          <cell r="Y1736">
            <v>473.21570974949742</v>
          </cell>
          <cell r="Z1736">
            <v>517.33303582372105</v>
          </cell>
          <cell r="AA1736">
            <v>531.84468698120588</v>
          </cell>
          <cell r="AB1736">
            <v>537.29243693539263</v>
          </cell>
          <cell r="AC1736">
            <v>630.92915361598307</v>
          </cell>
          <cell r="AD1736">
            <v>114.17132777033817</v>
          </cell>
          <cell r="AE1736">
            <v>146.7841054134428</v>
          </cell>
          <cell r="AF1736">
            <v>145.53133002339277</v>
          </cell>
          <cell r="AG1736">
            <v>149.17429127984298</v>
          </cell>
          <cell r="AH1736">
            <v>154.80916860279575</v>
          </cell>
        </row>
        <row r="1737">
          <cell r="B1737">
            <v>58974</v>
          </cell>
          <cell r="C1737" t="str">
            <v>MD</v>
          </cell>
          <cell r="D1737" t="str">
            <v>Retail Power Marketer</v>
          </cell>
          <cell r="E1737">
            <v>1.3515857778464266E-2</v>
          </cell>
          <cell r="F1737">
            <v>1</v>
          </cell>
          <cell r="G1737">
            <v>9034.5905038555993</v>
          </cell>
          <cell r="H1737">
            <v>9034.5905038555993</v>
          </cell>
          <cell r="I1737">
            <v>11.608880937499999</v>
          </cell>
          <cell r="J1737">
            <v>99094.200000000012</v>
          </cell>
          <cell r="K1737">
            <v>945497</v>
          </cell>
          <cell r="L1737">
            <v>104653</v>
          </cell>
          <cell r="M1737">
            <v>8.9387221111197346E-2</v>
          </cell>
          <cell r="N1737">
            <v>8.9387221111197346E-2</v>
          </cell>
          <cell r="O1737">
            <v>13700.393947523291</v>
          </cell>
          <cell r="P1737">
            <v>39288.599263852884</v>
          </cell>
          <cell r="Q1737">
            <v>60861.319323600692</v>
          </cell>
          <cell r="R1737">
            <v>78727.346766173199</v>
          </cell>
          <cell r="S1737">
            <v>167817.19063149256</v>
          </cell>
          <cell r="T1737">
            <v>1490.6991392999744</v>
          </cell>
          <cell r="U1737">
            <v>1574.7392793099493</v>
          </cell>
          <cell r="V1737">
            <v>1601.2133832365821</v>
          </cell>
          <cell r="W1737">
            <v>1634.3234957138106</v>
          </cell>
          <cell r="X1737">
            <v>1748.9325717686668</v>
          </cell>
          <cell r="Y1737">
            <v>473.21570974949742</v>
          </cell>
          <cell r="Z1737">
            <v>517.33303582372105</v>
          </cell>
          <cell r="AA1737">
            <v>531.84468698120588</v>
          </cell>
          <cell r="AB1737">
            <v>537.29243693539263</v>
          </cell>
          <cell r="AC1737">
            <v>630.92915361598307</v>
          </cell>
          <cell r="AD1737">
            <v>114.17132777033817</v>
          </cell>
          <cell r="AE1737">
            <v>146.7841054134428</v>
          </cell>
          <cell r="AF1737">
            <v>145.53133002339277</v>
          </cell>
          <cell r="AG1737">
            <v>149.17429127984298</v>
          </cell>
          <cell r="AH1737">
            <v>154.80916860279575</v>
          </cell>
        </row>
        <row r="1738">
          <cell r="B1738">
            <v>59054</v>
          </cell>
          <cell r="C1738" t="str">
            <v>MD</v>
          </cell>
          <cell r="D1738" t="str">
            <v>Retail Power Marketer</v>
          </cell>
          <cell r="E1738">
            <v>1.3515857778464266E-2</v>
          </cell>
          <cell r="F1738">
            <v>1</v>
          </cell>
          <cell r="G1738">
            <v>9207.799995202955</v>
          </cell>
          <cell r="H1738">
            <v>9207.799995202955</v>
          </cell>
          <cell r="I1738">
            <v>11.608880937499999</v>
          </cell>
          <cell r="J1738">
            <v>98563.8</v>
          </cell>
          <cell r="K1738">
            <v>1151684</v>
          </cell>
          <cell r="L1738">
            <v>125077</v>
          </cell>
          <cell r="M1738">
            <v>7.0453138176586411E-2</v>
          </cell>
          <cell r="N1738">
            <v>7.0453138176586411E-2</v>
          </cell>
          <cell r="O1738">
            <v>13700.393947523291</v>
          </cell>
          <cell r="P1738">
            <v>39288.599263852884</v>
          </cell>
          <cell r="Q1738">
            <v>60861.319323600692</v>
          </cell>
          <cell r="R1738">
            <v>78727.346766173199</v>
          </cell>
          <cell r="S1738">
            <v>167817.19063149256</v>
          </cell>
          <cell r="T1738">
            <v>1490.6991392999744</v>
          </cell>
          <cell r="U1738">
            <v>1574.7392793099493</v>
          </cell>
          <cell r="V1738">
            <v>1601.2133832365821</v>
          </cell>
          <cell r="W1738">
            <v>1634.3234957138106</v>
          </cell>
          <cell r="X1738">
            <v>1748.9325717686668</v>
          </cell>
          <cell r="Y1738">
            <v>473.21570974949742</v>
          </cell>
          <cell r="Z1738">
            <v>517.33303582372105</v>
          </cell>
          <cell r="AA1738">
            <v>531.84468698120588</v>
          </cell>
          <cell r="AB1738">
            <v>537.29243693539263</v>
          </cell>
          <cell r="AC1738">
            <v>630.92915361598307</v>
          </cell>
          <cell r="AD1738">
            <v>114.17132777033817</v>
          </cell>
          <cell r="AE1738">
            <v>146.7841054134428</v>
          </cell>
          <cell r="AF1738">
            <v>145.53133002339277</v>
          </cell>
          <cell r="AG1738">
            <v>149.17429127984298</v>
          </cell>
          <cell r="AH1738">
            <v>154.80916860279575</v>
          </cell>
        </row>
        <row r="1739">
          <cell r="B1739">
            <v>59062</v>
          </cell>
          <cell r="C1739" t="str">
            <v>MD</v>
          </cell>
          <cell r="D1739" t="str">
            <v>Retail Power Marketer</v>
          </cell>
          <cell r="E1739">
            <v>1.3515857778464266E-2</v>
          </cell>
          <cell r="F1739">
            <v>1</v>
          </cell>
          <cell r="G1739">
            <v>11693.650793650793</v>
          </cell>
          <cell r="H1739">
            <v>11693.650793650793</v>
          </cell>
          <cell r="I1739">
            <v>11.608880937499999</v>
          </cell>
          <cell r="J1739">
            <v>1792.1</v>
          </cell>
          <cell r="K1739">
            <v>14734</v>
          </cell>
          <cell r="L1739">
            <v>1260</v>
          </cell>
          <cell r="M1739">
            <v>0.10971723362460975</v>
          </cell>
          <cell r="N1739">
            <v>0.10971723362460975</v>
          </cell>
          <cell r="O1739">
            <v>13700.393947523291</v>
          </cell>
          <cell r="P1739">
            <v>39288.599263852884</v>
          </cell>
          <cell r="Q1739">
            <v>60861.319323600692</v>
          </cell>
          <cell r="R1739">
            <v>78727.346766173199</v>
          </cell>
          <cell r="S1739">
            <v>167817.19063149256</v>
          </cell>
          <cell r="T1739">
            <v>1490.6991392999744</v>
          </cell>
          <cell r="U1739">
            <v>1574.7392793099493</v>
          </cell>
          <cell r="V1739">
            <v>1601.2133832365821</v>
          </cell>
          <cell r="W1739">
            <v>1634.3234957138106</v>
          </cell>
          <cell r="X1739">
            <v>1748.9325717686668</v>
          </cell>
          <cell r="Y1739">
            <v>473.21570974949742</v>
          </cell>
          <cell r="Z1739">
            <v>517.33303582372105</v>
          </cell>
          <cell r="AA1739">
            <v>531.84468698120588</v>
          </cell>
          <cell r="AB1739">
            <v>537.29243693539263</v>
          </cell>
          <cell r="AC1739">
            <v>630.92915361598307</v>
          </cell>
          <cell r="AD1739">
            <v>114.17132777033817</v>
          </cell>
          <cell r="AE1739">
            <v>146.7841054134428</v>
          </cell>
          <cell r="AF1739">
            <v>145.53133002339277</v>
          </cell>
          <cell r="AG1739">
            <v>149.17429127984298</v>
          </cell>
          <cell r="AH1739">
            <v>154.80916860279575</v>
          </cell>
        </row>
        <row r="1740">
          <cell r="B1740">
            <v>59064</v>
          </cell>
          <cell r="C1740" t="str">
            <v>MD</v>
          </cell>
          <cell r="D1740" t="str">
            <v>Retail Power Marketer</v>
          </cell>
          <cell r="E1740">
            <v>1.3515857778464266E-2</v>
          </cell>
          <cell r="F1740">
            <v>1</v>
          </cell>
          <cell r="G1740">
            <v>7479.588083854358</v>
          </cell>
          <cell r="H1740">
            <v>7479.588083854358</v>
          </cell>
          <cell r="I1740">
            <v>11.608880937499999</v>
          </cell>
          <cell r="J1740">
            <v>15689.4</v>
          </cell>
          <cell r="K1740">
            <v>162696</v>
          </cell>
          <cell r="L1740">
            <v>21752</v>
          </cell>
          <cell r="M1740">
            <v>7.7808940982998981E-2</v>
          </cell>
          <cell r="N1740">
            <v>7.7808940982998981E-2</v>
          </cell>
          <cell r="O1740">
            <v>13700.393947523291</v>
          </cell>
          <cell r="P1740">
            <v>39288.599263852884</v>
          </cell>
          <cell r="Q1740">
            <v>60861.319323600692</v>
          </cell>
          <cell r="R1740">
            <v>78727.346766173199</v>
          </cell>
          <cell r="S1740">
            <v>167817.19063149256</v>
          </cell>
          <cell r="T1740">
            <v>1490.6991392999744</v>
          </cell>
          <cell r="U1740">
            <v>1574.7392793099493</v>
          </cell>
          <cell r="V1740">
            <v>1601.2133832365821</v>
          </cell>
          <cell r="W1740">
            <v>1634.3234957138106</v>
          </cell>
          <cell r="X1740">
            <v>1748.9325717686668</v>
          </cell>
          <cell r="Y1740">
            <v>473.21570974949742</v>
          </cell>
          <cell r="Z1740">
            <v>517.33303582372105</v>
          </cell>
          <cell r="AA1740">
            <v>531.84468698120588</v>
          </cell>
          <cell r="AB1740">
            <v>537.29243693539263</v>
          </cell>
          <cell r="AC1740">
            <v>630.92915361598307</v>
          </cell>
          <cell r="AD1740">
            <v>114.17132777033817</v>
          </cell>
          <cell r="AE1740">
            <v>146.7841054134428</v>
          </cell>
          <cell r="AF1740">
            <v>145.53133002339277</v>
          </cell>
          <cell r="AG1740">
            <v>149.17429127984298</v>
          </cell>
          <cell r="AH1740">
            <v>154.80916860279575</v>
          </cell>
        </row>
        <row r="1741">
          <cell r="B1741">
            <v>59084</v>
          </cell>
          <cell r="C1741" t="str">
            <v>MD</v>
          </cell>
          <cell r="D1741" t="str">
            <v>Retail Power Marketer</v>
          </cell>
          <cell r="E1741">
            <v>1.3515857778464266E-2</v>
          </cell>
          <cell r="F1741">
            <v>1</v>
          </cell>
          <cell r="G1741">
            <v>8309.6951010620069</v>
          </cell>
          <cell r="H1741">
            <v>8309.6951010620069</v>
          </cell>
          <cell r="I1741">
            <v>11.608880937499999</v>
          </cell>
          <cell r="J1741">
            <v>3960</v>
          </cell>
          <cell r="K1741">
            <v>48512</v>
          </cell>
          <cell r="L1741">
            <v>5838</v>
          </cell>
          <cell r="M1741">
            <v>6.4864945519510636E-2</v>
          </cell>
          <cell r="N1741">
            <v>6.4864945519510636E-2</v>
          </cell>
          <cell r="O1741">
            <v>13700.393947523291</v>
          </cell>
          <cell r="P1741">
            <v>39288.599263852884</v>
          </cell>
          <cell r="Q1741">
            <v>60861.319323600692</v>
          </cell>
          <cell r="R1741">
            <v>78727.346766173199</v>
          </cell>
          <cell r="S1741">
            <v>167817.19063149256</v>
          </cell>
          <cell r="T1741">
            <v>1490.6991392999744</v>
          </cell>
          <cell r="U1741">
            <v>1574.7392793099493</v>
          </cell>
          <cell r="V1741">
            <v>1601.2133832365821</v>
          </cell>
          <cell r="W1741">
            <v>1634.3234957138106</v>
          </cell>
          <cell r="X1741">
            <v>1748.9325717686668</v>
          </cell>
          <cell r="Y1741">
            <v>473.21570974949742</v>
          </cell>
          <cell r="Z1741">
            <v>517.33303582372105</v>
          </cell>
          <cell r="AA1741">
            <v>531.84468698120588</v>
          </cell>
          <cell r="AB1741">
            <v>537.29243693539263</v>
          </cell>
          <cell r="AC1741">
            <v>630.92915361598307</v>
          </cell>
          <cell r="AD1741">
            <v>114.17132777033817</v>
          </cell>
          <cell r="AE1741">
            <v>146.7841054134428</v>
          </cell>
          <cell r="AF1741">
            <v>145.53133002339277</v>
          </cell>
          <cell r="AG1741">
            <v>149.17429127984298</v>
          </cell>
          <cell r="AH1741">
            <v>154.80916860279575</v>
          </cell>
        </row>
        <row r="1742">
          <cell r="B1742">
            <v>59088</v>
          </cell>
          <cell r="C1742" t="str">
            <v>MD</v>
          </cell>
          <cell r="D1742" t="str">
            <v>Retail Power Marketer</v>
          </cell>
          <cell r="E1742">
            <v>1.3515857778464266E-2</v>
          </cell>
          <cell r="F1742">
            <v>1</v>
          </cell>
          <cell r="G1742">
            <v>8577.8147549639198</v>
          </cell>
          <cell r="H1742">
            <v>8577.8147549639198</v>
          </cell>
          <cell r="I1742">
            <v>11.608880937499999</v>
          </cell>
          <cell r="J1742">
            <v>39574.300000000003</v>
          </cell>
          <cell r="K1742">
            <v>536122</v>
          </cell>
          <cell r="L1742">
            <v>62501</v>
          </cell>
          <cell r="M1742">
            <v>5.757551451032368E-2</v>
          </cell>
          <cell r="N1742">
            <v>5.757551451032368E-2</v>
          </cell>
          <cell r="O1742">
            <v>13700.393947523291</v>
          </cell>
          <cell r="P1742">
            <v>39288.599263852884</v>
          </cell>
          <cell r="Q1742">
            <v>60861.319323600692</v>
          </cell>
          <cell r="R1742">
            <v>78727.346766173199</v>
          </cell>
          <cell r="S1742">
            <v>167817.19063149256</v>
          </cell>
          <cell r="T1742">
            <v>1490.6991392999744</v>
          </cell>
          <cell r="U1742">
            <v>1574.7392793099493</v>
          </cell>
          <cell r="V1742">
            <v>1601.2133832365821</v>
          </cell>
          <cell r="W1742">
            <v>1634.3234957138106</v>
          </cell>
          <cell r="X1742">
            <v>1748.9325717686668</v>
          </cell>
          <cell r="Y1742">
            <v>473.21570974949742</v>
          </cell>
          <cell r="Z1742">
            <v>517.33303582372105</v>
          </cell>
          <cell r="AA1742">
            <v>531.84468698120588</v>
          </cell>
          <cell r="AB1742">
            <v>537.29243693539263</v>
          </cell>
          <cell r="AC1742">
            <v>630.92915361598307</v>
          </cell>
          <cell r="AD1742">
            <v>114.17132777033817</v>
          </cell>
          <cell r="AE1742">
            <v>146.7841054134428</v>
          </cell>
          <cell r="AF1742">
            <v>145.53133002339277</v>
          </cell>
          <cell r="AG1742">
            <v>149.17429127984298</v>
          </cell>
          <cell r="AH1742">
            <v>154.80916860279575</v>
          </cell>
        </row>
        <row r="1743">
          <cell r="B1743">
            <v>59310</v>
          </cell>
          <cell r="C1743" t="str">
            <v>MD</v>
          </cell>
          <cell r="D1743" t="str">
            <v>Retail Power Marketer</v>
          </cell>
          <cell r="E1743">
            <v>1.3515857778464266E-2</v>
          </cell>
          <cell r="F1743">
            <v>1</v>
          </cell>
          <cell r="G1743">
            <v>8667.494719053655</v>
          </cell>
          <cell r="H1743">
            <v>8667.494719053655</v>
          </cell>
          <cell r="I1743">
            <v>11.608880937499999</v>
          </cell>
          <cell r="J1743">
            <v>222505.8</v>
          </cell>
          <cell r="K1743">
            <v>2051596</v>
          </cell>
          <cell r="L1743">
            <v>236700</v>
          </cell>
          <cell r="M1743">
            <v>9.2382678941236487E-2</v>
          </cell>
          <cell r="N1743">
            <v>9.2382678941236487E-2</v>
          </cell>
          <cell r="O1743">
            <v>13700.393947523291</v>
          </cell>
          <cell r="P1743">
            <v>39288.599263852884</v>
          </cell>
          <cell r="Q1743">
            <v>60861.319323600692</v>
          </cell>
          <cell r="R1743">
            <v>78727.346766173199</v>
          </cell>
          <cell r="S1743">
            <v>167817.19063149256</v>
          </cell>
          <cell r="T1743">
            <v>1490.6991392999744</v>
          </cell>
          <cell r="U1743">
            <v>1574.7392793099493</v>
          </cell>
          <cell r="V1743">
            <v>1601.2133832365821</v>
          </cell>
          <cell r="W1743">
            <v>1634.3234957138106</v>
          </cell>
          <cell r="X1743">
            <v>1748.9325717686668</v>
          </cell>
          <cell r="Y1743">
            <v>473.21570974949742</v>
          </cell>
          <cell r="Z1743">
            <v>517.33303582372105</v>
          </cell>
          <cell r="AA1743">
            <v>531.84468698120588</v>
          </cell>
          <cell r="AB1743">
            <v>537.29243693539263</v>
          </cell>
          <cell r="AC1743">
            <v>630.92915361598307</v>
          </cell>
          <cell r="AD1743">
            <v>114.17132777033817</v>
          </cell>
          <cell r="AE1743">
            <v>146.7841054134428</v>
          </cell>
          <cell r="AF1743">
            <v>145.53133002339277</v>
          </cell>
          <cell r="AG1743">
            <v>149.17429127984298</v>
          </cell>
          <cell r="AH1743">
            <v>154.80916860279575</v>
          </cell>
        </row>
        <row r="1744">
          <cell r="B1744">
            <v>59410</v>
          </cell>
          <cell r="C1744" t="str">
            <v>MD</v>
          </cell>
          <cell r="D1744" t="str">
            <v>Retail Power Marketer</v>
          </cell>
          <cell r="E1744">
            <v>1.3515857778464266E-2</v>
          </cell>
          <cell r="F1744">
            <v>1</v>
          </cell>
          <cell r="G1744">
            <v>10982.379475613194</v>
          </cell>
          <cell r="H1744">
            <v>10982.379475613194</v>
          </cell>
          <cell r="I1744">
            <v>11.608880937499999</v>
          </cell>
          <cell r="J1744">
            <v>18635.900000000001</v>
          </cell>
          <cell r="K1744">
            <v>233727</v>
          </cell>
          <cell r="L1744">
            <v>21282</v>
          </cell>
          <cell r="M1744">
            <v>6.7049068146416549E-2</v>
          </cell>
          <cell r="N1744">
            <v>6.7049068146416549E-2</v>
          </cell>
          <cell r="O1744">
            <v>13700.393947523291</v>
          </cell>
          <cell r="P1744">
            <v>39288.599263852884</v>
          </cell>
          <cell r="Q1744">
            <v>60861.319323600692</v>
          </cell>
          <cell r="R1744">
            <v>78727.346766173199</v>
          </cell>
          <cell r="S1744">
            <v>167817.19063149256</v>
          </cell>
          <cell r="T1744">
            <v>1490.6991392999744</v>
          </cell>
          <cell r="U1744">
            <v>1574.7392793099493</v>
          </cell>
          <cell r="V1744">
            <v>1601.2133832365821</v>
          </cell>
          <cell r="W1744">
            <v>1634.3234957138106</v>
          </cell>
          <cell r="X1744">
            <v>1748.9325717686668</v>
          </cell>
          <cell r="Y1744">
            <v>473.21570974949742</v>
          </cell>
          <cell r="Z1744">
            <v>517.33303582372105</v>
          </cell>
          <cell r="AA1744">
            <v>531.84468698120588</v>
          </cell>
          <cell r="AB1744">
            <v>537.29243693539263</v>
          </cell>
          <cell r="AC1744">
            <v>630.92915361598307</v>
          </cell>
          <cell r="AD1744">
            <v>114.17132777033817</v>
          </cell>
          <cell r="AE1744">
            <v>146.7841054134428</v>
          </cell>
          <cell r="AF1744">
            <v>145.53133002339277</v>
          </cell>
          <cell r="AG1744">
            <v>149.17429127984298</v>
          </cell>
          <cell r="AH1744">
            <v>154.80916860279575</v>
          </cell>
        </row>
        <row r="1745">
          <cell r="B1745">
            <v>59472</v>
          </cell>
          <cell r="C1745" t="str">
            <v>MD</v>
          </cell>
          <cell r="D1745" t="str">
            <v>Retail Power Marketer</v>
          </cell>
          <cell r="E1745">
            <v>1.3515857778464266E-2</v>
          </cell>
          <cell r="F1745">
            <v>1</v>
          </cell>
          <cell r="G1745">
            <v>1247.8632478632478</v>
          </cell>
          <cell r="H1745">
            <v>1247.8632478632478</v>
          </cell>
          <cell r="I1745">
            <v>11.608880937499999</v>
          </cell>
          <cell r="J1745">
            <v>27.5</v>
          </cell>
          <cell r="K1745">
            <v>146</v>
          </cell>
          <cell r="L1745">
            <v>117</v>
          </cell>
          <cell r="M1745">
            <v>7.6720076464041123E-2</v>
          </cell>
          <cell r="N1745">
            <v>7.6720076464041123E-2</v>
          </cell>
          <cell r="O1745">
            <v>13700.393947523291</v>
          </cell>
          <cell r="P1745">
            <v>39288.599263852884</v>
          </cell>
          <cell r="Q1745">
            <v>60861.319323600692</v>
          </cell>
          <cell r="R1745">
            <v>78727.346766173199</v>
          </cell>
          <cell r="S1745">
            <v>167817.19063149256</v>
          </cell>
          <cell r="T1745">
            <v>1490.6991392999744</v>
          </cell>
          <cell r="U1745">
            <v>1574.7392793099493</v>
          </cell>
          <cell r="V1745">
            <v>1601.2133832365821</v>
          </cell>
          <cell r="W1745">
            <v>1634.3234957138106</v>
          </cell>
          <cell r="X1745">
            <v>1748.9325717686668</v>
          </cell>
          <cell r="Y1745">
            <v>473.21570974949742</v>
          </cell>
          <cell r="Z1745">
            <v>517.33303582372105</v>
          </cell>
          <cell r="AA1745">
            <v>531.84468698120588</v>
          </cell>
          <cell r="AB1745">
            <v>537.29243693539263</v>
          </cell>
          <cell r="AC1745">
            <v>630.92915361598307</v>
          </cell>
          <cell r="AD1745">
            <v>114.17132777033817</v>
          </cell>
          <cell r="AE1745">
            <v>146.7841054134428</v>
          </cell>
          <cell r="AF1745">
            <v>145.53133002339277</v>
          </cell>
          <cell r="AG1745">
            <v>149.17429127984298</v>
          </cell>
          <cell r="AH1745">
            <v>154.80916860279575</v>
          </cell>
        </row>
        <row r="1746">
          <cell r="B1746">
            <v>59619</v>
          </cell>
          <cell r="C1746" t="str">
            <v>MD</v>
          </cell>
          <cell r="D1746" t="str">
            <v>Retail Power Marketer</v>
          </cell>
          <cell r="E1746">
            <v>1.3515857778464266E-2</v>
          </cell>
          <cell r="F1746">
            <v>0</v>
          </cell>
          <cell r="G1746">
            <v>0</v>
          </cell>
          <cell r="H1746">
            <v>7105.5491790599644</v>
          </cell>
          <cell r="I1746">
            <v>11.608880937499999</v>
          </cell>
          <cell r="J1746">
            <v>0</v>
          </cell>
          <cell r="K1746">
            <v>0</v>
          </cell>
          <cell r="L1746">
            <v>0</v>
          </cell>
          <cell r="M1746">
            <v>0</v>
          </cell>
          <cell r="N1746">
            <v>5.8162036315138999E-2</v>
          </cell>
          <cell r="O1746">
            <v>13700.393947523291</v>
          </cell>
          <cell r="P1746">
            <v>39288.599263852884</v>
          </cell>
          <cell r="Q1746">
            <v>60861.319323600692</v>
          </cell>
          <cell r="R1746">
            <v>78727.346766173199</v>
          </cell>
          <cell r="S1746">
            <v>167817.19063149256</v>
          </cell>
          <cell r="T1746">
            <v>1490.6991392999744</v>
          </cell>
          <cell r="U1746">
            <v>1574.7392793099493</v>
          </cell>
          <cell r="V1746">
            <v>1601.2133832365821</v>
          </cell>
          <cell r="W1746">
            <v>1634.3234957138106</v>
          </cell>
          <cell r="X1746">
            <v>1748.9325717686668</v>
          </cell>
          <cell r="Y1746">
            <v>473.21570974949742</v>
          </cell>
          <cell r="Z1746">
            <v>517.33303582372105</v>
          </cell>
          <cell r="AA1746">
            <v>531.84468698120588</v>
          </cell>
          <cell r="AB1746">
            <v>537.29243693539263</v>
          </cell>
          <cell r="AC1746">
            <v>630.92915361598307</v>
          </cell>
          <cell r="AD1746">
            <v>114.17132777033817</v>
          </cell>
          <cell r="AE1746">
            <v>146.7841054134428</v>
          </cell>
          <cell r="AF1746">
            <v>145.53133002339277</v>
          </cell>
          <cell r="AG1746">
            <v>149.17429127984298</v>
          </cell>
          <cell r="AH1746">
            <v>154.80916860279575</v>
          </cell>
        </row>
        <row r="1747">
          <cell r="B1747">
            <v>59793</v>
          </cell>
          <cell r="C1747" t="str">
            <v>MD</v>
          </cell>
          <cell r="D1747" t="str">
            <v>Retail Power Marketer</v>
          </cell>
          <cell r="E1747">
            <v>1.3515857778464266E-2</v>
          </cell>
          <cell r="F1747">
            <v>1</v>
          </cell>
          <cell r="G1747">
            <v>8351.7312421080605</v>
          </cell>
          <cell r="H1747">
            <v>8351.7312421080605</v>
          </cell>
          <cell r="I1747">
            <v>11.608880937499999</v>
          </cell>
          <cell r="J1747">
            <v>26989.5</v>
          </cell>
          <cell r="K1747">
            <v>251337</v>
          </cell>
          <cell r="L1747">
            <v>30094</v>
          </cell>
          <cell r="M1747">
            <v>9.0703748532060549E-2</v>
          </cell>
          <cell r="N1747">
            <v>9.0703748532060549E-2</v>
          </cell>
          <cell r="O1747">
            <v>13700.393947523291</v>
          </cell>
          <cell r="P1747">
            <v>39288.599263852884</v>
          </cell>
          <cell r="Q1747">
            <v>60861.319323600692</v>
          </cell>
          <cell r="R1747">
            <v>78727.346766173199</v>
          </cell>
          <cell r="S1747">
            <v>167817.19063149256</v>
          </cell>
          <cell r="T1747">
            <v>1490.6991392999744</v>
          </cell>
          <cell r="U1747">
            <v>1574.7392793099493</v>
          </cell>
          <cell r="V1747">
            <v>1601.2133832365821</v>
          </cell>
          <cell r="W1747">
            <v>1634.3234957138106</v>
          </cell>
          <cell r="X1747">
            <v>1748.9325717686668</v>
          </cell>
          <cell r="Y1747">
            <v>473.21570974949742</v>
          </cell>
          <cell r="Z1747">
            <v>517.33303582372105</v>
          </cell>
          <cell r="AA1747">
            <v>531.84468698120588</v>
          </cell>
          <cell r="AB1747">
            <v>537.29243693539263</v>
          </cell>
          <cell r="AC1747">
            <v>630.92915361598307</v>
          </cell>
          <cell r="AD1747">
            <v>114.17132777033817</v>
          </cell>
          <cell r="AE1747">
            <v>146.7841054134428</v>
          </cell>
          <cell r="AF1747">
            <v>145.53133002339277</v>
          </cell>
          <cell r="AG1747">
            <v>149.17429127984298</v>
          </cell>
          <cell r="AH1747">
            <v>154.80916860279575</v>
          </cell>
        </row>
        <row r="1748">
          <cell r="B1748">
            <v>59795</v>
          </cell>
          <cell r="C1748" t="str">
            <v>MD</v>
          </cell>
          <cell r="D1748" t="str">
            <v>Retail Power Marketer</v>
          </cell>
          <cell r="E1748">
            <v>1.3515857778464266E-2</v>
          </cell>
          <cell r="F1748">
            <v>1</v>
          </cell>
          <cell r="G1748">
            <v>8975.2149259191519</v>
          </cell>
          <cell r="H1748">
            <v>8975.2149259191519</v>
          </cell>
          <cell r="I1748">
            <v>11.608880937499999</v>
          </cell>
          <cell r="J1748">
            <v>9472.2000000000007</v>
          </cell>
          <cell r="K1748">
            <v>98135</v>
          </cell>
          <cell r="L1748">
            <v>10934</v>
          </cell>
          <cell r="M1748">
            <v>8.1000886023870178E-2</v>
          </cell>
          <cell r="N1748">
            <v>8.1000886023870178E-2</v>
          </cell>
          <cell r="O1748">
            <v>13700.393947523291</v>
          </cell>
          <cell r="P1748">
            <v>39288.599263852884</v>
          </cell>
          <cell r="Q1748">
            <v>60861.319323600692</v>
          </cell>
          <cell r="R1748">
            <v>78727.346766173199</v>
          </cell>
          <cell r="S1748">
            <v>167817.19063149256</v>
          </cell>
          <cell r="T1748">
            <v>1490.6991392999744</v>
          </cell>
          <cell r="U1748">
            <v>1574.7392793099493</v>
          </cell>
          <cell r="V1748">
            <v>1601.2133832365821</v>
          </cell>
          <cell r="W1748">
            <v>1634.3234957138106</v>
          </cell>
          <cell r="X1748">
            <v>1748.9325717686668</v>
          </cell>
          <cell r="Y1748">
            <v>473.21570974949742</v>
          </cell>
          <cell r="Z1748">
            <v>517.33303582372105</v>
          </cell>
          <cell r="AA1748">
            <v>531.84468698120588</v>
          </cell>
          <cell r="AB1748">
            <v>537.29243693539263</v>
          </cell>
          <cell r="AC1748">
            <v>630.92915361598307</v>
          </cell>
          <cell r="AD1748">
            <v>114.17132777033817</v>
          </cell>
          <cell r="AE1748">
            <v>146.7841054134428</v>
          </cell>
          <cell r="AF1748">
            <v>145.53133002339277</v>
          </cell>
          <cell r="AG1748">
            <v>149.17429127984298</v>
          </cell>
          <cell r="AH1748">
            <v>154.80916860279575</v>
          </cell>
        </row>
        <row r="1749">
          <cell r="B1749">
            <v>59797</v>
          </cell>
          <cell r="C1749" t="str">
            <v>MD</v>
          </cell>
          <cell r="D1749" t="str">
            <v>Retail Power Marketer</v>
          </cell>
          <cell r="E1749">
            <v>1.3515857778464266E-2</v>
          </cell>
          <cell r="F1749">
            <v>1</v>
          </cell>
          <cell r="G1749">
            <v>9249.1558040739255</v>
          </cell>
          <cell r="H1749">
            <v>9249.1558040739255</v>
          </cell>
          <cell r="I1749">
            <v>11.608880937499999</v>
          </cell>
          <cell r="J1749">
            <v>25254.2</v>
          </cell>
          <cell r="K1749">
            <v>254731</v>
          </cell>
          <cell r="L1749">
            <v>27541</v>
          </cell>
          <cell r="M1749">
            <v>8.4079117662175989E-2</v>
          </cell>
          <cell r="N1749">
            <v>8.4079117662175989E-2</v>
          </cell>
          <cell r="O1749">
            <v>13700.393947523291</v>
          </cell>
          <cell r="P1749">
            <v>39288.599263852884</v>
          </cell>
          <cell r="Q1749">
            <v>60861.319323600692</v>
          </cell>
          <cell r="R1749">
            <v>78727.346766173199</v>
          </cell>
          <cell r="S1749">
            <v>167817.19063149256</v>
          </cell>
          <cell r="T1749">
            <v>1490.6991392999744</v>
          </cell>
          <cell r="U1749">
            <v>1574.7392793099493</v>
          </cell>
          <cell r="V1749">
            <v>1601.2133832365821</v>
          </cell>
          <cell r="W1749">
            <v>1634.3234957138106</v>
          </cell>
          <cell r="X1749">
            <v>1748.9325717686668</v>
          </cell>
          <cell r="Y1749">
            <v>473.21570974949742</v>
          </cell>
          <cell r="Z1749">
            <v>517.33303582372105</v>
          </cell>
          <cell r="AA1749">
            <v>531.84468698120588</v>
          </cell>
          <cell r="AB1749">
            <v>537.29243693539263</v>
          </cell>
          <cell r="AC1749">
            <v>630.92915361598307</v>
          </cell>
          <cell r="AD1749">
            <v>114.17132777033817</v>
          </cell>
          <cell r="AE1749">
            <v>146.7841054134428</v>
          </cell>
          <cell r="AF1749">
            <v>145.53133002339277</v>
          </cell>
          <cell r="AG1749">
            <v>149.17429127984298</v>
          </cell>
          <cell r="AH1749">
            <v>154.80916860279575</v>
          </cell>
        </row>
        <row r="1750">
          <cell r="B1750">
            <v>59810</v>
          </cell>
          <cell r="C1750" t="str">
            <v>MD</v>
          </cell>
          <cell r="D1750" t="str">
            <v>Retail Power Marketer</v>
          </cell>
          <cell r="E1750">
            <v>1.3515857778464266E-2</v>
          </cell>
          <cell r="F1750">
            <v>1</v>
          </cell>
          <cell r="G1750">
            <v>7506.1913696060037</v>
          </cell>
          <cell r="H1750">
            <v>7506.1913696060037</v>
          </cell>
          <cell r="I1750">
            <v>11.608880937499999</v>
          </cell>
          <cell r="J1750">
            <v>6606.7999999999993</v>
          </cell>
          <cell r="K1750">
            <v>60012</v>
          </cell>
          <cell r="L1750">
            <v>7995</v>
          </cell>
          <cell r="M1750">
            <v>9.1532426229025007E-2</v>
          </cell>
          <cell r="N1750">
            <v>9.1532426229025007E-2</v>
          </cell>
          <cell r="O1750">
            <v>13700.393947523291</v>
          </cell>
          <cell r="P1750">
            <v>39288.599263852884</v>
          </cell>
          <cell r="Q1750">
            <v>60861.319323600692</v>
          </cell>
          <cell r="R1750">
            <v>78727.346766173199</v>
          </cell>
          <cell r="S1750">
            <v>167817.19063149256</v>
          </cell>
          <cell r="T1750">
            <v>1490.6991392999744</v>
          </cell>
          <cell r="U1750">
            <v>1574.7392793099493</v>
          </cell>
          <cell r="V1750">
            <v>1601.2133832365821</v>
          </cell>
          <cell r="W1750">
            <v>1634.3234957138106</v>
          </cell>
          <cell r="X1750">
            <v>1748.9325717686668</v>
          </cell>
          <cell r="Y1750">
            <v>473.21570974949742</v>
          </cell>
          <cell r="Z1750">
            <v>517.33303582372105</v>
          </cell>
          <cell r="AA1750">
            <v>531.84468698120588</v>
          </cell>
          <cell r="AB1750">
            <v>537.29243693539263</v>
          </cell>
          <cell r="AC1750">
            <v>630.92915361598307</v>
          </cell>
          <cell r="AD1750">
            <v>114.17132777033817</v>
          </cell>
          <cell r="AE1750">
            <v>146.7841054134428</v>
          </cell>
          <cell r="AF1750">
            <v>145.53133002339277</v>
          </cell>
          <cell r="AG1750">
            <v>149.17429127984298</v>
          </cell>
          <cell r="AH1750">
            <v>154.80916860279575</v>
          </cell>
        </row>
        <row r="1751">
          <cell r="B1751">
            <v>59813</v>
          </cell>
          <cell r="C1751" t="str">
            <v>MD</v>
          </cell>
          <cell r="D1751" t="str">
            <v>Retail Power Marketer</v>
          </cell>
          <cell r="E1751">
            <v>1.3515857778464266E-2</v>
          </cell>
          <cell r="F1751">
            <v>0</v>
          </cell>
          <cell r="G1751">
            <v>0</v>
          </cell>
          <cell r="H1751">
            <v>7105.5491790599644</v>
          </cell>
          <cell r="I1751">
            <v>11.608880937499999</v>
          </cell>
          <cell r="J1751">
            <v>0</v>
          </cell>
          <cell r="K1751">
            <v>0</v>
          </cell>
          <cell r="L1751">
            <v>0</v>
          </cell>
          <cell r="M1751">
            <v>0</v>
          </cell>
          <cell r="N1751">
            <v>5.8162036315138999E-2</v>
          </cell>
          <cell r="O1751">
            <v>13700.393947523291</v>
          </cell>
          <cell r="P1751">
            <v>39288.599263852884</v>
          </cell>
          <cell r="Q1751">
            <v>60861.319323600692</v>
          </cell>
          <cell r="R1751">
            <v>78727.346766173199</v>
          </cell>
          <cell r="S1751">
            <v>167817.19063149256</v>
          </cell>
          <cell r="T1751">
            <v>1490.6991392999744</v>
          </cell>
          <cell r="U1751">
            <v>1574.7392793099493</v>
          </cell>
          <cell r="V1751">
            <v>1601.2133832365821</v>
          </cell>
          <cell r="W1751">
            <v>1634.3234957138106</v>
          </cell>
          <cell r="X1751">
            <v>1748.9325717686668</v>
          </cell>
          <cell r="Y1751">
            <v>473.21570974949742</v>
          </cell>
          <cell r="Z1751">
            <v>517.33303582372105</v>
          </cell>
          <cell r="AA1751">
            <v>531.84468698120588</v>
          </cell>
          <cell r="AB1751">
            <v>537.29243693539263</v>
          </cell>
          <cell r="AC1751">
            <v>630.92915361598307</v>
          </cell>
          <cell r="AD1751">
            <v>114.17132777033817</v>
          </cell>
          <cell r="AE1751">
            <v>146.7841054134428</v>
          </cell>
          <cell r="AF1751">
            <v>145.53133002339277</v>
          </cell>
          <cell r="AG1751">
            <v>149.17429127984298</v>
          </cell>
          <cell r="AH1751">
            <v>154.80916860279575</v>
          </cell>
        </row>
        <row r="1752">
          <cell r="B1752">
            <v>59815</v>
          </cell>
          <cell r="C1752" t="str">
            <v>MD</v>
          </cell>
          <cell r="D1752" t="str">
            <v>Retail Power Marketer</v>
          </cell>
          <cell r="E1752">
            <v>1.3515857778464266E-2</v>
          </cell>
          <cell r="F1752">
            <v>0</v>
          </cell>
          <cell r="G1752">
            <v>0</v>
          </cell>
          <cell r="H1752">
            <v>7105.5491790599644</v>
          </cell>
          <cell r="I1752">
            <v>11.608880937499999</v>
          </cell>
          <cell r="J1752">
            <v>0</v>
          </cell>
          <cell r="K1752">
            <v>0</v>
          </cell>
          <cell r="L1752">
            <v>0</v>
          </cell>
          <cell r="M1752">
            <v>0</v>
          </cell>
          <cell r="N1752">
            <v>5.8162036315138999E-2</v>
          </cell>
          <cell r="O1752">
            <v>13700.393947523291</v>
          </cell>
          <cell r="P1752">
            <v>39288.599263852884</v>
          </cell>
          <cell r="Q1752">
            <v>60861.319323600692</v>
          </cell>
          <cell r="R1752">
            <v>78727.346766173199</v>
          </cell>
          <cell r="S1752">
            <v>167817.19063149256</v>
          </cell>
          <cell r="T1752">
            <v>1490.6991392999744</v>
          </cell>
          <cell r="U1752">
            <v>1574.7392793099493</v>
          </cell>
          <cell r="V1752">
            <v>1601.2133832365821</v>
          </cell>
          <cell r="W1752">
            <v>1634.3234957138106</v>
          </cell>
          <cell r="X1752">
            <v>1748.9325717686668</v>
          </cell>
          <cell r="Y1752">
            <v>473.21570974949742</v>
          </cell>
          <cell r="Z1752">
            <v>517.33303582372105</v>
          </cell>
          <cell r="AA1752">
            <v>531.84468698120588</v>
          </cell>
          <cell r="AB1752">
            <v>537.29243693539263</v>
          </cell>
          <cell r="AC1752">
            <v>630.92915361598307</v>
          </cell>
          <cell r="AD1752">
            <v>114.17132777033817</v>
          </cell>
          <cell r="AE1752">
            <v>146.7841054134428</v>
          </cell>
          <cell r="AF1752">
            <v>145.53133002339277</v>
          </cell>
          <cell r="AG1752">
            <v>149.17429127984298</v>
          </cell>
          <cell r="AH1752">
            <v>154.80916860279575</v>
          </cell>
        </row>
        <row r="1753">
          <cell r="B1753">
            <v>59847</v>
          </cell>
          <cell r="C1753" t="str">
            <v>MD</v>
          </cell>
          <cell r="D1753" t="str">
            <v>Retail Power Marketer</v>
          </cell>
          <cell r="E1753">
            <v>1.3515857778464266E-2</v>
          </cell>
          <cell r="F1753">
            <v>0</v>
          </cell>
          <cell r="G1753">
            <v>0</v>
          </cell>
          <cell r="H1753">
            <v>7105.5491790599644</v>
          </cell>
          <cell r="I1753">
            <v>11.608880937499999</v>
          </cell>
          <cell r="J1753">
            <v>0</v>
          </cell>
          <cell r="K1753">
            <v>0</v>
          </cell>
          <cell r="L1753">
            <v>0</v>
          </cell>
          <cell r="M1753">
            <v>0</v>
          </cell>
          <cell r="N1753">
            <v>5.8162036315138999E-2</v>
          </cell>
          <cell r="O1753">
            <v>13700.393947523291</v>
          </cell>
          <cell r="P1753">
            <v>39288.599263852884</v>
          </cell>
          <cell r="Q1753">
            <v>60861.319323600692</v>
          </cell>
          <cell r="R1753">
            <v>78727.346766173199</v>
          </cell>
          <cell r="S1753">
            <v>167817.19063149256</v>
          </cell>
          <cell r="T1753">
            <v>1490.6991392999744</v>
          </cell>
          <cell r="U1753">
            <v>1574.7392793099493</v>
          </cell>
          <cell r="V1753">
            <v>1601.2133832365821</v>
          </cell>
          <cell r="W1753">
            <v>1634.3234957138106</v>
          </cell>
          <cell r="X1753">
            <v>1748.9325717686668</v>
          </cell>
          <cell r="Y1753">
            <v>473.21570974949742</v>
          </cell>
          <cell r="Z1753">
            <v>517.33303582372105</v>
          </cell>
          <cell r="AA1753">
            <v>531.84468698120588</v>
          </cell>
          <cell r="AB1753">
            <v>537.29243693539263</v>
          </cell>
          <cell r="AC1753">
            <v>630.92915361598307</v>
          </cell>
          <cell r="AD1753">
            <v>114.17132777033817</v>
          </cell>
          <cell r="AE1753">
            <v>146.7841054134428</v>
          </cell>
          <cell r="AF1753">
            <v>145.53133002339277</v>
          </cell>
          <cell r="AG1753">
            <v>149.17429127984298</v>
          </cell>
          <cell r="AH1753">
            <v>154.80916860279575</v>
          </cell>
        </row>
        <row r="1754">
          <cell r="B1754">
            <v>59931</v>
          </cell>
          <cell r="C1754" t="str">
            <v>MD</v>
          </cell>
          <cell r="D1754" t="str">
            <v>Retail Power Marketer</v>
          </cell>
          <cell r="E1754">
            <v>1.3515857778464266E-2</v>
          </cell>
          <cell r="F1754">
            <v>1</v>
          </cell>
          <cell r="G1754">
            <v>11839.427577905577</v>
          </cell>
          <cell r="H1754">
            <v>11839.427577905577</v>
          </cell>
          <cell r="I1754">
            <v>11.608880937499999</v>
          </cell>
          <cell r="J1754">
            <v>28686.7</v>
          </cell>
          <cell r="K1754">
            <v>442617</v>
          </cell>
          <cell r="L1754">
            <v>37385</v>
          </cell>
          <cell r="M1754">
            <v>5.3045237380893069E-2</v>
          </cell>
          <cell r="N1754">
            <v>5.3045237380893069E-2</v>
          </cell>
          <cell r="O1754">
            <v>13700.393947523291</v>
          </cell>
          <cell r="P1754">
            <v>39288.599263852884</v>
          </cell>
          <cell r="Q1754">
            <v>60861.319323600692</v>
          </cell>
          <cell r="R1754">
            <v>78727.346766173199</v>
          </cell>
          <cell r="S1754">
            <v>167817.19063149256</v>
          </cell>
          <cell r="T1754">
            <v>1490.6991392999744</v>
          </cell>
          <cell r="U1754">
            <v>1574.7392793099493</v>
          </cell>
          <cell r="V1754">
            <v>1601.2133832365821</v>
          </cell>
          <cell r="W1754">
            <v>1634.3234957138106</v>
          </cell>
          <cell r="X1754">
            <v>1748.9325717686668</v>
          </cell>
          <cell r="Y1754">
            <v>473.21570974949742</v>
          </cell>
          <cell r="Z1754">
            <v>517.33303582372105</v>
          </cell>
          <cell r="AA1754">
            <v>531.84468698120588</v>
          </cell>
          <cell r="AB1754">
            <v>537.29243693539263</v>
          </cell>
          <cell r="AC1754">
            <v>630.92915361598307</v>
          </cell>
          <cell r="AD1754">
            <v>114.17132777033817</v>
          </cell>
          <cell r="AE1754">
            <v>146.7841054134428</v>
          </cell>
          <cell r="AF1754">
            <v>145.53133002339277</v>
          </cell>
          <cell r="AG1754">
            <v>149.17429127984298</v>
          </cell>
          <cell r="AH1754">
            <v>154.80916860279575</v>
          </cell>
        </row>
        <row r="1755">
          <cell r="B1755">
            <v>59993</v>
          </cell>
          <cell r="C1755" t="str">
            <v>MD</v>
          </cell>
          <cell r="D1755" t="str">
            <v>Retail Power Marketer</v>
          </cell>
          <cell r="E1755">
            <v>1.3515857778464266E-2</v>
          </cell>
          <cell r="F1755">
            <v>1</v>
          </cell>
          <cell r="G1755">
            <v>8316.6187901318008</v>
          </cell>
          <cell r="H1755">
            <v>8316.6187901318008</v>
          </cell>
          <cell r="I1755">
            <v>11.608880937499999</v>
          </cell>
          <cell r="J1755">
            <v>22855.399999999998</v>
          </cell>
          <cell r="K1755">
            <v>196871</v>
          </cell>
          <cell r="L1755">
            <v>23672</v>
          </cell>
          <cell r="M1755">
            <v>9.9342893800356546E-2</v>
          </cell>
          <cell r="N1755">
            <v>9.9342893800356546E-2</v>
          </cell>
          <cell r="O1755">
            <v>13700.393947523291</v>
          </cell>
          <cell r="P1755">
            <v>39288.599263852884</v>
          </cell>
          <cell r="Q1755">
            <v>60861.319323600692</v>
          </cell>
          <cell r="R1755">
            <v>78727.346766173199</v>
          </cell>
          <cell r="S1755">
            <v>167817.19063149256</v>
          </cell>
          <cell r="T1755">
            <v>1490.6991392999744</v>
          </cell>
          <cell r="U1755">
            <v>1574.7392793099493</v>
          </cell>
          <cell r="V1755">
            <v>1601.2133832365821</v>
          </cell>
          <cell r="W1755">
            <v>1634.3234957138106</v>
          </cell>
          <cell r="X1755">
            <v>1748.9325717686668</v>
          </cell>
          <cell r="Y1755">
            <v>473.21570974949742</v>
          </cell>
          <cell r="Z1755">
            <v>517.33303582372105</v>
          </cell>
          <cell r="AA1755">
            <v>531.84468698120588</v>
          </cell>
          <cell r="AB1755">
            <v>537.29243693539263</v>
          </cell>
          <cell r="AC1755">
            <v>630.92915361598307</v>
          </cell>
          <cell r="AD1755">
            <v>114.17132777033817</v>
          </cell>
          <cell r="AE1755">
            <v>146.7841054134428</v>
          </cell>
          <cell r="AF1755">
            <v>145.53133002339277</v>
          </cell>
          <cell r="AG1755">
            <v>149.17429127984298</v>
          </cell>
          <cell r="AH1755">
            <v>154.80916860279575</v>
          </cell>
        </row>
        <row r="1756">
          <cell r="B1756">
            <v>60041</v>
          </cell>
          <cell r="C1756" t="str">
            <v>MD</v>
          </cell>
          <cell r="D1756" t="str">
            <v>Retail Power Marketer</v>
          </cell>
          <cell r="E1756">
            <v>1.3515857778464266E-2</v>
          </cell>
          <cell r="F1756">
            <v>1</v>
          </cell>
          <cell r="G1756">
            <v>10410.932225396002</v>
          </cell>
          <cell r="H1756">
            <v>10410.932225396002</v>
          </cell>
          <cell r="I1756">
            <v>11.608880937499999</v>
          </cell>
          <cell r="J1756">
            <v>5236.8999999999996</v>
          </cell>
          <cell r="K1756">
            <v>80185</v>
          </cell>
          <cell r="L1756">
            <v>7702</v>
          </cell>
          <cell r="M1756">
            <v>5.1929423062075201E-2</v>
          </cell>
          <cell r="N1756">
            <v>5.1929423062075201E-2</v>
          </cell>
          <cell r="O1756">
            <v>13700.393947523291</v>
          </cell>
          <cell r="P1756">
            <v>39288.599263852884</v>
          </cell>
          <cell r="Q1756">
            <v>60861.319323600692</v>
          </cell>
          <cell r="R1756">
            <v>78727.346766173199</v>
          </cell>
          <cell r="S1756">
            <v>167817.19063149256</v>
          </cell>
          <cell r="T1756">
            <v>1490.6991392999744</v>
          </cell>
          <cell r="U1756">
            <v>1574.7392793099493</v>
          </cell>
          <cell r="V1756">
            <v>1601.2133832365821</v>
          </cell>
          <cell r="W1756">
            <v>1634.3234957138106</v>
          </cell>
          <cell r="X1756">
            <v>1748.9325717686668</v>
          </cell>
          <cell r="Y1756">
            <v>473.21570974949742</v>
          </cell>
          <cell r="Z1756">
            <v>517.33303582372105</v>
          </cell>
          <cell r="AA1756">
            <v>531.84468698120588</v>
          </cell>
          <cell r="AB1756">
            <v>537.29243693539263</v>
          </cell>
          <cell r="AC1756">
            <v>630.92915361598307</v>
          </cell>
          <cell r="AD1756">
            <v>114.17132777033817</v>
          </cell>
          <cell r="AE1756">
            <v>146.7841054134428</v>
          </cell>
          <cell r="AF1756">
            <v>145.53133002339277</v>
          </cell>
          <cell r="AG1756">
            <v>149.17429127984298</v>
          </cell>
          <cell r="AH1756">
            <v>154.80916860279575</v>
          </cell>
        </row>
        <row r="1757">
          <cell r="B1757">
            <v>60124</v>
          </cell>
          <cell r="C1757" t="str">
            <v>MD</v>
          </cell>
          <cell r="D1757" t="str">
            <v>Retail Power Marketer</v>
          </cell>
          <cell r="E1757">
            <v>1.3515857778464266E-2</v>
          </cell>
          <cell r="F1757">
            <v>1</v>
          </cell>
          <cell r="G1757">
            <v>7525.9215743868408</v>
          </cell>
          <cell r="H1757">
            <v>7525.9215743868408</v>
          </cell>
          <cell r="I1757">
            <v>11.608880937499999</v>
          </cell>
          <cell r="J1757">
            <v>5337</v>
          </cell>
          <cell r="K1757">
            <v>51244</v>
          </cell>
          <cell r="L1757">
            <v>6809</v>
          </cell>
          <cell r="M1757">
            <v>8.5638544148754006E-2</v>
          </cell>
          <cell r="N1757">
            <v>8.5638544148754006E-2</v>
          </cell>
          <cell r="O1757">
            <v>13700.393947523291</v>
          </cell>
          <cell r="P1757">
            <v>39288.599263852884</v>
          </cell>
          <cell r="Q1757">
            <v>60861.319323600692</v>
          </cell>
          <cell r="R1757">
            <v>78727.346766173199</v>
          </cell>
          <cell r="S1757">
            <v>167817.19063149256</v>
          </cell>
          <cell r="T1757">
            <v>1490.6991392999744</v>
          </cell>
          <cell r="U1757">
            <v>1574.7392793099493</v>
          </cell>
          <cell r="V1757">
            <v>1601.2133832365821</v>
          </cell>
          <cell r="W1757">
            <v>1634.3234957138106</v>
          </cell>
          <cell r="X1757">
            <v>1748.9325717686668</v>
          </cell>
          <cell r="Y1757">
            <v>473.21570974949742</v>
          </cell>
          <cell r="Z1757">
            <v>517.33303582372105</v>
          </cell>
          <cell r="AA1757">
            <v>531.84468698120588</v>
          </cell>
          <cell r="AB1757">
            <v>537.29243693539263</v>
          </cell>
          <cell r="AC1757">
            <v>630.92915361598307</v>
          </cell>
          <cell r="AD1757">
            <v>114.17132777033817</v>
          </cell>
          <cell r="AE1757">
            <v>146.7841054134428</v>
          </cell>
          <cell r="AF1757">
            <v>145.53133002339277</v>
          </cell>
          <cell r="AG1757">
            <v>149.17429127984298</v>
          </cell>
          <cell r="AH1757">
            <v>154.80916860279575</v>
          </cell>
        </row>
        <row r="1758">
          <cell r="B1758">
            <v>60218</v>
          </cell>
          <cell r="C1758" t="str">
            <v>MD</v>
          </cell>
          <cell r="D1758" t="str">
            <v>Retail Power Marketer</v>
          </cell>
          <cell r="E1758">
            <v>1.3515857778464266E-2</v>
          </cell>
          <cell r="F1758">
            <v>1</v>
          </cell>
          <cell r="G1758">
            <v>6258.2184517497353</v>
          </cell>
          <cell r="H1758">
            <v>6258.2184517497353</v>
          </cell>
          <cell r="I1758">
            <v>11.608880937499999</v>
          </cell>
          <cell r="J1758">
            <v>9779.6</v>
          </cell>
          <cell r="K1758">
            <v>82621</v>
          </cell>
          <cell r="L1758">
            <v>13202</v>
          </cell>
          <cell r="M1758">
            <v>9.6107220275202423E-2</v>
          </cell>
          <cell r="N1758">
            <v>9.6107220275202423E-2</v>
          </cell>
          <cell r="O1758">
            <v>13700.393947523291</v>
          </cell>
          <cell r="P1758">
            <v>39288.599263852884</v>
          </cell>
          <cell r="Q1758">
            <v>60861.319323600692</v>
          </cell>
          <cell r="R1758">
            <v>78727.346766173199</v>
          </cell>
          <cell r="S1758">
            <v>167817.19063149256</v>
          </cell>
          <cell r="T1758">
            <v>1490.6991392999744</v>
          </cell>
          <cell r="U1758">
            <v>1574.7392793099493</v>
          </cell>
          <cell r="V1758">
            <v>1601.2133832365821</v>
          </cell>
          <cell r="W1758">
            <v>1634.3234957138106</v>
          </cell>
          <cell r="X1758">
            <v>1748.9325717686668</v>
          </cell>
          <cell r="Y1758">
            <v>473.21570974949742</v>
          </cell>
          <cell r="Z1758">
            <v>517.33303582372105</v>
          </cell>
          <cell r="AA1758">
            <v>531.84468698120588</v>
          </cell>
          <cell r="AB1758">
            <v>537.29243693539263</v>
          </cell>
          <cell r="AC1758">
            <v>630.92915361598307</v>
          </cell>
          <cell r="AD1758">
            <v>114.17132777033817</v>
          </cell>
          <cell r="AE1758">
            <v>146.7841054134428</v>
          </cell>
          <cell r="AF1758">
            <v>145.53133002339277</v>
          </cell>
          <cell r="AG1758">
            <v>149.17429127984298</v>
          </cell>
          <cell r="AH1758">
            <v>154.80916860279575</v>
          </cell>
        </row>
        <row r="1759">
          <cell r="B1759">
            <v>60219</v>
          </cell>
          <cell r="C1759" t="str">
            <v>MD</v>
          </cell>
          <cell r="D1759" t="str">
            <v>Retail Power Marketer</v>
          </cell>
          <cell r="E1759">
            <v>1.3515857778464266E-2</v>
          </cell>
          <cell r="F1759">
            <v>1</v>
          </cell>
          <cell r="G1759">
            <v>283.95061728395063</v>
          </cell>
          <cell r="H1759">
            <v>283.95061728395063</v>
          </cell>
          <cell r="I1759">
            <v>11.608880937499999</v>
          </cell>
          <cell r="J1759">
            <v>1.5999999999999999</v>
          </cell>
          <cell r="K1759">
            <v>23</v>
          </cell>
          <cell r="L1759">
            <v>81</v>
          </cell>
          <cell r="M1759">
            <v>-0.42103618570652163</v>
          </cell>
          <cell r="N1759">
            <v>-0.42103618570652163</v>
          </cell>
          <cell r="O1759">
            <v>13700.393947523291</v>
          </cell>
          <cell r="P1759">
            <v>39288.599263852884</v>
          </cell>
          <cell r="Q1759">
            <v>60861.319323600692</v>
          </cell>
          <cell r="R1759">
            <v>78727.346766173199</v>
          </cell>
          <cell r="S1759">
            <v>167817.19063149256</v>
          </cell>
          <cell r="T1759">
            <v>1490.6991392999744</v>
          </cell>
          <cell r="U1759">
            <v>1574.7392793099493</v>
          </cell>
          <cell r="V1759">
            <v>1601.2133832365821</v>
          </cell>
          <cell r="W1759">
            <v>1634.3234957138106</v>
          </cell>
          <cell r="X1759">
            <v>1748.9325717686668</v>
          </cell>
          <cell r="Y1759">
            <v>473.21570974949742</v>
          </cell>
          <cell r="Z1759">
            <v>517.33303582372105</v>
          </cell>
          <cell r="AA1759">
            <v>531.84468698120588</v>
          </cell>
          <cell r="AB1759">
            <v>537.29243693539263</v>
          </cell>
          <cell r="AC1759">
            <v>630.92915361598307</v>
          </cell>
          <cell r="AD1759">
            <v>114.17132777033817</v>
          </cell>
          <cell r="AE1759">
            <v>146.7841054134428</v>
          </cell>
          <cell r="AF1759">
            <v>145.53133002339277</v>
          </cell>
          <cell r="AG1759">
            <v>149.17429127984298</v>
          </cell>
          <cell r="AH1759">
            <v>154.80916860279575</v>
          </cell>
        </row>
        <row r="1760">
          <cell r="B1760">
            <v>60583</v>
          </cell>
          <cell r="C1760" t="str">
            <v>MD</v>
          </cell>
          <cell r="D1760" t="str">
            <v>Retail Power Marketer</v>
          </cell>
          <cell r="E1760">
            <v>1.3515857778464266E-2</v>
          </cell>
          <cell r="F1760">
            <v>1</v>
          </cell>
          <cell r="G1760">
            <v>7019.7876447876451</v>
          </cell>
          <cell r="H1760">
            <v>7019.7876447876451</v>
          </cell>
          <cell r="I1760">
            <v>11.608880937499999</v>
          </cell>
          <cell r="J1760">
            <v>1835.5</v>
          </cell>
          <cell r="K1760">
            <v>14545</v>
          </cell>
          <cell r="L1760">
            <v>2072</v>
          </cell>
          <cell r="M1760">
            <v>0.10634972735441732</v>
          </cell>
          <cell r="N1760">
            <v>0.10634972735441732</v>
          </cell>
          <cell r="O1760">
            <v>13700.393947523291</v>
          </cell>
          <cell r="P1760">
            <v>39288.599263852884</v>
          </cell>
          <cell r="Q1760">
            <v>60861.319323600692</v>
          </cell>
          <cell r="R1760">
            <v>78727.346766173199</v>
          </cell>
          <cell r="S1760">
            <v>167817.19063149256</v>
          </cell>
          <cell r="T1760">
            <v>1490.6991392999744</v>
          </cell>
          <cell r="U1760">
            <v>1574.7392793099493</v>
          </cell>
          <cell r="V1760">
            <v>1601.2133832365821</v>
          </cell>
          <cell r="W1760">
            <v>1634.3234957138106</v>
          </cell>
          <cell r="X1760">
            <v>1748.9325717686668</v>
          </cell>
          <cell r="Y1760">
            <v>473.21570974949742</v>
          </cell>
          <cell r="Z1760">
            <v>517.33303582372105</v>
          </cell>
          <cell r="AA1760">
            <v>531.84468698120588</v>
          </cell>
          <cell r="AB1760">
            <v>537.29243693539263</v>
          </cell>
          <cell r="AC1760">
            <v>630.92915361598307</v>
          </cell>
          <cell r="AD1760">
            <v>114.17132777033817</v>
          </cell>
          <cell r="AE1760">
            <v>146.7841054134428</v>
          </cell>
          <cell r="AF1760">
            <v>145.53133002339277</v>
          </cell>
          <cell r="AG1760">
            <v>149.17429127984298</v>
          </cell>
          <cell r="AH1760">
            <v>154.80916860279575</v>
          </cell>
        </row>
        <row r="1761">
          <cell r="B1761">
            <v>61131</v>
          </cell>
          <cell r="C1761" t="str">
            <v>MD</v>
          </cell>
          <cell r="D1761" t="str">
            <v>Retail Power Marketer</v>
          </cell>
          <cell r="E1761">
            <v>1.3515857778464266E-2</v>
          </cell>
          <cell r="F1761">
            <v>0</v>
          </cell>
          <cell r="G1761">
            <v>0</v>
          </cell>
          <cell r="H1761">
            <v>7105.5491790599644</v>
          </cell>
          <cell r="I1761">
            <v>11.608880937499999</v>
          </cell>
          <cell r="J1761">
            <v>0</v>
          </cell>
          <cell r="K1761">
            <v>0</v>
          </cell>
          <cell r="L1761">
            <v>0</v>
          </cell>
          <cell r="M1761">
            <v>0</v>
          </cell>
          <cell r="N1761">
            <v>5.8162036315138999E-2</v>
          </cell>
          <cell r="O1761">
            <v>13700.393947523291</v>
          </cell>
          <cell r="P1761">
            <v>39288.599263852884</v>
          </cell>
          <cell r="Q1761">
            <v>60861.319323600692</v>
          </cell>
          <cell r="R1761">
            <v>78727.346766173199</v>
          </cell>
          <cell r="S1761">
            <v>167817.19063149256</v>
          </cell>
          <cell r="T1761">
            <v>1490.6991392999744</v>
          </cell>
          <cell r="U1761">
            <v>1574.7392793099493</v>
          </cell>
          <cell r="V1761">
            <v>1601.2133832365821</v>
          </cell>
          <cell r="W1761">
            <v>1634.3234957138106</v>
          </cell>
          <cell r="X1761">
            <v>1748.9325717686668</v>
          </cell>
          <cell r="Y1761">
            <v>473.21570974949742</v>
          </cell>
          <cell r="Z1761">
            <v>517.33303582372105</v>
          </cell>
          <cell r="AA1761">
            <v>531.84468698120588</v>
          </cell>
          <cell r="AB1761">
            <v>537.29243693539263</v>
          </cell>
          <cell r="AC1761">
            <v>630.92915361598307</v>
          </cell>
          <cell r="AD1761">
            <v>114.17132777033817</v>
          </cell>
          <cell r="AE1761">
            <v>146.7841054134428</v>
          </cell>
          <cell r="AF1761">
            <v>145.53133002339277</v>
          </cell>
          <cell r="AG1761">
            <v>149.17429127984298</v>
          </cell>
          <cell r="AH1761">
            <v>154.80916860279575</v>
          </cell>
        </row>
        <row r="1762">
          <cell r="B1762">
            <v>4166</v>
          </cell>
          <cell r="C1762" t="str">
            <v>MD</v>
          </cell>
          <cell r="D1762" t="str">
            <v>Wholesale Power Marketer</v>
          </cell>
          <cell r="E1762">
            <v>1.3515857778464266E-2</v>
          </cell>
          <cell r="F1762">
            <v>0</v>
          </cell>
          <cell r="G1762">
            <v>0</v>
          </cell>
          <cell r="H1762">
            <v>0</v>
          </cell>
          <cell r="I1762">
            <v>11.608880937499999</v>
          </cell>
          <cell r="J1762">
            <v>0</v>
          </cell>
          <cell r="K1762">
            <v>0</v>
          </cell>
          <cell r="L1762">
            <v>0</v>
          </cell>
          <cell r="M1762">
            <v>0</v>
          </cell>
          <cell r="N1762">
            <v>0</v>
          </cell>
          <cell r="O1762">
            <v>13700.393947523291</v>
          </cell>
          <cell r="P1762">
            <v>39288.599263852884</v>
          </cell>
          <cell r="Q1762">
            <v>60861.319323600692</v>
          </cell>
          <cell r="R1762">
            <v>78727.346766173199</v>
          </cell>
          <cell r="S1762">
            <v>167817.19063149256</v>
          </cell>
          <cell r="T1762">
            <v>1490.6991392999744</v>
          </cell>
          <cell r="U1762">
            <v>1574.7392793099493</v>
          </cell>
          <cell r="V1762">
            <v>1601.2133832365821</v>
          </cell>
          <cell r="W1762">
            <v>1634.3234957138106</v>
          </cell>
          <cell r="X1762">
            <v>1748.9325717686668</v>
          </cell>
          <cell r="Y1762">
            <v>473.21570974949742</v>
          </cell>
          <cell r="Z1762">
            <v>517.33303582372105</v>
          </cell>
          <cell r="AA1762">
            <v>531.84468698120588</v>
          </cell>
          <cell r="AB1762">
            <v>537.29243693539263</v>
          </cell>
          <cell r="AC1762">
            <v>630.92915361598307</v>
          </cell>
          <cell r="AD1762">
            <v>114.17132777033817</v>
          </cell>
          <cell r="AE1762">
            <v>146.7841054134428</v>
          </cell>
          <cell r="AF1762">
            <v>145.53133002339277</v>
          </cell>
          <cell r="AG1762">
            <v>149.17429127984298</v>
          </cell>
          <cell r="AH1762">
            <v>154.80916860279575</v>
          </cell>
        </row>
        <row r="1763">
          <cell r="B1763">
            <v>60084</v>
          </cell>
          <cell r="C1763" t="str">
            <v>MD</v>
          </cell>
          <cell r="D1763" t="str">
            <v>Wholesale Power Marketer</v>
          </cell>
          <cell r="E1763">
            <v>1.3515857778464266E-2</v>
          </cell>
          <cell r="F1763">
            <v>0</v>
          </cell>
          <cell r="G1763">
            <v>0</v>
          </cell>
          <cell r="H1763">
            <v>0</v>
          </cell>
          <cell r="I1763">
            <v>11.608880937499999</v>
          </cell>
          <cell r="J1763">
            <v>0</v>
          </cell>
          <cell r="K1763">
            <v>0</v>
          </cell>
          <cell r="L1763">
            <v>0</v>
          </cell>
          <cell r="M1763">
            <v>0</v>
          </cell>
          <cell r="N1763">
            <v>0</v>
          </cell>
          <cell r="O1763">
            <v>13700.393947523291</v>
          </cell>
          <cell r="P1763">
            <v>39288.599263852884</v>
          </cell>
          <cell r="Q1763">
            <v>60861.319323600692</v>
          </cell>
          <cell r="R1763">
            <v>78727.346766173199</v>
          </cell>
          <cell r="S1763">
            <v>167817.19063149256</v>
          </cell>
          <cell r="T1763">
            <v>1490.6991392999744</v>
          </cell>
          <cell r="U1763">
            <v>1574.7392793099493</v>
          </cell>
          <cell r="V1763">
            <v>1601.2133832365821</v>
          </cell>
          <cell r="W1763">
            <v>1634.3234957138106</v>
          </cell>
          <cell r="X1763">
            <v>1748.9325717686668</v>
          </cell>
          <cell r="Y1763">
            <v>473.21570974949742</v>
          </cell>
          <cell r="Z1763">
            <v>517.33303582372105</v>
          </cell>
          <cell r="AA1763">
            <v>531.84468698120588</v>
          </cell>
          <cell r="AB1763">
            <v>537.29243693539263</v>
          </cell>
          <cell r="AC1763">
            <v>630.92915361598307</v>
          </cell>
          <cell r="AD1763">
            <v>114.17132777033817</v>
          </cell>
          <cell r="AE1763">
            <v>146.7841054134428</v>
          </cell>
          <cell r="AF1763">
            <v>145.53133002339277</v>
          </cell>
          <cell r="AG1763">
            <v>149.17429127984298</v>
          </cell>
          <cell r="AH1763">
            <v>154.80916860279575</v>
          </cell>
        </row>
        <row r="1764">
          <cell r="B1764">
            <v>59060</v>
          </cell>
          <cell r="C1764" t="str">
            <v>ME</v>
          </cell>
          <cell r="D1764" t="str">
            <v>Retail Power Marketer</v>
          </cell>
          <cell r="E1764">
            <v>1.3429074736795776E-2</v>
          </cell>
          <cell r="F1764">
            <v>0</v>
          </cell>
          <cell r="G1764">
            <v>0</v>
          </cell>
          <cell r="H1764">
            <v>3974.8862398166029</v>
          </cell>
          <cell r="I1764">
            <v>11.608880937499999</v>
          </cell>
          <cell r="J1764">
            <v>0</v>
          </cell>
          <cell r="K1764">
            <v>0</v>
          </cell>
          <cell r="L1764">
            <v>0</v>
          </cell>
          <cell r="M1764">
            <v>0</v>
          </cell>
          <cell r="N1764">
            <v>4.0830105418439622E-2</v>
          </cell>
          <cell r="O1764">
            <v>9715.6766896423069</v>
          </cell>
          <cell r="P1764">
            <v>24976.937803071134</v>
          </cell>
          <cell r="Q1764">
            <v>41941.984418208311</v>
          </cell>
          <cell r="R1764">
            <v>53567.542350818112</v>
          </cell>
          <cell r="S1764">
            <v>114595.07424931842</v>
          </cell>
          <cell r="T1764">
            <v>1331.0073281193233</v>
          </cell>
          <cell r="U1764">
            <v>1469.2842776760028</v>
          </cell>
          <cell r="V1764">
            <v>1513.6429928930868</v>
          </cell>
          <cell r="W1764">
            <v>1513.606666316922</v>
          </cell>
          <cell r="X1764">
            <v>1560.9977137220674</v>
          </cell>
          <cell r="Y1764">
            <v>311.36649522438057</v>
          </cell>
          <cell r="Z1764">
            <v>384.74474582075754</v>
          </cell>
          <cell r="AA1764">
            <v>424.16477796174956</v>
          </cell>
          <cell r="AB1764">
            <v>460.35095897805871</v>
          </cell>
          <cell r="AC1764">
            <v>621.90293400397911</v>
          </cell>
          <cell r="AD1764">
            <v>845.8019663224394</v>
          </cell>
          <cell r="AE1764">
            <v>1185.3578492090414</v>
          </cell>
          <cell r="AF1764">
            <v>1354.2633741632912</v>
          </cell>
          <cell r="AG1764">
            <v>1408.5786746991535</v>
          </cell>
          <cell r="AH1764">
            <v>1482.5644939776444</v>
          </cell>
        </row>
        <row r="1765">
          <cell r="B1765">
            <v>57313</v>
          </cell>
          <cell r="C1765" t="str">
            <v>ME</v>
          </cell>
          <cell r="D1765" t="str">
            <v>Behind the Meter</v>
          </cell>
          <cell r="E1765">
            <v>1.3429074736795776E-2</v>
          </cell>
          <cell r="F1765">
            <v>1</v>
          </cell>
          <cell r="G1765">
            <v>7721.5259362642473</v>
          </cell>
          <cell r="H1765">
            <v>7721.5259362642473</v>
          </cell>
          <cell r="I1765">
            <v>11.608880937499999</v>
          </cell>
          <cell r="J1765">
            <v>380666.2</v>
          </cell>
          <cell r="K1765">
            <v>2489613</v>
          </cell>
          <cell r="L1765">
            <v>322425</v>
          </cell>
          <cell r="M1765">
            <v>0.13486042961886799</v>
          </cell>
          <cell r="N1765">
            <v>0.13486042961886799</v>
          </cell>
          <cell r="O1765">
            <v>9715.6766896423069</v>
          </cell>
          <cell r="P1765">
            <v>24976.937803071134</v>
          </cell>
          <cell r="Q1765">
            <v>41941.984418208311</v>
          </cell>
          <cell r="R1765">
            <v>53567.542350818112</v>
          </cell>
          <cell r="S1765">
            <v>114595.07424931842</v>
          </cell>
          <cell r="T1765">
            <v>1331.0073281193233</v>
          </cell>
          <cell r="U1765">
            <v>1469.2842776760028</v>
          </cell>
          <cell r="V1765">
            <v>1513.6429928930868</v>
          </cell>
          <cell r="W1765">
            <v>1513.606666316922</v>
          </cell>
          <cell r="X1765">
            <v>1560.9977137220674</v>
          </cell>
          <cell r="Y1765">
            <v>311.36649522438057</v>
          </cell>
          <cell r="Z1765">
            <v>384.74474582075754</v>
          </cell>
          <cell r="AA1765">
            <v>424.16477796174956</v>
          </cell>
          <cell r="AB1765">
            <v>460.35095897805871</v>
          </cell>
          <cell r="AC1765">
            <v>621.90293400397911</v>
          </cell>
          <cell r="AD1765">
            <v>845.8019663224394</v>
          </cell>
          <cell r="AE1765">
            <v>1185.3578492090414</v>
          </cell>
          <cell r="AF1765">
            <v>1354.2633741632912</v>
          </cell>
          <cell r="AG1765">
            <v>1408.5786746991535</v>
          </cell>
          <cell r="AH1765">
            <v>1482.5644939776444</v>
          </cell>
        </row>
        <row r="1766">
          <cell r="B1766">
            <v>5609</v>
          </cell>
          <cell r="C1766" t="str">
            <v>ME</v>
          </cell>
          <cell r="D1766" t="str">
            <v>Cooperative</v>
          </cell>
          <cell r="E1766">
            <v>1.3429074736795776E-2</v>
          </cell>
          <cell r="F1766">
            <v>1</v>
          </cell>
          <cell r="G1766">
            <v>5565.3743823641198</v>
          </cell>
          <cell r="H1766">
            <v>5565.3743823641198</v>
          </cell>
          <cell r="I1766">
            <v>11.608880937499999</v>
          </cell>
          <cell r="J1766">
            <v>10121.6</v>
          </cell>
          <cell r="K1766">
            <v>58570</v>
          </cell>
          <cell r="L1766">
            <v>10524</v>
          </cell>
          <cell r="M1766">
            <v>0.14778107639004609</v>
          </cell>
          <cell r="N1766">
            <v>0.14778107639004609</v>
          </cell>
          <cell r="O1766">
            <v>9715.6766896423069</v>
          </cell>
          <cell r="P1766">
            <v>24976.937803071134</v>
          </cell>
          <cell r="Q1766">
            <v>41941.984418208311</v>
          </cell>
          <cell r="R1766">
            <v>53567.542350818112</v>
          </cell>
          <cell r="S1766">
            <v>114595.07424931842</v>
          </cell>
          <cell r="T1766">
            <v>1331.0073281193233</v>
          </cell>
          <cell r="U1766">
            <v>1469.2842776760028</v>
          </cell>
          <cell r="V1766">
            <v>1513.6429928930868</v>
          </cell>
          <cell r="W1766">
            <v>1513.606666316922</v>
          </cell>
          <cell r="X1766">
            <v>1560.9977137220674</v>
          </cell>
          <cell r="Y1766">
            <v>311.36649522438057</v>
          </cell>
          <cell r="Z1766">
            <v>384.74474582075754</v>
          </cell>
          <cell r="AA1766">
            <v>424.16477796174956</v>
          </cell>
          <cell r="AB1766">
            <v>460.35095897805871</v>
          </cell>
          <cell r="AC1766">
            <v>621.90293400397911</v>
          </cell>
          <cell r="AD1766">
            <v>845.8019663224394</v>
          </cell>
          <cell r="AE1766">
            <v>1185.3578492090414</v>
          </cell>
          <cell r="AF1766">
            <v>1354.2633741632912</v>
          </cell>
          <cell r="AG1766">
            <v>1408.5786746991535</v>
          </cell>
          <cell r="AH1766">
            <v>1482.5644939776444</v>
          </cell>
        </row>
        <row r="1767">
          <cell r="B1767">
            <v>8780</v>
          </cell>
          <cell r="C1767" t="str">
            <v>ME</v>
          </cell>
          <cell r="D1767" t="str">
            <v>Cooperative</v>
          </cell>
          <cell r="E1767">
            <v>1.3429074736795776E-2</v>
          </cell>
          <cell r="F1767">
            <v>0</v>
          </cell>
          <cell r="G1767">
            <v>0</v>
          </cell>
          <cell r="H1767">
            <v>2782.6871911820599</v>
          </cell>
          <cell r="I1767">
            <v>11.608880937499999</v>
          </cell>
          <cell r="J1767">
            <v>0</v>
          </cell>
          <cell r="K1767">
            <v>0</v>
          </cell>
          <cell r="L1767">
            <v>0</v>
          </cell>
          <cell r="M1767">
            <v>0</v>
          </cell>
          <cell r="N1767">
            <v>7.3890538195023045E-2</v>
          </cell>
          <cell r="O1767">
            <v>9715.6766896423069</v>
          </cell>
          <cell r="P1767">
            <v>24976.937803071134</v>
          </cell>
          <cell r="Q1767">
            <v>41941.984418208311</v>
          </cell>
          <cell r="R1767">
            <v>53567.542350818112</v>
          </cell>
          <cell r="S1767">
            <v>114595.07424931842</v>
          </cell>
          <cell r="T1767">
            <v>1331.0073281193233</v>
          </cell>
          <cell r="U1767">
            <v>1469.2842776760028</v>
          </cell>
          <cell r="V1767">
            <v>1513.6429928930868</v>
          </cell>
          <cell r="W1767">
            <v>1513.606666316922</v>
          </cell>
          <cell r="X1767">
            <v>1560.9977137220674</v>
          </cell>
          <cell r="Y1767">
            <v>311.36649522438057</v>
          </cell>
          <cell r="Z1767">
            <v>384.74474582075754</v>
          </cell>
          <cell r="AA1767">
            <v>424.16477796174956</v>
          </cell>
          <cell r="AB1767">
            <v>460.35095897805871</v>
          </cell>
          <cell r="AC1767">
            <v>621.90293400397911</v>
          </cell>
          <cell r="AD1767">
            <v>845.8019663224394</v>
          </cell>
          <cell r="AE1767">
            <v>1185.3578492090414</v>
          </cell>
          <cell r="AF1767">
            <v>1354.2633741632912</v>
          </cell>
          <cell r="AG1767">
            <v>1408.5786746991535</v>
          </cell>
          <cell r="AH1767">
            <v>1482.5644939776444</v>
          </cell>
        </row>
        <row r="1768">
          <cell r="B1768">
            <v>3266</v>
          </cell>
          <cell r="C1768" t="str">
            <v>ME</v>
          </cell>
          <cell r="D1768" t="str">
            <v>Investor Owned</v>
          </cell>
          <cell r="E1768">
            <v>0.20977541270383407</v>
          </cell>
          <cell r="F1768">
            <v>1</v>
          </cell>
          <cell r="G1768">
            <v>7000.3608183575761</v>
          </cell>
          <cell r="H1768">
            <v>7000.3608183575761</v>
          </cell>
          <cell r="I1768">
            <v>11.608880937499999</v>
          </cell>
          <cell r="J1768">
            <v>601180.6</v>
          </cell>
          <cell r="K1768">
            <v>3899670</v>
          </cell>
          <cell r="L1768">
            <v>557067</v>
          </cell>
          <cell r="M1768">
            <v>0.13426200326527021</v>
          </cell>
          <cell r="N1768">
            <v>0.13426200326527021</v>
          </cell>
          <cell r="O1768">
            <v>9715.6766896423069</v>
          </cell>
          <cell r="P1768">
            <v>24976.937803071134</v>
          </cell>
          <cell r="Q1768">
            <v>41941.984418208311</v>
          </cell>
          <cell r="R1768">
            <v>53567.542350818112</v>
          </cell>
          <cell r="S1768">
            <v>114595.07424931842</v>
          </cell>
          <cell r="T1768">
            <v>1331.0073281193233</v>
          </cell>
          <cell r="U1768">
            <v>1469.2842776760028</v>
          </cell>
          <cell r="V1768">
            <v>1513.6429928930868</v>
          </cell>
          <cell r="W1768">
            <v>1513.606666316922</v>
          </cell>
          <cell r="X1768">
            <v>1560.9977137220674</v>
          </cell>
          <cell r="Y1768">
            <v>311.36649522438057</v>
          </cell>
          <cell r="Z1768">
            <v>384.74474582075754</v>
          </cell>
          <cell r="AA1768">
            <v>424.16477796174956</v>
          </cell>
          <cell r="AB1768">
            <v>460.35095897805871</v>
          </cell>
          <cell r="AC1768">
            <v>621.90293400397911</v>
          </cell>
          <cell r="AD1768">
            <v>845.8019663224394</v>
          </cell>
          <cell r="AE1768">
            <v>1185.3578492090414</v>
          </cell>
          <cell r="AF1768">
            <v>1354.2633741632912</v>
          </cell>
          <cell r="AG1768">
            <v>1408.5786746991535</v>
          </cell>
          <cell r="AH1768">
            <v>1482.5644939776444</v>
          </cell>
        </row>
        <row r="1769">
          <cell r="B1769">
            <v>1179</v>
          </cell>
          <cell r="C1769" t="str">
            <v>ME</v>
          </cell>
          <cell r="D1769" t="str">
            <v>Investor Owned</v>
          </cell>
          <cell r="E1769">
            <v>0.21221314834328533</v>
          </cell>
          <cell r="F1769">
            <v>1</v>
          </cell>
          <cell r="G1769">
            <v>6167.6664956921868</v>
          </cell>
          <cell r="H1769">
            <v>6167.6664956921868</v>
          </cell>
          <cell r="I1769">
            <v>11.608880937499999</v>
          </cell>
          <cell r="J1769">
            <v>140994.70000000001</v>
          </cell>
          <cell r="K1769">
            <v>829693</v>
          </cell>
          <cell r="L1769">
            <v>134523</v>
          </cell>
          <cell r="M1769">
            <v>0.14734939563879199</v>
          </cell>
          <cell r="N1769">
            <v>0.14734939563879199</v>
          </cell>
          <cell r="O1769">
            <v>9715.6766896423069</v>
          </cell>
          <cell r="P1769">
            <v>24976.937803071134</v>
          </cell>
          <cell r="Q1769">
            <v>41941.984418208311</v>
          </cell>
          <cell r="R1769">
            <v>53567.542350818112</v>
          </cell>
          <cell r="S1769">
            <v>114595.07424931842</v>
          </cell>
          <cell r="T1769">
            <v>1331.0073281193233</v>
          </cell>
          <cell r="U1769">
            <v>1469.2842776760028</v>
          </cell>
          <cell r="V1769">
            <v>1513.6429928930868</v>
          </cell>
          <cell r="W1769">
            <v>1513.606666316922</v>
          </cell>
          <cell r="X1769">
            <v>1560.9977137220674</v>
          </cell>
          <cell r="Y1769">
            <v>311.36649522438057</v>
          </cell>
          <cell r="Z1769">
            <v>384.74474582075754</v>
          </cell>
          <cell r="AA1769">
            <v>424.16477796174956</v>
          </cell>
          <cell r="AB1769">
            <v>460.35095897805871</v>
          </cell>
          <cell r="AC1769">
            <v>621.90293400397911</v>
          </cell>
          <cell r="AD1769">
            <v>845.8019663224394</v>
          </cell>
          <cell r="AE1769">
            <v>1185.3578492090414</v>
          </cell>
          <cell r="AF1769">
            <v>1354.2633741632912</v>
          </cell>
          <cell r="AG1769">
            <v>1408.5786746991535</v>
          </cell>
          <cell r="AH1769">
            <v>1482.5644939776444</v>
          </cell>
        </row>
        <row r="1770">
          <cell r="B1770">
            <v>11521</v>
          </cell>
          <cell r="C1770" t="str">
            <v>ME</v>
          </cell>
          <cell r="D1770" t="str">
            <v>Investor Owned</v>
          </cell>
          <cell r="E1770">
            <v>1.3429074736795776E-2</v>
          </cell>
          <cell r="F1770">
            <v>0</v>
          </cell>
          <cell r="G1770">
            <v>0</v>
          </cell>
          <cell r="H1770">
            <v>4389.3424380165879</v>
          </cell>
          <cell r="I1770">
            <v>11.608880937499999</v>
          </cell>
          <cell r="J1770">
            <v>0</v>
          </cell>
          <cell r="K1770">
            <v>0</v>
          </cell>
          <cell r="L1770">
            <v>0</v>
          </cell>
          <cell r="M1770">
            <v>0</v>
          </cell>
          <cell r="N1770">
            <v>9.3870466301354052E-2</v>
          </cell>
          <cell r="O1770">
            <v>9715.6766896423069</v>
          </cell>
          <cell r="P1770">
            <v>24976.937803071134</v>
          </cell>
          <cell r="Q1770">
            <v>41941.984418208311</v>
          </cell>
          <cell r="R1770">
            <v>53567.542350818112</v>
          </cell>
          <cell r="S1770">
            <v>114595.07424931842</v>
          </cell>
          <cell r="T1770">
            <v>1331.0073281193233</v>
          </cell>
          <cell r="U1770">
            <v>1469.2842776760028</v>
          </cell>
          <cell r="V1770">
            <v>1513.6429928930868</v>
          </cell>
          <cell r="W1770">
            <v>1513.606666316922</v>
          </cell>
          <cell r="X1770">
            <v>1560.9977137220674</v>
          </cell>
          <cell r="Y1770">
            <v>311.36649522438057</v>
          </cell>
          <cell r="Z1770">
            <v>384.74474582075754</v>
          </cell>
          <cell r="AA1770">
            <v>424.16477796174956</v>
          </cell>
          <cell r="AB1770">
            <v>460.35095897805871</v>
          </cell>
          <cell r="AC1770">
            <v>621.90293400397911</v>
          </cell>
          <cell r="AD1770">
            <v>845.8019663224394</v>
          </cell>
          <cell r="AE1770">
            <v>1185.3578492090414</v>
          </cell>
          <cell r="AF1770">
            <v>1354.2633741632912</v>
          </cell>
          <cell r="AG1770">
            <v>1408.5786746991535</v>
          </cell>
          <cell r="AH1770">
            <v>1482.5644939776444</v>
          </cell>
        </row>
        <row r="1771">
          <cell r="B1771">
            <v>8883</v>
          </cell>
          <cell r="C1771" t="str">
            <v>ME</v>
          </cell>
          <cell r="D1771" t="str">
            <v>Municipal</v>
          </cell>
          <cell r="E1771">
            <v>1.3429074736795776E-2</v>
          </cell>
          <cell r="F1771">
            <v>1</v>
          </cell>
          <cell r="G1771">
            <v>8214.9055640632978</v>
          </cell>
          <cell r="H1771">
            <v>8214.9055640632978</v>
          </cell>
          <cell r="I1771">
            <v>11.608880937499999</v>
          </cell>
          <cell r="J1771">
            <v>3836</v>
          </cell>
          <cell r="K1771">
            <v>32186</v>
          </cell>
          <cell r="L1771">
            <v>3918</v>
          </cell>
          <cell r="M1771">
            <v>0.1022244719394302</v>
          </cell>
          <cell r="N1771">
            <v>0.1022244719394302</v>
          </cell>
          <cell r="O1771">
            <v>9715.6766896423069</v>
          </cell>
          <cell r="P1771">
            <v>24976.937803071134</v>
          </cell>
          <cell r="Q1771">
            <v>41941.984418208311</v>
          </cell>
          <cell r="R1771">
            <v>53567.542350818112</v>
          </cell>
          <cell r="S1771">
            <v>114595.07424931842</v>
          </cell>
          <cell r="T1771">
            <v>1331.0073281193233</v>
          </cell>
          <cell r="U1771">
            <v>1469.2842776760028</v>
          </cell>
          <cell r="V1771">
            <v>1513.6429928930868</v>
          </cell>
          <cell r="W1771">
            <v>1513.606666316922</v>
          </cell>
          <cell r="X1771">
            <v>1560.9977137220674</v>
          </cell>
          <cell r="Y1771">
            <v>311.36649522438057</v>
          </cell>
          <cell r="Z1771">
            <v>384.74474582075754</v>
          </cell>
          <cell r="AA1771">
            <v>424.16477796174956</v>
          </cell>
          <cell r="AB1771">
            <v>460.35095897805871</v>
          </cell>
          <cell r="AC1771">
            <v>621.90293400397911</v>
          </cell>
          <cell r="AD1771">
            <v>845.8019663224394</v>
          </cell>
          <cell r="AE1771">
            <v>1185.3578492090414</v>
          </cell>
          <cell r="AF1771">
            <v>1354.2633741632912</v>
          </cell>
          <cell r="AG1771">
            <v>1408.5786746991535</v>
          </cell>
          <cell r="AH1771">
            <v>1482.5644939776444</v>
          </cell>
        </row>
        <row r="1772">
          <cell r="B1772">
            <v>10144</v>
          </cell>
          <cell r="C1772" t="str">
            <v>ME</v>
          </cell>
          <cell r="D1772" t="str">
            <v>Municipal</v>
          </cell>
          <cell r="E1772">
            <v>1.3429074736795776E-2</v>
          </cell>
          <cell r="F1772">
            <v>0</v>
          </cell>
          <cell r="G1772">
            <v>0</v>
          </cell>
          <cell r="H1772">
            <v>3234.4146792462261</v>
          </cell>
          <cell r="I1772">
            <v>11.608880937499999</v>
          </cell>
          <cell r="J1772">
            <v>0</v>
          </cell>
          <cell r="K1772">
            <v>0</v>
          </cell>
          <cell r="L1772">
            <v>0</v>
          </cell>
          <cell r="M1772">
            <v>0</v>
          </cell>
          <cell r="N1772">
            <v>4.8021150182459262E-2</v>
          </cell>
          <cell r="O1772">
            <v>9715.6766896423069</v>
          </cell>
          <cell r="P1772">
            <v>24976.937803071134</v>
          </cell>
          <cell r="Q1772">
            <v>41941.984418208311</v>
          </cell>
          <cell r="R1772">
            <v>53567.542350818112</v>
          </cell>
          <cell r="S1772">
            <v>114595.07424931842</v>
          </cell>
          <cell r="T1772">
            <v>1331.0073281193233</v>
          </cell>
          <cell r="U1772">
            <v>1469.2842776760028</v>
          </cell>
          <cell r="V1772">
            <v>1513.6429928930868</v>
          </cell>
          <cell r="W1772">
            <v>1513.606666316922</v>
          </cell>
          <cell r="X1772">
            <v>1560.9977137220674</v>
          </cell>
          <cell r="Y1772">
            <v>311.36649522438057</v>
          </cell>
          <cell r="Z1772">
            <v>384.74474582075754</v>
          </cell>
          <cell r="AA1772">
            <v>424.16477796174956</v>
          </cell>
          <cell r="AB1772">
            <v>460.35095897805871</v>
          </cell>
          <cell r="AC1772">
            <v>621.90293400397911</v>
          </cell>
          <cell r="AD1772">
            <v>845.8019663224394</v>
          </cell>
          <cell r="AE1772">
            <v>1185.3578492090414</v>
          </cell>
          <cell r="AF1772">
            <v>1354.2633741632912</v>
          </cell>
          <cell r="AG1772">
            <v>1408.5786746991535</v>
          </cell>
          <cell r="AH1772">
            <v>1482.5644939776444</v>
          </cell>
        </row>
        <row r="1773">
          <cell r="B1773">
            <v>11844</v>
          </cell>
          <cell r="C1773" t="str">
            <v>ME</v>
          </cell>
          <cell r="D1773" t="str">
            <v>Municipal</v>
          </cell>
          <cell r="E1773">
            <v>1.3429074736795776E-2</v>
          </cell>
          <cell r="F1773">
            <v>0</v>
          </cell>
          <cell r="G1773">
            <v>0</v>
          </cell>
          <cell r="H1773">
            <v>3234.4146792462261</v>
          </cell>
          <cell r="I1773">
            <v>11.608880937499999</v>
          </cell>
          <cell r="J1773">
            <v>0</v>
          </cell>
          <cell r="K1773">
            <v>0</v>
          </cell>
          <cell r="L1773">
            <v>0</v>
          </cell>
          <cell r="M1773">
            <v>0</v>
          </cell>
          <cell r="N1773">
            <v>4.8021150182459262E-2</v>
          </cell>
          <cell r="O1773">
            <v>9715.6766896423069</v>
          </cell>
          <cell r="P1773">
            <v>24976.937803071134</v>
          </cell>
          <cell r="Q1773">
            <v>41941.984418208311</v>
          </cell>
          <cell r="R1773">
            <v>53567.542350818112</v>
          </cell>
          <cell r="S1773">
            <v>114595.07424931842</v>
          </cell>
          <cell r="T1773">
            <v>1331.0073281193233</v>
          </cell>
          <cell r="U1773">
            <v>1469.2842776760028</v>
          </cell>
          <cell r="V1773">
            <v>1513.6429928930868</v>
          </cell>
          <cell r="W1773">
            <v>1513.606666316922</v>
          </cell>
          <cell r="X1773">
            <v>1560.9977137220674</v>
          </cell>
          <cell r="Y1773">
            <v>311.36649522438057</v>
          </cell>
          <cell r="Z1773">
            <v>384.74474582075754</v>
          </cell>
          <cell r="AA1773">
            <v>424.16477796174956</v>
          </cell>
          <cell r="AB1773">
            <v>460.35095897805871</v>
          </cell>
          <cell r="AC1773">
            <v>621.90293400397911</v>
          </cell>
          <cell r="AD1773">
            <v>845.8019663224394</v>
          </cell>
          <cell r="AE1773">
            <v>1185.3578492090414</v>
          </cell>
          <cell r="AF1773">
            <v>1354.2633741632912</v>
          </cell>
          <cell r="AG1773">
            <v>1408.5786746991535</v>
          </cell>
          <cell r="AH1773">
            <v>1482.5644939776444</v>
          </cell>
        </row>
        <row r="1774">
          <cell r="B1774">
            <v>11477</v>
          </cell>
          <cell r="C1774" t="str">
            <v>ME</v>
          </cell>
          <cell r="D1774" t="str">
            <v>Municipal</v>
          </cell>
          <cell r="E1774">
            <v>1.3429074736795776E-2</v>
          </cell>
          <cell r="F1774">
            <v>1</v>
          </cell>
          <cell r="G1774">
            <v>7957.1678321678319</v>
          </cell>
          <cell r="H1774">
            <v>7957.1678321678319</v>
          </cell>
          <cell r="I1774">
            <v>11.608880937499999</v>
          </cell>
          <cell r="J1774">
            <v>2829</v>
          </cell>
          <cell r="K1774">
            <v>18206</v>
          </cell>
          <cell r="L1774">
            <v>2288</v>
          </cell>
          <cell r="M1774">
            <v>0.13788127897286609</v>
          </cell>
          <cell r="N1774">
            <v>0.13788127897286609</v>
          </cell>
          <cell r="O1774">
            <v>9715.6766896423069</v>
          </cell>
          <cell r="P1774">
            <v>24976.937803071134</v>
          </cell>
          <cell r="Q1774">
            <v>41941.984418208311</v>
          </cell>
          <cell r="R1774">
            <v>53567.542350818112</v>
          </cell>
          <cell r="S1774">
            <v>114595.07424931842</v>
          </cell>
          <cell r="T1774">
            <v>1331.0073281193233</v>
          </cell>
          <cell r="U1774">
            <v>1469.2842776760028</v>
          </cell>
          <cell r="V1774">
            <v>1513.6429928930868</v>
          </cell>
          <cell r="W1774">
            <v>1513.606666316922</v>
          </cell>
          <cell r="X1774">
            <v>1560.9977137220674</v>
          </cell>
          <cell r="Y1774">
            <v>311.36649522438057</v>
          </cell>
          <cell r="Z1774">
            <v>384.74474582075754</v>
          </cell>
          <cell r="AA1774">
            <v>424.16477796174956</v>
          </cell>
          <cell r="AB1774">
            <v>460.35095897805871</v>
          </cell>
          <cell r="AC1774">
            <v>621.90293400397911</v>
          </cell>
          <cell r="AD1774">
            <v>845.8019663224394</v>
          </cell>
          <cell r="AE1774">
            <v>1185.3578492090414</v>
          </cell>
          <cell r="AF1774">
            <v>1354.2633741632912</v>
          </cell>
          <cell r="AG1774">
            <v>1408.5786746991535</v>
          </cell>
          <cell r="AH1774">
            <v>1482.5644939776444</v>
          </cell>
        </row>
        <row r="1775">
          <cell r="B1775">
            <v>19702</v>
          </cell>
          <cell r="C1775" t="str">
            <v>ME</v>
          </cell>
          <cell r="D1775" t="str">
            <v>Municipal</v>
          </cell>
          <cell r="E1775">
            <v>1.3429074736795776E-2</v>
          </cell>
          <cell r="F1775">
            <v>0</v>
          </cell>
          <cell r="G1775">
            <v>0</v>
          </cell>
          <cell r="H1775">
            <v>3234.4146792462261</v>
          </cell>
          <cell r="I1775">
            <v>11.608880937499999</v>
          </cell>
          <cell r="J1775">
            <v>0</v>
          </cell>
          <cell r="K1775">
            <v>0</v>
          </cell>
          <cell r="L1775">
            <v>0</v>
          </cell>
          <cell r="M1775">
            <v>0</v>
          </cell>
          <cell r="N1775">
            <v>4.8021150182459262E-2</v>
          </cell>
          <cell r="O1775">
            <v>9715.6766896423069</v>
          </cell>
          <cell r="P1775">
            <v>24976.937803071134</v>
          </cell>
          <cell r="Q1775">
            <v>41941.984418208311</v>
          </cell>
          <cell r="R1775">
            <v>53567.542350818112</v>
          </cell>
          <cell r="S1775">
            <v>114595.07424931842</v>
          </cell>
          <cell r="T1775">
            <v>1331.0073281193233</v>
          </cell>
          <cell r="U1775">
            <v>1469.2842776760028</v>
          </cell>
          <cell r="V1775">
            <v>1513.6429928930868</v>
          </cell>
          <cell r="W1775">
            <v>1513.606666316922</v>
          </cell>
          <cell r="X1775">
            <v>1560.9977137220674</v>
          </cell>
          <cell r="Y1775">
            <v>311.36649522438057</v>
          </cell>
          <cell r="Z1775">
            <v>384.74474582075754</v>
          </cell>
          <cell r="AA1775">
            <v>424.16477796174956</v>
          </cell>
          <cell r="AB1775">
            <v>460.35095897805871</v>
          </cell>
          <cell r="AC1775">
            <v>621.90293400397911</v>
          </cell>
          <cell r="AD1775">
            <v>845.8019663224394</v>
          </cell>
          <cell r="AE1775">
            <v>1185.3578492090414</v>
          </cell>
          <cell r="AF1775">
            <v>1354.2633741632912</v>
          </cell>
          <cell r="AG1775">
            <v>1408.5786746991535</v>
          </cell>
          <cell r="AH1775">
            <v>1482.5644939776444</v>
          </cell>
        </row>
        <row r="1776">
          <cell r="B1776">
            <v>56522</v>
          </cell>
          <cell r="C1776" t="str">
            <v>ME</v>
          </cell>
          <cell r="D1776" t="str">
            <v>Retail Power Marketer</v>
          </cell>
          <cell r="E1776">
            <v>1.3429074736795776E-2</v>
          </cell>
          <cell r="F1776">
            <v>0</v>
          </cell>
          <cell r="G1776">
            <v>0</v>
          </cell>
          <cell r="H1776">
            <v>3974.8862398166029</v>
          </cell>
          <cell r="I1776">
            <v>11.608880937499999</v>
          </cell>
          <cell r="J1776">
            <v>0</v>
          </cell>
          <cell r="K1776">
            <v>0</v>
          </cell>
          <cell r="L1776">
            <v>0</v>
          </cell>
          <cell r="M1776">
            <v>0</v>
          </cell>
          <cell r="N1776">
            <v>4.0830105418439622E-2</v>
          </cell>
          <cell r="O1776">
            <v>9715.6766896423069</v>
          </cell>
          <cell r="P1776">
            <v>24976.937803071134</v>
          </cell>
          <cell r="Q1776">
            <v>41941.984418208311</v>
          </cell>
          <cell r="R1776">
            <v>53567.542350818112</v>
          </cell>
          <cell r="S1776">
            <v>114595.07424931842</v>
          </cell>
          <cell r="T1776">
            <v>1331.0073281193233</v>
          </cell>
          <cell r="U1776">
            <v>1469.2842776760028</v>
          </cell>
          <cell r="V1776">
            <v>1513.6429928930868</v>
          </cell>
          <cell r="W1776">
            <v>1513.606666316922</v>
          </cell>
          <cell r="X1776">
            <v>1560.9977137220674</v>
          </cell>
          <cell r="Y1776">
            <v>311.36649522438057</v>
          </cell>
          <cell r="Z1776">
            <v>384.74474582075754</v>
          </cell>
          <cell r="AA1776">
            <v>424.16477796174956</v>
          </cell>
          <cell r="AB1776">
            <v>460.35095897805871</v>
          </cell>
          <cell r="AC1776">
            <v>621.90293400397911</v>
          </cell>
          <cell r="AD1776">
            <v>845.8019663224394</v>
          </cell>
          <cell r="AE1776">
            <v>1185.3578492090414</v>
          </cell>
          <cell r="AF1776">
            <v>1354.2633741632912</v>
          </cell>
          <cell r="AG1776">
            <v>1408.5786746991535</v>
          </cell>
          <cell r="AH1776">
            <v>1482.5644939776444</v>
          </cell>
        </row>
        <row r="1777">
          <cell r="B1777">
            <v>58196</v>
          </cell>
          <cell r="C1777" t="str">
            <v>ME</v>
          </cell>
          <cell r="D1777" t="str">
            <v>Retail Power Marketer</v>
          </cell>
          <cell r="E1777">
            <v>1.3429074736795776E-2</v>
          </cell>
          <cell r="F1777">
            <v>1</v>
          </cell>
          <cell r="G1777">
            <v>8210.8682811577073</v>
          </cell>
          <cell r="H1777">
            <v>8210.8682811577073</v>
          </cell>
          <cell r="I1777">
            <v>11.608880937499999</v>
          </cell>
          <cell r="J1777">
            <v>2233.1</v>
          </cell>
          <cell r="K1777">
            <v>27802</v>
          </cell>
          <cell r="L1777">
            <v>3386</v>
          </cell>
          <cell r="M1777">
            <v>6.3355440247014602E-2</v>
          </cell>
          <cell r="N1777">
            <v>6.3355440247014602E-2</v>
          </cell>
          <cell r="O1777">
            <v>9715.6766896423069</v>
          </cell>
          <cell r="P1777">
            <v>24976.937803071134</v>
          </cell>
          <cell r="Q1777">
            <v>41941.984418208311</v>
          </cell>
          <cell r="R1777">
            <v>53567.542350818112</v>
          </cell>
          <cell r="S1777">
            <v>114595.07424931842</v>
          </cell>
          <cell r="T1777">
            <v>1331.0073281193233</v>
          </cell>
          <cell r="U1777">
            <v>1469.2842776760028</v>
          </cell>
          <cell r="V1777">
            <v>1513.6429928930868</v>
          </cell>
          <cell r="W1777">
            <v>1513.606666316922</v>
          </cell>
          <cell r="X1777">
            <v>1560.9977137220674</v>
          </cell>
          <cell r="Y1777">
            <v>311.36649522438057</v>
          </cell>
          <cell r="Z1777">
            <v>384.74474582075754</v>
          </cell>
          <cell r="AA1777">
            <v>424.16477796174956</v>
          </cell>
          <cell r="AB1777">
            <v>460.35095897805871</v>
          </cell>
          <cell r="AC1777">
            <v>621.90293400397911</v>
          </cell>
          <cell r="AD1777">
            <v>845.8019663224394</v>
          </cell>
          <cell r="AE1777">
            <v>1185.3578492090414</v>
          </cell>
          <cell r="AF1777">
            <v>1354.2633741632912</v>
          </cell>
          <cell r="AG1777">
            <v>1408.5786746991535</v>
          </cell>
          <cell r="AH1777">
            <v>1482.5644939776444</v>
          </cell>
        </row>
        <row r="1778">
          <cell r="B1778">
            <v>58085</v>
          </cell>
          <cell r="C1778" t="str">
            <v>ME</v>
          </cell>
          <cell r="D1778" t="str">
            <v>Retail Power Marketer</v>
          </cell>
          <cell r="E1778">
            <v>1.3429074736795776E-2</v>
          </cell>
          <cell r="F1778">
            <v>1</v>
          </cell>
          <cell r="G1778">
            <v>6795.9262851600388</v>
          </cell>
          <cell r="H1778">
            <v>6795.9262851600388</v>
          </cell>
          <cell r="I1778">
            <v>11.608880937499999</v>
          </cell>
          <cell r="J1778">
            <v>29776</v>
          </cell>
          <cell r="K1778">
            <v>245231</v>
          </cell>
          <cell r="L1778">
            <v>36085</v>
          </cell>
          <cell r="M1778">
            <v>0.10092167130763954</v>
          </cell>
          <cell r="N1778">
            <v>0.10092167130763954</v>
          </cell>
          <cell r="O1778">
            <v>9715.6766896423069</v>
          </cell>
          <cell r="P1778">
            <v>24976.937803071134</v>
          </cell>
          <cell r="Q1778">
            <v>41941.984418208311</v>
          </cell>
          <cell r="R1778">
            <v>53567.542350818112</v>
          </cell>
          <cell r="S1778">
            <v>114595.07424931842</v>
          </cell>
          <cell r="T1778">
            <v>1331.0073281193233</v>
          </cell>
          <cell r="U1778">
            <v>1469.2842776760028</v>
          </cell>
          <cell r="V1778">
            <v>1513.6429928930868</v>
          </cell>
          <cell r="W1778">
            <v>1513.606666316922</v>
          </cell>
          <cell r="X1778">
            <v>1560.9977137220674</v>
          </cell>
          <cell r="Y1778">
            <v>311.36649522438057</v>
          </cell>
          <cell r="Z1778">
            <v>384.74474582075754</v>
          </cell>
          <cell r="AA1778">
            <v>424.16477796174956</v>
          </cell>
          <cell r="AB1778">
            <v>460.35095897805871</v>
          </cell>
          <cell r="AC1778">
            <v>621.90293400397911</v>
          </cell>
          <cell r="AD1778">
            <v>845.8019663224394</v>
          </cell>
          <cell r="AE1778">
            <v>1185.3578492090414</v>
          </cell>
          <cell r="AF1778">
            <v>1354.2633741632912</v>
          </cell>
          <cell r="AG1778">
            <v>1408.5786746991535</v>
          </cell>
          <cell r="AH1778">
            <v>1482.5644939776444</v>
          </cell>
        </row>
        <row r="1779">
          <cell r="B1779">
            <v>58086</v>
          </cell>
          <cell r="C1779" t="str">
            <v>ME</v>
          </cell>
          <cell r="D1779" t="str">
            <v>Retail Power Marketer</v>
          </cell>
          <cell r="E1779">
            <v>1.3429074736795776E-2</v>
          </cell>
          <cell r="F1779">
            <v>1</v>
          </cell>
          <cell r="G1779">
            <v>7021.4102769329274</v>
          </cell>
          <cell r="H1779">
            <v>7021.4102769329274</v>
          </cell>
          <cell r="I1779">
            <v>11.608880937499999</v>
          </cell>
          <cell r="J1779">
            <v>21611</v>
          </cell>
          <cell r="K1779">
            <v>175451</v>
          </cell>
          <cell r="L1779">
            <v>24988</v>
          </cell>
          <cell r="M1779">
            <v>0.10333373647117999</v>
          </cell>
          <cell r="N1779">
            <v>0.10333373647117999</v>
          </cell>
          <cell r="O1779">
            <v>9715.6766896423069</v>
          </cell>
          <cell r="P1779">
            <v>24976.937803071134</v>
          </cell>
          <cell r="Q1779">
            <v>41941.984418208311</v>
          </cell>
          <cell r="R1779">
            <v>53567.542350818112</v>
          </cell>
          <cell r="S1779">
            <v>114595.07424931842</v>
          </cell>
          <cell r="T1779">
            <v>1331.0073281193233</v>
          </cell>
          <cell r="U1779">
            <v>1469.2842776760028</v>
          </cell>
          <cell r="V1779">
            <v>1513.6429928930868</v>
          </cell>
          <cell r="W1779">
            <v>1513.606666316922</v>
          </cell>
          <cell r="X1779">
            <v>1560.9977137220674</v>
          </cell>
          <cell r="Y1779">
            <v>311.36649522438057</v>
          </cell>
          <cell r="Z1779">
            <v>384.74474582075754</v>
          </cell>
          <cell r="AA1779">
            <v>424.16477796174956</v>
          </cell>
          <cell r="AB1779">
            <v>460.35095897805871</v>
          </cell>
          <cell r="AC1779">
            <v>621.90293400397911</v>
          </cell>
          <cell r="AD1779">
            <v>845.8019663224394</v>
          </cell>
          <cell r="AE1779">
            <v>1185.3578492090414</v>
          </cell>
          <cell r="AF1779">
            <v>1354.2633741632912</v>
          </cell>
          <cell r="AG1779">
            <v>1408.5786746991535</v>
          </cell>
          <cell r="AH1779">
            <v>1482.5644939776444</v>
          </cell>
        </row>
        <row r="1780">
          <cell r="B1780">
            <v>58747</v>
          </cell>
          <cell r="C1780" t="str">
            <v>ME</v>
          </cell>
          <cell r="D1780" t="str">
            <v>Retail Power Marketer</v>
          </cell>
          <cell r="E1780">
            <v>1.3429074736795776E-2</v>
          </cell>
          <cell r="F1780">
            <v>1</v>
          </cell>
          <cell r="G1780">
            <v>7076.0366292828485</v>
          </cell>
          <cell r="H1780">
            <v>7076.0366292828485</v>
          </cell>
          <cell r="I1780">
            <v>11.608880937499999</v>
          </cell>
          <cell r="J1780">
            <v>9832.7999999999993</v>
          </cell>
          <cell r="K1780">
            <v>68772</v>
          </cell>
          <cell r="L1780">
            <v>9719</v>
          </cell>
          <cell r="M1780">
            <v>0.12328970269908174</v>
          </cell>
          <cell r="N1780">
            <v>0.12328970269908174</v>
          </cell>
          <cell r="O1780">
            <v>9715.6766896423069</v>
          </cell>
          <cell r="P1780">
            <v>24976.937803071134</v>
          </cell>
          <cell r="Q1780">
            <v>41941.984418208311</v>
          </cell>
          <cell r="R1780">
            <v>53567.542350818112</v>
          </cell>
          <cell r="S1780">
            <v>114595.07424931842</v>
          </cell>
          <cell r="T1780">
            <v>1331.0073281193233</v>
          </cell>
          <cell r="U1780">
            <v>1469.2842776760028</v>
          </cell>
          <cell r="V1780">
            <v>1513.6429928930868</v>
          </cell>
          <cell r="W1780">
            <v>1513.606666316922</v>
          </cell>
          <cell r="X1780">
            <v>1560.9977137220674</v>
          </cell>
          <cell r="Y1780">
            <v>311.36649522438057</v>
          </cell>
          <cell r="Z1780">
            <v>384.74474582075754</v>
          </cell>
          <cell r="AA1780">
            <v>424.16477796174956</v>
          </cell>
          <cell r="AB1780">
            <v>460.35095897805871</v>
          </cell>
          <cell r="AC1780">
            <v>621.90293400397911</v>
          </cell>
          <cell r="AD1780">
            <v>845.8019663224394</v>
          </cell>
          <cell r="AE1780">
            <v>1185.3578492090414</v>
          </cell>
          <cell r="AF1780">
            <v>1354.2633741632912</v>
          </cell>
          <cell r="AG1780">
            <v>1408.5786746991535</v>
          </cell>
          <cell r="AH1780">
            <v>1482.5644939776444</v>
          </cell>
        </row>
        <row r="1781">
          <cell r="B1781">
            <v>1611</v>
          </cell>
          <cell r="C1781" t="str">
            <v>ME</v>
          </cell>
          <cell r="D1781" t="str">
            <v>Retail Power Marketer</v>
          </cell>
          <cell r="E1781">
            <v>1.3429074736795776E-2</v>
          </cell>
          <cell r="F1781">
            <v>0</v>
          </cell>
          <cell r="G1781">
            <v>0</v>
          </cell>
          <cell r="H1781">
            <v>3974.8862398166029</v>
          </cell>
          <cell r="I1781">
            <v>11.608880937499999</v>
          </cell>
          <cell r="J1781">
            <v>0</v>
          </cell>
          <cell r="K1781">
            <v>0</v>
          </cell>
          <cell r="L1781">
            <v>0</v>
          </cell>
          <cell r="M1781">
            <v>0</v>
          </cell>
          <cell r="N1781">
            <v>4.0830105418439622E-2</v>
          </cell>
          <cell r="O1781">
            <v>9715.6766896423069</v>
          </cell>
          <cell r="P1781">
            <v>24976.937803071134</v>
          </cell>
          <cell r="Q1781">
            <v>41941.984418208311</v>
          </cell>
          <cell r="R1781">
            <v>53567.542350818112</v>
          </cell>
          <cell r="S1781">
            <v>114595.07424931842</v>
          </cell>
          <cell r="T1781">
            <v>1331.0073281193233</v>
          </cell>
          <cell r="U1781">
            <v>1469.2842776760028</v>
          </cell>
          <cell r="V1781">
            <v>1513.6429928930868</v>
          </cell>
          <cell r="W1781">
            <v>1513.606666316922</v>
          </cell>
          <cell r="X1781">
            <v>1560.9977137220674</v>
          </cell>
          <cell r="Y1781">
            <v>311.36649522438057</v>
          </cell>
          <cell r="Z1781">
            <v>384.74474582075754</v>
          </cell>
          <cell r="AA1781">
            <v>424.16477796174956</v>
          </cell>
          <cell r="AB1781">
            <v>460.35095897805871</v>
          </cell>
          <cell r="AC1781">
            <v>621.90293400397911</v>
          </cell>
          <cell r="AD1781">
            <v>845.8019663224394</v>
          </cell>
          <cell r="AE1781">
            <v>1185.3578492090414</v>
          </cell>
          <cell r="AF1781">
            <v>1354.2633741632912</v>
          </cell>
          <cell r="AG1781">
            <v>1408.5786746991535</v>
          </cell>
          <cell r="AH1781">
            <v>1482.5644939776444</v>
          </cell>
        </row>
        <row r="1782">
          <cell r="B1782">
            <v>2830</v>
          </cell>
          <cell r="C1782" t="str">
            <v>ME</v>
          </cell>
          <cell r="D1782" t="str">
            <v>Retail Power Marketer</v>
          </cell>
          <cell r="E1782">
            <v>1.3429074736795776E-2</v>
          </cell>
          <cell r="F1782">
            <v>0</v>
          </cell>
          <cell r="G1782">
            <v>0</v>
          </cell>
          <cell r="H1782">
            <v>3974.8862398166029</v>
          </cell>
          <cell r="I1782">
            <v>11.608880937499999</v>
          </cell>
          <cell r="J1782">
            <v>0</v>
          </cell>
          <cell r="K1782">
            <v>0</v>
          </cell>
          <cell r="L1782">
            <v>0</v>
          </cell>
          <cell r="M1782">
            <v>0</v>
          </cell>
          <cell r="N1782">
            <v>4.0830105418439622E-2</v>
          </cell>
          <cell r="O1782">
            <v>9715.6766896423069</v>
          </cell>
          <cell r="P1782">
            <v>24976.937803071134</v>
          </cell>
          <cell r="Q1782">
            <v>41941.984418208311</v>
          </cell>
          <cell r="R1782">
            <v>53567.542350818112</v>
          </cell>
          <cell r="S1782">
            <v>114595.07424931842</v>
          </cell>
          <cell r="T1782">
            <v>1331.0073281193233</v>
          </cell>
          <cell r="U1782">
            <v>1469.2842776760028</v>
          </cell>
          <cell r="V1782">
            <v>1513.6429928930868</v>
          </cell>
          <cell r="W1782">
            <v>1513.606666316922</v>
          </cell>
          <cell r="X1782">
            <v>1560.9977137220674</v>
          </cell>
          <cell r="Y1782">
            <v>311.36649522438057</v>
          </cell>
          <cell r="Z1782">
            <v>384.74474582075754</v>
          </cell>
          <cell r="AA1782">
            <v>424.16477796174956</v>
          </cell>
          <cell r="AB1782">
            <v>460.35095897805871</v>
          </cell>
          <cell r="AC1782">
            <v>621.90293400397911</v>
          </cell>
          <cell r="AD1782">
            <v>845.8019663224394</v>
          </cell>
          <cell r="AE1782">
            <v>1185.3578492090414</v>
          </cell>
          <cell r="AF1782">
            <v>1354.2633741632912</v>
          </cell>
          <cell r="AG1782">
            <v>1408.5786746991535</v>
          </cell>
          <cell r="AH1782">
            <v>1482.5644939776444</v>
          </cell>
        </row>
        <row r="1783">
          <cell r="B1783">
            <v>4191</v>
          </cell>
          <cell r="C1783" t="str">
            <v>ME</v>
          </cell>
          <cell r="D1783" t="str">
            <v>Retail Power Marketer</v>
          </cell>
          <cell r="E1783">
            <v>0.20917795158228208</v>
          </cell>
          <cell r="F1783">
            <v>0</v>
          </cell>
          <cell r="G1783">
            <v>0</v>
          </cell>
          <cell r="H1783">
            <v>3974.8862398166029</v>
          </cell>
          <cell r="I1783">
            <v>11.608880937499999</v>
          </cell>
          <cell r="J1783">
            <v>0</v>
          </cell>
          <cell r="K1783">
            <v>0</v>
          </cell>
          <cell r="L1783">
            <v>0</v>
          </cell>
          <cell r="M1783">
            <v>0</v>
          </cell>
          <cell r="N1783">
            <v>4.0830105418439622E-2</v>
          </cell>
          <cell r="O1783">
            <v>9715.6766896423069</v>
          </cell>
          <cell r="P1783">
            <v>24976.937803071134</v>
          </cell>
          <cell r="Q1783">
            <v>41941.984418208311</v>
          </cell>
          <cell r="R1783">
            <v>53567.542350818112</v>
          </cell>
          <cell r="S1783">
            <v>114595.07424931842</v>
          </cell>
          <cell r="T1783">
            <v>1331.0073281193233</v>
          </cell>
          <cell r="U1783">
            <v>1469.2842776760028</v>
          </cell>
          <cell r="V1783">
            <v>1513.6429928930868</v>
          </cell>
          <cell r="W1783">
            <v>1513.606666316922</v>
          </cell>
          <cell r="X1783">
            <v>1560.9977137220674</v>
          </cell>
          <cell r="Y1783">
            <v>311.36649522438057</v>
          </cell>
          <cell r="Z1783">
            <v>384.74474582075754</v>
          </cell>
          <cell r="AA1783">
            <v>424.16477796174956</v>
          </cell>
          <cell r="AB1783">
            <v>460.35095897805871</v>
          </cell>
          <cell r="AC1783">
            <v>621.90293400397911</v>
          </cell>
          <cell r="AD1783">
            <v>845.8019663224394</v>
          </cell>
          <cell r="AE1783">
            <v>1185.3578492090414</v>
          </cell>
          <cell r="AF1783">
            <v>1354.2633741632912</v>
          </cell>
          <cell r="AG1783">
            <v>1408.5786746991535</v>
          </cell>
          <cell r="AH1783">
            <v>1482.5644939776444</v>
          </cell>
        </row>
        <row r="1784">
          <cell r="B1784">
            <v>7279</v>
          </cell>
          <cell r="C1784" t="str">
            <v>ME</v>
          </cell>
          <cell r="D1784" t="str">
            <v>Retail Power Marketer</v>
          </cell>
          <cell r="E1784">
            <v>1.3429074736795776E-2</v>
          </cell>
          <cell r="F1784">
            <v>1</v>
          </cell>
          <cell r="G1784">
            <v>12952.947827280392</v>
          </cell>
          <cell r="H1784">
            <v>12952.947827280392</v>
          </cell>
          <cell r="I1784">
            <v>11.608880937499999</v>
          </cell>
          <cell r="J1784">
            <v>506688.3</v>
          </cell>
          <cell r="K1784">
            <v>3963887</v>
          </cell>
          <cell r="L1784">
            <v>306022</v>
          </cell>
          <cell r="M1784">
            <v>0.11707130512371632</v>
          </cell>
          <cell r="N1784">
            <v>0.11707130512371632</v>
          </cell>
          <cell r="O1784">
            <v>9715.6766896423069</v>
          </cell>
          <cell r="P1784">
            <v>24976.937803071134</v>
          </cell>
          <cell r="Q1784">
            <v>41941.984418208311</v>
          </cell>
          <cell r="R1784">
            <v>53567.542350818112</v>
          </cell>
          <cell r="S1784">
            <v>114595.07424931842</v>
          </cell>
          <cell r="T1784">
            <v>1331.0073281193233</v>
          </cell>
          <cell r="U1784">
            <v>1469.2842776760028</v>
          </cell>
          <cell r="V1784">
            <v>1513.6429928930868</v>
          </cell>
          <cell r="W1784">
            <v>1513.606666316922</v>
          </cell>
          <cell r="X1784">
            <v>1560.9977137220674</v>
          </cell>
          <cell r="Y1784">
            <v>311.36649522438057</v>
          </cell>
          <cell r="Z1784">
            <v>384.74474582075754</v>
          </cell>
          <cell r="AA1784">
            <v>424.16477796174956</v>
          </cell>
          <cell r="AB1784">
            <v>460.35095897805871</v>
          </cell>
          <cell r="AC1784">
            <v>621.90293400397911</v>
          </cell>
          <cell r="AD1784">
            <v>845.8019663224394</v>
          </cell>
          <cell r="AE1784">
            <v>1185.3578492090414</v>
          </cell>
          <cell r="AF1784">
            <v>1354.2633741632912</v>
          </cell>
          <cell r="AG1784">
            <v>1408.5786746991535</v>
          </cell>
          <cell r="AH1784">
            <v>1482.5644939776444</v>
          </cell>
        </row>
        <row r="1785">
          <cell r="B1785">
            <v>13374</v>
          </cell>
          <cell r="C1785" t="str">
            <v>ME</v>
          </cell>
          <cell r="D1785" t="str">
            <v>Retail Power Marketer</v>
          </cell>
          <cell r="E1785">
            <v>1.3429074736795776E-2</v>
          </cell>
          <cell r="F1785">
            <v>1</v>
          </cell>
          <cell r="G1785">
            <v>12202.776381870008</v>
          </cell>
          <cell r="H1785">
            <v>12202.776381870008</v>
          </cell>
          <cell r="I1785">
            <v>11.608880937499999</v>
          </cell>
          <cell r="J1785">
            <v>949668</v>
          </cell>
          <cell r="K1785">
            <v>11631479</v>
          </cell>
          <cell r="L1785">
            <v>953183</v>
          </cell>
          <cell r="M1785">
            <v>7.0230393271243599E-2</v>
          </cell>
          <cell r="N1785">
            <v>7.0230393271243599E-2</v>
          </cell>
          <cell r="O1785">
            <v>9715.6766896423069</v>
          </cell>
          <cell r="P1785">
            <v>24976.937803071134</v>
          </cell>
          <cell r="Q1785">
            <v>41941.984418208311</v>
          </cell>
          <cell r="R1785">
            <v>53567.542350818112</v>
          </cell>
          <cell r="S1785">
            <v>114595.07424931842</v>
          </cell>
          <cell r="T1785">
            <v>1331.0073281193233</v>
          </cell>
          <cell r="U1785">
            <v>1469.2842776760028</v>
          </cell>
          <cell r="V1785">
            <v>1513.6429928930868</v>
          </cell>
          <cell r="W1785">
            <v>1513.606666316922</v>
          </cell>
          <cell r="X1785">
            <v>1560.9977137220674</v>
          </cell>
          <cell r="Y1785">
            <v>311.36649522438057</v>
          </cell>
          <cell r="Z1785">
            <v>384.74474582075754</v>
          </cell>
          <cell r="AA1785">
            <v>424.16477796174956</v>
          </cell>
          <cell r="AB1785">
            <v>460.35095897805871</v>
          </cell>
          <cell r="AC1785">
            <v>621.90293400397911</v>
          </cell>
          <cell r="AD1785">
            <v>845.8019663224394</v>
          </cell>
          <cell r="AE1785">
            <v>1185.3578492090414</v>
          </cell>
          <cell r="AF1785">
            <v>1354.2633741632912</v>
          </cell>
          <cell r="AG1785">
            <v>1408.5786746991535</v>
          </cell>
          <cell r="AH1785">
            <v>1482.5644939776444</v>
          </cell>
        </row>
        <row r="1786">
          <cell r="B1786">
            <v>16840</v>
          </cell>
          <cell r="C1786" t="str">
            <v>ME</v>
          </cell>
          <cell r="D1786" t="str">
            <v>Retail Power Marketer</v>
          </cell>
          <cell r="E1786">
            <v>1.3429074736795776E-2</v>
          </cell>
          <cell r="F1786">
            <v>0</v>
          </cell>
          <cell r="G1786">
            <v>0</v>
          </cell>
          <cell r="H1786">
            <v>3974.8862398166029</v>
          </cell>
          <cell r="I1786">
            <v>11.608880937499999</v>
          </cell>
          <cell r="J1786">
            <v>0</v>
          </cell>
          <cell r="K1786">
            <v>0</v>
          </cell>
          <cell r="L1786">
            <v>0</v>
          </cell>
          <cell r="M1786">
            <v>0</v>
          </cell>
          <cell r="N1786">
            <v>4.0830105418439622E-2</v>
          </cell>
          <cell r="O1786">
            <v>9715.6766896423069</v>
          </cell>
          <cell r="P1786">
            <v>24976.937803071134</v>
          </cell>
          <cell r="Q1786">
            <v>41941.984418208311</v>
          </cell>
          <cell r="R1786">
            <v>53567.542350818112</v>
          </cell>
          <cell r="S1786">
            <v>114595.07424931842</v>
          </cell>
          <cell r="T1786">
            <v>1331.0073281193233</v>
          </cell>
          <cell r="U1786">
            <v>1469.2842776760028</v>
          </cell>
          <cell r="V1786">
            <v>1513.6429928930868</v>
          </cell>
          <cell r="W1786">
            <v>1513.606666316922</v>
          </cell>
          <cell r="X1786">
            <v>1560.9977137220674</v>
          </cell>
          <cell r="Y1786">
            <v>311.36649522438057</v>
          </cell>
          <cell r="Z1786">
            <v>384.74474582075754</v>
          </cell>
          <cell r="AA1786">
            <v>424.16477796174956</v>
          </cell>
          <cell r="AB1786">
            <v>460.35095897805871</v>
          </cell>
          <cell r="AC1786">
            <v>621.90293400397911</v>
          </cell>
          <cell r="AD1786">
            <v>845.8019663224394</v>
          </cell>
          <cell r="AE1786">
            <v>1185.3578492090414</v>
          </cell>
          <cell r="AF1786">
            <v>1354.2633741632912</v>
          </cell>
          <cell r="AG1786">
            <v>1408.5786746991535</v>
          </cell>
          <cell r="AH1786">
            <v>1482.5644939776444</v>
          </cell>
        </row>
        <row r="1787">
          <cell r="B1787">
            <v>17549</v>
          </cell>
          <cell r="C1787" t="str">
            <v>ME</v>
          </cell>
          <cell r="D1787" t="str">
            <v>Retail Power Marketer</v>
          </cell>
          <cell r="E1787">
            <v>1.3429074736795776E-2</v>
          </cell>
          <cell r="F1787">
            <v>1</v>
          </cell>
          <cell r="G1787">
            <v>1041.6666666666667</v>
          </cell>
          <cell r="H1787">
            <v>1041.6666666666667</v>
          </cell>
          <cell r="I1787">
            <v>11.608880937499999</v>
          </cell>
          <cell r="J1787">
            <v>10.9</v>
          </cell>
          <cell r="K1787">
            <v>125</v>
          </cell>
          <cell r="L1787">
            <v>120</v>
          </cell>
          <cell r="M1787">
            <v>-4.6534308399999981E-2</v>
          </cell>
          <cell r="N1787">
            <v>-4.6534308399999981E-2</v>
          </cell>
          <cell r="O1787">
            <v>9715.6766896423069</v>
          </cell>
          <cell r="P1787">
            <v>24976.937803071134</v>
          </cell>
          <cell r="Q1787">
            <v>41941.984418208311</v>
          </cell>
          <cell r="R1787">
            <v>53567.542350818112</v>
          </cell>
          <cell r="S1787">
            <v>114595.07424931842</v>
          </cell>
          <cell r="T1787">
            <v>1331.0073281193233</v>
          </cell>
          <cell r="U1787">
            <v>1469.2842776760028</v>
          </cell>
          <cell r="V1787">
            <v>1513.6429928930868</v>
          </cell>
          <cell r="W1787">
            <v>1513.606666316922</v>
          </cell>
          <cell r="X1787">
            <v>1560.9977137220674</v>
          </cell>
          <cell r="Y1787">
            <v>311.36649522438057</v>
          </cell>
          <cell r="Z1787">
            <v>384.74474582075754</v>
          </cell>
          <cell r="AA1787">
            <v>424.16477796174956</v>
          </cell>
          <cell r="AB1787">
            <v>460.35095897805871</v>
          </cell>
          <cell r="AC1787">
            <v>621.90293400397911</v>
          </cell>
          <cell r="AD1787">
            <v>845.8019663224394</v>
          </cell>
          <cell r="AE1787">
            <v>1185.3578492090414</v>
          </cell>
          <cell r="AF1787">
            <v>1354.2633741632912</v>
          </cell>
          <cell r="AG1787">
            <v>1408.5786746991535</v>
          </cell>
          <cell r="AH1787">
            <v>1482.5644939776444</v>
          </cell>
        </row>
        <row r="1788">
          <cell r="B1788">
            <v>18193</v>
          </cell>
          <cell r="C1788" t="str">
            <v>ME</v>
          </cell>
          <cell r="D1788" t="str">
            <v>Retail Power Marketer</v>
          </cell>
          <cell r="E1788">
            <v>1.3429074736795776E-2</v>
          </cell>
          <cell r="F1788">
            <v>0</v>
          </cell>
          <cell r="G1788">
            <v>0</v>
          </cell>
          <cell r="H1788">
            <v>3974.8862398166029</v>
          </cell>
          <cell r="I1788">
            <v>11.608880937499999</v>
          </cell>
          <cell r="J1788">
            <v>0</v>
          </cell>
          <cell r="K1788">
            <v>0</v>
          </cell>
          <cell r="L1788">
            <v>0</v>
          </cell>
          <cell r="M1788">
            <v>0</v>
          </cell>
          <cell r="N1788">
            <v>4.0830105418439622E-2</v>
          </cell>
          <cell r="O1788">
            <v>9715.6766896423069</v>
          </cell>
          <cell r="P1788">
            <v>24976.937803071134</v>
          </cell>
          <cell r="Q1788">
            <v>41941.984418208311</v>
          </cell>
          <cell r="R1788">
            <v>53567.542350818112</v>
          </cell>
          <cell r="S1788">
            <v>114595.07424931842</v>
          </cell>
          <cell r="T1788">
            <v>1331.0073281193233</v>
          </cell>
          <cell r="U1788">
            <v>1469.2842776760028</v>
          </cell>
          <cell r="V1788">
            <v>1513.6429928930868</v>
          </cell>
          <cell r="W1788">
            <v>1513.606666316922</v>
          </cell>
          <cell r="X1788">
            <v>1560.9977137220674</v>
          </cell>
          <cell r="Y1788">
            <v>311.36649522438057</v>
          </cell>
          <cell r="Z1788">
            <v>384.74474582075754</v>
          </cell>
          <cell r="AA1788">
            <v>424.16477796174956</v>
          </cell>
          <cell r="AB1788">
            <v>460.35095897805871</v>
          </cell>
          <cell r="AC1788">
            <v>621.90293400397911</v>
          </cell>
          <cell r="AD1788">
            <v>845.8019663224394</v>
          </cell>
          <cell r="AE1788">
            <v>1185.3578492090414</v>
          </cell>
          <cell r="AF1788">
            <v>1354.2633741632912</v>
          </cell>
          <cell r="AG1788">
            <v>1408.5786746991535</v>
          </cell>
          <cell r="AH1788">
            <v>1482.5644939776444</v>
          </cell>
        </row>
        <row r="1789">
          <cell r="B1789">
            <v>19107</v>
          </cell>
          <cell r="C1789" t="str">
            <v>ME</v>
          </cell>
          <cell r="D1789" t="str">
            <v>Retail Power Marketer</v>
          </cell>
          <cell r="E1789">
            <v>1.3429074736795776E-2</v>
          </cell>
          <cell r="F1789">
            <v>0</v>
          </cell>
          <cell r="G1789">
            <v>0</v>
          </cell>
          <cell r="H1789">
            <v>3974.8862398166029</v>
          </cell>
          <cell r="I1789">
            <v>11.608880937499999</v>
          </cell>
          <cell r="J1789">
            <v>0</v>
          </cell>
          <cell r="K1789">
            <v>0</v>
          </cell>
          <cell r="L1789">
            <v>0</v>
          </cell>
          <cell r="M1789">
            <v>0</v>
          </cell>
          <cell r="N1789">
            <v>4.0830105418439622E-2</v>
          </cell>
          <cell r="O1789">
            <v>9715.6766896423069</v>
          </cell>
          <cell r="P1789">
            <v>24976.937803071134</v>
          </cell>
          <cell r="Q1789">
            <v>41941.984418208311</v>
          </cell>
          <cell r="R1789">
            <v>53567.542350818112</v>
          </cell>
          <cell r="S1789">
            <v>114595.07424931842</v>
          </cell>
          <cell r="T1789">
            <v>1331.0073281193233</v>
          </cell>
          <cell r="U1789">
            <v>1469.2842776760028</v>
          </cell>
          <cell r="V1789">
            <v>1513.6429928930868</v>
          </cell>
          <cell r="W1789">
            <v>1513.606666316922</v>
          </cell>
          <cell r="X1789">
            <v>1560.9977137220674</v>
          </cell>
          <cell r="Y1789">
            <v>311.36649522438057</v>
          </cell>
          <cell r="Z1789">
            <v>384.74474582075754</v>
          </cell>
          <cell r="AA1789">
            <v>424.16477796174956</v>
          </cell>
          <cell r="AB1789">
            <v>460.35095897805871</v>
          </cell>
          <cell r="AC1789">
            <v>621.90293400397911</v>
          </cell>
          <cell r="AD1789">
            <v>845.8019663224394</v>
          </cell>
          <cell r="AE1789">
            <v>1185.3578492090414</v>
          </cell>
          <cell r="AF1789">
            <v>1354.2633741632912</v>
          </cell>
          <cell r="AG1789">
            <v>1408.5786746991535</v>
          </cell>
          <cell r="AH1789">
            <v>1482.5644939776444</v>
          </cell>
        </row>
        <row r="1790">
          <cell r="B1790">
            <v>19119</v>
          </cell>
          <cell r="C1790" t="str">
            <v>ME</v>
          </cell>
          <cell r="D1790" t="str">
            <v>Retail Power Marketer</v>
          </cell>
          <cell r="E1790">
            <v>1.3429074736795776E-2</v>
          </cell>
          <cell r="F1790">
            <v>0</v>
          </cell>
          <cell r="G1790">
            <v>0</v>
          </cell>
          <cell r="H1790">
            <v>3974.8862398166029</v>
          </cell>
          <cell r="I1790">
            <v>11.608880937499999</v>
          </cell>
          <cell r="J1790">
            <v>0</v>
          </cell>
          <cell r="K1790">
            <v>0</v>
          </cell>
          <cell r="L1790">
            <v>0</v>
          </cell>
          <cell r="M1790">
            <v>0</v>
          </cell>
          <cell r="N1790">
            <v>4.0830105418439622E-2</v>
          </cell>
          <cell r="O1790">
            <v>9715.6766896423069</v>
          </cell>
          <cell r="P1790">
            <v>24976.937803071134</v>
          </cell>
          <cell r="Q1790">
            <v>41941.984418208311</v>
          </cell>
          <cell r="R1790">
            <v>53567.542350818112</v>
          </cell>
          <cell r="S1790">
            <v>114595.07424931842</v>
          </cell>
          <cell r="T1790">
            <v>1331.0073281193233</v>
          </cell>
          <cell r="U1790">
            <v>1469.2842776760028</v>
          </cell>
          <cell r="V1790">
            <v>1513.6429928930868</v>
          </cell>
          <cell r="W1790">
            <v>1513.606666316922</v>
          </cell>
          <cell r="X1790">
            <v>1560.9977137220674</v>
          </cell>
          <cell r="Y1790">
            <v>311.36649522438057</v>
          </cell>
          <cell r="Z1790">
            <v>384.74474582075754</v>
          </cell>
          <cell r="AA1790">
            <v>424.16477796174956</v>
          </cell>
          <cell r="AB1790">
            <v>460.35095897805871</v>
          </cell>
          <cell r="AC1790">
            <v>621.90293400397911</v>
          </cell>
          <cell r="AD1790">
            <v>845.8019663224394</v>
          </cell>
          <cell r="AE1790">
            <v>1185.3578492090414</v>
          </cell>
          <cell r="AF1790">
            <v>1354.2633741632912</v>
          </cell>
          <cell r="AG1790">
            <v>1408.5786746991535</v>
          </cell>
          <cell r="AH1790">
            <v>1482.5644939776444</v>
          </cell>
        </row>
        <row r="1791">
          <cell r="B1791">
            <v>21795</v>
          </cell>
          <cell r="C1791" t="str">
            <v>ME</v>
          </cell>
          <cell r="D1791" t="str">
            <v>Retail Power Marketer</v>
          </cell>
          <cell r="E1791">
            <v>1.3429074736795776E-2</v>
          </cell>
          <cell r="F1791">
            <v>0</v>
          </cell>
          <cell r="G1791">
            <v>0</v>
          </cell>
          <cell r="H1791">
            <v>3974.8862398166029</v>
          </cell>
          <cell r="I1791">
            <v>11.608880937499999</v>
          </cell>
          <cell r="J1791">
            <v>0</v>
          </cell>
          <cell r="K1791">
            <v>0</v>
          </cell>
          <cell r="L1791">
            <v>0</v>
          </cell>
          <cell r="M1791">
            <v>0</v>
          </cell>
          <cell r="N1791">
            <v>4.0830105418439622E-2</v>
          </cell>
          <cell r="O1791">
            <v>9715.6766896423069</v>
          </cell>
          <cell r="P1791">
            <v>24976.937803071134</v>
          </cell>
          <cell r="Q1791">
            <v>41941.984418208311</v>
          </cell>
          <cell r="R1791">
            <v>53567.542350818112</v>
          </cell>
          <cell r="S1791">
            <v>114595.07424931842</v>
          </cell>
          <cell r="T1791">
            <v>1331.0073281193233</v>
          </cell>
          <cell r="U1791">
            <v>1469.2842776760028</v>
          </cell>
          <cell r="V1791">
            <v>1513.6429928930868</v>
          </cell>
          <cell r="W1791">
            <v>1513.606666316922</v>
          </cell>
          <cell r="X1791">
            <v>1560.9977137220674</v>
          </cell>
          <cell r="Y1791">
            <v>311.36649522438057</v>
          </cell>
          <cell r="Z1791">
            <v>384.74474582075754</v>
          </cell>
          <cell r="AA1791">
            <v>424.16477796174956</v>
          </cell>
          <cell r="AB1791">
            <v>460.35095897805871</v>
          </cell>
          <cell r="AC1791">
            <v>621.90293400397911</v>
          </cell>
          <cell r="AD1791">
            <v>845.8019663224394</v>
          </cell>
          <cell r="AE1791">
            <v>1185.3578492090414</v>
          </cell>
          <cell r="AF1791">
            <v>1354.2633741632912</v>
          </cell>
          <cell r="AG1791">
            <v>1408.5786746991535</v>
          </cell>
          <cell r="AH1791">
            <v>1482.5644939776444</v>
          </cell>
        </row>
        <row r="1792">
          <cell r="B1792">
            <v>49730</v>
          </cell>
          <cell r="C1792" t="str">
            <v>ME</v>
          </cell>
          <cell r="D1792" t="str">
            <v>Retail Power Marketer</v>
          </cell>
          <cell r="E1792">
            <v>1.3429074736795776E-2</v>
          </cell>
          <cell r="F1792">
            <v>0</v>
          </cell>
          <cell r="G1792">
            <v>0</v>
          </cell>
          <cell r="H1792">
            <v>3974.8862398166029</v>
          </cell>
          <cell r="I1792">
            <v>11.608880937499999</v>
          </cell>
          <cell r="J1792">
            <v>0</v>
          </cell>
          <cell r="K1792">
            <v>0</v>
          </cell>
          <cell r="L1792">
            <v>0</v>
          </cell>
          <cell r="M1792">
            <v>0</v>
          </cell>
          <cell r="N1792">
            <v>4.0830105418439622E-2</v>
          </cell>
          <cell r="O1792">
            <v>9715.6766896423069</v>
          </cell>
          <cell r="P1792">
            <v>24976.937803071134</v>
          </cell>
          <cell r="Q1792">
            <v>41941.984418208311</v>
          </cell>
          <cell r="R1792">
            <v>53567.542350818112</v>
          </cell>
          <cell r="S1792">
            <v>114595.07424931842</v>
          </cell>
          <cell r="T1792">
            <v>1331.0073281193233</v>
          </cell>
          <cell r="U1792">
            <v>1469.2842776760028</v>
          </cell>
          <cell r="V1792">
            <v>1513.6429928930868</v>
          </cell>
          <cell r="W1792">
            <v>1513.606666316922</v>
          </cell>
          <cell r="X1792">
            <v>1560.9977137220674</v>
          </cell>
          <cell r="Y1792">
            <v>311.36649522438057</v>
          </cell>
          <cell r="Z1792">
            <v>384.74474582075754</v>
          </cell>
          <cell r="AA1792">
            <v>424.16477796174956</v>
          </cell>
          <cell r="AB1792">
            <v>460.35095897805871</v>
          </cell>
          <cell r="AC1792">
            <v>621.90293400397911</v>
          </cell>
          <cell r="AD1792">
            <v>845.8019663224394</v>
          </cell>
          <cell r="AE1792">
            <v>1185.3578492090414</v>
          </cell>
          <cell r="AF1792">
            <v>1354.2633741632912</v>
          </cell>
          <cell r="AG1792">
            <v>1408.5786746991535</v>
          </cell>
          <cell r="AH1792">
            <v>1482.5644939776444</v>
          </cell>
        </row>
        <row r="1793">
          <cell r="B1793">
            <v>49891</v>
          </cell>
          <cell r="C1793" t="str">
            <v>ME</v>
          </cell>
          <cell r="D1793" t="str">
            <v>Retail Power Marketer</v>
          </cell>
          <cell r="E1793">
            <v>1.3429074736795776E-2</v>
          </cell>
          <cell r="F1793">
            <v>0</v>
          </cell>
          <cell r="G1793">
            <v>0</v>
          </cell>
          <cell r="H1793">
            <v>3974.8862398166029</v>
          </cell>
          <cell r="I1793">
            <v>11.608880937499999</v>
          </cell>
          <cell r="J1793">
            <v>0</v>
          </cell>
          <cell r="K1793">
            <v>0</v>
          </cell>
          <cell r="L1793">
            <v>0</v>
          </cell>
          <cell r="M1793">
            <v>0</v>
          </cell>
          <cell r="N1793">
            <v>4.0830105418439622E-2</v>
          </cell>
          <cell r="O1793">
            <v>9715.6766896423069</v>
          </cell>
          <cell r="P1793">
            <v>24976.937803071134</v>
          </cell>
          <cell r="Q1793">
            <v>41941.984418208311</v>
          </cell>
          <cell r="R1793">
            <v>53567.542350818112</v>
          </cell>
          <cell r="S1793">
            <v>114595.07424931842</v>
          </cell>
          <cell r="T1793">
            <v>1331.0073281193233</v>
          </cell>
          <cell r="U1793">
            <v>1469.2842776760028</v>
          </cell>
          <cell r="V1793">
            <v>1513.6429928930868</v>
          </cell>
          <cell r="W1793">
            <v>1513.606666316922</v>
          </cell>
          <cell r="X1793">
            <v>1560.9977137220674</v>
          </cell>
          <cell r="Y1793">
            <v>311.36649522438057</v>
          </cell>
          <cell r="Z1793">
            <v>384.74474582075754</v>
          </cell>
          <cell r="AA1793">
            <v>424.16477796174956</v>
          </cell>
          <cell r="AB1793">
            <v>460.35095897805871</v>
          </cell>
          <cell r="AC1793">
            <v>621.90293400397911</v>
          </cell>
          <cell r="AD1793">
            <v>845.8019663224394</v>
          </cell>
          <cell r="AE1793">
            <v>1185.3578492090414</v>
          </cell>
          <cell r="AF1793">
            <v>1354.2633741632912</v>
          </cell>
          <cell r="AG1793">
            <v>1408.5786746991535</v>
          </cell>
          <cell r="AH1793">
            <v>1482.5644939776444</v>
          </cell>
        </row>
        <row r="1794">
          <cell r="B1794">
            <v>50046</v>
          </cell>
          <cell r="C1794" t="str">
            <v>ME</v>
          </cell>
          <cell r="D1794" t="str">
            <v>Retail Power Marketer</v>
          </cell>
          <cell r="E1794">
            <v>1.3429074736795776E-2</v>
          </cell>
          <cell r="F1794">
            <v>0</v>
          </cell>
          <cell r="G1794">
            <v>0</v>
          </cell>
          <cell r="H1794">
            <v>3974.8862398166029</v>
          </cell>
          <cell r="I1794">
            <v>11.608880937499999</v>
          </cell>
          <cell r="J1794">
            <v>0</v>
          </cell>
          <cell r="K1794">
            <v>0</v>
          </cell>
          <cell r="L1794">
            <v>0</v>
          </cell>
          <cell r="M1794">
            <v>0</v>
          </cell>
          <cell r="N1794">
            <v>4.0830105418439622E-2</v>
          </cell>
          <cell r="O1794">
            <v>9715.6766896423069</v>
          </cell>
          <cell r="P1794">
            <v>24976.937803071134</v>
          </cell>
          <cell r="Q1794">
            <v>41941.984418208311</v>
          </cell>
          <cell r="R1794">
            <v>53567.542350818112</v>
          </cell>
          <cell r="S1794">
            <v>114595.07424931842</v>
          </cell>
          <cell r="T1794">
            <v>1331.0073281193233</v>
          </cell>
          <cell r="U1794">
            <v>1469.2842776760028</v>
          </cell>
          <cell r="V1794">
            <v>1513.6429928930868</v>
          </cell>
          <cell r="W1794">
            <v>1513.606666316922</v>
          </cell>
          <cell r="X1794">
            <v>1560.9977137220674</v>
          </cell>
          <cell r="Y1794">
            <v>311.36649522438057</v>
          </cell>
          <cell r="Z1794">
            <v>384.74474582075754</v>
          </cell>
          <cell r="AA1794">
            <v>424.16477796174956</v>
          </cell>
          <cell r="AB1794">
            <v>460.35095897805871</v>
          </cell>
          <cell r="AC1794">
            <v>621.90293400397911</v>
          </cell>
          <cell r="AD1794">
            <v>845.8019663224394</v>
          </cell>
          <cell r="AE1794">
            <v>1185.3578492090414</v>
          </cell>
          <cell r="AF1794">
            <v>1354.2633741632912</v>
          </cell>
          <cell r="AG1794">
            <v>1408.5786746991535</v>
          </cell>
          <cell r="AH1794">
            <v>1482.5644939776444</v>
          </cell>
        </row>
        <row r="1795">
          <cell r="B1795">
            <v>54862</v>
          </cell>
          <cell r="C1795" t="str">
            <v>ME</v>
          </cell>
          <cell r="D1795" t="str">
            <v>Retail Power Marketer</v>
          </cell>
          <cell r="E1795">
            <v>1.3429074736795776E-2</v>
          </cell>
          <cell r="F1795">
            <v>1</v>
          </cell>
          <cell r="G1795">
            <v>16286.043621201186</v>
          </cell>
          <cell r="H1795">
            <v>16286.043621201186</v>
          </cell>
          <cell r="I1795">
            <v>11.608880937499999</v>
          </cell>
          <cell r="J1795">
            <v>266768.09999999998</v>
          </cell>
          <cell r="K1795">
            <v>2437239</v>
          </cell>
          <cell r="L1795">
            <v>149652</v>
          </cell>
          <cell r="M1795">
            <v>0.10090130389317378</v>
          </cell>
          <cell r="N1795">
            <v>0.10090130389317378</v>
          </cell>
          <cell r="O1795">
            <v>9715.6766896423069</v>
          </cell>
          <cell r="P1795">
            <v>24976.937803071134</v>
          </cell>
          <cell r="Q1795">
            <v>41941.984418208311</v>
          </cell>
          <cell r="R1795">
            <v>53567.542350818112</v>
          </cell>
          <cell r="S1795">
            <v>114595.07424931842</v>
          </cell>
          <cell r="T1795">
            <v>1331.0073281193233</v>
          </cell>
          <cell r="U1795">
            <v>1469.2842776760028</v>
          </cell>
          <cell r="V1795">
            <v>1513.6429928930868</v>
          </cell>
          <cell r="W1795">
            <v>1513.606666316922</v>
          </cell>
          <cell r="X1795">
            <v>1560.9977137220674</v>
          </cell>
          <cell r="Y1795">
            <v>311.36649522438057</v>
          </cell>
          <cell r="Z1795">
            <v>384.74474582075754</v>
          </cell>
          <cell r="AA1795">
            <v>424.16477796174956</v>
          </cell>
          <cell r="AB1795">
            <v>460.35095897805871</v>
          </cell>
          <cell r="AC1795">
            <v>621.90293400397911</v>
          </cell>
          <cell r="AD1795">
            <v>845.8019663224394</v>
          </cell>
          <cell r="AE1795">
            <v>1185.3578492090414</v>
          </cell>
          <cell r="AF1795">
            <v>1354.2633741632912</v>
          </cell>
          <cell r="AG1795">
            <v>1408.5786746991535</v>
          </cell>
          <cell r="AH1795">
            <v>1482.5644939776444</v>
          </cell>
        </row>
        <row r="1796">
          <cell r="B1796">
            <v>54873</v>
          </cell>
          <cell r="C1796" t="str">
            <v>ME</v>
          </cell>
          <cell r="D1796" t="str">
            <v>Retail Power Marketer</v>
          </cell>
          <cell r="E1796">
            <v>1.3429074736795776E-2</v>
          </cell>
          <cell r="F1796">
            <v>0</v>
          </cell>
          <cell r="G1796">
            <v>0</v>
          </cell>
          <cell r="H1796">
            <v>3974.8862398166029</v>
          </cell>
          <cell r="I1796">
            <v>11.608880937499999</v>
          </cell>
          <cell r="J1796">
            <v>0</v>
          </cell>
          <cell r="K1796">
            <v>0</v>
          </cell>
          <cell r="L1796">
            <v>0</v>
          </cell>
          <cell r="M1796">
            <v>0</v>
          </cell>
          <cell r="N1796">
            <v>4.0830105418439622E-2</v>
          </cell>
          <cell r="O1796">
            <v>9715.6766896423069</v>
          </cell>
          <cell r="P1796">
            <v>24976.937803071134</v>
          </cell>
          <cell r="Q1796">
            <v>41941.984418208311</v>
          </cell>
          <cell r="R1796">
            <v>53567.542350818112</v>
          </cell>
          <cell r="S1796">
            <v>114595.07424931842</v>
          </cell>
          <cell r="T1796">
            <v>1331.0073281193233</v>
          </cell>
          <cell r="U1796">
            <v>1469.2842776760028</v>
          </cell>
          <cell r="V1796">
            <v>1513.6429928930868</v>
          </cell>
          <cell r="W1796">
            <v>1513.606666316922</v>
          </cell>
          <cell r="X1796">
            <v>1560.9977137220674</v>
          </cell>
          <cell r="Y1796">
            <v>311.36649522438057</v>
          </cell>
          <cell r="Z1796">
            <v>384.74474582075754</v>
          </cell>
          <cell r="AA1796">
            <v>424.16477796174956</v>
          </cell>
          <cell r="AB1796">
            <v>460.35095897805871</v>
          </cell>
          <cell r="AC1796">
            <v>621.90293400397911</v>
          </cell>
          <cell r="AD1796">
            <v>845.8019663224394</v>
          </cell>
          <cell r="AE1796">
            <v>1185.3578492090414</v>
          </cell>
          <cell r="AF1796">
            <v>1354.2633741632912</v>
          </cell>
          <cell r="AG1796">
            <v>1408.5786746991535</v>
          </cell>
          <cell r="AH1796">
            <v>1482.5644939776444</v>
          </cell>
        </row>
        <row r="1797">
          <cell r="B1797">
            <v>55781</v>
          </cell>
          <cell r="C1797" t="str">
            <v>ME</v>
          </cell>
          <cell r="D1797" t="str">
            <v>Retail Power Marketer</v>
          </cell>
          <cell r="E1797">
            <v>1.3429074736795776E-2</v>
          </cell>
          <cell r="F1797">
            <v>1</v>
          </cell>
          <cell r="G1797">
            <v>7301.6249802187185</v>
          </cell>
          <cell r="H1797">
            <v>7301.6249802187185</v>
          </cell>
          <cell r="I1797">
            <v>11.608880937499999</v>
          </cell>
          <cell r="J1797">
            <v>102146.30000000002</v>
          </cell>
          <cell r="K1797">
            <v>876655</v>
          </cell>
          <cell r="L1797">
            <v>120063</v>
          </cell>
          <cell r="M1797">
            <v>9.7439397637624006E-2</v>
          </cell>
          <cell r="N1797">
            <v>9.7439397637624006E-2</v>
          </cell>
          <cell r="O1797">
            <v>9715.6766896423069</v>
          </cell>
          <cell r="P1797">
            <v>24976.937803071134</v>
          </cell>
          <cell r="Q1797">
            <v>41941.984418208311</v>
          </cell>
          <cell r="R1797">
            <v>53567.542350818112</v>
          </cell>
          <cell r="S1797">
            <v>114595.07424931842</v>
          </cell>
          <cell r="T1797">
            <v>1331.0073281193233</v>
          </cell>
          <cell r="U1797">
            <v>1469.2842776760028</v>
          </cell>
          <cell r="V1797">
            <v>1513.6429928930868</v>
          </cell>
          <cell r="W1797">
            <v>1513.606666316922</v>
          </cell>
          <cell r="X1797">
            <v>1560.9977137220674</v>
          </cell>
          <cell r="Y1797">
            <v>311.36649522438057</v>
          </cell>
          <cell r="Z1797">
            <v>384.74474582075754</v>
          </cell>
          <cell r="AA1797">
            <v>424.16477796174956</v>
          </cell>
          <cell r="AB1797">
            <v>460.35095897805871</v>
          </cell>
          <cell r="AC1797">
            <v>621.90293400397911</v>
          </cell>
          <cell r="AD1797">
            <v>845.8019663224394</v>
          </cell>
          <cell r="AE1797">
            <v>1185.3578492090414</v>
          </cell>
          <cell r="AF1797">
            <v>1354.2633741632912</v>
          </cell>
          <cell r="AG1797">
            <v>1408.5786746991535</v>
          </cell>
          <cell r="AH1797">
            <v>1482.5644939776444</v>
          </cell>
        </row>
        <row r="1798">
          <cell r="B1798">
            <v>56212</v>
          </cell>
          <cell r="C1798" t="str">
            <v>ME</v>
          </cell>
          <cell r="D1798" t="str">
            <v>Retail Power Marketer</v>
          </cell>
          <cell r="E1798">
            <v>1.3429074736795776E-2</v>
          </cell>
          <cell r="F1798">
            <v>1</v>
          </cell>
          <cell r="G1798">
            <v>10843.540962071409</v>
          </cell>
          <cell r="H1798">
            <v>10843.540962071409</v>
          </cell>
          <cell r="I1798">
            <v>11.608880937499999</v>
          </cell>
          <cell r="J1798">
            <v>751270</v>
          </cell>
          <cell r="K1798">
            <v>7528150</v>
          </cell>
          <cell r="L1798">
            <v>694252</v>
          </cell>
          <cell r="M1798">
            <v>8.6947807136752722E-2</v>
          </cell>
          <cell r="N1798">
            <v>8.6947807136752722E-2</v>
          </cell>
          <cell r="O1798">
            <v>9715.6766896423069</v>
          </cell>
          <cell r="P1798">
            <v>24976.937803071134</v>
          </cell>
          <cell r="Q1798">
            <v>41941.984418208311</v>
          </cell>
          <cell r="R1798">
            <v>53567.542350818112</v>
          </cell>
          <cell r="S1798">
            <v>114595.07424931842</v>
          </cell>
          <cell r="T1798">
            <v>1331.0073281193233</v>
          </cell>
          <cell r="U1798">
            <v>1469.2842776760028</v>
          </cell>
          <cell r="V1798">
            <v>1513.6429928930868</v>
          </cell>
          <cell r="W1798">
            <v>1513.606666316922</v>
          </cell>
          <cell r="X1798">
            <v>1560.9977137220674</v>
          </cell>
          <cell r="Y1798">
            <v>311.36649522438057</v>
          </cell>
          <cell r="Z1798">
            <v>384.74474582075754</v>
          </cell>
          <cell r="AA1798">
            <v>424.16477796174956</v>
          </cell>
          <cell r="AB1798">
            <v>460.35095897805871</v>
          </cell>
          <cell r="AC1798">
            <v>621.90293400397911</v>
          </cell>
          <cell r="AD1798">
            <v>845.8019663224394</v>
          </cell>
          <cell r="AE1798">
            <v>1185.3578492090414</v>
          </cell>
          <cell r="AF1798">
            <v>1354.2633741632912</v>
          </cell>
          <cell r="AG1798">
            <v>1408.5786746991535</v>
          </cell>
          <cell r="AH1798">
            <v>1482.5644939776444</v>
          </cell>
        </row>
        <row r="1799">
          <cell r="B1799">
            <v>57067</v>
          </cell>
          <cell r="C1799" t="str">
            <v>ME</v>
          </cell>
          <cell r="D1799" t="str">
            <v>Retail Power Marketer</v>
          </cell>
          <cell r="E1799">
            <v>1.3429074736795776E-2</v>
          </cell>
          <cell r="F1799">
            <v>1</v>
          </cell>
          <cell r="G1799">
            <v>12504.626294302949</v>
          </cell>
          <cell r="H1799">
            <v>12504.626294302949</v>
          </cell>
          <cell r="I1799">
            <v>11.608880937499999</v>
          </cell>
          <cell r="J1799">
            <v>85611.4</v>
          </cell>
          <cell r="K1799">
            <v>885215</v>
          </cell>
          <cell r="L1799">
            <v>70791</v>
          </cell>
          <cell r="M1799">
            <v>8.5572147460945935E-2</v>
          </cell>
          <cell r="N1799">
            <v>8.5572147460945935E-2</v>
          </cell>
          <cell r="O1799">
            <v>9715.6766896423069</v>
          </cell>
          <cell r="P1799">
            <v>24976.937803071134</v>
          </cell>
          <cell r="Q1799">
            <v>41941.984418208311</v>
          </cell>
          <cell r="R1799">
            <v>53567.542350818112</v>
          </cell>
          <cell r="S1799">
            <v>114595.07424931842</v>
          </cell>
          <cell r="T1799">
            <v>1331.0073281193233</v>
          </cell>
          <cell r="U1799">
            <v>1469.2842776760028</v>
          </cell>
          <cell r="V1799">
            <v>1513.6429928930868</v>
          </cell>
          <cell r="W1799">
            <v>1513.606666316922</v>
          </cell>
          <cell r="X1799">
            <v>1560.9977137220674</v>
          </cell>
          <cell r="Y1799">
            <v>311.36649522438057</v>
          </cell>
          <cell r="Z1799">
            <v>384.74474582075754</v>
          </cell>
          <cell r="AA1799">
            <v>424.16477796174956</v>
          </cell>
          <cell r="AB1799">
            <v>460.35095897805871</v>
          </cell>
          <cell r="AC1799">
            <v>621.90293400397911</v>
          </cell>
          <cell r="AD1799">
            <v>845.8019663224394</v>
          </cell>
          <cell r="AE1799">
            <v>1185.3578492090414</v>
          </cell>
          <cell r="AF1799">
            <v>1354.2633741632912</v>
          </cell>
          <cell r="AG1799">
            <v>1408.5786746991535</v>
          </cell>
          <cell r="AH1799">
            <v>1482.5644939776444</v>
          </cell>
        </row>
        <row r="1800">
          <cell r="B1800">
            <v>58158</v>
          </cell>
          <cell r="C1800" t="str">
            <v>ME</v>
          </cell>
          <cell r="D1800" t="str">
            <v>Retail Power Marketer</v>
          </cell>
          <cell r="E1800">
            <v>1.3429074736795776E-2</v>
          </cell>
          <cell r="F1800">
            <v>1</v>
          </cell>
          <cell r="G1800">
            <v>5853.1127474419045</v>
          </cell>
          <cell r="H1800">
            <v>5853.1127474419045</v>
          </cell>
          <cell r="I1800">
            <v>11.608880937499999</v>
          </cell>
          <cell r="J1800">
            <v>8544</v>
          </cell>
          <cell r="K1800">
            <v>61206</v>
          </cell>
          <cell r="L1800">
            <v>10457</v>
          </cell>
          <cell r="M1800">
            <v>0.11579373238634692</v>
          </cell>
          <cell r="N1800">
            <v>0.11579373238634692</v>
          </cell>
          <cell r="O1800">
            <v>9715.6766896423069</v>
          </cell>
          <cell r="P1800">
            <v>24976.937803071134</v>
          </cell>
          <cell r="Q1800">
            <v>41941.984418208311</v>
          </cell>
          <cell r="R1800">
            <v>53567.542350818112</v>
          </cell>
          <cell r="S1800">
            <v>114595.07424931842</v>
          </cell>
          <cell r="T1800">
            <v>1331.0073281193233</v>
          </cell>
          <cell r="U1800">
            <v>1469.2842776760028</v>
          </cell>
          <cell r="V1800">
            <v>1513.6429928930868</v>
          </cell>
          <cell r="W1800">
            <v>1513.606666316922</v>
          </cell>
          <cell r="X1800">
            <v>1560.9977137220674</v>
          </cell>
          <cell r="Y1800">
            <v>311.36649522438057</v>
          </cell>
          <cell r="Z1800">
            <v>384.74474582075754</v>
          </cell>
          <cell r="AA1800">
            <v>424.16477796174956</v>
          </cell>
          <cell r="AB1800">
            <v>460.35095897805871</v>
          </cell>
          <cell r="AC1800">
            <v>621.90293400397911</v>
          </cell>
          <cell r="AD1800">
            <v>845.8019663224394</v>
          </cell>
          <cell r="AE1800">
            <v>1185.3578492090414</v>
          </cell>
          <cell r="AF1800">
            <v>1354.2633741632912</v>
          </cell>
          <cell r="AG1800">
            <v>1408.5786746991535</v>
          </cell>
          <cell r="AH1800">
            <v>1482.5644939776444</v>
          </cell>
        </row>
        <row r="1801">
          <cell r="B1801">
            <v>58364</v>
          </cell>
          <cell r="C1801" t="str">
            <v>ME</v>
          </cell>
          <cell r="D1801" t="str">
            <v>Retail Power Marketer</v>
          </cell>
          <cell r="E1801">
            <v>1.3429074736795776E-2</v>
          </cell>
          <cell r="F1801">
            <v>0</v>
          </cell>
          <cell r="G1801">
            <v>0</v>
          </cell>
          <cell r="H1801">
            <v>3974.8862398166029</v>
          </cell>
          <cell r="I1801">
            <v>11.608880937499999</v>
          </cell>
          <cell r="J1801">
            <v>0</v>
          </cell>
          <cell r="K1801">
            <v>0</v>
          </cell>
          <cell r="L1801">
            <v>0</v>
          </cell>
          <cell r="M1801">
            <v>0</v>
          </cell>
          <cell r="N1801">
            <v>4.0830105418439622E-2</v>
          </cell>
          <cell r="O1801">
            <v>9715.6766896423069</v>
          </cell>
          <cell r="P1801">
            <v>24976.937803071134</v>
          </cell>
          <cell r="Q1801">
            <v>41941.984418208311</v>
          </cell>
          <cell r="R1801">
            <v>53567.542350818112</v>
          </cell>
          <cell r="S1801">
            <v>114595.07424931842</v>
          </cell>
          <cell r="T1801">
            <v>1331.0073281193233</v>
          </cell>
          <cell r="U1801">
            <v>1469.2842776760028</v>
          </cell>
          <cell r="V1801">
            <v>1513.6429928930868</v>
          </cell>
          <cell r="W1801">
            <v>1513.606666316922</v>
          </cell>
          <cell r="X1801">
            <v>1560.9977137220674</v>
          </cell>
          <cell r="Y1801">
            <v>311.36649522438057</v>
          </cell>
          <cell r="Z1801">
            <v>384.74474582075754</v>
          </cell>
          <cell r="AA1801">
            <v>424.16477796174956</v>
          </cell>
          <cell r="AB1801">
            <v>460.35095897805871</v>
          </cell>
          <cell r="AC1801">
            <v>621.90293400397911</v>
          </cell>
          <cell r="AD1801">
            <v>845.8019663224394</v>
          </cell>
          <cell r="AE1801">
            <v>1185.3578492090414</v>
          </cell>
          <cell r="AF1801">
            <v>1354.2633741632912</v>
          </cell>
          <cell r="AG1801">
            <v>1408.5786746991535</v>
          </cell>
          <cell r="AH1801">
            <v>1482.5644939776444</v>
          </cell>
        </row>
        <row r="1802">
          <cell r="B1802">
            <v>58630</v>
          </cell>
          <cell r="C1802" t="str">
            <v>ME</v>
          </cell>
          <cell r="D1802" t="str">
            <v>Retail Power Marketer</v>
          </cell>
          <cell r="E1802">
            <v>1.3429074736795776E-2</v>
          </cell>
          <cell r="F1802">
            <v>1</v>
          </cell>
          <cell r="G1802">
            <v>6588.2352941176468</v>
          </cell>
          <cell r="H1802">
            <v>6588.2352941176468</v>
          </cell>
          <cell r="I1802">
            <v>11.608880937499999</v>
          </cell>
          <cell r="J1802">
            <v>748</v>
          </cell>
          <cell r="K1802">
            <v>6720</v>
          </cell>
          <cell r="L1802">
            <v>1020</v>
          </cell>
          <cell r="M1802">
            <v>9.0164776387648818E-2</v>
          </cell>
          <cell r="N1802">
            <v>9.0164776387648818E-2</v>
          </cell>
          <cell r="O1802">
            <v>9715.6766896423069</v>
          </cell>
          <cell r="P1802">
            <v>24976.937803071134</v>
          </cell>
          <cell r="Q1802">
            <v>41941.984418208311</v>
          </cell>
          <cell r="R1802">
            <v>53567.542350818112</v>
          </cell>
          <cell r="S1802">
            <v>114595.07424931842</v>
          </cell>
          <cell r="T1802">
            <v>1331.0073281193233</v>
          </cell>
          <cell r="U1802">
            <v>1469.2842776760028</v>
          </cell>
          <cell r="V1802">
            <v>1513.6429928930868</v>
          </cell>
          <cell r="W1802">
            <v>1513.606666316922</v>
          </cell>
          <cell r="X1802">
            <v>1560.9977137220674</v>
          </cell>
          <cell r="Y1802">
            <v>311.36649522438057</v>
          </cell>
          <cell r="Z1802">
            <v>384.74474582075754</v>
          </cell>
          <cell r="AA1802">
            <v>424.16477796174956</v>
          </cell>
          <cell r="AB1802">
            <v>460.35095897805871</v>
          </cell>
          <cell r="AC1802">
            <v>621.90293400397911</v>
          </cell>
          <cell r="AD1802">
            <v>845.8019663224394</v>
          </cell>
          <cell r="AE1802">
            <v>1185.3578492090414</v>
          </cell>
          <cell r="AF1802">
            <v>1354.2633741632912</v>
          </cell>
          <cell r="AG1802">
            <v>1408.5786746991535</v>
          </cell>
          <cell r="AH1802">
            <v>1482.5644939776444</v>
          </cell>
        </row>
        <row r="1803">
          <cell r="B1803">
            <v>58667</v>
          </cell>
          <cell r="C1803" t="str">
            <v>ME</v>
          </cell>
          <cell r="D1803" t="str">
            <v>Retail Power Marketer</v>
          </cell>
          <cell r="E1803">
            <v>1.3429074736795776E-2</v>
          </cell>
          <cell r="F1803">
            <v>1</v>
          </cell>
          <cell r="G1803">
            <v>9782.9033918663845</v>
          </cell>
          <cell r="H1803">
            <v>9782.9033918663845</v>
          </cell>
          <cell r="I1803">
            <v>11.608880937499999</v>
          </cell>
          <cell r="J1803">
            <v>121939.5</v>
          </cell>
          <cell r="K1803">
            <v>1026207</v>
          </cell>
          <cell r="L1803">
            <v>104898</v>
          </cell>
          <cell r="M1803">
            <v>0.10458564333415919</v>
          </cell>
          <cell r="N1803">
            <v>0.10458564333415919</v>
          </cell>
          <cell r="O1803">
            <v>9715.6766896423069</v>
          </cell>
          <cell r="P1803">
            <v>24976.937803071134</v>
          </cell>
          <cell r="Q1803">
            <v>41941.984418208311</v>
          </cell>
          <cell r="R1803">
            <v>53567.542350818112</v>
          </cell>
          <cell r="S1803">
            <v>114595.07424931842</v>
          </cell>
          <cell r="T1803">
            <v>1331.0073281193233</v>
          </cell>
          <cell r="U1803">
            <v>1469.2842776760028</v>
          </cell>
          <cell r="V1803">
            <v>1513.6429928930868</v>
          </cell>
          <cell r="W1803">
            <v>1513.606666316922</v>
          </cell>
          <cell r="X1803">
            <v>1560.9977137220674</v>
          </cell>
          <cell r="Y1803">
            <v>311.36649522438057</v>
          </cell>
          <cell r="Z1803">
            <v>384.74474582075754</v>
          </cell>
          <cell r="AA1803">
            <v>424.16477796174956</v>
          </cell>
          <cell r="AB1803">
            <v>460.35095897805871</v>
          </cell>
          <cell r="AC1803">
            <v>621.90293400397911</v>
          </cell>
          <cell r="AD1803">
            <v>845.8019663224394</v>
          </cell>
          <cell r="AE1803">
            <v>1185.3578492090414</v>
          </cell>
          <cell r="AF1803">
            <v>1354.2633741632912</v>
          </cell>
          <cell r="AG1803">
            <v>1408.5786746991535</v>
          </cell>
          <cell r="AH1803">
            <v>1482.5644939776444</v>
          </cell>
        </row>
        <row r="1804">
          <cell r="B1804">
            <v>58806</v>
          </cell>
          <cell r="C1804" t="str">
            <v>ME</v>
          </cell>
          <cell r="D1804" t="str">
            <v>Retail Power Marketer</v>
          </cell>
          <cell r="E1804">
            <v>1.3429074736795776E-2</v>
          </cell>
          <cell r="F1804">
            <v>0</v>
          </cell>
          <cell r="G1804">
            <v>0</v>
          </cell>
          <cell r="H1804">
            <v>3974.8862398166029</v>
          </cell>
          <cell r="I1804">
            <v>11.608880937499999</v>
          </cell>
          <cell r="J1804">
            <v>0</v>
          </cell>
          <cell r="K1804">
            <v>0</v>
          </cell>
          <cell r="L1804">
            <v>0</v>
          </cell>
          <cell r="M1804">
            <v>0</v>
          </cell>
          <cell r="N1804">
            <v>4.0830105418439622E-2</v>
          </cell>
          <cell r="O1804">
            <v>9715.6766896423069</v>
          </cell>
          <cell r="P1804">
            <v>24976.937803071134</v>
          </cell>
          <cell r="Q1804">
            <v>41941.984418208311</v>
          </cell>
          <cell r="R1804">
            <v>53567.542350818112</v>
          </cell>
          <cell r="S1804">
            <v>114595.07424931842</v>
          </cell>
          <cell r="T1804">
            <v>1331.0073281193233</v>
          </cell>
          <cell r="U1804">
            <v>1469.2842776760028</v>
          </cell>
          <cell r="V1804">
            <v>1513.6429928930868</v>
          </cell>
          <cell r="W1804">
            <v>1513.606666316922</v>
          </cell>
          <cell r="X1804">
            <v>1560.9977137220674</v>
          </cell>
          <cell r="Y1804">
            <v>311.36649522438057</v>
          </cell>
          <cell r="Z1804">
            <v>384.74474582075754</v>
          </cell>
          <cell r="AA1804">
            <v>424.16477796174956</v>
          </cell>
          <cell r="AB1804">
            <v>460.35095897805871</v>
          </cell>
          <cell r="AC1804">
            <v>621.90293400397911</v>
          </cell>
          <cell r="AD1804">
            <v>845.8019663224394</v>
          </cell>
          <cell r="AE1804">
            <v>1185.3578492090414</v>
          </cell>
          <cell r="AF1804">
            <v>1354.2633741632912</v>
          </cell>
          <cell r="AG1804">
            <v>1408.5786746991535</v>
          </cell>
          <cell r="AH1804">
            <v>1482.5644939776444</v>
          </cell>
        </row>
        <row r="1805">
          <cell r="B1805">
            <v>58974</v>
          </cell>
          <cell r="C1805" t="str">
            <v>ME</v>
          </cell>
          <cell r="D1805" t="str">
            <v>Retail Power Marketer</v>
          </cell>
          <cell r="E1805">
            <v>1.3429074736795776E-2</v>
          </cell>
          <cell r="F1805">
            <v>1</v>
          </cell>
          <cell r="G1805">
            <v>9034.5905038555993</v>
          </cell>
          <cell r="H1805">
            <v>9034.5905038555993</v>
          </cell>
          <cell r="I1805">
            <v>11.608880937499999</v>
          </cell>
          <cell r="J1805">
            <v>99094.200000000012</v>
          </cell>
          <cell r="K1805">
            <v>945497</v>
          </cell>
          <cell r="L1805">
            <v>104653</v>
          </cell>
          <cell r="M1805">
            <v>8.9387221111197346E-2</v>
          </cell>
          <cell r="N1805">
            <v>8.9387221111197346E-2</v>
          </cell>
          <cell r="O1805">
            <v>9715.6766896423069</v>
          </cell>
          <cell r="P1805">
            <v>24976.937803071134</v>
          </cell>
          <cell r="Q1805">
            <v>41941.984418208311</v>
          </cell>
          <cell r="R1805">
            <v>53567.542350818112</v>
          </cell>
          <cell r="S1805">
            <v>114595.07424931842</v>
          </cell>
          <cell r="T1805">
            <v>1331.0073281193233</v>
          </cell>
          <cell r="U1805">
            <v>1469.2842776760028</v>
          </cell>
          <cell r="V1805">
            <v>1513.6429928930868</v>
          </cell>
          <cell r="W1805">
            <v>1513.606666316922</v>
          </cell>
          <cell r="X1805">
            <v>1560.9977137220674</v>
          </cell>
          <cell r="Y1805">
            <v>311.36649522438057</v>
          </cell>
          <cell r="Z1805">
            <v>384.74474582075754</v>
          </cell>
          <cell r="AA1805">
            <v>424.16477796174956</v>
          </cell>
          <cell r="AB1805">
            <v>460.35095897805871</v>
          </cell>
          <cell r="AC1805">
            <v>621.90293400397911</v>
          </cell>
          <cell r="AD1805">
            <v>845.8019663224394</v>
          </cell>
          <cell r="AE1805">
            <v>1185.3578492090414</v>
          </cell>
          <cell r="AF1805">
            <v>1354.2633741632912</v>
          </cell>
          <cell r="AG1805">
            <v>1408.5786746991535</v>
          </cell>
          <cell r="AH1805">
            <v>1482.5644939776444</v>
          </cell>
        </row>
        <row r="1806">
          <cell r="B1806">
            <v>59057</v>
          </cell>
          <cell r="C1806" t="str">
            <v>ME</v>
          </cell>
          <cell r="D1806" t="str">
            <v>Retail Power Marketer</v>
          </cell>
          <cell r="E1806">
            <v>1.3429074736795776E-2</v>
          </cell>
          <cell r="F1806">
            <v>0</v>
          </cell>
          <cell r="G1806">
            <v>0</v>
          </cell>
          <cell r="H1806">
            <v>3974.8862398166029</v>
          </cell>
          <cell r="I1806">
            <v>11.608880937499999</v>
          </cell>
          <cell r="J1806">
            <v>0</v>
          </cell>
          <cell r="K1806">
            <v>0</v>
          </cell>
          <cell r="L1806">
            <v>0</v>
          </cell>
          <cell r="M1806">
            <v>0</v>
          </cell>
          <cell r="N1806">
            <v>4.0830105418439622E-2</v>
          </cell>
          <cell r="O1806">
            <v>9715.6766896423069</v>
          </cell>
          <cell r="P1806">
            <v>24976.937803071134</v>
          </cell>
          <cell r="Q1806">
            <v>41941.984418208311</v>
          </cell>
          <cell r="R1806">
            <v>53567.542350818112</v>
          </cell>
          <cell r="S1806">
            <v>114595.07424931842</v>
          </cell>
          <cell r="T1806">
            <v>1331.0073281193233</v>
          </cell>
          <cell r="U1806">
            <v>1469.2842776760028</v>
          </cell>
          <cell r="V1806">
            <v>1513.6429928930868</v>
          </cell>
          <cell r="W1806">
            <v>1513.606666316922</v>
          </cell>
          <cell r="X1806">
            <v>1560.9977137220674</v>
          </cell>
          <cell r="Y1806">
            <v>311.36649522438057</v>
          </cell>
          <cell r="Z1806">
            <v>384.74474582075754</v>
          </cell>
          <cell r="AA1806">
            <v>424.16477796174956</v>
          </cell>
          <cell r="AB1806">
            <v>460.35095897805871</v>
          </cell>
          <cell r="AC1806">
            <v>621.90293400397911</v>
          </cell>
          <cell r="AD1806">
            <v>845.8019663224394</v>
          </cell>
          <cell r="AE1806">
            <v>1185.3578492090414</v>
          </cell>
          <cell r="AF1806">
            <v>1354.2633741632912</v>
          </cell>
          <cell r="AG1806">
            <v>1408.5786746991535</v>
          </cell>
          <cell r="AH1806">
            <v>1482.5644939776444</v>
          </cell>
        </row>
        <row r="1807">
          <cell r="B1807">
            <v>59472</v>
          </cell>
          <cell r="C1807" t="str">
            <v>ME</v>
          </cell>
          <cell r="D1807" t="str">
            <v>Retail Power Marketer</v>
          </cell>
          <cell r="E1807">
            <v>1.3429074736795776E-2</v>
          </cell>
          <cell r="F1807">
            <v>1</v>
          </cell>
          <cell r="G1807">
            <v>1247.8632478632478</v>
          </cell>
          <cell r="H1807">
            <v>1247.8632478632478</v>
          </cell>
          <cell r="I1807">
            <v>11.608880937499999</v>
          </cell>
          <cell r="J1807">
            <v>27.5</v>
          </cell>
          <cell r="K1807">
            <v>146</v>
          </cell>
          <cell r="L1807">
            <v>117</v>
          </cell>
          <cell r="M1807">
            <v>7.6720076464041123E-2</v>
          </cell>
          <cell r="N1807">
            <v>7.6720076464041123E-2</v>
          </cell>
          <cell r="O1807">
            <v>9715.6766896423069</v>
          </cell>
          <cell r="P1807">
            <v>24976.937803071134</v>
          </cell>
          <cell r="Q1807">
            <v>41941.984418208311</v>
          </cell>
          <cell r="R1807">
            <v>53567.542350818112</v>
          </cell>
          <cell r="S1807">
            <v>114595.07424931842</v>
          </cell>
          <cell r="T1807">
            <v>1331.0073281193233</v>
          </cell>
          <cell r="U1807">
            <v>1469.2842776760028</v>
          </cell>
          <cell r="V1807">
            <v>1513.6429928930868</v>
          </cell>
          <cell r="W1807">
            <v>1513.606666316922</v>
          </cell>
          <cell r="X1807">
            <v>1560.9977137220674</v>
          </cell>
          <cell r="Y1807">
            <v>311.36649522438057</v>
          </cell>
          <cell r="Z1807">
            <v>384.74474582075754</v>
          </cell>
          <cell r="AA1807">
            <v>424.16477796174956</v>
          </cell>
          <cell r="AB1807">
            <v>460.35095897805871</v>
          </cell>
          <cell r="AC1807">
            <v>621.90293400397911</v>
          </cell>
          <cell r="AD1807">
            <v>845.8019663224394</v>
          </cell>
          <cell r="AE1807">
            <v>1185.3578492090414</v>
          </cell>
          <cell r="AF1807">
            <v>1354.2633741632912</v>
          </cell>
          <cell r="AG1807">
            <v>1408.5786746991535</v>
          </cell>
          <cell r="AH1807">
            <v>1482.5644939776444</v>
          </cell>
        </row>
        <row r="1808">
          <cell r="B1808">
            <v>59619</v>
          </cell>
          <cell r="C1808" t="str">
            <v>ME</v>
          </cell>
          <cell r="D1808" t="str">
            <v>Retail Power Marketer</v>
          </cell>
          <cell r="E1808">
            <v>1.3429074736795776E-2</v>
          </cell>
          <cell r="F1808">
            <v>0</v>
          </cell>
          <cell r="G1808">
            <v>0</v>
          </cell>
          <cell r="H1808">
            <v>3974.8862398166029</v>
          </cell>
          <cell r="I1808">
            <v>11.608880937499999</v>
          </cell>
          <cell r="J1808">
            <v>0</v>
          </cell>
          <cell r="K1808">
            <v>0</v>
          </cell>
          <cell r="L1808">
            <v>0</v>
          </cell>
          <cell r="M1808">
            <v>0</v>
          </cell>
          <cell r="N1808">
            <v>4.0830105418439622E-2</v>
          </cell>
          <cell r="O1808">
            <v>9715.6766896423069</v>
          </cell>
          <cell r="P1808">
            <v>24976.937803071134</v>
          </cell>
          <cell r="Q1808">
            <v>41941.984418208311</v>
          </cell>
          <cell r="R1808">
            <v>53567.542350818112</v>
          </cell>
          <cell r="S1808">
            <v>114595.07424931842</v>
          </cell>
          <cell r="T1808">
            <v>1331.0073281193233</v>
          </cell>
          <cell r="U1808">
            <v>1469.2842776760028</v>
          </cell>
          <cell r="V1808">
            <v>1513.6429928930868</v>
          </cell>
          <cell r="W1808">
            <v>1513.606666316922</v>
          </cell>
          <cell r="X1808">
            <v>1560.9977137220674</v>
          </cell>
          <cell r="Y1808">
            <v>311.36649522438057</v>
          </cell>
          <cell r="Z1808">
            <v>384.74474582075754</v>
          </cell>
          <cell r="AA1808">
            <v>424.16477796174956</v>
          </cell>
          <cell r="AB1808">
            <v>460.35095897805871</v>
          </cell>
          <cell r="AC1808">
            <v>621.90293400397911</v>
          </cell>
          <cell r="AD1808">
            <v>845.8019663224394</v>
          </cell>
          <cell r="AE1808">
            <v>1185.3578492090414</v>
          </cell>
          <cell r="AF1808">
            <v>1354.2633741632912</v>
          </cell>
          <cell r="AG1808">
            <v>1408.5786746991535</v>
          </cell>
          <cell r="AH1808">
            <v>1482.5644939776444</v>
          </cell>
        </row>
        <row r="1809">
          <cell r="B1809">
            <v>59793</v>
          </cell>
          <cell r="C1809" t="str">
            <v>ME</v>
          </cell>
          <cell r="D1809" t="str">
            <v>Retail Power Marketer</v>
          </cell>
          <cell r="E1809">
            <v>1.3429074736795776E-2</v>
          </cell>
          <cell r="F1809">
            <v>1</v>
          </cell>
          <cell r="G1809">
            <v>8351.7312421080605</v>
          </cell>
          <cell r="H1809">
            <v>8351.7312421080605</v>
          </cell>
          <cell r="I1809">
            <v>11.608880937499999</v>
          </cell>
          <cell r="J1809">
            <v>26989.5</v>
          </cell>
          <cell r="K1809">
            <v>251337</v>
          </cell>
          <cell r="L1809">
            <v>30094</v>
          </cell>
          <cell r="M1809">
            <v>9.0703748532060549E-2</v>
          </cell>
          <cell r="N1809">
            <v>9.0703748532060549E-2</v>
          </cell>
          <cell r="O1809">
            <v>9715.6766896423069</v>
          </cell>
          <cell r="P1809">
            <v>24976.937803071134</v>
          </cell>
          <cell r="Q1809">
            <v>41941.984418208311</v>
          </cell>
          <cell r="R1809">
            <v>53567.542350818112</v>
          </cell>
          <cell r="S1809">
            <v>114595.07424931842</v>
          </cell>
          <cell r="T1809">
            <v>1331.0073281193233</v>
          </cell>
          <cell r="U1809">
            <v>1469.2842776760028</v>
          </cell>
          <cell r="V1809">
            <v>1513.6429928930868</v>
          </cell>
          <cell r="W1809">
            <v>1513.606666316922</v>
          </cell>
          <cell r="X1809">
            <v>1560.9977137220674</v>
          </cell>
          <cell r="Y1809">
            <v>311.36649522438057</v>
          </cell>
          <cell r="Z1809">
            <v>384.74474582075754</v>
          </cell>
          <cell r="AA1809">
            <v>424.16477796174956</v>
          </cell>
          <cell r="AB1809">
            <v>460.35095897805871</v>
          </cell>
          <cell r="AC1809">
            <v>621.90293400397911</v>
          </cell>
          <cell r="AD1809">
            <v>845.8019663224394</v>
          </cell>
          <cell r="AE1809">
            <v>1185.3578492090414</v>
          </cell>
          <cell r="AF1809">
            <v>1354.2633741632912</v>
          </cell>
          <cell r="AG1809">
            <v>1408.5786746991535</v>
          </cell>
          <cell r="AH1809">
            <v>1482.5644939776444</v>
          </cell>
        </row>
        <row r="1810">
          <cell r="B1810">
            <v>59818</v>
          </cell>
          <cell r="C1810" t="str">
            <v>ME</v>
          </cell>
          <cell r="D1810" t="str">
            <v>Retail Power Marketer</v>
          </cell>
          <cell r="E1810">
            <v>1.3429074736795776E-2</v>
          </cell>
          <cell r="F1810">
            <v>0</v>
          </cell>
          <cell r="G1810">
            <v>0</v>
          </cell>
          <cell r="H1810">
            <v>3974.8862398166029</v>
          </cell>
          <cell r="I1810">
            <v>11.608880937499999</v>
          </cell>
          <cell r="J1810">
            <v>0</v>
          </cell>
          <cell r="K1810">
            <v>0</v>
          </cell>
          <cell r="L1810">
            <v>0</v>
          </cell>
          <cell r="M1810">
            <v>0</v>
          </cell>
          <cell r="N1810">
            <v>4.0830105418439622E-2</v>
          </cell>
          <cell r="O1810">
            <v>9715.6766896423069</v>
          </cell>
          <cell r="P1810">
            <v>24976.937803071134</v>
          </cell>
          <cell r="Q1810">
            <v>41941.984418208311</v>
          </cell>
          <cell r="R1810">
            <v>53567.542350818112</v>
          </cell>
          <cell r="S1810">
            <v>114595.07424931842</v>
          </cell>
          <cell r="T1810">
            <v>1331.0073281193233</v>
          </cell>
          <cell r="U1810">
            <v>1469.2842776760028</v>
          </cell>
          <cell r="V1810">
            <v>1513.6429928930868</v>
          </cell>
          <cell r="W1810">
            <v>1513.606666316922</v>
          </cell>
          <cell r="X1810">
            <v>1560.9977137220674</v>
          </cell>
          <cell r="Y1810">
            <v>311.36649522438057</v>
          </cell>
          <cell r="Z1810">
            <v>384.74474582075754</v>
          </cell>
          <cell r="AA1810">
            <v>424.16477796174956</v>
          </cell>
          <cell r="AB1810">
            <v>460.35095897805871</v>
          </cell>
          <cell r="AC1810">
            <v>621.90293400397911</v>
          </cell>
          <cell r="AD1810">
            <v>845.8019663224394</v>
          </cell>
          <cell r="AE1810">
            <v>1185.3578492090414</v>
          </cell>
          <cell r="AF1810">
            <v>1354.2633741632912</v>
          </cell>
          <cell r="AG1810">
            <v>1408.5786746991535</v>
          </cell>
          <cell r="AH1810">
            <v>1482.5644939776444</v>
          </cell>
        </row>
        <row r="1811">
          <cell r="B1811">
            <v>19578</v>
          </cell>
          <cell r="C1811" t="str">
            <v>MI</v>
          </cell>
          <cell r="D1811" t="str">
            <v>Investor Owned</v>
          </cell>
          <cell r="E1811">
            <v>3.0504454314927699E-2</v>
          </cell>
          <cell r="F1811">
            <v>1</v>
          </cell>
          <cell r="G1811">
            <v>5542.773237997957</v>
          </cell>
          <cell r="H1811">
            <v>5542.773237997957</v>
          </cell>
          <cell r="I1811">
            <v>11.608880937499999</v>
          </cell>
          <cell r="J1811">
            <v>58142.1</v>
          </cell>
          <cell r="K1811">
            <v>260466</v>
          </cell>
          <cell r="L1811">
            <v>46992</v>
          </cell>
          <cell r="M1811">
            <v>0.19809036727949139</v>
          </cell>
          <cell r="N1811">
            <v>0.19809036727949139</v>
          </cell>
          <cell r="O1811">
            <v>9589.9814488494849</v>
          </cell>
          <cell r="P1811">
            <v>26770.375173756398</v>
          </cell>
          <cell r="Q1811">
            <v>42321.242477295949</v>
          </cell>
          <cell r="R1811">
            <v>53728.294846658355</v>
          </cell>
          <cell r="S1811">
            <v>119727.91407196413</v>
          </cell>
          <cell r="T1811">
            <v>1355.6258888723892</v>
          </cell>
          <cell r="U1811">
            <v>1376.3111053260395</v>
          </cell>
          <cell r="V1811">
            <v>1416.7017202838167</v>
          </cell>
          <cell r="W1811">
            <v>1419.8208114182212</v>
          </cell>
          <cell r="X1811">
            <v>1526.801140434528</v>
          </cell>
          <cell r="Y1811">
            <v>869.5644201371141</v>
          </cell>
          <cell r="Z1811">
            <v>904.18762085736159</v>
          </cell>
          <cell r="AA1811">
            <v>939.24506681168657</v>
          </cell>
          <cell r="AB1811">
            <v>933.19778367875142</v>
          </cell>
          <cell r="AC1811">
            <v>949.48998415733092</v>
          </cell>
          <cell r="AD1811">
            <v>31.445871437512164</v>
          </cell>
          <cell r="AE1811">
            <v>43.822807564141044</v>
          </cell>
          <cell r="AF1811">
            <v>47.014664732335326</v>
          </cell>
          <cell r="AG1811">
            <v>46.871631613046411</v>
          </cell>
          <cell r="AH1811">
            <v>37.974786085166393</v>
          </cell>
        </row>
        <row r="1812">
          <cell r="B1812">
            <v>3415</v>
          </cell>
          <cell r="C1812" t="str">
            <v>MI</v>
          </cell>
          <cell r="D1812" t="str">
            <v>Municipal</v>
          </cell>
          <cell r="E1812">
            <v>3.0504454314927699E-2</v>
          </cell>
          <cell r="F1812">
            <v>0</v>
          </cell>
          <cell r="G1812">
            <v>0</v>
          </cell>
          <cell r="H1812">
            <v>2681.7024184260026</v>
          </cell>
          <cell r="I1812">
            <v>11.608880937499999</v>
          </cell>
          <cell r="J1812">
            <v>0</v>
          </cell>
          <cell r="K1812">
            <v>0</v>
          </cell>
          <cell r="L1812">
            <v>0</v>
          </cell>
          <cell r="M1812">
            <v>0</v>
          </cell>
          <cell r="N1812">
            <v>4.5335569843279203E-2</v>
          </cell>
          <cell r="O1812">
            <v>9589.9814488494849</v>
          </cell>
          <cell r="P1812">
            <v>26770.375173756398</v>
          </cell>
          <cell r="Q1812">
            <v>42321.242477295949</v>
          </cell>
          <cell r="R1812">
            <v>53728.294846658355</v>
          </cell>
          <cell r="S1812">
            <v>119727.91407196413</v>
          </cell>
          <cell r="T1812">
            <v>1355.6258888723892</v>
          </cell>
          <cell r="U1812">
            <v>1376.3111053260395</v>
          </cell>
          <cell r="V1812">
            <v>1416.7017202838167</v>
          </cell>
          <cell r="W1812">
            <v>1419.8208114182212</v>
          </cell>
          <cell r="X1812">
            <v>1526.801140434528</v>
          </cell>
          <cell r="Y1812">
            <v>869.5644201371141</v>
          </cell>
          <cell r="Z1812">
            <v>904.18762085736159</v>
          </cell>
          <cell r="AA1812">
            <v>939.24506681168657</v>
          </cell>
          <cell r="AB1812">
            <v>933.19778367875142</v>
          </cell>
          <cell r="AC1812">
            <v>949.48998415733092</v>
          </cell>
          <cell r="AD1812">
            <v>31.445871437512164</v>
          </cell>
          <cell r="AE1812">
            <v>43.822807564141044</v>
          </cell>
          <cell r="AF1812">
            <v>47.014664732335326</v>
          </cell>
          <cell r="AG1812">
            <v>46.871631613046411</v>
          </cell>
          <cell r="AH1812">
            <v>37.974786085166393</v>
          </cell>
        </row>
        <row r="1813">
          <cell r="B1813">
            <v>1196</v>
          </cell>
          <cell r="C1813" t="str">
            <v>MI</v>
          </cell>
          <cell r="D1813" t="str">
            <v>Municipal</v>
          </cell>
          <cell r="E1813">
            <v>3.0504454314927699E-2</v>
          </cell>
          <cell r="F1813">
            <v>1</v>
          </cell>
          <cell r="G1813">
            <v>5622.0930232558139</v>
          </cell>
          <cell r="H1813">
            <v>5622.0930232558139</v>
          </cell>
          <cell r="I1813">
            <v>11.608880937499999</v>
          </cell>
          <cell r="J1813">
            <v>382.9</v>
          </cell>
          <cell r="K1813">
            <v>2901</v>
          </cell>
          <cell r="L1813">
            <v>516</v>
          </cell>
          <cell r="M1813">
            <v>0.10721055127025164</v>
          </cell>
          <cell r="N1813">
            <v>0.10721055127025164</v>
          </cell>
          <cell r="O1813">
            <v>9589.9814488494849</v>
          </cell>
          <cell r="P1813">
            <v>26770.375173756398</v>
          </cell>
          <cell r="Q1813">
            <v>42321.242477295949</v>
          </cell>
          <cell r="R1813">
            <v>53728.294846658355</v>
          </cell>
          <cell r="S1813">
            <v>119727.91407196413</v>
          </cell>
          <cell r="T1813">
            <v>1355.6258888723892</v>
          </cell>
          <cell r="U1813">
            <v>1376.3111053260395</v>
          </cell>
          <cell r="V1813">
            <v>1416.7017202838167</v>
          </cell>
          <cell r="W1813">
            <v>1419.8208114182212</v>
          </cell>
          <cell r="X1813">
            <v>1526.801140434528</v>
          </cell>
          <cell r="Y1813">
            <v>869.5644201371141</v>
          </cell>
          <cell r="Z1813">
            <v>904.18762085736159</v>
          </cell>
          <cell r="AA1813">
            <v>939.24506681168657</v>
          </cell>
          <cell r="AB1813">
            <v>933.19778367875142</v>
          </cell>
          <cell r="AC1813">
            <v>949.48998415733092</v>
          </cell>
          <cell r="AD1813">
            <v>31.445871437512164</v>
          </cell>
          <cell r="AE1813">
            <v>43.822807564141044</v>
          </cell>
          <cell r="AF1813">
            <v>47.014664732335326</v>
          </cell>
          <cell r="AG1813">
            <v>46.871631613046411</v>
          </cell>
          <cell r="AH1813">
            <v>37.974786085166393</v>
          </cell>
        </row>
        <row r="1814">
          <cell r="B1814">
            <v>10508</v>
          </cell>
          <cell r="C1814" t="str">
            <v>MI</v>
          </cell>
          <cell r="D1814" t="str">
            <v>Municipal</v>
          </cell>
          <cell r="E1814">
            <v>0.19148811614565039</v>
          </cell>
          <cell r="F1814">
            <v>1</v>
          </cell>
          <cell r="G1814">
            <v>4947.7054429028813</v>
          </cell>
          <cell r="H1814">
            <v>4947.7054429028813</v>
          </cell>
          <cell r="I1814">
            <v>11.608880937499999</v>
          </cell>
          <cell r="J1814">
            <v>619.20000000000005</v>
          </cell>
          <cell r="K1814">
            <v>4636</v>
          </cell>
          <cell r="L1814">
            <v>937</v>
          </cell>
          <cell r="M1814">
            <v>0.10540762354157679</v>
          </cell>
          <cell r="N1814">
            <v>0.10540762354157679</v>
          </cell>
          <cell r="O1814">
            <v>9589.9814488494849</v>
          </cell>
          <cell r="P1814">
            <v>26770.375173756398</v>
          </cell>
          <cell r="Q1814">
            <v>42321.242477295949</v>
          </cell>
          <cell r="R1814">
            <v>53728.294846658355</v>
          </cell>
          <cell r="S1814">
            <v>119727.91407196413</v>
          </cell>
          <cell r="T1814">
            <v>1355.6258888723892</v>
          </cell>
          <cell r="U1814">
            <v>1376.3111053260395</v>
          </cell>
          <cell r="V1814">
            <v>1416.7017202838167</v>
          </cell>
          <cell r="W1814">
            <v>1419.8208114182212</v>
          </cell>
          <cell r="X1814">
            <v>1526.801140434528</v>
          </cell>
          <cell r="Y1814">
            <v>869.5644201371141</v>
          </cell>
          <cell r="Z1814">
            <v>904.18762085736159</v>
          </cell>
          <cell r="AA1814">
            <v>939.24506681168657</v>
          </cell>
          <cell r="AB1814">
            <v>933.19778367875142</v>
          </cell>
          <cell r="AC1814">
            <v>949.48998415733092</v>
          </cell>
          <cell r="AD1814">
            <v>31.445871437512164</v>
          </cell>
          <cell r="AE1814">
            <v>43.822807564141044</v>
          </cell>
          <cell r="AF1814">
            <v>47.014664732335326</v>
          </cell>
          <cell r="AG1814">
            <v>46.871631613046411</v>
          </cell>
          <cell r="AH1814">
            <v>37.974786085166393</v>
          </cell>
        </row>
        <row r="1815">
          <cell r="B1815">
            <v>4254</v>
          </cell>
          <cell r="C1815" t="str">
            <v>MI</v>
          </cell>
          <cell r="D1815" t="str">
            <v>Investor Owned</v>
          </cell>
          <cell r="E1815">
            <v>0.20140498770635756</v>
          </cell>
          <cell r="F1815">
            <v>1</v>
          </cell>
          <cell r="G1815">
            <v>8176.5553009523901</v>
          </cell>
          <cell r="H1815">
            <v>8176.5553009523901</v>
          </cell>
          <cell r="I1815">
            <v>11.608880937499999</v>
          </cell>
          <cell r="J1815">
            <v>2078770.9</v>
          </cell>
          <cell r="K1815">
            <v>13331252</v>
          </cell>
          <cell r="L1815">
            <v>1630424</v>
          </cell>
          <cell r="M1815">
            <v>0.13889484070035507</v>
          </cell>
          <cell r="N1815">
            <v>0.13889484070035507</v>
          </cell>
          <cell r="O1815">
            <v>9589.9814488494849</v>
          </cell>
          <cell r="P1815">
            <v>26770.375173756398</v>
          </cell>
          <cell r="Q1815">
            <v>42321.242477295949</v>
          </cell>
          <cell r="R1815">
            <v>53728.294846658355</v>
          </cell>
          <cell r="S1815">
            <v>119727.91407196413</v>
          </cell>
          <cell r="T1815">
            <v>1355.6258888723892</v>
          </cell>
          <cell r="U1815">
            <v>1376.3111053260395</v>
          </cell>
          <cell r="V1815">
            <v>1416.7017202838167</v>
          </cell>
          <cell r="W1815">
            <v>1419.8208114182212</v>
          </cell>
          <cell r="X1815">
            <v>1526.801140434528</v>
          </cell>
          <cell r="Y1815">
            <v>869.5644201371141</v>
          </cell>
          <cell r="Z1815">
            <v>904.18762085736159</v>
          </cell>
          <cell r="AA1815">
            <v>939.24506681168657</v>
          </cell>
          <cell r="AB1815">
            <v>933.19778367875142</v>
          </cell>
          <cell r="AC1815">
            <v>949.48998415733092</v>
          </cell>
          <cell r="AD1815">
            <v>31.445871437512164</v>
          </cell>
          <cell r="AE1815">
            <v>43.822807564141044</v>
          </cell>
          <cell r="AF1815">
            <v>47.014664732335326</v>
          </cell>
          <cell r="AG1815">
            <v>46.871631613046411</v>
          </cell>
          <cell r="AH1815">
            <v>37.974786085166393</v>
          </cell>
        </row>
        <row r="1816">
          <cell r="B1816">
            <v>305</v>
          </cell>
          <cell r="C1816" t="str">
            <v>MI</v>
          </cell>
          <cell r="D1816" t="str">
            <v>Cooperative</v>
          </cell>
          <cell r="E1816">
            <v>3.0504454314927699E-2</v>
          </cell>
          <cell r="F1816">
            <v>1</v>
          </cell>
          <cell r="G1816">
            <v>5412.8972156091504</v>
          </cell>
          <cell r="H1816">
            <v>5412.8972156091504</v>
          </cell>
          <cell r="I1816">
            <v>11.608880937499999</v>
          </cell>
          <cell r="J1816">
            <v>10634.3</v>
          </cell>
          <cell r="K1816">
            <v>52294</v>
          </cell>
          <cell r="L1816">
            <v>9661</v>
          </cell>
          <cell r="M1816">
            <v>0.17761997963731499</v>
          </cell>
          <cell r="N1816">
            <v>0.17761997963731499</v>
          </cell>
          <cell r="O1816">
            <v>9589.9814488494849</v>
          </cell>
          <cell r="P1816">
            <v>26770.375173756398</v>
          </cell>
          <cell r="Q1816">
            <v>42321.242477295949</v>
          </cell>
          <cell r="R1816">
            <v>53728.294846658355</v>
          </cell>
          <cell r="S1816">
            <v>119727.91407196413</v>
          </cell>
          <cell r="T1816">
            <v>1355.6258888723892</v>
          </cell>
          <cell r="U1816">
            <v>1376.3111053260395</v>
          </cell>
          <cell r="V1816">
            <v>1416.7017202838167</v>
          </cell>
          <cell r="W1816">
            <v>1419.8208114182212</v>
          </cell>
          <cell r="X1816">
            <v>1526.801140434528</v>
          </cell>
          <cell r="Y1816">
            <v>869.5644201371141</v>
          </cell>
          <cell r="Z1816">
            <v>904.18762085736159</v>
          </cell>
          <cell r="AA1816">
            <v>939.24506681168657</v>
          </cell>
          <cell r="AB1816">
            <v>933.19778367875142</v>
          </cell>
          <cell r="AC1816">
            <v>949.48998415733092</v>
          </cell>
          <cell r="AD1816">
            <v>31.445871437512164</v>
          </cell>
          <cell r="AE1816">
            <v>43.822807564141044</v>
          </cell>
          <cell r="AF1816">
            <v>47.014664732335326</v>
          </cell>
          <cell r="AG1816">
            <v>46.871631613046411</v>
          </cell>
          <cell r="AH1816">
            <v>37.974786085166393</v>
          </cell>
        </row>
        <row r="1817">
          <cell r="B1817">
            <v>3436</v>
          </cell>
          <cell r="C1817" t="str">
            <v>MI</v>
          </cell>
          <cell r="D1817" t="str">
            <v>Cooperative</v>
          </cell>
          <cell r="E1817">
            <v>0.19424394099051637</v>
          </cell>
          <cell r="F1817">
            <v>1</v>
          </cell>
          <cell r="G1817">
            <v>8674.6340005975508</v>
          </cell>
          <cell r="H1817">
            <v>8674.6340005975508</v>
          </cell>
          <cell r="I1817">
            <v>11.608880937499999</v>
          </cell>
          <cell r="J1817">
            <v>39619.599999999999</v>
          </cell>
          <cell r="K1817">
            <v>290340</v>
          </cell>
          <cell r="L1817">
            <v>33470</v>
          </cell>
          <cell r="M1817">
            <v>0.12040025163691706</v>
          </cell>
          <cell r="N1817">
            <v>0.12040025163691706</v>
          </cell>
          <cell r="O1817">
            <v>9589.9814488494849</v>
          </cell>
          <cell r="P1817">
            <v>26770.375173756398</v>
          </cell>
          <cell r="Q1817">
            <v>42321.242477295949</v>
          </cell>
          <cell r="R1817">
            <v>53728.294846658355</v>
          </cell>
          <cell r="S1817">
            <v>119727.91407196413</v>
          </cell>
          <cell r="T1817">
            <v>1355.6258888723892</v>
          </cell>
          <cell r="U1817">
            <v>1376.3111053260395</v>
          </cell>
          <cell r="V1817">
            <v>1416.7017202838167</v>
          </cell>
          <cell r="W1817">
            <v>1419.8208114182212</v>
          </cell>
          <cell r="X1817">
            <v>1526.801140434528</v>
          </cell>
          <cell r="Y1817">
            <v>869.5644201371141</v>
          </cell>
          <cell r="Z1817">
            <v>904.18762085736159</v>
          </cell>
          <cell r="AA1817">
            <v>939.24506681168657</v>
          </cell>
          <cell r="AB1817">
            <v>933.19778367875142</v>
          </cell>
          <cell r="AC1817">
            <v>949.48998415733092</v>
          </cell>
          <cell r="AD1817">
            <v>31.445871437512164</v>
          </cell>
          <cell r="AE1817">
            <v>43.822807564141044</v>
          </cell>
          <cell r="AF1817">
            <v>47.014664732335326</v>
          </cell>
          <cell r="AG1817">
            <v>46.871631613046411</v>
          </cell>
          <cell r="AH1817">
            <v>37.974786085166393</v>
          </cell>
        </row>
        <row r="1818">
          <cell r="B1818">
            <v>3828</v>
          </cell>
          <cell r="C1818" t="str">
            <v>MI</v>
          </cell>
          <cell r="D1818" t="str">
            <v>Cooperative</v>
          </cell>
          <cell r="E1818">
            <v>3.0504454314927699E-2</v>
          </cell>
          <cell r="F1818">
            <v>1</v>
          </cell>
          <cell r="G1818">
            <v>8119.097837397002</v>
          </cell>
          <cell r="H1818">
            <v>8119.097837397002</v>
          </cell>
          <cell r="I1818">
            <v>11.608880937499999</v>
          </cell>
          <cell r="J1818">
            <v>37213.199999999997</v>
          </cell>
          <cell r="K1818">
            <v>288707</v>
          </cell>
          <cell r="L1818">
            <v>35559</v>
          </cell>
          <cell r="M1818">
            <v>0.11173819004361255</v>
          </cell>
          <cell r="N1818">
            <v>0.11173819004361255</v>
          </cell>
          <cell r="O1818">
            <v>9589.9814488494849</v>
          </cell>
          <cell r="P1818">
            <v>26770.375173756398</v>
          </cell>
          <cell r="Q1818">
            <v>42321.242477295949</v>
          </cell>
          <cell r="R1818">
            <v>53728.294846658355</v>
          </cell>
          <cell r="S1818">
            <v>119727.91407196413</v>
          </cell>
          <cell r="T1818">
            <v>1355.6258888723892</v>
          </cell>
          <cell r="U1818">
            <v>1376.3111053260395</v>
          </cell>
          <cell r="V1818">
            <v>1416.7017202838167</v>
          </cell>
          <cell r="W1818">
            <v>1419.8208114182212</v>
          </cell>
          <cell r="X1818">
            <v>1526.801140434528</v>
          </cell>
          <cell r="Y1818">
            <v>869.5644201371141</v>
          </cell>
          <cell r="Z1818">
            <v>904.18762085736159</v>
          </cell>
          <cell r="AA1818">
            <v>939.24506681168657</v>
          </cell>
          <cell r="AB1818">
            <v>933.19778367875142</v>
          </cell>
          <cell r="AC1818">
            <v>949.48998415733092</v>
          </cell>
          <cell r="AD1818">
            <v>31.445871437512164</v>
          </cell>
          <cell r="AE1818">
            <v>43.822807564141044</v>
          </cell>
          <cell r="AF1818">
            <v>47.014664732335326</v>
          </cell>
          <cell r="AG1818">
            <v>46.871631613046411</v>
          </cell>
          <cell r="AH1818">
            <v>37.974786085166393</v>
          </cell>
        </row>
        <row r="1819">
          <cell r="B1819">
            <v>38084</v>
          </cell>
          <cell r="C1819" t="str">
            <v>MI</v>
          </cell>
          <cell r="D1819" t="str">
            <v>Cooperative</v>
          </cell>
          <cell r="E1819">
            <v>3.0504454314927699E-2</v>
          </cell>
          <cell r="F1819">
            <v>1</v>
          </cell>
          <cell r="G1819">
            <v>7876.7287566756104</v>
          </cell>
          <cell r="H1819">
            <v>7876.7287566756104</v>
          </cell>
          <cell r="I1819">
            <v>11.608880937499999</v>
          </cell>
          <cell r="J1819">
            <v>141074.79999999999</v>
          </cell>
          <cell r="K1819">
            <v>912968</v>
          </cell>
          <cell r="L1819">
            <v>115907</v>
          </cell>
          <cell r="M1819">
            <v>0.13683742830649731</v>
          </cell>
          <cell r="N1819">
            <v>0.13683742830649731</v>
          </cell>
          <cell r="O1819">
            <v>9589.9814488494849</v>
          </cell>
          <cell r="P1819">
            <v>26770.375173756398</v>
          </cell>
          <cell r="Q1819">
            <v>42321.242477295949</v>
          </cell>
          <cell r="R1819">
            <v>53728.294846658355</v>
          </cell>
          <cell r="S1819">
            <v>119727.91407196413</v>
          </cell>
          <cell r="T1819">
            <v>1355.6258888723892</v>
          </cell>
          <cell r="U1819">
            <v>1376.3111053260395</v>
          </cell>
          <cell r="V1819">
            <v>1416.7017202838167</v>
          </cell>
          <cell r="W1819">
            <v>1419.8208114182212</v>
          </cell>
          <cell r="X1819">
            <v>1526.801140434528</v>
          </cell>
          <cell r="Y1819">
            <v>869.5644201371141</v>
          </cell>
          <cell r="Z1819">
            <v>904.18762085736159</v>
          </cell>
          <cell r="AA1819">
            <v>939.24506681168657</v>
          </cell>
          <cell r="AB1819">
            <v>933.19778367875142</v>
          </cell>
          <cell r="AC1819">
            <v>949.48998415733092</v>
          </cell>
          <cell r="AD1819">
            <v>31.445871437512164</v>
          </cell>
          <cell r="AE1819">
            <v>43.822807564141044</v>
          </cell>
          <cell r="AF1819">
            <v>47.014664732335326</v>
          </cell>
          <cell r="AG1819">
            <v>46.871631613046411</v>
          </cell>
          <cell r="AH1819">
            <v>37.974786085166393</v>
          </cell>
        </row>
        <row r="1820">
          <cell r="B1820">
            <v>12377</v>
          </cell>
          <cell r="C1820" t="str">
            <v>MI</v>
          </cell>
          <cell r="D1820" t="str">
            <v>Cooperative</v>
          </cell>
          <cell r="E1820">
            <v>0.20468621941224679</v>
          </cell>
          <cell r="F1820">
            <v>1</v>
          </cell>
          <cell r="G1820">
            <v>12876.159755245919</v>
          </cell>
          <cell r="H1820">
            <v>12876.159755245919</v>
          </cell>
          <cell r="I1820">
            <v>11.608880937499999</v>
          </cell>
          <cell r="J1820">
            <v>56838.1</v>
          </cell>
          <cell r="K1820">
            <v>387199</v>
          </cell>
          <cell r="L1820">
            <v>30071</v>
          </cell>
          <cell r="M1820">
            <v>0.13597403943693359</v>
          </cell>
          <cell r="N1820">
            <v>0.13597403943693359</v>
          </cell>
          <cell r="O1820">
            <v>9589.9814488494849</v>
          </cell>
          <cell r="P1820">
            <v>26770.375173756398</v>
          </cell>
          <cell r="Q1820">
            <v>42321.242477295949</v>
          </cell>
          <cell r="R1820">
            <v>53728.294846658355</v>
          </cell>
          <cell r="S1820">
            <v>119727.91407196413</v>
          </cell>
          <cell r="T1820">
            <v>1355.6258888723892</v>
          </cell>
          <cell r="U1820">
            <v>1376.3111053260395</v>
          </cell>
          <cell r="V1820">
            <v>1416.7017202838167</v>
          </cell>
          <cell r="W1820">
            <v>1419.8208114182212</v>
          </cell>
          <cell r="X1820">
            <v>1526.801140434528</v>
          </cell>
          <cell r="Y1820">
            <v>869.5644201371141</v>
          </cell>
          <cell r="Z1820">
            <v>904.18762085736159</v>
          </cell>
          <cell r="AA1820">
            <v>939.24506681168657</v>
          </cell>
          <cell r="AB1820">
            <v>933.19778367875142</v>
          </cell>
          <cell r="AC1820">
            <v>949.48998415733092</v>
          </cell>
          <cell r="AD1820">
            <v>31.445871437512164</v>
          </cell>
          <cell r="AE1820">
            <v>43.822807564141044</v>
          </cell>
          <cell r="AF1820">
            <v>47.014664732335326</v>
          </cell>
          <cell r="AG1820">
            <v>46.871631613046411</v>
          </cell>
          <cell r="AH1820">
            <v>37.974786085166393</v>
          </cell>
        </row>
        <row r="1821">
          <cell r="B1821">
            <v>14156</v>
          </cell>
          <cell r="C1821" t="str">
            <v>MI</v>
          </cell>
          <cell r="D1821" t="str">
            <v>Cooperative</v>
          </cell>
          <cell r="E1821">
            <v>3.0504454314927699E-2</v>
          </cell>
          <cell r="F1821">
            <v>0</v>
          </cell>
          <cell r="G1821">
            <v>0</v>
          </cell>
          <cell r="H1821">
            <v>4903.9597057364626</v>
          </cell>
          <cell r="I1821">
            <v>11.608880937499999</v>
          </cell>
          <cell r="J1821">
            <v>0</v>
          </cell>
          <cell r="K1821">
            <v>0</v>
          </cell>
          <cell r="L1821">
            <v>0</v>
          </cell>
          <cell r="M1821">
            <v>0</v>
          </cell>
          <cell r="N1821">
            <v>7.8813217299209412E-2</v>
          </cell>
          <cell r="O1821">
            <v>9589.9814488494849</v>
          </cell>
          <cell r="P1821">
            <v>26770.375173756398</v>
          </cell>
          <cell r="Q1821">
            <v>42321.242477295949</v>
          </cell>
          <cell r="R1821">
            <v>53728.294846658355</v>
          </cell>
          <cell r="S1821">
            <v>119727.91407196413</v>
          </cell>
          <cell r="T1821">
            <v>1355.6258888723892</v>
          </cell>
          <cell r="U1821">
            <v>1376.3111053260395</v>
          </cell>
          <cell r="V1821">
            <v>1416.7017202838167</v>
          </cell>
          <cell r="W1821">
            <v>1419.8208114182212</v>
          </cell>
          <cell r="X1821">
            <v>1526.801140434528</v>
          </cell>
          <cell r="Y1821">
            <v>869.5644201371141</v>
          </cell>
          <cell r="Z1821">
            <v>904.18762085736159</v>
          </cell>
          <cell r="AA1821">
            <v>939.24506681168657</v>
          </cell>
          <cell r="AB1821">
            <v>933.19778367875142</v>
          </cell>
          <cell r="AC1821">
            <v>949.48998415733092</v>
          </cell>
          <cell r="AD1821">
            <v>31.445871437512164</v>
          </cell>
          <cell r="AE1821">
            <v>43.822807564141044</v>
          </cell>
          <cell r="AF1821">
            <v>47.014664732335326</v>
          </cell>
          <cell r="AG1821">
            <v>46.871631613046411</v>
          </cell>
          <cell r="AH1821">
            <v>37.974786085166393</v>
          </cell>
        </row>
        <row r="1822">
          <cell r="B1822">
            <v>15340</v>
          </cell>
          <cell r="C1822" t="str">
            <v>MI</v>
          </cell>
          <cell r="D1822" t="str">
            <v>Cooperative</v>
          </cell>
          <cell r="E1822">
            <v>3.0504454314927699E-2</v>
          </cell>
          <cell r="F1822">
            <v>1</v>
          </cell>
          <cell r="G1822">
            <v>5720.5952952472398</v>
          </cell>
          <cell r="H1822">
            <v>5720.5952952472398</v>
          </cell>
          <cell r="I1822">
            <v>11.608880937499999</v>
          </cell>
          <cell r="J1822">
            <v>27607</v>
          </cell>
          <cell r="K1822">
            <v>178740</v>
          </cell>
          <cell r="L1822">
            <v>31245</v>
          </cell>
          <cell r="M1822">
            <v>0.13010163467211452</v>
          </cell>
          <cell r="N1822">
            <v>0.13010163467211452</v>
          </cell>
          <cell r="O1822">
            <v>9589.9814488494849</v>
          </cell>
          <cell r="P1822">
            <v>26770.375173756398</v>
          </cell>
          <cell r="Q1822">
            <v>42321.242477295949</v>
          </cell>
          <cell r="R1822">
            <v>53728.294846658355</v>
          </cell>
          <cell r="S1822">
            <v>119727.91407196413</v>
          </cell>
          <cell r="T1822">
            <v>1355.6258888723892</v>
          </cell>
          <cell r="U1822">
            <v>1376.3111053260395</v>
          </cell>
          <cell r="V1822">
            <v>1416.7017202838167</v>
          </cell>
          <cell r="W1822">
            <v>1419.8208114182212</v>
          </cell>
          <cell r="X1822">
            <v>1526.801140434528</v>
          </cell>
          <cell r="Y1822">
            <v>869.5644201371141</v>
          </cell>
          <cell r="Z1822">
            <v>904.18762085736159</v>
          </cell>
          <cell r="AA1822">
            <v>939.24506681168657</v>
          </cell>
          <cell r="AB1822">
            <v>933.19778367875142</v>
          </cell>
          <cell r="AC1822">
            <v>949.48998415733092</v>
          </cell>
          <cell r="AD1822">
            <v>31.445871437512164</v>
          </cell>
          <cell r="AE1822">
            <v>43.822807564141044</v>
          </cell>
          <cell r="AF1822">
            <v>47.014664732335326</v>
          </cell>
          <cell r="AG1822">
            <v>46.871631613046411</v>
          </cell>
          <cell r="AH1822">
            <v>37.974786085166393</v>
          </cell>
        </row>
        <row r="1823">
          <cell r="B1823">
            <v>18895</v>
          </cell>
          <cell r="C1823" t="str">
            <v>MI</v>
          </cell>
          <cell r="D1823" t="str">
            <v>Cooperative</v>
          </cell>
          <cell r="E1823">
            <v>3.0504454314927699E-2</v>
          </cell>
          <cell r="F1823">
            <v>0</v>
          </cell>
          <cell r="G1823">
            <v>0</v>
          </cell>
          <cell r="H1823">
            <v>4903.9597057364626</v>
          </cell>
          <cell r="I1823">
            <v>11.608880937499999</v>
          </cell>
          <cell r="J1823">
            <v>0</v>
          </cell>
          <cell r="K1823">
            <v>0</v>
          </cell>
          <cell r="L1823">
            <v>0</v>
          </cell>
          <cell r="M1823">
            <v>0</v>
          </cell>
          <cell r="N1823">
            <v>7.8813217299209412E-2</v>
          </cell>
          <cell r="O1823">
            <v>9589.9814488494849</v>
          </cell>
          <cell r="P1823">
            <v>26770.375173756398</v>
          </cell>
          <cell r="Q1823">
            <v>42321.242477295949</v>
          </cell>
          <cell r="R1823">
            <v>53728.294846658355</v>
          </cell>
          <cell r="S1823">
            <v>119727.91407196413</v>
          </cell>
          <cell r="T1823">
            <v>1355.6258888723892</v>
          </cell>
          <cell r="U1823">
            <v>1376.3111053260395</v>
          </cell>
          <cell r="V1823">
            <v>1416.7017202838167</v>
          </cell>
          <cell r="W1823">
            <v>1419.8208114182212</v>
          </cell>
          <cell r="X1823">
            <v>1526.801140434528</v>
          </cell>
          <cell r="Y1823">
            <v>869.5644201371141</v>
          </cell>
          <cell r="Z1823">
            <v>904.18762085736159</v>
          </cell>
          <cell r="AA1823">
            <v>939.24506681168657</v>
          </cell>
          <cell r="AB1823">
            <v>933.19778367875142</v>
          </cell>
          <cell r="AC1823">
            <v>949.48998415733092</v>
          </cell>
          <cell r="AD1823">
            <v>31.445871437512164</v>
          </cell>
          <cell r="AE1823">
            <v>43.822807564141044</v>
          </cell>
          <cell r="AF1823">
            <v>47.014664732335326</v>
          </cell>
          <cell r="AG1823">
            <v>46.871631613046411</v>
          </cell>
          <cell r="AH1823">
            <v>37.974786085166393</v>
          </cell>
        </row>
        <row r="1824">
          <cell r="B1824">
            <v>19396</v>
          </cell>
          <cell r="C1824" t="str">
            <v>MI</v>
          </cell>
          <cell r="D1824" t="str">
            <v>Cooperative</v>
          </cell>
          <cell r="E1824">
            <v>0.19709928579791594</v>
          </cell>
          <cell r="F1824">
            <v>1</v>
          </cell>
          <cell r="G1824">
            <v>10167.403608065086</v>
          </cell>
          <cell r="H1824">
            <v>10167.403608065086</v>
          </cell>
          <cell r="I1824">
            <v>11.608880937499999</v>
          </cell>
          <cell r="J1824">
            <v>33753.4</v>
          </cell>
          <cell r="K1824">
            <v>229946</v>
          </cell>
          <cell r="L1824">
            <v>22616</v>
          </cell>
          <cell r="M1824">
            <v>0.13308708385712298</v>
          </cell>
          <cell r="N1824">
            <v>0.13308708385712298</v>
          </cell>
          <cell r="O1824">
            <v>9589.9814488494849</v>
          </cell>
          <cell r="P1824">
            <v>26770.375173756398</v>
          </cell>
          <cell r="Q1824">
            <v>42321.242477295949</v>
          </cell>
          <cell r="R1824">
            <v>53728.294846658355</v>
          </cell>
          <cell r="S1824">
            <v>119727.91407196413</v>
          </cell>
          <cell r="T1824">
            <v>1355.6258888723892</v>
          </cell>
          <cell r="U1824">
            <v>1376.3111053260395</v>
          </cell>
          <cell r="V1824">
            <v>1416.7017202838167</v>
          </cell>
          <cell r="W1824">
            <v>1419.8208114182212</v>
          </cell>
          <cell r="X1824">
            <v>1526.801140434528</v>
          </cell>
          <cell r="Y1824">
            <v>869.5644201371141</v>
          </cell>
          <cell r="Z1824">
            <v>904.18762085736159</v>
          </cell>
          <cell r="AA1824">
            <v>939.24506681168657</v>
          </cell>
          <cell r="AB1824">
            <v>933.19778367875142</v>
          </cell>
          <cell r="AC1824">
            <v>949.48998415733092</v>
          </cell>
          <cell r="AD1824">
            <v>31.445871437512164</v>
          </cell>
          <cell r="AE1824">
            <v>43.822807564141044</v>
          </cell>
          <cell r="AF1824">
            <v>47.014664732335326</v>
          </cell>
          <cell r="AG1824">
            <v>46.871631613046411</v>
          </cell>
          <cell r="AH1824">
            <v>37.974786085166393</v>
          </cell>
        </row>
        <row r="1825">
          <cell r="B1825">
            <v>20845</v>
          </cell>
          <cell r="C1825" t="str">
            <v>MI</v>
          </cell>
          <cell r="D1825" t="str">
            <v>Cooperative</v>
          </cell>
          <cell r="E1825">
            <v>3.0504454314927699E-2</v>
          </cell>
          <cell r="F1825">
            <v>0</v>
          </cell>
          <cell r="G1825">
            <v>0</v>
          </cell>
          <cell r="H1825">
            <v>4903.9597057364626</v>
          </cell>
          <cell r="I1825">
            <v>11.608880937499999</v>
          </cell>
          <cell r="J1825">
            <v>0</v>
          </cell>
          <cell r="K1825">
            <v>0</v>
          </cell>
          <cell r="L1825">
            <v>0</v>
          </cell>
          <cell r="M1825">
            <v>0</v>
          </cell>
          <cell r="N1825">
            <v>7.8813217299209412E-2</v>
          </cell>
          <cell r="O1825">
            <v>9589.9814488494849</v>
          </cell>
          <cell r="P1825">
            <v>26770.375173756398</v>
          </cell>
          <cell r="Q1825">
            <v>42321.242477295949</v>
          </cell>
          <cell r="R1825">
            <v>53728.294846658355</v>
          </cell>
          <cell r="S1825">
            <v>119727.91407196413</v>
          </cell>
          <cell r="T1825">
            <v>1355.6258888723892</v>
          </cell>
          <cell r="U1825">
            <v>1376.3111053260395</v>
          </cell>
          <cell r="V1825">
            <v>1416.7017202838167</v>
          </cell>
          <cell r="W1825">
            <v>1419.8208114182212</v>
          </cell>
          <cell r="X1825">
            <v>1526.801140434528</v>
          </cell>
          <cell r="Y1825">
            <v>869.5644201371141</v>
          </cell>
          <cell r="Z1825">
            <v>904.18762085736159</v>
          </cell>
          <cell r="AA1825">
            <v>939.24506681168657</v>
          </cell>
          <cell r="AB1825">
            <v>933.19778367875142</v>
          </cell>
          <cell r="AC1825">
            <v>949.48998415733092</v>
          </cell>
          <cell r="AD1825">
            <v>31.445871437512164</v>
          </cell>
          <cell r="AE1825">
            <v>43.822807564141044</v>
          </cell>
          <cell r="AF1825">
            <v>47.014664732335326</v>
          </cell>
          <cell r="AG1825">
            <v>46.871631613046411</v>
          </cell>
          <cell r="AH1825">
            <v>37.974786085166393</v>
          </cell>
        </row>
        <row r="1826">
          <cell r="B1826">
            <v>20910</v>
          </cell>
          <cell r="C1826" t="str">
            <v>MI</v>
          </cell>
          <cell r="D1826" t="str">
            <v>Cooperative</v>
          </cell>
          <cell r="E1826">
            <v>0.19826571829996487</v>
          </cell>
          <cell r="F1826">
            <v>0</v>
          </cell>
          <cell r="G1826">
            <v>0</v>
          </cell>
          <cell r="H1826">
            <v>4903.9597057364626</v>
          </cell>
          <cell r="I1826">
            <v>11.608880937499999</v>
          </cell>
          <cell r="J1826">
            <v>0</v>
          </cell>
          <cell r="K1826">
            <v>0</v>
          </cell>
          <cell r="L1826">
            <v>0</v>
          </cell>
          <cell r="M1826">
            <v>0</v>
          </cell>
          <cell r="N1826">
            <v>7.8813217299209412E-2</v>
          </cell>
          <cell r="O1826">
            <v>9589.9814488494849</v>
          </cell>
          <cell r="P1826">
            <v>26770.375173756398</v>
          </cell>
          <cell r="Q1826">
            <v>42321.242477295949</v>
          </cell>
          <cell r="R1826">
            <v>53728.294846658355</v>
          </cell>
          <cell r="S1826">
            <v>119727.91407196413</v>
          </cell>
          <cell r="T1826">
            <v>1355.6258888723892</v>
          </cell>
          <cell r="U1826">
            <v>1376.3111053260395</v>
          </cell>
          <cell r="V1826">
            <v>1416.7017202838167</v>
          </cell>
          <cell r="W1826">
            <v>1419.8208114182212</v>
          </cell>
          <cell r="X1826">
            <v>1526.801140434528</v>
          </cell>
          <cell r="Y1826">
            <v>869.5644201371141</v>
          </cell>
          <cell r="Z1826">
            <v>904.18762085736159</v>
          </cell>
          <cell r="AA1826">
            <v>939.24506681168657</v>
          </cell>
          <cell r="AB1826">
            <v>933.19778367875142</v>
          </cell>
          <cell r="AC1826">
            <v>949.48998415733092</v>
          </cell>
          <cell r="AD1826">
            <v>31.445871437512164</v>
          </cell>
          <cell r="AE1826">
            <v>43.822807564141044</v>
          </cell>
          <cell r="AF1826">
            <v>47.014664732335326</v>
          </cell>
          <cell r="AG1826">
            <v>46.871631613046411</v>
          </cell>
          <cell r="AH1826">
            <v>37.974786085166393</v>
          </cell>
        </row>
        <row r="1827">
          <cell r="B1827">
            <v>1367</v>
          </cell>
          <cell r="C1827" t="str">
            <v>MI</v>
          </cell>
          <cell r="D1827" t="str">
            <v>Cooperative</v>
          </cell>
          <cell r="E1827">
            <v>0.20144464933848497</v>
          </cell>
          <cell r="F1827">
            <v>0</v>
          </cell>
          <cell r="G1827">
            <v>0</v>
          </cell>
          <cell r="H1827">
            <v>4903.9597057364626</v>
          </cell>
          <cell r="I1827">
            <v>11.608880937499999</v>
          </cell>
          <cell r="J1827">
            <v>0</v>
          </cell>
          <cell r="K1827">
            <v>0</v>
          </cell>
          <cell r="L1827">
            <v>0</v>
          </cell>
          <cell r="M1827">
            <v>0</v>
          </cell>
          <cell r="N1827">
            <v>7.8813217299209412E-2</v>
          </cell>
          <cell r="O1827">
            <v>9589.9814488494849</v>
          </cell>
          <cell r="P1827">
            <v>26770.375173756398</v>
          </cell>
          <cell r="Q1827">
            <v>42321.242477295949</v>
          </cell>
          <cell r="R1827">
            <v>53728.294846658355</v>
          </cell>
          <cell r="S1827">
            <v>119727.91407196413</v>
          </cell>
          <cell r="T1827">
            <v>1355.6258888723892</v>
          </cell>
          <cell r="U1827">
            <v>1376.3111053260395</v>
          </cell>
          <cell r="V1827">
            <v>1416.7017202838167</v>
          </cell>
          <cell r="W1827">
            <v>1419.8208114182212</v>
          </cell>
          <cell r="X1827">
            <v>1526.801140434528</v>
          </cell>
          <cell r="Y1827">
            <v>869.5644201371141</v>
          </cell>
          <cell r="Z1827">
            <v>904.18762085736159</v>
          </cell>
          <cell r="AA1827">
            <v>939.24506681168657</v>
          </cell>
          <cell r="AB1827">
            <v>933.19778367875142</v>
          </cell>
          <cell r="AC1827">
            <v>949.48998415733092</v>
          </cell>
          <cell r="AD1827">
            <v>31.445871437512164</v>
          </cell>
          <cell r="AE1827">
            <v>43.822807564141044</v>
          </cell>
          <cell r="AF1827">
            <v>47.014664732335326</v>
          </cell>
          <cell r="AG1827">
            <v>46.871631613046411</v>
          </cell>
          <cell r="AH1827">
            <v>37.974786085166393</v>
          </cell>
        </row>
        <row r="1828">
          <cell r="B1828">
            <v>27703</v>
          </cell>
          <cell r="C1828" t="str">
            <v>MI</v>
          </cell>
          <cell r="D1828" t="str">
            <v>Federal</v>
          </cell>
          <cell r="E1828">
            <v>3.0504454314927699E-2</v>
          </cell>
          <cell r="F1828">
            <v>0</v>
          </cell>
          <cell r="G1828">
            <v>0</v>
          </cell>
          <cell r="H1828">
            <v>0</v>
          </cell>
          <cell r="I1828">
            <v>11.608880937499999</v>
          </cell>
          <cell r="J1828">
            <v>0</v>
          </cell>
          <cell r="K1828">
            <v>0</v>
          </cell>
          <cell r="L1828">
            <v>0</v>
          </cell>
          <cell r="M1828">
            <v>0</v>
          </cell>
          <cell r="N1828">
            <v>0</v>
          </cell>
          <cell r="O1828">
            <v>9589.9814488494849</v>
          </cell>
          <cell r="P1828">
            <v>26770.375173756398</v>
          </cell>
          <cell r="Q1828">
            <v>42321.242477295949</v>
          </cell>
          <cell r="R1828">
            <v>53728.294846658355</v>
          </cell>
          <cell r="S1828">
            <v>119727.91407196413</v>
          </cell>
          <cell r="T1828">
            <v>1355.6258888723892</v>
          </cell>
          <cell r="U1828">
            <v>1376.3111053260395</v>
          </cell>
          <cell r="V1828">
            <v>1416.7017202838167</v>
          </cell>
          <cell r="W1828">
            <v>1419.8208114182212</v>
          </cell>
          <cell r="X1828">
            <v>1526.801140434528</v>
          </cell>
          <cell r="Y1828">
            <v>869.5644201371141</v>
          </cell>
          <cell r="Z1828">
            <v>904.18762085736159</v>
          </cell>
          <cell r="AA1828">
            <v>939.24506681168657</v>
          </cell>
          <cell r="AB1828">
            <v>933.19778367875142</v>
          </cell>
          <cell r="AC1828">
            <v>949.48998415733092</v>
          </cell>
          <cell r="AD1828">
            <v>31.445871437512164</v>
          </cell>
          <cell r="AE1828">
            <v>43.822807564141044</v>
          </cell>
          <cell r="AF1828">
            <v>47.014664732335326</v>
          </cell>
          <cell r="AG1828">
            <v>46.871631613046411</v>
          </cell>
          <cell r="AH1828">
            <v>37.974786085166393</v>
          </cell>
        </row>
        <row r="1829">
          <cell r="B1829">
            <v>392</v>
          </cell>
          <cell r="C1829" t="str">
            <v>MI</v>
          </cell>
          <cell r="D1829" t="str">
            <v>Investor Owned</v>
          </cell>
          <cell r="E1829">
            <v>3.0504454314927699E-2</v>
          </cell>
          <cell r="F1829">
            <v>1</v>
          </cell>
          <cell r="G1829">
            <v>6512.7999416526873</v>
          </cell>
          <cell r="H1829">
            <v>6512.7999416526873</v>
          </cell>
          <cell r="I1829">
            <v>11.608880937499999</v>
          </cell>
          <cell r="J1829">
            <v>12578.1</v>
          </cell>
          <cell r="K1829">
            <v>89297</v>
          </cell>
          <cell r="L1829">
            <v>13711</v>
          </cell>
          <cell r="M1829">
            <v>0.11946725647660336</v>
          </cell>
          <cell r="N1829">
            <v>0.11946725647660336</v>
          </cell>
          <cell r="O1829">
            <v>9589.9814488494849</v>
          </cell>
          <cell r="P1829">
            <v>26770.375173756398</v>
          </cell>
          <cell r="Q1829">
            <v>42321.242477295949</v>
          </cell>
          <cell r="R1829">
            <v>53728.294846658355</v>
          </cell>
          <cell r="S1829">
            <v>119727.91407196413</v>
          </cell>
          <cell r="T1829">
            <v>1355.6258888723892</v>
          </cell>
          <cell r="U1829">
            <v>1376.3111053260395</v>
          </cell>
          <cell r="V1829">
            <v>1416.7017202838167</v>
          </cell>
          <cell r="W1829">
            <v>1419.8208114182212</v>
          </cell>
          <cell r="X1829">
            <v>1526.801140434528</v>
          </cell>
          <cell r="Y1829">
            <v>869.5644201371141</v>
          </cell>
          <cell r="Z1829">
            <v>904.18762085736159</v>
          </cell>
          <cell r="AA1829">
            <v>939.24506681168657</v>
          </cell>
          <cell r="AB1829">
            <v>933.19778367875142</v>
          </cell>
          <cell r="AC1829">
            <v>949.48998415733092</v>
          </cell>
          <cell r="AD1829">
            <v>31.445871437512164</v>
          </cell>
          <cell r="AE1829">
            <v>43.822807564141044</v>
          </cell>
          <cell r="AF1829">
            <v>47.014664732335326</v>
          </cell>
          <cell r="AG1829">
            <v>46.871631613046411</v>
          </cell>
          <cell r="AH1829">
            <v>37.974786085166393</v>
          </cell>
        </row>
        <row r="1830">
          <cell r="B1830">
            <v>5109</v>
          </cell>
          <cell r="C1830" t="str">
            <v>MI</v>
          </cell>
          <cell r="D1830" t="str">
            <v>Investor Owned</v>
          </cell>
          <cell r="E1830">
            <v>3.0504454314927699E-2</v>
          </cell>
          <cell r="F1830">
            <v>1</v>
          </cell>
          <cell r="G1830">
            <v>8077.2168812542668</v>
          </cell>
          <cell r="H1830">
            <v>8077.2168812542668</v>
          </cell>
          <cell r="I1830">
            <v>11.608880937499999</v>
          </cell>
          <cell r="J1830">
            <v>2825425.8</v>
          </cell>
          <cell r="K1830">
            <v>16315340</v>
          </cell>
          <cell r="L1830">
            <v>2019921</v>
          </cell>
          <cell r="M1830">
            <v>0.15592917654760052</v>
          </cell>
          <cell r="N1830">
            <v>0.15592917654760052</v>
          </cell>
          <cell r="O1830">
            <v>9589.9814488494849</v>
          </cell>
          <cell r="P1830">
            <v>26770.375173756398</v>
          </cell>
          <cell r="Q1830">
            <v>42321.242477295949</v>
          </cell>
          <cell r="R1830">
            <v>53728.294846658355</v>
          </cell>
          <cell r="S1830">
            <v>119727.91407196413</v>
          </cell>
          <cell r="T1830">
            <v>1355.6258888723892</v>
          </cell>
          <cell r="U1830">
            <v>1376.3111053260395</v>
          </cell>
          <cell r="V1830">
            <v>1416.7017202838167</v>
          </cell>
          <cell r="W1830">
            <v>1419.8208114182212</v>
          </cell>
          <cell r="X1830">
            <v>1526.801140434528</v>
          </cell>
          <cell r="Y1830">
            <v>869.5644201371141</v>
          </cell>
          <cell r="Z1830">
            <v>904.18762085736159</v>
          </cell>
          <cell r="AA1830">
            <v>939.24506681168657</v>
          </cell>
          <cell r="AB1830">
            <v>933.19778367875142</v>
          </cell>
          <cell r="AC1830">
            <v>949.48998415733092</v>
          </cell>
          <cell r="AD1830">
            <v>31.445871437512164</v>
          </cell>
          <cell r="AE1830">
            <v>43.822807564141044</v>
          </cell>
          <cell r="AF1830">
            <v>47.014664732335326</v>
          </cell>
          <cell r="AG1830">
            <v>46.871631613046411</v>
          </cell>
          <cell r="AH1830">
            <v>37.974786085166393</v>
          </cell>
        </row>
        <row r="1831">
          <cell r="B1831">
            <v>9324</v>
          </cell>
          <cell r="C1831" t="str">
            <v>MI</v>
          </cell>
          <cell r="D1831" t="str">
            <v>Investor Owned</v>
          </cell>
          <cell r="E1831">
            <v>3.0504454314927699E-2</v>
          </cell>
          <cell r="F1831">
            <v>1</v>
          </cell>
          <cell r="G1831">
            <v>10455.880214313051</v>
          </cell>
          <cell r="H1831">
            <v>10455.880214313051</v>
          </cell>
          <cell r="I1831">
            <v>11.608880937499999</v>
          </cell>
          <cell r="J1831">
            <v>790287</v>
          </cell>
          <cell r="K1831">
            <v>5464243</v>
          </cell>
          <cell r="L1831">
            <v>522600</v>
          </cell>
          <cell r="M1831">
            <v>0.13130554147477519</v>
          </cell>
          <cell r="N1831">
            <v>0.13130554147477519</v>
          </cell>
          <cell r="O1831">
            <v>9589.9814488494849</v>
          </cell>
          <cell r="P1831">
            <v>26770.375173756398</v>
          </cell>
          <cell r="Q1831">
            <v>42321.242477295949</v>
          </cell>
          <cell r="R1831">
            <v>53728.294846658355</v>
          </cell>
          <cell r="S1831">
            <v>119727.91407196413</v>
          </cell>
          <cell r="T1831">
            <v>1355.6258888723892</v>
          </cell>
          <cell r="U1831">
            <v>1376.3111053260395</v>
          </cell>
          <cell r="V1831">
            <v>1416.7017202838167</v>
          </cell>
          <cell r="W1831">
            <v>1419.8208114182212</v>
          </cell>
          <cell r="X1831">
            <v>1526.801140434528</v>
          </cell>
          <cell r="Y1831">
            <v>869.5644201371141</v>
          </cell>
          <cell r="Z1831">
            <v>904.18762085736159</v>
          </cell>
          <cell r="AA1831">
            <v>939.24506681168657</v>
          </cell>
          <cell r="AB1831">
            <v>933.19778367875142</v>
          </cell>
          <cell r="AC1831">
            <v>949.48998415733092</v>
          </cell>
          <cell r="AD1831">
            <v>31.445871437512164</v>
          </cell>
          <cell r="AE1831">
            <v>43.822807564141044</v>
          </cell>
          <cell r="AF1831">
            <v>47.014664732335326</v>
          </cell>
          <cell r="AG1831">
            <v>46.871631613046411</v>
          </cell>
          <cell r="AH1831">
            <v>37.974786085166393</v>
          </cell>
        </row>
        <row r="1832">
          <cell r="B1832">
            <v>13780</v>
          </cell>
          <cell r="C1832" t="str">
            <v>MI</v>
          </cell>
          <cell r="D1832" t="str">
            <v>Investor Owned</v>
          </cell>
          <cell r="E1832">
            <v>0.21222851539632362</v>
          </cell>
          <cell r="F1832">
            <v>1</v>
          </cell>
          <cell r="G1832">
            <v>8904.2744626402746</v>
          </cell>
          <cell r="H1832">
            <v>8904.2744626402746</v>
          </cell>
          <cell r="I1832">
            <v>11.608880937499999</v>
          </cell>
          <cell r="J1832">
            <v>261980.5</v>
          </cell>
          <cell r="K1832">
            <v>1969394</v>
          </cell>
          <cell r="L1832">
            <v>221174</v>
          </cell>
          <cell r="M1832">
            <v>0.11738103620217819</v>
          </cell>
          <cell r="N1832">
            <v>0.11738103620217819</v>
          </cell>
          <cell r="O1832">
            <v>9589.9814488494849</v>
          </cell>
          <cell r="P1832">
            <v>26770.375173756398</v>
          </cell>
          <cell r="Q1832">
            <v>42321.242477295949</v>
          </cell>
          <cell r="R1832">
            <v>53728.294846658355</v>
          </cell>
          <cell r="S1832">
            <v>119727.91407196413</v>
          </cell>
          <cell r="T1832">
            <v>1355.6258888723892</v>
          </cell>
          <cell r="U1832">
            <v>1376.3111053260395</v>
          </cell>
          <cell r="V1832">
            <v>1416.7017202838167</v>
          </cell>
          <cell r="W1832">
            <v>1419.8208114182212</v>
          </cell>
          <cell r="X1832">
            <v>1526.801140434528</v>
          </cell>
          <cell r="Y1832">
            <v>869.5644201371141</v>
          </cell>
          <cell r="Z1832">
            <v>904.18762085736159</v>
          </cell>
          <cell r="AA1832">
            <v>939.24506681168657</v>
          </cell>
          <cell r="AB1832">
            <v>933.19778367875142</v>
          </cell>
          <cell r="AC1832">
            <v>949.48998415733092</v>
          </cell>
          <cell r="AD1832">
            <v>31.445871437512164</v>
          </cell>
          <cell r="AE1832">
            <v>43.822807564141044</v>
          </cell>
          <cell r="AF1832">
            <v>47.014664732335326</v>
          </cell>
          <cell r="AG1832">
            <v>46.871631613046411</v>
          </cell>
          <cell r="AH1832">
            <v>37.974786085166393</v>
          </cell>
        </row>
        <row r="1833">
          <cell r="B1833">
            <v>20847</v>
          </cell>
          <cell r="C1833" t="str">
            <v>MI</v>
          </cell>
          <cell r="D1833" t="str">
            <v>Investor Owned</v>
          </cell>
          <cell r="E1833">
            <v>0.21329323264254771</v>
          </cell>
          <cell r="F1833">
            <v>1</v>
          </cell>
          <cell r="G1833">
            <v>8039.0634604389406</v>
          </cell>
          <cell r="H1833">
            <v>8039.0634604389406</v>
          </cell>
          <cell r="I1833">
            <v>11.608880937499999</v>
          </cell>
          <cell r="J1833">
            <v>1289134.8</v>
          </cell>
          <cell r="K1833">
            <v>8239413</v>
          </cell>
          <cell r="L1833">
            <v>1024922</v>
          </cell>
          <cell r="M1833">
            <v>0.13913083740083276</v>
          </cell>
          <cell r="N1833">
            <v>0.13913083740083276</v>
          </cell>
          <cell r="O1833">
            <v>9589.9814488494849</v>
          </cell>
          <cell r="P1833">
            <v>26770.375173756398</v>
          </cell>
          <cell r="Q1833">
            <v>42321.242477295949</v>
          </cell>
          <cell r="R1833">
            <v>53728.294846658355</v>
          </cell>
          <cell r="S1833">
            <v>119727.91407196413</v>
          </cell>
          <cell r="T1833">
            <v>1355.6258888723892</v>
          </cell>
          <cell r="U1833">
            <v>1376.3111053260395</v>
          </cell>
          <cell r="V1833">
            <v>1416.7017202838167</v>
          </cell>
          <cell r="W1833">
            <v>1419.8208114182212</v>
          </cell>
          <cell r="X1833">
            <v>1526.801140434528</v>
          </cell>
          <cell r="Y1833">
            <v>869.5644201371141</v>
          </cell>
          <cell r="Z1833">
            <v>904.18762085736159</v>
          </cell>
          <cell r="AA1833">
            <v>939.24506681168657</v>
          </cell>
          <cell r="AB1833">
            <v>933.19778367875142</v>
          </cell>
          <cell r="AC1833">
            <v>949.48998415733092</v>
          </cell>
          <cell r="AD1833">
            <v>31.445871437512164</v>
          </cell>
          <cell r="AE1833">
            <v>43.822807564141044</v>
          </cell>
          <cell r="AF1833">
            <v>47.014664732335326</v>
          </cell>
          <cell r="AG1833">
            <v>46.871631613046411</v>
          </cell>
          <cell r="AH1833">
            <v>37.974786085166393</v>
          </cell>
        </row>
        <row r="1834">
          <cell r="B1834">
            <v>60631</v>
          </cell>
          <cell r="C1834" t="str">
            <v>MI</v>
          </cell>
          <cell r="D1834" t="str">
            <v>Investor Owned</v>
          </cell>
          <cell r="E1834">
            <v>3.0504454314927699E-2</v>
          </cell>
          <cell r="F1834">
            <v>1</v>
          </cell>
          <cell r="G1834">
            <v>7474.1088008767392</v>
          </cell>
          <cell r="H1834">
            <v>7474.1088008767392</v>
          </cell>
          <cell r="I1834">
            <v>11.608880937499999</v>
          </cell>
          <cell r="J1834">
            <v>34808.9</v>
          </cell>
          <cell r="K1834">
            <v>245517</v>
          </cell>
          <cell r="L1834">
            <v>32849</v>
          </cell>
          <cell r="M1834">
            <v>0.12313940965802267</v>
          </cell>
          <cell r="N1834">
            <v>0.12313940965802267</v>
          </cell>
          <cell r="O1834">
            <v>9589.9814488494849</v>
          </cell>
          <cell r="P1834">
            <v>26770.375173756398</v>
          </cell>
          <cell r="Q1834">
            <v>42321.242477295949</v>
          </cell>
          <cell r="R1834">
            <v>53728.294846658355</v>
          </cell>
          <cell r="S1834">
            <v>119727.91407196413</v>
          </cell>
          <cell r="T1834">
            <v>1355.6258888723892</v>
          </cell>
          <cell r="U1834">
            <v>1376.3111053260395</v>
          </cell>
          <cell r="V1834">
            <v>1416.7017202838167</v>
          </cell>
          <cell r="W1834">
            <v>1419.8208114182212</v>
          </cell>
          <cell r="X1834">
            <v>1526.801140434528</v>
          </cell>
          <cell r="Y1834">
            <v>869.5644201371141</v>
          </cell>
          <cell r="Z1834">
            <v>904.18762085736159</v>
          </cell>
          <cell r="AA1834">
            <v>939.24506681168657</v>
          </cell>
          <cell r="AB1834">
            <v>933.19778367875142</v>
          </cell>
          <cell r="AC1834">
            <v>949.48998415733092</v>
          </cell>
          <cell r="AD1834">
            <v>31.445871437512164</v>
          </cell>
          <cell r="AE1834">
            <v>43.822807564141044</v>
          </cell>
          <cell r="AF1834">
            <v>47.014664732335326</v>
          </cell>
          <cell r="AG1834">
            <v>46.871631613046411</v>
          </cell>
          <cell r="AH1834">
            <v>37.974786085166393</v>
          </cell>
        </row>
        <row r="1835">
          <cell r="B1835">
            <v>1366</v>
          </cell>
          <cell r="C1835" t="str">
            <v>MI</v>
          </cell>
          <cell r="D1835" t="str">
            <v>Municipal</v>
          </cell>
          <cell r="E1835">
            <v>3.0504454314927699E-2</v>
          </cell>
          <cell r="F1835">
            <v>1</v>
          </cell>
          <cell r="G1835">
            <v>7480.6763285024153</v>
          </cell>
          <cell r="H1835">
            <v>7480.6763285024153</v>
          </cell>
          <cell r="I1835">
            <v>11.608880937499999</v>
          </cell>
          <cell r="J1835">
            <v>18109</v>
          </cell>
          <cell r="K1835">
            <v>133171</v>
          </cell>
          <cell r="L1835">
            <v>17802</v>
          </cell>
          <cell r="M1835">
            <v>0.11736086999877976</v>
          </cell>
          <cell r="N1835">
            <v>0.11736086999877976</v>
          </cell>
          <cell r="O1835">
            <v>9589.9814488494849</v>
          </cell>
          <cell r="P1835">
            <v>26770.375173756398</v>
          </cell>
          <cell r="Q1835">
            <v>42321.242477295949</v>
          </cell>
          <cell r="R1835">
            <v>53728.294846658355</v>
          </cell>
          <cell r="S1835">
            <v>119727.91407196413</v>
          </cell>
          <cell r="T1835">
            <v>1355.6258888723892</v>
          </cell>
          <cell r="U1835">
            <v>1376.3111053260395</v>
          </cell>
          <cell r="V1835">
            <v>1416.7017202838167</v>
          </cell>
          <cell r="W1835">
            <v>1419.8208114182212</v>
          </cell>
          <cell r="X1835">
            <v>1526.801140434528</v>
          </cell>
          <cell r="Y1835">
            <v>869.5644201371141</v>
          </cell>
          <cell r="Z1835">
            <v>904.18762085736159</v>
          </cell>
          <cell r="AA1835">
            <v>939.24506681168657</v>
          </cell>
          <cell r="AB1835">
            <v>933.19778367875142</v>
          </cell>
          <cell r="AC1835">
            <v>949.48998415733092</v>
          </cell>
          <cell r="AD1835">
            <v>31.445871437512164</v>
          </cell>
          <cell r="AE1835">
            <v>43.822807564141044</v>
          </cell>
          <cell r="AF1835">
            <v>47.014664732335326</v>
          </cell>
          <cell r="AG1835">
            <v>46.871631613046411</v>
          </cell>
          <cell r="AH1835">
            <v>37.974786085166393</v>
          </cell>
        </row>
        <row r="1836">
          <cell r="B1836">
            <v>3384</v>
          </cell>
          <cell r="C1836" t="str">
            <v>MI</v>
          </cell>
          <cell r="D1836" t="str">
            <v>Municipal</v>
          </cell>
          <cell r="E1836">
            <v>3.0504454314927699E-2</v>
          </cell>
          <cell r="F1836">
            <v>0</v>
          </cell>
          <cell r="G1836">
            <v>0</v>
          </cell>
          <cell r="H1836">
            <v>2681.7024184260026</v>
          </cell>
          <cell r="I1836">
            <v>11.608880937499999</v>
          </cell>
          <cell r="J1836">
            <v>0</v>
          </cell>
          <cell r="K1836">
            <v>0</v>
          </cell>
          <cell r="L1836">
            <v>0</v>
          </cell>
          <cell r="M1836">
            <v>0</v>
          </cell>
          <cell r="N1836">
            <v>4.5335569843279203E-2</v>
          </cell>
          <cell r="O1836">
            <v>9589.9814488494849</v>
          </cell>
          <cell r="P1836">
            <v>26770.375173756398</v>
          </cell>
          <cell r="Q1836">
            <v>42321.242477295949</v>
          </cell>
          <cell r="R1836">
            <v>53728.294846658355</v>
          </cell>
          <cell r="S1836">
            <v>119727.91407196413</v>
          </cell>
          <cell r="T1836">
            <v>1355.6258888723892</v>
          </cell>
          <cell r="U1836">
            <v>1376.3111053260395</v>
          </cell>
          <cell r="V1836">
            <v>1416.7017202838167</v>
          </cell>
          <cell r="W1836">
            <v>1419.8208114182212</v>
          </cell>
          <cell r="X1836">
            <v>1526.801140434528</v>
          </cell>
          <cell r="Y1836">
            <v>869.5644201371141</v>
          </cell>
          <cell r="Z1836">
            <v>904.18762085736159</v>
          </cell>
          <cell r="AA1836">
            <v>939.24506681168657</v>
          </cell>
          <cell r="AB1836">
            <v>933.19778367875142</v>
          </cell>
          <cell r="AC1836">
            <v>949.48998415733092</v>
          </cell>
          <cell r="AD1836">
            <v>31.445871437512164</v>
          </cell>
          <cell r="AE1836">
            <v>43.822807564141044</v>
          </cell>
          <cell r="AF1836">
            <v>47.014664732335326</v>
          </cell>
          <cell r="AG1836">
            <v>46.871631613046411</v>
          </cell>
          <cell r="AH1836">
            <v>37.974786085166393</v>
          </cell>
        </row>
        <row r="1837">
          <cell r="B1837">
            <v>4562</v>
          </cell>
          <cell r="C1837" t="str">
            <v>MI</v>
          </cell>
          <cell r="D1837" t="str">
            <v>Municipal</v>
          </cell>
          <cell r="E1837">
            <v>3.0504454314927699E-2</v>
          </cell>
          <cell r="F1837">
            <v>0</v>
          </cell>
          <cell r="G1837">
            <v>0</v>
          </cell>
          <cell r="H1837">
            <v>2681.7024184260026</v>
          </cell>
          <cell r="I1837">
            <v>11.608880937499999</v>
          </cell>
          <cell r="J1837">
            <v>0</v>
          </cell>
          <cell r="K1837">
            <v>0</v>
          </cell>
          <cell r="L1837">
            <v>0</v>
          </cell>
          <cell r="M1837">
            <v>0</v>
          </cell>
          <cell r="N1837">
            <v>4.5335569843279203E-2</v>
          </cell>
          <cell r="O1837">
            <v>9589.9814488494849</v>
          </cell>
          <cell r="P1837">
            <v>26770.375173756398</v>
          </cell>
          <cell r="Q1837">
            <v>42321.242477295949</v>
          </cell>
          <cell r="R1837">
            <v>53728.294846658355</v>
          </cell>
          <cell r="S1837">
            <v>119727.91407196413</v>
          </cell>
          <cell r="T1837">
            <v>1355.6258888723892</v>
          </cell>
          <cell r="U1837">
            <v>1376.3111053260395</v>
          </cell>
          <cell r="V1837">
            <v>1416.7017202838167</v>
          </cell>
          <cell r="W1837">
            <v>1419.8208114182212</v>
          </cell>
          <cell r="X1837">
            <v>1526.801140434528</v>
          </cell>
          <cell r="Y1837">
            <v>869.5644201371141</v>
          </cell>
          <cell r="Z1837">
            <v>904.18762085736159</v>
          </cell>
          <cell r="AA1837">
            <v>939.24506681168657</v>
          </cell>
          <cell r="AB1837">
            <v>933.19778367875142</v>
          </cell>
          <cell r="AC1837">
            <v>949.48998415733092</v>
          </cell>
          <cell r="AD1837">
            <v>31.445871437512164</v>
          </cell>
          <cell r="AE1837">
            <v>43.822807564141044</v>
          </cell>
          <cell r="AF1837">
            <v>47.014664732335326</v>
          </cell>
          <cell r="AG1837">
            <v>46.871631613046411</v>
          </cell>
          <cell r="AH1837">
            <v>37.974786085166393</v>
          </cell>
        </row>
        <row r="1838">
          <cell r="B1838">
            <v>4604</v>
          </cell>
          <cell r="C1838" t="str">
            <v>MI</v>
          </cell>
          <cell r="D1838" t="str">
            <v>Municipal</v>
          </cell>
          <cell r="E1838">
            <v>3.0504454314927699E-2</v>
          </cell>
          <cell r="F1838">
            <v>1</v>
          </cell>
          <cell r="G1838">
            <v>6087.0870870870867</v>
          </cell>
          <cell r="H1838">
            <v>6087.0870870870867</v>
          </cell>
          <cell r="I1838">
            <v>11.608880937499999</v>
          </cell>
          <cell r="J1838">
            <v>1275</v>
          </cell>
          <cell r="K1838">
            <v>8108</v>
          </cell>
          <cell r="L1838">
            <v>1332</v>
          </cell>
          <cell r="M1838">
            <v>0.13436650802849037</v>
          </cell>
          <cell r="N1838">
            <v>0.13436650802849037</v>
          </cell>
          <cell r="O1838">
            <v>9589.9814488494849</v>
          </cell>
          <cell r="P1838">
            <v>26770.375173756398</v>
          </cell>
          <cell r="Q1838">
            <v>42321.242477295949</v>
          </cell>
          <cell r="R1838">
            <v>53728.294846658355</v>
          </cell>
          <cell r="S1838">
            <v>119727.91407196413</v>
          </cell>
          <cell r="T1838">
            <v>1355.6258888723892</v>
          </cell>
          <cell r="U1838">
            <v>1376.3111053260395</v>
          </cell>
          <cell r="V1838">
            <v>1416.7017202838167</v>
          </cell>
          <cell r="W1838">
            <v>1419.8208114182212</v>
          </cell>
          <cell r="X1838">
            <v>1526.801140434528</v>
          </cell>
          <cell r="Y1838">
            <v>869.5644201371141</v>
          </cell>
          <cell r="Z1838">
            <v>904.18762085736159</v>
          </cell>
          <cell r="AA1838">
            <v>939.24506681168657</v>
          </cell>
          <cell r="AB1838">
            <v>933.19778367875142</v>
          </cell>
          <cell r="AC1838">
            <v>949.48998415733092</v>
          </cell>
          <cell r="AD1838">
            <v>31.445871437512164</v>
          </cell>
          <cell r="AE1838">
            <v>43.822807564141044</v>
          </cell>
          <cell r="AF1838">
            <v>47.014664732335326</v>
          </cell>
          <cell r="AG1838">
            <v>46.871631613046411</v>
          </cell>
          <cell r="AH1838">
            <v>37.974786085166393</v>
          </cell>
        </row>
        <row r="1839">
          <cell r="B1839">
            <v>5343</v>
          </cell>
          <cell r="C1839" t="str">
            <v>MI</v>
          </cell>
          <cell r="D1839" t="str">
            <v>Municipal</v>
          </cell>
          <cell r="E1839">
            <v>3.0504454314927699E-2</v>
          </cell>
          <cell r="F1839">
            <v>0</v>
          </cell>
          <cell r="G1839">
            <v>0</v>
          </cell>
          <cell r="H1839">
            <v>2681.7024184260026</v>
          </cell>
          <cell r="I1839">
            <v>11.608880937499999</v>
          </cell>
          <cell r="J1839">
            <v>0</v>
          </cell>
          <cell r="K1839">
            <v>0</v>
          </cell>
          <cell r="L1839">
            <v>0</v>
          </cell>
          <cell r="M1839">
            <v>0</v>
          </cell>
          <cell r="N1839">
            <v>4.5335569843279203E-2</v>
          </cell>
          <cell r="O1839">
            <v>9589.9814488494849</v>
          </cell>
          <cell r="P1839">
            <v>26770.375173756398</v>
          </cell>
          <cell r="Q1839">
            <v>42321.242477295949</v>
          </cell>
          <cell r="R1839">
            <v>53728.294846658355</v>
          </cell>
          <cell r="S1839">
            <v>119727.91407196413</v>
          </cell>
          <cell r="T1839">
            <v>1355.6258888723892</v>
          </cell>
          <cell r="U1839">
            <v>1376.3111053260395</v>
          </cell>
          <cell r="V1839">
            <v>1416.7017202838167</v>
          </cell>
          <cell r="W1839">
            <v>1419.8208114182212</v>
          </cell>
          <cell r="X1839">
            <v>1526.801140434528</v>
          </cell>
          <cell r="Y1839">
            <v>869.5644201371141</v>
          </cell>
          <cell r="Z1839">
            <v>904.18762085736159</v>
          </cell>
          <cell r="AA1839">
            <v>939.24506681168657</v>
          </cell>
          <cell r="AB1839">
            <v>933.19778367875142</v>
          </cell>
          <cell r="AC1839">
            <v>949.48998415733092</v>
          </cell>
          <cell r="AD1839">
            <v>31.445871437512164</v>
          </cell>
          <cell r="AE1839">
            <v>43.822807564141044</v>
          </cell>
          <cell r="AF1839">
            <v>47.014664732335326</v>
          </cell>
          <cell r="AG1839">
            <v>46.871631613046411</v>
          </cell>
          <cell r="AH1839">
            <v>37.974786085166393</v>
          </cell>
        </row>
        <row r="1840">
          <cell r="B1840">
            <v>5630</v>
          </cell>
          <cell r="C1840" t="str">
            <v>MI</v>
          </cell>
          <cell r="D1840" t="str">
            <v>Municipal</v>
          </cell>
          <cell r="E1840">
            <v>3.0504454314927699E-2</v>
          </cell>
          <cell r="F1840">
            <v>0</v>
          </cell>
          <cell r="G1840">
            <v>0</v>
          </cell>
          <cell r="H1840">
            <v>2681.7024184260026</v>
          </cell>
          <cell r="I1840">
            <v>11.608880937499999</v>
          </cell>
          <cell r="J1840">
            <v>0</v>
          </cell>
          <cell r="K1840">
            <v>0</v>
          </cell>
          <cell r="L1840">
            <v>0</v>
          </cell>
          <cell r="M1840">
            <v>0</v>
          </cell>
          <cell r="N1840">
            <v>4.5335569843279203E-2</v>
          </cell>
          <cell r="O1840">
            <v>9589.9814488494849</v>
          </cell>
          <cell r="P1840">
            <v>26770.375173756398</v>
          </cell>
          <cell r="Q1840">
            <v>42321.242477295949</v>
          </cell>
          <cell r="R1840">
            <v>53728.294846658355</v>
          </cell>
          <cell r="S1840">
            <v>119727.91407196413</v>
          </cell>
          <cell r="T1840">
            <v>1355.6258888723892</v>
          </cell>
          <cell r="U1840">
            <v>1376.3111053260395</v>
          </cell>
          <cell r="V1840">
            <v>1416.7017202838167</v>
          </cell>
          <cell r="W1840">
            <v>1419.8208114182212</v>
          </cell>
          <cell r="X1840">
            <v>1526.801140434528</v>
          </cell>
          <cell r="Y1840">
            <v>869.5644201371141</v>
          </cell>
          <cell r="Z1840">
            <v>904.18762085736159</v>
          </cell>
          <cell r="AA1840">
            <v>939.24506681168657</v>
          </cell>
          <cell r="AB1840">
            <v>933.19778367875142</v>
          </cell>
          <cell r="AC1840">
            <v>949.48998415733092</v>
          </cell>
          <cell r="AD1840">
            <v>31.445871437512164</v>
          </cell>
          <cell r="AE1840">
            <v>43.822807564141044</v>
          </cell>
          <cell r="AF1840">
            <v>47.014664732335326</v>
          </cell>
          <cell r="AG1840">
            <v>46.871631613046411</v>
          </cell>
          <cell r="AH1840">
            <v>37.974786085166393</v>
          </cell>
        </row>
        <row r="1841">
          <cell r="B1841">
            <v>24558</v>
          </cell>
          <cell r="C1841" t="str">
            <v>MI</v>
          </cell>
          <cell r="D1841" t="str">
            <v>Municipal</v>
          </cell>
          <cell r="E1841">
            <v>0.19747980330172113</v>
          </cell>
          <cell r="F1841">
            <v>0</v>
          </cell>
          <cell r="G1841">
            <v>0</v>
          </cell>
          <cell r="H1841">
            <v>2681.7024184260026</v>
          </cell>
          <cell r="I1841">
            <v>11.608880937499999</v>
          </cell>
          <cell r="J1841">
            <v>0</v>
          </cell>
          <cell r="K1841">
            <v>0</v>
          </cell>
          <cell r="L1841">
            <v>0</v>
          </cell>
          <cell r="M1841">
            <v>0</v>
          </cell>
          <cell r="N1841">
            <v>4.5335569843279203E-2</v>
          </cell>
          <cell r="O1841">
            <v>9589.9814488494849</v>
          </cell>
          <cell r="P1841">
            <v>26770.375173756398</v>
          </cell>
          <cell r="Q1841">
            <v>42321.242477295949</v>
          </cell>
          <cell r="R1841">
            <v>53728.294846658355</v>
          </cell>
          <cell r="S1841">
            <v>119727.91407196413</v>
          </cell>
          <cell r="T1841">
            <v>1355.6258888723892</v>
          </cell>
          <cell r="U1841">
            <v>1376.3111053260395</v>
          </cell>
          <cell r="V1841">
            <v>1416.7017202838167</v>
          </cell>
          <cell r="W1841">
            <v>1419.8208114182212</v>
          </cell>
          <cell r="X1841">
            <v>1526.801140434528</v>
          </cell>
          <cell r="Y1841">
            <v>869.5644201371141</v>
          </cell>
          <cell r="Z1841">
            <v>904.18762085736159</v>
          </cell>
          <cell r="AA1841">
            <v>939.24506681168657</v>
          </cell>
          <cell r="AB1841">
            <v>933.19778367875142</v>
          </cell>
          <cell r="AC1841">
            <v>949.48998415733092</v>
          </cell>
          <cell r="AD1841">
            <v>31.445871437512164</v>
          </cell>
          <cell r="AE1841">
            <v>43.822807564141044</v>
          </cell>
          <cell r="AF1841">
            <v>47.014664732335326</v>
          </cell>
          <cell r="AG1841">
            <v>46.871631613046411</v>
          </cell>
          <cell r="AH1841">
            <v>37.974786085166393</v>
          </cell>
        </row>
        <row r="1842">
          <cell r="B1842">
            <v>7265</v>
          </cell>
          <cell r="C1842" t="str">
            <v>MI</v>
          </cell>
          <cell r="D1842" t="str">
            <v>Municipal</v>
          </cell>
          <cell r="E1842">
            <v>3.0504454314927699E-2</v>
          </cell>
          <cell r="F1842">
            <v>1</v>
          </cell>
          <cell r="G1842">
            <v>6593.2733672272198</v>
          </cell>
          <cell r="H1842">
            <v>6593.2733672272198</v>
          </cell>
          <cell r="I1842">
            <v>11.608880937499999</v>
          </cell>
          <cell r="J1842">
            <v>2251.6999999999998</v>
          </cell>
          <cell r="K1842">
            <v>16859</v>
          </cell>
          <cell r="L1842">
            <v>2557</v>
          </cell>
          <cell r="M1842">
            <v>0.11243211918344802</v>
          </cell>
          <cell r="N1842">
            <v>0.11243211918344802</v>
          </cell>
          <cell r="O1842">
            <v>9589.9814488494849</v>
          </cell>
          <cell r="P1842">
            <v>26770.375173756398</v>
          </cell>
          <cell r="Q1842">
            <v>42321.242477295949</v>
          </cell>
          <cell r="R1842">
            <v>53728.294846658355</v>
          </cell>
          <cell r="S1842">
            <v>119727.91407196413</v>
          </cell>
          <cell r="T1842">
            <v>1355.6258888723892</v>
          </cell>
          <cell r="U1842">
            <v>1376.3111053260395</v>
          </cell>
          <cell r="V1842">
            <v>1416.7017202838167</v>
          </cell>
          <cell r="W1842">
            <v>1419.8208114182212</v>
          </cell>
          <cell r="X1842">
            <v>1526.801140434528</v>
          </cell>
          <cell r="Y1842">
            <v>869.5644201371141</v>
          </cell>
          <cell r="Z1842">
            <v>904.18762085736159</v>
          </cell>
          <cell r="AA1842">
            <v>939.24506681168657</v>
          </cell>
          <cell r="AB1842">
            <v>933.19778367875142</v>
          </cell>
          <cell r="AC1842">
            <v>949.48998415733092</v>
          </cell>
          <cell r="AD1842">
            <v>31.445871437512164</v>
          </cell>
          <cell r="AE1842">
            <v>43.822807564141044</v>
          </cell>
          <cell r="AF1842">
            <v>47.014664732335326</v>
          </cell>
          <cell r="AG1842">
            <v>46.871631613046411</v>
          </cell>
          <cell r="AH1842">
            <v>37.974786085166393</v>
          </cell>
        </row>
        <row r="1843">
          <cell r="B1843">
            <v>7483</v>
          </cell>
          <cell r="C1843" t="str">
            <v>MI</v>
          </cell>
          <cell r="D1843" t="str">
            <v>Municipal</v>
          </cell>
          <cell r="E1843">
            <v>3.0504454314927699E-2</v>
          </cell>
          <cell r="F1843">
            <v>1</v>
          </cell>
          <cell r="G1843">
            <v>7126.70140779342</v>
          </cell>
          <cell r="H1843">
            <v>7126.70140779342</v>
          </cell>
          <cell r="I1843">
            <v>11.608880937499999</v>
          </cell>
          <cell r="J1843">
            <v>12718.8</v>
          </cell>
          <cell r="K1843">
            <v>91628</v>
          </cell>
          <cell r="L1843">
            <v>12857</v>
          </cell>
          <cell r="M1843">
            <v>0.11926196592132045</v>
          </cell>
          <cell r="N1843">
            <v>0.11926196592132045</v>
          </cell>
          <cell r="O1843">
            <v>9589.9814488494849</v>
          </cell>
          <cell r="P1843">
            <v>26770.375173756398</v>
          </cell>
          <cell r="Q1843">
            <v>42321.242477295949</v>
          </cell>
          <cell r="R1843">
            <v>53728.294846658355</v>
          </cell>
          <cell r="S1843">
            <v>119727.91407196413</v>
          </cell>
          <cell r="T1843">
            <v>1355.6258888723892</v>
          </cell>
          <cell r="U1843">
            <v>1376.3111053260395</v>
          </cell>
          <cell r="V1843">
            <v>1416.7017202838167</v>
          </cell>
          <cell r="W1843">
            <v>1419.8208114182212</v>
          </cell>
          <cell r="X1843">
            <v>1526.801140434528</v>
          </cell>
          <cell r="Y1843">
            <v>869.5644201371141</v>
          </cell>
          <cell r="Z1843">
            <v>904.18762085736159</v>
          </cell>
          <cell r="AA1843">
            <v>939.24506681168657</v>
          </cell>
          <cell r="AB1843">
            <v>933.19778367875142</v>
          </cell>
          <cell r="AC1843">
            <v>949.48998415733092</v>
          </cell>
          <cell r="AD1843">
            <v>31.445871437512164</v>
          </cell>
          <cell r="AE1843">
            <v>43.822807564141044</v>
          </cell>
          <cell r="AF1843">
            <v>47.014664732335326</v>
          </cell>
          <cell r="AG1843">
            <v>46.871631613046411</v>
          </cell>
          <cell r="AH1843">
            <v>37.974786085166393</v>
          </cell>
        </row>
        <row r="1844">
          <cell r="B1844">
            <v>8083</v>
          </cell>
          <cell r="C1844" t="str">
            <v>MI</v>
          </cell>
          <cell r="D1844" t="str">
            <v>Municipal</v>
          </cell>
          <cell r="E1844">
            <v>3.0504454314927699E-2</v>
          </cell>
          <cell r="F1844">
            <v>0</v>
          </cell>
          <cell r="G1844">
            <v>0</v>
          </cell>
          <cell r="H1844">
            <v>2681.7024184260026</v>
          </cell>
          <cell r="I1844">
            <v>11.608880937499999</v>
          </cell>
          <cell r="J1844">
            <v>0</v>
          </cell>
          <cell r="K1844">
            <v>0</v>
          </cell>
          <cell r="L1844">
            <v>0</v>
          </cell>
          <cell r="M1844">
            <v>0</v>
          </cell>
          <cell r="N1844">
            <v>4.5335569843279203E-2</v>
          </cell>
          <cell r="O1844">
            <v>9589.9814488494849</v>
          </cell>
          <cell r="P1844">
            <v>26770.375173756398</v>
          </cell>
          <cell r="Q1844">
            <v>42321.242477295949</v>
          </cell>
          <cell r="R1844">
            <v>53728.294846658355</v>
          </cell>
          <cell r="S1844">
            <v>119727.91407196413</v>
          </cell>
          <cell r="T1844">
            <v>1355.6258888723892</v>
          </cell>
          <cell r="U1844">
            <v>1376.3111053260395</v>
          </cell>
          <cell r="V1844">
            <v>1416.7017202838167</v>
          </cell>
          <cell r="W1844">
            <v>1419.8208114182212</v>
          </cell>
          <cell r="X1844">
            <v>1526.801140434528</v>
          </cell>
          <cell r="Y1844">
            <v>869.5644201371141</v>
          </cell>
          <cell r="Z1844">
            <v>904.18762085736159</v>
          </cell>
          <cell r="AA1844">
            <v>939.24506681168657</v>
          </cell>
          <cell r="AB1844">
            <v>933.19778367875142</v>
          </cell>
          <cell r="AC1844">
            <v>949.48998415733092</v>
          </cell>
          <cell r="AD1844">
            <v>31.445871437512164</v>
          </cell>
          <cell r="AE1844">
            <v>43.822807564141044</v>
          </cell>
          <cell r="AF1844">
            <v>47.014664732335326</v>
          </cell>
          <cell r="AG1844">
            <v>46.871631613046411</v>
          </cell>
          <cell r="AH1844">
            <v>37.974786085166393</v>
          </cell>
        </row>
        <row r="1845">
          <cell r="B1845">
            <v>8205</v>
          </cell>
          <cell r="C1845" t="str">
            <v>MI</v>
          </cell>
          <cell r="D1845" t="str">
            <v>Municipal</v>
          </cell>
          <cell r="E1845">
            <v>3.0504454314927699E-2</v>
          </cell>
          <cell r="F1845">
            <v>0</v>
          </cell>
          <cell r="G1845">
            <v>0</v>
          </cell>
          <cell r="H1845">
            <v>2681.7024184260026</v>
          </cell>
          <cell r="I1845">
            <v>11.608880937499999</v>
          </cell>
          <cell r="J1845">
            <v>0</v>
          </cell>
          <cell r="K1845">
            <v>0</v>
          </cell>
          <cell r="L1845">
            <v>0</v>
          </cell>
          <cell r="M1845">
            <v>0</v>
          </cell>
          <cell r="N1845">
            <v>4.5335569843279203E-2</v>
          </cell>
          <cell r="O1845">
            <v>9589.9814488494849</v>
          </cell>
          <cell r="P1845">
            <v>26770.375173756398</v>
          </cell>
          <cell r="Q1845">
            <v>42321.242477295949</v>
          </cell>
          <cell r="R1845">
            <v>53728.294846658355</v>
          </cell>
          <cell r="S1845">
            <v>119727.91407196413</v>
          </cell>
          <cell r="T1845">
            <v>1355.6258888723892</v>
          </cell>
          <cell r="U1845">
            <v>1376.3111053260395</v>
          </cell>
          <cell r="V1845">
            <v>1416.7017202838167</v>
          </cell>
          <cell r="W1845">
            <v>1419.8208114182212</v>
          </cell>
          <cell r="X1845">
            <v>1526.801140434528</v>
          </cell>
          <cell r="Y1845">
            <v>869.5644201371141</v>
          </cell>
          <cell r="Z1845">
            <v>904.18762085736159</v>
          </cell>
          <cell r="AA1845">
            <v>939.24506681168657</v>
          </cell>
          <cell r="AB1845">
            <v>933.19778367875142</v>
          </cell>
          <cell r="AC1845">
            <v>949.48998415733092</v>
          </cell>
          <cell r="AD1845">
            <v>31.445871437512164</v>
          </cell>
          <cell r="AE1845">
            <v>43.822807564141044</v>
          </cell>
          <cell r="AF1845">
            <v>47.014664732335326</v>
          </cell>
          <cell r="AG1845">
            <v>46.871631613046411</v>
          </cell>
          <cell r="AH1845">
            <v>37.974786085166393</v>
          </cell>
        </row>
        <row r="1846">
          <cell r="B1846">
            <v>8723</v>
          </cell>
          <cell r="C1846" t="str">
            <v>MI</v>
          </cell>
          <cell r="D1846" t="str">
            <v>Municipal</v>
          </cell>
          <cell r="E1846">
            <v>3.0504454314927699E-2</v>
          </cell>
          <cell r="F1846">
            <v>1</v>
          </cell>
          <cell r="G1846">
            <v>7233.0766439543604</v>
          </cell>
          <cell r="H1846">
            <v>7233.0766439543604</v>
          </cell>
          <cell r="I1846">
            <v>11.608880937499999</v>
          </cell>
          <cell r="J1846">
            <v>21964</v>
          </cell>
          <cell r="K1846">
            <v>179402</v>
          </cell>
          <cell r="L1846">
            <v>24803</v>
          </cell>
          <cell r="M1846">
            <v>0.10316930197704735</v>
          </cell>
          <cell r="N1846">
            <v>0.10316930197704735</v>
          </cell>
          <cell r="O1846">
            <v>9589.9814488494849</v>
          </cell>
          <cell r="P1846">
            <v>26770.375173756398</v>
          </cell>
          <cell r="Q1846">
            <v>42321.242477295949</v>
          </cell>
          <cell r="R1846">
            <v>53728.294846658355</v>
          </cell>
          <cell r="S1846">
            <v>119727.91407196413</v>
          </cell>
          <cell r="T1846">
            <v>1355.6258888723892</v>
          </cell>
          <cell r="U1846">
            <v>1376.3111053260395</v>
          </cell>
          <cell r="V1846">
            <v>1416.7017202838167</v>
          </cell>
          <cell r="W1846">
            <v>1419.8208114182212</v>
          </cell>
          <cell r="X1846">
            <v>1526.801140434528</v>
          </cell>
          <cell r="Y1846">
            <v>869.5644201371141</v>
          </cell>
          <cell r="Z1846">
            <v>904.18762085736159</v>
          </cell>
          <cell r="AA1846">
            <v>939.24506681168657</v>
          </cell>
          <cell r="AB1846">
            <v>933.19778367875142</v>
          </cell>
          <cell r="AC1846">
            <v>949.48998415733092</v>
          </cell>
          <cell r="AD1846">
            <v>31.445871437512164</v>
          </cell>
          <cell r="AE1846">
            <v>43.822807564141044</v>
          </cell>
          <cell r="AF1846">
            <v>47.014664732335326</v>
          </cell>
          <cell r="AG1846">
            <v>46.871631613046411</v>
          </cell>
          <cell r="AH1846">
            <v>37.974786085166393</v>
          </cell>
        </row>
        <row r="1847">
          <cell r="B1847">
            <v>10704</v>
          </cell>
          <cell r="C1847" t="str">
            <v>MI</v>
          </cell>
          <cell r="D1847" t="str">
            <v>Municipal</v>
          </cell>
          <cell r="E1847">
            <v>0.20088543496077743</v>
          </cell>
          <cell r="F1847">
            <v>1</v>
          </cell>
          <cell r="G1847">
            <v>6826.3129862912192</v>
          </cell>
          <cell r="H1847">
            <v>6826.3129862912192</v>
          </cell>
          <cell r="I1847">
            <v>11.608880937499999</v>
          </cell>
          <cell r="J1847">
            <v>97182</v>
          </cell>
          <cell r="K1847">
            <v>589575</v>
          </cell>
          <cell r="L1847">
            <v>86368</v>
          </cell>
          <cell r="M1847">
            <v>0.14442669728919985</v>
          </cell>
          <cell r="N1847">
            <v>0.14442669728919985</v>
          </cell>
          <cell r="O1847">
            <v>9589.9814488494849</v>
          </cell>
          <cell r="P1847">
            <v>26770.375173756398</v>
          </cell>
          <cell r="Q1847">
            <v>42321.242477295949</v>
          </cell>
          <cell r="R1847">
            <v>53728.294846658355</v>
          </cell>
          <cell r="S1847">
            <v>119727.91407196413</v>
          </cell>
          <cell r="T1847">
            <v>1355.6258888723892</v>
          </cell>
          <cell r="U1847">
            <v>1376.3111053260395</v>
          </cell>
          <cell r="V1847">
            <v>1416.7017202838167</v>
          </cell>
          <cell r="W1847">
            <v>1419.8208114182212</v>
          </cell>
          <cell r="X1847">
            <v>1526.801140434528</v>
          </cell>
          <cell r="Y1847">
            <v>869.5644201371141</v>
          </cell>
          <cell r="Z1847">
            <v>904.18762085736159</v>
          </cell>
          <cell r="AA1847">
            <v>939.24506681168657</v>
          </cell>
          <cell r="AB1847">
            <v>933.19778367875142</v>
          </cell>
          <cell r="AC1847">
            <v>949.48998415733092</v>
          </cell>
          <cell r="AD1847">
            <v>31.445871437512164</v>
          </cell>
          <cell r="AE1847">
            <v>43.822807564141044</v>
          </cell>
          <cell r="AF1847">
            <v>47.014664732335326</v>
          </cell>
          <cell r="AG1847">
            <v>46.871631613046411</v>
          </cell>
          <cell r="AH1847">
            <v>37.974786085166393</v>
          </cell>
        </row>
        <row r="1848">
          <cell r="B1848">
            <v>11268</v>
          </cell>
          <cell r="C1848" t="str">
            <v>MI</v>
          </cell>
          <cell r="D1848" t="str">
            <v>Municipal</v>
          </cell>
          <cell r="E1848">
            <v>3.0504454314927699E-2</v>
          </cell>
          <cell r="F1848">
            <v>0</v>
          </cell>
          <cell r="G1848">
            <v>0</v>
          </cell>
          <cell r="H1848">
            <v>2681.7024184260026</v>
          </cell>
          <cell r="I1848">
            <v>11.608880937499999</v>
          </cell>
          <cell r="J1848">
            <v>0</v>
          </cell>
          <cell r="K1848">
            <v>0</v>
          </cell>
          <cell r="L1848">
            <v>0</v>
          </cell>
          <cell r="M1848">
            <v>0</v>
          </cell>
          <cell r="N1848">
            <v>4.5335569843279203E-2</v>
          </cell>
          <cell r="O1848">
            <v>9589.9814488494849</v>
          </cell>
          <cell r="P1848">
            <v>26770.375173756398</v>
          </cell>
          <cell r="Q1848">
            <v>42321.242477295949</v>
          </cell>
          <cell r="R1848">
            <v>53728.294846658355</v>
          </cell>
          <cell r="S1848">
            <v>119727.91407196413</v>
          </cell>
          <cell r="T1848">
            <v>1355.6258888723892</v>
          </cell>
          <cell r="U1848">
            <v>1376.3111053260395</v>
          </cell>
          <cell r="V1848">
            <v>1416.7017202838167</v>
          </cell>
          <cell r="W1848">
            <v>1419.8208114182212</v>
          </cell>
          <cell r="X1848">
            <v>1526.801140434528</v>
          </cell>
          <cell r="Y1848">
            <v>869.5644201371141</v>
          </cell>
          <cell r="Z1848">
            <v>904.18762085736159</v>
          </cell>
          <cell r="AA1848">
            <v>939.24506681168657</v>
          </cell>
          <cell r="AB1848">
            <v>933.19778367875142</v>
          </cell>
          <cell r="AC1848">
            <v>949.48998415733092</v>
          </cell>
          <cell r="AD1848">
            <v>31.445871437512164</v>
          </cell>
          <cell r="AE1848">
            <v>43.822807564141044</v>
          </cell>
          <cell r="AF1848">
            <v>47.014664732335326</v>
          </cell>
          <cell r="AG1848">
            <v>46.871631613046411</v>
          </cell>
          <cell r="AH1848">
            <v>37.974786085166393</v>
          </cell>
        </row>
        <row r="1849">
          <cell r="B1849">
            <v>11701</v>
          </cell>
          <cell r="C1849" t="str">
            <v>MI</v>
          </cell>
          <cell r="D1849" t="str">
            <v>Municipal</v>
          </cell>
          <cell r="E1849">
            <v>0.19733198688678141</v>
          </cell>
          <cell r="F1849">
            <v>1</v>
          </cell>
          <cell r="G1849">
            <v>6662.4056166379651</v>
          </cell>
          <cell r="H1849">
            <v>6662.4056166379651</v>
          </cell>
          <cell r="I1849">
            <v>11.608880937499999</v>
          </cell>
          <cell r="J1849">
            <v>15589.5</v>
          </cell>
          <cell r="K1849">
            <v>100589</v>
          </cell>
          <cell r="L1849">
            <v>15098</v>
          </cell>
          <cell r="M1849">
            <v>0.13407280505092506</v>
          </cell>
          <cell r="N1849">
            <v>0.13407280505092506</v>
          </cell>
          <cell r="O1849">
            <v>9589.9814488494849</v>
          </cell>
          <cell r="P1849">
            <v>26770.375173756398</v>
          </cell>
          <cell r="Q1849">
            <v>42321.242477295949</v>
          </cell>
          <cell r="R1849">
            <v>53728.294846658355</v>
          </cell>
          <cell r="S1849">
            <v>119727.91407196413</v>
          </cell>
          <cell r="T1849">
            <v>1355.6258888723892</v>
          </cell>
          <cell r="U1849">
            <v>1376.3111053260395</v>
          </cell>
          <cell r="V1849">
            <v>1416.7017202838167</v>
          </cell>
          <cell r="W1849">
            <v>1419.8208114182212</v>
          </cell>
          <cell r="X1849">
            <v>1526.801140434528</v>
          </cell>
          <cell r="Y1849">
            <v>869.5644201371141</v>
          </cell>
          <cell r="Z1849">
            <v>904.18762085736159</v>
          </cell>
          <cell r="AA1849">
            <v>939.24506681168657</v>
          </cell>
          <cell r="AB1849">
            <v>933.19778367875142</v>
          </cell>
          <cell r="AC1849">
            <v>949.48998415733092</v>
          </cell>
          <cell r="AD1849">
            <v>31.445871437512164</v>
          </cell>
          <cell r="AE1849">
            <v>43.822807564141044</v>
          </cell>
          <cell r="AF1849">
            <v>47.014664732335326</v>
          </cell>
          <cell r="AG1849">
            <v>46.871631613046411</v>
          </cell>
          <cell r="AH1849">
            <v>37.974786085166393</v>
          </cell>
        </row>
        <row r="1850">
          <cell r="B1850">
            <v>11713</v>
          </cell>
          <cell r="C1850" t="str">
            <v>MI</v>
          </cell>
          <cell r="D1850" t="str">
            <v>Municipal</v>
          </cell>
          <cell r="E1850">
            <v>3.0504454314927699E-2</v>
          </cell>
          <cell r="F1850">
            <v>0</v>
          </cell>
          <cell r="G1850">
            <v>0</v>
          </cell>
          <cell r="H1850">
            <v>2681.7024184260026</v>
          </cell>
          <cell r="I1850">
            <v>11.608880937499999</v>
          </cell>
          <cell r="J1850">
            <v>0</v>
          </cell>
          <cell r="K1850">
            <v>0</v>
          </cell>
          <cell r="L1850">
            <v>0</v>
          </cell>
          <cell r="M1850">
            <v>0</v>
          </cell>
          <cell r="N1850">
            <v>4.5335569843279203E-2</v>
          </cell>
          <cell r="O1850">
            <v>9589.9814488494849</v>
          </cell>
          <cell r="P1850">
            <v>26770.375173756398</v>
          </cell>
          <cell r="Q1850">
            <v>42321.242477295949</v>
          </cell>
          <cell r="R1850">
            <v>53728.294846658355</v>
          </cell>
          <cell r="S1850">
            <v>119727.91407196413</v>
          </cell>
          <cell r="T1850">
            <v>1355.6258888723892</v>
          </cell>
          <cell r="U1850">
            <v>1376.3111053260395</v>
          </cell>
          <cell r="V1850">
            <v>1416.7017202838167</v>
          </cell>
          <cell r="W1850">
            <v>1419.8208114182212</v>
          </cell>
          <cell r="X1850">
            <v>1526.801140434528</v>
          </cell>
          <cell r="Y1850">
            <v>869.5644201371141</v>
          </cell>
          <cell r="Z1850">
            <v>904.18762085736159</v>
          </cell>
          <cell r="AA1850">
            <v>939.24506681168657</v>
          </cell>
          <cell r="AB1850">
            <v>933.19778367875142</v>
          </cell>
          <cell r="AC1850">
            <v>949.48998415733092</v>
          </cell>
          <cell r="AD1850">
            <v>31.445871437512164</v>
          </cell>
          <cell r="AE1850">
            <v>43.822807564141044</v>
          </cell>
          <cell r="AF1850">
            <v>47.014664732335326</v>
          </cell>
          <cell r="AG1850">
            <v>46.871631613046411</v>
          </cell>
          <cell r="AH1850">
            <v>37.974786085166393</v>
          </cell>
        </row>
        <row r="1851">
          <cell r="B1851">
            <v>13352</v>
          </cell>
          <cell r="C1851" t="str">
            <v>MI</v>
          </cell>
          <cell r="D1851" t="str">
            <v>Municipal</v>
          </cell>
          <cell r="E1851">
            <v>3.0504454314927699E-2</v>
          </cell>
          <cell r="F1851">
            <v>1</v>
          </cell>
          <cell r="G1851">
            <v>5859.918200408998</v>
          </cell>
          <cell r="H1851">
            <v>5859.918200408998</v>
          </cell>
          <cell r="I1851">
            <v>11.608880937499999</v>
          </cell>
          <cell r="J1851">
            <v>1922</v>
          </cell>
          <cell r="K1851">
            <v>11462</v>
          </cell>
          <cell r="L1851">
            <v>1956</v>
          </cell>
          <cell r="M1851">
            <v>0.14391173849546327</v>
          </cell>
          <cell r="N1851">
            <v>0.14391173849546327</v>
          </cell>
          <cell r="O1851">
            <v>9589.9814488494849</v>
          </cell>
          <cell r="P1851">
            <v>26770.375173756398</v>
          </cell>
          <cell r="Q1851">
            <v>42321.242477295949</v>
          </cell>
          <cell r="R1851">
            <v>53728.294846658355</v>
          </cell>
          <cell r="S1851">
            <v>119727.91407196413</v>
          </cell>
          <cell r="T1851">
            <v>1355.6258888723892</v>
          </cell>
          <cell r="U1851">
            <v>1376.3111053260395</v>
          </cell>
          <cell r="V1851">
            <v>1416.7017202838167</v>
          </cell>
          <cell r="W1851">
            <v>1419.8208114182212</v>
          </cell>
          <cell r="X1851">
            <v>1526.801140434528</v>
          </cell>
          <cell r="Y1851">
            <v>869.5644201371141</v>
          </cell>
          <cell r="Z1851">
            <v>904.18762085736159</v>
          </cell>
          <cell r="AA1851">
            <v>939.24506681168657</v>
          </cell>
          <cell r="AB1851">
            <v>933.19778367875142</v>
          </cell>
          <cell r="AC1851">
            <v>949.48998415733092</v>
          </cell>
          <cell r="AD1851">
            <v>31.445871437512164</v>
          </cell>
          <cell r="AE1851">
            <v>43.822807564141044</v>
          </cell>
          <cell r="AF1851">
            <v>47.014664732335326</v>
          </cell>
          <cell r="AG1851">
            <v>46.871631613046411</v>
          </cell>
          <cell r="AH1851">
            <v>37.974786085166393</v>
          </cell>
        </row>
        <row r="1852">
          <cell r="B1852">
            <v>13604</v>
          </cell>
          <cell r="C1852" t="str">
            <v>MI</v>
          </cell>
          <cell r="D1852" t="str">
            <v>Municipal</v>
          </cell>
          <cell r="E1852">
            <v>3.0504454314927699E-2</v>
          </cell>
          <cell r="F1852">
            <v>0</v>
          </cell>
          <cell r="G1852">
            <v>0</v>
          </cell>
          <cell r="H1852">
            <v>2681.7024184260026</v>
          </cell>
          <cell r="I1852">
            <v>11.608880937499999</v>
          </cell>
          <cell r="J1852">
            <v>0</v>
          </cell>
          <cell r="K1852">
            <v>0</v>
          </cell>
          <cell r="L1852">
            <v>0</v>
          </cell>
          <cell r="M1852">
            <v>0</v>
          </cell>
          <cell r="N1852">
            <v>4.5335569843279203E-2</v>
          </cell>
          <cell r="O1852">
            <v>9589.9814488494849</v>
          </cell>
          <cell r="P1852">
            <v>26770.375173756398</v>
          </cell>
          <cell r="Q1852">
            <v>42321.242477295949</v>
          </cell>
          <cell r="R1852">
            <v>53728.294846658355</v>
          </cell>
          <cell r="S1852">
            <v>119727.91407196413</v>
          </cell>
          <cell r="T1852">
            <v>1355.6258888723892</v>
          </cell>
          <cell r="U1852">
            <v>1376.3111053260395</v>
          </cell>
          <cell r="V1852">
            <v>1416.7017202838167</v>
          </cell>
          <cell r="W1852">
            <v>1419.8208114182212</v>
          </cell>
          <cell r="X1852">
            <v>1526.801140434528</v>
          </cell>
          <cell r="Y1852">
            <v>869.5644201371141</v>
          </cell>
          <cell r="Z1852">
            <v>904.18762085736159</v>
          </cell>
          <cell r="AA1852">
            <v>939.24506681168657</v>
          </cell>
          <cell r="AB1852">
            <v>933.19778367875142</v>
          </cell>
          <cell r="AC1852">
            <v>949.48998415733092</v>
          </cell>
          <cell r="AD1852">
            <v>31.445871437512164</v>
          </cell>
          <cell r="AE1852">
            <v>43.822807564141044</v>
          </cell>
          <cell r="AF1852">
            <v>47.014664732335326</v>
          </cell>
          <cell r="AG1852">
            <v>46.871631613046411</v>
          </cell>
          <cell r="AH1852">
            <v>37.974786085166393</v>
          </cell>
        </row>
        <row r="1853">
          <cell r="B1853">
            <v>13826</v>
          </cell>
          <cell r="C1853" t="str">
            <v>MI</v>
          </cell>
          <cell r="D1853" t="str">
            <v>Municipal</v>
          </cell>
          <cell r="E1853">
            <v>3.0504454314927699E-2</v>
          </cell>
          <cell r="F1853">
            <v>1</v>
          </cell>
          <cell r="G1853">
            <v>7724.5670995670998</v>
          </cell>
          <cell r="H1853">
            <v>7724.5670995670998</v>
          </cell>
          <cell r="I1853">
            <v>11.608880937499999</v>
          </cell>
          <cell r="J1853">
            <v>2134.4</v>
          </cell>
          <cell r="K1853">
            <v>14275</v>
          </cell>
          <cell r="L1853">
            <v>1848</v>
          </cell>
          <cell r="M1853">
            <v>0.13148591638038529</v>
          </cell>
          <cell r="N1853">
            <v>0.13148591638038529</v>
          </cell>
          <cell r="O1853">
            <v>9589.9814488494849</v>
          </cell>
          <cell r="P1853">
            <v>26770.375173756398</v>
          </cell>
          <cell r="Q1853">
            <v>42321.242477295949</v>
          </cell>
          <cell r="R1853">
            <v>53728.294846658355</v>
          </cell>
          <cell r="S1853">
            <v>119727.91407196413</v>
          </cell>
          <cell r="T1853">
            <v>1355.6258888723892</v>
          </cell>
          <cell r="U1853">
            <v>1376.3111053260395</v>
          </cell>
          <cell r="V1853">
            <v>1416.7017202838167</v>
          </cell>
          <cell r="W1853">
            <v>1419.8208114182212</v>
          </cell>
          <cell r="X1853">
            <v>1526.801140434528</v>
          </cell>
          <cell r="Y1853">
            <v>869.5644201371141</v>
          </cell>
          <cell r="Z1853">
            <v>904.18762085736159</v>
          </cell>
          <cell r="AA1853">
            <v>939.24506681168657</v>
          </cell>
          <cell r="AB1853">
            <v>933.19778367875142</v>
          </cell>
          <cell r="AC1853">
            <v>949.48998415733092</v>
          </cell>
          <cell r="AD1853">
            <v>31.445871437512164</v>
          </cell>
          <cell r="AE1853">
            <v>43.822807564141044</v>
          </cell>
          <cell r="AF1853">
            <v>47.014664732335326</v>
          </cell>
          <cell r="AG1853">
            <v>46.871631613046411</v>
          </cell>
          <cell r="AH1853">
            <v>37.974786085166393</v>
          </cell>
        </row>
        <row r="1854">
          <cell r="B1854">
            <v>14867</v>
          </cell>
          <cell r="C1854" t="str">
            <v>MI</v>
          </cell>
          <cell r="D1854" t="str">
            <v>Municipal</v>
          </cell>
          <cell r="E1854">
            <v>3.0504454314927699E-2</v>
          </cell>
          <cell r="F1854">
            <v>0</v>
          </cell>
          <cell r="G1854">
            <v>0</v>
          </cell>
          <cell r="H1854">
            <v>2681.7024184260026</v>
          </cell>
          <cell r="I1854">
            <v>11.608880937499999</v>
          </cell>
          <cell r="J1854">
            <v>0</v>
          </cell>
          <cell r="K1854">
            <v>0</v>
          </cell>
          <cell r="L1854">
            <v>0</v>
          </cell>
          <cell r="M1854">
            <v>0</v>
          </cell>
          <cell r="N1854">
            <v>4.5335569843279203E-2</v>
          </cell>
          <cell r="O1854">
            <v>9589.9814488494849</v>
          </cell>
          <cell r="P1854">
            <v>26770.375173756398</v>
          </cell>
          <cell r="Q1854">
            <v>42321.242477295949</v>
          </cell>
          <cell r="R1854">
            <v>53728.294846658355</v>
          </cell>
          <cell r="S1854">
            <v>119727.91407196413</v>
          </cell>
          <cell r="T1854">
            <v>1355.6258888723892</v>
          </cell>
          <cell r="U1854">
            <v>1376.3111053260395</v>
          </cell>
          <cell r="V1854">
            <v>1416.7017202838167</v>
          </cell>
          <cell r="W1854">
            <v>1419.8208114182212</v>
          </cell>
          <cell r="X1854">
            <v>1526.801140434528</v>
          </cell>
          <cell r="Y1854">
            <v>869.5644201371141</v>
          </cell>
          <cell r="Z1854">
            <v>904.18762085736159</v>
          </cell>
          <cell r="AA1854">
            <v>939.24506681168657</v>
          </cell>
          <cell r="AB1854">
            <v>933.19778367875142</v>
          </cell>
          <cell r="AC1854">
            <v>949.48998415733092</v>
          </cell>
          <cell r="AD1854">
            <v>31.445871437512164</v>
          </cell>
          <cell r="AE1854">
            <v>43.822807564141044</v>
          </cell>
          <cell r="AF1854">
            <v>47.014664732335326</v>
          </cell>
          <cell r="AG1854">
            <v>46.871631613046411</v>
          </cell>
          <cell r="AH1854">
            <v>37.974786085166393</v>
          </cell>
        </row>
        <row r="1855">
          <cell r="B1855">
            <v>15246</v>
          </cell>
          <cell r="C1855" t="str">
            <v>MI</v>
          </cell>
          <cell r="D1855" t="str">
            <v>Municipal</v>
          </cell>
          <cell r="E1855">
            <v>3.0504454314927699E-2</v>
          </cell>
          <cell r="F1855">
            <v>0</v>
          </cell>
          <cell r="G1855">
            <v>0</v>
          </cell>
          <cell r="H1855">
            <v>2681.7024184260026</v>
          </cell>
          <cell r="I1855">
            <v>11.608880937499999</v>
          </cell>
          <cell r="J1855">
            <v>0</v>
          </cell>
          <cell r="K1855">
            <v>0</v>
          </cell>
          <cell r="L1855">
            <v>0</v>
          </cell>
          <cell r="M1855">
            <v>0</v>
          </cell>
          <cell r="N1855">
            <v>4.5335569843279203E-2</v>
          </cell>
          <cell r="O1855">
            <v>9589.9814488494849</v>
          </cell>
          <cell r="P1855">
            <v>26770.375173756398</v>
          </cell>
          <cell r="Q1855">
            <v>42321.242477295949</v>
          </cell>
          <cell r="R1855">
            <v>53728.294846658355</v>
          </cell>
          <cell r="S1855">
            <v>119727.91407196413</v>
          </cell>
          <cell r="T1855">
            <v>1355.6258888723892</v>
          </cell>
          <cell r="U1855">
            <v>1376.3111053260395</v>
          </cell>
          <cell r="V1855">
            <v>1416.7017202838167</v>
          </cell>
          <cell r="W1855">
            <v>1419.8208114182212</v>
          </cell>
          <cell r="X1855">
            <v>1526.801140434528</v>
          </cell>
          <cell r="Y1855">
            <v>869.5644201371141</v>
          </cell>
          <cell r="Z1855">
            <v>904.18762085736159</v>
          </cell>
          <cell r="AA1855">
            <v>939.24506681168657</v>
          </cell>
          <cell r="AB1855">
            <v>933.19778367875142</v>
          </cell>
          <cell r="AC1855">
            <v>949.48998415733092</v>
          </cell>
          <cell r="AD1855">
            <v>31.445871437512164</v>
          </cell>
          <cell r="AE1855">
            <v>43.822807564141044</v>
          </cell>
          <cell r="AF1855">
            <v>47.014664732335326</v>
          </cell>
          <cell r="AG1855">
            <v>46.871631613046411</v>
          </cell>
          <cell r="AH1855">
            <v>37.974786085166393</v>
          </cell>
        </row>
        <row r="1856">
          <cell r="B1856">
            <v>16873</v>
          </cell>
          <cell r="C1856" t="str">
            <v>MI</v>
          </cell>
          <cell r="D1856" t="str">
            <v>Municipal</v>
          </cell>
          <cell r="E1856">
            <v>3.0504454314927699E-2</v>
          </cell>
          <cell r="F1856">
            <v>0</v>
          </cell>
          <cell r="G1856">
            <v>0</v>
          </cell>
          <cell r="H1856">
            <v>2681.7024184260026</v>
          </cell>
          <cell r="I1856">
            <v>11.608880937499999</v>
          </cell>
          <cell r="J1856">
            <v>0</v>
          </cell>
          <cell r="K1856">
            <v>0</v>
          </cell>
          <cell r="L1856">
            <v>0</v>
          </cell>
          <cell r="M1856">
            <v>0</v>
          </cell>
          <cell r="N1856">
            <v>4.5335569843279203E-2</v>
          </cell>
          <cell r="O1856">
            <v>9589.9814488494849</v>
          </cell>
          <cell r="P1856">
            <v>26770.375173756398</v>
          </cell>
          <cell r="Q1856">
            <v>42321.242477295949</v>
          </cell>
          <cell r="R1856">
            <v>53728.294846658355</v>
          </cell>
          <cell r="S1856">
            <v>119727.91407196413</v>
          </cell>
          <cell r="T1856">
            <v>1355.6258888723892</v>
          </cell>
          <cell r="U1856">
            <v>1376.3111053260395</v>
          </cell>
          <cell r="V1856">
            <v>1416.7017202838167</v>
          </cell>
          <cell r="W1856">
            <v>1419.8208114182212</v>
          </cell>
          <cell r="X1856">
            <v>1526.801140434528</v>
          </cell>
          <cell r="Y1856">
            <v>869.5644201371141</v>
          </cell>
          <cell r="Z1856">
            <v>904.18762085736159</v>
          </cell>
          <cell r="AA1856">
            <v>939.24506681168657</v>
          </cell>
          <cell r="AB1856">
            <v>933.19778367875142</v>
          </cell>
          <cell r="AC1856">
            <v>949.48998415733092</v>
          </cell>
          <cell r="AD1856">
            <v>31.445871437512164</v>
          </cell>
          <cell r="AE1856">
            <v>43.822807564141044</v>
          </cell>
          <cell r="AF1856">
            <v>47.014664732335326</v>
          </cell>
          <cell r="AG1856">
            <v>46.871631613046411</v>
          </cell>
          <cell r="AH1856">
            <v>37.974786085166393</v>
          </cell>
        </row>
        <row r="1857">
          <cell r="B1857">
            <v>17562</v>
          </cell>
          <cell r="C1857" t="str">
            <v>MI</v>
          </cell>
          <cell r="D1857" t="str">
            <v>Municipal</v>
          </cell>
          <cell r="E1857">
            <v>3.0504454314927699E-2</v>
          </cell>
          <cell r="F1857">
            <v>0</v>
          </cell>
          <cell r="G1857">
            <v>0</v>
          </cell>
          <cell r="H1857">
            <v>2681.7024184260026</v>
          </cell>
          <cell r="I1857">
            <v>11.608880937499999</v>
          </cell>
          <cell r="J1857">
            <v>0</v>
          </cell>
          <cell r="K1857">
            <v>0</v>
          </cell>
          <cell r="L1857">
            <v>0</v>
          </cell>
          <cell r="M1857">
            <v>0</v>
          </cell>
          <cell r="N1857">
            <v>4.5335569843279203E-2</v>
          </cell>
          <cell r="O1857">
            <v>9589.9814488494849</v>
          </cell>
          <cell r="P1857">
            <v>26770.375173756398</v>
          </cell>
          <cell r="Q1857">
            <v>42321.242477295949</v>
          </cell>
          <cell r="R1857">
            <v>53728.294846658355</v>
          </cell>
          <cell r="S1857">
            <v>119727.91407196413</v>
          </cell>
          <cell r="T1857">
            <v>1355.6258888723892</v>
          </cell>
          <cell r="U1857">
            <v>1376.3111053260395</v>
          </cell>
          <cell r="V1857">
            <v>1416.7017202838167</v>
          </cell>
          <cell r="W1857">
            <v>1419.8208114182212</v>
          </cell>
          <cell r="X1857">
            <v>1526.801140434528</v>
          </cell>
          <cell r="Y1857">
            <v>869.5644201371141</v>
          </cell>
          <cell r="Z1857">
            <v>904.18762085736159</v>
          </cell>
          <cell r="AA1857">
            <v>939.24506681168657</v>
          </cell>
          <cell r="AB1857">
            <v>933.19778367875142</v>
          </cell>
          <cell r="AC1857">
            <v>949.48998415733092</v>
          </cell>
          <cell r="AD1857">
            <v>31.445871437512164</v>
          </cell>
          <cell r="AE1857">
            <v>43.822807564141044</v>
          </cell>
          <cell r="AF1857">
            <v>47.014664732335326</v>
          </cell>
          <cell r="AG1857">
            <v>46.871631613046411</v>
          </cell>
          <cell r="AH1857">
            <v>37.974786085166393</v>
          </cell>
        </row>
        <row r="1858">
          <cell r="B1858">
            <v>17886</v>
          </cell>
          <cell r="C1858" t="str">
            <v>MI</v>
          </cell>
          <cell r="D1858" t="str">
            <v>Municipal</v>
          </cell>
          <cell r="E1858">
            <v>3.0504454314927699E-2</v>
          </cell>
          <cell r="F1858">
            <v>0</v>
          </cell>
          <cell r="G1858">
            <v>0</v>
          </cell>
          <cell r="H1858">
            <v>2681.7024184260026</v>
          </cell>
          <cell r="I1858">
            <v>11.608880937499999</v>
          </cell>
          <cell r="J1858">
            <v>0</v>
          </cell>
          <cell r="K1858">
            <v>0</v>
          </cell>
          <cell r="L1858">
            <v>0</v>
          </cell>
          <cell r="M1858">
            <v>0</v>
          </cell>
          <cell r="N1858">
            <v>4.5335569843279203E-2</v>
          </cell>
          <cell r="O1858">
            <v>9589.9814488494849</v>
          </cell>
          <cell r="P1858">
            <v>26770.375173756398</v>
          </cell>
          <cell r="Q1858">
            <v>42321.242477295949</v>
          </cell>
          <cell r="R1858">
            <v>53728.294846658355</v>
          </cell>
          <cell r="S1858">
            <v>119727.91407196413</v>
          </cell>
          <cell r="T1858">
            <v>1355.6258888723892</v>
          </cell>
          <cell r="U1858">
            <v>1376.3111053260395</v>
          </cell>
          <cell r="V1858">
            <v>1416.7017202838167</v>
          </cell>
          <cell r="W1858">
            <v>1419.8208114182212</v>
          </cell>
          <cell r="X1858">
            <v>1526.801140434528</v>
          </cell>
          <cell r="Y1858">
            <v>869.5644201371141</v>
          </cell>
          <cell r="Z1858">
            <v>904.18762085736159</v>
          </cell>
          <cell r="AA1858">
            <v>939.24506681168657</v>
          </cell>
          <cell r="AB1858">
            <v>933.19778367875142</v>
          </cell>
          <cell r="AC1858">
            <v>949.48998415733092</v>
          </cell>
          <cell r="AD1858">
            <v>31.445871437512164</v>
          </cell>
          <cell r="AE1858">
            <v>43.822807564141044</v>
          </cell>
          <cell r="AF1858">
            <v>47.014664732335326</v>
          </cell>
          <cell r="AG1858">
            <v>46.871631613046411</v>
          </cell>
          <cell r="AH1858">
            <v>37.974786085166393</v>
          </cell>
        </row>
        <row r="1859">
          <cell r="B1859">
            <v>18074</v>
          </cell>
          <cell r="C1859" t="str">
            <v>MI</v>
          </cell>
          <cell r="D1859" t="str">
            <v>Municipal</v>
          </cell>
          <cell r="E1859">
            <v>3.0504454314927699E-2</v>
          </cell>
          <cell r="F1859">
            <v>0</v>
          </cell>
          <cell r="G1859">
            <v>0</v>
          </cell>
          <cell r="H1859">
            <v>2681.7024184260026</v>
          </cell>
          <cell r="I1859">
            <v>11.608880937499999</v>
          </cell>
          <cell r="J1859">
            <v>0</v>
          </cell>
          <cell r="K1859">
            <v>0</v>
          </cell>
          <cell r="L1859">
            <v>0</v>
          </cell>
          <cell r="M1859">
            <v>0</v>
          </cell>
          <cell r="N1859">
            <v>4.5335569843279203E-2</v>
          </cell>
          <cell r="O1859">
            <v>9589.9814488494849</v>
          </cell>
          <cell r="P1859">
            <v>26770.375173756398</v>
          </cell>
          <cell r="Q1859">
            <v>42321.242477295949</v>
          </cell>
          <cell r="R1859">
            <v>53728.294846658355</v>
          </cell>
          <cell r="S1859">
            <v>119727.91407196413</v>
          </cell>
          <cell r="T1859">
            <v>1355.6258888723892</v>
          </cell>
          <cell r="U1859">
            <v>1376.3111053260395</v>
          </cell>
          <cell r="V1859">
            <v>1416.7017202838167</v>
          </cell>
          <cell r="W1859">
            <v>1419.8208114182212</v>
          </cell>
          <cell r="X1859">
            <v>1526.801140434528</v>
          </cell>
          <cell r="Y1859">
            <v>869.5644201371141</v>
          </cell>
          <cell r="Z1859">
            <v>904.18762085736159</v>
          </cell>
          <cell r="AA1859">
            <v>939.24506681168657</v>
          </cell>
          <cell r="AB1859">
            <v>933.19778367875142</v>
          </cell>
          <cell r="AC1859">
            <v>949.48998415733092</v>
          </cell>
          <cell r="AD1859">
            <v>31.445871437512164</v>
          </cell>
          <cell r="AE1859">
            <v>43.822807564141044</v>
          </cell>
          <cell r="AF1859">
            <v>47.014664732335326</v>
          </cell>
          <cell r="AG1859">
            <v>46.871631613046411</v>
          </cell>
          <cell r="AH1859">
            <v>37.974786085166393</v>
          </cell>
        </row>
        <row r="1860">
          <cell r="B1860">
            <v>18252</v>
          </cell>
          <cell r="C1860" t="str">
            <v>MI</v>
          </cell>
          <cell r="D1860" t="str">
            <v>Municipal</v>
          </cell>
          <cell r="E1860">
            <v>3.0504454314927699E-2</v>
          </cell>
          <cell r="F1860">
            <v>1</v>
          </cell>
          <cell r="G1860">
            <v>8239.0051062427938</v>
          </cell>
          <cell r="H1860">
            <v>8239.0051062427938</v>
          </cell>
          <cell r="I1860">
            <v>11.608880937499999</v>
          </cell>
          <cell r="J1860">
            <v>7179</v>
          </cell>
          <cell r="K1860">
            <v>50019</v>
          </cell>
          <cell r="L1860">
            <v>6071</v>
          </cell>
          <cell r="M1860">
            <v>0.1266172815518353</v>
          </cell>
          <cell r="N1860">
            <v>0.1266172815518353</v>
          </cell>
          <cell r="O1860">
            <v>9589.9814488494849</v>
          </cell>
          <cell r="P1860">
            <v>26770.375173756398</v>
          </cell>
          <cell r="Q1860">
            <v>42321.242477295949</v>
          </cell>
          <cell r="R1860">
            <v>53728.294846658355</v>
          </cell>
          <cell r="S1860">
            <v>119727.91407196413</v>
          </cell>
          <cell r="T1860">
            <v>1355.6258888723892</v>
          </cell>
          <cell r="U1860">
            <v>1376.3111053260395</v>
          </cell>
          <cell r="V1860">
            <v>1416.7017202838167</v>
          </cell>
          <cell r="W1860">
            <v>1419.8208114182212</v>
          </cell>
          <cell r="X1860">
            <v>1526.801140434528</v>
          </cell>
          <cell r="Y1860">
            <v>869.5644201371141</v>
          </cell>
          <cell r="Z1860">
            <v>904.18762085736159</v>
          </cell>
          <cell r="AA1860">
            <v>939.24506681168657</v>
          </cell>
          <cell r="AB1860">
            <v>933.19778367875142</v>
          </cell>
          <cell r="AC1860">
            <v>949.48998415733092</v>
          </cell>
          <cell r="AD1860">
            <v>31.445871437512164</v>
          </cell>
          <cell r="AE1860">
            <v>43.822807564141044</v>
          </cell>
          <cell r="AF1860">
            <v>47.014664732335326</v>
          </cell>
          <cell r="AG1860">
            <v>46.871631613046411</v>
          </cell>
          <cell r="AH1860">
            <v>37.974786085166393</v>
          </cell>
        </row>
        <row r="1861">
          <cell r="B1861">
            <v>19125</v>
          </cell>
          <cell r="C1861" t="str">
            <v>MI</v>
          </cell>
          <cell r="D1861" t="str">
            <v>Municipal</v>
          </cell>
          <cell r="E1861">
            <v>3.0504454314927699E-2</v>
          </cell>
          <cell r="F1861">
            <v>1</v>
          </cell>
          <cell r="G1861">
            <v>6394.4339820046034</v>
          </cell>
          <cell r="H1861">
            <v>6394.4339820046034</v>
          </cell>
          <cell r="I1861">
            <v>11.608880937499999</v>
          </cell>
          <cell r="J1861">
            <v>6364</v>
          </cell>
          <cell r="K1861">
            <v>61118</v>
          </cell>
          <cell r="L1861">
            <v>9558</v>
          </cell>
          <cell r="M1861">
            <v>8.2340845446390601E-2</v>
          </cell>
          <cell r="N1861">
            <v>8.2340845446390601E-2</v>
          </cell>
          <cell r="O1861">
            <v>9589.9814488494849</v>
          </cell>
          <cell r="P1861">
            <v>26770.375173756398</v>
          </cell>
          <cell r="Q1861">
            <v>42321.242477295949</v>
          </cell>
          <cell r="R1861">
            <v>53728.294846658355</v>
          </cell>
          <cell r="S1861">
            <v>119727.91407196413</v>
          </cell>
          <cell r="T1861">
            <v>1355.6258888723892</v>
          </cell>
          <cell r="U1861">
            <v>1376.3111053260395</v>
          </cell>
          <cell r="V1861">
            <v>1416.7017202838167</v>
          </cell>
          <cell r="W1861">
            <v>1419.8208114182212</v>
          </cell>
          <cell r="X1861">
            <v>1526.801140434528</v>
          </cell>
          <cell r="Y1861">
            <v>869.5644201371141</v>
          </cell>
          <cell r="Z1861">
            <v>904.18762085736159</v>
          </cell>
          <cell r="AA1861">
            <v>939.24506681168657</v>
          </cell>
          <cell r="AB1861">
            <v>933.19778367875142</v>
          </cell>
          <cell r="AC1861">
            <v>949.48998415733092</v>
          </cell>
          <cell r="AD1861">
            <v>31.445871437512164</v>
          </cell>
          <cell r="AE1861">
            <v>43.822807564141044</v>
          </cell>
          <cell r="AF1861">
            <v>47.014664732335326</v>
          </cell>
          <cell r="AG1861">
            <v>46.871631613046411</v>
          </cell>
          <cell r="AH1861">
            <v>37.974786085166393</v>
          </cell>
        </row>
        <row r="1862">
          <cell r="B1862">
            <v>19975</v>
          </cell>
          <cell r="C1862" t="str">
            <v>MI</v>
          </cell>
          <cell r="D1862" t="str">
            <v>Municipal</v>
          </cell>
          <cell r="E1862">
            <v>3.0504454314927699E-2</v>
          </cell>
          <cell r="F1862">
            <v>0</v>
          </cell>
          <cell r="G1862">
            <v>0</v>
          </cell>
          <cell r="H1862">
            <v>2681.7024184260026</v>
          </cell>
          <cell r="I1862">
            <v>11.608880937499999</v>
          </cell>
          <cell r="J1862">
            <v>0</v>
          </cell>
          <cell r="K1862">
            <v>0</v>
          </cell>
          <cell r="L1862">
            <v>0</v>
          </cell>
          <cell r="M1862">
            <v>0</v>
          </cell>
          <cell r="N1862">
            <v>4.5335569843279203E-2</v>
          </cell>
          <cell r="O1862">
            <v>9589.9814488494849</v>
          </cell>
          <cell r="P1862">
            <v>26770.375173756398</v>
          </cell>
          <cell r="Q1862">
            <v>42321.242477295949</v>
          </cell>
          <cell r="R1862">
            <v>53728.294846658355</v>
          </cell>
          <cell r="S1862">
            <v>119727.91407196413</v>
          </cell>
          <cell r="T1862">
            <v>1355.6258888723892</v>
          </cell>
          <cell r="U1862">
            <v>1376.3111053260395</v>
          </cell>
          <cell r="V1862">
            <v>1416.7017202838167</v>
          </cell>
          <cell r="W1862">
            <v>1419.8208114182212</v>
          </cell>
          <cell r="X1862">
            <v>1526.801140434528</v>
          </cell>
          <cell r="Y1862">
            <v>869.5644201371141</v>
          </cell>
          <cell r="Z1862">
            <v>904.18762085736159</v>
          </cell>
          <cell r="AA1862">
            <v>939.24506681168657</v>
          </cell>
          <cell r="AB1862">
            <v>933.19778367875142</v>
          </cell>
          <cell r="AC1862">
            <v>949.48998415733092</v>
          </cell>
          <cell r="AD1862">
            <v>31.445871437512164</v>
          </cell>
          <cell r="AE1862">
            <v>43.822807564141044</v>
          </cell>
          <cell r="AF1862">
            <v>47.014664732335326</v>
          </cell>
          <cell r="AG1862">
            <v>46.871631613046411</v>
          </cell>
          <cell r="AH1862">
            <v>37.974786085166393</v>
          </cell>
        </row>
        <row r="1863">
          <cell r="B1863">
            <v>21158</v>
          </cell>
          <cell r="C1863" t="str">
            <v>MI</v>
          </cell>
          <cell r="D1863" t="str">
            <v>Municipal</v>
          </cell>
          <cell r="E1863">
            <v>3.0504454314927699E-2</v>
          </cell>
          <cell r="F1863">
            <v>1</v>
          </cell>
          <cell r="G1863">
            <v>8355.2676440504601</v>
          </cell>
          <cell r="H1863">
            <v>8355.2676440504601</v>
          </cell>
          <cell r="I1863">
            <v>11.608880937499999</v>
          </cell>
          <cell r="J1863">
            <v>4228</v>
          </cell>
          <cell r="K1863">
            <v>49012</v>
          </cell>
          <cell r="L1863">
            <v>5866</v>
          </cell>
          <cell r="M1863">
            <v>6.9591684751642457E-2</v>
          </cell>
          <cell r="N1863">
            <v>6.9591684751642457E-2</v>
          </cell>
          <cell r="O1863">
            <v>9589.9814488494849</v>
          </cell>
          <cell r="P1863">
            <v>26770.375173756398</v>
          </cell>
          <cell r="Q1863">
            <v>42321.242477295949</v>
          </cell>
          <cell r="R1863">
            <v>53728.294846658355</v>
          </cell>
          <cell r="S1863">
            <v>119727.91407196413</v>
          </cell>
          <cell r="T1863">
            <v>1355.6258888723892</v>
          </cell>
          <cell r="U1863">
            <v>1376.3111053260395</v>
          </cell>
          <cell r="V1863">
            <v>1416.7017202838167</v>
          </cell>
          <cell r="W1863">
            <v>1419.8208114182212</v>
          </cell>
          <cell r="X1863">
            <v>1526.801140434528</v>
          </cell>
          <cell r="Y1863">
            <v>869.5644201371141</v>
          </cell>
          <cell r="Z1863">
            <v>904.18762085736159</v>
          </cell>
          <cell r="AA1863">
            <v>939.24506681168657</v>
          </cell>
          <cell r="AB1863">
            <v>933.19778367875142</v>
          </cell>
          <cell r="AC1863">
            <v>949.48998415733092</v>
          </cell>
          <cell r="AD1863">
            <v>31.445871437512164</v>
          </cell>
          <cell r="AE1863">
            <v>43.822807564141044</v>
          </cell>
          <cell r="AF1863">
            <v>47.014664732335326</v>
          </cell>
          <cell r="AG1863">
            <v>46.871631613046411</v>
          </cell>
          <cell r="AH1863">
            <v>37.974786085166393</v>
          </cell>
        </row>
        <row r="1864">
          <cell r="B1864">
            <v>3915</v>
          </cell>
          <cell r="C1864" t="str">
            <v>MI</v>
          </cell>
          <cell r="D1864" t="str">
            <v>Municipal</v>
          </cell>
          <cell r="E1864">
            <v>3.0504454314927699E-2</v>
          </cell>
          <cell r="F1864">
            <v>1</v>
          </cell>
          <cell r="G1864">
            <v>7468.0670845332879</v>
          </cell>
          <cell r="H1864">
            <v>7468.0670845332879</v>
          </cell>
          <cell r="I1864">
            <v>11.608880937499999</v>
          </cell>
          <cell r="J1864">
            <v>5233</v>
          </cell>
          <cell r="K1864">
            <v>44084</v>
          </cell>
          <cell r="L1864">
            <v>5903</v>
          </cell>
          <cell r="M1864">
            <v>0.10005156768694425</v>
          </cell>
          <cell r="N1864">
            <v>0.10005156768694425</v>
          </cell>
          <cell r="O1864">
            <v>9589.9814488494849</v>
          </cell>
          <cell r="P1864">
            <v>26770.375173756398</v>
          </cell>
          <cell r="Q1864">
            <v>42321.242477295949</v>
          </cell>
          <cell r="R1864">
            <v>53728.294846658355</v>
          </cell>
          <cell r="S1864">
            <v>119727.91407196413</v>
          </cell>
          <cell r="T1864">
            <v>1355.6258888723892</v>
          </cell>
          <cell r="U1864">
            <v>1376.3111053260395</v>
          </cell>
          <cell r="V1864">
            <v>1416.7017202838167</v>
          </cell>
          <cell r="W1864">
            <v>1419.8208114182212</v>
          </cell>
          <cell r="X1864">
            <v>1526.801140434528</v>
          </cell>
          <cell r="Y1864">
            <v>869.5644201371141</v>
          </cell>
          <cell r="Z1864">
            <v>904.18762085736159</v>
          </cell>
          <cell r="AA1864">
            <v>939.24506681168657</v>
          </cell>
          <cell r="AB1864">
            <v>933.19778367875142</v>
          </cell>
          <cell r="AC1864">
            <v>949.48998415733092</v>
          </cell>
          <cell r="AD1864">
            <v>31.445871437512164</v>
          </cell>
          <cell r="AE1864">
            <v>43.822807564141044</v>
          </cell>
          <cell r="AF1864">
            <v>47.014664732335326</v>
          </cell>
          <cell r="AG1864">
            <v>46.871631613046411</v>
          </cell>
          <cell r="AH1864">
            <v>37.974786085166393</v>
          </cell>
        </row>
        <row r="1865">
          <cell r="B1865">
            <v>8631</v>
          </cell>
          <cell r="C1865" t="str">
            <v>MI</v>
          </cell>
          <cell r="D1865" t="str">
            <v>Municipal</v>
          </cell>
          <cell r="E1865">
            <v>3.0504454314927699E-2</v>
          </cell>
          <cell r="F1865">
            <v>0</v>
          </cell>
          <cell r="G1865">
            <v>0</v>
          </cell>
          <cell r="H1865">
            <v>2681.7024184260026</v>
          </cell>
          <cell r="I1865">
            <v>11.608880937499999</v>
          </cell>
          <cell r="J1865">
            <v>0</v>
          </cell>
          <cell r="K1865">
            <v>0</v>
          </cell>
          <cell r="L1865">
            <v>0</v>
          </cell>
          <cell r="M1865">
            <v>0</v>
          </cell>
          <cell r="N1865">
            <v>4.5335569843279203E-2</v>
          </cell>
          <cell r="O1865">
            <v>9589.9814488494849</v>
          </cell>
          <cell r="P1865">
            <v>26770.375173756398</v>
          </cell>
          <cell r="Q1865">
            <v>42321.242477295949</v>
          </cell>
          <cell r="R1865">
            <v>53728.294846658355</v>
          </cell>
          <cell r="S1865">
            <v>119727.91407196413</v>
          </cell>
          <cell r="T1865">
            <v>1355.6258888723892</v>
          </cell>
          <cell r="U1865">
            <v>1376.3111053260395</v>
          </cell>
          <cell r="V1865">
            <v>1416.7017202838167</v>
          </cell>
          <cell r="W1865">
            <v>1419.8208114182212</v>
          </cell>
          <cell r="X1865">
            <v>1526.801140434528</v>
          </cell>
          <cell r="Y1865">
            <v>869.5644201371141</v>
          </cell>
          <cell r="Z1865">
            <v>904.18762085736159</v>
          </cell>
          <cell r="AA1865">
            <v>939.24506681168657</v>
          </cell>
          <cell r="AB1865">
            <v>933.19778367875142</v>
          </cell>
          <cell r="AC1865">
            <v>949.48998415733092</v>
          </cell>
          <cell r="AD1865">
            <v>31.445871437512164</v>
          </cell>
          <cell r="AE1865">
            <v>43.822807564141044</v>
          </cell>
          <cell r="AF1865">
            <v>47.014664732335326</v>
          </cell>
          <cell r="AG1865">
            <v>46.871631613046411</v>
          </cell>
          <cell r="AH1865">
            <v>37.974786085166393</v>
          </cell>
        </row>
        <row r="1866">
          <cell r="B1866">
            <v>12807</v>
          </cell>
          <cell r="C1866" t="str">
            <v>MI</v>
          </cell>
          <cell r="D1866" t="str">
            <v>Municipal</v>
          </cell>
          <cell r="E1866">
            <v>3.0504454314927699E-2</v>
          </cell>
          <cell r="F1866">
            <v>0</v>
          </cell>
          <cell r="G1866">
            <v>0</v>
          </cell>
          <cell r="H1866">
            <v>2681.7024184260026</v>
          </cell>
          <cell r="I1866">
            <v>11.608880937499999</v>
          </cell>
          <cell r="J1866">
            <v>0</v>
          </cell>
          <cell r="K1866">
            <v>0</v>
          </cell>
          <cell r="L1866">
            <v>0</v>
          </cell>
          <cell r="M1866">
            <v>0</v>
          </cell>
          <cell r="N1866">
            <v>4.5335569843279203E-2</v>
          </cell>
          <cell r="O1866">
            <v>9589.9814488494849</v>
          </cell>
          <cell r="P1866">
            <v>26770.375173756398</v>
          </cell>
          <cell r="Q1866">
            <v>42321.242477295949</v>
          </cell>
          <cell r="R1866">
            <v>53728.294846658355</v>
          </cell>
          <cell r="S1866">
            <v>119727.91407196413</v>
          </cell>
          <cell r="T1866">
            <v>1355.6258888723892</v>
          </cell>
          <cell r="U1866">
            <v>1376.3111053260395</v>
          </cell>
          <cell r="V1866">
            <v>1416.7017202838167</v>
          </cell>
          <cell r="W1866">
            <v>1419.8208114182212</v>
          </cell>
          <cell r="X1866">
            <v>1526.801140434528</v>
          </cell>
          <cell r="Y1866">
            <v>869.5644201371141</v>
          </cell>
          <cell r="Z1866">
            <v>904.18762085736159</v>
          </cell>
          <cell r="AA1866">
            <v>939.24506681168657</v>
          </cell>
          <cell r="AB1866">
            <v>933.19778367875142</v>
          </cell>
          <cell r="AC1866">
            <v>949.48998415733092</v>
          </cell>
          <cell r="AD1866">
            <v>31.445871437512164</v>
          </cell>
          <cell r="AE1866">
            <v>43.822807564141044</v>
          </cell>
          <cell r="AF1866">
            <v>47.014664732335326</v>
          </cell>
          <cell r="AG1866">
            <v>46.871631613046411</v>
          </cell>
          <cell r="AH1866">
            <v>37.974786085166393</v>
          </cell>
        </row>
        <row r="1867">
          <cell r="B1867">
            <v>13525</v>
          </cell>
          <cell r="C1867" t="str">
            <v>MI</v>
          </cell>
          <cell r="D1867" t="str">
            <v>Municipal</v>
          </cell>
          <cell r="E1867">
            <v>3.0504454314927699E-2</v>
          </cell>
          <cell r="F1867">
            <v>0</v>
          </cell>
          <cell r="G1867">
            <v>0</v>
          </cell>
          <cell r="H1867">
            <v>2681.7024184260026</v>
          </cell>
          <cell r="I1867">
            <v>11.608880937499999</v>
          </cell>
          <cell r="J1867">
            <v>0</v>
          </cell>
          <cell r="K1867">
            <v>0</v>
          </cell>
          <cell r="L1867">
            <v>0</v>
          </cell>
          <cell r="M1867">
            <v>0</v>
          </cell>
          <cell r="N1867">
            <v>4.5335569843279203E-2</v>
          </cell>
          <cell r="O1867">
            <v>9589.9814488494849</v>
          </cell>
          <cell r="P1867">
            <v>26770.375173756398</v>
          </cell>
          <cell r="Q1867">
            <v>42321.242477295949</v>
          </cell>
          <cell r="R1867">
            <v>53728.294846658355</v>
          </cell>
          <cell r="S1867">
            <v>119727.91407196413</v>
          </cell>
          <cell r="T1867">
            <v>1355.6258888723892</v>
          </cell>
          <cell r="U1867">
            <v>1376.3111053260395</v>
          </cell>
          <cell r="V1867">
            <v>1416.7017202838167</v>
          </cell>
          <cell r="W1867">
            <v>1419.8208114182212</v>
          </cell>
          <cell r="X1867">
            <v>1526.801140434528</v>
          </cell>
          <cell r="Y1867">
            <v>869.5644201371141</v>
          </cell>
          <cell r="Z1867">
            <v>904.18762085736159</v>
          </cell>
          <cell r="AA1867">
            <v>939.24506681168657</v>
          </cell>
          <cell r="AB1867">
            <v>933.19778367875142</v>
          </cell>
          <cell r="AC1867">
            <v>949.48998415733092</v>
          </cell>
          <cell r="AD1867">
            <v>31.445871437512164</v>
          </cell>
          <cell r="AE1867">
            <v>43.822807564141044</v>
          </cell>
          <cell r="AF1867">
            <v>47.014664732335326</v>
          </cell>
          <cell r="AG1867">
            <v>46.871631613046411</v>
          </cell>
          <cell r="AH1867">
            <v>37.974786085166393</v>
          </cell>
        </row>
        <row r="1868">
          <cell r="B1868">
            <v>3813</v>
          </cell>
          <cell r="C1868" t="str">
            <v>MI</v>
          </cell>
          <cell r="D1868" t="str">
            <v>Municipal</v>
          </cell>
          <cell r="E1868">
            <v>3.0504454314927699E-2</v>
          </cell>
          <cell r="F1868">
            <v>0</v>
          </cell>
          <cell r="G1868">
            <v>0</v>
          </cell>
          <cell r="H1868">
            <v>2681.7024184260026</v>
          </cell>
          <cell r="I1868">
            <v>11.608880937499999</v>
          </cell>
          <cell r="J1868">
            <v>0</v>
          </cell>
          <cell r="K1868">
            <v>0</v>
          </cell>
          <cell r="L1868">
            <v>0</v>
          </cell>
          <cell r="M1868">
            <v>0</v>
          </cell>
          <cell r="N1868">
            <v>4.5335569843279203E-2</v>
          </cell>
          <cell r="O1868">
            <v>9589.9814488494849</v>
          </cell>
          <cell r="P1868">
            <v>26770.375173756398</v>
          </cell>
          <cell r="Q1868">
            <v>42321.242477295949</v>
          </cell>
          <cell r="R1868">
            <v>53728.294846658355</v>
          </cell>
          <cell r="S1868">
            <v>119727.91407196413</v>
          </cell>
          <cell r="T1868">
            <v>1355.6258888723892</v>
          </cell>
          <cell r="U1868">
            <v>1376.3111053260395</v>
          </cell>
          <cell r="V1868">
            <v>1416.7017202838167</v>
          </cell>
          <cell r="W1868">
            <v>1419.8208114182212</v>
          </cell>
          <cell r="X1868">
            <v>1526.801140434528</v>
          </cell>
          <cell r="Y1868">
            <v>869.5644201371141</v>
          </cell>
          <cell r="Z1868">
            <v>904.18762085736159</v>
          </cell>
          <cell r="AA1868">
            <v>939.24506681168657</v>
          </cell>
          <cell r="AB1868">
            <v>933.19778367875142</v>
          </cell>
          <cell r="AC1868">
            <v>949.48998415733092</v>
          </cell>
          <cell r="AD1868">
            <v>31.445871437512164</v>
          </cell>
          <cell r="AE1868">
            <v>43.822807564141044</v>
          </cell>
          <cell r="AF1868">
            <v>47.014664732335326</v>
          </cell>
          <cell r="AG1868">
            <v>46.871631613046411</v>
          </cell>
          <cell r="AH1868">
            <v>37.974786085166393</v>
          </cell>
        </row>
        <row r="1869">
          <cell r="B1869">
            <v>4792</v>
          </cell>
          <cell r="C1869" t="str">
            <v>MI</v>
          </cell>
          <cell r="D1869" t="str">
            <v>Municipal</v>
          </cell>
          <cell r="E1869">
            <v>3.0504454314927699E-2</v>
          </cell>
          <cell r="F1869">
            <v>0</v>
          </cell>
          <cell r="G1869">
            <v>0</v>
          </cell>
          <cell r="H1869">
            <v>2681.7024184260026</v>
          </cell>
          <cell r="I1869">
            <v>11.608880937499999</v>
          </cell>
          <cell r="J1869">
            <v>0</v>
          </cell>
          <cell r="K1869">
            <v>0</v>
          </cell>
          <cell r="L1869">
            <v>0</v>
          </cell>
          <cell r="M1869">
            <v>0</v>
          </cell>
          <cell r="N1869">
            <v>4.5335569843279203E-2</v>
          </cell>
          <cell r="O1869">
            <v>9589.9814488494849</v>
          </cell>
          <cell r="P1869">
            <v>26770.375173756398</v>
          </cell>
          <cell r="Q1869">
            <v>42321.242477295949</v>
          </cell>
          <cell r="R1869">
            <v>53728.294846658355</v>
          </cell>
          <cell r="S1869">
            <v>119727.91407196413</v>
          </cell>
          <cell r="T1869">
            <v>1355.6258888723892</v>
          </cell>
          <cell r="U1869">
            <v>1376.3111053260395</v>
          </cell>
          <cell r="V1869">
            <v>1416.7017202838167</v>
          </cell>
          <cell r="W1869">
            <v>1419.8208114182212</v>
          </cell>
          <cell r="X1869">
            <v>1526.801140434528</v>
          </cell>
          <cell r="Y1869">
            <v>869.5644201371141</v>
          </cell>
          <cell r="Z1869">
            <v>904.18762085736159</v>
          </cell>
          <cell r="AA1869">
            <v>939.24506681168657</v>
          </cell>
          <cell r="AB1869">
            <v>933.19778367875142</v>
          </cell>
          <cell r="AC1869">
            <v>949.48998415733092</v>
          </cell>
          <cell r="AD1869">
            <v>31.445871437512164</v>
          </cell>
          <cell r="AE1869">
            <v>43.822807564141044</v>
          </cell>
          <cell r="AF1869">
            <v>47.014664732335326</v>
          </cell>
          <cell r="AG1869">
            <v>46.871631613046411</v>
          </cell>
          <cell r="AH1869">
            <v>37.974786085166393</v>
          </cell>
        </row>
        <row r="1870">
          <cell r="B1870">
            <v>14581</v>
          </cell>
          <cell r="C1870" t="str">
            <v>MI</v>
          </cell>
          <cell r="D1870" t="str">
            <v>Municipal</v>
          </cell>
          <cell r="E1870">
            <v>3.0504454314927699E-2</v>
          </cell>
          <cell r="F1870">
            <v>0</v>
          </cell>
          <cell r="G1870">
            <v>0</v>
          </cell>
          <cell r="H1870">
            <v>2681.7024184260026</v>
          </cell>
          <cell r="I1870">
            <v>11.608880937499999</v>
          </cell>
          <cell r="J1870">
            <v>0</v>
          </cell>
          <cell r="K1870">
            <v>0</v>
          </cell>
          <cell r="L1870">
            <v>0</v>
          </cell>
          <cell r="M1870">
            <v>0</v>
          </cell>
          <cell r="N1870">
            <v>4.5335569843279203E-2</v>
          </cell>
          <cell r="O1870">
            <v>9589.9814488494849</v>
          </cell>
          <cell r="P1870">
            <v>26770.375173756398</v>
          </cell>
          <cell r="Q1870">
            <v>42321.242477295949</v>
          </cell>
          <cell r="R1870">
            <v>53728.294846658355</v>
          </cell>
          <cell r="S1870">
            <v>119727.91407196413</v>
          </cell>
          <cell r="T1870">
            <v>1355.6258888723892</v>
          </cell>
          <cell r="U1870">
            <v>1376.3111053260395</v>
          </cell>
          <cell r="V1870">
            <v>1416.7017202838167</v>
          </cell>
          <cell r="W1870">
            <v>1419.8208114182212</v>
          </cell>
          <cell r="X1870">
            <v>1526.801140434528</v>
          </cell>
          <cell r="Y1870">
            <v>869.5644201371141</v>
          </cell>
          <cell r="Z1870">
            <v>904.18762085736159</v>
          </cell>
          <cell r="AA1870">
            <v>939.24506681168657</v>
          </cell>
          <cell r="AB1870">
            <v>933.19778367875142</v>
          </cell>
          <cell r="AC1870">
            <v>949.48998415733092</v>
          </cell>
          <cell r="AD1870">
            <v>31.445871437512164</v>
          </cell>
          <cell r="AE1870">
            <v>43.822807564141044</v>
          </cell>
          <cell r="AF1870">
            <v>47.014664732335326</v>
          </cell>
          <cell r="AG1870">
            <v>46.871631613046411</v>
          </cell>
          <cell r="AH1870">
            <v>37.974786085166393</v>
          </cell>
        </row>
        <row r="1871">
          <cell r="B1871">
            <v>19432</v>
          </cell>
          <cell r="C1871" t="str">
            <v>MI</v>
          </cell>
          <cell r="D1871" t="str">
            <v>Municipal</v>
          </cell>
          <cell r="E1871">
            <v>3.0504454314927699E-2</v>
          </cell>
          <cell r="F1871">
            <v>0</v>
          </cell>
          <cell r="G1871">
            <v>0</v>
          </cell>
          <cell r="H1871">
            <v>2681.7024184260026</v>
          </cell>
          <cell r="I1871">
            <v>11.608880937499999</v>
          </cell>
          <cell r="J1871">
            <v>0</v>
          </cell>
          <cell r="K1871">
            <v>0</v>
          </cell>
          <cell r="L1871">
            <v>0</v>
          </cell>
          <cell r="M1871">
            <v>0</v>
          </cell>
          <cell r="N1871">
            <v>4.5335569843279203E-2</v>
          </cell>
          <cell r="O1871">
            <v>9589.9814488494849</v>
          </cell>
          <cell r="P1871">
            <v>26770.375173756398</v>
          </cell>
          <cell r="Q1871">
            <v>42321.242477295949</v>
          </cell>
          <cell r="R1871">
            <v>53728.294846658355</v>
          </cell>
          <cell r="S1871">
            <v>119727.91407196413</v>
          </cell>
          <cell r="T1871">
            <v>1355.6258888723892</v>
          </cell>
          <cell r="U1871">
            <v>1376.3111053260395</v>
          </cell>
          <cell r="V1871">
            <v>1416.7017202838167</v>
          </cell>
          <cell r="W1871">
            <v>1419.8208114182212</v>
          </cell>
          <cell r="X1871">
            <v>1526.801140434528</v>
          </cell>
          <cell r="Y1871">
            <v>869.5644201371141</v>
          </cell>
          <cell r="Z1871">
            <v>904.18762085736159</v>
          </cell>
          <cell r="AA1871">
            <v>939.24506681168657</v>
          </cell>
          <cell r="AB1871">
            <v>933.19778367875142</v>
          </cell>
          <cell r="AC1871">
            <v>949.48998415733092</v>
          </cell>
          <cell r="AD1871">
            <v>31.445871437512164</v>
          </cell>
          <cell r="AE1871">
            <v>43.822807564141044</v>
          </cell>
          <cell r="AF1871">
            <v>47.014664732335326</v>
          </cell>
          <cell r="AG1871">
            <v>46.871631613046411</v>
          </cell>
          <cell r="AH1871">
            <v>37.974786085166393</v>
          </cell>
        </row>
        <row r="1872">
          <cell r="B1872">
            <v>21048</v>
          </cell>
          <cell r="C1872" t="str">
            <v>MI</v>
          </cell>
          <cell r="D1872" t="str">
            <v>Municipal</v>
          </cell>
          <cell r="E1872">
            <v>3.0504454314927699E-2</v>
          </cell>
          <cell r="F1872">
            <v>1</v>
          </cell>
          <cell r="G1872">
            <v>7329.2081350064909</v>
          </cell>
          <cell r="H1872">
            <v>7329.2081350064909</v>
          </cell>
          <cell r="I1872">
            <v>11.608880937499999</v>
          </cell>
          <cell r="J1872">
            <v>12369.5</v>
          </cell>
          <cell r="K1872">
            <v>84689</v>
          </cell>
          <cell r="L1872">
            <v>11555</v>
          </cell>
          <cell r="M1872">
            <v>0.12705088700074685</v>
          </cell>
          <cell r="N1872">
            <v>0.12705088700074685</v>
          </cell>
          <cell r="O1872">
            <v>9589.9814488494849</v>
          </cell>
          <cell r="P1872">
            <v>26770.375173756398</v>
          </cell>
          <cell r="Q1872">
            <v>42321.242477295949</v>
          </cell>
          <cell r="R1872">
            <v>53728.294846658355</v>
          </cell>
          <cell r="S1872">
            <v>119727.91407196413</v>
          </cell>
          <cell r="T1872">
            <v>1355.6258888723892</v>
          </cell>
          <cell r="U1872">
            <v>1376.3111053260395</v>
          </cell>
          <cell r="V1872">
            <v>1416.7017202838167</v>
          </cell>
          <cell r="W1872">
            <v>1419.8208114182212</v>
          </cell>
          <cell r="X1872">
            <v>1526.801140434528</v>
          </cell>
          <cell r="Y1872">
            <v>869.5644201371141</v>
          </cell>
          <cell r="Z1872">
            <v>904.18762085736159</v>
          </cell>
          <cell r="AA1872">
            <v>939.24506681168657</v>
          </cell>
          <cell r="AB1872">
            <v>933.19778367875142</v>
          </cell>
          <cell r="AC1872">
            <v>949.48998415733092</v>
          </cell>
          <cell r="AD1872">
            <v>31.445871437512164</v>
          </cell>
          <cell r="AE1872">
            <v>43.822807564141044</v>
          </cell>
          <cell r="AF1872">
            <v>47.014664732335326</v>
          </cell>
          <cell r="AG1872">
            <v>46.871631613046411</v>
          </cell>
          <cell r="AH1872">
            <v>37.974786085166393</v>
          </cell>
        </row>
        <row r="1873">
          <cell r="B1873">
            <v>40582</v>
          </cell>
          <cell r="C1873" t="str">
            <v>MI</v>
          </cell>
          <cell r="D1873" t="str">
            <v>Political Subdivision</v>
          </cell>
          <cell r="E1873">
            <v>3.0504454314927699E-2</v>
          </cell>
          <cell r="F1873">
            <v>0</v>
          </cell>
          <cell r="G1873">
            <v>0</v>
          </cell>
          <cell r="H1873">
            <v>0</v>
          </cell>
          <cell r="I1873">
            <v>11.608880937499999</v>
          </cell>
          <cell r="J1873">
            <v>0</v>
          </cell>
          <cell r="K1873">
            <v>0</v>
          </cell>
          <cell r="L1873">
            <v>0</v>
          </cell>
          <cell r="M1873">
            <v>0</v>
          </cell>
          <cell r="N1873">
            <v>0</v>
          </cell>
          <cell r="O1873">
            <v>9589.9814488494849</v>
          </cell>
          <cell r="P1873">
            <v>26770.375173756398</v>
          </cell>
          <cell r="Q1873">
            <v>42321.242477295949</v>
          </cell>
          <cell r="R1873">
            <v>53728.294846658355</v>
          </cell>
          <cell r="S1873">
            <v>119727.91407196413</v>
          </cell>
          <cell r="T1873">
            <v>1355.6258888723892</v>
          </cell>
          <cell r="U1873">
            <v>1376.3111053260395</v>
          </cell>
          <cell r="V1873">
            <v>1416.7017202838167</v>
          </cell>
          <cell r="W1873">
            <v>1419.8208114182212</v>
          </cell>
          <cell r="X1873">
            <v>1526.801140434528</v>
          </cell>
          <cell r="Y1873">
            <v>869.5644201371141</v>
          </cell>
          <cell r="Z1873">
            <v>904.18762085736159</v>
          </cell>
          <cell r="AA1873">
            <v>939.24506681168657</v>
          </cell>
          <cell r="AB1873">
            <v>933.19778367875142</v>
          </cell>
          <cell r="AC1873">
            <v>949.48998415733092</v>
          </cell>
          <cell r="AD1873">
            <v>31.445871437512164</v>
          </cell>
          <cell r="AE1873">
            <v>43.822807564141044</v>
          </cell>
          <cell r="AF1873">
            <v>47.014664732335326</v>
          </cell>
          <cell r="AG1873">
            <v>46.871631613046411</v>
          </cell>
          <cell r="AH1873">
            <v>37.974786085166393</v>
          </cell>
        </row>
        <row r="1874">
          <cell r="B1874">
            <v>3991</v>
          </cell>
          <cell r="C1874" t="str">
            <v>MI</v>
          </cell>
          <cell r="D1874" t="str">
            <v>Retail Power Marketer</v>
          </cell>
          <cell r="E1874">
            <v>3.0504454314927699E-2</v>
          </cell>
          <cell r="F1874">
            <v>0</v>
          </cell>
          <cell r="G1874">
            <v>0</v>
          </cell>
          <cell r="H1874">
            <v>4869.6688450931606</v>
          </cell>
          <cell r="I1874">
            <v>11.608880937499999</v>
          </cell>
          <cell r="J1874">
            <v>0</v>
          </cell>
          <cell r="K1874">
            <v>0</v>
          </cell>
          <cell r="L1874">
            <v>0</v>
          </cell>
          <cell r="M1874">
            <v>0</v>
          </cell>
          <cell r="N1874">
            <v>2.775949408697501E-2</v>
          </cell>
          <cell r="O1874">
            <v>9589.9814488494849</v>
          </cell>
          <cell r="P1874">
            <v>26770.375173756398</v>
          </cell>
          <cell r="Q1874">
            <v>42321.242477295949</v>
          </cell>
          <cell r="R1874">
            <v>53728.294846658355</v>
          </cell>
          <cell r="S1874">
            <v>119727.91407196413</v>
          </cell>
          <cell r="T1874">
            <v>1355.6258888723892</v>
          </cell>
          <cell r="U1874">
            <v>1376.3111053260395</v>
          </cell>
          <cell r="V1874">
            <v>1416.7017202838167</v>
          </cell>
          <cell r="W1874">
            <v>1419.8208114182212</v>
          </cell>
          <cell r="X1874">
            <v>1526.801140434528</v>
          </cell>
          <cell r="Y1874">
            <v>869.5644201371141</v>
          </cell>
          <cell r="Z1874">
            <v>904.18762085736159</v>
          </cell>
          <cell r="AA1874">
            <v>939.24506681168657</v>
          </cell>
          <cell r="AB1874">
            <v>933.19778367875142</v>
          </cell>
          <cell r="AC1874">
            <v>949.48998415733092</v>
          </cell>
          <cell r="AD1874">
            <v>31.445871437512164</v>
          </cell>
          <cell r="AE1874">
            <v>43.822807564141044</v>
          </cell>
          <cell r="AF1874">
            <v>47.014664732335326</v>
          </cell>
          <cell r="AG1874">
            <v>46.871631613046411</v>
          </cell>
          <cell r="AH1874">
            <v>37.974786085166393</v>
          </cell>
        </row>
        <row r="1875">
          <cell r="B1875">
            <v>56279</v>
          </cell>
          <cell r="C1875" t="str">
            <v>MI</v>
          </cell>
          <cell r="D1875" t="str">
            <v>Retail Power Marketer</v>
          </cell>
          <cell r="E1875">
            <v>3.0504454314927699E-2</v>
          </cell>
          <cell r="F1875">
            <v>0</v>
          </cell>
          <cell r="G1875">
            <v>0</v>
          </cell>
          <cell r="H1875">
            <v>4869.6688450931606</v>
          </cell>
          <cell r="I1875">
            <v>11.608880937499999</v>
          </cell>
          <cell r="J1875">
            <v>0</v>
          </cell>
          <cell r="K1875">
            <v>0</v>
          </cell>
          <cell r="L1875">
            <v>0</v>
          </cell>
          <cell r="M1875">
            <v>0</v>
          </cell>
          <cell r="N1875">
            <v>2.775949408697501E-2</v>
          </cell>
          <cell r="O1875">
            <v>9589.9814488494849</v>
          </cell>
          <cell r="P1875">
            <v>26770.375173756398</v>
          </cell>
          <cell r="Q1875">
            <v>42321.242477295949</v>
          </cell>
          <cell r="R1875">
            <v>53728.294846658355</v>
          </cell>
          <cell r="S1875">
            <v>119727.91407196413</v>
          </cell>
          <cell r="T1875">
            <v>1355.6258888723892</v>
          </cell>
          <cell r="U1875">
            <v>1376.3111053260395</v>
          </cell>
          <cell r="V1875">
            <v>1416.7017202838167</v>
          </cell>
          <cell r="W1875">
            <v>1419.8208114182212</v>
          </cell>
          <cell r="X1875">
            <v>1526.801140434528</v>
          </cell>
          <cell r="Y1875">
            <v>869.5644201371141</v>
          </cell>
          <cell r="Z1875">
            <v>904.18762085736159</v>
          </cell>
          <cell r="AA1875">
            <v>939.24506681168657</v>
          </cell>
          <cell r="AB1875">
            <v>933.19778367875142</v>
          </cell>
          <cell r="AC1875">
            <v>949.48998415733092</v>
          </cell>
          <cell r="AD1875">
            <v>31.445871437512164</v>
          </cell>
          <cell r="AE1875">
            <v>43.822807564141044</v>
          </cell>
          <cell r="AF1875">
            <v>47.014664732335326</v>
          </cell>
          <cell r="AG1875">
            <v>46.871631613046411</v>
          </cell>
          <cell r="AH1875">
            <v>37.974786085166393</v>
          </cell>
        </row>
        <row r="1876">
          <cell r="B1876">
            <v>56496</v>
          </cell>
          <cell r="C1876" t="str">
            <v>MI</v>
          </cell>
          <cell r="D1876" t="str">
            <v>Retail Power Marketer</v>
          </cell>
          <cell r="E1876">
            <v>3.0504454314927699E-2</v>
          </cell>
          <cell r="F1876">
            <v>0</v>
          </cell>
          <cell r="G1876">
            <v>0</v>
          </cell>
          <cell r="H1876">
            <v>4869.6688450931606</v>
          </cell>
          <cell r="I1876">
            <v>11.608880937499999</v>
          </cell>
          <cell r="J1876">
            <v>0</v>
          </cell>
          <cell r="K1876">
            <v>0</v>
          </cell>
          <cell r="L1876">
            <v>0</v>
          </cell>
          <cell r="M1876">
            <v>0</v>
          </cell>
          <cell r="N1876">
            <v>2.775949408697501E-2</v>
          </cell>
          <cell r="O1876">
            <v>9589.9814488494849</v>
          </cell>
          <cell r="P1876">
            <v>26770.375173756398</v>
          </cell>
          <cell r="Q1876">
            <v>42321.242477295949</v>
          </cell>
          <cell r="R1876">
            <v>53728.294846658355</v>
          </cell>
          <cell r="S1876">
            <v>119727.91407196413</v>
          </cell>
          <cell r="T1876">
            <v>1355.6258888723892</v>
          </cell>
          <cell r="U1876">
            <v>1376.3111053260395</v>
          </cell>
          <cell r="V1876">
            <v>1416.7017202838167</v>
          </cell>
          <cell r="W1876">
            <v>1419.8208114182212</v>
          </cell>
          <cell r="X1876">
            <v>1526.801140434528</v>
          </cell>
          <cell r="Y1876">
            <v>869.5644201371141</v>
          </cell>
          <cell r="Z1876">
            <v>904.18762085736159</v>
          </cell>
          <cell r="AA1876">
            <v>939.24506681168657</v>
          </cell>
          <cell r="AB1876">
            <v>933.19778367875142</v>
          </cell>
          <cell r="AC1876">
            <v>949.48998415733092</v>
          </cell>
          <cell r="AD1876">
            <v>31.445871437512164</v>
          </cell>
          <cell r="AE1876">
            <v>43.822807564141044</v>
          </cell>
          <cell r="AF1876">
            <v>47.014664732335326</v>
          </cell>
          <cell r="AG1876">
            <v>46.871631613046411</v>
          </cell>
          <cell r="AH1876">
            <v>37.974786085166393</v>
          </cell>
        </row>
        <row r="1877">
          <cell r="B1877">
            <v>4100</v>
          </cell>
          <cell r="C1877" t="str">
            <v>MI</v>
          </cell>
          <cell r="D1877" t="str">
            <v>Retail Power Marketer</v>
          </cell>
          <cell r="E1877">
            <v>3.0504454314927699E-2</v>
          </cell>
          <cell r="F1877">
            <v>1</v>
          </cell>
          <cell r="G1877">
            <v>9958.9631787619492</v>
          </cell>
          <cell r="H1877">
            <v>9958.9631787619492</v>
          </cell>
          <cell r="I1877">
            <v>11.608880937499999</v>
          </cell>
          <cell r="J1877">
            <v>88790</v>
          </cell>
          <cell r="K1877">
            <v>1032376</v>
          </cell>
          <cell r="L1877">
            <v>103663</v>
          </cell>
          <cell r="M1877">
            <v>7.2017426697745052E-2</v>
          </cell>
          <cell r="N1877">
            <v>7.2017426697745052E-2</v>
          </cell>
          <cell r="O1877">
            <v>9589.9814488494849</v>
          </cell>
          <cell r="P1877">
            <v>26770.375173756398</v>
          </cell>
          <cell r="Q1877">
            <v>42321.242477295949</v>
          </cell>
          <cell r="R1877">
            <v>53728.294846658355</v>
          </cell>
          <cell r="S1877">
            <v>119727.91407196413</v>
          </cell>
          <cell r="T1877">
            <v>1355.6258888723892</v>
          </cell>
          <cell r="U1877">
            <v>1376.3111053260395</v>
          </cell>
          <cell r="V1877">
            <v>1416.7017202838167</v>
          </cell>
          <cell r="W1877">
            <v>1419.8208114182212</v>
          </cell>
          <cell r="X1877">
            <v>1526.801140434528</v>
          </cell>
          <cell r="Y1877">
            <v>869.5644201371141</v>
          </cell>
          <cell r="Z1877">
            <v>904.18762085736159</v>
          </cell>
          <cell r="AA1877">
            <v>939.24506681168657</v>
          </cell>
          <cell r="AB1877">
            <v>933.19778367875142</v>
          </cell>
          <cell r="AC1877">
            <v>949.48998415733092</v>
          </cell>
          <cell r="AD1877">
            <v>31.445871437512164</v>
          </cell>
          <cell r="AE1877">
            <v>43.822807564141044</v>
          </cell>
          <cell r="AF1877">
            <v>47.014664732335326</v>
          </cell>
          <cell r="AG1877">
            <v>46.871631613046411</v>
          </cell>
          <cell r="AH1877">
            <v>37.974786085166393</v>
          </cell>
        </row>
        <row r="1878">
          <cell r="B1878">
            <v>6458</v>
          </cell>
          <cell r="C1878" t="str">
            <v>MI</v>
          </cell>
          <cell r="D1878" t="str">
            <v>Retail Power Marketer</v>
          </cell>
          <cell r="E1878">
            <v>3.0504454314927699E-2</v>
          </cell>
          <cell r="F1878">
            <v>1</v>
          </cell>
          <cell r="G1878">
            <v>10357.390162284279</v>
          </cell>
          <cell r="H1878">
            <v>10357.390162284279</v>
          </cell>
          <cell r="I1878">
            <v>11.608880937499999</v>
          </cell>
          <cell r="J1878">
            <v>388714.30000000005</v>
          </cell>
          <cell r="K1878">
            <v>7326186</v>
          </cell>
          <cell r="L1878">
            <v>707339</v>
          </cell>
          <cell r="M1878">
            <v>3.9608239430256938E-2</v>
          </cell>
          <cell r="N1878">
            <v>3.9608239430256938E-2</v>
          </cell>
          <cell r="O1878">
            <v>9589.9814488494849</v>
          </cell>
          <cell r="P1878">
            <v>26770.375173756398</v>
          </cell>
          <cell r="Q1878">
            <v>42321.242477295949</v>
          </cell>
          <cell r="R1878">
            <v>53728.294846658355</v>
          </cell>
          <cell r="S1878">
            <v>119727.91407196413</v>
          </cell>
          <cell r="T1878">
            <v>1355.6258888723892</v>
          </cell>
          <cell r="U1878">
            <v>1376.3111053260395</v>
          </cell>
          <cell r="V1878">
            <v>1416.7017202838167</v>
          </cell>
          <cell r="W1878">
            <v>1419.8208114182212</v>
          </cell>
          <cell r="X1878">
            <v>1526.801140434528</v>
          </cell>
          <cell r="Y1878">
            <v>869.5644201371141</v>
          </cell>
          <cell r="Z1878">
            <v>904.18762085736159</v>
          </cell>
          <cell r="AA1878">
            <v>939.24506681168657</v>
          </cell>
          <cell r="AB1878">
            <v>933.19778367875142</v>
          </cell>
          <cell r="AC1878">
            <v>949.48998415733092</v>
          </cell>
          <cell r="AD1878">
            <v>31.445871437512164</v>
          </cell>
          <cell r="AE1878">
            <v>43.822807564141044</v>
          </cell>
          <cell r="AF1878">
            <v>47.014664732335326</v>
          </cell>
          <cell r="AG1878">
            <v>46.871631613046411</v>
          </cell>
          <cell r="AH1878">
            <v>37.974786085166393</v>
          </cell>
        </row>
        <row r="1879">
          <cell r="B1879">
            <v>13374</v>
          </cell>
          <cell r="C1879" t="str">
            <v>MI</v>
          </cell>
          <cell r="D1879" t="str">
            <v>Retail Power Marketer</v>
          </cell>
          <cell r="E1879">
            <v>3.0504454314927699E-2</v>
          </cell>
          <cell r="F1879">
            <v>1</v>
          </cell>
          <cell r="G1879">
            <v>12202.776381870008</v>
          </cell>
          <cell r="H1879">
            <v>12202.776381870008</v>
          </cell>
          <cell r="I1879">
            <v>11.608880937499999</v>
          </cell>
          <cell r="J1879">
            <v>949668</v>
          </cell>
          <cell r="K1879">
            <v>11631479</v>
          </cell>
          <cell r="L1879">
            <v>953183</v>
          </cell>
          <cell r="M1879">
            <v>7.0230393271243599E-2</v>
          </cell>
          <cell r="N1879">
            <v>7.0230393271243599E-2</v>
          </cell>
          <cell r="O1879">
            <v>9589.9814488494849</v>
          </cell>
          <cell r="P1879">
            <v>26770.375173756398</v>
          </cell>
          <cell r="Q1879">
            <v>42321.242477295949</v>
          </cell>
          <cell r="R1879">
            <v>53728.294846658355</v>
          </cell>
          <cell r="S1879">
            <v>119727.91407196413</v>
          </cell>
          <cell r="T1879">
            <v>1355.6258888723892</v>
          </cell>
          <cell r="U1879">
            <v>1376.3111053260395</v>
          </cell>
          <cell r="V1879">
            <v>1416.7017202838167</v>
          </cell>
          <cell r="W1879">
            <v>1419.8208114182212</v>
          </cell>
          <cell r="X1879">
            <v>1526.801140434528</v>
          </cell>
          <cell r="Y1879">
            <v>869.5644201371141</v>
          </cell>
          <cell r="Z1879">
            <v>904.18762085736159</v>
          </cell>
          <cell r="AA1879">
            <v>939.24506681168657</v>
          </cell>
          <cell r="AB1879">
            <v>933.19778367875142</v>
          </cell>
          <cell r="AC1879">
            <v>949.48998415733092</v>
          </cell>
          <cell r="AD1879">
            <v>31.445871437512164</v>
          </cell>
          <cell r="AE1879">
            <v>43.822807564141044</v>
          </cell>
          <cell r="AF1879">
            <v>47.014664732335326</v>
          </cell>
          <cell r="AG1879">
            <v>46.871631613046411</v>
          </cell>
          <cell r="AH1879">
            <v>37.974786085166393</v>
          </cell>
        </row>
        <row r="1880">
          <cell r="B1880">
            <v>16840</v>
          </cell>
          <cell r="C1880" t="str">
            <v>MI</v>
          </cell>
          <cell r="D1880" t="str">
            <v>Retail Power Marketer</v>
          </cell>
          <cell r="E1880">
            <v>3.0504454314927699E-2</v>
          </cell>
          <cell r="F1880">
            <v>0</v>
          </cell>
          <cell r="G1880">
            <v>0</v>
          </cell>
          <cell r="H1880">
            <v>4869.6688450931606</v>
          </cell>
          <cell r="I1880">
            <v>11.608880937499999</v>
          </cell>
          <cell r="J1880">
            <v>0</v>
          </cell>
          <cell r="K1880">
            <v>0</v>
          </cell>
          <cell r="L1880">
            <v>0</v>
          </cell>
          <cell r="M1880">
            <v>0</v>
          </cell>
          <cell r="N1880">
            <v>2.775949408697501E-2</v>
          </cell>
          <cell r="O1880">
            <v>9589.9814488494849</v>
          </cell>
          <cell r="P1880">
            <v>26770.375173756398</v>
          </cell>
          <cell r="Q1880">
            <v>42321.242477295949</v>
          </cell>
          <cell r="R1880">
            <v>53728.294846658355</v>
          </cell>
          <cell r="S1880">
            <v>119727.91407196413</v>
          </cell>
          <cell r="T1880">
            <v>1355.6258888723892</v>
          </cell>
          <cell r="U1880">
            <v>1376.3111053260395</v>
          </cell>
          <cell r="V1880">
            <v>1416.7017202838167</v>
          </cell>
          <cell r="W1880">
            <v>1419.8208114182212</v>
          </cell>
          <cell r="X1880">
            <v>1526.801140434528</v>
          </cell>
          <cell r="Y1880">
            <v>869.5644201371141</v>
          </cell>
          <cell r="Z1880">
            <v>904.18762085736159</v>
          </cell>
          <cell r="AA1880">
            <v>939.24506681168657</v>
          </cell>
          <cell r="AB1880">
            <v>933.19778367875142</v>
          </cell>
          <cell r="AC1880">
            <v>949.48998415733092</v>
          </cell>
          <cell r="AD1880">
            <v>31.445871437512164</v>
          </cell>
          <cell r="AE1880">
            <v>43.822807564141044</v>
          </cell>
          <cell r="AF1880">
            <v>47.014664732335326</v>
          </cell>
          <cell r="AG1880">
            <v>46.871631613046411</v>
          </cell>
          <cell r="AH1880">
            <v>37.974786085166393</v>
          </cell>
        </row>
        <row r="1881">
          <cell r="B1881">
            <v>18193</v>
          </cell>
          <cell r="C1881" t="str">
            <v>MI</v>
          </cell>
          <cell r="D1881" t="str">
            <v>Retail Power Marketer</v>
          </cell>
          <cell r="E1881">
            <v>3.0504454314927699E-2</v>
          </cell>
          <cell r="F1881">
            <v>0</v>
          </cell>
          <cell r="G1881">
            <v>0</v>
          </cell>
          <cell r="H1881">
            <v>4869.6688450931606</v>
          </cell>
          <cell r="I1881">
            <v>11.608880937499999</v>
          </cell>
          <cell r="J1881">
            <v>0</v>
          </cell>
          <cell r="K1881">
            <v>0</v>
          </cell>
          <cell r="L1881">
            <v>0</v>
          </cell>
          <cell r="M1881">
            <v>0</v>
          </cell>
          <cell r="N1881">
            <v>2.775949408697501E-2</v>
          </cell>
          <cell r="O1881">
            <v>9589.9814488494849</v>
          </cell>
          <cell r="P1881">
            <v>26770.375173756398</v>
          </cell>
          <cell r="Q1881">
            <v>42321.242477295949</v>
          </cell>
          <cell r="R1881">
            <v>53728.294846658355</v>
          </cell>
          <cell r="S1881">
            <v>119727.91407196413</v>
          </cell>
          <cell r="T1881">
            <v>1355.6258888723892</v>
          </cell>
          <cell r="U1881">
            <v>1376.3111053260395</v>
          </cell>
          <cell r="V1881">
            <v>1416.7017202838167</v>
          </cell>
          <cell r="W1881">
            <v>1419.8208114182212</v>
          </cell>
          <cell r="X1881">
            <v>1526.801140434528</v>
          </cell>
          <cell r="Y1881">
            <v>869.5644201371141</v>
          </cell>
          <cell r="Z1881">
            <v>904.18762085736159</v>
          </cell>
          <cell r="AA1881">
            <v>939.24506681168657</v>
          </cell>
          <cell r="AB1881">
            <v>933.19778367875142</v>
          </cell>
          <cell r="AC1881">
            <v>949.48998415733092</v>
          </cell>
          <cell r="AD1881">
            <v>31.445871437512164</v>
          </cell>
          <cell r="AE1881">
            <v>43.822807564141044</v>
          </cell>
          <cell r="AF1881">
            <v>47.014664732335326</v>
          </cell>
          <cell r="AG1881">
            <v>46.871631613046411</v>
          </cell>
          <cell r="AH1881">
            <v>37.974786085166393</v>
          </cell>
        </row>
        <row r="1882">
          <cell r="B1882">
            <v>21795</v>
          </cell>
          <cell r="C1882" t="str">
            <v>MI</v>
          </cell>
          <cell r="D1882" t="str">
            <v>Retail Power Marketer</v>
          </cell>
          <cell r="E1882">
            <v>3.0504454314927699E-2</v>
          </cell>
          <cell r="F1882">
            <v>0</v>
          </cell>
          <cell r="G1882">
            <v>0</v>
          </cell>
          <cell r="H1882">
            <v>4869.6688450931606</v>
          </cell>
          <cell r="I1882">
            <v>11.608880937499999</v>
          </cell>
          <cell r="J1882">
            <v>0</v>
          </cell>
          <cell r="K1882">
            <v>0</v>
          </cell>
          <cell r="L1882">
            <v>0</v>
          </cell>
          <cell r="M1882">
            <v>0</v>
          </cell>
          <cell r="N1882">
            <v>2.775949408697501E-2</v>
          </cell>
          <cell r="O1882">
            <v>9589.9814488494849</v>
          </cell>
          <cell r="P1882">
            <v>26770.375173756398</v>
          </cell>
          <cell r="Q1882">
            <v>42321.242477295949</v>
          </cell>
          <cell r="R1882">
            <v>53728.294846658355</v>
          </cell>
          <cell r="S1882">
            <v>119727.91407196413</v>
          </cell>
          <cell r="T1882">
            <v>1355.6258888723892</v>
          </cell>
          <cell r="U1882">
            <v>1376.3111053260395</v>
          </cell>
          <cell r="V1882">
            <v>1416.7017202838167</v>
          </cell>
          <cell r="W1882">
            <v>1419.8208114182212</v>
          </cell>
          <cell r="X1882">
            <v>1526.801140434528</v>
          </cell>
          <cell r="Y1882">
            <v>869.5644201371141</v>
          </cell>
          <cell r="Z1882">
            <v>904.18762085736159</v>
          </cell>
          <cell r="AA1882">
            <v>939.24506681168657</v>
          </cell>
          <cell r="AB1882">
            <v>933.19778367875142</v>
          </cell>
          <cell r="AC1882">
            <v>949.48998415733092</v>
          </cell>
          <cell r="AD1882">
            <v>31.445871437512164</v>
          </cell>
          <cell r="AE1882">
            <v>43.822807564141044</v>
          </cell>
          <cell r="AF1882">
            <v>47.014664732335326</v>
          </cell>
          <cell r="AG1882">
            <v>46.871631613046411</v>
          </cell>
          <cell r="AH1882">
            <v>37.974786085166393</v>
          </cell>
        </row>
        <row r="1883">
          <cell r="B1883">
            <v>59054</v>
          </cell>
          <cell r="C1883" t="str">
            <v>MI</v>
          </cell>
          <cell r="D1883" t="str">
            <v>Retail Power Marketer</v>
          </cell>
          <cell r="E1883">
            <v>3.0504454314927699E-2</v>
          </cell>
          <cell r="F1883">
            <v>1</v>
          </cell>
          <cell r="G1883">
            <v>9207.799995202955</v>
          </cell>
          <cell r="H1883">
            <v>9207.799995202955</v>
          </cell>
          <cell r="I1883">
            <v>11.608880937499999</v>
          </cell>
          <cell r="J1883">
            <v>98563.8</v>
          </cell>
          <cell r="K1883">
            <v>1151684</v>
          </cell>
          <cell r="L1883">
            <v>125077</v>
          </cell>
          <cell r="M1883">
            <v>7.0453138176586411E-2</v>
          </cell>
          <cell r="N1883">
            <v>7.0453138176586411E-2</v>
          </cell>
          <cell r="O1883">
            <v>9589.9814488494849</v>
          </cell>
          <cell r="P1883">
            <v>26770.375173756398</v>
          </cell>
          <cell r="Q1883">
            <v>42321.242477295949</v>
          </cell>
          <cell r="R1883">
            <v>53728.294846658355</v>
          </cell>
          <cell r="S1883">
            <v>119727.91407196413</v>
          </cell>
          <cell r="T1883">
            <v>1355.6258888723892</v>
          </cell>
          <cell r="U1883">
            <v>1376.3111053260395</v>
          </cell>
          <cell r="V1883">
            <v>1416.7017202838167</v>
          </cell>
          <cell r="W1883">
            <v>1419.8208114182212</v>
          </cell>
          <cell r="X1883">
            <v>1526.801140434528</v>
          </cell>
          <cell r="Y1883">
            <v>869.5644201371141</v>
          </cell>
          <cell r="Z1883">
            <v>904.18762085736159</v>
          </cell>
          <cell r="AA1883">
            <v>939.24506681168657</v>
          </cell>
          <cell r="AB1883">
            <v>933.19778367875142</v>
          </cell>
          <cell r="AC1883">
            <v>949.48998415733092</v>
          </cell>
          <cell r="AD1883">
            <v>31.445871437512164</v>
          </cell>
          <cell r="AE1883">
            <v>43.822807564141044</v>
          </cell>
          <cell r="AF1883">
            <v>47.014664732335326</v>
          </cell>
          <cell r="AG1883">
            <v>46.871631613046411</v>
          </cell>
          <cell r="AH1883">
            <v>37.974786085166393</v>
          </cell>
        </row>
        <row r="1884">
          <cell r="B1884">
            <v>59931</v>
          </cell>
          <cell r="C1884" t="str">
            <v>MI</v>
          </cell>
          <cell r="D1884" t="str">
            <v>Retail Power Marketer</v>
          </cell>
          <cell r="E1884">
            <v>3.0504454314927699E-2</v>
          </cell>
          <cell r="F1884">
            <v>1</v>
          </cell>
          <cell r="G1884">
            <v>11839.427577905577</v>
          </cell>
          <cell r="H1884">
            <v>11839.427577905577</v>
          </cell>
          <cell r="I1884">
            <v>11.608880937499999</v>
          </cell>
          <cell r="J1884">
            <v>28686.7</v>
          </cell>
          <cell r="K1884">
            <v>442617</v>
          </cell>
          <cell r="L1884">
            <v>37385</v>
          </cell>
          <cell r="M1884">
            <v>5.3045237380893069E-2</v>
          </cell>
          <cell r="N1884">
            <v>5.3045237380893069E-2</v>
          </cell>
          <cell r="O1884">
            <v>9589.9814488494849</v>
          </cell>
          <cell r="P1884">
            <v>26770.375173756398</v>
          </cell>
          <cell r="Q1884">
            <v>42321.242477295949</v>
          </cell>
          <cell r="R1884">
            <v>53728.294846658355</v>
          </cell>
          <cell r="S1884">
            <v>119727.91407196413</v>
          </cell>
          <cell r="T1884">
            <v>1355.6258888723892</v>
          </cell>
          <cell r="U1884">
            <v>1376.3111053260395</v>
          </cell>
          <cell r="V1884">
            <v>1416.7017202838167</v>
          </cell>
          <cell r="W1884">
            <v>1419.8208114182212</v>
          </cell>
          <cell r="X1884">
            <v>1526.801140434528</v>
          </cell>
          <cell r="Y1884">
            <v>869.5644201371141</v>
          </cell>
          <cell r="Z1884">
            <v>904.18762085736159</v>
          </cell>
          <cell r="AA1884">
            <v>939.24506681168657</v>
          </cell>
          <cell r="AB1884">
            <v>933.19778367875142</v>
          </cell>
          <cell r="AC1884">
            <v>949.48998415733092</v>
          </cell>
          <cell r="AD1884">
            <v>31.445871437512164</v>
          </cell>
          <cell r="AE1884">
            <v>43.822807564141044</v>
          </cell>
          <cell r="AF1884">
            <v>47.014664732335326</v>
          </cell>
          <cell r="AG1884">
            <v>46.871631613046411</v>
          </cell>
          <cell r="AH1884">
            <v>37.974786085166393</v>
          </cell>
        </row>
        <row r="1885">
          <cell r="B1885">
            <v>56068</v>
          </cell>
          <cell r="C1885" t="str">
            <v>MI</v>
          </cell>
          <cell r="D1885" t="str">
            <v>Transmission</v>
          </cell>
          <cell r="E1885">
            <v>3.0504454314927699E-2</v>
          </cell>
          <cell r="F1885">
            <v>0</v>
          </cell>
          <cell r="G1885">
            <v>0</v>
          </cell>
          <cell r="H1885">
            <v>0</v>
          </cell>
          <cell r="I1885">
            <v>11.608880937499999</v>
          </cell>
          <cell r="J1885">
            <v>0</v>
          </cell>
          <cell r="K1885">
            <v>0</v>
          </cell>
          <cell r="L1885">
            <v>0</v>
          </cell>
          <cell r="M1885">
            <v>0</v>
          </cell>
          <cell r="N1885">
            <v>0</v>
          </cell>
          <cell r="O1885">
            <v>9589.9814488494849</v>
          </cell>
          <cell r="P1885">
            <v>26770.375173756398</v>
          </cell>
          <cell r="Q1885">
            <v>42321.242477295949</v>
          </cell>
          <cell r="R1885">
            <v>53728.294846658355</v>
          </cell>
          <cell r="S1885">
            <v>119727.91407196413</v>
          </cell>
          <cell r="T1885">
            <v>1355.6258888723892</v>
          </cell>
          <cell r="U1885">
            <v>1376.3111053260395</v>
          </cell>
          <cell r="V1885">
            <v>1416.7017202838167</v>
          </cell>
          <cell r="W1885">
            <v>1419.8208114182212</v>
          </cell>
          <cell r="X1885">
            <v>1526.801140434528</v>
          </cell>
          <cell r="Y1885">
            <v>869.5644201371141</v>
          </cell>
          <cell r="Z1885">
            <v>904.18762085736159</v>
          </cell>
          <cell r="AA1885">
            <v>939.24506681168657</v>
          </cell>
          <cell r="AB1885">
            <v>933.19778367875142</v>
          </cell>
          <cell r="AC1885">
            <v>949.48998415733092</v>
          </cell>
          <cell r="AD1885">
            <v>31.445871437512164</v>
          </cell>
          <cell r="AE1885">
            <v>43.822807564141044</v>
          </cell>
          <cell r="AF1885">
            <v>47.014664732335326</v>
          </cell>
          <cell r="AG1885">
            <v>46.871631613046411</v>
          </cell>
          <cell r="AH1885">
            <v>37.974786085166393</v>
          </cell>
        </row>
        <row r="1886">
          <cell r="B1886">
            <v>60744</v>
          </cell>
          <cell r="C1886" t="str">
            <v>MI</v>
          </cell>
          <cell r="D1886" t="str">
            <v>Transmission</v>
          </cell>
          <cell r="E1886">
            <v>3.0504454314927699E-2</v>
          </cell>
          <cell r="F1886">
            <v>0</v>
          </cell>
          <cell r="G1886">
            <v>0</v>
          </cell>
          <cell r="H1886">
            <v>0</v>
          </cell>
          <cell r="I1886">
            <v>11.608880937499999</v>
          </cell>
          <cell r="J1886">
            <v>0</v>
          </cell>
          <cell r="K1886">
            <v>0</v>
          </cell>
          <cell r="L1886">
            <v>0</v>
          </cell>
          <cell r="M1886">
            <v>0</v>
          </cell>
          <cell r="N1886">
            <v>0</v>
          </cell>
          <cell r="O1886">
            <v>9589.9814488494849</v>
          </cell>
          <cell r="P1886">
            <v>26770.375173756398</v>
          </cell>
          <cell r="Q1886">
            <v>42321.242477295949</v>
          </cell>
          <cell r="R1886">
            <v>53728.294846658355</v>
          </cell>
          <cell r="S1886">
            <v>119727.91407196413</v>
          </cell>
          <cell r="T1886">
            <v>1355.6258888723892</v>
          </cell>
          <cell r="U1886">
            <v>1376.3111053260395</v>
          </cell>
          <cell r="V1886">
            <v>1416.7017202838167</v>
          </cell>
          <cell r="W1886">
            <v>1419.8208114182212</v>
          </cell>
          <cell r="X1886">
            <v>1526.801140434528</v>
          </cell>
          <cell r="Y1886">
            <v>869.5644201371141</v>
          </cell>
          <cell r="Z1886">
            <v>904.18762085736159</v>
          </cell>
          <cell r="AA1886">
            <v>939.24506681168657</v>
          </cell>
          <cell r="AB1886">
            <v>933.19778367875142</v>
          </cell>
          <cell r="AC1886">
            <v>949.48998415733092</v>
          </cell>
          <cell r="AD1886">
            <v>31.445871437512164</v>
          </cell>
          <cell r="AE1886">
            <v>43.822807564141044</v>
          </cell>
          <cell r="AF1886">
            <v>47.014664732335326</v>
          </cell>
          <cell r="AG1886">
            <v>46.871631613046411</v>
          </cell>
          <cell r="AH1886">
            <v>37.974786085166393</v>
          </cell>
        </row>
        <row r="1887">
          <cell r="B1887">
            <v>56161</v>
          </cell>
          <cell r="C1887" t="str">
            <v>MI</v>
          </cell>
          <cell r="D1887" t="str">
            <v>Transmission</v>
          </cell>
          <cell r="E1887">
            <v>3.0504454314927699E-2</v>
          </cell>
          <cell r="F1887">
            <v>0</v>
          </cell>
          <cell r="G1887">
            <v>0</v>
          </cell>
          <cell r="H1887">
            <v>0</v>
          </cell>
          <cell r="I1887">
            <v>11.608880937499999</v>
          </cell>
          <cell r="J1887">
            <v>0</v>
          </cell>
          <cell r="K1887">
            <v>0</v>
          </cell>
          <cell r="L1887">
            <v>0</v>
          </cell>
          <cell r="M1887">
            <v>0</v>
          </cell>
          <cell r="N1887">
            <v>0</v>
          </cell>
          <cell r="O1887">
            <v>9589.9814488494849</v>
          </cell>
          <cell r="P1887">
            <v>26770.375173756398</v>
          </cell>
          <cell r="Q1887">
            <v>42321.242477295949</v>
          </cell>
          <cell r="R1887">
            <v>53728.294846658355</v>
          </cell>
          <cell r="S1887">
            <v>119727.91407196413</v>
          </cell>
          <cell r="T1887">
            <v>1355.6258888723892</v>
          </cell>
          <cell r="U1887">
            <v>1376.3111053260395</v>
          </cell>
          <cell r="V1887">
            <v>1416.7017202838167</v>
          </cell>
          <cell r="W1887">
            <v>1419.8208114182212</v>
          </cell>
          <cell r="X1887">
            <v>1526.801140434528</v>
          </cell>
          <cell r="Y1887">
            <v>869.5644201371141</v>
          </cell>
          <cell r="Z1887">
            <v>904.18762085736159</v>
          </cell>
          <cell r="AA1887">
            <v>939.24506681168657</v>
          </cell>
          <cell r="AB1887">
            <v>933.19778367875142</v>
          </cell>
          <cell r="AC1887">
            <v>949.48998415733092</v>
          </cell>
          <cell r="AD1887">
            <v>31.445871437512164</v>
          </cell>
          <cell r="AE1887">
            <v>43.822807564141044</v>
          </cell>
          <cell r="AF1887">
            <v>47.014664732335326</v>
          </cell>
          <cell r="AG1887">
            <v>46.871631613046411</v>
          </cell>
          <cell r="AH1887">
            <v>37.974786085166393</v>
          </cell>
        </row>
        <row r="1888">
          <cell r="B1888">
            <v>56163</v>
          </cell>
          <cell r="C1888" t="str">
            <v>MI</v>
          </cell>
          <cell r="D1888" t="str">
            <v>Transmission</v>
          </cell>
          <cell r="E1888">
            <v>3.0504454314927699E-2</v>
          </cell>
          <cell r="F1888">
            <v>0</v>
          </cell>
          <cell r="G1888">
            <v>0</v>
          </cell>
          <cell r="H1888">
            <v>0</v>
          </cell>
          <cell r="I1888">
            <v>11.608880937499999</v>
          </cell>
          <cell r="J1888">
            <v>0</v>
          </cell>
          <cell r="K1888">
            <v>0</v>
          </cell>
          <cell r="L1888">
            <v>0</v>
          </cell>
          <cell r="M1888">
            <v>0</v>
          </cell>
          <cell r="N1888">
            <v>0</v>
          </cell>
          <cell r="O1888">
            <v>9589.9814488494849</v>
          </cell>
          <cell r="P1888">
            <v>26770.375173756398</v>
          </cell>
          <cell r="Q1888">
            <v>42321.242477295949</v>
          </cell>
          <cell r="R1888">
            <v>53728.294846658355</v>
          </cell>
          <cell r="S1888">
            <v>119727.91407196413</v>
          </cell>
          <cell r="T1888">
            <v>1355.6258888723892</v>
          </cell>
          <cell r="U1888">
            <v>1376.3111053260395</v>
          </cell>
          <cell r="V1888">
            <v>1416.7017202838167</v>
          </cell>
          <cell r="W1888">
            <v>1419.8208114182212</v>
          </cell>
          <cell r="X1888">
            <v>1526.801140434528</v>
          </cell>
          <cell r="Y1888">
            <v>869.5644201371141</v>
          </cell>
          <cell r="Z1888">
            <v>904.18762085736159</v>
          </cell>
          <cell r="AA1888">
            <v>939.24506681168657</v>
          </cell>
          <cell r="AB1888">
            <v>933.19778367875142</v>
          </cell>
          <cell r="AC1888">
            <v>949.48998415733092</v>
          </cell>
          <cell r="AD1888">
            <v>31.445871437512164</v>
          </cell>
          <cell r="AE1888">
            <v>43.822807564141044</v>
          </cell>
          <cell r="AF1888">
            <v>47.014664732335326</v>
          </cell>
          <cell r="AG1888">
            <v>46.871631613046411</v>
          </cell>
          <cell r="AH1888">
            <v>37.974786085166393</v>
          </cell>
        </row>
        <row r="1889">
          <cell r="B1889">
            <v>25262</v>
          </cell>
          <cell r="C1889" t="str">
            <v>MI</v>
          </cell>
          <cell r="D1889" t="str">
            <v>Wholesale Power Marketer</v>
          </cell>
          <cell r="E1889">
            <v>3.0504454314927699E-2</v>
          </cell>
          <cell r="F1889">
            <v>0</v>
          </cell>
          <cell r="G1889">
            <v>0</v>
          </cell>
          <cell r="H1889">
            <v>0</v>
          </cell>
          <cell r="I1889">
            <v>11.608880937499999</v>
          </cell>
          <cell r="J1889">
            <v>0</v>
          </cell>
          <cell r="K1889">
            <v>0</v>
          </cell>
          <cell r="L1889">
            <v>0</v>
          </cell>
          <cell r="M1889">
            <v>0</v>
          </cell>
          <cell r="N1889">
            <v>0</v>
          </cell>
          <cell r="O1889">
            <v>9589.9814488494849</v>
          </cell>
          <cell r="P1889">
            <v>26770.375173756398</v>
          </cell>
          <cell r="Q1889">
            <v>42321.242477295949</v>
          </cell>
          <cell r="R1889">
            <v>53728.294846658355</v>
          </cell>
          <cell r="S1889">
            <v>119727.91407196413</v>
          </cell>
          <cell r="T1889">
            <v>1355.6258888723892</v>
          </cell>
          <cell r="U1889">
            <v>1376.3111053260395</v>
          </cell>
          <cell r="V1889">
            <v>1416.7017202838167</v>
          </cell>
          <cell r="W1889">
            <v>1419.8208114182212</v>
          </cell>
          <cell r="X1889">
            <v>1526.801140434528</v>
          </cell>
          <cell r="Y1889">
            <v>869.5644201371141</v>
          </cell>
          <cell r="Z1889">
            <v>904.18762085736159</v>
          </cell>
          <cell r="AA1889">
            <v>939.24506681168657</v>
          </cell>
          <cell r="AB1889">
            <v>933.19778367875142</v>
          </cell>
          <cell r="AC1889">
            <v>949.48998415733092</v>
          </cell>
          <cell r="AD1889">
            <v>31.445871437512164</v>
          </cell>
          <cell r="AE1889">
            <v>43.822807564141044</v>
          </cell>
          <cell r="AF1889">
            <v>47.014664732335326</v>
          </cell>
          <cell r="AG1889">
            <v>46.871631613046411</v>
          </cell>
          <cell r="AH1889">
            <v>37.974786085166393</v>
          </cell>
        </row>
        <row r="1890">
          <cell r="B1890">
            <v>155</v>
          </cell>
          <cell r="C1890" t="str">
            <v>MN</v>
          </cell>
          <cell r="D1890" t="str">
            <v>Cooperative</v>
          </cell>
          <cell r="E1890">
            <v>2.2967907122860173E-2</v>
          </cell>
          <cell r="F1890">
            <v>1</v>
          </cell>
          <cell r="G1890">
            <v>18685.493053974038</v>
          </cell>
          <cell r="H1890">
            <v>18685.493053974038</v>
          </cell>
          <cell r="I1890">
            <v>11.608880937499999</v>
          </cell>
          <cell r="J1890">
            <v>10134</v>
          </cell>
          <cell r="K1890">
            <v>82048</v>
          </cell>
          <cell r="L1890">
            <v>4391</v>
          </cell>
          <cell r="M1890">
            <v>0.11605773261555735</v>
          </cell>
          <cell r="N1890">
            <v>0.11605773261555735</v>
          </cell>
          <cell r="O1890">
            <v>11981.528940002068</v>
          </cell>
          <cell r="P1890">
            <v>33279.169019389883</v>
          </cell>
          <cell r="Q1890">
            <v>51245.754811554769</v>
          </cell>
          <cell r="R1890">
            <v>66143.204349936845</v>
          </cell>
          <cell r="S1890">
            <v>143255.49338496043</v>
          </cell>
          <cell r="T1890">
            <v>1002.6911928465606</v>
          </cell>
          <cell r="U1890">
            <v>1146.4909026308117</v>
          </cell>
          <cell r="V1890">
            <v>1225.4476231482008</v>
          </cell>
          <cell r="W1890">
            <v>1263.1292576141723</v>
          </cell>
          <cell r="X1890">
            <v>1334.2875029004849</v>
          </cell>
          <cell r="Y1890">
            <v>545.71992702298064</v>
          </cell>
          <cell r="Z1890">
            <v>666.75291815025491</v>
          </cell>
          <cell r="AA1890">
            <v>689.64581898992185</v>
          </cell>
          <cell r="AB1890">
            <v>710.6779524925937</v>
          </cell>
          <cell r="AC1890">
            <v>735.66948305813389</v>
          </cell>
          <cell r="AD1890">
            <v>62.025741976464893</v>
          </cell>
          <cell r="AE1890">
            <v>76.482228122269731</v>
          </cell>
          <cell r="AF1890">
            <v>75.491563767925797</v>
          </cell>
          <cell r="AG1890">
            <v>72.561979653765718</v>
          </cell>
          <cell r="AH1890">
            <v>50.170951737423927</v>
          </cell>
        </row>
        <row r="1891">
          <cell r="B1891">
            <v>13044</v>
          </cell>
          <cell r="C1891" t="str">
            <v>MN</v>
          </cell>
          <cell r="D1891" t="str">
            <v>Municipal</v>
          </cell>
          <cell r="E1891">
            <v>2.2967907122860173E-2</v>
          </cell>
          <cell r="F1891">
            <v>0</v>
          </cell>
          <cell r="G1891">
            <v>0</v>
          </cell>
          <cell r="H1891">
            <v>967.38159891747875</v>
          </cell>
          <cell r="I1891">
            <v>11.608880937499999</v>
          </cell>
          <cell r="J1891">
            <v>0</v>
          </cell>
          <cell r="K1891">
            <v>0</v>
          </cell>
          <cell r="L1891">
            <v>0</v>
          </cell>
          <cell r="M1891">
            <v>0</v>
          </cell>
          <cell r="N1891">
            <v>1.2536857682308215E-2</v>
          </cell>
          <cell r="O1891">
            <v>11981.528940002068</v>
          </cell>
          <cell r="P1891">
            <v>33279.169019389883</v>
          </cell>
          <cell r="Q1891">
            <v>51245.754811554769</v>
          </cell>
          <cell r="R1891">
            <v>66143.204349936845</v>
          </cell>
          <cell r="S1891">
            <v>143255.49338496043</v>
          </cell>
          <cell r="T1891">
            <v>1002.6911928465606</v>
          </cell>
          <cell r="U1891">
            <v>1146.4909026308117</v>
          </cell>
          <cell r="V1891">
            <v>1225.4476231482008</v>
          </cell>
          <cell r="W1891">
            <v>1263.1292576141723</v>
          </cell>
          <cell r="X1891">
            <v>1334.2875029004849</v>
          </cell>
          <cell r="Y1891">
            <v>545.71992702298064</v>
          </cell>
          <cell r="Z1891">
            <v>666.75291815025491</v>
          </cell>
          <cell r="AA1891">
            <v>689.64581898992185</v>
          </cell>
          <cell r="AB1891">
            <v>710.6779524925937</v>
          </cell>
          <cell r="AC1891">
            <v>735.66948305813389</v>
          </cell>
          <cell r="AD1891">
            <v>62.025741976464893</v>
          </cell>
          <cell r="AE1891">
            <v>76.482228122269731</v>
          </cell>
          <cell r="AF1891">
            <v>75.491563767925797</v>
          </cell>
          <cell r="AG1891">
            <v>72.561979653765718</v>
          </cell>
          <cell r="AH1891">
            <v>50.170951737423927</v>
          </cell>
        </row>
        <row r="1892">
          <cell r="B1892">
            <v>14246</v>
          </cell>
          <cell r="C1892" t="str">
            <v>MN</v>
          </cell>
          <cell r="D1892" t="str">
            <v>Municipal</v>
          </cell>
          <cell r="E1892">
            <v>2.2967907122860173E-2</v>
          </cell>
          <cell r="F1892">
            <v>1</v>
          </cell>
          <cell r="G1892">
            <v>7947.1743339172117</v>
          </cell>
          <cell r="H1892">
            <v>7947.1743339172117</v>
          </cell>
          <cell r="I1892">
            <v>11.608880937499999</v>
          </cell>
          <cell r="J1892">
            <v>10888</v>
          </cell>
          <cell r="K1892">
            <v>86203</v>
          </cell>
          <cell r="L1892">
            <v>10847</v>
          </cell>
          <cell r="M1892">
            <v>0.10877743955142223</v>
          </cell>
          <cell r="N1892">
            <v>0.10877743955142223</v>
          </cell>
          <cell r="O1892">
            <v>11981.528940002068</v>
          </cell>
          <cell r="P1892">
            <v>33279.169019389883</v>
          </cell>
          <cell r="Q1892">
            <v>51245.754811554769</v>
          </cell>
          <cell r="R1892">
            <v>66143.204349936845</v>
          </cell>
          <cell r="S1892">
            <v>143255.49338496043</v>
          </cell>
          <cell r="T1892">
            <v>1002.6911928465606</v>
          </cell>
          <cell r="U1892">
            <v>1146.4909026308117</v>
          </cell>
          <cell r="V1892">
            <v>1225.4476231482008</v>
          </cell>
          <cell r="W1892">
            <v>1263.1292576141723</v>
          </cell>
          <cell r="X1892">
            <v>1334.2875029004849</v>
          </cell>
          <cell r="Y1892">
            <v>545.71992702298064</v>
          </cell>
          <cell r="Z1892">
            <v>666.75291815025491</v>
          </cell>
          <cell r="AA1892">
            <v>689.64581898992185</v>
          </cell>
          <cell r="AB1892">
            <v>710.6779524925937</v>
          </cell>
          <cell r="AC1892">
            <v>735.66948305813389</v>
          </cell>
          <cell r="AD1892">
            <v>62.025741976464893</v>
          </cell>
          <cell r="AE1892">
            <v>76.482228122269731</v>
          </cell>
          <cell r="AF1892">
            <v>75.491563767925797</v>
          </cell>
          <cell r="AG1892">
            <v>72.561979653765718</v>
          </cell>
          <cell r="AH1892">
            <v>50.170951737423927</v>
          </cell>
        </row>
        <row r="1893">
          <cell r="B1893">
            <v>13480</v>
          </cell>
          <cell r="C1893" t="str">
            <v>MN</v>
          </cell>
          <cell r="D1893" t="str">
            <v>Municipal</v>
          </cell>
          <cell r="E1893">
            <v>2.2967907122860173E-2</v>
          </cell>
          <cell r="F1893">
            <v>0</v>
          </cell>
          <cell r="G1893">
            <v>0</v>
          </cell>
          <cell r="H1893">
            <v>967.38159891747875</v>
          </cell>
          <cell r="I1893">
            <v>11.608880937499999</v>
          </cell>
          <cell r="J1893">
            <v>0</v>
          </cell>
          <cell r="K1893">
            <v>0</v>
          </cell>
          <cell r="L1893">
            <v>0</v>
          </cell>
          <cell r="M1893">
            <v>0</v>
          </cell>
          <cell r="N1893">
            <v>1.2536857682308215E-2</v>
          </cell>
          <cell r="O1893">
            <v>11981.528940002068</v>
          </cell>
          <cell r="P1893">
            <v>33279.169019389883</v>
          </cell>
          <cell r="Q1893">
            <v>51245.754811554769</v>
          </cell>
          <cell r="R1893">
            <v>66143.204349936845</v>
          </cell>
          <cell r="S1893">
            <v>143255.49338496043</v>
          </cell>
          <cell r="T1893">
            <v>1002.6911928465606</v>
          </cell>
          <cell r="U1893">
            <v>1146.4909026308117</v>
          </cell>
          <cell r="V1893">
            <v>1225.4476231482008</v>
          </cell>
          <cell r="W1893">
            <v>1263.1292576141723</v>
          </cell>
          <cell r="X1893">
            <v>1334.2875029004849</v>
          </cell>
          <cell r="Y1893">
            <v>545.71992702298064</v>
          </cell>
          <cell r="Z1893">
            <v>666.75291815025491</v>
          </cell>
          <cell r="AA1893">
            <v>689.64581898992185</v>
          </cell>
          <cell r="AB1893">
            <v>710.6779524925937</v>
          </cell>
          <cell r="AC1893">
            <v>735.66948305813389</v>
          </cell>
          <cell r="AD1893">
            <v>62.025741976464893</v>
          </cell>
          <cell r="AE1893">
            <v>76.482228122269731</v>
          </cell>
          <cell r="AF1893">
            <v>75.491563767925797</v>
          </cell>
          <cell r="AG1893">
            <v>72.561979653765718</v>
          </cell>
          <cell r="AH1893">
            <v>50.170951737423927</v>
          </cell>
        </row>
        <row r="1894">
          <cell r="B1894">
            <v>7489</v>
          </cell>
          <cell r="C1894" t="str">
            <v>MN</v>
          </cell>
          <cell r="D1894" t="str">
            <v>Municipal</v>
          </cell>
          <cell r="E1894">
            <v>2.2967907122860173E-2</v>
          </cell>
          <cell r="F1894">
            <v>0</v>
          </cell>
          <cell r="G1894">
            <v>0</v>
          </cell>
          <cell r="H1894">
            <v>967.38159891747875</v>
          </cell>
          <cell r="I1894">
            <v>11.608880937499999</v>
          </cell>
          <cell r="J1894">
            <v>0</v>
          </cell>
          <cell r="K1894">
            <v>0</v>
          </cell>
          <cell r="L1894">
            <v>0</v>
          </cell>
          <cell r="M1894">
            <v>0</v>
          </cell>
          <cell r="N1894">
            <v>1.2536857682308215E-2</v>
          </cell>
          <cell r="O1894">
            <v>11981.528940002068</v>
          </cell>
          <cell r="P1894">
            <v>33279.169019389883</v>
          </cell>
          <cell r="Q1894">
            <v>51245.754811554769</v>
          </cell>
          <cell r="R1894">
            <v>66143.204349936845</v>
          </cell>
          <cell r="S1894">
            <v>143255.49338496043</v>
          </cell>
          <cell r="T1894">
            <v>1002.6911928465606</v>
          </cell>
          <cell r="U1894">
            <v>1146.4909026308117</v>
          </cell>
          <cell r="V1894">
            <v>1225.4476231482008</v>
          </cell>
          <cell r="W1894">
            <v>1263.1292576141723</v>
          </cell>
          <cell r="X1894">
            <v>1334.2875029004849</v>
          </cell>
          <cell r="Y1894">
            <v>545.71992702298064</v>
          </cell>
          <cell r="Z1894">
            <v>666.75291815025491</v>
          </cell>
          <cell r="AA1894">
            <v>689.64581898992185</v>
          </cell>
          <cell r="AB1894">
            <v>710.6779524925937</v>
          </cell>
          <cell r="AC1894">
            <v>735.66948305813389</v>
          </cell>
          <cell r="AD1894">
            <v>62.025741976464893</v>
          </cell>
          <cell r="AE1894">
            <v>76.482228122269731</v>
          </cell>
          <cell r="AF1894">
            <v>75.491563767925797</v>
          </cell>
          <cell r="AG1894">
            <v>72.561979653765718</v>
          </cell>
          <cell r="AH1894">
            <v>50.170951737423927</v>
          </cell>
        </row>
        <row r="1895">
          <cell r="B1895">
            <v>10685</v>
          </cell>
          <cell r="C1895" t="str">
            <v>MN</v>
          </cell>
          <cell r="D1895" t="str">
            <v>Municipal</v>
          </cell>
          <cell r="E1895">
            <v>2.2967907122860173E-2</v>
          </cell>
          <cell r="F1895">
            <v>0</v>
          </cell>
          <cell r="G1895">
            <v>0</v>
          </cell>
          <cell r="H1895">
            <v>967.38159891747875</v>
          </cell>
          <cell r="I1895">
            <v>11.608880937499999</v>
          </cell>
          <cell r="J1895">
            <v>0</v>
          </cell>
          <cell r="K1895">
            <v>0</v>
          </cell>
          <cell r="L1895">
            <v>0</v>
          </cell>
          <cell r="M1895">
            <v>0</v>
          </cell>
          <cell r="N1895">
            <v>1.2536857682308215E-2</v>
          </cell>
          <cell r="O1895">
            <v>11981.528940002068</v>
          </cell>
          <cell r="P1895">
            <v>33279.169019389883</v>
          </cell>
          <cell r="Q1895">
            <v>51245.754811554769</v>
          </cell>
          <cell r="R1895">
            <v>66143.204349936845</v>
          </cell>
          <cell r="S1895">
            <v>143255.49338496043</v>
          </cell>
          <cell r="T1895">
            <v>1002.6911928465606</v>
          </cell>
          <cell r="U1895">
            <v>1146.4909026308117</v>
          </cell>
          <cell r="V1895">
            <v>1225.4476231482008</v>
          </cell>
          <cell r="W1895">
            <v>1263.1292576141723</v>
          </cell>
          <cell r="X1895">
            <v>1334.2875029004849</v>
          </cell>
          <cell r="Y1895">
            <v>545.71992702298064</v>
          </cell>
          <cell r="Z1895">
            <v>666.75291815025491</v>
          </cell>
          <cell r="AA1895">
            <v>689.64581898992185</v>
          </cell>
          <cell r="AB1895">
            <v>710.6779524925937</v>
          </cell>
          <cell r="AC1895">
            <v>735.66948305813389</v>
          </cell>
          <cell r="AD1895">
            <v>62.025741976464893</v>
          </cell>
          <cell r="AE1895">
            <v>76.482228122269731</v>
          </cell>
          <cell r="AF1895">
            <v>75.491563767925797</v>
          </cell>
          <cell r="AG1895">
            <v>72.561979653765718</v>
          </cell>
          <cell r="AH1895">
            <v>50.170951737423927</v>
          </cell>
        </row>
        <row r="1896">
          <cell r="B1896">
            <v>887</v>
          </cell>
          <cell r="C1896" t="str">
            <v>MN</v>
          </cell>
          <cell r="D1896" t="str">
            <v>Cooperative</v>
          </cell>
          <cell r="E1896">
            <v>0.20762644889357218</v>
          </cell>
          <cell r="F1896">
            <v>0</v>
          </cell>
          <cell r="G1896">
            <v>0</v>
          </cell>
          <cell r="H1896">
            <v>7611.5884816394982</v>
          </cell>
          <cell r="I1896">
            <v>11.608880937499999</v>
          </cell>
          <cell r="J1896">
            <v>0</v>
          </cell>
          <cell r="K1896">
            <v>0</v>
          </cell>
          <cell r="L1896">
            <v>0</v>
          </cell>
          <cell r="M1896">
            <v>0</v>
          </cell>
          <cell r="N1896">
            <v>6.5822473227695508E-2</v>
          </cell>
          <cell r="O1896">
            <v>11981.528940002068</v>
          </cell>
          <cell r="P1896">
            <v>33279.169019389883</v>
          </cell>
          <cell r="Q1896">
            <v>51245.754811554769</v>
          </cell>
          <cell r="R1896">
            <v>66143.204349936845</v>
          </cell>
          <cell r="S1896">
            <v>143255.49338496043</v>
          </cell>
          <cell r="T1896">
            <v>1002.6911928465606</v>
          </cell>
          <cell r="U1896">
            <v>1146.4909026308117</v>
          </cell>
          <cell r="V1896">
            <v>1225.4476231482008</v>
          </cell>
          <cell r="W1896">
            <v>1263.1292576141723</v>
          </cell>
          <cell r="X1896">
            <v>1334.2875029004849</v>
          </cell>
          <cell r="Y1896">
            <v>545.71992702298064</v>
          </cell>
          <cell r="Z1896">
            <v>666.75291815025491</v>
          </cell>
          <cell r="AA1896">
            <v>689.64581898992185</v>
          </cell>
          <cell r="AB1896">
            <v>710.6779524925937</v>
          </cell>
          <cell r="AC1896">
            <v>735.66948305813389</v>
          </cell>
          <cell r="AD1896">
            <v>62.025741976464893</v>
          </cell>
          <cell r="AE1896">
            <v>76.482228122269731</v>
          </cell>
          <cell r="AF1896">
            <v>75.491563767925797</v>
          </cell>
          <cell r="AG1896">
            <v>72.561979653765718</v>
          </cell>
          <cell r="AH1896">
            <v>50.170951737423927</v>
          </cell>
        </row>
        <row r="1897">
          <cell r="B1897">
            <v>1529</v>
          </cell>
          <cell r="C1897" t="str">
            <v>MN</v>
          </cell>
          <cell r="D1897" t="str">
            <v>Cooperative</v>
          </cell>
          <cell r="E1897">
            <v>0.21360765561142503</v>
          </cell>
          <cell r="F1897">
            <v>1</v>
          </cell>
          <cell r="G1897">
            <v>14397.682816731869</v>
          </cell>
          <cell r="H1897">
            <v>14397.682816731869</v>
          </cell>
          <cell r="I1897">
            <v>11.608880937499999</v>
          </cell>
          <cell r="J1897">
            <v>40024.300000000003</v>
          </cell>
          <cell r="K1897">
            <v>287061</v>
          </cell>
          <cell r="L1897">
            <v>19938</v>
          </cell>
          <cell r="M1897">
            <v>0.12975223239108588</v>
          </cell>
          <cell r="N1897">
            <v>0.12975223239108588</v>
          </cell>
          <cell r="O1897">
            <v>11981.528940002068</v>
          </cell>
          <cell r="P1897">
            <v>33279.169019389883</v>
          </cell>
          <cell r="Q1897">
            <v>51245.754811554769</v>
          </cell>
          <cell r="R1897">
            <v>66143.204349936845</v>
          </cell>
          <cell r="S1897">
            <v>143255.49338496043</v>
          </cell>
          <cell r="T1897">
            <v>1002.6911928465606</v>
          </cell>
          <cell r="U1897">
            <v>1146.4909026308117</v>
          </cell>
          <cell r="V1897">
            <v>1225.4476231482008</v>
          </cell>
          <cell r="W1897">
            <v>1263.1292576141723</v>
          </cell>
          <cell r="X1897">
            <v>1334.2875029004849</v>
          </cell>
          <cell r="Y1897">
            <v>545.71992702298064</v>
          </cell>
          <cell r="Z1897">
            <v>666.75291815025491</v>
          </cell>
          <cell r="AA1897">
            <v>689.64581898992185</v>
          </cell>
          <cell r="AB1897">
            <v>710.6779524925937</v>
          </cell>
          <cell r="AC1897">
            <v>735.66948305813389</v>
          </cell>
          <cell r="AD1897">
            <v>62.025741976464893</v>
          </cell>
          <cell r="AE1897">
            <v>76.482228122269731</v>
          </cell>
          <cell r="AF1897">
            <v>75.491563767925797</v>
          </cell>
          <cell r="AG1897">
            <v>72.561979653765718</v>
          </cell>
          <cell r="AH1897">
            <v>50.170951737423927</v>
          </cell>
        </row>
        <row r="1898">
          <cell r="B1898">
            <v>1884</v>
          </cell>
          <cell r="C1898" t="str">
            <v>MN</v>
          </cell>
          <cell r="D1898" t="str">
            <v>Cooperative</v>
          </cell>
          <cell r="E1898">
            <v>2.2967907122860173E-2</v>
          </cell>
          <cell r="F1898">
            <v>1</v>
          </cell>
          <cell r="G1898">
            <v>12603.35739658531</v>
          </cell>
          <cell r="H1898">
            <v>12603.35739658531</v>
          </cell>
          <cell r="I1898">
            <v>11.608880937499999</v>
          </cell>
          <cell r="J1898">
            <v>30536.6</v>
          </cell>
          <cell r="K1898">
            <v>219979</v>
          </cell>
          <cell r="L1898">
            <v>17454</v>
          </cell>
          <cell r="M1898">
            <v>0.12776284602349541</v>
          </cell>
          <cell r="N1898">
            <v>0.12776284602349541</v>
          </cell>
          <cell r="O1898">
            <v>11981.528940002068</v>
          </cell>
          <cell r="P1898">
            <v>33279.169019389883</v>
          </cell>
          <cell r="Q1898">
            <v>51245.754811554769</v>
          </cell>
          <cell r="R1898">
            <v>66143.204349936845</v>
          </cell>
          <cell r="S1898">
            <v>143255.49338496043</v>
          </cell>
          <cell r="T1898">
            <v>1002.6911928465606</v>
          </cell>
          <cell r="U1898">
            <v>1146.4909026308117</v>
          </cell>
          <cell r="V1898">
            <v>1225.4476231482008</v>
          </cell>
          <cell r="W1898">
            <v>1263.1292576141723</v>
          </cell>
          <cell r="X1898">
            <v>1334.2875029004849</v>
          </cell>
          <cell r="Y1898">
            <v>545.71992702298064</v>
          </cell>
          <cell r="Z1898">
            <v>666.75291815025491</v>
          </cell>
          <cell r="AA1898">
            <v>689.64581898992185</v>
          </cell>
          <cell r="AB1898">
            <v>710.6779524925937</v>
          </cell>
          <cell r="AC1898">
            <v>735.66948305813389</v>
          </cell>
          <cell r="AD1898">
            <v>62.025741976464893</v>
          </cell>
          <cell r="AE1898">
            <v>76.482228122269731</v>
          </cell>
          <cell r="AF1898">
            <v>75.491563767925797</v>
          </cell>
          <cell r="AG1898">
            <v>72.561979653765718</v>
          </cell>
          <cell r="AH1898">
            <v>50.170951737423927</v>
          </cell>
        </row>
        <row r="1899">
          <cell r="B1899">
            <v>2316</v>
          </cell>
          <cell r="C1899" t="str">
            <v>MN</v>
          </cell>
          <cell r="D1899" t="str">
            <v>Cooperative</v>
          </cell>
          <cell r="E1899">
            <v>2.2967907122860173E-2</v>
          </cell>
          <cell r="F1899">
            <v>0</v>
          </cell>
          <cell r="G1899">
            <v>0</v>
          </cell>
          <cell r="H1899">
            <v>7611.5884816394982</v>
          </cell>
          <cell r="I1899">
            <v>11.608880937499999</v>
          </cell>
          <cell r="J1899">
            <v>0</v>
          </cell>
          <cell r="K1899">
            <v>0</v>
          </cell>
          <cell r="L1899">
            <v>0</v>
          </cell>
          <cell r="M1899">
            <v>0</v>
          </cell>
          <cell r="N1899">
            <v>6.5822473227695508E-2</v>
          </cell>
          <cell r="O1899">
            <v>11981.528940002068</v>
          </cell>
          <cell r="P1899">
            <v>33279.169019389883</v>
          </cell>
          <cell r="Q1899">
            <v>51245.754811554769</v>
          </cell>
          <cell r="R1899">
            <v>66143.204349936845</v>
          </cell>
          <cell r="S1899">
            <v>143255.49338496043</v>
          </cell>
          <cell r="T1899">
            <v>1002.6911928465606</v>
          </cell>
          <cell r="U1899">
            <v>1146.4909026308117</v>
          </cell>
          <cell r="V1899">
            <v>1225.4476231482008</v>
          </cell>
          <cell r="W1899">
            <v>1263.1292576141723</v>
          </cell>
          <cell r="X1899">
            <v>1334.2875029004849</v>
          </cell>
          <cell r="Y1899">
            <v>545.71992702298064</v>
          </cell>
          <cell r="Z1899">
            <v>666.75291815025491</v>
          </cell>
          <cell r="AA1899">
            <v>689.64581898992185</v>
          </cell>
          <cell r="AB1899">
            <v>710.6779524925937</v>
          </cell>
          <cell r="AC1899">
            <v>735.66948305813389</v>
          </cell>
          <cell r="AD1899">
            <v>62.025741976464893</v>
          </cell>
          <cell r="AE1899">
            <v>76.482228122269731</v>
          </cell>
          <cell r="AF1899">
            <v>75.491563767925797</v>
          </cell>
          <cell r="AG1899">
            <v>72.561979653765718</v>
          </cell>
          <cell r="AH1899">
            <v>50.170951737423927</v>
          </cell>
        </row>
        <row r="1900">
          <cell r="B1900">
            <v>3764</v>
          </cell>
          <cell r="C1900" t="str">
            <v>MN</v>
          </cell>
          <cell r="D1900" t="str">
            <v>Cooperative</v>
          </cell>
          <cell r="E1900">
            <v>2.2967907122860173E-2</v>
          </cell>
          <cell r="F1900">
            <v>0</v>
          </cell>
          <cell r="G1900">
            <v>0</v>
          </cell>
          <cell r="H1900">
            <v>7611.5884816394982</v>
          </cell>
          <cell r="I1900">
            <v>11.608880937499999</v>
          </cell>
          <cell r="J1900">
            <v>0</v>
          </cell>
          <cell r="K1900">
            <v>0</v>
          </cell>
          <cell r="L1900">
            <v>0</v>
          </cell>
          <cell r="M1900">
            <v>0</v>
          </cell>
          <cell r="N1900">
            <v>6.5822473227695508E-2</v>
          </cell>
          <cell r="O1900">
            <v>11981.528940002068</v>
          </cell>
          <cell r="P1900">
            <v>33279.169019389883</v>
          </cell>
          <cell r="Q1900">
            <v>51245.754811554769</v>
          </cell>
          <cell r="R1900">
            <v>66143.204349936845</v>
          </cell>
          <cell r="S1900">
            <v>143255.49338496043</v>
          </cell>
          <cell r="T1900">
            <v>1002.6911928465606</v>
          </cell>
          <cell r="U1900">
            <v>1146.4909026308117</v>
          </cell>
          <cell r="V1900">
            <v>1225.4476231482008</v>
          </cell>
          <cell r="W1900">
            <v>1263.1292576141723</v>
          </cell>
          <cell r="X1900">
            <v>1334.2875029004849</v>
          </cell>
          <cell r="Y1900">
            <v>545.71992702298064</v>
          </cell>
          <cell r="Z1900">
            <v>666.75291815025491</v>
          </cell>
          <cell r="AA1900">
            <v>689.64581898992185</v>
          </cell>
          <cell r="AB1900">
            <v>710.6779524925937</v>
          </cell>
          <cell r="AC1900">
            <v>735.66948305813389</v>
          </cell>
          <cell r="AD1900">
            <v>62.025741976464893</v>
          </cell>
          <cell r="AE1900">
            <v>76.482228122269731</v>
          </cell>
          <cell r="AF1900">
            <v>75.491563767925797</v>
          </cell>
          <cell r="AG1900">
            <v>72.561979653765718</v>
          </cell>
          <cell r="AH1900">
            <v>50.170951737423927</v>
          </cell>
        </row>
        <row r="1901">
          <cell r="B1901">
            <v>689</v>
          </cell>
          <cell r="C1901" t="str">
            <v>MN</v>
          </cell>
          <cell r="D1901" t="str">
            <v>Cooperative</v>
          </cell>
          <cell r="E1901">
            <v>0.21420645930361706</v>
          </cell>
          <cell r="F1901">
            <v>1</v>
          </cell>
          <cell r="G1901">
            <v>9927.5935965711906</v>
          </cell>
          <cell r="H1901">
            <v>9927.5935965711906</v>
          </cell>
          <cell r="I1901">
            <v>11.608880937499999</v>
          </cell>
          <cell r="J1901">
            <v>168327.1</v>
          </cell>
          <cell r="K1901">
            <v>1241525</v>
          </cell>
          <cell r="L1901">
            <v>125058</v>
          </cell>
          <cell r="M1901">
            <v>0.12154865895782808</v>
          </cell>
          <cell r="N1901">
            <v>0.12154865895782808</v>
          </cell>
          <cell r="O1901">
            <v>11981.528940002068</v>
          </cell>
          <cell r="P1901">
            <v>33279.169019389883</v>
          </cell>
          <cell r="Q1901">
            <v>51245.754811554769</v>
          </cell>
          <cell r="R1901">
            <v>66143.204349936845</v>
          </cell>
          <cell r="S1901">
            <v>143255.49338496043</v>
          </cell>
          <cell r="T1901">
            <v>1002.6911928465606</v>
          </cell>
          <cell r="U1901">
            <v>1146.4909026308117</v>
          </cell>
          <cell r="V1901">
            <v>1225.4476231482008</v>
          </cell>
          <cell r="W1901">
            <v>1263.1292576141723</v>
          </cell>
          <cell r="X1901">
            <v>1334.2875029004849</v>
          </cell>
          <cell r="Y1901">
            <v>545.71992702298064</v>
          </cell>
          <cell r="Z1901">
            <v>666.75291815025491</v>
          </cell>
          <cell r="AA1901">
            <v>689.64581898992185</v>
          </cell>
          <cell r="AB1901">
            <v>710.6779524925937</v>
          </cell>
          <cell r="AC1901">
            <v>735.66948305813389</v>
          </cell>
          <cell r="AD1901">
            <v>62.025741976464893</v>
          </cell>
          <cell r="AE1901">
            <v>76.482228122269731</v>
          </cell>
          <cell r="AF1901">
            <v>75.491563767925797</v>
          </cell>
          <cell r="AG1901">
            <v>72.561979653765718</v>
          </cell>
          <cell r="AH1901">
            <v>50.170951737423927</v>
          </cell>
        </row>
        <row r="1902">
          <cell r="B1902">
            <v>4346</v>
          </cell>
          <cell r="C1902" t="str">
            <v>MN</v>
          </cell>
          <cell r="D1902" t="str">
            <v>Cooperative</v>
          </cell>
          <cell r="E1902">
            <v>2.2967907122860173E-2</v>
          </cell>
          <cell r="F1902">
            <v>0</v>
          </cell>
          <cell r="G1902">
            <v>0</v>
          </cell>
          <cell r="H1902">
            <v>7611.5884816394982</v>
          </cell>
          <cell r="I1902">
            <v>11.608880937499999</v>
          </cell>
          <cell r="J1902">
            <v>0</v>
          </cell>
          <cell r="K1902">
            <v>0</v>
          </cell>
          <cell r="L1902">
            <v>0</v>
          </cell>
          <cell r="M1902">
            <v>0</v>
          </cell>
          <cell r="N1902">
            <v>6.5822473227695508E-2</v>
          </cell>
          <cell r="O1902">
            <v>11981.528940002068</v>
          </cell>
          <cell r="P1902">
            <v>33279.169019389883</v>
          </cell>
          <cell r="Q1902">
            <v>51245.754811554769</v>
          </cell>
          <cell r="R1902">
            <v>66143.204349936845</v>
          </cell>
          <cell r="S1902">
            <v>143255.49338496043</v>
          </cell>
          <cell r="T1902">
            <v>1002.6911928465606</v>
          </cell>
          <cell r="U1902">
            <v>1146.4909026308117</v>
          </cell>
          <cell r="V1902">
            <v>1225.4476231482008</v>
          </cell>
          <cell r="W1902">
            <v>1263.1292576141723</v>
          </cell>
          <cell r="X1902">
            <v>1334.2875029004849</v>
          </cell>
          <cell r="Y1902">
            <v>545.71992702298064</v>
          </cell>
          <cell r="Z1902">
            <v>666.75291815025491</v>
          </cell>
          <cell r="AA1902">
            <v>689.64581898992185</v>
          </cell>
          <cell r="AB1902">
            <v>710.6779524925937</v>
          </cell>
          <cell r="AC1902">
            <v>735.66948305813389</v>
          </cell>
          <cell r="AD1902">
            <v>62.025741976464893</v>
          </cell>
          <cell r="AE1902">
            <v>76.482228122269731</v>
          </cell>
          <cell r="AF1902">
            <v>75.491563767925797</v>
          </cell>
          <cell r="AG1902">
            <v>72.561979653765718</v>
          </cell>
          <cell r="AH1902">
            <v>50.170951737423927</v>
          </cell>
        </row>
        <row r="1903">
          <cell r="B1903">
            <v>4577</v>
          </cell>
          <cell r="C1903" t="str">
            <v>MN</v>
          </cell>
          <cell r="D1903" t="str">
            <v>Cooperative</v>
          </cell>
          <cell r="E1903">
            <v>0.21207557663037119</v>
          </cell>
          <cell r="F1903">
            <v>1</v>
          </cell>
          <cell r="G1903">
            <v>10618.670064656189</v>
          </cell>
          <cell r="H1903">
            <v>10618.670064656189</v>
          </cell>
          <cell r="I1903">
            <v>11.608880937499999</v>
          </cell>
          <cell r="J1903">
            <v>54737</v>
          </cell>
          <cell r="K1903">
            <v>449998</v>
          </cell>
          <cell r="L1903">
            <v>42378</v>
          </cell>
          <cell r="M1903">
            <v>0.10851929591590963</v>
          </cell>
          <cell r="N1903">
            <v>0.10851929591590963</v>
          </cell>
          <cell r="O1903">
            <v>11981.528940002068</v>
          </cell>
          <cell r="P1903">
            <v>33279.169019389883</v>
          </cell>
          <cell r="Q1903">
            <v>51245.754811554769</v>
          </cell>
          <cell r="R1903">
            <v>66143.204349936845</v>
          </cell>
          <cell r="S1903">
            <v>143255.49338496043</v>
          </cell>
          <cell r="T1903">
            <v>1002.6911928465606</v>
          </cell>
          <cell r="U1903">
            <v>1146.4909026308117</v>
          </cell>
          <cell r="V1903">
            <v>1225.4476231482008</v>
          </cell>
          <cell r="W1903">
            <v>1263.1292576141723</v>
          </cell>
          <cell r="X1903">
            <v>1334.2875029004849</v>
          </cell>
          <cell r="Y1903">
            <v>545.71992702298064</v>
          </cell>
          <cell r="Z1903">
            <v>666.75291815025491</v>
          </cell>
          <cell r="AA1903">
            <v>689.64581898992185</v>
          </cell>
          <cell r="AB1903">
            <v>710.6779524925937</v>
          </cell>
          <cell r="AC1903">
            <v>735.66948305813389</v>
          </cell>
          <cell r="AD1903">
            <v>62.025741976464893</v>
          </cell>
          <cell r="AE1903">
            <v>76.482228122269731</v>
          </cell>
          <cell r="AF1903">
            <v>75.491563767925797</v>
          </cell>
          <cell r="AG1903">
            <v>72.561979653765718</v>
          </cell>
          <cell r="AH1903">
            <v>50.170951737423927</v>
          </cell>
        </row>
        <row r="1904">
          <cell r="B1904">
            <v>25177</v>
          </cell>
          <cell r="C1904" t="str">
            <v>MN</v>
          </cell>
          <cell r="D1904" t="str">
            <v>Cooperative</v>
          </cell>
          <cell r="E1904">
            <v>2.2967907122860173E-2</v>
          </cell>
          <cell r="F1904">
            <v>1</v>
          </cell>
          <cell r="G1904">
            <v>9260.6232851790301</v>
          </cell>
          <cell r="H1904">
            <v>9260.6232851790301</v>
          </cell>
          <cell r="I1904">
            <v>11.608880937499999</v>
          </cell>
          <cell r="J1904">
            <v>127913</v>
          </cell>
          <cell r="K1904">
            <v>941685</v>
          </cell>
          <cell r="L1904">
            <v>101687</v>
          </cell>
          <cell r="M1904">
            <v>0.12079127594609795</v>
          </cell>
          <cell r="N1904">
            <v>0.12079127594609795</v>
          </cell>
          <cell r="O1904">
            <v>11981.528940002068</v>
          </cell>
          <cell r="P1904">
            <v>33279.169019389883</v>
          </cell>
          <cell r="Q1904">
            <v>51245.754811554769</v>
          </cell>
          <cell r="R1904">
            <v>66143.204349936845</v>
          </cell>
          <cell r="S1904">
            <v>143255.49338496043</v>
          </cell>
          <cell r="T1904">
            <v>1002.6911928465606</v>
          </cell>
          <cell r="U1904">
            <v>1146.4909026308117</v>
          </cell>
          <cell r="V1904">
            <v>1225.4476231482008</v>
          </cell>
          <cell r="W1904">
            <v>1263.1292576141723</v>
          </cell>
          <cell r="X1904">
            <v>1334.2875029004849</v>
          </cell>
          <cell r="Y1904">
            <v>545.71992702298064</v>
          </cell>
          <cell r="Z1904">
            <v>666.75291815025491</v>
          </cell>
          <cell r="AA1904">
            <v>689.64581898992185</v>
          </cell>
          <cell r="AB1904">
            <v>710.6779524925937</v>
          </cell>
          <cell r="AC1904">
            <v>735.66948305813389</v>
          </cell>
          <cell r="AD1904">
            <v>62.025741976464893</v>
          </cell>
          <cell r="AE1904">
            <v>76.482228122269731</v>
          </cell>
          <cell r="AF1904">
            <v>75.491563767925797</v>
          </cell>
          <cell r="AG1904">
            <v>72.561979653765718</v>
          </cell>
          <cell r="AH1904">
            <v>50.170951737423927</v>
          </cell>
        </row>
        <row r="1905">
          <cell r="B1905">
            <v>5574</v>
          </cell>
          <cell r="C1905" t="str">
            <v>MN</v>
          </cell>
          <cell r="D1905" t="str">
            <v>Cooperative</v>
          </cell>
          <cell r="E1905">
            <v>2.2967907122860173E-2</v>
          </cell>
          <cell r="F1905">
            <v>1</v>
          </cell>
          <cell r="G1905">
            <v>10260.001431331853</v>
          </cell>
          <cell r="H1905">
            <v>10260.001431331853</v>
          </cell>
          <cell r="I1905">
            <v>11.608880937499999</v>
          </cell>
          <cell r="J1905">
            <v>85635.199999999997</v>
          </cell>
          <cell r="K1905">
            <v>573452</v>
          </cell>
          <cell r="L1905">
            <v>55892</v>
          </cell>
          <cell r="M1905">
            <v>0.13575517588166927</v>
          </cell>
          <cell r="N1905">
            <v>0.13575517588166927</v>
          </cell>
          <cell r="O1905">
            <v>11981.528940002068</v>
          </cell>
          <cell r="P1905">
            <v>33279.169019389883</v>
          </cell>
          <cell r="Q1905">
            <v>51245.754811554769</v>
          </cell>
          <cell r="R1905">
            <v>66143.204349936845</v>
          </cell>
          <cell r="S1905">
            <v>143255.49338496043</v>
          </cell>
          <cell r="T1905">
            <v>1002.6911928465606</v>
          </cell>
          <cell r="U1905">
            <v>1146.4909026308117</v>
          </cell>
          <cell r="V1905">
            <v>1225.4476231482008</v>
          </cell>
          <cell r="W1905">
            <v>1263.1292576141723</v>
          </cell>
          <cell r="X1905">
            <v>1334.2875029004849</v>
          </cell>
          <cell r="Y1905">
            <v>545.71992702298064</v>
          </cell>
          <cell r="Z1905">
            <v>666.75291815025491</v>
          </cell>
          <cell r="AA1905">
            <v>689.64581898992185</v>
          </cell>
          <cell r="AB1905">
            <v>710.6779524925937</v>
          </cell>
          <cell r="AC1905">
            <v>735.66948305813389</v>
          </cell>
          <cell r="AD1905">
            <v>62.025741976464893</v>
          </cell>
          <cell r="AE1905">
            <v>76.482228122269731</v>
          </cell>
          <cell r="AF1905">
            <v>75.491563767925797</v>
          </cell>
          <cell r="AG1905">
            <v>72.561979653765718</v>
          </cell>
          <cell r="AH1905">
            <v>50.170951737423927</v>
          </cell>
        </row>
        <row r="1906">
          <cell r="B1906">
            <v>6258</v>
          </cell>
          <cell r="C1906" t="str">
            <v>MN</v>
          </cell>
          <cell r="D1906" t="str">
            <v>Cooperative</v>
          </cell>
          <cell r="E1906">
            <v>2.2967907122860173E-2</v>
          </cell>
          <cell r="F1906">
            <v>1</v>
          </cell>
          <cell r="G1906">
            <v>15795.929018789144</v>
          </cell>
          <cell r="H1906">
            <v>15795.929018789144</v>
          </cell>
          <cell r="I1906">
            <v>11.608880937499999</v>
          </cell>
          <cell r="J1906">
            <v>9061</v>
          </cell>
          <cell r="K1906">
            <v>90795</v>
          </cell>
          <cell r="L1906">
            <v>5748</v>
          </cell>
          <cell r="M1906">
            <v>9.0977100373974343E-2</v>
          </cell>
          <cell r="N1906">
            <v>9.0977100373974343E-2</v>
          </cell>
          <cell r="O1906">
            <v>11981.528940002068</v>
          </cell>
          <cell r="P1906">
            <v>33279.169019389883</v>
          </cell>
          <cell r="Q1906">
            <v>51245.754811554769</v>
          </cell>
          <cell r="R1906">
            <v>66143.204349936845</v>
          </cell>
          <cell r="S1906">
            <v>143255.49338496043</v>
          </cell>
          <cell r="T1906">
            <v>1002.6911928465606</v>
          </cell>
          <cell r="U1906">
            <v>1146.4909026308117</v>
          </cell>
          <cell r="V1906">
            <v>1225.4476231482008</v>
          </cell>
          <cell r="W1906">
            <v>1263.1292576141723</v>
          </cell>
          <cell r="X1906">
            <v>1334.2875029004849</v>
          </cell>
          <cell r="Y1906">
            <v>545.71992702298064</v>
          </cell>
          <cell r="Z1906">
            <v>666.75291815025491</v>
          </cell>
          <cell r="AA1906">
            <v>689.64581898992185</v>
          </cell>
          <cell r="AB1906">
            <v>710.6779524925937</v>
          </cell>
          <cell r="AC1906">
            <v>735.66948305813389</v>
          </cell>
          <cell r="AD1906">
            <v>62.025741976464893</v>
          </cell>
          <cell r="AE1906">
            <v>76.482228122269731</v>
          </cell>
          <cell r="AF1906">
            <v>75.491563767925797</v>
          </cell>
          <cell r="AG1906">
            <v>72.561979653765718</v>
          </cell>
          <cell r="AH1906">
            <v>50.170951737423927</v>
          </cell>
        </row>
        <row r="1907">
          <cell r="B1907">
            <v>6782</v>
          </cell>
          <cell r="C1907" t="str">
            <v>MN</v>
          </cell>
          <cell r="D1907" t="str">
            <v>Cooperative</v>
          </cell>
          <cell r="E1907">
            <v>2.2967907122860173E-2</v>
          </cell>
          <cell r="F1907">
            <v>1</v>
          </cell>
          <cell r="G1907">
            <v>10782.674772036475</v>
          </cell>
          <cell r="H1907">
            <v>10782.674772036475</v>
          </cell>
          <cell r="I1907">
            <v>11.608880937499999</v>
          </cell>
          <cell r="J1907">
            <v>25952.7</v>
          </cell>
          <cell r="K1907">
            <v>191565</v>
          </cell>
          <cell r="L1907">
            <v>17766</v>
          </cell>
          <cell r="M1907">
            <v>0.12255777127957874</v>
          </cell>
          <cell r="N1907">
            <v>0.12255777127957874</v>
          </cell>
          <cell r="O1907">
            <v>11981.528940002068</v>
          </cell>
          <cell r="P1907">
            <v>33279.169019389883</v>
          </cell>
          <cell r="Q1907">
            <v>51245.754811554769</v>
          </cell>
          <cell r="R1907">
            <v>66143.204349936845</v>
          </cell>
          <cell r="S1907">
            <v>143255.49338496043</v>
          </cell>
          <cell r="T1907">
            <v>1002.6911928465606</v>
          </cell>
          <cell r="U1907">
            <v>1146.4909026308117</v>
          </cell>
          <cell r="V1907">
            <v>1225.4476231482008</v>
          </cell>
          <cell r="W1907">
            <v>1263.1292576141723</v>
          </cell>
          <cell r="X1907">
            <v>1334.2875029004849</v>
          </cell>
          <cell r="Y1907">
            <v>545.71992702298064</v>
          </cell>
          <cell r="Z1907">
            <v>666.75291815025491</v>
          </cell>
          <cell r="AA1907">
            <v>689.64581898992185</v>
          </cell>
          <cell r="AB1907">
            <v>710.6779524925937</v>
          </cell>
          <cell r="AC1907">
            <v>735.66948305813389</v>
          </cell>
          <cell r="AD1907">
            <v>62.025741976464893</v>
          </cell>
          <cell r="AE1907">
            <v>76.482228122269731</v>
          </cell>
          <cell r="AF1907">
            <v>75.491563767925797</v>
          </cell>
          <cell r="AG1907">
            <v>72.561979653765718</v>
          </cell>
          <cell r="AH1907">
            <v>50.170951737423927</v>
          </cell>
        </row>
        <row r="1908">
          <cell r="B1908">
            <v>7460</v>
          </cell>
          <cell r="C1908" t="str">
            <v>MN</v>
          </cell>
          <cell r="D1908" t="str">
            <v>Cooperative</v>
          </cell>
          <cell r="E1908">
            <v>2.2967907122860173E-2</v>
          </cell>
          <cell r="F1908">
            <v>0</v>
          </cell>
          <cell r="G1908">
            <v>0</v>
          </cell>
          <cell r="H1908">
            <v>7611.5884816394982</v>
          </cell>
          <cell r="I1908">
            <v>11.608880937499999</v>
          </cell>
          <cell r="J1908">
            <v>0</v>
          </cell>
          <cell r="K1908">
            <v>0</v>
          </cell>
          <cell r="L1908">
            <v>0</v>
          </cell>
          <cell r="M1908">
            <v>0</v>
          </cell>
          <cell r="N1908">
            <v>6.5822473227695508E-2</v>
          </cell>
          <cell r="O1908">
            <v>11981.528940002068</v>
          </cell>
          <cell r="P1908">
            <v>33279.169019389883</v>
          </cell>
          <cell r="Q1908">
            <v>51245.754811554769</v>
          </cell>
          <cell r="R1908">
            <v>66143.204349936845</v>
          </cell>
          <cell r="S1908">
            <v>143255.49338496043</v>
          </cell>
          <cell r="T1908">
            <v>1002.6911928465606</v>
          </cell>
          <cell r="U1908">
            <v>1146.4909026308117</v>
          </cell>
          <cell r="V1908">
            <v>1225.4476231482008</v>
          </cell>
          <cell r="W1908">
            <v>1263.1292576141723</v>
          </cell>
          <cell r="X1908">
            <v>1334.2875029004849</v>
          </cell>
          <cell r="Y1908">
            <v>545.71992702298064</v>
          </cell>
          <cell r="Z1908">
            <v>666.75291815025491</v>
          </cell>
          <cell r="AA1908">
            <v>689.64581898992185</v>
          </cell>
          <cell r="AB1908">
            <v>710.6779524925937</v>
          </cell>
          <cell r="AC1908">
            <v>735.66948305813389</v>
          </cell>
          <cell r="AD1908">
            <v>62.025741976464893</v>
          </cell>
          <cell r="AE1908">
            <v>76.482228122269731</v>
          </cell>
          <cell r="AF1908">
            <v>75.491563767925797</v>
          </cell>
          <cell r="AG1908">
            <v>72.561979653765718</v>
          </cell>
          <cell r="AH1908">
            <v>50.170951737423927</v>
          </cell>
        </row>
        <row r="1909">
          <cell r="B1909">
            <v>7570</v>
          </cell>
          <cell r="C1909" t="str">
            <v>MN</v>
          </cell>
          <cell r="D1909" t="str">
            <v>Cooperative</v>
          </cell>
          <cell r="E1909">
            <v>2.2967907122860173E-2</v>
          </cell>
          <cell r="F1909">
            <v>0</v>
          </cell>
          <cell r="G1909">
            <v>0</v>
          </cell>
          <cell r="H1909">
            <v>7611.5884816394982</v>
          </cell>
          <cell r="I1909">
            <v>11.608880937499999</v>
          </cell>
          <cell r="J1909">
            <v>0</v>
          </cell>
          <cell r="K1909">
            <v>0</v>
          </cell>
          <cell r="L1909">
            <v>0</v>
          </cell>
          <cell r="M1909">
            <v>0</v>
          </cell>
          <cell r="N1909">
            <v>6.5822473227695508E-2</v>
          </cell>
          <cell r="O1909">
            <v>11981.528940002068</v>
          </cell>
          <cell r="P1909">
            <v>33279.169019389883</v>
          </cell>
          <cell r="Q1909">
            <v>51245.754811554769</v>
          </cell>
          <cell r="R1909">
            <v>66143.204349936845</v>
          </cell>
          <cell r="S1909">
            <v>143255.49338496043</v>
          </cell>
          <cell r="T1909">
            <v>1002.6911928465606</v>
          </cell>
          <cell r="U1909">
            <v>1146.4909026308117</v>
          </cell>
          <cell r="V1909">
            <v>1225.4476231482008</v>
          </cell>
          <cell r="W1909">
            <v>1263.1292576141723</v>
          </cell>
          <cell r="X1909">
            <v>1334.2875029004849</v>
          </cell>
          <cell r="Y1909">
            <v>545.71992702298064</v>
          </cell>
          <cell r="Z1909">
            <v>666.75291815025491</v>
          </cell>
          <cell r="AA1909">
            <v>689.64581898992185</v>
          </cell>
          <cell r="AB1909">
            <v>710.6779524925937</v>
          </cell>
          <cell r="AC1909">
            <v>735.66948305813389</v>
          </cell>
          <cell r="AD1909">
            <v>62.025741976464893</v>
          </cell>
          <cell r="AE1909">
            <v>76.482228122269731</v>
          </cell>
          <cell r="AF1909">
            <v>75.491563767925797</v>
          </cell>
          <cell r="AG1909">
            <v>72.561979653765718</v>
          </cell>
          <cell r="AH1909">
            <v>50.170951737423927</v>
          </cell>
        </row>
        <row r="1910">
          <cell r="B1910">
            <v>9475</v>
          </cell>
          <cell r="C1910" t="str">
            <v>MN</v>
          </cell>
          <cell r="D1910" t="str">
            <v>Cooperative</v>
          </cell>
          <cell r="E1910">
            <v>2.2967907122860173E-2</v>
          </cell>
          <cell r="F1910">
            <v>1</v>
          </cell>
          <cell r="G1910">
            <v>11679.460966542751</v>
          </cell>
          <cell r="H1910">
            <v>11679.460966542751</v>
          </cell>
          <cell r="I1910">
            <v>11.608880937499999</v>
          </cell>
          <cell r="J1910">
            <v>15502.9</v>
          </cell>
          <cell r="K1910">
            <v>125671</v>
          </cell>
          <cell r="L1910">
            <v>10760</v>
          </cell>
          <cell r="M1910">
            <v>0.11143351523700774</v>
          </cell>
          <cell r="N1910">
            <v>0.11143351523700774</v>
          </cell>
          <cell r="O1910">
            <v>11981.528940002068</v>
          </cell>
          <cell r="P1910">
            <v>33279.169019389883</v>
          </cell>
          <cell r="Q1910">
            <v>51245.754811554769</v>
          </cell>
          <cell r="R1910">
            <v>66143.204349936845</v>
          </cell>
          <cell r="S1910">
            <v>143255.49338496043</v>
          </cell>
          <cell r="T1910">
            <v>1002.6911928465606</v>
          </cell>
          <cell r="U1910">
            <v>1146.4909026308117</v>
          </cell>
          <cell r="V1910">
            <v>1225.4476231482008</v>
          </cell>
          <cell r="W1910">
            <v>1263.1292576141723</v>
          </cell>
          <cell r="X1910">
            <v>1334.2875029004849</v>
          </cell>
          <cell r="Y1910">
            <v>545.71992702298064</v>
          </cell>
          <cell r="Z1910">
            <v>666.75291815025491</v>
          </cell>
          <cell r="AA1910">
            <v>689.64581898992185</v>
          </cell>
          <cell r="AB1910">
            <v>710.6779524925937</v>
          </cell>
          <cell r="AC1910">
            <v>735.66948305813389</v>
          </cell>
          <cell r="AD1910">
            <v>62.025741976464893</v>
          </cell>
          <cell r="AE1910">
            <v>76.482228122269731</v>
          </cell>
          <cell r="AF1910">
            <v>75.491563767925797</v>
          </cell>
          <cell r="AG1910">
            <v>72.561979653765718</v>
          </cell>
          <cell r="AH1910">
            <v>50.170951737423927</v>
          </cell>
        </row>
        <row r="1911">
          <cell r="B1911">
            <v>9991</v>
          </cell>
          <cell r="C1911" t="str">
            <v>MN</v>
          </cell>
          <cell r="D1911" t="str">
            <v>Cooperative</v>
          </cell>
          <cell r="E1911">
            <v>2.2967907122860173E-2</v>
          </cell>
          <cell r="F1911">
            <v>0</v>
          </cell>
          <cell r="G1911">
            <v>0</v>
          </cell>
          <cell r="H1911">
            <v>7611.5884816394982</v>
          </cell>
          <cell r="I1911">
            <v>11.608880937499999</v>
          </cell>
          <cell r="J1911">
            <v>0</v>
          </cell>
          <cell r="K1911">
            <v>0</v>
          </cell>
          <cell r="L1911">
            <v>0</v>
          </cell>
          <cell r="M1911">
            <v>0</v>
          </cell>
          <cell r="N1911">
            <v>6.5822473227695508E-2</v>
          </cell>
          <cell r="O1911">
            <v>11981.528940002068</v>
          </cell>
          <cell r="P1911">
            <v>33279.169019389883</v>
          </cell>
          <cell r="Q1911">
            <v>51245.754811554769</v>
          </cell>
          <cell r="R1911">
            <v>66143.204349936845</v>
          </cell>
          <cell r="S1911">
            <v>143255.49338496043</v>
          </cell>
          <cell r="T1911">
            <v>1002.6911928465606</v>
          </cell>
          <cell r="U1911">
            <v>1146.4909026308117</v>
          </cell>
          <cell r="V1911">
            <v>1225.4476231482008</v>
          </cell>
          <cell r="W1911">
            <v>1263.1292576141723</v>
          </cell>
          <cell r="X1911">
            <v>1334.2875029004849</v>
          </cell>
          <cell r="Y1911">
            <v>545.71992702298064</v>
          </cell>
          <cell r="Z1911">
            <v>666.75291815025491</v>
          </cell>
          <cell r="AA1911">
            <v>689.64581898992185</v>
          </cell>
          <cell r="AB1911">
            <v>710.6779524925937</v>
          </cell>
          <cell r="AC1911">
            <v>735.66948305813389</v>
          </cell>
          <cell r="AD1911">
            <v>62.025741976464893</v>
          </cell>
          <cell r="AE1911">
            <v>76.482228122269731</v>
          </cell>
          <cell r="AF1911">
            <v>75.491563767925797</v>
          </cell>
          <cell r="AG1911">
            <v>72.561979653765718</v>
          </cell>
          <cell r="AH1911">
            <v>50.170951737423927</v>
          </cell>
        </row>
        <row r="1912">
          <cell r="B1912">
            <v>10697</v>
          </cell>
          <cell r="C1912" t="str">
            <v>MN</v>
          </cell>
          <cell r="D1912" t="str">
            <v>Cooperative</v>
          </cell>
          <cell r="E1912">
            <v>2.2967907122860173E-2</v>
          </cell>
          <cell r="F1912">
            <v>1</v>
          </cell>
          <cell r="G1912">
            <v>10698.370867273599</v>
          </cell>
          <cell r="H1912">
            <v>10698.370867273599</v>
          </cell>
          <cell r="I1912">
            <v>11.608880937499999</v>
          </cell>
          <cell r="J1912">
            <v>73449</v>
          </cell>
          <cell r="K1912">
            <v>491205</v>
          </cell>
          <cell r="L1912">
            <v>45914</v>
          </cell>
          <cell r="M1912">
            <v>0.13650691277089505</v>
          </cell>
          <cell r="N1912">
            <v>0.13650691277089505</v>
          </cell>
          <cell r="O1912">
            <v>11981.528940002068</v>
          </cell>
          <cell r="P1912">
            <v>33279.169019389883</v>
          </cell>
          <cell r="Q1912">
            <v>51245.754811554769</v>
          </cell>
          <cell r="R1912">
            <v>66143.204349936845</v>
          </cell>
          <cell r="S1912">
            <v>143255.49338496043</v>
          </cell>
          <cell r="T1912">
            <v>1002.6911928465606</v>
          </cell>
          <cell r="U1912">
            <v>1146.4909026308117</v>
          </cell>
          <cell r="V1912">
            <v>1225.4476231482008</v>
          </cell>
          <cell r="W1912">
            <v>1263.1292576141723</v>
          </cell>
          <cell r="X1912">
            <v>1334.2875029004849</v>
          </cell>
          <cell r="Y1912">
            <v>545.71992702298064</v>
          </cell>
          <cell r="Z1912">
            <v>666.75291815025491</v>
          </cell>
          <cell r="AA1912">
            <v>689.64581898992185</v>
          </cell>
          <cell r="AB1912">
            <v>710.6779524925937</v>
          </cell>
          <cell r="AC1912">
            <v>735.66948305813389</v>
          </cell>
          <cell r="AD1912">
            <v>62.025741976464893</v>
          </cell>
          <cell r="AE1912">
            <v>76.482228122269731</v>
          </cell>
          <cell r="AF1912">
            <v>75.491563767925797</v>
          </cell>
          <cell r="AG1912">
            <v>72.561979653765718</v>
          </cell>
          <cell r="AH1912">
            <v>50.170951737423927</v>
          </cell>
        </row>
        <row r="1913">
          <cell r="B1913">
            <v>10618</v>
          </cell>
          <cell r="C1913" t="str">
            <v>MN</v>
          </cell>
          <cell r="D1913" t="str">
            <v>Cooperative</v>
          </cell>
          <cell r="E1913">
            <v>0.21385522772509077</v>
          </cell>
          <cell r="F1913">
            <v>1</v>
          </cell>
          <cell r="G1913">
            <v>12846.80346975429</v>
          </cell>
          <cell r="H1913">
            <v>12846.80346975429</v>
          </cell>
          <cell r="I1913">
            <v>11.608880937499999</v>
          </cell>
          <cell r="J1913">
            <v>41204</v>
          </cell>
          <cell r="K1913">
            <v>336188</v>
          </cell>
          <cell r="L1913">
            <v>26169</v>
          </cell>
          <cell r="M1913">
            <v>0.11171870006353217</v>
          </cell>
          <cell r="N1913">
            <v>0.11171870006353217</v>
          </cell>
          <cell r="O1913">
            <v>11981.528940002068</v>
          </cell>
          <cell r="P1913">
            <v>33279.169019389883</v>
          </cell>
          <cell r="Q1913">
            <v>51245.754811554769</v>
          </cell>
          <cell r="R1913">
            <v>66143.204349936845</v>
          </cell>
          <cell r="S1913">
            <v>143255.49338496043</v>
          </cell>
          <cell r="T1913">
            <v>1002.6911928465606</v>
          </cell>
          <cell r="U1913">
            <v>1146.4909026308117</v>
          </cell>
          <cell r="V1913">
            <v>1225.4476231482008</v>
          </cell>
          <cell r="W1913">
            <v>1263.1292576141723</v>
          </cell>
          <cell r="X1913">
            <v>1334.2875029004849</v>
          </cell>
          <cell r="Y1913">
            <v>545.71992702298064</v>
          </cell>
          <cell r="Z1913">
            <v>666.75291815025491</v>
          </cell>
          <cell r="AA1913">
            <v>689.64581898992185</v>
          </cell>
          <cell r="AB1913">
            <v>710.6779524925937</v>
          </cell>
          <cell r="AC1913">
            <v>735.66948305813389</v>
          </cell>
          <cell r="AD1913">
            <v>62.025741976464893</v>
          </cell>
          <cell r="AE1913">
            <v>76.482228122269731</v>
          </cell>
          <cell r="AF1913">
            <v>75.491563767925797</v>
          </cell>
          <cell r="AG1913">
            <v>72.561979653765718</v>
          </cell>
          <cell r="AH1913">
            <v>50.170951737423927</v>
          </cell>
        </row>
        <row r="1914">
          <cell r="B1914">
            <v>11345</v>
          </cell>
          <cell r="C1914" t="str">
            <v>MN</v>
          </cell>
          <cell r="D1914" t="str">
            <v>Cooperative</v>
          </cell>
          <cell r="E1914">
            <v>2.2967907122860173E-2</v>
          </cell>
          <cell r="F1914">
            <v>0</v>
          </cell>
          <cell r="G1914">
            <v>0</v>
          </cell>
          <cell r="H1914">
            <v>7611.5884816394982</v>
          </cell>
          <cell r="I1914">
            <v>11.608880937499999</v>
          </cell>
          <cell r="J1914">
            <v>0</v>
          </cell>
          <cell r="K1914">
            <v>0</v>
          </cell>
          <cell r="L1914">
            <v>0</v>
          </cell>
          <cell r="M1914">
            <v>0</v>
          </cell>
          <cell r="N1914">
            <v>6.5822473227695508E-2</v>
          </cell>
          <cell r="O1914">
            <v>11981.528940002068</v>
          </cell>
          <cell r="P1914">
            <v>33279.169019389883</v>
          </cell>
          <cell r="Q1914">
            <v>51245.754811554769</v>
          </cell>
          <cell r="R1914">
            <v>66143.204349936845</v>
          </cell>
          <cell r="S1914">
            <v>143255.49338496043</v>
          </cell>
          <cell r="T1914">
            <v>1002.6911928465606</v>
          </cell>
          <cell r="U1914">
            <v>1146.4909026308117</v>
          </cell>
          <cell r="V1914">
            <v>1225.4476231482008</v>
          </cell>
          <cell r="W1914">
            <v>1263.1292576141723</v>
          </cell>
          <cell r="X1914">
            <v>1334.2875029004849</v>
          </cell>
          <cell r="Y1914">
            <v>545.71992702298064</v>
          </cell>
          <cell r="Z1914">
            <v>666.75291815025491</v>
          </cell>
          <cell r="AA1914">
            <v>689.64581898992185</v>
          </cell>
          <cell r="AB1914">
            <v>710.6779524925937</v>
          </cell>
          <cell r="AC1914">
            <v>735.66948305813389</v>
          </cell>
          <cell r="AD1914">
            <v>62.025741976464893</v>
          </cell>
          <cell r="AE1914">
            <v>76.482228122269731</v>
          </cell>
          <cell r="AF1914">
            <v>75.491563767925797</v>
          </cell>
          <cell r="AG1914">
            <v>72.561979653765718</v>
          </cell>
          <cell r="AH1914">
            <v>50.170951737423927</v>
          </cell>
        </row>
        <row r="1915">
          <cell r="B1915">
            <v>11910</v>
          </cell>
          <cell r="C1915" t="str">
            <v>MN</v>
          </cell>
          <cell r="D1915" t="str">
            <v>Cooperative</v>
          </cell>
          <cell r="E1915">
            <v>0.21176823556960545</v>
          </cell>
          <cell r="F1915">
            <v>0</v>
          </cell>
          <cell r="G1915">
            <v>0</v>
          </cell>
          <cell r="H1915">
            <v>7611.5884816394982</v>
          </cell>
          <cell r="I1915">
            <v>11.608880937499999</v>
          </cell>
          <cell r="J1915">
            <v>0</v>
          </cell>
          <cell r="K1915">
            <v>0</v>
          </cell>
          <cell r="L1915">
            <v>0</v>
          </cell>
          <cell r="M1915">
            <v>0</v>
          </cell>
          <cell r="N1915">
            <v>6.5822473227695508E-2</v>
          </cell>
          <cell r="O1915">
            <v>11981.528940002068</v>
          </cell>
          <cell r="P1915">
            <v>33279.169019389883</v>
          </cell>
          <cell r="Q1915">
            <v>51245.754811554769</v>
          </cell>
          <cell r="R1915">
            <v>66143.204349936845</v>
          </cell>
          <cell r="S1915">
            <v>143255.49338496043</v>
          </cell>
          <cell r="T1915">
            <v>1002.6911928465606</v>
          </cell>
          <cell r="U1915">
            <v>1146.4909026308117</v>
          </cell>
          <cell r="V1915">
            <v>1225.4476231482008</v>
          </cell>
          <cell r="W1915">
            <v>1263.1292576141723</v>
          </cell>
          <cell r="X1915">
            <v>1334.2875029004849</v>
          </cell>
          <cell r="Y1915">
            <v>545.71992702298064</v>
          </cell>
          <cell r="Z1915">
            <v>666.75291815025491</v>
          </cell>
          <cell r="AA1915">
            <v>689.64581898992185</v>
          </cell>
          <cell r="AB1915">
            <v>710.6779524925937</v>
          </cell>
          <cell r="AC1915">
            <v>735.66948305813389</v>
          </cell>
          <cell r="AD1915">
            <v>62.025741976464893</v>
          </cell>
          <cell r="AE1915">
            <v>76.482228122269731</v>
          </cell>
          <cell r="AF1915">
            <v>75.491563767925797</v>
          </cell>
          <cell r="AG1915">
            <v>72.561979653765718</v>
          </cell>
          <cell r="AH1915">
            <v>50.170951737423927</v>
          </cell>
        </row>
        <row r="1916">
          <cell r="B1916">
            <v>12227</v>
          </cell>
          <cell r="C1916" t="str">
            <v>MN</v>
          </cell>
          <cell r="D1916" t="str">
            <v>Cooperative</v>
          </cell>
          <cell r="E1916">
            <v>0.2142225734691488</v>
          </cell>
          <cell r="F1916">
            <v>1</v>
          </cell>
          <cell r="G1916">
            <v>16962.004075272685</v>
          </cell>
          <cell r="H1916">
            <v>16962.004075272685</v>
          </cell>
          <cell r="I1916">
            <v>11.608880937499999</v>
          </cell>
          <cell r="J1916">
            <v>16240.4</v>
          </cell>
          <cell r="K1916">
            <v>141514</v>
          </cell>
          <cell r="L1916">
            <v>8343</v>
          </cell>
          <cell r="M1916">
            <v>0.10654892997202574</v>
          </cell>
          <cell r="N1916">
            <v>0.10654892997202574</v>
          </cell>
          <cell r="O1916">
            <v>11981.528940002068</v>
          </cell>
          <cell r="P1916">
            <v>33279.169019389883</v>
          </cell>
          <cell r="Q1916">
            <v>51245.754811554769</v>
          </cell>
          <cell r="R1916">
            <v>66143.204349936845</v>
          </cell>
          <cell r="S1916">
            <v>143255.49338496043</v>
          </cell>
          <cell r="T1916">
            <v>1002.6911928465606</v>
          </cell>
          <cell r="U1916">
            <v>1146.4909026308117</v>
          </cell>
          <cell r="V1916">
            <v>1225.4476231482008</v>
          </cell>
          <cell r="W1916">
            <v>1263.1292576141723</v>
          </cell>
          <cell r="X1916">
            <v>1334.2875029004849</v>
          </cell>
          <cell r="Y1916">
            <v>545.71992702298064</v>
          </cell>
          <cell r="Z1916">
            <v>666.75291815025491</v>
          </cell>
          <cell r="AA1916">
            <v>689.64581898992185</v>
          </cell>
          <cell r="AB1916">
            <v>710.6779524925937</v>
          </cell>
          <cell r="AC1916">
            <v>735.66948305813389</v>
          </cell>
          <cell r="AD1916">
            <v>62.025741976464893</v>
          </cell>
          <cell r="AE1916">
            <v>76.482228122269731</v>
          </cell>
          <cell r="AF1916">
            <v>75.491563767925797</v>
          </cell>
          <cell r="AG1916">
            <v>72.561979653765718</v>
          </cell>
          <cell r="AH1916">
            <v>50.170951737423927</v>
          </cell>
        </row>
        <row r="1917">
          <cell r="B1917">
            <v>19157</v>
          </cell>
          <cell r="C1917" t="str">
            <v>MN</v>
          </cell>
          <cell r="D1917" t="str">
            <v>Cooperative</v>
          </cell>
          <cell r="E1917">
            <v>0.21101147620475824</v>
          </cell>
          <cell r="F1917">
            <v>1</v>
          </cell>
          <cell r="G1917">
            <v>12259.59421954254</v>
          </cell>
          <cell r="H1917">
            <v>12259.59421954254</v>
          </cell>
          <cell r="I1917">
            <v>11.608880937499999</v>
          </cell>
          <cell r="J1917">
            <v>38943.300000000003</v>
          </cell>
          <cell r="K1917">
            <v>256201</v>
          </cell>
          <cell r="L1917">
            <v>20898</v>
          </cell>
          <cell r="M1917">
            <v>0.14063985415364302</v>
          </cell>
          <cell r="N1917">
            <v>0.14063985415364302</v>
          </cell>
          <cell r="O1917">
            <v>11981.528940002068</v>
          </cell>
          <cell r="P1917">
            <v>33279.169019389883</v>
          </cell>
          <cell r="Q1917">
            <v>51245.754811554769</v>
          </cell>
          <cell r="R1917">
            <v>66143.204349936845</v>
          </cell>
          <cell r="S1917">
            <v>143255.49338496043</v>
          </cell>
          <cell r="T1917">
            <v>1002.6911928465606</v>
          </cell>
          <cell r="U1917">
            <v>1146.4909026308117</v>
          </cell>
          <cell r="V1917">
            <v>1225.4476231482008</v>
          </cell>
          <cell r="W1917">
            <v>1263.1292576141723</v>
          </cell>
          <cell r="X1917">
            <v>1334.2875029004849</v>
          </cell>
          <cell r="Y1917">
            <v>545.71992702298064</v>
          </cell>
          <cell r="Z1917">
            <v>666.75291815025491</v>
          </cell>
          <cell r="AA1917">
            <v>689.64581898992185</v>
          </cell>
          <cell r="AB1917">
            <v>710.6779524925937</v>
          </cell>
          <cell r="AC1917">
            <v>735.66948305813389</v>
          </cell>
          <cell r="AD1917">
            <v>62.025741976464893</v>
          </cell>
          <cell r="AE1917">
            <v>76.482228122269731</v>
          </cell>
          <cell r="AF1917">
            <v>75.491563767925797</v>
          </cell>
          <cell r="AG1917">
            <v>72.561979653765718</v>
          </cell>
          <cell r="AH1917">
            <v>50.170951737423927</v>
          </cell>
        </row>
        <row r="1918">
          <cell r="B1918">
            <v>12546</v>
          </cell>
          <cell r="C1918" t="str">
            <v>MN</v>
          </cell>
          <cell r="D1918" t="str">
            <v>Cooperative</v>
          </cell>
          <cell r="E1918">
            <v>2.2967907122860173E-2</v>
          </cell>
          <cell r="F1918">
            <v>1</v>
          </cell>
          <cell r="G1918">
            <v>9081.1330154437401</v>
          </cell>
          <cell r="H1918">
            <v>9081.1330154437401</v>
          </cell>
          <cell r="I1918">
            <v>11.608880937499999</v>
          </cell>
          <cell r="J1918">
            <v>19008.400000000001</v>
          </cell>
          <cell r="K1918">
            <v>127599</v>
          </cell>
          <cell r="L1918">
            <v>14051</v>
          </cell>
          <cell r="M1918">
            <v>0.13362960028970644</v>
          </cell>
          <cell r="N1918">
            <v>0.13362960028970644</v>
          </cell>
          <cell r="O1918">
            <v>11981.528940002068</v>
          </cell>
          <cell r="P1918">
            <v>33279.169019389883</v>
          </cell>
          <cell r="Q1918">
            <v>51245.754811554769</v>
          </cell>
          <cell r="R1918">
            <v>66143.204349936845</v>
          </cell>
          <cell r="S1918">
            <v>143255.49338496043</v>
          </cell>
          <cell r="T1918">
            <v>1002.6911928465606</v>
          </cell>
          <cell r="U1918">
            <v>1146.4909026308117</v>
          </cell>
          <cell r="V1918">
            <v>1225.4476231482008</v>
          </cell>
          <cell r="W1918">
            <v>1263.1292576141723</v>
          </cell>
          <cell r="X1918">
            <v>1334.2875029004849</v>
          </cell>
          <cell r="Y1918">
            <v>545.71992702298064</v>
          </cell>
          <cell r="Z1918">
            <v>666.75291815025491</v>
          </cell>
          <cell r="AA1918">
            <v>689.64581898992185</v>
          </cell>
          <cell r="AB1918">
            <v>710.6779524925937</v>
          </cell>
          <cell r="AC1918">
            <v>735.66948305813389</v>
          </cell>
          <cell r="AD1918">
            <v>62.025741976464893</v>
          </cell>
          <cell r="AE1918">
            <v>76.482228122269731</v>
          </cell>
          <cell r="AF1918">
            <v>75.491563767925797</v>
          </cell>
          <cell r="AG1918">
            <v>72.561979653765718</v>
          </cell>
          <cell r="AH1918">
            <v>50.170951737423927</v>
          </cell>
        </row>
        <row r="1919">
          <cell r="B1919">
            <v>40304</v>
          </cell>
          <cell r="C1919" t="str">
            <v>MN</v>
          </cell>
          <cell r="D1919" t="str">
            <v>Cooperative</v>
          </cell>
          <cell r="E1919">
            <v>2.2967907122860173E-2</v>
          </cell>
          <cell r="F1919">
            <v>1</v>
          </cell>
          <cell r="G1919">
            <v>25310.819009100102</v>
          </cell>
          <cell r="H1919">
            <v>25310.819009100102</v>
          </cell>
          <cell r="I1919">
            <v>11.608880937499999</v>
          </cell>
          <cell r="J1919">
            <v>13688.3</v>
          </cell>
          <cell r="K1919">
            <v>125162</v>
          </cell>
          <cell r="L1919">
            <v>4945</v>
          </cell>
          <cell r="M1919">
            <v>0.10386082840773359</v>
          </cell>
          <cell r="N1919">
            <v>0.10386082840773359</v>
          </cell>
          <cell r="O1919">
            <v>11981.528940002068</v>
          </cell>
          <cell r="P1919">
            <v>33279.169019389883</v>
          </cell>
          <cell r="Q1919">
            <v>51245.754811554769</v>
          </cell>
          <cell r="R1919">
            <v>66143.204349936845</v>
          </cell>
          <cell r="S1919">
            <v>143255.49338496043</v>
          </cell>
          <cell r="T1919">
            <v>1002.6911928465606</v>
          </cell>
          <cell r="U1919">
            <v>1146.4909026308117</v>
          </cell>
          <cell r="V1919">
            <v>1225.4476231482008</v>
          </cell>
          <cell r="W1919">
            <v>1263.1292576141723</v>
          </cell>
          <cell r="X1919">
            <v>1334.2875029004849</v>
          </cell>
          <cell r="Y1919">
            <v>545.71992702298064</v>
          </cell>
          <cell r="Z1919">
            <v>666.75291815025491</v>
          </cell>
          <cell r="AA1919">
            <v>689.64581898992185</v>
          </cell>
          <cell r="AB1919">
            <v>710.6779524925937</v>
          </cell>
          <cell r="AC1919">
            <v>735.66948305813389</v>
          </cell>
          <cell r="AD1919">
            <v>62.025741976464893</v>
          </cell>
          <cell r="AE1919">
            <v>76.482228122269731</v>
          </cell>
          <cell r="AF1919">
            <v>75.491563767925797</v>
          </cell>
          <cell r="AG1919">
            <v>72.561979653765718</v>
          </cell>
          <cell r="AH1919">
            <v>50.170951737423927</v>
          </cell>
        </row>
        <row r="1920">
          <cell r="B1920">
            <v>12651</v>
          </cell>
          <cell r="C1920" t="str">
            <v>MN</v>
          </cell>
          <cell r="D1920" t="str">
            <v>Cooperative</v>
          </cell>
          <cell r="E1920">
            <v>2.2967907122860173E-2</v>
          </cell>
          <cell r="F1920">
            <v>1</v>
          </cell>
          <cell r="G1920">
            <v>12364.917030129844</v>
          </cell>
          <cell r="H1920">
            <v>12364.917030129844</v>
          </cell>
          <cell r="I1920">
            <v>11.608880937499999</v>
          </cell>
          <cell r="J1920">
            <v>58253</v>
          </cell>
          <cell r="K1920">
            <v>493286</v>
          </cell>
          <cell r="L1920">
            <v>39894</v>
          </cell>
          <cell r="M1920">
            <v>0.10682545956413217</v>
          </cell>
          <cell r="N1920">
            <v>0.10682545956413217</v>
          </cell>
          <cell r="O1920">
            <v>11981.528940002068</v>
          </cell>
          <cell r="P1920">
            <v>33279.169019389883</v>
          </cell>
          <cell r="Q1920">
            <v>51245.754811554769</v>
          </cell>
          <cell r="R1920">
            <v>66143.204349936845</v>
          </cell>
          <cell r="S1920">
            <v>143255.49338496043</v>
          </cell>
          <cell r="T1920">
            <v>1002.6911928465606</v>
          </cell>
          <cell r="U1920">
            <v>1146.4909026308117</v>
          </cell>
          <cell r="V1920">
            <v>1225.4476231482008</v>
          </cell>
          <cell r="W1920">
            <v>1263.1292576141723</v>
          </cell>
          <cell r="X1920">
            <v>1334.2875029004849</v>
          </cell>
          <cell r="Y1920">
            <v>545.71992702298064</v>
          </cell>
          <cell r="Z1920">
            <v>666.75291815025491</v>
          </cell>
          <cell r="AA1920">
            <v>689.64581898992185</v>
          </cell>
          <cell r="AB1920">
            <v>710.6779524925937</v>
          </cell>
          <cell r="AC1920">
            <v>735.66948305813389</v>
          </cell>
          <cell r="AD1920">
            <v>62.025741976464893</v>
          </cell>
          <cell r="AE1920">
            <v>76.482228122269731</v>
          </cell>
          <cell r="AF1920">
            <v>75.491563767925797</v>
          </cell>
          <cell r="AG1920">
            <v>72.561979653765718</v>
          </cell>
          <cell r="AH1920">
            <v>50.170951737423927</v>
          </cell>
        </row>
        <row r="1921">
          <cell r="B1921">
            <v>13684</v>
          </cell>
          <cell r="C1921" t="str">
            <v>MN</v>
          </cell>
          <cell r="D1921" t="str">
            <v>Cooperative</v>
          </cell>
          <cell r="E1921">
            <v>2.2967907122860173E-2</v>
          </cell>
          <cell r="F1921">
            <v>0</v>
          </cell>
          <cell r="G1921">
            <v>0</v>
          </cell>
          <cell r="H1921">
            <v>7611.5884816394982</v>
          </cell>
          <cell r="I1921">
            <v>11.608880937499999</v>
          </cell>
          <cell r="J1921">
            <v>0</v>
          </cell>
          <cell r="K1921">
            <v>0</v>
          </cell>
          <cell r="L1921">
            <v>0</v>
          </cell>
          <cell r="M1921">
            <v>0</v>
          </cell>
          <cell r="N1921">
            <v>6.5822473227695508E-2</v>
          </cell>
          <cell r="O1921">
            <v>11981.528940002068</v>
          </cell>
          <cell r="P1921">
            <v>33279.169019389883</v>
          </cell>
          <cell r="Q1921">
            <v>51245.754811554769</v>
          </cell>
          <cell r="R1921">
            <v>66143.204349936845</v>
          </cell>
          <cell r="S1921">
            <v>143255.49338496043</v>
          </cell>
          <cell r="T1921">
            <v>1002.6911928465606</v>
          </cell>
          <cell r="U1921">
            <v>1146.4909026308117</v>
          </cell>
          <cell r="V1921">
            <v>1225.4476231482008</v>
          </cell>
          <cell r="W1921">
            <v>1263.1292576141723</v>
          </cell>
          <cell r="X1921">
            <v>1334.2875029004849</v>
          </cell>
          <cell r="Y1921">
            <v>545.71992702298064</v>
          </cell>
          <cell r="Z1921">
            <v>666.75291815025491</v>
          </cell>
          <cell r="AA1921">
            <v>689.64581898992185</v>
          </cell>
          <cell r="AB1921">
            <v>710.6779524925937</v>
          </cell>
          <cell r="AC1921">
            <v>735.66948305813389</v>
          </cell>
          <cell r="AD1921">
            <v>62.025741976464893</v>
          </cell>
          <cell r="AE1921">
            <v>76.482228122269731</v>
          </cell>
          <cell r="AF1921">
            <v>75.491563767925797</v>
          </cell>
          <cell r="AG1921">
            <v>72.561979653765718</v>
          </cell>
          <cell r="AH1921">
            <v>50.170951737423927</v>
          </cell>
        </row>
        <row r="1922">
          <cell r="B1922">
            <v>13700</v>
          </cell>
          <cell r="C1922" t="str">
            <v>MN</v>
          </cell>
          <cell r="D1922" t="str">
            <v>Cooperative</v>
          </cell>
          <cell r="E1922">
            <v>0.20239579674511182</v>
          </cell>
          <cell r="F1922">
            <v>0</v>
          </cell>
          <cell r="G1922">
            <v>0</v>
          </cell>
          <cell r="H1922">
            <v>7611.5884816394982</v>
          </cell>
          <cell r="I1922">
            <v>11.608880937499999</v>
          </cell>
          <cell r="J1922">
            <v>0</v>
          </cell>
          <cell r="K1922">
            <v>0</v>
          </cell>
          <cell r="L1922">
            <v>0</v>
          </cell>
          <cell r="M1922">
            <v>0</v>
          </cell>
          <cell r="N1922">
            <v>6.5822473227695508E-2</v>
          </cell>
          <cell r="O1922">
            <v>11981.528940002068</v>
          </cell>
          <cell r="P1922">
            <v>33279.169019389883</v>
          </cell>
          <cell r="Q1922">
            <v>51245.754811554769</v>
          </cell>
          <cell r="R1922">
            <v>66143.204349936845</v>
          </cell>
          <cell r="S1922">
            <v>143255.49338496043</v>
          </cell>
          <cell r="T1922">
            <v>1002.6911928465606</v>
          </cell>
          <cell r="U1922">
            <v>1146.4909026308117</v>
          </cell>
          <cell r="V1922">
            <v>1225.4476231482008</v>
          </cell>
          <cell r="W1922">
            <v>1263.1292576141723</v>
          </cell>
          <cell r="X1922">
            <v>1334.2875029004849</v>
          </cell>
          <cell r="Y1922">
            <v>545.71992702298064</v>
          </cell>
          <cell r="Z1922">
            <v>666.75291815025491</v>
          </cell>
          <cell r="AA1922">
            <v>689.64581898992185</v>
          </cell>
          <cell r="AB1922">
            <v>710.6779524925937</v>
          </cell>
          <cell r="AC1922">
            <v>735.66948305813389</v>
          </cell>
          <cell r="AD1922">
            <v>62.025741976464893</v>
          </cell>
          <cell r="AE1922">
            <v>76.482228122269731</v>
          </cell>
          <cell r="AF1922">
            <v>75.491563767925797</v>
          </cell>
          <cell r="AG1922">
            <v>72.561979653765718</v>
          </cell>
          <cell r="AH1922">
            <v>50.170951737423927</v>
          </cell>
        </row>
        <row r="1923">
          <cell r="B1923">
            <v>13731</v>
          </cell>
          <cell r="C1923" t="str">
            <v>MN</v>
          </cell>
          <cell r="D1923" t="str">
            <v>Cooperative</v>
          </cell>
          <cell r="E1923">
            <v>2.2967907122860173E-2</v>
          </cell>
          <cell r="F1923">
            <v>0</v>
          </cell>
          <cell r="G1923">
            <v>0</v>
          </cell>
          <cell r="H1923">
            <v>7611.5884816394982</v>
          </cell>
          <cell r="I1923">
            <v>11.608880937499999</v>
          </cell>
          <cell r="J1923">
            <v>0</v>
          </cell>
          <cell r="K1923">
            <v>0</v>
          </cell>
          <cell r="L1923">
            <v>0</v>
          </cell>
          <cell r="M1923">
            <v>0</v>
          </cell>
          <cell r="N1923">
            <v>6.5822473227695508E-2</v>
          </cell>
          <cell r="O1923">
            <v>11981.528940002068</v>
          </cell>
          <cell r="P1923">
            <v>33279.169019389883</v>
          </cell>
          <cell r="Q1923">
            <v>51245.754811554769</v>
          </cell>
          <cell r="R1923">
            <v>66143.204349936845</v>
          </cell>
          <cell r="S1923">
            <v>143255.49338496043</v>
          </cell>
          <cell r="T1923">
            <v>1002.6911928465606</v>
          </cell>
          <cell r="U1923">
            <v>1146.4909026308117</v>
          </cell>
          <cell r="V1923">
            <v>1225.4476231482008</v>
          </cell>
          <cell r="W1923">
            <v>1263.1292576141723</v>
          </cell>
          <cell r="X1923">
            <v>1334.2875029004849</v>
          </cell>
          <cell r="Y1923">
            <v>545.71992702298064</v>
          </cell>
          <cell r="Z1923">
            <v>666.75291815025491</v>
          </cell>
          <cell r="AA1923">
            <v>689.64581898992185</v>
          </cell>
          <cell r="AB1923">
            <v>710.6779524925937</v>
          </cell>
          <cell r="AC1923">
            <v>735.66948305813389</v>
          </cell>
          <cell r="AD1923">
            <v>62.025741976464893</v>
          </cell>
          <cell r="AE1923">
            <v>76.482228122269731</v>
          </cell>
          <cell r="AF1923">
            <v>75.491563767925797</v>
          </cell>
          <cell r="AG1923">
            <v>72.561979653765718</v>
          </cell>
          <cell r="AH1923">
            <v>50.170951737423927</v>
          </cell>
        </row>
        <row r="1924">
          <cell r="B1924">
            <v>14178</v>
          </cell>
          <cell r="C1924" t="str">
            <v>MN</v>
          </cell>
          <cell r="D1924" t="str">
            <v>Cooperative</v>
          </cell>
          <cell r="E1924">
            <v>2.2967907122860173E-2</v>
          </cell>
          <cell r="F1924">
            <v>0</v>
          </cell>
          <cell r="G1924">
            <v>0</v>
          </cell>
          <cell r="H1924">
            <v>7611.5884816394982</v>
          </cell>
          <cell r="I1924">
            <v>11.608880937499999</v>
          </cell>
          <cell r="J1924">
            <v>0</v>
          </cell>
          <cell r="K1924">
            <v>0</v>
          </cell>
          <cell r="L1924">
            <v>0</v>
          </cell>
          <cell r="M1924">
            <v>0</v>
          </cell>
          <cell r="N1924">
            <v>6.5822473227695508E-2</v>
          </cell>
          <cell r="O1924">
            <v>11981.528940002068</v>
          </cell>
          <cell r="P1924">
            <v>33279.169019389883</v>
          </cell>
          <cell r="Q1924">
            <v>51245.754811554769</v>
          </cell>
          <cell r="R1924">
            <v>66143.204349936845</v>
          </cell>
          <cell r="S1924">
            <v>143255.49338496043</v>
          </cell>
          <cell r="T1924">
            <v>1002.6911928465606</v>
          </cell>
          <cell r="U1924">
            <v>1146.4909026308117</v>
          </cell>
          <cell r="V1924">
            <v>1225.4476231482008</v>
          </cell>
          <cell r="W1924">
            <v>1263.1292576141723</v>
          </cell>
          <cell r="X1924">
            <v>1334.2875029004849</v>
          </cell>
          <cell r="Y1924">
            <v>545.71992702298064</v>
          </cell>
          <cell r="Z1924">
            <v>666.75291815025491</v>
          </cell>
          <cell r="AA1924">
            <v>689.64581898992185</v>
          </cell>
          <cell r="AB1924">
            <v>710.6779524925937</v>
          </cell>
          <cell r="AC1924">
            <v>735.66948305813389</v>
          </cell>
          <cell r="AD1924">
            <v>62.025741976464893</v>
          </cell>
          <cell r="AE1924">
            <v>76.482228122269731</v>
          </cell>
          <cell r="AF1924">
            <v>75.491563767925797</v>
          </cell>
          <cell r="AG1924">
            <v>72.561979653765718</v>
          </cell>
          <cell r="AH1924">
            <v>50.170951737423927</v>
          </cell>
        </row>
        <row r="1925">
          <cell r="B1925">
            <v>14468</v>
          </cell>
          <cell r="C1925" t="str">
            <v>MN</v>
          </cell>
          <cell r="D1925" t="str">
            <v>Cooperative</v>
          </cell>
          <cell r="E1925">
            <v>0.21082865004097881</v>
          </cell>
          <cell r="F1925">
            <v>1</v>
          </cell>
          <cell r="G1925">
            <v>11075.24893314367</v>
          </cell>
          <cell r="H1925">
            <v>11075.24893314367</v>
          </cell>
          <cell r="I1925">
            <v>11.608880937499999</v>
          </cell>
          <cell r="J1925">
            <v>34499.699999999997</v>
          </cell>
          <cell r="K1925">
            <v>233577</v>
          </cell>
          <cell r="L1925">
            <v>21090</v>
          </cell>
          <cell r="M1925">
            <v>0.13512342573257427</v>
          </cell>
          <cell r="N1925">
            <v>0.13512342573257427</v>
          </cell>
          <cell r="O1925">
            <v>11981.528940002068</v>
          </cell>
          <cell r="P1925">
            <v>33279.169019389883</v>
          </cell>
          <cell r="Q1925">
            <v>51245.754811554769</v>
          </cell>
          <cell r="R1925">
            <v>66143.204349936845</v>
          </cell>
          <cell r="S1925">
            <v>143255.49338496043</v>
          </cell>
          <cell r="T1925">
            <v>1002.6911928465606</v>
          </cell>
          <cell r="U1925">
            <v>1146.4909026308117</v>
          </cell>
          <cell r="V1925">
            <v>1225.4476231482008</v>
          </cell>
          <cell r="W1925">
            <v>1263.1292576141723</v>
          </cell>
          <cell r="X1925">
            <v>1334.2875029004849</v>
          </cell>
          <cell r="Y1925">
            <v>545.71992702298064</v>
          </cell>
          <cell r="Z1925">
            <v>666.75291815025491</v>
          </cell>
          <cell r="AA1925">
            <v>689.64581898992185</v>
          </cell>
          <cell r="AB1925">
            <v>710.6779524925937</v>
          </cell>
          <cell r="AC1925">
            <v>735.66948305813389</v>
          </cell>
          <cell r="AD1925">
            <v>62.025741976464893</v>
          </cell>
          <cell r="AE1925">
            <v>76.482228122269731</v>
          </cell>
          <cell r="AF1925">
            <v>75.491563767925797</v>
          </cell>
          <cell r="AG1925">
            <v>72.561979653765718</v>
          </cell>
          <cell r="AH1925">
            <v>50.170951737423927</v>
          </cell>
        </row>
        <row r="1926">
          <cell r="B1926">
            <v>26934</v>
          </cell>
          <cell r="C1926" t="str">
            <v>MN</v>
          </cell>
          <cell r="D1926" t="str">
            <v>Cooperative</v>
          </cell>
          <cell r="E1926">
            <v>2.2967907122860173E-2</v>
          </cell>
          <cell r="F1926">
            <v>0</v>
          </cell>
          <cell r="G1926">
            <v>0</v>
          </cell>
          <cell r="H1926">
            <v>7611.5884816394982</v>
          </cell>
          <cell r="I1926">
            <v>11.608880937499999</v>
          </cell>
          <cell r="J1926">
            <v>0</v>
          </cell>
          <cell r="K1926">
            <v>0</v>
          </cell>
          <cell r="L1926">
            <v>0</v>
          </cell>
          <cell r="M1926">
            <v>0</v>
          </cell>
          <cell r="N1926">
            <v>6.5822473227695508E-2</v>
          </cell>
          <cell r="O1926">
            <v>11981.528940002068</v>
          </cell>
          <cell r="P1926">
            <v>33279.169019389883</v>
          </cell>
          <cell r="Q1926">
            <v>51245.754811554769</v>
          </cell>
          <cell r="R1926">
            <v>66143.204349936845</v>
          </cell>
          <cell r="S1926">
            <v>143255.49338496043</v>
          </cell>
          <cell r="T1926">
            <v>1002.6911928465606</v>
          </cell>
          <cell r="U1926">
            <v>1146.4909026308117</v>
          </cell>
          <cell r="V1926">
            <v>1225.4476231482008</v>
          </cell>
          <cell r="W1926">
            <v>1263.1292576141723</v>
          </cell>
          <cell r="X1926">
            <v>1334.2875029004849</v>
          </cell>
          <cell r="Y1926">
            <v>545.71992702298064</v>
          </cell>
          <cell r="Z1926">
            <v>666.75291815025491</v>
          </cell>
          <cell r="AA1926">
            <v>689.64581898992185</v>
          </cell>
          <cell r="AB1926">
            <v>710.6779524925937</v>
          </cell>
          <cell r="AC1926">
            <v>735.66948305813389</v>
          </cell>
          <cell r="AD1926">
            <v>62.025741976464893</v>
          </cell>
          <cell r="AE1926">
            <v>76.482228122269731</v>
          </cell>
          <cell r="AF1926">
            <v>75.491563767925797</v>
          </cell>
          <cell r="AG1926">
            <v>72.561979653765718</v>
          </cell>
          <cell r="AH1926">
            <v>50.170951737423927</v>
          </cell>
        </row>
        <row r="1927">
          <cell r="B1927">
            <v>26939</v>
          </cell>
          <cell r="C1927" t="str">
            <v>MN</v>
          </cell>
          <cell r="D1927" t="str">
            <v>Cooperative</v>
          </cell>
          <cell r="E1927">
            <v>2.2967907122860173E-2</v>
          </cell>
          <cell r="F1927">
            <v>0</v>
          </cell>
          <cell r="G1927">
            <v>0</v>
          </cell>
          <cell r="H1927">
            <v>7611.5884816394982</v>
          </cell>
          <cell r="I1927">
            <v>11.608880937499999</v>
          </cell>
          <cell r="J1927">
            <v>0</v>
          </cell>
          <cell r="K1927">
            <v>0</v>
          </cell>
          <cell r="L1927">
            <v>0</v>
          </cell>
          <cell r="M1927">
            <v>0</v>
          </cell>
          <cell r="N1927">
            <v>6.5822473227695508E-2</v>
          </cell>
          <cell r="O1927">
            <v>11981.528940002068</v>
          </cell>
          <cell r="P1927">
            <v>33279.169019389883</v>
          </cell>
          <cell r="Q1927">
            <v>51245.754811554769</v>
          </cell>
          <cell r="R1927">
            <v>66143.204349936845</v>
          </cell>
          <cell r="S1927">
            <v>143255.49338496043</v>
          </cell>
          <cell r="T1927">
            <v>1002.6911928465606</v>
          </cell>
          <cell r="U1927">
            <v>1146.4909026308117</v>
          </cell>
          <cell r="V1927">
            <v>1225.4476231482008</v>
          </cell>
          <cell r="W1927">
            <v>1263.1292576141723</v>
          </cell>
          <cell r="X1927">
            <v>1334.2875029004849</v>
          </cell>
          <cell r="Y1927">
            <v>545.71992702298064</v>
          </cell>
          <cell r="Z1927">
            <v>666.75291815025491</v>
          </cell>
          <cell r="AA1927">
            <v>689.64581898992185</v>
          </cell>
          <cell r="AB1927">
            <v>710.6779524925937</v>
          </cell>
          <cell r="AC1927">
            <v>735.66948305813389</v>
          </cell>
          <cell r="AD1927">
            <v>62.025741976464893</v>
          </cell>
          <cell r="AE1927">
            <v>76.482228122269731</v>
          </cell>
          <cell r="AF1927">
            <v>75.491563767925797</v>
          </cell>
          <cell r="AG1927">
            <v>72.561979653765718</v>
          </cell>
          <cell r="AH1927">
            <v>50.170951737423927</v>
          </cell>
        </row>
        <row r="1928">
          <cell r="B1928">
            <v>15750</v>
          </cell>
          <cell r="C1928" t="str">
            <v>MN</v>
          </cell>
          <cell r="D1928" t="str">
            <v>Cooperative</v>
          </cell>
          <cell r="E1928">
            <v>2.2967907122860173E-2</v>
          </cell>
          <cell r="F1928">
            <v>0</v>
          </cell>
          <cell r="G1928">
            <v>0</v>
          </cell>
          <cell r="H1928">
            <v>7611.5884816394982</v>
          </cell>
          <cell r="I1928">
            <v>11.608880937499999</v>
          </cell>
          <cell r="J1928">
            <v>0</v>
          </cell>
          <cell r="K1928">
            <v>0</v>
          </cell>
          <cell r="L1928">
            <v>0</v>
          </cell>
          <cell r="M1928">
            <v>0</v>
          </cell>
          <cell r="N1928">
            <v>6.5822473227695508E-2</v>
          </cell>
          <cell r="O1928">
            <v>11981.528940002068</v>
          </cell>
          <cell r="P1928">
            <v>33279.169019389883</v>
          </cell>
          <cell r="Q1928">
            <v>51245.754811554769</v>
          </cell>
          <cell r="R1928">
            <v>66143.204349936845</v>
          </cell>
          <cell r="S1928">
            <v>143255.49338496043</v>
          </cell>
          <cell r="T1928">
            <v>1002.6911928465606</v>
          </cell>
          <cell r="U1928">
            <v>1146.4909026308117</v>
          </cell>
          <cell r="V1928">
            <v>1225.4476231482008</v>
          </cell>
          <cell r="W1928">
            <v>1263.1292576141723</v>
          </cell>
          <cell r="X1928">
            <v>1334.2875029004849</v>
          </cell>
          <cell r="Y1928">
            <v>545.71992702298064</v>
          </cell>
          <cell r="Z1928">
            <v>666.75291815025491</v>
          </cell>
          <cell r="AA1928">
            <v>689.64581898992185</v>
          </cell>
          <cell r="AB1928">
            <v>710.6779524925937</v>
          </cell>
          <cell r="AC1928">
            <v>735.66948305813389</v>
          </cell>
          <cell r="AD1928">
            <v>62.025741976464893</v>
          </cell>
          <cell r="AE1928">
            <v>76.482228122269731</v>
          </cell>
          <cell r="AF1928">
            <v>75.491563767925797</v>
          </cell>
          <cell r="AG1928">
            <v>72.561979653765718</v>
          </cell>
          <cell r="AH1928">
            <v>50.170951737423927</v>
          </cell>
        </row>
        <row r="1929">
          <cell r="B1929">
            <v>15845</v>
          </cell>
          <cell r="C1929" t="str">
            <v>MN</v>
          </cell>
          <cell r="D1929" t="str">
            <v>Cooperative</v>
          </cell>
          <cell r="E1929">
            <v>2.2967907122860173E-2</v>
          </cell>
          <cell r="F1929">
            <v>0</v>
          </cell>
          <cell r="G1929">
            <v>0</v>
          </cell>
          <cell r="H1929">
            <v>7611.5884816394982</v>
          </cell>
          <cell r="I1929">
            <v>11.608880937499999</v>
          </cell>
          <cell r="J1929">
            <v>0</v>
          </cell>
          <cell r="K1929">
            <v>0</v>
          </cell>
          <cell r="L1929">
            <v>0</v>
          </cell>
          <cell r="M1929">
            <v>0</v>
          </cell>
          <cell r="N1929">
            <v>6.5822473227695508E-2</v>
          </cell>
          <cell r="O1929">
            <v>11981.528940002068</v>
          </cell>
          <cell r="P1929">
            <v>33279.169019389883</v>
          </cell>
          <cell r="Q1929">
            <v>51245.754811554769</v>
          </cell>
          <cell r="R1929">
            <v>66143.204349936845</v>
          </cell>
          <cell r="S1929">
            <v>143255.49338496043</v>
          </cell>
          <cell r="T1929">
            <v>1002.6911928465606</v>
          </cell>
          <cell r="U1929">
            <v>1146.4909026308117</v>
          </cell>
          <cell r="V1929">
            <v>1225.4476231482008</v>
          </cell>
          <cell r="W1929">
            <v>1263.1292576141723</v>
          </cell>
          <cell r="X1929">
            <v>1334.2875029004849</v>
          </cell>
          <cell r="Y1929">
            <v>545.71992702298064</v>
          </cell>
          <cell r="Z1929">
            <v>666.75291815025491</v>
          </cell>
          <cell r="AA1929">
            <v>689.64581898992185</v>
          </cell>
          <cell r="AB1929">
            <v>710.6779524925937</v>
          </cell>
          <cell r="AC1929">
            <v>735.66948305813389</v>
          </cell>
          <cell r="AD1929">
            <v>62.025741976464893</v>
          </cell>
          <cell r="AE1929">
            <v>76.482228122269731</v>
          </cell>
          <cell r="AF1929">
            <v>75.491563767925797</v>
          </cell>
          <cell r="AG1929">
            <v>72.561979653765718</v>
          </cell>
          <cell r="AH1929">
            <v>50.170951737423927</v>
          </cell>
        </row>
        <row r="1930">
          <cell r="B1930">
            <v>16284</v>
          </cell>
          <cell r="C1930" t="str">
            <v>MN</v>
          </cell>
          <cell r="D1930" t="str">
            <v>Cooperative</v>
          </cell>
          <cell r="E1930">
            <v>2.2967907122860173E-2</v>
          </cell>
          <cell r="F1930">
            <v>0</v>
          </cell>
          <cell r="G1930">
            <v>0</v>
          </cell>
          <cell r="H1930">
            <v>7611.5884816394982</v>
          </cell>
          <cell r="I1930">
            <v>11.608880937499999</v>
          </cell>
          <cell r="J1930">
            <v>0</v>
          </cell>
          <cell r="K1930">
            <v>0</v>
          </cell>
          <cell r="L1930">
            <v>0</v>
          </cell>
          <cell r="M1930">
            <v>0</v>
          </cell>
          <cell r="N1930">
            <v>6.5822473227695508E-2</v>
          </cell>
          <cell r="O1930">
            <v>11981.528940002068</v>
          </cell>
          <cell r="P1930">
            <v>33279.169019389883</v>
          </cell>
          <cell r="Q1930">
            <v>51245.754811554769</v>
          </cell>
          <cell r="R1930">
            <v>66143.204349936845</v>
          </cell>
          <cell r="S1930">
            <v>143255.49338496043</v>
          </cell>
          <cell r="T1930">
            <v>1002.6911928465606</v>
          </cell>
          <cell r="U1930">
            <v>1146.4909026308117</v>
          </cell>
          <cell r="V1930">
            <v>1225.4476231482008</v>
          </cell>
          <cell r="W1930">
            <v>1263.1292576141723</v>
          </cell>
          <cell r="X1930">
            <v>1334.2875029004849</v>
          </cell>
          <cell r="Y1930">
            <v>545.71992702298064</v>
          </cell>
          <cell r="Z1930">
            <v>666.75291815025491</v>
          </cell>
          <cell r="AA1930">
            <v>689.64581898992185</v>
          </cell>
          <cell r="AB1930">
            <v>710.6779524925937</v>
          </cell>
          <cell r="AC1930">
            <v>735.66948305813389</v>
          </cell>
          <cell r="AD1930">
            <v>62.025741976464893</v>
          </cell>
          <cell r="AE1930">
            <v>76.482228122269731</v>
          </cell>
          <cell r="AF1930">
            <v>75.491563767925797</v>
          </cell>
          <cell r="AG1930">
            <v>72.561979653765718</v>
          </cell>
          <cell r="AH1930">
            <v>50.170951737423927</v>
          </cell>
        </row>
        <row r="1931">
          <cell r="B1931">
            <v>16368</v>
          </cell>
          <cell r="C1931" t="str">
            <v>MN</v>
          </cell>
          <cell r="D1931" t="str">
            <v>Cooperative</v>
          </cell>
          <cell r="E1931">
            <v>2.2967907122860173E-2</v>
          </cell>
          <cell r="F1931">
            <v>1</v>
          </cell>
          <cell r="G1931">
            <v>14460.242194339073</v>
          </cell>
          <cell r="H1931">
            <v>14460.242194339073</v>
          </cell>
          <cell r="I1931">
            <v>11.608880937499999</v>
          </cell>
          <cell r="J1931">
            <v>24741</v>
          </cell>
          <cell r="K1931">
            <v>198221</v>
          </cell>
          <cell r="L1931">
            <v>13708</v>
          </cell>
          <cell r="M1931">
            <v>0.11518146675329556</v>
          </cell>
          <cell r="N1931">
            <v>0.11518146675329556</v>
          </cell>
          <cell r="O1931">
            <v>11981.528940002068</v>
          </cell>
          <cell r="P1931">
            <v>33279.169019389883</v>
          </cell>
          <cell r="Q1931">
            <v>51245.754811554769</v>
          </cell>
          <cell r="R1931">
            <v>66143.204349936845</v>
          </cell>
          <cell r="S1931">
            <v>143255.49338496043</v>
          </cell>
          <cell r="T1931">
            <v>1002.6911928465606</v>
          </cell>
          <cell r="U1931">
            <v>1146.4909026308117</v>
          </cell>
          <cell r="V1931">
            <v>1225.4476231482008</v>
          </cell>
          <cell r="W1931">
            <v>1263.1292576141723</v>
          </cell>
          <cell r="X1931">
            <v>1334.2875029004849</v>
          </cell>
          <cell r="Y1931">
            <v>545.71992702298064</v>
          </cell>
          <cell r="Z1931">
            <v>666.75291815025491</v>
          </cell>
          <cell r="AA1931">
            <v>689.64581898992185</v>
          </cell>
          <cell r="AB1931">
            <v>710.6779524925937</v>
          </cell>
          <cell r="AC1931">
            <v>735.66948305813389</v>
          </cell>
          <cell r="AD1931">
            <v>62.025741976464893</v>
          </cell>
          <cell r="AE1931">
            <v>76.482228122269731</v>
          </cell>
          <cell r="AF1931">
            <v>75.491563767925797</v>
          </cell>
          <cell r="AG1931">
            <v>72.561979653765718</v>
          </cell>
          <cell r="AH1931">
            <v>50.170951737423927</v>
          </cell>
        </row>
        <row r="1932">
          <cell r="B1932">
            <v>17550</v>
          </cell>
          <cell r="C1932" t="str">
            <v>MN</v>
          </cell>
          <cell r="D1932" t="str">
            <v>Cooperative</v>
          </cell>
          <cell r="E1932">
            <v>0.21257317644303944</v>
          </cell>
          <cell r="F1932">
            <v>1</v>
          </cell>
          <cell r="G1932">
            <v>16672.233820459289</v>
          </cell>
          <cell r="H1932">
            <v>16672.233820459289</v>
          </cell>
          <cell r="I1932">
            <v>11.608880937499999</v>
          </cell>
          <cell r="J1932">
            <v>10377</v>
          </cell>
          <cell r="K1932">
            <v>79860</v>
          </cell>
          <cell r="L1932">
            <v>4790</v>
          </cell>
          <cell r="M1932">
            <v>0.12158429155663036</v>
          </cell>
          <cell r="N1932">
            <v>0.12158429155663036</v>
          </cell>
          <cell r="O1932">
            <v>11981.528940002068</v>
          </cell>
          <cell r="P1932">
            <v>33279.169019389883</v>
          </cell>
          <cell r="Q1932">
            <v>51245.754811554769</v>
          </cell>
          <cell r="R1932">
            <v>66143.204349936845</v>
          </cell>
          <cell r="S1932">
            <v>143255.49338496043</v>
          </cell>
          <cell r="T1932">
            <v>1002.6911928465606</v>
          </cell>
          <cell r="U1932">
            <v>1146.4909026308117</v>
          </cell>
          <cell r="V1932">
            <v>1225.4476231482008</v>
          </cell>
          <cell r="W1932">
            <v>1263.1292576141723</v>
          </cell>
          <cell r="X1932">
            <v>1334.2875029004849</v>
          </cell>
          <cell r="Y1932">
            <v>545.71992702298064</v>
          </cell>
          <cell r="Z1932">
            <v>666.75291815025491</v>
          </cell>
          <cell r="AA1932">
            <v>689.64581898992185</v>
          </cell>
          <cell r="AB1932">
            <v>710.6779524925937</v>
          </cell>
          <cell r="AC1932">
            <v>735.66948305813389</v>
          </cell>
          <cell r="AD1932">
            <v>62.025741976464893</v>
          </cell>
          <cell r="AE1932">
            <v>76.482228122269731</v>
          </cell>
          <cell r="AF1932">
            <v>75.491563767925797</v>
          </cell>
          <cell r="AG1932">
            <v>72.561979653765718</v>
          </cell>
          <cell r="AH1932">
            <v>50.170951737423927</v>
          </cell>
        </row>
        <row r="1933">
          <cell r="B1933">
            <v>18019</v>
          </cell>
          <cell r="C1933" t="str">
            <v>MN</v>
          </cell>
          <cell r="D1933" t="str">
            <v>Cooperative</v>
          </cell>
          <cell r="E1933">
            <v>2.2967907122860173E-2</v>
          </cell>
          <cell r="F1933">
            <v>1</v>
          </cell>
          <cell r="G1933">
            <v>15544.572178686503</v>
          </cell>
          <cell r="H1933">
            <v>15544.572178686503</v>
          </cell>
          <cell r="I1933">
            <v>11.608880937499999</v>
          </cell>
          <cell r="J1933">
            <v>46124.6</v>
          </cell>
          <cell r="K1933">
            <v>390775</v>
          </cell>
          <cell r="L1933">
            <v>25139</v>
          </cell>
          <cell r="M1933">
            <v>0.10907190097971019</v>
          </cell>
          <cell r="N1933">
            <v>0.10907190097971019</v>
          </cell>
          <cell r="O1933">
            <v>11981.528940002068</v>
          </cell>
          <cell r="P1933">
            <v>33279.169019389883</v>
          </cell>
          <cell r="Q1933">
            <v>51245.754811554769</v>
          </cell>
          <cell r="R1933">
            <v>66143.204349936845</v>
          </cell>
          <cell r="S1933">
            <v>143255.49338496043</v>
          </cell>
          <cell r="T1933">
            <v>1002.6911928465606</v>
          </cell>
          <cell r="U1933">
            <v>1146.4909026308117</v>
          </cell>
          <cell r="V1933">
            <v>1225.4476231482008</v>
          </cell>
          <cell r="W1933">
            <v>1263.1292576141723</v>
          </cell>
          <cell r="X1933">
            <v>1334.2875029004849</v>
          </cell>
          <cell r="Y1933">
            <v>545.71992702298064</v>
          </cell>
          <cell r="Z1933">
            <v>666.75291815025491</v>
          </cell>
          <cell r="AA1933">
            <v>689.64581898992185</v>
          </cell>
          <cell r="AB1933">
            <v>710.6779524925937</v>
          </cell>
          <cell r="AC1933">
            <v>735.66948305813389</v>
          </cell>
          <cell r="AD1933">
            <v>62.025741976464893</v>
          </cell>
          <cell r="AE1933">
            <v>76.482228122269731</v>
          </cell>
          <cell r="AF1933">
            <v>75.491563767925797</v>
          </cell>
          <cell r="AG1933">
            <v>72.561979653765718</v>
          </cell>
          <cell r="AH1933">
            <v>50.170951737423927</v>
          </cell>
        </row>
        <row r="1934">
          <cell r="B1934">
            <v>18047</v>
          </cell>
          <cell r="C1934" t="str">
            <v>MN</v>
          </cell>
          <cell r="D1934" t="str">
            <v>Cooperative</v>
          </cell>
          <cell r="E1934">
            <v>2.2967907122860173E-2</v>
          </cell>
          <cell r="F1934">
            <v>1</v>
          </cell>
          <cell r="G1934">
            <v>11954.655556632109</v>
          </cell>
          <cell r="H1934">
            <v>11954.655556632109</v>
          </cell>
          <cell r="I1934">
            <v>11.608880937499999</v>
          </cell>
          <cell r="J1934">
            <v>17961.900000000001</v>
          </cell>
          <cell r="K1934">
            <v>123384</v>
          </cell>
          <cell r="L1934">
            <v>10321</v>
          </cell>
          <cell r="M1934">
            <v>0.13392430848512571</v>
          </cell>
          <cell r="N1934">
            <v>0.13392430848512571</v>
          </cell>
          <cell r="O1934">
            <v>11981.528940002068</v>
          </cell>
          <cell r="P1934">
            <v>33279.169019389883</v>
          </cell>
          <cell r="Q1934">
            <v>51245.754811554769</v>
          </cell>
          <cell r="R1934">
            <v>66143.204349936845</v>
          </cell>
          <cell r="S1934">
            <v>143255.49338496043</v>
          </cell>
          <cell r="T1934">
            <v>1002.6911928465606</v>
          </cell>
          <cell r="U1934">
            <v>1146.4909026308117</v>
          </cell>
          <cell r="V1934">
            <v>1225.4476231482008</v>
          </cell>
          <cell r="W1934">
            <v>1263.1292576141723</v>
          </cell>
          <cell r="X1934">
            <v>1334.2875029004849</v>
          </cell>
          <cell r="Y1934">
            <v>545.71992702298064</v>
          </cell>
          <cell r="Z1934">
            <v>666.75291815025491</v>
          </cell>
          <cell r="AA1934">
            <v>689.64581898992185</v>
          </cell>
          <cell r="AB1934">
            <v>710.6779524925937</v>
          </cell>
          <cell r="AC1934">
            <v>735.66948305813389</v>
          </cell>
          <cell r="AD1934">
            <v>62.025741976464893</v>
          </cell>
          <cell r="AE1934">
            <v>76.482228122269731</v>
          </cell>
          <cell r="AF1934">
            <v>75.491563767925797</v>
          </cell>
          <cell r="AG1934">
            <v>72.561979653765718</v>
          </cell>
          <cell r="AH1934">
            <v>50.170951737423927</v>
          </cell>
        </row>
        <row r="1935">
          <cell r="B1935">
            <v>27422</v>
          </cell>
          <cell r="C1935" t="str">
            <v>MN</v>
          </cell>
          <cell r="D1935" t="str">
            <v>Cooperative</v>
          </cell>
          <cell r="E1935">
            <v>2.2967907122860173E-2</v>
          </cell>
          <cell r="F1935">
            <v>0</v>
          </cell>
          <cell r="G1935">
            <v>0</v>
          </cell>
          <cell r="H1935">
            <v>7611.5884816394982</v>
          </cell>
          <cell r="I1935">
            <v>11.608880937499999</v>
          </cell>
          <cell r="J1935">
            <v>0</v>
          </cell>
          <cell r="K1935">
            <v>0</v>
          </cell>
          <cell r="L1935">
            <v>0</v>
          </cell>
          <cell r="M1935">
            <v>0</v>
          </cell>
          <cell r="N1935">
            <v>6.5822473227695508E-2</v>
          </cell>
          <cell r="O1935">
            <v>11981.528940002068</v>
          </cell>
          <cell r="P1935">
            <v>33279.169019389883</v>
          </cell>
          <cell r="Q1935">
            <v>51245.754811554769</v>
          </cell>
          <cell r="R1935">
            <v>66143.204349936845</v>
          </cell>
          <cell r="S1935">
            <v>143255.49338496043</v>
          </cell>
          <cell r="T1935">
            <v>1002.6911928465606</v>
          </cell>
          <cell r="U1935">
            <v>1146.4909026308117</v>
          </cell>
          <cell r="V1935">
            <v>1225.4476231482008</v>
          </cell>
          <cell r="W1935">
            <v>1263.1292576141723</v>
          </cell>
          <cell r="X1935">
            <v>1334.2875029004849</v>
          </cell>
          <cell r="Y1935">
            <v>545.71992702298064</v>
          </cell>
          <cell r="Z1935">
            <v>666.75291815025491</v>
          </cell>
          <cell r="AA1935">
            <v>689.64581898992185</v>
          </cell>
          <cell r="AB1935">
            <v>710.6779524925937</v>
          </cell>
          <cell r="AC1935">
            <v>735.66948305813389</v>
          </cell>
          <cell r="AD1935">
            <v>62.025741976464893</v>
          </cell>
          <cell r="AE1935">
            <v>76.482228122269731</v>
          </cell>
          <cell r="AF1935">
            <v>75.491563767925797</v>
          </cell>
          <cell r="AG1935">
            <v>72.561979653765718</v>
          </cell>
          <cell r="AH1935">
            <v>50.170951737423927</v>
          </cell>
        </row>
        <row r="1936">
          <cell r="B1936">
            <v>19060</v>
          </cell>
          <cell r="C1936" t="str">
            <v>MN</v>
          </cell>
          <cell r="D1936" t="str">
            <v>Cooperative</v>
          </cell>
          <cell r="E1936">
            <v>2.2967907122860173E-2</v>
          </cell>
          <cell r="F1936">
            <v>0</v>
          </cell>
          <cell r="G1936">
            <v>0</v>
          </cell>
          <cell r="H1936">
            <v>7611.5884816394982</v>
          </cell>
          <cell r="I1936">
            <v>11.608880937499999</v>
          </cell>
          <cell r="J1936">
            <v>0</v>
          </cell>
          <cell r="K1936">
            <v>0</v>
          </cell>
          <cell r="L1936">
            <v>0</v>
          </cell>
          <cell r="M1936">
            <v>0</v>
          </cell>
          <cell r="N1936">
            <v>6.5822473227695508E-2</v>
          </cell>
          <cell r="O1936">
            <v>11981.528940002068</v>
          </cell>
          <cell r="P1936">
            <v>33279.169019389883</v>
          </cell>
          <cell r="Q1936">
            <v>51245.754811554769</v>
          </cell>
          <cell r="R1936">
            <v>66143.204349936845</v>
          </cell>
          <cell r="S1936">
            <v>143255.49338496043</v>
          </cell>
          <cell r="T1936">
            <v>1002.6911928465606</v>
          </cell>
          <cell r="U1936">
            <v>1146.4909026308117</v>
          </cell>
          <cell r="V1936">
            <v>1225.4476231482008</v>
          </cell>
          <cell r="W1936">
            <v>1263.1292576141723</v>
          </cell>
          <cell r="X1936">
            <v>1334.2875029004849</v>
          </cell>
          <cell r="Y1936">
            <v>545.71992702298064</v>
          </cell>
          <cell r="Z1936">
            <v>666.75291815025491</v>
          </cell>
          <cell r="AA1936">
            <v>689.64581898992185</v>
          </cell>
          <cell r="AB1936">
            <v>710.6779524925937</v>
          </cell>
          <cell r="AC1936">
            <v>735.66948305813389</v>
          </cell>
          <cell r="AD1936">
            <v>62.025741976464893</v>
          </cell>
          <cell r="AE1936">
            <v>76.482228122269731</v>
          </cell>
          <cell r="AF1936">
            <v>75.491563767925797</v>
          </cell>
          <cell r="AG1936">
            <v>72.561979653765718</v>
          </cell>
          <cell r="AH1936">
            <v>50.170951737423927</v>
          </cell>
        </row>
        <row r="1937">
          <cell r="B1937">
            <v>20639</v>
          </cell>
          <cell r="C1937" t="str">
            <v>MN</v>
          </cell>
          <cell r="D1937" t="str">
            <v>Cooperative</v>
          </cell>
          <cell r="E1937">
            <v>2.2967907122860173E-2</v>
          </cell>
          <cell r="F1937">
            <v>1</v>
          </cell>
          <cell r="G1937">
            <v>15403.585128356448</v>
          </cell>
          <cell r="H1937">
            <v>15403.585128356448</v>
          </cell>
          <cell r="I1937">
            <v>11.608880937499999</v>
          </cell>
          <cell r="J1937">
            <v>27354.6</v>
          </cell>
          <cell r="K1937">
            <v>208811</v>
          </cell>
          <cell r="L1937">
            <v>13556</v>
          </cell>
          <cell r="M1937">
            <v>0.1219579434040113</v>
          </cell>
          <cell r="N1937">
            <v>0.1219579434040113</v>
          </cell>
          <cell r="O1937">
            <v>11981.528940002068</v>
          </cell>
          <cell r="P1937">
            <v>33279.169019389883</v>
          </cell>
          <cell r="Q1937">
            <v>51245.754811554769</v>
          </cell>
          <cell r="R1937">
            <v>66143.204349936845</v>
          </cell>
          <cell r="S1937">
            <v>143255.49338496043</v>
          </cell>
          <cell r="T1937">
            <v>1002.6911928465606</v>
          </cell>
          <cell r="U1937">
            <v>1146.4909026308117</v>
          </cell>
          <cell r="V1937">
            <v>1225.4476231482008</v>
          </cell>
          <cell r="W1937">
            <v>1263.1292576141723</v>
          </cell>
          <cell r="X1937">
            <v>1334.2875029004849</v>
          </cell>
          <cell r="Y1937">
            <v>545.71992702298064</v>
          </cell>
          <cell r="Z1937">
            <v>666.75291815025491</v>
          </cell>
          <cell r="AA1937">
            <v>689.64581898992185</v>
          </cell>
          <cell r="AB1937">
            <v>710.6779524925937</v>
          </cell>
          <cell r="AC1937">
            <v>735.66948305813389</v>
          </cell>
          <cell r="AD1937">
            <v>62.025741976464893</v>
          </cell>
          <cell r="AE1937">
            <v>76.482228122269731</v>
          </cell>
          <cell r="AF1937">
            <v>75.491563767925797</v>
          </cell>
          <cell r="AG1937">
            <v>72.561979653765718</v>
          </cell>
          <cell r="AH1937">
            <v>50.170951737423927</v>
          </cell>
        </row>
        <row r="1938">
          <cell r="B1938">
            <v>20996</v>
          </cell>
          <cell r="C1938" t="str">
            <v>MN</v>
          </cell>
          <cell r="D1938" t="str">
            <v>Cooperative</v>
          </cell>
          <cell r="E1938">
            <v>0.21252552454997628</v>
          </cell>
          <cell r="F1938">
            <v>1</v>
          </cell>
          <cell r="G1938">
            <v>11914.314351170022</v>
          </cell>
          <cell r="H1938">
            <v>11914.314351170022</v>
          </cell>
          <cell r="I1938">
            <v>11.608880937499999</v>
          </cell>
          <cell r="J1938">
            <v>72855.199999999997</v>
          </cell>
          <cell r="K1938">
            <v>582467</v>
          </cell>
          <cell r="L1938">
            <v>48888</v>
          </cell>
          <cell r="M1938">
            <v>0.11338802085737047</v>
          </cell>
          <cell r="N1938">
            <v>0.11338802085737047</v>
          </cell>
          <cell r="O1938">
            <v>11981.528940002068</v>
          </cell>
          <cell r="P1938">
            <v>33279.169019389883</v>
          </cell>
          <cell r="Q1938">
            <v>51245.754811554769</v>
          </cell>
          <cell r="R1938">
            <v>66143.204349936845</v>
          </cell>
          <cell r="S1938">
            <v>143255.49338496043</v>
          </cell>
          <cell r="T1938">
            <v>1002.6911928465606</v>
          </cell>
          <cell r="U1938">
            <v>1146.4909026308117</v>
          </cell>
          <cell r="V1938">
            <v>1225.4476231482008</v>
          </cell>
          <cell r="W1938">
            <v>1263.1292576141723</v>
          </cell>
          <cell r="X1938">
            <v>1334.2875029004849</v>
          </cell>
          <cell r="Y1938">
            <v>545.71992702298064</v>
          </cell>
          <cell r="Z1938">
            <v>666.75291815025491</v>
          </cell>
          <cell r="AA1938">
            <v>689.64581898992185</v>
          </cell>
          <cell r="AB1938">
            <v>710.6779524925937</v>
          </cell>
          <cell r="AC1938">
            <v>735.66948305813389</v>
          </cell>
          <cell r="AD1938">
            <v>62.025741976464893</v>
          </cell>
          <cell r="AE1938">
            <v>76.482228122269731</v>
          </cell>
          <cell r="AF1938">
            <v>75.491563767925797</v>
          </cell>
          <cell r="AG1938">
            <v>72.561979653765718</v>
          </cell>
          <cell r="AH1938">
            <v>50.170951737423927</v>
          </cell>
        </row>
        <row r="1939">
          <cell r="B1939">
            <v>7870</v>
          </cell>
          <cell r="C1939" t="str">
            <v>MN</v>
          </cell>
          <cell r="D1939" t="str">
            <v>Cooperative</v>
          </cell>
          <cell r="E1939">
            <v>2.2967907122860173E-2</v>
          </cell>
          <cell r="F1939">
            <v>0</v>
          </cell>
          <cell r="G1939">
            <v>0</v>
          </cell>
          <cell r="H1939">
            <v>7611.5884816394982</v>
          </cell>
          <cell r="I1939">
            <v>11.608880937499999</v>
          </cell>
          <cell r="J1939">
            <v>0</v>
          </cell>
          <cell r="K1939">
            <v>0</v>
          </cell>
          <cell r="L1939">
            <v>0</v>
          </cell>
          <cell r="M1939">
            <v>0</v>
          </cell>
          <cell r="N1939">
            <v>6.5822473227695508E-2</v>
          </cell>
          <cell r="O1939">
            <v>11981.528940002068</v>
          </cell>
          <cell r="P1939">
            <v>33279.169019389883</v>
          </cell>
          <cell r="Q1939">
            <v>51245.754811554769</v>
          </cell>
          <cell r="R1939">
            <v>66143.204349936845</v>
          </cell>
          <cell r="S1939">
            <v>143255.49338496043</v>
          </cell>
          <cell r="T1939">
            <v>1002.6911928465606</v>
          </cell>
          <cell r="U1939">
            <v>1146.4909026308117</v>
          </cell>
          <cell r="V1939">
            <v>1225.4476231482008</v>
          </cell>
          <cell r="W1939">
            <v>1263.1292576141723</v>
          </cell>
          <cell r="X1939">
            <v>1334.2875029004849</v>
          </cell>
          <cell r="Y1939">
            <v>545.71992702298064</v>
          </cell>
          <cell r="Z1939">
            <v>666.75291815025491</v>
          </cell>
          <cell r="AA1939">
            <v>689.64581898992185</v>
          </cell>
          <cell r="AB1939">
            <v>710.6779524925937</v>
          </cell>
          <cell r="AC1939">
            <v>735.66948305813389</v>
          </cell>
          <cell r="AD1939">
            <v>62.025741976464893</v>
          </cell>
          <cell r="AE1939">
            <v>76.482228122269731</v>
          </cell>
          <cell r="AF1939">
            <v>75.491563767925797</v>
          </cell>
          <cell r="AG1939">
            <v>72.561979653765718</v>
          </cell>
          <cell r="AH1939">
            <v>50.170951737423927</v>
          </cell>
        </row>
        <row r="1940">
          <cell r="B1940">
            <v>8319</v>
          </cell>
          <cell r="C1940" t="str">
            <v>MN</v>
          </cell>
          <cell r="D1940" t="str">
            <v>Cooperative</v>
          </cell>
          <cell r="E1940">
            <v>0.21564805057955741</v>
          </cell>
          <cell r="F1940">
            <v>1</v>
          </cell>
          <cell r="G1940">
            <v>19796.007342817808</v>
          </cell>
          <cell r="H1940">
            <v>19796.007342817808</v>
          </cell>
          <cell r="I1940">
            <v>11.608880937499999</v>
          </cell>
          <cell r="J1940">
            <v>10231.099999999999</v>
          </cell>
          <cell r="K1940">
            <v>86271</v>
          </cell>
          <cell r="L1940">
            <v>4358</v>
          </cell>
          <cell r="M1940">
            <v>0.11155547011733373</v>
          </cell>
          <cell r="N1940">
            <v>0.11155547011733373</v>
          </cell>
          <cell r="O1940">
            <v>11981.528940002068</v>
          </cell>
          <cell r="P1940">
            <v>33279.169019389883</v>
          </cell>
          <cell r="Q1940">
            <v>51245.754811554769</v>
          </cell>
          <cell r="R1940">
            <v>66143.204349936845</v>
          </cell>
          <cell r="S1940">
            <v>143255.49338496043</v>
          </cell>
          <cell r="T1940">
            <v>1002.6911928465606</v>
          </cell>
          <cell r="U1940">
            <v>1146.4909026308117</v>
          </cell>
          <cell r="V1940">
            <v>1225.4476231482008</v>
          </cell>
          <cell r="W1940">
            <v>1263.1292576141723</v>
          </cell>
          <cell r="X1940">
            <v>1334.2875029004849</v>
          </cell>
          <cell r="Y1940">
            <v>545.71992702298064</v>
          </cell>
          <cell r="Z1940">
            <v>666.75291815025491</v>
          </cell>
          <cell r="AA1940">
            <v>689.64581898992185</v>
          </cell>
          <cell r="AB1940">
            <v>710.6779524925937</v>
          </cell>
          <cell r="AC1940">
            <v>735.66948305813389</v>
          </cell>
          <cell r="AD1940">
            <v>62.025741976464893</v>
          </cell>
          <cell r="AE1940">
            <v>76.482228122269731</v>
          </cell>
          <cell r="AF1940">
            <v>75.491563767925797</v>
          </cell>
          <cell r="AG1940">
            <v>72.561979653765718</v>
          </cell>
          <cell r="AH1940">
            <v>50.170951737423927</v>
          </cell>
        </row>
        <row r="1941">
          <cell r="B1941">
            <v>17267</v>
          </cell>
          <cell r="C1941" t="str">
            <v>MN</v>
          </cell>
          <cell r="D1941" t="str">
            <v>Cooperative</v>
          </cell>
          <cell r="E1941">
            <v>2.2967907122860173E-2</v>
          </cell>
          <cell r="F1941">
            <v>1</v>
          </cell>
          <cell r="G1941">
            <v>17388.671042536869</v>
          </cell>
          <cell r="H1941">
            <v>17388.671042536869</v>
          </cell>
          <cell r="I1941">
            <v>11.608880937499999</v>
          </cell>
          <cell r="J1941">
            <v>46914.8</v>
          </cell>
          <cell r="K1941">
            <v>407973</v>
          </cell>
          <cell r="L1941">
            <v>23462</v>
          </cell>
          <cell r="M1941">
            <v>0.10698352397176406</v>
          </cell>
          <cell r="N1941">
            <v>0.10698352397176406</v>
          </cell>
          <cell r="O1941">
            <v>11981.528940002068</v>
          </cell>
          <cell r="P1941">
            <v>33279.169019389883</v>
          </cell>
          <cell r="Q1941">
            <v>51245.754811554769</v>
          </cell>
          <cell r="R1941">
            <v>66143.204349936845</v>
          </cell>
          <cell r="S1941">
            <v>143255.49338496043</v>
          </cell>
          <cell r="T1941">
            <v>1002.6911928465606</v>
          </cell>
          <cell r="U1941">
            <v>1146.4909026308117</v>
          </cell>
          <cell r="V1941">
            <v>1225.4476231482008</v>
          </cell>
          <cell r="W1941">
            <v>1263.1292576141723</v>
          </cell>
          <cell r="X1941">
            <v>1334.2875029004849</v>
          </cell>
          <cell r="Y1941">
            <v>545.71992702298064</v>
          </cell>
          <cell r="Z1941">
            <v>666.75291815025491</v>
          </cell>
          <cell r="AA1941">
            <v>689.64581898992185</v>
          </cell>
          <cell r="AB1941">
            <v>710.6779524925937</v>
          </cell>
          <cell r="AC1941">
            <v>735.66948305813389</v>
          </cell>
          <cell r="AD1941">
            <v>62.025741976464893</v>
          </cell>
          <cell r="AE1941">
            <v>76.482228122269731</v>
          </cell>
          <cell r="AF1941">
            <v>75.491563767925797</v>
          </cell>
          <cell r="AG1941">
            <v>72.561979653765718</v>
          </cell>
          <cell r="AH1941">
            <v>50.170951737423927</v>
          </cell>
        </row>
        <row r="1942">
          <cell r="B1942">
            <v>27000</v>
          </cell>
          <cell r="C1942" t="str">
            <v>MN</v>
          </cell>
          <cell r="D1942" t="str">
            <v>Federal</v>
          </cell>
          <cell r="E1942">
            <v>2.2967907122860173E-2</v>
          </cell>
          <cell r="F1942">
            <v>0</v>
          </cell>
          <cell r="G1942">
            <v>0</v>
          </cell>
          <cell r="H1942">
            <v>0</v>
          </cell>
          <cell r="I1942">
            <v>11.608880937499999</v>
          </cell>
          <cell r="J1942">
            <v>0</v>
          </cell>
          <cell r="K1942">
            <v>0</v>
          </cell>
          <cell r="L1942">
            <v>0</v>
          </cell>
          <cell r="M1942">
            <v>0</v>
          </cell>
          <cell r="N1942">
            <v>0</v>
          </cell>
          <cell r="O1942">
            <v>11981.528940002068</v>
          </cell>
          <cell r="P1942">
            <v>33279.169019389883</v>
          </cell>
          <cell r="Q1942">
            <v>51245.754811554769</v>
          </cell>
          <cell r="R1942">
            <v>66143.204349936845</v>
          </cell>
          <cell r="S1942">
            <v>143255.49338496043</v>
          </cell>
          <cell r="T1942">
            <v>1002.6911928465606</v>
          </cell>
          <cell r="U1942">
            <v>1146.4909026308117</v>
          </cell>
          <cell r="V1942">
            <v>1225.4476231482008</v>
          </cell>
          <cell r="W1942">
            <v>1263.1292576141723</v>
          </cell>
          <cell r="X1942">
            <v>1334.2875029004849</v>
          </cell>
          <cell r="Y1942">
            <v>545.71992702298064</v>
          </cell>
          <cell r="Z1942">
            <v>666.75291815025491</v>
          </cell>
          <cell r="AA1942">
            <v>689.64581898992185</v>
          </cell>
          <cell r="AB1942">
            <v>710.6779524925937</v>
          </cell>
          <cell r="AC1942">
            <v>735.66948305813389</v>
          </cell>
          <cell r="AD1942">
            <v>62.025741976464893</v>
          </cell>
          <cell r="AE1942">
            <v>76.482228122269731</v>
          </cell>
          <cell r="AF1942">
            <v>75.491563767925797</v>
          </cell>
          <cell r="AG1942">
            <v>72.561979653765718</v>
          </cell>
          <cell r="AH1942">
            <v>50.170951737423927</v>
          </cell>
        </row>
        <row r="1943">
          <cell r="B1943">
            <v>12647</v>
          </cell>
          <cell r="C1943" t="str">
            <v>MN</v>
          </cell>
          <cell r="D1943" t="str">
            <v>Investor Owned</v>
          </cell>
          <cell r="E1943">
            <v>0.20583689083425646</v>
          </cell>
          <cell r="F1943">
            <v>1</v>
          </cell>
          <cell r="G1943">
            <v>8468.9808036111535</v>
          </cell>
          <cell r="H1943">
            <v>8468.9808036111535</v>
          </cell>
          <cell r="I1943">
            <v>11.608880937499999</v>
          </cell>
          <cell r="J1943">
            <v>117084.2</v>
          </cell>
          <cell r="K1943">
            <v>1046910</v>
          </cell>
          <cell r="L1943">
            <v>123617</v>
          </cell>
          <cell r="M1943">
            <v>9.5388848689752462E-2</v>
          </cell>
          <cell r="N1943">
            <v>9.5388848689752462E-2</v>
          </cell>
          <cell r="O1943">
            <v>11981.528940002068</v>
          </cell>
          <cell r="P1943">
            <v>33279.169019389883</v>
          </cell>
          <cell r="Q1943">
            <v>51245.754811554769</v>
          </cell>
          <cell r="R1943">
            <v>66143.204349936845</v>
          </cell>
          <cell r="S1943">
            <v>143255.49338496043</v>
          </cell>
          <cell r="T1943">
            <v>1002.6911928465606</v>
          </cell>
          <cell r="U1943">
            <v>1146.4909026308117</v>
          </cell>
          <cell r="V1943">
            <v>1225.4476231482008</v>
          </cell>
          <cell r="W1943">
            <v>1263.1292576141723</v>
          </cell>
          <cell r="X1943">
            <v>1334.2875029004849</v>
          </cell>
          <cell r="Y1943">
            <v>545.71992702298064</v>
          </cell>
          <cell r="Z1943">
            <v>666.75291815025491</v>
          </cell>
          <cell r="AA1943">
            <v>689.64581898992185</v>
          </cell>
          <cell r="AB1943">
            <v>710.6779524925937</v>
          </cell>
          <cell r="AC1943">
            <v>735.66948305813389</v>
          </cell>
          <cell r="AD1943">
            <v>62.025741976464893</v>
          </cell>
          <cell r="AE1943">
            <v>76.482228122269731</v>
          </cell>
          <cell r="AF1943">
            <v>75.491563767925797</v>
          </cell>
          <cell r="AG1943">
            <v>72.561979653765718</v>
          </cell>
          <cell r="AH1943">
            <v>50.170951737423927</v>
          </cell>
        </row>
        <row r="1944">
          <cell r="B1944">
            <v>13780</v>
          </cell>
          <cell r="C1944" t="str">
            <v>MN</v>
          </cell>
          <cell r="D1944" t="str">
            <v>Investor Owned</v>
          </cell>
          <cell r="E1944">
            <v>0.21222851539632362</v>
          </cell>
          <cell r="F1944">
            <v>1</v>
          </cell>
          <cell r="G1944">
            <v>8904.2744626402746</v>
          </cell>
          <cell r="H1944">
            <v>8904.2744626402746</v>
          </cell>
          <cell r="I1944">
            <v>11.608880937499999</v>
          </cell>
          <cell r="J1944">
            <v>261980.5</v>
          </cell>
          <cell r="K1944">
            <v>1969394</v>
          </cell>
          <cell r="L1944">
            <v>221174</v>
          </cell>
          <cell r="M1944">
            <v>0.11738103620217819</v>
          </cell>
          <cell r="N1944">
            <v>0.11738103620217819</v>
          </cell>
          <cell r="O1944">
            <v>11981.528940002068</v>
          </cell>
          <cell r="P1944">
            <v>33279.169019389883</v>
          </cell>
          <cell r="Q1944">
            <v>51245.754811554769</v>
          </cell>
          <cell r="R1944">
            <v>66143.204349936845</v>
          </cell>
          <cell r="S1944">
            <v>143255.49338496043</v>
          </cell>
          <cell r="T1944">
            <v>1002.6911928465606</v>
          </cell>
          <cell r="U1944">
            <v>1146.4909026308117</v>
          </cell>
          <cell r="V1944">
            <v>1225.4476231482008</v>
          </cell>
          <cell r="W1944">
            <v>1263.1292576141723</v>
          </cell>
          <cell r="X1944">
            <v>1334.2875029004849</v>
          </cell>
          <cell r="Y1944">
            <v>545.71992702298064</v>
          </cell>
          <cell r="Z1944">
            <v>666.75291815025491</v>
          </cell>
          <cell r="AA1944">
            <v>689.64581898992185</v>
          </cell>
          <cell r="AB1944">
            <v>710.6779524925937</v>
          </cell>
          <cell r="AC1944">
            <v>735.66948305813389</v>
          </cell>
          <cell r="AD1944">
            <v>62.025741976464893</v>
          </cell>
          <cell r="AE1944">
            <v>76.482228122269731</v>
          </cell>
          <cell r="AF1944">
            <v>75.491563767925797</v>
          </cell>
          <cell r="AG1944">
            <v>72.561979653765718</v>
          </cell>
          <cell r="AH1944">
            <v>50.170951737423927</v>
          </cell>
        </row>
        <row r="1945">
          <cell r="B1945">
            <v>13781</v>
          </cell>
          <cell r="C1945" t="str">
            <v>MN</v>
          </cell>
          <cell r="D1945" t="str">
            <v>Investor Owned</v>
          </cell>
          <cell r="E1945">
            <v>0.21288316566411711</v>
          </cell>
          <cell r="F1945">
            <v>1</v>
          </cell>
          <cell r="G1945">
            <v>7938.1350710262541</v>
          </cell>
          <cell r="H1945">
            <v>7938.1350710262541</v>
          </cell>
          <cell r="I1945">
            <v>11.608880937499999</v>
          </cell>
          <cell r="J1945">
            <v>1418149.5999999999</v>
          </cell>
          <cell r="K1945">
            <v>10615287</v>
          </cell>
          <cell r="L1945">
            <v>1337252</v>
          </cell>
          <cell r="M1945">
            <v>0.11604600129820275</v>
          </cell>
          <cell r="N1945">
            <v>0.11604600129820275</v>
          </cell>
          <cell r="O1945">
            <v>11981.528940002068</v>
          </cell>
          <cell r="P1945">
            <v>33279.169019389883</v>
          </cell>
          <cell r="Q1945">
            <v>51245.754811554769</v>
          </cell>
          <cell r="R1945">
            <v>66143.204349936845</v>
          </cell>
          <cell r="S1945">
            <v>143255.49338496043</v>
          </cell>
          <cell r="T1945">
            <v>1002.6911928465606</v>
          </cell>
          <cell r="U1945">
            <v>1146.4909026308117</v>
          </cell>
          <cell r="V1945">
            <v>1225.4476231482008</v>
          </cell>
          <cell r="W1945">
            <v>1263.1292576141723</v>
          </cell>
          <cell r="X1945">
            <v>1334.2875029004849</v>
          </cell>
          <cell r="Y1945">
            <v>545.71992702298064</v>
          </cell>
          <cell r="Z1945">
            <v>666.75291815025491</v>
          </cell>
          <cell r="AA1945">
            <v>689.64581898992185</v>
          </cell>
          <cell r="AB1945">
            <v>710.6779524925937</v>
          </cell>
          <cell r="AC1945">
            <v>735.66948305813389</v>
          </cell>
          <cell r="AD1945">
            <v>62.025741976464893</v>
          </cell>
          <cell r="AE1945">
            <v>76.482228122269731</v>
          </cell>
          <cell r="AF1945">
            <v>75.491563767925797</v>
          </cell>
          <cell r="AG1945">
            <v>72.561979653765718</v>
          </cell>
          <cell r="AH1945">
            <v>50.170951737423927</v>
          </cell>
        </row>
        <row r="1946">
          <cell r="B1946">
            <v>14232</v>
          </cell>
          <cell r="C1946" t="str">
            <v>MN</v>
          </cell>
          <cell r="D1946" t="str">
            <v>Investor Owned</v>
          </cell>
          <cell r="E1946">
            <v>2.2967907122860173E-2</v>
          </cell>
          <cell r="F1946">
            <v>1</v>
          </cell>
          <cell r="G1946">
            <v>12183.03923643851</v>
          </cell>
          <cell r="H1946">
            <v>12183.03923643851</v>
          </cell>
          <cell r="I1946">
            <v>11.608880937499999</v>
          </cell>
          <cell r="J1946">
            <v>126576.6</v>
          </cell>
          <cell r="K1946">
            <v>1266232</v>
          </cell>
          <cell r="L1946">
            <v>103934</v>
          </cell>
          <cell r="M1946">
            <v>8.8528729982896098E-2</v>
          </cell>
          <cell r="N1946">
            <v>8.8528729982896098E-2</v>
          </cell>
          <cell r="O1946">
            <v>11981.528940002068</v>
          </cell>
          <cell r="P1946">
            <v>33279.169019389883</v>
          </cell>
          <cell r="Q1946">
            <v>51245.754811554769</v>
          </cell>
          <cell r="R1946">
            <v>66143.204349936845</v>
          </cell>
          <cell r="S1946">
            <v>143255.49338496043</v>
          </cell>
          <cell r="T1946">
            <v>1002.6911928465606</v>
          </cell>
          <cell r="U1946">
            <v>1146.4909026308117</v>
          </cell>
          <cell r="V1946">
            <v>1225.4476231482008</v>
          </cell>
          <cell r="W1946">
            <v>1263.1292576141723</v>
          </cell>
          <cell r="X1946">
            <v>1334.2875029004849</v>
          </cell>
          <cell r="Y1946">
            <v>545.71992702298064</v>
          </cell>
          <cell r="Z1946">
            <v>666.75291815025491</v>
          </cell>
          <cell r="AA1946">
            <v>689.64581898992185</v>
          </cell>
          <cell r="AB1946">
            <v>710.6779524925937</v>
          </cell>
          <cell r="AC1946">
            <v>735.66948305813389</v>
          </cell>
          <cell r="AD1946">
            <v>62.025741976464893</v>
          </cell>
          <cell r="AE1946">
            <v>76.482228122269731</v>
          </cell>
          <cell r="AF1946">
            <v>75.491563767925797</v>
          </cell>
          <cell r="AG1946">
            <v>72.561979653765718</v>
          </cell>
          <cell r="AH1946">
            <v>50.170951737423927</v>
          </cell>
        </row>
        <row r="1947">
          <cell r="B1947">
            <v>13815</v>
          </cell>
          <cell r="C1947" t="str">
            <v>MN</v>
          </cell>
          <cell r="D1947" t="str">
            <v>Investor Owned</v>
          </cell>
          <cell r="E1947">
            <v>2.2967907122860173E-2</v>
          </cell>
          <cell r="F1947">
            <v>1</v>
          </cell>
          <cell r="G1947">
            <v>7266.5780289180657</v>
          </cell>
          <cell r="H1947">
            <v>7266.5780289180657</v>
          </cell>
          <cell r="I1947">
            <v>11.608880937499999</v>
          </cell>
          <cell r="J1947">
            <v>11929.4</v>
          </cell>
          <cell r="K1947">
            <v>87446</v>
          </cell>
          <cell r="L1947">
            <v>12034</v>
          </cell>
          <cell r="M1947">
            <v>0.11724932783177619</v>
          </cell>
          <cell r="N1947">
            <v>0.11724932783177619</v>
          </cell>
          <cell r="O1947">
            <v>11981.528940002068</v>
          </cell>
          <cell r="P1947">
            <v>33279.169019389883</v>
          </cell>
          <cell r="Q1947">
            <v>51245.754811554769</v>
          </cell>
          <cell r="R1947">
            <v>66143.204349936845</v>
          </cell>
          <cell r="S1947">
            <v>143255.49338496043</v>
          </cell>
          <cell r="T1947">
            <v>1002.6911928465606</v>
          </cell>
          <cell r="U1947">
            <v>1146.4909026308117</v>
          </cell>
          <cell r="V1947">
            <v>1225.4476231482008</v>
          </cell>
          <cell r="W1947">
            <v>1263.1292576141723</v>
          </cell>
          <cell r="X1947">
            <v>1334.2875029004849</v>
          </cell>
          <cell r="Y1947">
            <v>545.71992702298064</v>
          </cell>
          <cell r="Z1947">
            <v>666.75291815025491</v>
          </cell>
          <cell r="AA1947">
            <v>689.64581898992185</v>
          </cell>
          <cell r="AB1947">
            <v>710.6779524925937</v>
          </cell>
          <cell r="AC1947">
            <v>735.66948305813389</v>
          </cell>
          <cell r="AD1947">
            <v>62.025741976464893</v>
          </cell>
          <cell r="AE1947">
            <v>76.482228122269731</v>
          </cell>
          <cell r="AF1947">
            <v>75.491563767925797</v>
          </cell>
          <cell r="AG1947">
            <v>72.561979653765718</v>
          </cell>
          <cell r="AH1947">
            <v>50.170951737423927</v>
          </cell>
        </row>
        <row r="1948">
          <cell r="B1948">
            <v>150</v>
          </cell>
          <cell r="C1948" t="str">
            <v>MN</v>
          </cell>
          <cell r="D1948" t="str">
            <v>Municipal</v>
          </cell>
          <cell r="E1948">
            <v>2.2967907122860173E-2</v>
          </cell>
          <cell r="F1948">
            <v>0</v>
          </cell>
          <cell r="G1948">
            <v>0</v>
          </cell>
          <cell r="H1948">
            <v>967.38159891747875</v>
          </cell>
          <cell r="I1948">
            <v>11.608880937499999</v>
          </cell>
          <cell r="J1948">
            <v>0</v>
          </cell>
          <cell r="K1948">
            <v>0</v>
          </cell>
          <cell r="L1948">
            <v>0</v>
          </cell>
          <cell r="M1948">
            <v>0</v>
          </cell>
          <cell r="N1948">
            <v>1.2536857682308215E-2</v>
          </cell>
          <cell r="O1948">
            <v>11981.528940002068</v>
          </cell>
          <cell r="P1948">
            <v>33279.169019389883</v>
          </cell>
          <cell r="Q1948">
            <v>51245.754811554769</v>
          </cell>
          <cell r="R1948">
            <v>66143.204349936845</v>
          </cell>
          <cell r="S1948">
            <v>143255.49338496043</v>
          </cell>
          <cell r="T1948">
            <v>1002.6911928465606</v>
          </cell>
          <cell r="U1948">
            <v>1146.4909026308117</v>
          </cell>
          <cell r="V1948">
            <v>1225.4476231482008</v>
          </cell>
          <cell r="W1948">
            <v>1263.1292576141723</v>
          </cell>
          <cell r="X1948">
            <v>1334.2875029004849</v>
          </cell>
          <cell r="Y1948">
            <v>545.71992702298064</v>
          </cell>
          <cell r="Z1948">
            <v>666.75291815025491</v>
          </cell>
          <cell r="AA1948">
            <v>689.64581898992185</v>
          </cell>
          <cell r="AB1948">
            <v>710.6779524925937</v>
          </cell>
          <cell r="AC1948">
            <v>735.66948305813389</v>
          </cell>
          <cell r="AD1948">
            <v>62.025741976464893</v>
          </cell>
          <cell r="AE1948">
            <v>76.482228122269731</v>
          </cell>
          <cell r="AF1948">
            <v>75.491563767925797</v>
          </cell>
          <cell r="AG1948">
            <v>72.561979653765718</v>
          </cell>
          <cell r="AH1948">
            <v>50.170951737423927</v>
          </cell>
        </row>
        <row r="1949">
          <cell r="B1949">
            <v>174</v>
          </cell>
          <cell r="C1949" t="str">
            <v>MN</v>
          </cell>
          <cell r="D1949" t="str">
            <v>Municipal</v>
          </cell>
          <cell r="E1949">
            <v>2.2967907122860173E-2</v>
          </cell>
          <cell r="F1949">
            <v>0</v>
          </cell>
          <cell r="G1949">
            <v>0</v>
          </cell>
          <cell r="H1949">
            <v>967.38159891747875</v>
          </cell>
          <cell r="I1949">
            <v>11.608880937499999</v>
          </cell>
          <cell r="J1949">
            <v>0</v>
          </cell>
          <cell r="K1949">
            <v>0</v>
          </cell>
          <cell r="L1949">
            <v>0</v>
          </cell>
          <cell r="M1949">
            <v>0</v>
          </cell>
          <cell r="N1949">
            <v>1.2536857682308215E-2</v>
          </cell>
          <cell r="O1949">
            <v>11981.528940002068</v>
          </cell>
          <cell r="P1949">
            <v>33279.169019389883</v>
          </cell>
          <cell r="Q1949">
            <v>51245.754811554769</v>
          </cell>
          <cell r="R1949">
            <v>66143.204349936845</v>
          </cell>
          <cell r="S1949">
            <v>143255.49338496043</v>
          </cell>
          <cell r="T1949">
            <v>1002.6911928465606</v>
          </cell>
          <cell r="U1949">
            <v>1146.4909026308117</v>
          </cell>
          <cell r="V1949">
            <v>1225.4476231482008</v>
          </cell>
          <cell r="W1949">
            <v>1263.1292576141723</v>
          </cell>
          <cell r="X1949">
            <v>1334.2875029004849</v>
          </cell>
          <cell r="Y1949">
            <v>545.71992702298064</v>
          </cell>
          <cell r="Z1949">
            <v>666.75291815025491</v>
          </cell>
          <cell r="AA1949">
            <v>689.64581898992185</v>
          </cell>
          <cell r="AB1949">
            <v>710.6779524925937</v>
          </cell>
          <cell r="AC1949">
            <v>735.66948305813389</v>
          </cell>
          <cell r="AD1949">
            <v>62.025741976464893</v>
          </cell>
          <cell r="AE1949">
            <v>76.482228122269731</v>
          </cell>
          <cell r="AF1949">
            <v>75.491563767925797</v>
          </cell>
          <cell r="AG1949">
            <v>72.561979653765718</v>
          </cell>
          <cell r="AH1949">
            <v>50.170951737423927</v>
          </cell>
        </row>
        <row r="1950">
          <cell r="B1950">
            <v>1101</v>
          </cell>
          <cell r="C1950" t="str">
            <v>MN</v>
          </cell>
          <cell r="D1950" t="str">
            <v>Municipal</v>
          </cell>
          <cell r="E1950">
            <v>2.2967907122860173E-2</v>
          </cell>
          <cell r="F1950">
            <v>0</v>
          </cell>
          <cell r="G1950">
            <v>0</v>
          </cell>
          <cell r="H1950">
            <v>967.38159891747875</v>
          </cell>
          <cell r="I1950">
            <v>11.608880937499999</v>
          </cell>
          <cell r="J1950">
            <v>0</v>
          </cell>
          <cell r="K1950">
            <v>0</v>
          </cell>
          <cell r="L1950">
            <v>0</v>
          </cell>
          <cell r="M1950">
            <v>0</v>
          </cell>
          <cell r="N1950">
            <v>1.2536857682308215E-2</v>
          </cell>
          <cell r="O1950">
            <v>11981.528940002068</v>
          </cell>
          <cell r="P1950">
            <v>33279.169019389883</v>
          </cell>
          <cell r="Q1950">
            <v>51245.754811554769</v>
          </cell>
          <cell r="R1950">
            <v>66143.204349936845</v>
          </cell>
          <cell r="S1950">
            <v>143255.49338496043</v>
          </cell>
          <cell r="T1950">
            <v>1002.6911928465606</v>
          </cell>
          <cell r="U1950">
            <v>1146.4909026308117</v>
          </cell>
          <cell r="V1950">
            <v>1225.4476231482008</v>
          </cell>
          <cell r="W1950">
            <v>1263.1292576141723</v>
          </cell>
          <cell r="X1950">
            <v>1334.2875029004849</v>
          </cell>
          <cell r="Y1950">
            <v>545.71992702298064</v>
          </cell>
          <cell r="Z1950">
            <v>666.75291815025491</v>
          </cell>
          <cell r="AA1950">
            <v>689.64581898992185</v>
          </cell>
          <cell r="AB1950">
            <v>710.6779524925937</v>
          </cell>
          <cell r="AC1950">
            <v>735.66948305813389</v>
          </cell>
          <cell r="AD1950">
            <v>62.025741976464893</v>
          </cell>
          <cell r="AE1950">
            <v>76.482228122269731</v>
          </cell>
          <cell r="AF1950">
            <v>75.491563767925797</v>
          </cell>
          <cell r="AG1950">
            <v>72.561979653765718</v>
          </cell>
          <cell r="AH1950">
            <v>50.170951737423927</v>
          </cell>
        </row>
        <row r="1951">
          <cell r="B1951">
            <v>1883</v>
          </cell>
          <cell r="C1951" t="str">
            <v>MN</v>
          </cell>
          <cell r="D1951" t="str">
            <v>Municipal</v>
          </cell>
          <cell r="E1951">
            <v>2.2967907122860173E-2</v>
          </cell>
          <cell r="F1951">
            <v>0</v>
          </cell>
          <cell r="G1951">
            <v>0</v>
          </cell>
          <cell r="H1951">
            <v>967.38159891747875</v>
          </cell>
          <cell r="I1951">
            <v>11.608880937499999</v>
          </cell>
          <cell r="J1951">
            <v>0</v>
          </cell>
          <cell r="K1951">
            <v>0</v>
          </cell>
          <cell r="L1951">
            <v>0</v>
          </cell>
          <cell r="M1951">
            <v>0</v>
          </cell>
          <cell r="N1951">
            <v>1.2536857682308215E-2</v>
          </cell>
          <cell r="O1951">
            <v>11981.528940002068</v>
          </cell>
          <cell r="P1951">
            <v>33279.169019389883</v>
          </cell>
          <cell r="Q1951">
            <v>51245.754811554769</v>
          </cell>
          <cell r="R1951">
            <v>66143.204349936845</v>
          </cell>
          <cell r="S1951">
            <v>143255.49338496043</v>
          </cell>
          <cell r="T1951">
            <v>1002.6911928465606</v>
          </cell>
          <cell r="U1951">
            <v>1146.4909026308117</v>
          </cell>
          <cell r="V1951">
            <v>1225.4476231482008</v>
          </cell>
          <cell r="W1951">
            <v>1263.1292576141723</v>
          </cell>
          <cell r="X1951">
            <v>1334.2875029004849</v>
          </cell>
          <cell r="Y1951">
            <v>545.71992702298064</v>
          </cell>
          <cell r="Z1951">
            <v>666.75291815025491</v>
          </cell>
          <cell r="AA1951">
            <v>689.64581898992185</v>
          </cell>
          <cell r="AB1951">
            <v>710.6779524925937</v>
          </cell>
          <cell r="AC1951">
            <v>735.66948305813389</v>
          </cell>
          <cell r="AD1951">
            <v>62.025741976464893</v>
          </cell>
          <cell r="AE1951">
            <v>76.482228122269731</v>
          </cell>
          <cell r="AF1951">
            <v>75.491563767925797</v>
          </cell>
          <cell r="AG1951">
            <v>72.561979653765718</v>
          </cell>
          <cell r="AH1951">
            <v>50.170951737423927</v>
          </cell>
        </row>
        <row r="1952">
          <cell r="B1952">
            <v>2138</v>
          </cell>
          <cell r="C1952" t="str">
            <v>MN</v>
          </cell>
          <cell r="D1952" t="str">
            <v>Municipal</v>
          </cell>
          <cell r="E1952">
            <v>2.2967907122860173E-2</v>
          </cell>
          <cell r="F1952">
            <v>0</v>
          </cell>
          <cell r="G1952">
            <v>0</v>
          </cell>
          <cell r="H1952">
            <v>967.38159891747875</v>
          </cell>
          <cell r="I1952">
            <v>11.608880937499999</v>
          </cell>
          <cell r="J1952">
            <v>0</v>
          </cell>
          <cell r="K1952">
            <v>0</v>
          </cell>
          <cell r="L1952">
            <v>0</v>
          </cell>
          <cell r="M1952">
            <v>0</v>
          </cell>
          <cell r="N1952">
            <v>1.2536857682308215E-2</v>
          </cell>
          <cell r="O1952">
            <v>11981.528940002068</v>
          </cell>
          <cell r="P1952">
            <v>33279.169019389883</v>
          </cell>
          <cell r="Q1952">
            <v>51245.754811554769</v>
          </cell>
          <cell r="R1952">
            <v>66143.204349936845</v>
          </cell>
          <cell r="S1952">
            <v>143255.49338496043</v>
          </cell>
          <cell r="T1952">
            <v>1002.6911928465606</v>
          </cell>
          <cell r="U1952">
            <v>1146.4909026308117</v>
          </cell>
          <cell r="V1952">
            <v>1225.4476231482008</v>
          </cell>
          <cell r="W1952">
            <v>1263.1292576141723</v>
          </cell>
          <cell r="X1952">
            <v>1334.2875029004849</v>
          </cell>
          <cell r="Y1952">
            <v>545.71992702298064</v>
          </cell>
          <cell r="Z1952">
            <v>666.75291815025491</v>
          </cell>
          <cell r="AA1952">
            <v>689.64581898992185</v>
          </cell>
          <cell r="AB1952">
            <v>710.6779524925937</v>
          </cell>
          <cell r="AC1952">
            <v>735.66948305813389</v>
          </cell>
          <cell r="AD1952">
            <v>62.025741976464893</v>
          </cell>
          <cell r="AE1952">
            <v>76.482228122269731</v>
          </cell>
          <cell r="AF1952">
            <v>75.491563767925797</v>
          </cell>
          <cell r="AG1952">
            <v>72.561979653765718</v>
          </cell>
          <cell r="AH1952">
            <v>50.170951737423927</v>
          </cell>
        </row>
        <row r="1953">
          <cell r="B1953">
            <v>87</v>
          </cell>
          <cell r="C1953" t="str">
            <v>MN</v>
          </cell>
          <cell r="D1953" t="str">
            <v>Municipal</v>
          </cell>
          <cell r="E1953">
            <v>2.2967907122860173E-2</v>
          </cell>
          <cell r="F1953">
            <v>0</v>
          </cell>
          <cell r="G1953">
            <v>0</v>
          </cell>
          <cell r="H1953">
            <v>967.38159891747875</v>
          </cell>
          <cell r="I1953">
            <v>11.608880937499999</v>
          </cell>
          <cell r="J1953">
            <v>0</v>
          </cell>
          <cell r="K1953">
            <v>0</v>
          </cell>
          <cell r="L1953">
            <v>0</v>
          </cell>
          <cell r="M1953">
            <v>0</v>
          </cell>
          <cell r="N1953">
            <v>1.2536857682308215E-2</v>
          </cell>
          <cell r="O1953">
            <v>11981.528940002068</v>
          </cell>
          <cell r="P1953">
            <v>33279.169019389883</v>
          </cell>
          <cell r="Q1953">
            <v>51245.754811554769</v>
          </cell>
          <cell r="R1953">
            <v>66143.204349936845</v>
          </cell>
          <cell r="S1953">
            <v>143255.49338496043</v>
          </cell>
          <cell r="T1953">
            <v>1002.6911928465606</v>
          </cell>
          <cell r="U1953">
            <v>1146.4909026308117</v>
          </cell>
          <cell r="V1953">
            <v>1225.4476231482008</v>
          </cell>
          <cell r="W1953">
            <v>1263.1292576141723</v>
          </cell>
          <cell r="X1953">
            <v>1334.2875029004849</v>
          </cell>
          <cell r="Y1953">
            <v>545.71992702298064</v>
          </cell>
          <cell r="Z1953">
            <v>666.75291815025491</v>
          </cell>
          <cell r="AA1953">
            <v>689.64581898992185</v>
          </cell>
          <cell r="AB1953">
            <v>710.6779524925937</v>
          </cell>
          <cell r="AC1953">
            <v>735.66948305813389</v>
          </cell>
          <cell r="AD1953">
            <v>62.025741976464893</v>
          </cell>
          <cell r="AE1953">
            <v>76.482228122269731</v>
          </cell>
          <cell r="AF1953">
            <v>75.491563767925797</v>
          </cell>
          <cell r="AG1953">
            <v>72.561979653765718</v>
          </cell>
          <cell r="AH1953">
            <v>50.170951737423927</v>
          </cell>
        </row>
        <row r="1954">
          <cell r="B1954">
            <v>295</v>
          </cell>
          <cell r="C1954" t="str">
            <v>MN</v>
          </cell>
          <cell r="D1954" t="str">
            <v>Municipal</v>
          </cell>
          <cell r="E1954">
            <v>2.2967907122860173E-2</v>
          </cell>
          <cell r="F1954">
            <v>1</v>
          </cell>
          <cell r="G1954">
            <v>9592.2248803827752</v>
          </cell>
          <cell r="H1954">
            <v>9592.2248803827752</v>
          </cell>
          <cell r="I1954">
            <v>11.608880937499999</v>
          </cell>
          <cell r="J1954">
            <v>8337.6</v>
          </cell>
          <cell r="K1954">
            <v>80191</v>
          </cell>
          <cell r="L1954">
            <v>8360</v>
          </cell>
          <cell r="M1954">
            <v>8.9448904045965255E-2</v>
          </cell>
          <cell r="N1954">
            <v>8.9448904045965255E-2</v>
          </cell>
          <cell r="O1954">
            <v>11981.528940002068</v>
          </cell>
          <cell r="P1954">
            <v>33279.169019389883</v>
          </cell>
          <cell r="Q1954">
            <v>51245.754811554769</v>
          </cell>
          <cell r="R1954">
            <v>66143.204349936845</v>
          </cell>
          <cell r="S1954">
            <v>143255.49338496043</v>
          </cell>
          <cell r="T1954">
            <v>1002.6911928465606</v>
          </cell>
          <cell r="U1954">
            <v>1146.4909026308117</v>
          </cell>
          <cell r="V1954">
            <v>1225.4476231482008</v>
          </cell>
          <cell r="W1954">
            <v>1263.1292576141723</v>
          </cell>
          <cell r="X1954">
            <v>1334.2875029004849</v>
          </cell>
          <cell r="Y1954">
            <v>545.71992702298064</v>
          </cell>
          <cell r="Z1954">
            <v>666.75291815025491</v>
          </cell>
          <cell r="AA1954">
            <v>689.64581898992185</v>
          </cell>
          <cell r="AB1954">
            <v>710.6779524925937</v>
          </cell>
          <cell r="AC1954">
            <v>735.66948305813389</v>
          </cell>
          <cell r="AD1954">
            <v>62.025741976464893</v>
          </cell>
          <cell r="AE1954">
            <v>76.482228122269731</v>
          </cell>
          <cell r="AF1954">
            <v>75.491563767925797</v>
          </cell>
          <cell r="AG1954">
            <v>72.561979653765718</v>
          </cell>
          <cell r="AH1954">
            <v>50.170951737423927</v>
          </cell>
        </row>
        <row r="1955">
          <cell r="B1955">
            <v>266</v>
          </cell>
          <cell r="C1955" t="str">
            <v>MN</v>
          </cell>
          <cell r="D1955" t="str">
            <v>Municipal</v>
          </cell>
          <cell r="E1955">
            <v>2.2967907122860173E-2</v>
          </cell>
          <cell r="F1955">
            <v>0</v>
          </cell>
          <cell r="G1955">
            <v>0</v>
          </cell>
          <cell r="H1955">
            <v>967.38159891747875</v>
          </cell>
          <cell r="I1955">
            <v>11.608880937499999</v>
          </cell>
          <cell r="J1955">
            <v>0</v>
          </cell>
          <cell r="K1955">
            <v>0</v>
          </cell>
          <cell r="L1955">
            <v>0</v>
          </cell>
          <cell r="M1955">
            <v>0</v>
          </cell>
          <cell r="N1955">
            <v>1.2536857682308215E-2</v>
          </cell>
          <cell r="O1955">
            <v>11981.528940002068</v>
          </cell>
          <cell r="P1955">
            <v>33279.169019389883</v>
          </cell>
          <cell r="Q1955">
            <v>51245.754811554769</v>
          </cell>
          <cell r="R1955">
            <v>66143.204349936845</v>
          </cell>
          <cell r="S1955">
            <v>143255.49338496043</v>
          </cell>
          <cell r="T1955">
            <v>1002.6911928465606</v>
          </cell>
          <cell r="U1955">
            <v>1146.4909026308117</v>
          </cell>
          <cell r="V1955">
            <v>1225.4476231482008</v>
          </cell>
          <cell r="W1955">
            <v>1263.1292576141723</v>
          </cell>
          <cell r="X1955">
            <v>1334.2875029004849</v>
          </cell>
          <cell r="Y1955">
            <v>545.71992702298064</v>
          </cell>
          <cell r="Z1955">
            <v>666.75291815025491</v>
          </cell>
          <cell r="AA1955">
            <v>689.64581898992185</v>
          </cell>
          <cell r="AB1955">
            <v>710.6779524925937</v>
          </cell>
          <cell r="AC1955">
            <v>735.66948305813389</v>
          </cell>
          <cell r="AD1955">
            <v>62.025741976464893</v>
          </cell>
          <cell r="AE1955">
            <v>76.482228122269731</v>
          </cell>
          <cell r="AF1955">
            <v>75.491563767925797</v>
          </cell>
          <cell r="AG1955">
            <v>72.561979653765718</v>
          </cell>
          <cell r="AH1955">
            <v>50.170951737423927</v>
          </cell>
        </row>
        <row r="1956">
          <cell r="B1956">
            <v>482</v>
          </cell>
          <cell r="C1956" t="str">
            <v>MN</v>
          </cell>
          <cell r="D1956" t="str">
            <v>Municipal</v>
          </cell>
          <cell r="E1956">
            <v>2.2967907122860173E-2</v>
          </cell>
          <cell r="F1956">
            <v>0</v>
          </cell>
          <cell r="G1956">
            <v>0</v>
          </cell>
          <cell r="H1956">
            <v>967.38159891747875</v>
          </cell>
          <cell r="I1956">
            <v>11.608880937499999</v>
          </cell>
          <cell r="J1956">
            <v>0</v>
          </cell>
          <cell r="K1956">
            <v>0</v>
          </cell>
          <cell r="L1956">
            <v>0</v>
          </cell>
          <cell r="M1956">
            <v>0</v>
          </cell>
          <cell r="N1956">
            <v>1.2536857682308215E-2</v>
          </cell>
          <cell r="O1956">
            <v>11981.528940002068</v>
          </cell>
          <cell r="P1956">
            <v>33279.169019389883</v>
          </cell>
          <cell r="Q1956">
            <v>51245.754811554769</v>
          </cell>
          <cell r="R1956">
            <v>66143.204349936845</v>
          </cell>
          <cell r="S1956">
            <v>143255.49338496043</v>
          </cell>
          <cell r="T1956">
            <v>1002.6911928465606</v>
          </cell>
          <cell r="U1956">
            <v>1146.4909026308117</v>
          </cell>
          <cell r="V1956">
            <v>1225.4476231482008</v>
          </cell>
          <cell r="W1956">
            <v>1263.1292576141723</v>
          </cell>
          <cell r="X1956">
            <v>1334.2875029004849</v>
          </cell>
          <cell r="Y1956">
            <v>545.71992702298064</v>
          </cell>
          <cell r="Z1956">
            <v>666.75291815025491</v>
          </cell>
          <cell r="AA1956">
            <v>689.64581898992185</v>
          </cell>
          <cell r="AB1956">
            <v>710.6779524925937</v>
          </cell>
          <cell r="AC1956">
            <v>735.66948305813389</v>
          </cell>
          <cell r="AD1956">
            <v>62.025741976464893</v>
          </cell>
          <cell r="AE1956">
            <v>76.482228122269731</v>
          </cell>
          <cell r="AF1956">
            <v>75.491563767925797</v>
          </cell>
          <cell r="AG1956">
            <v>72.561979653765718</v>
          </cell>
          <cell r="AH1956">
            <v>50.170951737423927</v>
          </cell>
        </row>
        <row r="1957">
          <cell r="B1957">
            <v>691</v>
          </cell>
          <cell r="C1957" t="str">
            <v>MN</v>
          </cell>
          <cell r="D1957" t="str">
            <v>Municipal</v>
          </cell>
          <cell r="E1957">
            <v>2.2967907122860173E-2</v>
          </cell>
          <cell r="F1957">
            <v>1</v>
          </cell>
          <cell r="G1957">
            <v>7028.5165889772416</v>
          </cell>
          <cell r="H1957">
            <v>7028.5165889772416</v>
          </cell>
          <cell r="I1957">
            <v>11.608880937499999</v>
          </cell>
          <cell r="J1957">
            <v>10411</v>
          </cell>
          <cell r="K1957">
            <v>76899</v>
          </cell>
          <cell r="L1957">
            <v>10941</v>
          </cell>
          <cell r="M1957">
            <v>0.1155651803528492</v>
          </cell>
          <cell r="N1957">
            <v>0.1155651803528492</v>
          </cell>
          <cell r="O1957">
            <v>11981.528940002068</v>
          </cell>
          <cell r="P1957">
            <v>33279.169019389883</v>
          </cell>
          <cell r="Q1957">
            <v>51245.754811554769</v>
          </cell>
          <cell r="R1957">
            <v>66143.204349936845</v>
          </cell>
          <cell r="S1957">
            <v>143255.49338496043</v>
          </cell>
          <cell r="T1957">
            <v>1002.6911928465606</v>
          </cell>
          <cell r="U1957">
            <v>1146.4909026308117</v>
          </cell>
          <cell r="V1957">
            <v>1225.4476231482008</v>
          </cell>
          <cell r="W1957">
            <v>1263.1292576141723</v>
          </cell>
          <cell r="X1957">
            <v>1334.2875029004849</v>
          </cell>
          <cell r="Y1957">
            <v>545.71992702298064</v>
          </cell>
          <cell r="Z1957">
            <v>666.75291815025491</v>
          </cell>
          <cell r="AA1957">
            <v>689.64581898992185</v>
          </cell>
          <cell r="AB1957">
            <v>710.6779524925937</v>
          </cell>
          <cell r="AC1957">
            <v>735.66948305813389</v>
          </cell>
          <cell r="AD1957">
            <v>62.025741976464893</v>
          </cell>
          <cell r="AE1957">
            <v>76.482228122269731</v>
          </cell>
          <cell r="AF1957">
            <v>75.491563767925797</v>
          </cell>
          <cell r="AG1957">
            <v>72.561979653765718</v>
          </cell>
          <cell r="AH1957">
            <v>50.170951737423927</v>
          </cell>
        </row>
        <row r="1958">
          <cell r="B1958">
            <v>828</v>
          </cell>
          <cell r="C1958" t="str">
            <v>MN</v>
          </cell>
          <cell r="D1958" t="str">
            <v>Municipal</v>
          </cell>
          <cell r="E1958">
            <v>2.2967907122860173E-2</v>
          </cell>
          <cell r="F1958">
            <v>0</v>
          </cell>
          <cell r="G1958">
            <v>0</v>
          </cell>
          <cell r="H1958">
            <v>967.38159891747875</v>
          </cell>
          <cell r="I1958">
            <v>11.608880937499999</v>
          </cell>
          <cell r="J1958">
            <v>0</v>
          </cell>
          <cell r="K1958">
            <v>0</v>
          </cell>
          <cell r="L1958">
            <v>0</v>
          </cell>
          <cell r="M1958">
            <v>0</v>
          </cell>
          <cell r="N1958">
            <v>1.2536857682308215E-2</v>
          </cell>
          <cell r="O1958">
            <v>11981.528940002068</v>
          </cell>
          <cell r="P1958">
            <v>33279.169019389883</v>
          </cell>
          <cell r="Q1958">
            <v>51245.754811554769</v>
          </cell>
          <cell r="R1958">
            <v>66143.204349936845</v>
          </cell>
          <cell r="S1958">
            <v>143255.49338496043</v>
          </cell>
          <cell r="T1958">
            <v>1002.6911928465606</v>
          </cell>
          <cell r="U1958">
            <v>1146.4909026308117</v>
          </cell>
          <cell r="V1958">
            <v>1225.4476231482008</v>
          </cell>
          <cell r="W1958">
            <v>1263.1292576141723</v>
          </cell>
          <cell r="X1958">
            <v>1334.2875029004849</v>
          </cell>
          <cell r="Y1958">
            <v>545.71992702298064</v>
          </cell>
          <cell r="Z1958">
            <v>666.75291815025491</v>
          </cell>
          <cell r="AA1958">
            <v>689.64581898992185</v>
          </cell>
          <cell r="AB1958">
            <v>710.6779524925937</v>
          </cell>
          <cell r="AC1958">
            <v>735.66948305813389</v>
          </cell>
          <cell r="AD1958">
            <v>62.025741976464893</v>
          </cell>
          <cell r="AE1958">
            <v>76.482228122269731</v>
          </cell>
          <cell r="AF1958">
            <v>75.491563767925797</v>
          </cell>
          <cell r="AG1958">
            <v>72.561979653765718</v>
          </cell>
          <cell r="AH1958">
            <v>50.170951737423927</v>
          </cell>
        </row>
        <row r="1959">
          <cell r="B1959">
            <v>1009</v>
          </cell>
          <cell r="C1959" t="str">
            <v>MN</v>
          </cell>
          <cell r="D1959" t="str">
            <v>Municipal</v>
          </cell>
          <cell r="E1959">
            <v>2.2967907122860173E-2</v>
          </cell>
          <cell r="F1959">
            <v>1</v>
          </cell>
          <cell r="G1959">
            <v>7496.191103169378</v>
          </cell>
          <cell r="H1959">
            <v>7496.191103169378</v>
          </cell>
          <cell r="I1959">
            <v>11.608880937499999</v>
          </cell>
          <cell r="J1959">
            <v>10956</v>
          </cell>
          <cell r="K1959">
            <v>79707</v>
          </cell>
          <cell r="L1959">
            <v>10633</v>
          </cell>
          <cell r="M1959">
            <v>0.11886977590297904</v>
          </cell>
          <cell r="N1959">
            <v>0.11886977590297904</v>
          </cell>
          <cell r="O1959">
            <v>11981.528940002068</v>
          </cell>
          <cell r="P1959">
            <v>33279.169019389883</v>
          </cell>
          <cell r="Q1959">
            <v>51245.754811554769</v>
          </cell>
          <cell r="R1959">
            <v>66143.204349936845</v>
          </cell>
          <cell r="S1959">
            <v>143255.49338496043</v>
          </cell>
          <cell r="T1959">
            <v>1002.6911928465606</v>
          </cell>
          <cell r="U1959">
            <v>1146.4909026308117</v>
          </cell>
          <cell r="V1959">
            <v>1225.4476231482008</v>
          </cell>
          <cell r="W1959">
            <v>1263.1292576141723</v>
          </cell>
          <cell r="X1959">
            <v>1334.2875029004849</v>
          </cell>
          <cell r="Y1959">
            <v>545.71992702298064</v>
          </cell>
          <cell r="Z1959">
            <v>666.75291815025491</v>
          </cell>
          <cell r="AA1959">
            <v>689.64581898992185</v>
          </cell>
          <cell r="AB1959">
            <v>710.6779524925937</v>
          </cell>
          <cell r="AC1959">
            <v>735.66948305813389</v>
          </cell>
          <cell r="AD1959">
            <v>62.025741976464893</v>
          </cell>
          <cell r="AE1959">
            <v>76.482228122269731</v>
          </cell>
          <cell r="AF1959">
            <v>75.491563767925797</v>
          </cell>
          <cell r="AG1959">
            <v>72.561979653765718</v>
          </cell>
          <cell r="AH1959">
            <v>50.170951737423927</v>
          </cell>
        </row>
        <row r="1960">
          <cell r="B1960">
            <v>1233</v>
          </cell>
          <cell r="C1960" t="str">
            <v>MN</v>
          </cell>
          <cell r="D1960" t="str">
            <v>Municipal</v>
          </cell>
          <cell r="E1960">
            <v>0.20904958435780355</v>
          </cell>
          <cell r="F1960">
            <v>0</v>
          </cell>
          <cell r="G1960">
            <v>0</v>
          </cell>
          <cell r="H1960">
            <v>967.38159891747875</v>
          </cell>
          <cell r="I1960">
            <v>11.608880937499999</v>
          </cell>
          <cell r="J1960">
            <v>0</v>
          </cell>
          <cell r="K1960">
            <v>0</v>
          </cell>
          <cell r="L1960">
            <v>0</v>
          </cell>
          <cell r="M1960">
            <v>0</v>
          </cell>
          <cell r="N1960">
            <v>1.2536857682308215E-2</v>
          </cell>
          <cell r="O1960">
            <v>11981.528940002068</v>
          </cell>
          <cell r="P1960">
            <v>33279.169019389883</v>
          </cell>
          <cell r="Q1960">
            <v>51245.754811554769</v>
          </cell>
          <cell r="R1960">
            <v>66143.204349936845</v>
          </cell>
          <cell r="S1960">
            <v>143255.49338496043</v>
          </cell>
          <cell r="T1960">
            <v>1002.6911928465606</v>
          </cell>
          <cell r="U1960">
            <v>1146.4909026308117</v>
          </cell>
          <cell r="V1960">
            <v>1225.4476231482008</v>
          </cell>
          <cell r="W1960">
            <v>1263.1292576141723</v>
          </cell>
          <cell r="X1960">
            <v>1334.2875029004849</v>
          </cell>
          <cell r="Y1960">
            <v>545.71992702298064</v>
          </cell>
          <cell r="Z1960">
            <v>666.75291815025491</v>
          </cell>
          <cell r="AA1960">
            <v>689.64581898992185</v>
          </cell>
          <cell r="AB1960">
            <v>710.6779524925937</v>
          </cell>
          <cell r="AC1960">
            <v>735.66948305813389</v>
          </cell>
          <cell r="AD1960">
            <v>62.025741976464893</v>
          </cell>
          <cell r="AE1960">
            <v>76.482228122269731</v>
          </cell>
          <cell r="AF1960">
            <v>75.491563767925797</v>
          </cell>
          <cell r="AG1960">
            <v>72.561979653765718</v>
          </cell>
          <cell r="AH1960">
            <v>50.170951737423927</v>
          </cell>
        </row>
        <row r="1961">
          <cell r="B1961">
            <v>1353</v>
          </cell>
          <cell r="C1961" t="str">
            <v>MN</v>
          </cell>
          <cell r="D1961" t="str">
            <v>Municipal</v>
          </cell>
          <cell r="E1961">
            <v>2.2967907122860173E-2</v>
          </cell>
          <cell r="F1961">
            <v>0</v>
          </cell>
          <cell r="G1961">
            <v>0</v>
          </cell>
          <cell r="H1961">
            <v>967.38159891747875</v>
          </cell>
          <cell r="I1961">
            <v>11.608880937499999</v>
          </cell>
          <cell r="J1961">
            <v>0</v>
          </cell>
          <cell r="K1961">
            <v>0</v>
          </cell>
          <cell r="L1961">
            <v>0</v>
          </cell>
          <cell r="M1961">
            <v>0</v>
          </cell>
          <cell r="N1961">
            <v>1.2536857682308215E-2</v>
          </cell>
          <cell r="O1961">
            <v>11981.528940002068</v>
          </cell>
          <cell r="P1961">
            <v>33279.169019389883</v>
          </cell>
          <cell r="Q1961">
            <v>51245.754811554769</v>
          </cell>
          <cell r="R1961">
            <v>66143.204349936845</v>
          </cell>
          <cell r="S1961">
            <v>143255.49338496043</v>
          </cell>
          <cell r="T1961">
            <v>1002.6911928465606</v>
          </cell>
          <cell r="U1961">
            <v>1146.4909026308117</v>
          </cell>
          <cell r="V1961">
            <v>1225.4476231482008</v>
          </cell>
          <cell r="W1961">
            <v>1263.1292576141723</v>
          </cell>
          <cell r="X1961">
            <v>1334.2875029004849</v>
          </cell>
          <cell r="Y1961">
            <v>545.71992702298064</v>
          </cell>
          <cell r="Z1961">
            <v>666.75291815025491</v>
          </cell>
          <cell r="AA1961">
            <v>689.64581898992185</v>
          </cell>
          <cell r="AB1961">
            <v>710.6779524925937</v>
          </cell>
          <cell r="AC1961">
            <v>735.66948305813389</v>
          </cell>
          <cell r="AD1961">
            <v>62.025741976464893</v>
          </cell>
          <cell r="AE1961">
            <v>76.482228122269731</v>
          </cell>
          <cell r="AF1961">
            <v>75.491563767925797</v>
          </cell>
          <cell r="AG1961">
            <v>72.561979653765718</v>
          </cell>
          <cell r="AH1961">
            <v>50.170951737423927</v>
          </cell>
        </row>
        <row r="1962">
          <cell r="B1962">
            <v>1573</v>
          </cell>
          <cell r="C1962" t="str">
            <v>MN</v>
          </cell>
          <cell r="D1962" t="str">
            <v>Municipal</v>
          </cell>
          <cell r="E1962">
            <v>2.2967907122860173E-2</v>
          </cell>
          <cell r="F1962">
            <v>0</v>
          </cell>
          <cell r="G1962">
            <v>0</v>
          </cell>
          <cell r="H1962">
            <v>967.38159891747875</v>
          </cell>
          <cell r="I1962">
            <v>11.608880937499999</v>
          </cell>
          <cell r="J1962">
            <v>0</v>
          </cell>
          <cell r="K1962">
            <v>0</v>
          </cell>
          <cell r="L1962">
            <v>0</v>
          </cell>
          <cell r="M1962">
            <v>0</v>
          </cell>
          <cell r="N1962">
            <v>1.2536857682308215E-2</v>
          </cell>
          <cell r="O1962">
            <v>11981.528940002068</v>
          </cell>
          <cell r="P1962">
            <v>33279.169019389883</v>
          </cell>
          <cell r="Q1962">
            <v>51245.754811554769</v>
          </cell>
          <cell r="R1962">
            <v>66143.204349936845</v>
          </cell>
          <cell r="S1962">
            <v>143255.49338496043</v>
          </cell>
          <cell r="T1962">
            <v>1002.6911928465606</v>
          </cell>
          <cell r="U1962">
            <v>1146.4909026308117</v>
          </cell>
          <cell r="V1962">
            <v>1225.4476231482008</v>
          </cell>
          <cell r="W1962">
            <v>1263.1292576141723</v>
          </cell>
          <cell r="X1962">
            <v>1334.2875029004849</v>
          </cell>
          <cell r="Y1962">
            <v>545.71992702298064</v>
          </cell>
          <cell r="Z1962">
            <v>666.75291815025491</v>
          </cell>
          <cell r="AA1962">
            <v>689.64581898992185</v>
          </cell>
          <cell r="AB1962">
            <v>710.6779524925937</v>
          </cell>
          <cell r="AC1962">
            <v>735.66948305813389</v>
          </cell>
          <cell r="AD1962">
            <v>62.025741976464893</v>
          </cell>
          <cell r="AE1962">
            <v>76.482228122269731</v>
          </cell>
          <cell r="AF1962">
            <v>75.491563767925797</v>
          </cell>
          <cell r="AG1962">
            <v>72.561979653765718</v>
          </cell>
          <cell r="AH1962">
            <v>50.170951737423927</v>
          </cell>
        </row>
        <row r="1963">
          <cell r="B1963">
            <v>1824</v>
          </cell>
          <cell r="C1963" t="str">
            <v>MN</v>
          </cell>
          <cell r="D1963" t="str">
            <v>Municipal</v>
          </cell>
          <cell r="E1963">
            <v>2.2967907122860173E-2</v>
          </cell>
          <cell r="F1963">
            <v>0</v>
          </cell>
          <cell r="G1963">
            <v>0</v>
          </cell>
          <cell r="H1963">
            <v>967.38159891747875</v>
          </cell>
          <cell r="I1963">
            <v>11.608880937499999</v>
          </cell>
          <cell r="J1963">
            <v>0</v>
          </cell>
          <cell r="K1963">
            <v>0</v>
          </cell>
          <cell r="L1963">
            <v>0</v>
          </cell>
          <cell r="M1963">
            <v>0</v>
          </cell>
          <cell r="N1963">
            <v>1.2536857682308215E-2</v>
          </cell>
          <cell r="O1963">
            <v>11981.528940002068</v>
          </cell>
          <cell r="P1963">
            <v>33279.169019389883</v>
          </cell>
          <cell r="Q1963">
            <v>51245.754811554769</v>
          </cell>
          <cell r="R1963">
            <v>66143.204349936845</v>
          </cell>
          <cell r="S1963">
            <v>143255.49338496043</v>
          </cell>
          <cell r="T1963">
            <v>1002.6911928465606</v>
          </cell>
          <cell r="U1963">
            <v>1146.4909026308117</v>
          </cell>
          <cell r="V1963">
            <v>1225.4476231482008</v>
          </cell>
          <cell r="W1963">
            <v>1263.1292576141723</v>
          </cell>
          <cell r="X1963">
            <v>1334.2875029004849</v>
          </cell>
          <cell r="Y1963">
            <v>545.71992702298064</v>
          </cell>
          <cell r="Z1963">
            <v>666.75291815025491</v>
          </cell>
          <cell r="AA1963">
            <v>689.64581898992185</v>
          </cell>
          <cell r="AB1963">
            <v>710.6779524925937</v>
          </cell>
          <cell r="AC1963">
            <v>735.66948305813389</v>
          </cell>
          <cell r="AD1963">
            <v>62.025741976464893</v>
          </cell>
          <cell r="AE1963">
            <v>76.482228122269731</v>
          </cell>
          <cell r="AF1963">
            <v>75.491563767925797</v>
          </cell>
          <cell r="AG1963">
            <v>72.561979653765718</v>
          </cell>
          <cell r="AH1963">
            <v>50.170951737423927</v>
          </cell>
        </row>
        <row r="1964">
          <cell r="B1964">
            <v>1753</v>
          </cell>
          <cell r="C1964" t="str">
            <v>MN</v>
          </cell>
          <cell r="D1964" t="str">
            <v>Municipal</v>
          </cell>
          <cell r="E1964">
            <v>2.2967907122860173E-2</v>
          </cell>
          <cell r="F1964">
            <v>0</v>
          </cell>
          <cell r="G1964">
            <v>0</v>
          </cell>
          <cell r="H1964">
            <v>967.38159891747875</v>
          </cell>
          <cell r="I1964">
            <v>11.608880937499999</v>
          </cell>
          <cell r="J1964">
            <v>0</v>
          </cell>
          <cell r="K1964">
            <v>0</v>
          </cell>
          <cell r="L1964">
            <v>0</v>
          </cell>
          <cell r="M1964">
            <v>0</v>
          </cell>
          <cell r="N1964">
            <v>1.2536857682308215E-2</v>
          </cell>
          <cell r="O1964">
            <v>11981.528940002068</v>
          </cell>
          <cell r="P1964">
            <v>33279.169019389883</v>
          </cell>
          <cell r="Q1964">
            <v>51245.754811554769</v>
          </cell>
          <cell r="R1964">
            <v>66143.204349936845</v>
          </cell>
          <cell r="S1964">
            <v>143255.49338496043</v>
          </cell>
          <cell r="T1964">
            <v>1002.6911928465606</v>
          </cell>
          <cell r="U1964">
            <v>1146.4909026308117</v>
          </cell>
          <cell r="V1964">
            <v>1225.4476231482008</v>
          </cell>
          <cell r="W1964">
            <v>1263.1292576141723</v>
          </cell>
          <cell r="X1964">
            <v>1334.2875029004849</v>
          </cell>
          <cell r="Y1964">
            <v>545.71992702298064</v>
          </cell>
          <cell r="Z1964">
            <v>666.75291815025491</v>
          </cell>
          <cell r="AA1964">
            <v>689.64581898992185</v>
          </cell>
          <cell r="AB1964">
            <v>710.6779524925937</v>
          </cell>
          <cell r="AC1964">
            <v>735.66948305813389</v>
          </cell>
          <cell r="AD1964">
            <v>62.025741976464893</v>
          </cell>
          <cell r="AE1964">
            <v>76.482228122269731</v>
          </cell>
          <cell r="AF1964">
            <v>75.491563767925797</v>
          </cell>
          <cell r="AG1964">
            <v>72.561979653765718</v>
          </cell>
          <cell r="AH1964">
            <v>50.170951737423927</v>
          </cell>
        </row>
        <row r="1965">
          <cell r="B1965">
            <v>1871</v>
          </cell>
          <cell r="C1965" t="str">
            <v>MN</v>
          </cell>
          <cell r="D1965" t="str">
            <v>Municipal</v>
          </cell>
          <cell r="E1965">
            <v>2.2967907122860173E-2</v>
          </cell>
          <cell r="F1965">
            <v>0</v>
          </cell>
          <cell r="G1965">
            <v>0</v>
          </cell>
          <cell r="H1965">
            <v>967.38159891747875</v>
          </cell>
          <cell r="I1965">
            <v>11.608880937499999</v>
          </cell>
          <cell r="J1965">
            <v>0</v>
          </cell>
          <cell r="K1965">
            <v>0</v>
          </cell>
          <cell r="L1965">
            <v>0</v>
          </cell>
          <cell r="M1965">
            <v>0</v>
          </cell>
          <cell r="N1965">
            <v>1.2536857682308215E-2</v>
          </cell>
          <cell r="O1965">
            <v>11981.528940002068</v>
          </cell>
          <cell r="P1965">
            <v>33279.169019389883</v>
          </cell>
          <cell r="Q1965">
            <v>51245.754811554769</v>
          </cell>
          <cell r="R1965">
            <v>66143.204349936845</v>
          </cell>
          <cell r="S1965">
            <v>143255.49338496043</v>
          </cell>
          <cell r="T1965">
            <v>1002.6911928465606</v>
          </cell>
          <cell r="U1965">
            <v>1146.4909026308117</v>
          </cell>
          <cell r="V1965">
            <v>1225.4476231482008</v>
          </cell>
          <cell r="W1965">
            <v>1263.1292576141723</v>
          </cell>
          <cell r="X1965">
            <v>1334.2875029004849</v>
          </cell>
          <cell r="Y1965">
            <v>545.71992702298064</v>
          </cell>
          <cell r="Z1965">
            <v>666.75291815025491</v>
          </cell>
          <cell r="AA1965">
            <v>689.64581898992185</v>
          </cell>
          <cell r="AB1965">
            <v>710.6779524925937</v>
          </cell>
          <cell r="AC1965">
            <v>735.66948305813389</v>
          </cell>
          <cell r="AD1965">
            <v>62.025741976464893</v>
          </cell>
          <cell r="AE1965">
            <v>76.482228122269731</v>
          </cell>
          <cell r="AF1965">
            <v>75.491563767925797</v>
          </cell>
          <cell r="AG1965">
            <v>72.561979653765718</v>
          </cell>
          <cell r="AH1965">
            <v>50.170951737423927</v>
          </cell>
        </row>
        <row r="1966">
          <cell r="B1966">
            <v>2182</v>
          </cell>
          <cell r="C1966" t="str">
            <v>MN</v>
          </cell>
          <cell r="D1966" t="str">
            <v>Municipal</v>
          </cell>
          <cell r="E1966">
            <v>2.2967907122860173E-2</v>
          </cell>
          <cell r="F1966">
            <v>0</v>
          </cell>
          <cell r="G1966">
            <v>0</v>
          </cell>
          <cell r="H1966">
            <v>967.38159891747875</v>
          </cell>
          <cell r="I1966">
            <v>11.608880937499999</v>
          </cell>
          <cell r="J1966">
            <v>0</v>
          </cell>
          <cell r="K1966">
            <v>0</v>
          </cell>
          <cell r="L1966">
            <v>0</v>
          </cell>
          <cell r="M1966">
            <v>0</v>
          </cell>
          <cell r="N1966">
            <v>1.2536857682308215E-2</v>
          </cell>
          <cell r="O1966">
            <v>11981.528940002068</v>
          </cell>
          <cell r="P1966">
            <v>33279.169019389883</v>
          </cell>
          <cell r="Q1966">
            <v>51245.754811554769</v>
          </cell>
          <cell r="R1966">
            <v>66143.204349936845</v>
          </cell>
          <cell r="S1966">
            <v>143255.49338496043</v>
          </cell>
          <cell r="T1966">
            <v>1002.6911928465606</v>
          </cell>
          <cell r="U1966">
            <v>1146.4909026308117</v>
          </cell>
          <cell r="V1966">
            <v>1225.4476231482008</v>
          </cell>
          <cell r="W1966">
            <v>1263.1292576141723</v>
          </cell>
          <cell r="X1966">
            <v>1334.2875029004849</v>
          </cell>
          <cell r="Y1966">
            <v>545.71992702298064</v>
          </cell>
          <cell r="Z1966">
            <v>666.75291815025491</v>
          </cell>
          <cell r="AA1966">
            <v>689.64581898992185</v>
          </cell>
          <cell r="AB1966">
            <v>710.6779524925937</v>
          </cell>
          <cell r="AC1966">
            <v>735.66948305813389</v>
          </cell>
          <cell r="AD1966">
            <v>62.025741976464893</v>
          </cell>
          <cell r="AE1966">
            <v>76.482228122269731</v>
          </cell>
          <cell r="AF1966">
            <v>75.491563767925797</v>
          </cell>
          <cell r="AG1966">
            <v>72.561979653765718</v>
          </cell>
          <cell r="AH1966">
            <v>50.170951737423927</v>
          </cell>
        </row>
        <row r="1967">
          <cell r="B1967">
            <v>2206</v>
          </cell>
          <cell r="C1967" t="str">
            <v>MN</v>
          </cell>
          <cell r="D1967" t="str">
            <v>Municipal</v>
          </cell>
          <cell r="E1967">
            <v>2.2967907122860173E-2</v>
          </cell>
          <cell r="F1967">
            <v>0</v>
          </cell>
          <cell r="G1967">
            <v>0</v>
          </cell>
          <cell r="H1967">
            <v>967.38159891747875</v>
          </cell>
          <cell r="I1967">
            <v>11.608880937499999</v>
          </cell>
          <cell r="J1967">
            <v>0</v>
          </cell>
          <cell r="K1967">
            <v>0</v>
          </cell>
          <cell r="L1967">
            <v>0</v>
          </cell>
          <cell r="M1967">
            <v>0</v>
          </cell>
          <cell r="N1967">
            <v>1.2536857682308215E-2</v>
          </cell>
          <cell r="O1967">
            <v>11981.528940002068</v>
          </cell>
          <cell r="P1967">
            <v>33279.169019389883</v>
          </cell>
          <cell r="Q1967">
            <v>51245.754811554769</v>
          </cell>
          <cell r="R1967">
            <v>66143.204349936845</v>
          </cell>
          <cell r="S1967">
            <v>143255.49338496043</v>
          </cell>
          <cell r="T1967">
            <v>1002.6911928465606</v>
          </cell>
          <cell r="U1967">
            <v>1146.4909026308117</v>
          </cell>
          <cell r="V1967">
            <v>1225.4476231482008</v>
          </cell>
          <cell r="W1967">
            <v>1263.1292576141723</v>
          </cell>
          <cell r="X1967">
            <v>1334.2875029004849</v>
          </cell>
          <cell r="Y1967">
            <v>545.71992702298064</v>
          </cell>
          <cell r="Z1967">
            <v>666.75291815025491</v>
          </cell>
          <cell r="AA1967">
            <v>689.64581898992185</v>
          </cell>
          <cell r="AB1967">
            <v>710.6779524925937</v>
          </cell>
          <cell r="AC1967">
            <v>735.66948305813389</v>
          </cell>
          <cell r="AD1967">
            <v>62.025741976464893</v>
          </cell>
          <cell r="AE1967">
            <v>76.482228122269731</v>
          </cell>
          <cell r="AF1967">
            <v>75.491563767925797</v>
          </cell>
          <cell r="AG1967">
            <v>72.561979653765718</v>
          </cell>
          <cell r="AH1967">
            <v>50.170951737423927</v>
          </cell>
        </row>
        <row r="1968">
          <cell r="B1968">
            <v>2412</v>
          </cell>
          <cell r="C1968" t="str">
            <v>MN</v>
          </cell>
          <cell r="D1968" t="str">
            <v>Municipal</v>
          </cell>
          <cell r="E1968">
            <v>2.2967907122860173E-2</v>
          </cell>
          <cell r="F1968">
            <v>0</v>
          </cell>
          <cell r="G1968">
            <v>0</v>
          </cell>
          <cell r="H1968">
            <v>967.38159891747875</v>
          </cell>
          <cell r="I1968">
            <v>11.608880937499999</v>
          </cell>
          <cell r="J1968">
            <v>0</v>
          </cell>
          <cell r="K1968">
            <v>0</v>
          </cell>
          <cell r="L1968">
            <v>0</v>
          </cell>
          <cell r="M1968">
            <v>0</v>
          </cell>
          <cell r="N1968">
            <v>1.2536857682308215E-2</v>
          </cell>
          <cell r="O1968">
            <v>11981.528940002068</v>
          </cell>
          <cell r="P1968">
            <v>33279.169019389883</v>
          </cell>
          <cell r="Q1968">
            <v>51245.754811554769</v>
          </cell>
          <cell r="R1968">
            <v>66143.204349936845</v>
          </cell>
          <cell r="S1968">
            <v>143255.49338496043</v>
          </cell>
          <cell r="T1968">
            <v>1002.6911928465606</v>
          </cell>
          <cell r="U1968">
            <v>1146.4909026308117</v>
          </cell>
          <cell r="V1968">
            <v>1225.4476231482008</v>
          </cell>
          <cell r="W1968">
            <v>1263.1292576141723</v>
          </cell>
          <cell r="X1968">
            <v>1334.2875029004849</v>
          </cell>
          <cell r="Y1968">
            <v>545.71992702298064</v>
          </cell>
          <cell r="Z1968">
            <v>666.75291815025491</v>
          </cell>
          <cell r="AA1968">
            <v>689.64581898992185</v>
          </cell>
          <cell r="AB1968">
            <v>710.6779524925937</v>
          </cell>
          <cell r="AC1968">
            <v>735.66948305813389</v>
          </cell>
          <cell r="AD1968">
            <v>62.025741976464893</v>
          </cell>
          <cell r="AE1968">
            <v>76.482228122269731</v>
          </cell>
          <cell r="AF1968">
            <v>75.491563767925797</v>
          </cell>
          <cell r="AG1968">
            <v>72.561979653765718</v>
          </cell>
          <cell r="AH1968">
            <v>50.170951737423927</v>
          </cell>
        </row>
        <row r="1969">
          <cell r="B1969">
            <v>2485</v>
          </cell>
          <cell r="C1969" t="str">
            <v>MN</v>
          </cell>
          <cell r="D1969" t="str">
            <v>Municipal</v>
          </cell>
          <cell r="E1969">
            <v>2.2967907122860173E-2</v>
          </cell>
          <cell r="F1969">
            <v>0</v>
          </cell>
          <cell r="G1969">
            <v>0</v>
          </cell>
          <cell r="H1969">
            <v>967.38159891747875</v>
          </cell>
          <cell r="I1969">
            <v>11.608880937499999</v>
          </cell>
          <cell r="J1969">
            <v>0</v>
          </cell>
          <cell r="K1969">
            <v>0</v>
          </cell>
          <cell r="L1969">
            <v>0</v>
          </cell>
          <cell r="M1969">
            <v>0</v>
          </cell>
          <cell r="N1969">
            <v>1.2536857682308215E-2</v>
          </cell>
          <cell r="O1969">
            <v>11981.528940002068</v>
          </cell>
          <cell r="P1969">
            <v>33279.169019389883</v>
          </cell>
          <cell r="Q1969">
            <v>51245.754811554769</v>
          </cell>
          <cell r="R1969">
            <v>66143.204349936845</v>
          </cell>
          <cell r="S1969">
            <v>143255.49338496043</v>
          </cell>
          <cell r="T1969">
            <v>1002.6911928465606</v>
          </cell>
          <cell r="U1969">
            <v>1146.4909026308117</v>
          </cell>
          <cell r="V1969">
            <v>1225.4476231482008</v>
          </cell>
          <cell r="W1969">
            <v>1263.1292576141723</v>
          </cell>
          <cell r="X1969">
            <v>1334.2875029004849</v>
          </cell>
          <cell r="Y1969">
            <v>545.71992702298064</v>
          </cell>
          <cell r="Z1969">
            <v>666.75291815025491</v>
          </cell>
          <cell r="AA1969">
            <v>689.64581898992185</v>
          </cell>
          <cell r="AB1969">
            <v>710.6779524925937</v>
          </cell>
          <cell r="AC1969">
            <v>735.66948305813389</v>
          </cell>
          <cell r="AD1969">
            <v>62.025741976464893</v>
          </cell>
          <cell r="AE1969">
            <v>76.482228122269731</v>
          </cell>
          <cell r="AF1969">
            <v>75.491563767925797</v>
          </cell>
          <cell r="AG1969">
            <v>72.561979653765718</v>
          </cell>
          <cell r="AH1969">
            <v>50.170951737423927</v>
          </cell>
        </row>
        <row r="1970">
          <cell r="B1970">
            <v>2491</v>
          </cell>
          <cell r="C1970" t="str">
            <v>MN</v>
          </cell>
          <cell r="D1970" t="str">
            <v>Municipal</v>
          </cell>
          <cell r="E1970">
            <v>2.2967907122860173E-2</v>
          </cell>
          <cell r="F1970">
            <v>0</v>
          </cell>
          <cell r="G1970">
            <v>0</v>
          </cell>
          <cell r="H1970">
            <v>967.38159891747875</v>
          </cell>
          <cell r="I1970">
            <v>11.608880937499999</v>
          </cell>
          <cell r="J1970">
            <v>0</v>
          </cell>
          <cell r="K1970">
            <v>0</v>
          </cell>
          <cell r="L1970">
            <v>0</v>
          </cell>
          <cell r="M1970">
            <v>0</v>
          </cell>
          <cell r="N1970">
            <v>1.2536857682308215E-2</v>
          </cell>
          <cell r="O1970">
            <v>11981.528940002068</v>
          </cell>
          <cell r="P1970">
            <v>33279.169019389883</v>
          </cell>
          <cell r="Q1970">
            <v>51245.754811554769</v>
          </cell>
          <cell r="R1970">
            <v>66143.204349936845</v>
          </cell>
          <cell r="S1970">
            <v>143255.49338496043</v>
          </cell>
          <cell r="T1970">
            <v>1002.6911928465606</v>
          </cell>
          <cell r="U1970">
            <v>1146.4909026308117</v>
          </cell>
          <cell r="V1970">
            <v>1225.4476231482008</v>
          </cell>
          <cell r="W1970">
            <v>1263.1292576141723</v>
          </cell>
          <cell r="X1970">
            <v>1334.2875029004849</v>
          </cell>
          <cell r="Y1970">
            <v>545.71992702298064</v>
          </cell>
          <cell r="Z1970">
            <v>666.75291815025491</v>
          </cell>
          <cell r="AA1970">
            <v>689.64581898992185</v>
          </cell>
          <cell r="AB1970">
            <v>710.6779524925937</v>
          </cell>
          <cell r="AC1970">
            <v>735.66948305813389</v>
          </cell>
          <cell r="AD1970">
            <v>62.025741976464893</v>
          </cell>
          <cell r="AE1970">
            <v>76.482228122269731</v>
          </cell>
          <cell r="AF1970">
            <v>75.491563767925797</v>
          </cell>
          <cell r="AG1970">
            <v>72.561979653765718</v>
          </cell>
          <cell r="AH1970">
            <v>50.170951737423927</v>
          </cell>
        </row>
        <row r="1971">
          <cell r="B1971">
            <v>2810</v>
          </cell>
          <cell r="C1971" t="str">
            <v>MN</v>
          </cell>
          <cell r="D1971" t="str">
            <v>Municipal</v>
          </cell>
          <cell r="E1971">
            <v>2.2967907122860173E-2</v>
          </cell>
          <cell r="F1971">
            <v>0</v>
          </cell>
          <cell r="G1971">
            <v>0</v>
          </cell>
          <cell r="H1971">
            <v>967.38159891747875</v>
          </cell>
          <cell r="I1971">
            <v>11.608880937499999</v>
          </cell>
          <cell r="J1971">
            <v>0</v>
          </cell>
          <cell r="K1971">
            <v>0</v>
          </cell>
          <cell r="L1971">
            <v>0</v>
          </cell>
          <cell r="M1971">
            <v>0</v>
          </cell>
          <cell r="N1971">
            <v>1.2536857682308215E-2</v>
          </cell>
          <cell r="O1971">
            <v>11981.528940002068</v>
          </cell>
          <cell r="P1971">
            <v>33279.169019389883</v>
          </cell>
          <cell r="Q1971">
            <v>51245.754811554769</v>
          </cell>
          <cell r="R1971">
            <v>66143.204349936845</v>
          </cell>
          <cell r="S1971">
            <v>143255.49338496043</v>
          </cell>
          <cell r="T1971">
            <v>1002.6911928465606</v>
          </cell>
          <cell r="U1971">
            <v>1146.4909026308117</v>
          </cell>
          <cell r="V1971">
            <v>1225.4476231482008</v>
          </cell>
          <cell r="W1971">
            <v>1263.1292576141723</v>
          </cell>
          <cell r="X1971">
            <v>1334.2875029004849</v>
          </cell>
          <cell r="Y1971">
            <v>545.71992702298064</v>
          </cell>
          <cell r="Z1971">
            <v>666.75291815025491</v>
          </cell>
          <cell r="AA1971">
            <v>689.64581898992185</v>
          </cell>
          <cell r="AB1971">
            <v>710.6779524925937</v>
          </cell>
          <cell r="AC1971">
            <v>735.66948305813389</v>
          </cell>
          <cell r="AD1971">
            <v>62.025741976464893</v>
          </cell>
          <cell r="AE1971">
            <v>76.482228122269731</v>
          </cell>
          <cell r="AF1971">
            <v>75.491563767925797</v>
          </cell>
          <cell r="AG1971">
            <v>72.561979653765718</v>
          </cell>
          <cell r="AH1971">
            <v>50.170951737423927</v>
          </cell>
        </row>
        <row r="1972">
          <cell r="B1972">
            <v>3356</v>
          </cell>
          <cell r="C1972" t="str">
            <v>MN</v>
          </cell>
          <cell r="D1972" t="str">
            <v>Municipal</v>
          </cell>
          <cell r="E1972">
            <v>2.2967907122860173E-2</v>
          </cell>
          <cell r="F1972">
            <v>0</v>
          </cell>
          <cell r="G1972">
            <v>0</v>
          </cell>
          <cell r="H1972">
            <v>967.38159891747875</v>
          </cell>
          <cell r="I1972">
            <v>11.608880937499999</v>
          </cell>
          <cell r="J1972">
            <v>0</v>
          </cell>
          <cell r="K1972">
            <v>0</v>
          </cell>
          <cell r="L1972">
            <v>0</v>
          </cell>
          <cell r="M1972">
            <v>0</v>
          </cell>
          <cell r="N1972">
            <v>1.2536857682308215E-2</v>
          </cell>
          <cell r="O1972">
            <v>11981.528940002068</v>
          </cell>
          <cell r="P1972">
            <v>33279.169019389883</v>
          </cell>
          <cell r="Q1972">
            <v>51245.754811554769</v>
          </cell>
          <cell r="R1972">
            <v>66143.204349936845</v>
          </cell>
          <cell r="S1972">
            <v>143255.49338496043</v>
          </cell>
          <cell r="T1972">
            <v>1002.6911928465606</v>
          </cell>
          <cell r="U1972">
            <v>1146.4909026308117</v>
          </cell>
          <cell r="V1972">
            <v>1225.4476231482008</v>
          </cell>
          <cell r="W1972">
            <v>1263.1292576141723</v>
          </cell>
          <cell r="X1972">
            <v>1334.2875029004849</v>
          </cell>
          <cell r="Y1972">
            <v>545.71992702298064</v>
          </cell>
          <cell r="Z1972">
            <v>666.75291815025491</v>
          </cell>
          <cell r="AA1972">
            <v>689.64581898992185</v>
          </cell>
          <cell r="AB1972">
            <v>710.6779524925937</v>
          </cell>
          <cell r="AC1972">
            <v>735.66948305813389</v>
          </cell>
          <cell r="AD1972">
            <v>62.025741976464893</v>
          </cell>
          <cell r="AE1972">
            <v>76.482228122269731</v>
          </cell>
          <cell r="AF1972">
            <v>75.491563767925797</v>
          </cell>
          <cell r="AG1972">
            <v>72.561979653765718</v>
          </cell>
          <cell r="AH1972">
            <v>50.170951737423927</v>
          </cell>
        </row>
        <row r="1973">
          <cell r="B1973">
            <v>3400</v>
          </cell>
          <cell r="C1973" t="str">
            <v>MN</v>
          </cell>
          <cell r="D1973" t="str">
            <v>Municipal</v>
          </cell>
          <cell r="E1973">
            <v>2.2967907122860173E-2</v>
          </cell>
          <cell r="F1973">
            <v>1</v>
          </cell>
          <cell r="G1973">
            <v>8657.5414306691837</v>
          </cell>
          <cell r="H1973">
            <v>8657.5414306691837</v>
          </cell>
          <cell r="I1973">
            <v>11.608880937499999</v>
          </cell>
          <cell r="J1973">
            <v>11883.8</v>
          </cell>
          <cell r="K1973">
            <v>82541</v>
          </cell>
          <cell r="L1973">
            <v>9534</v>
          </cell>
          <cell r="M1973">
            <v>0.12788373232336051</v>
          </cell>
          <cell r="N1973">
            <v>0.12788373232336051</v>
          </cell>
          <cell r="O1973">
            <v>11981.528940002068</v>
          </cell>
          <cell r="P1973">
            <v>33279.169019389883</v>
          </cell>
          <cell r="Q1973">
            <v>51245.754811554769</v>
          </cell>
          <cell r="R1973">
            <v>66143.204349936845</v>
          </cell>
          <cell r="S1973">
            <v>143255.49338496043</v>
          </cell>
          <cell r="T1973">
            <v>1002.6911928465606</v>
          </cell>
          <cell r="U1973">
            <v>1146.4909026308117</v>
          </cell>
          <cell r="V1973">
            <v>1225.4476231482008</v>
          </cell>
          <cell r="W1973">
            <v>1263.1292576141723</v>
          </cell>
          <cell r="X1973">
            <v>1334.2875029004849</v>
          </cell>
          <cell r="Y1973">
            <v>545.71992702298064</v>
          </cell>
          <cell r="Z1973">
            <v>666.75291815025491</v>
          </cell>
          <cell r="AA1973">
            <v>689.64581898992185</v>
          </cell>
          <cell r="AB1973">
            <v>710.6779524925937</v>
          </cell>
          <cell r="AC1973">
            <v>735.66948305813389</v>
          </cell>
          <cell r="AD1973">
            <v>62.025741976464893</v>
          </cell>
          <cell r="AE1973">
            <v>76.482228122269731</v>
          </cell>
          <cell r="AF1973">
            <v>75.491563767925797</v>
          </cell>
          <cell r="AG1973">
            <v>72.561979653765718</v>
          </cell>
          <cell r="AH1973">
            <v>50.170951737423927</v>
          </cell>
        </row>
        <row r="1974">
          <cell r="B1974">
            <v>5111</v>
          </cell>
          <cell r="C1974" t="str">
            <v>MN</v>
          </cell>
          <cell r="D1974" t="str">
            <v>Municipal</v>
          </cell>
          <cell r="E1974">
            <v>0.21013054677438239</v>
          </cell>
          <cell r="F1974">
            <v>0</v>
          </cell>
          <cell r="G1974">
            <v>0</v>
          </cell>
          <cell r="H1974">
            <v>967.38159891747875</v>
          </cell>
          <cell r="I1974">
            <v>11.608880937499999</v>
          </cell>
          <cell r="J1974">
            <v>0</v>
          </cell>
          <cell r="K1974">
            <v>0</v>
          </cell>
          <cell r="L1974">
            <v>0</v>
          </cell>
          <cell r="M1974">
            <v>0</v>
          </cell>
          <cell r="N1974">
            <v>1.2536857682308215E-2</v>
          </cell>
          <cell r="O1974">
            <v>11981.528940002068</v>
          </cell>
          <cell r="P1974">
            <v>33279.169019389883</v>
          </cell>
          <cell r="Q1974">
            <v>51245.754811554769</v>
          </cell>
          <cell r="R1974">
            <v>66143.204349936845</v>
          </cell>
          <cell r="S1974">
            <v>143255.49338496043</v>
          </cell>
          <cell r="T1974">
            <v>1002.6911928465606</v>
          </cell>
          <cell r="U1974">
            <v>1146.4909026308117</v>
          </cell>
          <cell r="V1974">
            <v>1225.4476231482008</v>
          </cell>
          <cell r="W1974">
            <v>1263.1292576141723</v>
          </cell>
          <cell r="X1974">
            <v>1334.2875029004849</v>
          </cell>
          <cell r="Y1974">
            <v>545.71992702298064</v>
          </cell>
          <cell r="Z1974">
            <v>666.75291815025491</v>
          </cell>
          <cell r="AA1974">
            <v>689.64581898992185</v>
          </cell>
          <cell r="AB1974">
            <v>710.6779524925937</v>
          </cell>
          <cell r="AC1974">
            <v>735.66948305813389</v>
          </cell>
          <cell r="AD1974">
            <v>62.025741976464893</v>
          </cell>
          <cell r="AE1974">
            <v>76.482228122269731</v>
          </cell>
          <cell r="AF1974">
            <v>75.491563767925797</v>
          </cell>
          <cell r="AG1974">
            <v>72.561979653765718</v>
          </cell>
          <cell r="AH1974">
            <v>50.170951737423927</v>
          </cell>
        </row>
        <row r="1975">
          <cell r="B1975">
            <v>5397</v>
          </cell>
          <cell r="C1975" t="str">
            <v>MN</v>
          </cell>
          <cell r="D1975" t="str">
            <v>Municipal</v>
          </cell>
          <cell r="E1975">
            <v>2.2967907122860173E-2</v>
          </cell>
          <cell r="F1975">
            <v>0</v>
          </cell>
          <cell r="G1975">
            <v>0</v>
          </cell>
          <cell r="H1975">
            <v>967.38159891747875</v>
          </cell>
          <cell r="I1975">
            <v>11.608880937499999</v>
          </cell>
          <cell r="J1975">
            <v>0</v>
          </cell>
          <cell r="K1975">
            <v>0</v>
          </cell>
          <cell r="L1975">
            <v>0</v>
          </cell>
          <cell r="M1975">
            <v>0</v>
          </cell>
          <cell r="N1975">
            <v>1.2536857682308215E-2</v>
          </cell>
          <cell r="O1975">
            <v>11981.528940002068</v>
          </cell>
          <cell r="P1975">
            <v>33279.169019389883</v>
          </cell>
          <cell r="Q1975">
            <v>51245.754811554769</v>
          </cell>
          <cell r="R1975">
            <v>66143.204349936845</v>
          </cell>
          <cell r="S1975">
            <v>143255.49338496043</v>
          </cell>
          <cell r="T1975">
            <v>1002.6911928465606</v>
          </cell>
          <cell r="U1975">
            <v>1146.4909026308117</v>
          </cell>
          <cell r="V1975">
            <v>1225.4476231482008</v>
          </cell>
          <cell r="W1975">
            <v>1263.1292576141723</v>
          </cell>
          <cell r="X1975">
            <v>1334.2875029004849</v>
          </cell>
          <cell r="Y1975">
            <v>545.71992702298064</v>
          </cell>
          <cell r="Z1975">
            <v>666.75291815025491</v>
          </cell>
          <cell r="AA1975">
            <v>689.64581898992185</v>
          </cell>
          <cell r="AB1975">
            <v>710.6779524925937</v>
          </cell>
          <cell r="AC1975">
            <v>735.66948305813389</v>
          </cell>
          <cell r="AD1975">
            <v>62.025741976464893</v>
          </cell>
          <cell r="AE1975">
            <v>76.482228122269731</v>
          </cell>
          <cell r="AF1975">
            <v>75.491563767925797</v>
          </cell>
          <cell r="AG1975">
            <v>72.561979653765718</v>
          </cell>
          <cell r="AH1975">
            <v>50.170951737423927</v>
          </cell>
        </row>
        <row r="1976">
          <cell r="B1976">
            <v>5575</v>
          </cell>
          <cell r="C1976" t="str">
            <v>MN</v>
          </cell>
          <cell r="D1976" t="str">
            <v>Municipal</v>
          </cell>
          <cell r="E1976">
            <v>2.2967907122860173E-2</v>
          </cell>
          <cell r="F1976">
            <v>0</v>
          </cell>
          <cell r="G1976">
            <v>0</v>
          </cell>
          <cell r="H1976">
            <v>967.38159891747875</v>
          </cell>
          <cell r="I1976">
            <v>11.608880937499999</v>
          </cell>
          <cell r="J1976">
            <v>0</v>
          </cell>
          <cell r="K1976">
            <v>0</v>
          </cell>
          <cell r="L1976">
            <v>0</v>
          </cell>
          <cell r="M1976">
            <v>0</v>
          </cell>
          <cell r="N1976">
            <v>1.2536857682308215E-2</v>
          </cell>
          <cell r="O1976">
            <v>11981.528940002068</v>
          </cell>
          <cell r="P1976">
            <v>33279.169019389883</v>
          </cell>
          <cell r="Q1976">
            <v>51245.754811554769</v>
          </cell>
          <cell r="R1976">
            <v>66143.204349936845</v>
          </cell>
          <cell r="S1976">
            <v>143255.49338496043</v>
          </cell>
          <cell r="T1976">
            <v>1002.6911928465606</v>
          </cell>
          <cell r="U1976">
            <v>1146.4909026308117</v>
          </cell>
          <cell r="V1976">
            <v>1225.4476231482008</v>
          </cell>
          <cell r="W1976">
            <v>1263.1292576141723</v>
          </cell>
          <cell r="X1976">
            <v>1334.2875029004849</v>
          </cell>
          <cell r="Y1976">
            <v>545.71992702298064</v>
          </cell>
          <cell r="Z1976">
            <v>666.75291815025491</v>
          </cell>
          <cell r="AA1976">
            <v>689.64581898992185</v>
          </cell>
          <cell r="AB1976">
            <v>710.6779524925937</v>
          </cell>
          <cell r="AC1976">
            <v>735.66948305813389</v>
          </cell>
          <cell r="AD1976">
            <v>62.025741976464893</v>
          </cell>
          <cell r="AE1976">
            <v>76.482228122269731</v>
          </cell>
          <cell r="AF1976">
            <v>75.491563767925797</v>
          </cell>
          <cell r="AG1976">
            <v>72.561979653765718</v>
          </cell>
          <cell r="AH1976">
            <v>50.170951737423927</v>
          </cell>
        </row>
        <row r="1977">
          <cell r="B1977">
            <v>5692</v>
          </cell>
          <cell r="C1977" t="str">
            <v>MN</v>
          </cell>
          <cell r="D1977" t="str">
            <v>Municipal</v>
          </cell>
          <cell r="E1977">
            <v>2.2967907122860173E-2</v>
          </cell>
          <cell r="F1977">
            <v>0</v>
          </cell>
          <cell r="G1977">
            <v>0</v>
          </cell>
          <cell r="H1977">
            <v>967.38159891747875</v>
          </cell>
          <cell r="I1977">
            <v>11.608880937499999</v>
          </cell>
          <cell r="J1977">
            <v>0</v>
          </cell>
          <cell r="K1977">
            <v>0</v>
          </cell>
          <cell r="L1977">
            <v>0</v>
          </cell>
          <cell r="M1977">
            <v>0</v>
          </cell>
          <cell r="N1977">
            <v>1.2536857682308215E-2</v>
          </cell>
          <cell r="O1977">
            <v>11981.528940002068</v>
          </cell>
          <cell r="P1977">
            <v>33279.169019389883</v>
          </cell>
          <cell r="Q1977">
            <v>51245.754811554769</v>
          </cell>
          <cell r="R1977">
            <v>66143.204349936845</v>
          </cell>
          <cell r="S1977">
            <v>143255.49338496043</v>
          </cell>
          <cell r="T1977">
            <v>1002.6911928465606</v>
          </cell>
          <cell r="U1977">
            <v>1146.4909026308117</v>
          </cell>
          <cell r="V1977">
            <v>1225.4476231482008</v>
          </cell>
          <cell r="W1977">
            <v>1263.1292576141723</v>
          </cell>
          <cell r="X1977">
            <v>1334.2875029004849</v>
          </cell>
          <cell r="Y1977">
            <v>545.71992702298064</v>
          </cell>
          <cell r="Z1977">
            <v>666.75291815025491</v>
          </cell>
          <cell r="AA1977">
            <v>689.64581898992185</v>
          </cell>
          <cell r="AB1977">
            <v>710.6779524925937</v>
          </cell>
          <cell r="AC1977">
            <v>735.66948305813389</v>
          </cell>
          <cell r="AD1977">
            <v>62.025741976464893</v>
          </cell>
          <cell r="AE1977">
            <v>76.482228122269731</v>
          </cell>
          <cell r="AF1977">
            <v>75.491563767925797</v>
          </cell>
          <cell r="AG1977">
            <v>72.561979653765718</v>
          </cell>
          <cell r="AH1977">
            <v>50.170951737423927</v>
          </cell>
        </row>
        <row r="1978">
          <cell r="B1978">
            <v>5732</v>
          </cell>
          <cell r="C1978" t="str">
            <v>MN</v>
          </cell>
          <cell r="D1978" t="str">
            <v>Municipal</v>
          </cell>
          <cell r="E1978">
            <v>2.2967907122860173E-2</v>
          </cell>
          <cell r="F1978">
            <v>0</v>
          </cell>
          <cell r="G1978">
            <v>0</v>
          </cell>
          <cell r="H1978">
            <v>967.38159891747875</v>
          </cell>
          <cell r="I1978">
            <v>11.608880937499999</v>
          </cell>
          <cell r="J1978">
            <v>0</v>
          </cell>
          <cell r="K1978">
            <v>0</v>
          </cell>
          <cell r="L1978">
            <v>0</v>
          </cell>
          <cell r="M1978">
            <v>0</v>
          </cell>
          <cell r="N1978">
            <v>1.2536857682308215E-2</v>
          </cell>
          <cell r="O1978">
            <v>11981.528940002068</v>
          </cell>
          <cell r="P1978">
            <v>33279.169019389883</v>
          </cell>
          <cell r="Q1978">
            <v>51245.754811554769</v>
          </cell>
          <cell r="R1978">
            <v>66143.204349936845</v>
          </cell>
          <cell r="S1978">
            <v>143255.49338496043</v>
          </cell>
          <cell r="T1978">
            <v>1002.6911928465606</v>
          </cell>
          <cell r="U1978">
            <v>1146.4909026308117</v>
          </cell>
          <cell r="V1978">
            <v>1225.4476231482008</v>
          </cell>
          <cell r="W1978">
            <v>1263.1292576141723</v>
          </cell>
          <cell r="X1978">
            <v>1334.2875029004849</v>
          </cell>
          <cell r="Y1978">
            <v>545.71992702298064</v>
          </cell>
          <cell r="Z1978">
            <v>666.75291815025491</v>
          </cell>
          <cell r="AA1978">
            <v>689.64581898992185</v>
          </cell>
          <cell r="AB1978">
            <v>710.6779524925937</v>
          </cell>
          <cell r="AC1978">
            <v>735.66948305813389</v>
          </cell>
          <cell r="AD1978">
            <v>62.025741976464893</v>
          </cell>
          <cell r="AE1978">
            <v>76.482228122269731</v>
          </cell>
          <cell r="AF1978">
            <v>75.491563767925797</v>
          </cell>
          <cell r="AG1978">
            <v>72.561979653765718</v>
          </cell>
          <cell r="AH1978">
            <v>50.170951737423927</v>
          </cell>
        </row>
        <row r="1979">
          <cell r="B1979">
            <v>5773</v>
          </cell>
          <cell r="C1979" t="str">
            <v>MN</v>
          </cell>
          <cell r="D1979" t="str">
            <v>Municipal</v>
          </cell>
          <cell r="E1979">
            <v>2.2967907122860173E-2</v>
          </cell>
          <cell r="F1979">
            <v>1</v>
          </cell>
          <cell r="G1979">
            <v>9480.9280742459396</v>
          </cell>
          <cell r="H1979">
            <v>9480.9280742459396</v>
          </cell>
          <cell r="I1979">
            <v>11.608880937499999</v>
          </cell>
          <cell r="J1979">
            <v>13923</v>
          </cell>
          <cell r="K1979">
            <v>102157</v>
          </cell>
          <cell r="L1979">
            <v>10775</v>
          </cell>
          <cell r="M1979">
            <v>0.12159687240993032</v>
          </cell>
          <cell r="N1979">
            <v>0.12159687240993032</v>
          </cell>
          <cell r="O1979">
            <v>11981.528940002068</v>
          </cell>
          <cell r="P1979">
            <v>33279.169019389883</v>
          </cell>
          <cell r="Q1979">
            <v>51245.754811554769</v>
          </cell>
          <cell r="R1979">
            <v>66143.204349936845</v>
          </cell>
          <cell r="S1979">
            <v>143255.49338496043</v>
          </cell>
          <cell r="T1979">
            <v>1002.6911928465606</v>
          </cell>
          <cell r="U1979">
            <v>1146.4909026308117</v>
          </cell>
          <cell r="V1979">
            <v>1225.4476231482008</v>
          </cell>
          <cell r="W1979">
            <v>1263.1292576141723</v>
          </cell>
          <cell r="X1979">
            <v>1334.2875029004849</v>
          </cell>
          <cell r="Y1979">
            <v>545.71992702298064</v>
          </cell>
          <cell r="Z1979">
            <v>666.75291815025491</v>
          </cell>
          <cell r="AA1979">
            <v>689.64581898992185</v>
          </cell>
          <cell r="AB1979">
            <v>710.6779524925937</v>
          </cell>
          <cell r="AC1979">
            <v>735.66948305813389</v>
          </cell>
          <cell r="AD1979">
            <v>62.025741976464893</v>
          </cell>
          <cell r="AE1979">
            <v>76.482228122269731</v>
          </cell>
          <cell r="AF1979">
            <v>75.491563767925797</v>
          </cell>
          <cell r="AG1979">
            <v>72.561979653765718</v>
          </cell>
          <cell r="AH1979">
            <v>50.170951737423927</v>
          </cell>
        </row>
        <row r="1980">
          <cell r="B1980">
            <v>5841</v>
          </cell>
          <cell r="C1980" t="str">
            <v>MN</v>
          </cell>
          <cell r="D1980" t="str">
            <v>Municipal</v>
          </cell>
          <cell r="E1980">
            <v>2.2967907122860173E-2</v>
          </cell>
          <cell r="F1980">
            <v>0</v>
          </cell>
          <cell r="G1980">
            <v>0</v>
          </cell>
          <cell r="H1980">
            <v>967.38159891747875</v>
          </cell>
          <cell r="I1980">
            <v>11.608880937499999</v>
          </cell>
          <cell r="J1980">
            <v>0</v>
          </cell>
          <cell r="K1980">
            <v>0</v>
          </cell>
          <cell r="L1980">
            <v>0</v>
          </cell>
          <cell r="M1980">
            <v>0</v>
          </cell>
          <cell r="N1980">
            <v>1.2536857682308215E-2</v>
          </cell>
          <cell r="O1980">
            <v>11981.528940002068</v>
          </cell>
          <cell r="P1980">
            <v>33279.169019389883</v>
          </cell>
          <cell r="Q1980">
            <v>51245.754811554769</v>
          </cell>
          <cell r="R1980">
            <v>66143.204349936845</v>
          </cell>
          <cell r="S1980">
            <v>143255.49338496043</v>
          </cell>
          <cell r="T1980">
            <v>1002.6911928465606</v>
          </cell>
          <cell r="U1980">
            <v>1146.4909026308117</v>
          </cell>
          <cell r="V1980">
            <v>1225.4476231482008</v>
          </cell>
          <cell r="W1980">
            <v>1263.1292576141723</v>
          </cell>
          <cell r="X1980">
            <v>1334.2875029004849</v>
          </cell>
          <cell r="Y1980">
            <v>545.71992702298064</v>
          </cell>
          <cell r="Z1980">
            <v>666.75291815025491</v>
          </cell>
          <cell r="AA1980">
            <v>689.64581898992185</v>
          </cell>
          <cell r="AB1980">
            <v>710.6779524925937</v>
          </cell>
          <cell r="AC1980">
            <v>735.66948305813389</v>
          </cell>
          <cell r="AD1980">
            <v>62.025741976464893</v>
          </cell>
          <cell r="AE1980">
            <v>76.482228122269731</v>
          </cell>
          <cell r="AF1980">
            <v>75.491563767925797</v>
          </cell>
          <cell r="AG1980">
            <v>72.561979653765718</v>
          </cell>
          <cell r="AH1980">
            <v>50.170951737423927</v>
          </cell>
        </row>
        <row r="1981">
          <cell r="B1981">
            <v>6138</v>
          </cell>
          <cell r="C1981" t="str">
            <v>MN</v>
          </cell>
          <cell r="D1981" t="str">
            <v>Municipal</v>
          </cell>
          <cell r="E1981">
            <v>2.2967907122860173E-2</v>
          </cell>
          <cell r="F1981">
            <v>0</v>
          </cell>
          <cell r="G1981">
            <v>0</v>
          </cell>
          <cell r="H1981">
            <v>967.38159891747875</v>
          </cell>
          <cell r="I1981">
            <v>11.608880937499999</v>
          </cell>
          <cell r="J1981">
            <v>0</v>
          </cell>
          <cell r="K1981">
            <v>0</v>
          </cell>
          <cell r="L1981">
            <v>0</v>
          </cell>
          <cell r="M1981">
            <v>0</v>
          </cell>
          <cell r="N1981">
            <v>1.2536857682308215E-2</v>
          </cell>
          <cell r="O1981">
            <v>11981.528940002068</v>
          </cell>
          <cell r="P1981">
            <v>33279.169019389883</v>
          </cell>
          <cell r="Q1981">
            <v>51245.754811554769</v>
          </cell>
          <cell r="R1981">
            <v>66143.204349936845</v>
          </cell>
          <cell r="S1981">
            <v>143255.49338496043</v>
          </cell>
          <cell r="T1981">
            <v>1002.6911928465606</v>
          </cell>
          <cell r="U1981">
            <v>1146.4909026308117</v>
          </cell>
          <cell r="V1981">
            <v>1225.4476231482008</v>
          </cell>
          <cell r="W1981">
            <v>1263.1292576141723</v>
          </cell>
          <cell r="X1981">
            <v>1334.2875029004849</v>
          </cell>
          <cell r="Y1981">
            <v>545.71992702298064</v>
          </cell>
          <cell r="Z1981">
            <v>666.75291815025491</v>
          </cell>
          <cell r="AA1981">
            <v>689.64581898992185</v>
          </cell>
          <cell r="AB1981">
            <v>710.6779524925937</v>
          </cell>
          <cell r="AC1981">
            <v>735.66948305813389</v>
          </cell>
          <cell r="AD1981">
            <v>62.025741976464893</v>
          </cell>
          <cell r="AE1981">
            <v>76.482228122269731</v>
          </cell>
          <cell r="AF1981">
            <v>75.491563767925797</v>
          </cell>
          <cell r="AG1981">
            <v>72.561979653765718</v>
          </cell>
          <cell r="AH1981">
            <v>50.170951737423927</v>
          </cell>
        </row>
        <row r="1982">
          <cell r="B1982">
            <v>6627</v>
          </cell>
          <cell r="C1982" t="str">
            <v>MN</v>
          </cell>
          <cell r="D1982" t="str">
            <v>Municipal</v>
          </cell>
          <cell r="E1982">
            <v>2.2967907122860173E-2</v>
          </cell>
          <cell r="F1982">
            <v>0</v>
          </cell>
          <cell r="G1982">
            <v>0</v>
          </cell>
          <cell r="H1982">
            <v>967.38159891747875</v>
          </cell>
          <cell r="I1982">
            <v>11.608880937499999</v>
          </cell>
          <cell r="J1982">
            <v>0</v>
          </cell>
          <cell r="K1982">
            <v>0</v>
          </cell>
          <cell r="L1982">
            <v>0</v>
          </cell>
          <cell r="M1982">
            <v>0</v>
          </cell>
          <cell r="N1982">
            <v>1.2536857682308215E-2</v>
          </cell>
          <cell r="O1982">
            <v>11981.528940002068</v>
          </cell>
          <cell r="P1982">
            <v>33279.169019389883</v>
          </cell>
          <cell r="Q1982">
            <v>51245.754811554769</v>
          </cell>
          <cell r="R1982">
            <v>66143.204349936845</v>
          </cell>
          <cell r="S1982">
            <v>143255.49338496043</v>
          </cell>
          <cell r="T1982">
            <v>1002.6911928465606</v>
          </cell>
          <cell r="U1982">
            <v>1146.4909026308117</v>
          </cell>
          <cell r="V1982">
            <v>1225.4476231482008</v>
          </cell>
          <cell r="W1982">
            <v>1263.1292576141723</v>
          </cell>
          <cell r="X1982">
            <v>1334.2875029004849</v>
          </cell>
          <cell r="Y1982">
            <v>545.71992702298064</v>
          </cell>
          <cell r="Z1982">
            <v>666.75291815025491</v>
          </cell>
          <cell r="AA1982">
            <v>689.64581898992185</v>
          </cell>
          <cell r="AB1982">
            <v>710.6779524925937</v>
          </cell>
          <cell r="AC1982">
            <v>735.66948305813389</v>
          </cell>
          <cell r="AD1982">
            <v>62.025741976464893</v>
          </cell>
          <cell r="AE1982">
            <v>76.482228122269731</v>
          </cell>
          <cell r="AF1982">
            <v>75.491563767925797</v>
          </cell>
          <cell r="AG1982">
            <v>72.561979653765718</v>
          </cell>
          <cell r="AH1982">
            <v>50.170951737423927</v>
          </cell>
        </row>
        <row r="1983">
          <cell r="B1983">
            <v>7194</v>
          </cell>
          <cell r="C1983" t="str">
            <v>MN</v>
          </cell>
          <cell r="D1983" t="str">
            <v>Municipal</v>
          </cell>
          <cell r="E1983">
            <v>2.2967907122860173E-2</v>
          </cell>
          <cell r="F1983">
            <v>0</v>
          </cell>
          <cell r="G1983">
            <v>0</v>
          </cell>
          <cell r="H1983">
            <v>967.38159891747875</v>
          </cell>
          <cell r="I1983">
            <v>11.608880937499999</v>
          </cell>
          <cell r="J1983">
            <v>0</v>
          </cell>
          <cell r="K1983">
            <v>0</v>
          </cell>
          <cell r="L1983">
            <v>0</v>
          </cell>
          <cell r="M1983">
            <v>0</v>
          </cell>
          <cell r="N1983">
            <v>1.2536857682308215E-2</v>
          </cell>
          <cell r="O1983">
            <v>11981.528940002068</v>
          </cell>
          <cell r="P1983">
            <v>33279.169019389883</v>
          </cell>
          <cell r="Q1983">
            <v>51245.754811554769</v>
          </cell>
          <cell r="R1983">
            <v>66143.204349936845</v>
          </cell>
          <cell r="S1983">
            <v>143255.49338496043</v>
          </cell>
          <cell r="T1983">
            <v>1002.6911928465606</v>
          </cell>
          <cell r="U1983">
            <v>1146.4909026308117</v>
          </cell>
          <cell r="V1983">
            <v>1225.4476231482008</v>
          </cell>
          <cell r="W1983">
            <v>1263.1292576141723</v>
          </cell>
          <cell r="X1983">
            <v>1334.2875029004849</v>
          </cell>
          <cell r="Y1983">
            <v>545.71992702298064</v>
          </cell>
          <cell r="Z1983">
            <v>666.75291815025491</v>
          </cell>
          <cell r="AA1983">
            <v>689.64581898992185</v>
          </cell>
          <cell r="AB1983">
            <v>710.6779524925937</v>
          </cell>
          <cell r="AC1983">
            <v>735.66948305813389</v>
          </cell>
          <cell r="AD1983">
            <v>62.025741976464893</v>
          </cell>
          <cell r="AE1983">
            <v>76.482228122269731</v>
          </cell>
          <cell r="AF1983">
            <v>75.491563767925797</v>
          </cell>
          <cell r="AG1983">
            <v>72.561979653765718</v>
          </cell>
          <cell r="AH1983">
            <v>50.170951737423927</v>
          </cell>
        </row>
        <row r="1984">
          <cell r="B1984">
            <v>7487</v>
          </cell>
          <cell r="C1984" t="str">
            <v>MN</v>
          </cell>
          <cell r="D1984" t="str">
            <v>Municipal</v>
          </cell>
          <cell r="E1984">
            <v>2.2967907122860173E-2</v>
          </cell>
          <cell r="F1984">
            <v>0</v>
          </cell>
          <cell r="G1984">
            <v>0</v>
          </cell>
          <cell r="H1984">
            <v>967.38159891747875</v>
          </cell>
          <cell r="I1984">
            <v>11.608880937499999</v>
          </cell>
          <cell r="J1984">
            <v>0</v>
          </cell>
          <cell r="K1984">
            <v>0</v>
          </cell>
          <cell r="L1984">
            <v>0</v>
          </cell>
          <cell r="M1984">
            <v>0</v>
          </cell>
          <cell r="N1984">
            <v>1.2536857682308215E-2</v>
          </cell>
          <cell r="O1984">
            <v>11981.528940002068</v>
          </cell>
          <cell r="P1984">
            <v>33279.169019389883</v>
          </cell>
          <cell r="Q1984">
            <v>51245.754811554769</v>
          </cell>
          <cell r="R1984">
            <v>66143.204349936845</v>
          </cell>
          <cell r="S1984">
            <v>143255.49338496043</v>
          </cell>
          <cell r="T1984">
            <v>1002.6911928465606</v>
          </cell>
          <cell r="U1984">
            <v>1146.4909026308117</v>
          </cell>
          <cell r="V1984">
            <v>1225.4476231482008</v>
          </cell>
          <cell r="W1984">
            <v>1263.1292576141723</v>
          </cell>
          <cell r="X1984">
            <v>1334.2875029004849</v>
          </cell>
          <cell r="Y1984">
            <v>545.71992702298064</v>
          </cell>
          <cell r="Z1984">
            <v>666.75291815025491</v>
          </cell>
          <cell r="AA1984">
            <v>689.64581898992185</v>
          </cell>
          <cell r="AB1984">
            <v>710.6779524925937</v>
          </cell>
          <cell r="AC1984">
            <v>735.66948305813389</v>
          </cell>
          <cell r="AD1984">
            <v>62.025741976464893</v>
          </cell>
          <cell r="AE1984">
            <v>76.482228122269731</v>
          </cell>
          <cell r="AF1984">
            <v>75.491563767925797</v>
          </cell>
          <cell r="AG1984">
            <v>72.561979653765718</v>
          </cell>
          <cell r="AH1984">
            <v>50.170951737423927</v>
          </cell>
        </row>
        <row r="1985">
          <cell r="B1985">
            <v>7494</v>
          </cell>
          <cell r="C1985" t="str">
            <v>MN</v>
          </cell>
          <cell r="D1985" t="str">
            <v>Municipal</v>
          </cell>
          <cell r="E1985">
            <v>2.2967907122860173E-2</v>
          </cell>
          <cell r="F1985">
            <v>0</v>
          </cell>
          <cell r="G1985">
            <v>0</v>
          </cell>
          <cell r="H1985">
            <v>967.38159891747875</v>
          </cell>
          <cell r="I1985">
            <v>11.608880937499999</v>
          </cell>
          <cell r="J1985">
            <v>0</v>
          </cell>
          <cell r="K1985">
            <v>0</v>
          </cell>
          <cell r="L1985">
            <v>0</v>
          </cell>
          <cell r="M1985">
            <v>0</v>
          </cell>
          <cell r="N1985">
            <v>1.2536857682308215E-2</v>
          </cell>
          <cell r="O1985">
            <v>11981.528940002068</v>
          </cell>
          <cell r="P1985">
            <v>33279.169019389883</v>
          </cell>
          <cell r="Q1985">
            <v>51245.754811554769</v>
          </cell>
          <cell r="R1985">
            <v>66143.204349936845</v>
          </cell>
          <cell r="S1985">
            <v>143255.49338496043</v>
          </cell>
          <cell r="T1985">
            <v>1002.6911928465606</v>
          </cell>
          <cell r="U1985">
            <v>1146.4909026308117</v>
          </cell>
          <cell r="V1985">
            <v>1225.4476231482008</v>
          </cell>
          <cell r="W1985">
            <v>1263.1292576141723</v>
          </cell>
          <cell r="X1985">
            <v>1334.2875029004849</v>
          </cell>
          <cell r="Y1985">
            <v>545.71992702298064</v>
          </cell>
          <cell r="Z1985">
            <v>666.75291815025491</v>
          </cell>
          <cell r="AA1985">
            <v>689.64581898992185</v>
          </cell>
          <cell r="AB1985">
            <v>710.6779524925937</v>
          </cell>
          <cell r="AC1985">
            <v>735.66948305813389</v>
          </cell>
          <cell r="AD1985">
            <v>62.025741976464893</v>
          </cell>
          <cell r="AE1985">
            <v>76.482228122269731</v>
          </cell>
          <cell r="AF1985">
            <v>75.491563767925797</v>
          </cell>
          <cell r="AG1985">
            <v>72.561979653765718</v>
          </cell>
          <cell r="AH1985">
            <v>50.170951737423927</v>
          </cell>
        </row>
        <row r="1986">
          <cell r="B1986">
            <v>7732</v>
          </cell>
          <cell r="C1986" t="str">
            <v>MN</v>
          </cell>
          <cell r="D1986" t="str">
            <v>Municipal</v>
          </cell>
          <cell r="E1986">
            <v>2.2967907122860173E-2</v>
          </cell>
          <cell r="F1986">
            <v>0</v>
          </cell>
          <cell r="G1986">
            <v>0</v>
          </cell>
          <cell r="H1986">
            <v>967.38159891747875</v>
          </cell>
          <cell r="I1986">
            <v>11.608880937499999</v>
          </cell>
          <cell r="J1986">
            <v>0</v>
          </cell>
          <cell r="K1986">
            <v>0</v>
          </cell>
          <cell r="L1986">
            <v>0</v>
          </cell>
          <cell r="M1986">
            <v>0</v>
          </cell>
          <cell r="N1986">
            <v>1.2536857682308215E-2</v>
          </cell>
          <cell r="O1986">
            <v>11981.528940002068</v>
          </cell>
          <cell r="P1986">
            <v>33279.169019389883</v>
          </cell>
          <cell r="Q1986">
            <v>51245.754811554769</v>
          </cell>
          <cell r="R1986">
            <v>66143.204349936845</v>
          </cell>
          <cell r="S1986">
            <v>143255.49338496043</v>
          </cell>
          <cell r="T1986">
            <v>1002.6911928465606</v>
          </cell>
          <cell r="U1986">
            <v>1146.4909026308117</v>
          </cell>
          <cell r="V1986">
            <v>1225.4476231482008</v>
          </cell>
          <cell r="W1986">
            <v>1263.1292576141723</v>
          </cell>
          <cell r="X1986">
            <v>1334.2875029004849</v>
          </cell>
          <cell r="Y1986">
            <v>545.71992702298064</v>
          </cell>
          <cell r="Z1986">
            <v>666.75291815025491</v>
          </cell>
          <cell r="AA1986">
            <v>689.64581898992185</v>
          </cell>
          <cell r="AB1986">
            <v>710.6779524925937</v>
          </cell>
          <cell r="AC1986">
            <v>735.66948305813389</v>
          </cell>
          <cell r="AD1986">
            <v>62.025741976464893</v>
          </cell>
          <cell r="AE1986">
            <v>76.482228122269731</v>
          </cell>
          <cell r="AF1986">
            <v>75.491563767925797</v>
          </cell>
          <cell r="AG1986">
            <v>72.561979653765718</v>
          </cell>
          <cell r="AH1986">
            <v>50.170951737423927</v>
          </cell>
        </row>
        <row r="1987">
          <cell r="B1987">
            <v>7969</v>
          </cell>
          <cell r="C1987" t="str">
            <v>MN</v>
          </cell>
          <cell r="D1987" t="str">
            <v>Municipal</v>
          </cell>
          <cell r="E1987">
            <v>2.2967907122860173E-2</v>
          </cell>
          <cell r="F1987">
            <v>0</v>
          </cell>
          <cell r="G1987">
            <v>0</v>
          </cell>
          <cell r="H1987">
            <v>967.38159891747875</v>
          </cell>
          <cell r="I1987">
            <v>11.608880937499999</v>
          </cell>
          <cell r="J1987">
            <v>0</v>
          </cell>
          <cell r="K1987">
            <v>0</v>
          </cell>
          <cell r="L1987">
            <v>0</v>
          </cell>
          <cell r="M1987">
            <v>0</v>
          </cell>
          <cell r="N1987">
            <v>1.2536857682308215E-2</v>
          </cell>
          <cell r="O1987">
            <v>11981.528940002068</v>
          </cell>
          <cell r="P1987">
            <v>33279.169019389883</v>
          </cell>
          <cell r="Q1987">
            <v>51245.754811554769</v>
          </cell>
          <cell r="R1987">
            <v>66143.204349936845</v>
          </cell>
          <cell r="S1987">
            <v>143255.49338496043</v>
          </cell>
          <cell r="T1987">
            <v>1002.6911928465606</v>
          </cell>
          <cell r="U1987">
            <v>1146.4909026308117</v>
          </cell>
          <cell r="V1987">
            <v>1225.4476231482008</v>
          </cell>
          <cell r="W1987">
            <v>1263.1292576141723</v>
          </cell>
          <cell r="X1987">
            <v>1334.2875029004849</v>
          </cell>
          <cell r="Y1987">
            <v>545.71992702298064</v>
          </cell>
          <cell r="Z1987">
            <v>666.75291815025491</v>
          </cell>
          <cell r="AA1987">
            <v>689.64581898992185</v>
          </cell>
          <cell r="AB1987">
            <v>710.6779524925937</v>
          </cell>
          <cell r="AC1987">
            <v>735.66948305813389</v>
          </cell>
          <cell r="AD1987">
            <v>62.025741976464893</v>
          </cell>
          <cell r="AE1987">
            <v>76.482228122269731</v>
          </cell>
          <cell r="AF1987">
            <v>75.491563767925797</v>
          </cell>
          <cell r="AG1987">
            <v>72.561979653765718</v>
          </cell>
          <cell r="AH1987">
            <v>50.170951737423927</v>
          </cell>
        </row>
        <row r="1988">
          <cell r="B1988">
            <v>8131</v>
          </cell>
          <cell r="C1988" t="str">
            <v>MN</v>
          </cell>
          <cell r="D1988" t="str">
            <v>Municipal</v>
          </cell>
          <cell r="E1988">
            <v>2.2967907122860173E-2</v>
          </cell>
          <cell r="F1988">
            <v>0</v>
          </cell>
          <cell r="G1988">
            <v>0</v>
          </cell>
          <cell r="H1988">
            <v>967.38159891747875</v>
          </cell>
          <cell r="I1988">
            <v>11.608880937499999</v>
          </cell>
          <cell r="J1988">
            <v>0</v>
          </cell>
          <cell r="K1988">
            <v>0</v>
          </cell>
          <cell r="L1988">
            <v>0</v>
          </cell>
          <cell r="M1988">
            <v>0</v>
          </cell>
          <cell r="N1988">
            <v>1.2536857682308215E-2</v>
          </cell>
          <cell r="O1988">
            <v>11981.528940002068</v>
          </cell>
          <cell r="P1988">
            <v>33279.169019389883</v>
          </cell>
          <cell r="Q1988">
            <v>51245.754811554769</v>
          </cell>
          <cell r="R1988">
            <v>66143.204349936845</v>
          </cell>
          <cell r="S1988">
            <v>143255.49338496043</v>
          </cell>
          <cell r="T1988">
            <v>1002.6911928465606</v>
          </cell>
          <cell r="U1988">
            <v>1146.4909026308117</v>
          </cell>
          <cell r="V1988">
            <v>1225.4476231482008</v>
          </cell>
          <cell r="W1988">
            <v>1263.1292576141723</v>
          </cell>
          <cell r="X1988">
            <v>1334.2875029004849</v>
          </cell>
          <cell r="Y1988">
            <v>545.71992702298064</v>
          </cell>
          <cell r="Z1988">
            <v>666.75291815025491</v>
          </cell>
          <cell r="AA1988">
            <v>689.64581898992185</v>
          </cell>
          <cell r="AB1988">
            <v>710.6779524925937</v>
          </cell>
          <cell r="AC1988">
            <v>735.66948305813389</v>
          </cell>
          <cell r="AD1988">
            <v>62.025741976464893</v>
          </cell>
          <cell r="AE1988">
            <v>76.482228122269731</v>
          </cell>
          <cell r="AF1988">
            <v>75.491563767925797</v>
          </cell>
          <cell r="AG1988">
            <v>72.561979653765718</v>
          </cell>
          <cell r="AH1988">
            <v>50.170951737423927</v>
          </cell>
        </row>
        <row r="1989">
          <cell r="B1989">
            <v>8459</v>
          </cell>
          <cell r="C1989" t="str">
            <v>MN</v>
          </cell>
          <cell r="D1989" t="str">
            <v>Municipal</v>
          </cell>
          <cell r="E1989">
            <v>2.2967907122860173E-2</v>
          </cell>
          <cell r="F1989">
            <v>0</v>
          </cell>
          <cell r="G1989">
            <v>0</v>
          </cell>
          <cell r="H1989">
            <v>967.38159891747875</v>
          </cell>
          <cell r="I1989">
            <v>11.608880937499999</v>
          </cell>
          <cell r="J1989">
            <v>0</v>
          </cell>
          <cell r="K1989">
            <v>0</v>
          </cell>
          <cell r="L1989">
            <v>0</v>
          </cell>
          <cell r="M1989">
            <v>0</v>
          </cell>
          <cell r="N1989">
            <v>1.2536857682308215E-2</v>
          </cell>
          <cell r="O1989">
            <v>11981.528940002068</v>
          </cell>
          <cell r="P1989">
            <v>33279.169019389883</v>
          </cell>
          <cell r="Q1989">
            <v>51245.754811554769</v>
          </cell>
          <cell r="R1989">
            <v>66143.204349936845</v>
          </cell>
          <cell r="S1989">
            <v>143255.49338496043</v>
          </cell>
          <cell r="T1989">
            <v>1002.6911928465606</v>
          </cell>
          <cell r="U1989">
            <v>1146.4909026308117</v>
          </cell>
          <cell r="V1989">
            <v>1225.4476231482008</v>
          </cell>
          <cell r="W1989">
            <v>1263.1292576141723</v>
          </cell>
          <cell r="X1989">
            <v>1334.2875029004849</v>
          </cell>
          <cell r="Y1989">
            <v>545.71992702298064</v>
          </cell>
          <cell r="Z1989">
            <v>666.75291815025491</v>
          </cell>
          <cell r="AA1989">
            <v>689.64581898992185</v>
          </cell>
          <cell r="AB1989">
            <v>710.6779524925937</v>
          </cell>
          <cell r="AC1989">
            <v>735.66948305813389</v>
          </cell>
          <cell r="AD1989">
            <v>62.025741976464893</v>
          </cell>
          <cell r="AE1989">
            <v>76.482228122269731</v>
          </cell>
          <cell r="AF1989">
            <v>75.491563767925797</v>
          </cell>
          <cell r="AG1989">
            <v>72.561979653765718</v>
          </cell>
          <cell r="AH1989">
            <v>50.170951737423927</v>
          </cell>
        </row>
        <row r="1990">
          <cell r="B1990">
            <v>9599</v>
          </cell>
          <cell r="C1990" t="str">
            <v>MN</v>
          </cell>
          <cell r="D1990" t="str">
            <v>Municipal</v>
          </cell>
          <cell r="E1990">
            <v>2.2967907122860173E-2</v>
          </cell>
          <cell r="F1990">
            <v>0</v>
          </cell>
          <cell r="G1990">
            <v>0</v>
          </cell>
          <cell r="H1990">
            <v>967.38159891747875</v>
          </cell>
          <cell r="I1990">
            <v>11.608880937499999</v>
          </cell>
          <cell r="J1990">
            <v>0</v>
          </cell>
          <cell r="K1990">
            <v>0</v>
          </cell>
          <cell r="L1990">
            <v>0</v>
          </cell>
          <cell r="M1990">
            <v>0</v>
          </cell>
          <cell r="N1990">
            <v>1.2536857682308215E-2</v>
          </cell>
          <cell r="O1990">
            <v>11981.528940002068</v>
          </cell>
          <cell r="P1990">
            <v>33279.169019389883</v>
          </cell>
          <cell r="Q1990">
            <v>51245.754811554769</v>
          </cell>
          <cell r="R1990">
            <v>66143.204349936845</v>
          </cell>
          <cell r="S1990">
            <v>143255.49338496043</v>
          </cell>
          <cell r="T1990">
            <v>1002.6911928465606</v>
          </cell>
          <cell r="U1990">
            <v>1146.4909026308117</v>
          </cell>
          <cell r="V1990">
            <v>1225.4476231482008</v>
          </cell>
          <cell r="W1990">
            <v>1263.1292576141723</v>
          </cell>
          <cell r="X1990">
            <v>1334.2875029004849</v>
          </cell>
          <cell r="Y1990">
            <v>545.71992702298064</v>
          </cell>
          <cell r="Z1990">
            <v>666.75291815025491</v>
          </cell>
          <cell r="AA1990">
            <v>689.64581898992185</v>
          </cell>
          <cell r="AB1990">
            <v>710.6779524925937</v>
          </cell>
          <cell r="AC1990">
            <v>735.66948305813389</v>
          </cell>
          <cell r="AD1990">
            <v>62.025741976464893</v>
          </cell>
          <cell r="AE1990">
            <v>76.482228122269731</v>
          </cell>
          <cell r="AF1990">
            <v>75.491563767925797</v>
          </cell>
          <cell r="AG1990">
            <v>72.561979653765718</v>
          </cell>
          <cell r="AH1990">
            <v>50.170951737423927</v>
          </cell>
        </row>
        <row r="1991">
          <cell r="B1991">
            <v>9650</v>
          </cell>
          <cell r="C1991" t="str">
            <v>MN</v>
          </cell>
          <cell r="D1991" t="str">
            <v>Municipal</v>
          </cell>
          <cell r="E1991">
            <v>2.2967907122860173E-2</v>
          </cell>
          <cell r="F1991">
            <v>0</v>
          </cell>
          <cell r="G1991">
            <v>0</v>
          </cell>
          <cell r="H1991">
            <v>967.38159891747875</v>
          </cell>
          <cell r="I1991">
            <v>11.608880937499999</v>
          </cell>
          <cell r="J1991">
            <v>0</v>
          </cell>
          <cell r="K1991">
            <v>0</v>
          </cell>
          <cell r="L1991">
            <v>0</v>
          </cell>
          <cell r="M1991">
            <v>0</v>
          </cell>
          <cell r="N1991">
            <v>1.2536857682308215E-2</v>
          </cell>
          <cell r="O1991">
            <v>11981.528940002068</v>
          </cell>
          <cell r="P1991">
            <v>33279.169019389883</v>
          </cell>
          <cell r="Q1991">
            <v>51245.754811554769</v>
          </cell>
          <cell r="R1991">
            <v>66143.204349936845</v>
          </cell>
          <cell r="S1991">
            <v>143255.49338496043</v>
          </cell>
          <cell r="T1991">
            <v>1002.6911928465606</v>
          </cell>
          <cell r="U1991">
            <v>1146.4909026308117</v>
          </cell>
          <cell r="V1991">
            <v>1225.4476231482008</v>
          </cell>
          <cell r="W1991">
            <v>1263.1292576141723</v>
          </cell>
          <cell r="X1991">
            <v>1334.2875029004849</v>
          </cell>
          <cell r="Y1991">
            <v>545.71992702298064</v>
          </cell>
          <cell r="Z1991">
            <v>666.75291815025491</v>
          </cell>
          <cell r="AA1991">
            <v>689.64581898992185</v>
          </cell>
          <cell r="AB1991">
            <v>710.6779524925937</v>
          </cell>
          <cell r="AC1991">
            <v>735.66948305813389</v>
          </cell>
          <cell r="AD1991">
            <v>62.025741976464893</v>
          </cell>
          <cell r="AE1991">
            <v>76.482228122269731</v>
          </cell>
          <cell r="AF1991">
            <v>75.491563767925797</v>
          </cell>
          <cell r="AG1991">
            <v>72.561979653765718</v>
          </cell>
          <cell r="AH1991">
            <v>50.170951737423927</v>
          </cell>
        </row>
        <row r="1992">
          <cell r="B1992">
            <v>9998</v>
          </cell>
          <cell r="C1992" t="str">
            <v>MN</v>
          </cell>
          <cell r="D1992" t="str">
            <v>Municipal</v>
          </cell>
          <cell r="E1992">
            <v>2.2967907122860173E-2</v>
          </cell>
          <cell r="F1992">
            <v>0</v>
          </cell>
          <cell r="G1992">
            <v>0</v>
          </cell>
          <cell r="H1992">
            <v>967.38159891747875</v>
          </cell>
          <cell r="I1992">
            <v>11.608880937499999</v>
          </cell>
          <cell r="J1992">
            <v>0</v>
          </cell>
          <cell r="K1992">
            <v>0</v>
          </cell>
          <cell r="L1992">
            <v>0</v>
          </cell>
          <cell r="M1992">
            <v>0</v>
          </cell>
          <cell r="N1992">
            <v>1.2536857682308215E-2</v>
          </cell>
          <cell r="O1992">
            <v>11981.528940002068</v>
          </cell>
          <cell r="P1992">
            <v>33279.169019389883</v>
          </cell>
          <cell r="Q1992">
            <v>51245.754811554769</v>
          </cell>
          <cell r="R1992">
            <v>66143.204349936845</v>
          </cell>
          <cell r="S1992">
            <v>143255.49338496043</v>
          </cell>
          <cell r="T1992">
            <v>1002.6911928465606</v>
          </cell>
          <cell r="U1992">
            <v>1146.4909026308117</v>
          </cell>
          <cell r="V1992">
            <v>1225.4476231482008</v>
          </cell>
          <cell r="W1992">
            <v>1263.1292576141723</v>
          </cell>
          <cell r="X1992">
            <v>1334.2875029004849</v>
          </cell>
          <cell r="Y1992">
            <v>545.71992702298064</v>
          </cell>
          <cell r="Z1992">
            <v>666.75291815025491</v>
          </cell>
          <cell r="AA1992">
            <v>689.64581898992185</v>
          </cell>
          <cell r="AB1992">
            <v>710.6779524925937</v>
          </cell>
          <cell r="AC1992">
            <v>735.66948305813389</v>
          </cell>
          <cell r="AD1992">
            <v>62.025741976464893</v>
          </cell>
          <cell r="AE1992">
            <v>76.482228122269731</v>
          </cell>
          <cell r="AF1992">
            <v>75.491563767925797</v>
          </cell>
          <cell r="AG1992">
            <v>72.561979653765718</v>
          </cell>
          <cell r="AH1992">
            <v>50.170951737423927</v>
          </cell>
        </row>
        <row r="1993">
          <cell r="B1993">
            <v>10037</v>
          </cell>
          <cell r="C1993" t="str">
            <v>MN</v>
          </cell>
          <cell r="D1993" t="str">
            <v>Municipal</v>
          </cell>
          <cell r="E1993">
            <v>2.2967907122860173E-2</v>
          </cell>
          <cell r="F1993">
            <v>0</v>
          </cell>
          <cell r="G1993">
            <v>0</v>
          </cell>
          <cell r="H1993">
            <v>967.38159891747875</v>
          </cell>
          <cell r="I1993">
            <v>11.608880937499999</v>
          </cell>
          <cell r="J1993">
            <v>0</v>
          </cell>
          <cell r="K1993">
            <v>0</v>
          </cell>
          <cell r="L1993">
            <v>0</v>
          </cell>
          <cell r="M1993">
            <v>0</v>
          </cell>
          <cell r="N1993">
            <v>1.2536857682308215E-2</v>
          </cell>
          <cell r="O1993">
            <v>11981.528940002068</v>
          </cell>
          <cell r="P1993">
            <v>33279.169019389883</v>
          </cell>
          <cell r="Q1993">
            <v>51245.754811554769</v>
          </cell>
          <cell r="R1993">
            <v>66143.204349936845</v>
          </cell>
          <cell r="S1993">
            <v>143255.49338496043</v>
          </cell>
          <cell r="T1993">
            <v>1002.6911928465606</v>
          </cell>
          <cell r="U1993">
            <v>1146.4909026308117</v>
          </cell>
          <cell r="V1993">
            <v>1225.4476231482008</v>
          </cell>
          <cell r="W1993">
            <v>1263.1292576141723</v>
          </cell>
          <cell r="X1993">
            <v>1334.2875029004849</v>
          </cell>
          <cell r="Y1993">
            <v>545.71992702298064</v>
          </cell>
          <cell r="Z1993">
            <v>666.75291815025491</v>
          </cell>
          <cell r="AA1993">
            <v>689.64581898992185</v>
          </cell>
          <cell r="AB1993">
            <v>710.6779524925937</v>
          </cell>
          <cell r="AC1993">
            <v>735.66948305813389</v>
          </cell>
          <cell r="AD1993">
            <v>62.025741976464893</v>
          </cell>
          <cell r="AE1993">
            <v>76.482228122269731</v>
          </cell>
          <cell r="AF1993">
            <v>75.491563767925797</v>
          </cell>
          <cell r="AG1993">
            <v>72.561979653765718</v>
          </cell>
          <cell r="AH1993">
            <v>50.170951737423927</v>
          </cell>
        </row>
        <row r="1994">
          <cell r="B1994">
            <v>10040</v>
          </cell>
          <cell r="C1994" t="str">
            <v>MN</v>
          </cell>
          <cell r="D1994" t="str">
            <v>Municipal</v>
          </cell>
          <cell r="E1994">
            <v>2.2967907122860173E-2</v>
          </cell>
          <cell r="F1994">
            <v>0</v>
          </cell>
          <cell r="G1994">
            <v>0</v>
          </cell>
          <cell r="H1994">
            <v>967.38159891747875</v>
          </cell>
          <cell r="I1994">
            <v>11.608880937499999</v>
          </cell>
          <cell r="J1994">
            <v>0</v>
          </cell>
          <cell r="K1994">
            <v>0</v>
          </cell>
          <cell r="L1994">
            <v>0</v>
          </cell>
          <cell r="M1994">
            <v>0</v>
          </cell>
          <cell r="N1994">
            <v>1.2536857682308215E-2</v>
          </cell>
          <cell r="O1994">
            <v>11981.528940002068</v>
          </cell>
          <cell r="P1994">
            <v>33279.169019389883</v>
          </cell>
          <cell r="Q1994">
            <v>51245.754811554769</v>
          </cell>
          <cell r="R1994">
            <v>66143.204349936845</v>
          </cell>
          <cell r="S1994">
            <v>143255.49338496043</v>
          </cell>
          <cell r="T1994">
            <v>1002.6911928465606</v>
          </cell>
          <cell r="U1994">
            <v>1146.4909026308117</v>
          </cell>
          <cell r="V1994">
            <v>1225.4476231482008</v>
          </cell>
          <cell r="W1994">
            <v>1263.1292576141723</v>
          </cell>
          <cell r="X1994">
            <v>1334.2875029004849</v>
          </cell>
          <cell r="Y1994">
            <v>545.71992702298064</v>
          </cell>
          <cell r="Z1994">
            <v>666.75291815025491</v>
          </cell>
          <cell r="AA1994">
            <v>689.64581898992185</v>
          </cell>
          <cell r="AB1994">
            <v>710.6779524925937</v>
          </cell>
          <cell r="AC1994">
            <v>735.66948305813389</v>
          </cell>
          <cell r="AD1994">
            <v>62.025741976464893</v>
          </cell>
          <cell r="AE1994">
            <v>76.482228122269731</v>
          </cell>
          <cell r="AF1994">
            <v>75.491563767925797</v>
          </cell>
          <cell r="AG1994">
            <v>72.561979653765718</v>
          </cell>
          <cell r="AH1994">
            <v>50.170951737423927</v>
          </cell>
        </row>
        <row r="1995">
          <cell r="B1995">
            <v>10595</v>
          </cell>
          <cell r="C1995" t="str">
            <v>MN</v>
          </cell>
          <cell r="D1995" t="str">
            <v>Municipal</v>
          </cell>
          <cell r="E1995">
            <v>2.2967907122860173E-2</v>
          </cell>
          <cell r="F1995">
            <v>0</v>
          </cell>
          <cell r="G1995">
            <v>0</v>
          </cell>
          <cell r="H1995">
            <v>967.38159891747875</v>
          </cell>
          <cell r="I1995">
            <v>11.608880937499999</v>
          </cell>
          <cell r="J1995">
            <v>0</v>
          </cell>
          <cell r="K1995">
            <v>0</v>
          </cell>
          <cell r="L1995">
            <v>0</v>
          </cell>
          <cell r="M1995">
            <v>0</v>
          </cell>
          <cell r="N1995">
            <v>1.2536857682308215E-2</v>
          </cell>
          <cell r="O1995">
            <v>11981.528940002068</v>
          </cell>
          <cell r="P1995">
            <v>33279.169019389883</v>
          </cell>
          <cell r="Q1995">
            <v>51245.754811554769</v>
          </cell>
          <cell r="R1995">
            <v>66143.204349936845</v>
          </cell>
          <cell r="S1995">
            <v>143255.49338496043</v>
          </cell>
          <cell r="T1995">
            <v>1002.6911928465606</v>
          </cell>
          <cell r="U1995">
            <v>1146.4909026308117</v>
          </cell>
          <cell r="V1995">
            <v>1225.4476231482008</v>
          </cell>
          <cell r="W1995">
            <v>1263.1292576141723</v>
          </cell>
          <cell r="X1995">
            <v>1334.2875029004849</v>
          </cell>
          <cell r="Y1995">
            <v>545.71992702298064</v>
          </cell>
          <cell r="Z1995">
            <v>666.75291815025491</v>
          </cell>
          <cell r="AA1995">
            <v>689.64581898992185</v>
          </cell>
          <cell r="AB1995">
            <v>710.6779524925937</v>
          </cell>
          <cell r="AC1995">
            <v>735.66948305813389</v>
          </cell>
          <cell r="AD1995">
            <v>62.025741976464893</v>
          </cell>
          <cell r="AE1995">
            <v>76.482228122269731</v>
          </cell>
          <cell r="AF1995">
            <v>75.491563767925797</v>
          </cell>
          <cell r="AG1995">
            <v>72.561979653765718</v>
          </cell>
          <cell r="AH1995">
            <v>50.170951737423927</v>
          </cell>
        </row>
        <row r="1996">
          <cell r="B1996">
            <v>10596</v>
          </cell>
          <cell r="C1996" t="str">
            <v>MN</v>
          </cell>
          <cell r="D1996" t="str">
            <v>Municipal</v>
          </cell>
          <cell r="E1996">
            <v>2.2967907122860173E-2</v>
          </cell>
          <cell r="F1996">
            <v>1</v>
          </cell>
          <cell r="G1996">
            <v>7935.9464627151056</v>
          </cell>
          <cell r="H1996">
            <v>7935.9464627151056</v>
          </cell>
          <cell r="I1996">
            <v>11.608880937499999</v>
          </cell>
          <cell r="J1996">
            <v>1595.1</v>
          </cell>
          <cell r="K1996">
            <v>8301</v>
          </cell>
          <cell r="L1996">
            <v>1046</v>
          </cell>
          <cell r="M1996">
            <v>0.17460370153867005</v>
          </cell>
          <cell r="N1996">
            <v>0.17460370153867005</v>
          </cell>
          <cell r="O1996">
            <v>11981.528940002068</v>
          </cell>
          <cell r="P1996">
            <v>33279.169019389883</v>
          </cell>
          <cell r="Q1996">
            <v>51245.754811554769</v>
          </cell>
          <cell r="R1996">
            <v>66143.204349936845</v>
          </cell>
          <cell r="S1996">
            <v>143255.49338496043</v>
          </cell>
          <cell r="T1996">
            <v>1002.6911928465606</v>
          </cell>
          <cell r="U1996">
            <v>1146.4909026308117</v>
          </cell>
          <cell r="V1996">
            <v>1225.4476231482008</v>
          </cell>
          <cell r="W1996">
            <v>1263.1292576141723</v>
          </cell>
          <cell r="X1996">
            <v>1334.2875029004849</v>
          </cell>
          <cell r="Y1996">
            <v>545.71992702298064</v>
          </cell>
          <cell r="Z1996">
            <v>666.75291815025491</v>
          </cell>
          <cell r="AA1996">
            <v>689.64581898992185</v>
          </cell>
          <cell r="AB1996">
            <v>710.6779524925937</v>
          </cell>
          <cell r="AC1996">
            <v>735.66948305813389</v>
          </cell>
          <cell r="AD1996">
            <v>62.025741976464893</v>
          </cell>
          <cell r="AE1996">
            <v>76.482228122269731</v>
          </cell>
          <cell r="AF1996">
            <v>75.491563767925797</v>
          </cell>
          <cell r="AG1996">
            <v>72.561979653765718</v>
          </cell>
          <cell r="AH1996">
            <v>50.170951737423927</v>
          </cell>
        </row>
        <row r="1997">
          <cell r="B1997">
            <v>10609</v>
          </cell>
          <cell r="C1997" t="str">
            <v>MN</v>
          </cell>
          <cell r="D1997" t="str">
            <v>Municipal</v>
          </cell>
          <cell r="E1997">
            <v>2.2967907122860173E-2</v>
          </cell>
          <cell r="F1997">
            <v>0</v>
          </cell>
          <cell r="G1997">
            <v>0</v>
          </cell>
          <cell r="H1997">
            <v>967.38159891747875</v>
          </cell>
          <cell r="I1997">
            <v>11.608880937499999</v>
          </cell>
          <cell r="J1997">
            <v>0</v>
          </cell>
          <cell r="K1997">
            <v>0</v>
          </cell>
          <cell r="L1997">
            <v>0</v>
          </cell>
          <cell r="M1997">
            <v>0</v>
          </cell>
          <cell r="N1997">
            <v>1.2536857682308215E-2</v>
          </cell>
          <cell r="O1997">
            <v>11981.528940002068</v>
          </cell>
          <cell r="P1997">
            <v>33279.169019389883</v>
          </cell>
          <cell r="Q1997">
            <v>51245.754811554769</v>
          </cell>
          <cell r="R1997">
            <v>66143.204349936845</v>
          </cell>
          <cell r="S1997">
            <v>143255.49338496043</v>
          </cell>
          <cell r="T1997">
            <v>1002.6911928465606</v>
          </cell>
          <cell r="U1997">
            <v>1146.4909026308117</v>
          </cell>
          <cell r="V1997">
            <v>1225.4476231482008</v>
          </cell>
          <cell r="W1997">
            <v>1263.1292576141723</v>
          </cell>
          <cell r="X1997">
            <v>1334.2875029004849</v>
          </cell>
          <cell r="Y1997">
            <v>545.71992702298064</v>
          </cell>
          <cell r="Z1997">
            <v>666.75291815025491</v>
          </cell>
          <cell r="AA1997">
            <v>689.64581898992185</v>
          </cell>
          <cell r="AB1997">
            <v>710.6779524925937</v>
          </cell>
          <cell r="AC1997">
            <v>735.66948305813389</v>
          </cell>
          <cell r="AD1997">
            <v>62.025741976464893</v>
          </cell>
          <cell r="AE1997">
            <v>76.482228122269731</v>
          </cell>
          <cell r="AF1997">
            <v>75.491563767925797</v>
          </cell>
          <cell r="AG1997">
            <v>72.561979653765718</v>
          </cell>
          <cell r="AH1997">
            <v>50.170951737423927</v>
          </cell>
        </row>
        <row r="1998">
          <cell r="B1998">
            <v>10622</v>
          </cell>
          <cell r="C1998" t="str">
            <v>MN</v>
          </cell>
          <cell r="D1998" t="str">
            <v>Municipal</v>
          </cell>
          <cell r="E1998">
            <v>2.2967907122860173E-2</v>
          </cell>
          <cell r="F1998">
            <v>0</v>
          </cell>
          <cell r="G1998">
            <v>0</v>
          </cell>
          <cell r="H1998">
            <v>967.38159891747875</v>
          </cell>
          <cell r="I1998">
            <v>11.608880937499999</v>
          </cell>
          <cell r="J1998">
            <v>0</v>
          </cell>
          <cell r="K1998">
            <v>0</v>
          </cell>
          <cell r="L1998">
            <v>0</v>
          </cell>
          <cell r="M1998">
            <v>0</v>
          </cell>
          <cell r="N1998">
            <v>1.2536857682308215E-2</v>
          </cell>
          <cell r="O1998">
            <v>11981.528940002068</v>
          </cell>
          <cell r="P1998">
            <v>33279.169019389883</v>
          </cell>
          <cell r="Q1998">
            <v>51245.754811554769</v>
          </cell>
          <cell r="R1998">
            <v>66143.204349936845</v>
          </cell>
          <cell r="S1998">
            <v>143255.49338496043</v>
          </cell>
          <cell r="T1998">
            <v>1002.6911928465606</v>
          </cell>
          <cell r="U1998">
            <v>1146.4909026308117</v>
          </cell>
          <cell r="V1998">
            <v>1225.4476231482008</v>
          </cell>
          <cell r="W1998">
            <v>1263.1292576141723</v>
          </cell>
          <cell r="X1998">
            <v>1334.2875029004849</v>
          </cell>
          <cell r="Y1998">
            <v>545.71992702298064</v>
          </cell>
          <cell r="Z1998">
            <v>666.75291815025491</v>
          </cell>
          <cell r="AA1998">
            <v>689.64581898992185</v>
          </cell>
          <cell r="AB1998">
            <v>710.6779524925937</v>
          </cell>
          <cell r="AC1998">
            <v>735.66948305813389</v>
          </cell>
          <cell r="AD1998">
            <v>62.025741976464893</v>
          </cell>
          <cell r="AE1998">
            <v>76.482228122269731</v>
          </cell>
          <cell r="AF1998">
            <v>75.491563767925797</v>
          </cell>
          <cell r="AG1998">
            <v>72.561979653765718</v>
          </cell>
          <cell r="AH1998">
            <v>50.170951737423927</v>
          </cell>
        </row>
        <row r="1999">
          <cell r="B1999">
            <v>10814</v>
          </cell>
          <cell r="C1999" t="str">
            <v>MN</v>
          </cell>
          <cell r="D1999" t="str">
            <v>Municipal</v>
          </cell>
          <cell r="E1999">
            <v>2.2967907122860173E-2</v>
          </cell>
          <cell r="F1999">
            <v>0</v>
          </cell>
          <cell r="G1999">
            <v>0</v>
          </cell>
          <cell r="H1999">
            <v>967.38159891747875</v>
          </cell>
          <cell r="I1999">
            <v>11.608880937499999</v>
          </cell>
          <cell r="J1999">
            <v>0</v>
          </cell>
          <cell r="K1999">
            <v>0</v>
          </cell>
          <cell r="L1999">
            <v>0</v>
          </cell>
          <cell r="M1999">
            <v>0</v>
          </cell>
          <cell r="N1999">
            <v>1.2536857682308215E-2</v>
          </cell>
          <cell r="O1999">
            <v>11981.528940002068</v>
          </cell>
          <cell r="P1999">
            <v>33279.169019389883</v>
          </cell>
          <cell r="Q1999">
            <v>51245.754811554769</v>
          </cell>
          <cell r="R1999">
            <v>66143.204349936845</v>
          </cell>
          <cell r="S1999">
            <v>143255.49338496043</v>
          </cell>
          <cell r="T1999">
            <v>1002.6911928465606</v>
          </cell>
          <cell r="U1999">
            <v>1146.4909026308117</v>
          </cell>
          <cell r="V1999">
            <v>1225.4476231482008</v>
          </cell>
          <cell r="W1999">
            <v>1263.1292576141723</v>
          </cell>
          <cell r="X1999">
            <v>1334.2875029004849</v>
          </cell>
          <cell r="Y1999">
            <v>545.71992702298064</v>
          </cell>
          <cell r="Z1999">
            <v>666.75291815025491</v>
          </cell>
          <cell r="AA1999">
            <v>689.64581898992185</v>
          </cell>
          <cell r="AB1999">
            <v>710.6779524925937</v>
          </cell>
          <cell r="AC1999">
            <v>735.66948305813389</v>
          </cell>
          <cell r="AD1999">
            <v>62.025741976464893</v>
          </cell>
          <cell r="AE1999">
            <v>76.482228122269731</v>
          </cell>
          <cell r="AF1999">
            <v>75.491563767925797</v>
          </cell>
          <cell r="AG1999">
            <v>72.561979653765718</v>
          </cell>
          <cell r="AH1999">
            <v>50.170951737423927</v>
          </cell>
        </row>
        <row r="2000">
          <cell r="B2000">
            <v>11332</v>
          </cell>
          <cell r="C2000" t="str">
            <v>MN</v>
          </cell>
          <cell r="D2000" t="str">
            <v>Municipal</v>
          </cell>
          <cell r="E2000">
            <v>2.2967907122860173E-2</v>
          </cell>
          <cell r="F2000">
            <v>0</v>
          </cell>
          <cell r="G2000">
            <v>0</v>
          </cell>
          <cell r="H2000">
            <v>967.38159891747875</v>
          </cell>
          <cell r="I2000">
            <v>11.608880937499999</v>
          </cell>
          <cell r="J2000">
            <v>0</v>
          </cell>
          <cell r="K2000">
            <v>0</v>
          </cell>
          <cell r="L2000">
            <v>0</v>
          </cell>
          <cell r="M2000">
            <v>0</v>
          </cell>
          <cell r="N2000">
            <v>1.2536857682308215E-2</v>
          </cell>
          <cell r="O2000">
            <v>11981.528940002068</v>
          </cell>
          <cell r="P2000">
            <v>33279.169019389883</v>
          </cell>
          <cell r="Q2000">
            <v>51245.754811554769</v>
          </cell>
          <cell r="R2000">
            <v>66143.204349936845</v>
          </cell>
          <cell r="S2000">
            <v>143255.49338496043</v>
          </cell>
          <cell r="T2000">
            <v>1002.6911928465606</v>
          </cell>
          <cell r="U2000">
            <v>1146.4909026308117</v>
          </cell>
          <cell r="V2000">
            <v>1225.4476231482008</v>
          </cell>
          <cell r="W2000">
            <v>1263.1292576141723</v>
          </cell>
          <cell r="X2000">
            <v>1334.2875029004849</v>
          </cell>
          <cell r="Y2000">
            <v>545.71992702298064</v>
          </cell>
          <cell r="Z2000">
            <v>666.75291815025491</v>
          </cell>
          <cell r="AA2000">
            <v>689.64581898992185</v>
          </cell>
          <cell r="AB2000">
            <v>710.6779524925937</v>
          </cell>
          <cell r="AC2000">
            <v>735.66948305813389</v>
          </cell>
          <cell r="AD2000">
            <v>62.025741976464893</v>
          </cell>
          <cell r="AE2000">
            <v>76.482228122269731</v>
          </cell>
          <cell r="AF2000">
            <v>75.491563767925797</v>
          </cell>
          <cell r="AG2000">
            <v>72.561979653765718</v>
          </cell>
          <cell r="AH2000">
            <v>50.170951737423927</v>
          </cell>
        </row>
        <row r="2001">
          <cell r="B2001">
            <v>11424</v>
          </cell>
          <cell r="C2001" t="str">
            <v>MN</v>
          </cell>
          <cell r="D2001" t="str">
            <v>Municipal</v>
          </cell>
          <cell r="E2001">
            <v>2.2967907122860173E-2</v>
          </cell>
          <cell r="F2001">
            <v>0</v>
          </cell>
          <cell r="G2001">
            <v>0</v>
          </cell>
          <cell r="H2001">
            <v>967.38159891747875</v>
          </cell>
          <cell r="I2001">
            <v>11.608880937499999</v>
          </cell>
          <cell r="J2001">
            <v>0</v>
          </cell>
          <cell r="K2001">
            <v>0</v>
          </cell>
          <cell r="L2001">
            <v>0</v>
          </cell>
          <cell r="M2001">
            <v>0</v>
          </cell>
          <cell r="N2001">
            <v>1.2536857682308215E-2</v>
          </cell>
          <cell r="O2001">
            <v>11981.528940002068</v>
          </cell>
          <cell r="P2001">
            <v>33279.169019389883</v>
          </cell>
          <cell r="Q2001">
            <v>51245.754811554769</v>
          </cell>
          <cell r="R2001">
            <v>66143.204349936845</v>
          </cell>
          <cell r="S2001">
            <v>143255.49338496043</v>
          </cell>
          <cell r="T2001">
            <v>1002.6911928465606</v>
          </cell>
          <cell r="U2001">
            <v>1146.4909026308117</v>
          </cell>
          <cell r="V2001">
            <v>1225.4476231482008</v>
          </cell>
          <cell r="W2001">
            <v>1263.1292576141723</v>
          </cell>
          <cell r="X2001">
            <v>1334.2875029004849</v>
          </cell>
          <cell r="Y2001">
            <v>545.71992702298064</v>
          </cell>
          <cell r="Z2001">
            <v>666.75291815025491</v>
          </cell>
          <cell r="AA2001">
            <v>689.64581898992185</v>
          </cell>
          <cell r="AB2001">
            <v>710.6779524925937</v>
          </cell>
          <cell r="AC2001">
            <v>735.66948305813389</v>
          </cell>
          <cell r="AD2001">
            <v>62.025741976464893</v>
          </cell>
          <cell r="AE2001">
            <v>76.482228122269731</v>
          </cell>
          <cell r="AF2001">
            <v>75.491563767925797</v>
          </cell>
          <cell r="AG2001">
            <v>72.561979653765718</v>
          </cell>
          <cell r="AH2001">
            <v>50.170951737423927</v>
          </cell>
        </row>
        <row r="2002">
          <cell r="B2002">
            <v>29305</v>
          </cell>
          <cell r="C2002" t="str">
            <v>MN</v>
          </cell>
          <cell r="D2002" t="str">
            <v>Municipal</v>
          </cell>
          <cell r="E2002">
            <v>2.2967907122860173E-2</v>
          </cell>
          <cell r="F2002">
            <v>0</v>
          </cell>
          <cell r="G2002">
            <v>0</v>
          </cell>
          <cell r="H2002">
            <v>967.38159891747875</v>
          </cell>
          <cell r="I2002">
            <v>11.608880937499999</v>
          </cell>
          <cell r="J2002">
            <v>0</v>
          </cell>
          <cell r="K2002">
            <v>0</v>
          </cell>
          <cell r="L2002">
            <v>0</v>
          </cell>
          <cell r="M2002">
            <v>0</v>
          </cell>
          <cell r="N2002">
            <v>1.2536857682308215E-2</v>
          </cell>
          <cell r="O2002">
            <v>11981.528940002068</v>
          </cell>
          <cell r="P2002">
            <v>33279.169019389883</v>
          </cell>
          <cell r="Q2002">
            <v>51245.754811554769</v>
          </cell>
          <cell r="R2002">
            <v>66143.204349936845</v>
          </cell>
          <cell r="S2002">
            <v>143255.49338496043</v>
          </cell>
          <cell r="T2002">
            <v>1002.6911928465606</v>
          </cell>
          <cell r="U2002">
            <v>1146.4909026308117</v>
          </cell>
          <cell r="V2002">
            <v>1225.4476231482008</v>
          </cell>
          <cell r="W2002">
            <v>1263.1292576141723</v>
          </cell>
          <cell r="X2002">
            <v>1334.2875029004849</v>
          </cell>
          <cell r="Y2002">
            <v>545.71992702298064</v>
          </cell>
          <cell r="Z2002">
            <v>666.75291815025491</v>
          </cell>
          <cell r="AA2002">
            <v>689.64581898992185</v>
          </cell>
          <cell r="AB2002">
            <v>710.6779524925937</v>
          </cell>
          <cell r="AC2002">
            <v>735.66948305813389</v>
          </cell>
          <cell r="AD2002">
            <v>62.025741976464893</v>
          </cell>
          <cell r="AE2002">
            <v>76.482228122269731</v>
          </cell>
          <cell r="AF2002">
            <v>75.491563767925797</v>
          </cell>
          <cell r="AG2002">
            <v>72.561979653765718</v>
          </cell>
          <cell r="AH2002">
            <v>50.170951737423927</v>
          </cell>
        </row>
        <row r="2003">
          <cell r="B2003">
            <v>11482</v>
          </cell>
          <cell r="C2003" t="str">
            <v>MN</v>
          </cell>
          <cell r="D2003" t="str">
            <v>Municipal</v>
          </cell>
          <cell r="E2003">
            <v>2.2967907122860173E-2</v>
          </cell>
          <cell r="F2003">
            <v>0</v>
          </cell>
          <cell r="G2003">
            <v>0</v>
          </cell>
          <cell r="H2003">
            <v>967.38159891747875</v>
          </cell>
          <cell r="I2003">
            <v>11.608880937499999</v>
          </cell>
          <cell r="J2003">
            <v>0</v>
          </cell>
          <cell r="K2003">
            <v>0</v>
          </cell>
          <cell r="L2003">
            <v>0</v>
          </cell>
          <cell r="M2003">
            <v>0</v>
          </cell>
          <cell r="N2003">
            <v>1.2536857682308215E-2</v>
          </cell>
          <cell r="O2003">
            <v>11981.528940002068</v>
          </cell>
          <cell r="P2003">
            <v>33279.169019389883</v>
          </cell>
          <cell r="Q2003">
            <v>51245.754811554769</v>
          </cell>
          <cell r="R2003">
            <v>66143.204349936845</v>
          </cell>
          <cell r="S2003">
            <v>143255.49338496043</v>
          </cell>
          <cell r="T2003">
            <v>1002.6911928465606</v>
          </cell>
          <cell r="U2003">
            <v>1146.4909026308117</v>
          </cell>
          <cell r="V2003">
            <v>1225.4476231482008</v>
          </cell>
          <cell r="W2003">
            <v>1263.1292576141723</v>
          </cell>
          <cell r="X2003">
            <v>1334.2875029004849</v>
          </cell>
          <cell r="Y2003">
            <v>545.71992702298064</v>
          </cell>
          <cell r="Z2003">
            <v>666.75291815025491</v>
          </cell>
          <cell r="AA2003">
            <v>689.64581898992185</v>
          </cell>
          <cell r="AB2003">
            <v>710.6779524925937</v>
          </cell>
          <cell r="AC2003">
            <v>735.66948305813389</v>
          </cell>
          <cell r="AD2003">
            <v>62.025741976464893</v>
          </cell>
          <cell r="AE2003">
            <v>76.482228122269731</v>
          </cell>
          <cell r="AF2003">
            <v>75.491563767925797</v>
          </cell>
          <cell r="AG2003">
            <v>72.561979653765718</v>
          </cell>
          <cell r="AH2003">
            <v>50.170951737423927</v>
          </cell>
        </row>
        <row r="2004">
          <cell r="B2004">
            <v>11731</v>
          </cell>
          <cell r="C2004" t="str">
            <v>MN</v>
          </cell>
          <cell r="D2004" t="str">
            <v>Municipal</v>
          </cell>
          <cell r="E2004">
            <v>2.2967907122860173E-2</v>
          </cell>
          <cell r="F2004">
            <v>1</v>
          </cell>
          <cell r="G2004">
            <v>10841.016652059598</v>
          </cell>
          <cell r="H2004">
            <v>10841.016652059598</v>
          </cell>
          <cell r="I2004">
            <v>11.608880937499999</v>
          </cell>
          <cell r="J2004">
            <v>5822.6</v>
          </cell>
          <cell r="K2004">
            <v>61848</v>
          </cell>
          <cell r="L2004">
            <v>5705</v>
          </cell>
          <cell r="M2004">
            <v>8.1293752603459293E-2</v>
          </cell>
          <cell r="N2004">
            <v>8.1293752603459293E-2</v>
          </cell>
          <cell r="O2004">
            <v>11981.528940002068</v>
          </cell>
          <cell r="P2004">
            <v>33279.169019389883</v>
          </cell>
          <cell r="Q2004">
            <v>51245.754811554769</v>
          </cell>
          <cell r="R2004">
            <v>66143.204349936845</v>
          </cell>
          <cell r="S2004">
            <v>143255.49338496043</v>
          </cell>
          <cell r="T2004">
            <v>1002.6911928465606</v>
          </cell>
          <cell r="U2004">
            <v>1146.4909026308117</v>
          </cell>
          <cell r="V2004">
            <v>1225.4476231482008</v>
          </cell>
          <cell r="W2004">
            <v>1263.1292576141723</v>
          </cell>
          <cell r="X2004">
            <v>1334.2875029004849</v>
          </cell>
          <cell r="Y2004">
            <v>545.71992702298064</v>
          </cell>
          <cell r="Z2004">
            <v>666.75291815025491</v>
          </cell>
          <cell r="AA2004">
            <v>689.64581898992185</v>
          </cell>
          <cell r="AB2004">
            <v>710.6779524925937</v>
          </cell>
          <cell r="AC2004">
            <v>735.66948305813389</v>
          </cell>
          <cell r="AD2004">
            <v>62.025741976464893</v>
          </cell>
          <cell r="AE2004">
            <v>76.482228122269731</v>
          </cell>
          <cell r="AF2004">
            <v>75.491563767925797</v>
          </cell>
          <cell r="AG2004">
            <v>72.561979653765718</v>
          </cell>
          <cell r="AH2004">
            <v>50.170951737423927</v>
          </cell>
        </row>
        <row r="2005">
          <cell r="B2005">
            <v>12894</v>
          </cell>
          <cell r="C2005" t="str">
            <v>MN</v>
          </cell>
          <cell r="D2005" t="str">
            <v>Municipal</v>
          </cell>
          <cell r="E2005">
            <v>0.20836845802599227</v>
          </cell>
          <cell r="F2005">
            <v>1</v>
          </cell>
          <cell r="G2005">
            <v>10379.466560960416</v>
          </cell>
          <cell r="H2005">
            <v>10379.466560960416</v>
          </cell>
          <cell r="I2005">
            <v>11.608880937499999</v>
          </cell>
          <cell r="J2005">
            <v>19742.099999999999</v>
          </cell>
          <cell r="K2005">
            <v>183291</v>
          </cell>
          <cell r="L2005">
            <v>17659</v>
          </cell>
          <cell r="M2005">
            <v>9.4287691475829424E-2</v>
          </cell>
          <cell r="N2005">
            <v>9.4287691475829424E-2</v>
          </cell>
          <cell r="O2005">
            <v>11981.528940002068</v>
          </cell>
          <cell r="P2005">
            <v>33279.169019389883</v>
          </cell>
          <cell r="Q2005">
            <v>51245.754811554769</v>
          </cell>
          <cell r="R2005">
            <v>66143.204349936845</v>
          </cell>
          <cell r="S2005">
            <v>143255.49338496043</v>
          </cell>
          <cell r="T2005">
            <v>1002.6911928465606</v>
          </cell>
          <cell r="U2005">
            <v>1146.4909026308117</v>
          </cell>
          <cell r="V2005">
            <v>1225.4476231482008</v>
          </cell>
          <cell r="W2005">
            <v>1263.1292576141723</v>
          </cell>
          <cell r="X2005">
            <v>1334.2875029004849</v>
          </cell>
          <cell r="Y2005">
            <v>545.71992702298064</v>
          </cell>
          <cell r="Z2005">
            <v>666.75291815025491</v>
          </cell>
          <cell r="AA2005">
            <v>689.64581898992185</v>
          </cell>
          <cell r="AB2005">
            <v>710.6779524925937</v>
          </cell>
          <cell r="AC2005">
            <v>735.66948305813389</v>
          </cell>
          <cell r="AD2005">
            <v>62.025741976464893</v>
          </cell>
          <cell r="AE2005">
            <v>76.482228122269731</v>
          </cell>
          <cell r="AF2005">
            <v>75.491563767925797</v>
          </cell>
          <cell r="AG2005">
            <v>72.561979653765718</v>
          </cell>
          <cell r="AH2005">
            <v>50.170951737423927</v>
          </cell>
        </row>
        <row r="2006">
          <cell r="B2006">
            <v>12900</v>
          </cell>
          <cell r="C2006" t="str">
            <v>MN</v>
          </cell>
          <cell r="D2006" t="str">
            <v>Municipal</v>
          </cell>
          <cell r="E2006">
            <v>2.2967907122860173E-2</v>
          </cell>
          <cell r="F2006">
            <v>0</v>
          </cell>
          <cell r="G2006">
            <v>0</v>
          </cell>
          <cell r="H2006">
            <v>967.38159891747875</v>
          </cell>
          <cell r="I2006">
            <v>11.608880937499999</v>
          </cell>
          <cell r="J2006">
            <v>0</v>
          </cell>
          <cell r="K2006">
            <v>0</v>
          </cell>
          <cell r="L2006">
            <v>0</v>
          </cell>
          <cell r="M2006">
            <v>0</v>
          </cell>
          <cell r="N2006">
            <v>1.2536857682308215E-2</v>
          </cell>
          <cell r="O2006">
            <v>11981.528940002068</v>
          </cell>
          <cell r="P2006">
            <v>33279.169019389883</v>
          </cell>
          <cell r="Q2006">
            <v>51245.754811554769</v>
          </cell>
          <cell r="R2006">
            <v>66143.204349936845</v>
          </cell>
          <cell r="S2006">
            <v>143255.49338496043</v>
          </cell>
          <cell r="T2006">
            <v>1002.6911928465606</v>
          </cell>
          <cell r="U2006">
            <v>1146.4909026308117</v>
          </cell>
          <cell r="V2006">
            <v>1225.4476231482008</v>
          </cell>
          <cell r="W2006">
            <v>1263.1292576141723</v>
          </cell>
          <cell r="X2006">
            <v>1334.2875029004849</v>
          </cell>
          <cell r="Y2006">
            <v>545.71992702298064</v>
          </cell>
          <cell r="Z2006">
            <v>666.75291815025491</v>
          </cell>
          <cell r="AA2006">
            <v>689.64581898992185</v>
          </cell>
          <cell r="AB2006">
            <v>710.6779524925937</v>
          </cell>
          <cell r="AC2006">
            <v>735.66948305813389</v>
          </cell>
          <cell r="AD2006">
            <v>62.025741976464893</v>
          </cell>
          <cell r="AE2006">
            <v>76.482228122269731</v>
          </cell>
          <cell r="AF2006">
            <v>75.491563767925797</v>
          </cell>
          <cell r="AG2006">
            <v>72.561979653765718</v>
          </cell>
          <cell r="AH2006">
            <v>50.170951737423927</v>
          </cell>
        </row>
        <row r="2007">
          <cell r="B2007">
            <v>13048</v>
          </cell>
          <cell r="C2007" t="str">
            <v>MN</v>
          </cell>
          <cell r="D2007" t="str">
            <v>Municipal</v>
          </cell>
          <cell r="E2007">
            <v>2.2967907122860173E-2</v>
          </cell>
          <cell r="F2007">
            <v>0</v>
          </cell>
          <cell r="G2007">
            <v>0</v>
          </cell>
          <cell r="H2007">
            <v>967.38159891747875</v>
          </cell>
          <cell r="I2007">
            <v>11.608880937499999</v>
          </cell>
          <cell r="J2007">
            <v>0</v>
          </cell>
          <cell r="K2007">
            <v>0</v>
          </cell>
          <cell r="L2007">
            <v>0</v>
          </cell>
          <cell r="M2007">
            <v>0</v>
          </cell>
          <cell r="N2007">
            <v>1.2536857682308215E-2</v>
          </cell>
          <cell r="O2007">
            <v>11981.528940002068</v>
          </cell>
          <cell r="P2007">
            <v>33279.169019389883</v>
          </cell>
          <cell r="Q2007">
            <v>51245.754811554769</v>
          </cell>
          <cell r="R2007">
            <v>66143.204349936845</v>
          </cell>
          <cell r="S2007">
            <v>143255.49338496043</v>
          </cell>
          <cell r="T2007">
            <v>1002.6911928465606</v>
          </cell>
          <cell r="U2007">
            <v>1146.4909026308117</v>
          </cell>
          <cell r="V2007">
            <v>1225.4476231482008</v>
          </cell>
          <cell r="W2007">
            <v>1263.1292576141723</v>
          </cell>
          <cell r="X2007">
            <v>1334.2875029004849</v>
          </cell>
          <cell r="Y2007">
            <v>545.71992702298064</v>
          </cell>
          <cell r="Z2007">
            <v>666.75291815025491</v>
          </cell>
          <cell r="AA2007">
            <v>689.64581898992185</v>
          </cell>
          <cell r="AB2007">
            <v>710.6779524925937</v>
          </cell>
          <cell r="AC2007">
            <v>735.66948305813389</v>
          </cell>
          <cell r="AD2007">
            <v>62.025741976464893</v>
          </cell>
          <cell r="AE2007">
            <v>76.482228122269731</v>
          </cell>
          <cell r="AF2007">
            <v>75.491563767925797</v>
          </cell>
          <cell r="AG2007">
            <v>72.561979653765718</v>
          </cell>
          <cell r="AH2007">
            <v>50.170951737423927</v>
          </cell>
        </row>
        <row r="2008">
          <cell r="B2008">
            <v>13219</v>
          </cell>
          <cell r="C2008" t="str">
            <v>MN</v>
          </cell>
          <cell r="D2008" t="str">
            <v>Municipal</v>
          </cell>
          <cell r="E2008">
            <v>2.2967907122860173E-2</v>
          </cell>
          <cell r="F2008">
            <v>0</v>
          </cell>
          <cell r="G2008">
            <v>0</v>
          </cell>
          <cell r="H2008">
            <v>967.38159891747875</v>
          </cell>
          <cell r="I2008">
            <v>11.608880937499999</v>
          </cell>
          <cell r="J2008">
            <v>0</v>
          </cell>
          <cell r="K2008">
            <v>0</v>
          </cell>
          <cell r="L2008">
            <v>0</v>
          </cell>
          <cell r="M2008">
            <v>0</v>
          </cell>
          <cell r="N2008">
            <v>1.2536857682308215E-2</v>
          </cell>
          <cell r="O2008">
            <v>11981.528940002068</v>
          </cell>
          <cell r="P2008">
            <v>33279.169019389883</v>
          </cell>
          <cell r="Q2008">
            <v>51245.754811554769</v>
          </cell>
          <cell r="R2008">
            <v>66143.204349936845</v>
          </cell>
          <cell r="S2008">
            <v>143255.49338496043</v>
          </cell>
          <cell r="T2008">
            <v>1002.6911928465606</v>
          </cell>
          <cell r="U2008">
            <v>1146.4909026308117</v>
          </cell>
          <cell r="V2008">
            <v>1225.4476231482008</v>
          </cell>
          <cell r="W2008">
            <v>1263.1292576141723</v>
          </cell>
          <cell r="X2008">
            <v>1334.2875029004849</v>
          </cell>
          <cell r="Y2008">
            <v>545.71992702298064</v>
          </cell>
          <cell r="Z2008">
            <v>666.75291815025491</v>
          </cell>
          <cell r="AA2008">
            <v>689.64581898992185</v>
          </cell>
          <cell r="AB2008">
            <v>710.6779524925937</v>
          </cell>
          <cell r="AC2008">
            <v>735.66948305813389</v>
          </cell>
          <cell r="AD2008">
            <v>62.025741976464893</v>
          </cell>
          <cell r="AE2008">
            <v>76.482228122269731</v>
          </cell>
          <cell r="AF2008">
            <v>75.491563767925797</v>
          </cell>
          <cell r="AG2008">
            <v>72.561979653765718</v>
          </cell>
          <cell r="AH2008">
            <v>50.170951737423927</v>
          </cell>
        </row>
        <row r="2009">
          <cell r="B2009">
            <v>13495</v>
          </cell>
          <cell r="C2009" t="str">
            <v>MN</v>
          </cell>
          <cell r="D2009" t="str">
            <v>Municipal</v>
          </cell>
          <cell r="E2009">
            <v>2.2967907122860173E-2</v>
          </cell>
          <cell r="F2009">
            <v>0</v>
          </cell>
          <cell r="G2009">
            <v>0</v>
          </cell>
          <cell r="H2009">
            <v>967.38159891747875</v>
          </cell>
          <cell r="I2009">
            <v>11.608880937499999</v>
          </cell>
          <cell r="J2009">
            <v>0</v>
          </cell>
          <cell r="K2009">
            <v>0</v>
          </cell>
          <cell r="L2009">
            <v>0</v>
          </cell>
          <cell r="M2009">
            <v>0</v>
          </cell>
          <cell r="N2009">
            <v>1.2536857682308215E-2</v>
          </cell>
          <cell r="O2009">
            <v>11981.528940002068</v>
          </cell>
          <cell r="P2009">
            <v>33279.169019389883</v>
          </cell>
          <cell r="Q2009">
            <v>51245.754811554769</v>
          </cell>
          <cell r="R2009">
            <v>66143.204349936845</v>
          </cell>
          <cell r="S2009">
            <v>143255.49338496043</v>
          </cell>
          <cell r="T2009">
            <v>1002.6911928465606</v>
          </cell>
          <cell r="U2009">
            <v>1146.4909026308117</v>
          </cell>
          <cell r="V2009">
            <v>1225.4476231482008</v>
          </cell>
          <cell r="W2009">
            <v>1263.1292576141723</v>
          </cell>
          <cell r="X2009">
            <v>1334.2875029004849</v>
          </cell>
          <cell r="Y2009">
            <v>545.71992702298064</v>
          </cell>
          <cell r="Z2009">
            <v>666.75291815025491</v>
          </cell>
          <cell r="AA2009">
            <v>689.64581898992185</v>
          </cell>
          <cell r="AB2009">
            <v>710.6779524925937</v>
          </cell>
          <cell r="AC2009">
            <v>735.66948305813389</v>
          </cell>
          <cell r="AD2009">
            <v>62.025741976464893</v>
          </cell>
          <cell r="AE2009">
            <v>76.482228122269731</v>
          </cell>
          <cell r="AF2009">
            <v>75.491563767925797</v>
          </cell>
          <cell r="AG2009">
            <v>72.561979653765718</v>
          </cell>
          <cell r="AH2009">
            <v>50.170951737423927</v>
          </cell>
        </row>
        <row r="2010">
          <cell r="B2010">
            <v>13465</v>
          </cell>
          <cell r="C2010" t="str">
            <v>MN</v>
          </cell>
          <cell r="D2010" t="str">
            <v>Municipal</v>
          </cell>
          <cell r="E2010">
            <v>2.2967907122860173E-2</v>
          </cell>
          <cell r="F2010">
            <v>0</v>
          </cell>
          <cell r="G2010">
            <v>0</v>
          </cell>
          <cell r="H2010">
            <v>967.38159891747875</v>
          </cell>
          <cell r="I2010">
            <v>11.608880937499999</v>
          </cell>
          <cell r="J2010">
            <v>0</v>
          </cell>
          <cell r="K2010">
            <v>0</v>
          </cell>
          <cell r="L2010">
            <v>0</v>
          </cell>
          <cell r="M2010">
            <v>0</v>
          </cell>
          <cell r="N2010">
            <v>1.2536857682308215E-2</v>
          </cell>
          <cell r="O2010">
            <v>11981.528940002068</v>
          </cell>
          <cell r="P2010">
            <v>33279.169019389883</v>
          </cell>
          <cell r="Q2010">
            <v>51245.754811554769</v>
          </cell>
          <cell r="R2010">
            <v>66143.204349936845</v>
          </cell>
          <cell r="S2010">
            <v>143255.49338496043</v>
          </cell>
          <cell r="T2010">
            <v>1002.6911928465606</v>
          </cell>
          <cell r="U2010">
            <v>1146.4909026308117</v>
          </cell>
          <cell r="V2010">
            <v>1225.4476231482008</v>
          </cell>
          <cell r="W2010">
            <v>1263.1292576141723</v>
          </cell>
          <cell r="X2010">
            <v>1334.2875029004849</v>
          </cell>
          <cell r="Y2010">
            <v>545.71992702298064</v>
          </cell>
          <cell r="Z2010">
            <v>666.75291815025491</v>
          </cell>
          <cell r="AA2010">
            <v>689.64581898992185</v>
          </cell>
          <cell r="AB2010">
            <v>710.6779524925937</v>
          </cell>
          <cell r="AC2010">
            <v>735.66948305813389</v>
          </cell>
          <cell r="AD2010">
            <v>62.025741976464893</v>
          </cell>
          <cell r="AE2010">
            <v>76.482228122269731</v>
          </cell>
          <cell r="AF2010">
            <v>75.491563767925797</v>
          </cell>
          <cell r="AG2010">
            <v>72.561979653765718</v>
          </cell>
          <cell r="AH2010">
            <v>50.170951737423927</v>
          </cell>
        </row>
        <row r="2011">
          <cell r="B2011">
            <v>13730</v>
          </cell>
          <cell r="C2011" t="str">
            <v>MN</v>
          </cell>
          <cell r="D2011" t="str">
            <v>Municipal</v>
          </cell>
          <cell r="E2011">
            <v>2.2967907122860173E-2</v>
          </cell>
          <cell r="F2011">
            <v>0</v>
          </cell>
          <cell r="G2011">
            <v>0</v>
          </cell>
          <cell r="H2011">
            <v>967.38159891747875</v>
          </cell>
          <cell r="I2011">
            <v>11.608880937499999</v>
          </cell>
          <cell r="J2011">
            <v>0</v>
          </cell>
          <cell r="K2011">
            <v>0</v>
          </cell>
          <cell r="L2011">
            <v>0</v>
          </cell>
          <cell r="M2011">
            <v>0</v>
          </cell>
          <cell r="N2011">
            <v>1.2536857682308215E-2</v>
          </cell>
          <cell r="O2011">
            <v>11981.528940002068</v>
          </cell>
          <cell r="P2011">
            <v>33279.169019389883</v>
          </cell>
          <cell r="Q2011">
            <v>51245.754811554769</v>
          </cell>
          <cell r="R2011">
            <v>66143.204349936845</v>
          </cell>
          <cell r="S2011">
            <v>143255.49338496043</v>
          </cell>
          <cell r="T2011">
            <v>1002.6911928465606</v>
          </cell>
          <cell r="U2011">
            <v>1146.4909026308117</v>
          </cell>
          <cell r="V2011">
            <v>1225.4476231482008</v>
          </cell>
          <cell r="W2011">
            <v>1263.1292576141723</v>
          </cell>
          <cell r="X2011">
            <v>1334.2875029004849</v>
          </cell>
          <cell r="Y2011">
            <v>545.71992702298064</v>
          </cell>
          <cell r="Z2011">
            <v>666.75291815025491</v>
          </cell>
          <cell r="AA2011">
            <v>689.64581898992185</v>
          </cell>
          <cell r="AB2011">
            <v>710.6779524925937</v>
          </cell>
          <cell r="AC2011">
            <v>735.66948305813389</v>
          </cell>
          <cell r="AD2011">
            <v>62.025741976464893</v>
          </cell>
          <cell r="AE2011">
            <v>76.482228122269731</v>
          </cell>
          <cell r="AF2011">
            <v>75.491563767925797</v>
          </cell>
          <cell r="AG2011">
            <v>72.561979653765718</v>
          </cell>
          <cell r="AH2011">
            <v>50.170951737423927</v>
          </cell>
        </row>
        <row r="2012">
          <cell r="B2012">
            <v>14107</v>
          </cell>
          <cell r="C2012" t="str">
            <v>MN</v>
          </cell>
          <cell r="D2012" t="str">
            <v>Municipal</v>
          </cell>
          <cell r="E2012">
            <v>2.2967907122860173E-2</v>
          </cell>
          <cell r="F2012">
            <v>0</v>
          </cell>
          <cell r="G2012">
            <v>0</v>
          </cell>
          <cell r="H2012">
            <v>967.38159891747875</v>
          </cell>
          <cell r="I2012">
            <v>11.608880937499999</v>
          </cell>
          <cell r="J2012">
            <v>0</v>
          </cell>
          <cell r="K2012">
            <v>0</v>
          </cell>
          <cell r="L2012">
            <v>0</v>
          </cell>
          <cell r="M2012">
            <v>0</v>
          </cell>
          <cell r="N2012">
            <v>1.2536857682308215E-2</v>
          </cell>
          <cell r="O2012">
            <v>11981.528940002068</v>
          </cell>
          <cell r="P2012">
            <v>33279.169019389883</v>
          </cell>
          <cell r="Q2012">
            <v>51245.754811554769</v>
          </cell>
          <cell r="R2012">
            <v>66143.204349936845</v>
          </cell>
          <cell r="S2012">
            <v>143255.49338496043</v>
          </cell>
          <cell r="T2012">
            <v>1002.6911928465606</v>
          </cell>
          <cell r="U2012">
            <v>1146.4909026308117</v>
          </cell>
          <cell r="V2012">
            <v>1225.4476231482008</v>
          </cell>
          <cell r="W2012">
            <v>1263.1292576141723</v>
          </cell>
          <cell r="X2012">
            <v>1334.2875029004849</v>
          </cell>
          <cell r="Y2012">
            <v>545.71992702298064</v>
          </cell>
          <cell r="Z2012">
            <v>666.75291815025491</v>
          </cell>
          <cell r="AA2012">
            <v>689.64581898992185</v>
          </cell>
          <cell r="AB2012">
            <v>710.6779524925937</v>
          </cell>
          <cell r="AC2012">
            <v>735.66948305813389</v>
          </cell>
          <cell r="AD2012">
            <v>62.025741976464893</v>
          </cell>
          <cell r="AE2012">
            <v>76.482228122269731</v>
          </cell>
          <cell r="AF2012">
            <v>75.491563767925797</v>
          </cell>
          <cell r="AG2012">
            <v>72.561979653765718</v>
          </cell>
          <cell r="AH2012">
            <v>50.170951737423927</v>
          </cell>
        </row>
        <row r="2013">
          <cell r="B2013">
            <v>14196</v>
          </cell>
          <cell r="C2013" t="str">
            <v>MN</v>
          </cell>
          <cell r="D2013" t="str">
            <v>Municipal</v>
          </cell>
          <cell r="E2013">
            <v>2.2967907122860173E-2</v>
          </cell>
          <cell r="F2013">
            <v>0</v>
          </cell>
          <cell r="G2013">
            <v>0</v>
          </cell>
          <cell r="H2013">
            <v>967.38159891747875</v>
          </cell>
          <cell r="I2013">
            <v>11.608880937499999</v>
          </cell>
          <cell r="J2013">
            <v>0</v>
          </cell>
          <cell r="K2013">
            <v>0</v>
          </cell>
          <cell r="L2013">
            <v>0</v>
          </cell>
          <cell r="M2013">
            <v>0</v>
          </cell>
          <cell r="N2013">
            <v>1.2536857682308215E-2</v>
          </cell>
          <cell r="O2013">
            <v>11981.528940002068</v>
          </cell>
          <cell r="P2013">
            <v>33279.169019389883</v>
          </cell>
          <cell r="Q2013">
            <v>51245.754811554769</v>
          </cell>
          <cell r="R2013">
            <v>66143.204349936845</v>
          </cell>
          <cell r="S2013">
            <v>143255.49338496043</v>
          </cell>
          <cell r="T2013">
            <v>1002.6911928465606</v>
          </cell>
          <cell r="U2013">
            <v>1146.4909026308117</v>
          </cell>
          <cell r="V2013">
            <v>1225.4476231482008</v>
          </cell>
          <cell r="W2013">
            <v>1263.1292576141723</v>
          </cell>
          <cell r="X2013">
            <v>1334.2875029004849</v>
          </cell>
          <cell r="Y2013">
            <v>545.71992702298064</v>
          </cell>
          <cell r="Z2013">
            <v>666.75291815025491</v>
          </cell>
          <cell r="AA2013">
            <v>689.64581898992185</v>
          </cell>
          <cell r="AB2013">
            <v>710.6779524925937</v>
          </cell>
          <cell r="AC2013">
            <v>735.66948305813389</v>
          </cell>
          <cell r="AD2013">
            <v>62.025741976464893</v>
          </cell>
          <cell r="AE2013">
            <v>76.482228122269731</v>
          </cell>
          <cell r="AF2013">
            <v>75.491563767925797</v>
          </cell>
          <cell r="AG2013">
            <v>72.561979653765718</v>
          </cell>
          <cell r="AH2013">
            <v>50.170951737423927</v>
          </cell>
        </row>
        <row r="2014">
          <cell r="B2014">
            <v>14841</v>
          </cell>
          <cell r="C2014" t="str">
            <v>MN</v>
          </cell>
          <cell r="D2014" t="str">
            <v>Municipal</v>
          </cell>
          <cell r="E2014">
            <v>2.2967907122860173E-2</v>
          </cell>
          <cell r="F2014">
            <v>0</v>
          </cell>
          <cell r="G2014">
            <v>0</v>
          </cell>
          <cell r="H2014">
            <v>967.38159891747875</v>
          </cell>
          <cell r="I2014">
            <v>11.608880937499999</v>
          </cell>
          <cell r="J2014">
            <v>0</v>
          </cell>
          <cell r="K2014">
            <v>0</v>
          </cell>
          <cell r="L2014">
            <v>0</v>
          </cell>
          <cell r="M2014">
            <v>0</v>
          </cell>
          <cell r="N2014">
            <v>1.2536857682308215E-2</v>
          </cell>
          <cell r="O2014">
            <v>11981.528940002068</v>
          </cell>
          <cell r="P2014">
            <v>33279.169019389883</v>
          </cell>
          <cell r="Q2014">
            <v>51245.754811554769</v>
          </cell>
          <cell r="R2014">
            <v>66143.204349936845</v>
          </cell>
          <cell r="S2014">
            <v>143255.49338496043</v>
          </cell>
          <cell r="T2014">
            <v>1002.6911928465606</v>
          </cell>
          <cell r="U2014">
            <v>1146.4909026308117</v>
          </cell>
          <cell r="V2014">
            <v>1225.4476231482008</v>
          </cell>
          <cell r="W2014">
            <v>1263.1292576141723</v>
          </cell>
          <cell r="X2014">
            <v>1334.2875029004849</v>
          </cell>
          <cell r="Y2014">
            <v>545.71992702298064</v>
          </cell>
          <cell r="Z2014">
            <v>666.75291815025491</v>
          </cell>
          <cell r="AA2014">
            <v>689.64581898992185</v>
          </cell>
          <cell r="AB2014">
            <v>710.6779524925937</v>
          </cell>
          <cell r="AC2014">
            <v>735.66948305813389</v>
          </cell>
          <cell r="AD2014">
            <v>62.025741976464893</v>
          </cell>
          <cell r="AE2014">
            <v>76.482228122269731</v>
          </cell>
          <cell r="AF2014">
            <v>75.491563767925797</v>
          </cell>
          <cell r="AG2014">
            <v>72.561979653765718</v>
          </cell>
          <cell r="AH2014">
            <v>50.170951737423927</v>
          </cell>
        </row>
        <row r="2015">
          <cell r="B2015">
            <v>15041</v>
          </cell>
          <cell r="C2015" t="str">
            <v>MN</v>
          </cell>
          <cell r="D2015" t="str">
            <v>Municipal</v>
          </cell>
          <cell r="E2015">
            <v>2.2967907122860173E-2</v>
          </cell>
          <cell r="F2015">
            <v>0</v>
          </cell>
          <cell r="G2015">
            <v>0</v>
          </cell>
          <cell r="H2015">
            <v>967.38159891747875</v>
          </cell>
          <cell r="I2015">
            <v>11.608880937499999</v>
          </cell>
          <cell r="J2015">
            <v>0</v>
          </cell>
          <cell r="K2015">
            <v>0</v>
          </cell>
          <cell r="L2015">
            <v>0</v>
          </cell>
          <cell r="M2015">
            <v>0</v>
          </cell>
          <cell r="N2015">
            <v>1.2536857682308215E-2</v>
          </cell>
          <cell r="O2015">
            <v>11981.528940002068</v>
          </cell>
          <cell r="P2015">
            <v>33279.169019389883</v>
          </cell>
          <cell r="Q2015">
            <v>51245.754811554769</v>
          </cell>
          <cell r="R2015">
            <v>66143.204349936845</v>
          </cell>
          <cell r="S2015">
            <v>143255.49338496043</v>
          </cell>
          <cell r="T2015">
            <v>1002.6911928465606</v>
          </cell>
          <cell r="U2015">
            <v>1146.4909026308117</v>
          </cell>
          <cell r="V2015">
            <v>1225.4476231482008</v>
          </cell>
          <cell r="W2015">
            <v>1263.1292576141723</v>
          </cell>
          <cell r="X2015">
            <v>1334.2875029004849</v>
          </cell>
          <cell r="Y2015">
            <v>545.71992702298064</v>
          </cell>
          <cell r="Z2015">
            <v>666.75291815025491</v>
          </cell>
          <cell r="AA2015">
            <v>689.64581898992185</v>
          </cell>
          <cell r="AB2015">
            <v>710.6779524925937</v>
          </cell>
          <cell r="AC2015">
            <v>735.66948305813389</v>
          </cell>
          <cell r="AD2015">
            <v>62.025741976464893</v>
          </cell>
          <cell r="AE2015">
            <v>76.482228122269731</v>
          </cell>
          <cell r="AF2015">
            <v>75.491563767925797</v>
          </cell>
          <cell r="AG2015">
            <v>72.561979653765718</v>
          </cell>
          <cell r="AH2015">
            <v>50.170951737423927</v>
          </cell>
        </row>
        <row r="2016">
          <cell r="B2016">
            <v>15665</v>
          </cell>
          <cell r="C2016" t="str">
            <v>MN</v>
          </cell>
          <cell r="D2016" t="str">
            <v>Municipal</v>
          </cell>
          <cell r="E2016">
            <v>2.2967907122860173E-2</v>
          </cell>
          <cell r="F2016">
            <v>0</v>
          </cell>
          <cell r="G2016">
            <v>0</v>
          </cell>
          <cell r="H2016">
            <v>967.38159891747875</v>
          </cell>
          <cell r="I2016">
            <v>11.608880937499999</v>
          </cell>
          <cell r="J2016">
            <v>0</v>
          </cell>
          <cell r="K2016">
            <v>0</v>
          </cell>
          <cell r="L2016">
            <v>0</v>
          </cell>
          <cell r="M2016">
            <v>0</v>
          </cell>
          <cell r="N2016">
            <v>1.2536857682308215E-2</v>
          </cell>
          <cell r="O2016">
            <v>11981.528940002068</v>
          </cell>
          <cell r="P2016">
            <v>33279.169019389883</v>
          </cell>
          <cell r="Q2016">
            <v>51245.754811554769</v>
          </cell>
          <cell r="R2016">
            <v>66143.204349936845</v>
          </cell>
          <cell r="S2016">
            <v>143255.49338496043</v>
          </cell>
          <cell r="T2016">
            <v>1002.6911928465606</v>
          </cell>
          <cell r="U2016">
            <v>1146.4909026308117</v>
          </cell>
          <cell r="V2016">
            <v>1225.4476231482008</v>
          </cell>
          <cell r="W2016">
            <v>1263.1292576141723</v>
          </cell>
          <cell r="X2016">
            <v>1334.2875029004849</v>
          </cell>
          <cell r="Y2016">
            <v>545.71992702298064</v>
          </cell>
          <cell r="Z2016">
            <v>666.75291815025491</v>
          </cell>
          <cell r="AA2016">
            <v>689.64581898992185</v>
          </cell>
          <cell r="AB2016">
            <v>710.6779524925937</v>
          </cell>
          <cell r="AC2016">
            <v>735.66948305813389</v>
          </cell>
          <cell r="AD2016">
            <v>62.025741976464893</v>
          </cell>
          <cell r="AE2016">
            <v>76.482228122269731</v>
          </cell>
          <cell r="AF2016">
            <v>75.491563767925797</v>
          </cell>
          <cell r="AG2016">
            <v>72.561979653765718</v>
          </cell>
          <cell r="AH2016">
            <v>50.170951737423927</v>
          </cell>
        </row>
        <row r="2017">
          <cell r="B2017">
            <v>16285</v>
          </cell>
          <cell r="C2017" t="str">
            <v>MN</v>
          </cell>
          <cell r="D2017" t="str">
            <v>Municipal</v>
          </cell>
          <cell r="E2017">
            <v>2.2967907122860173E-2</v>
          </cell>
          <cell r="F2017">
            <v>0</v>
          </cell>
          <cell r="G2017">
            <v>0</v>
          </cell>
          <cell r="H2017">
            <v>967.38159891747875</v>
          </cell>
          <cell r="I2017">
            <v>11.608880937499999</v>
          </cell>
          <cell r="J2017">
            <v>0</v>
          </cell>
          <cell r="K2017">
            <v>0</v>
          </cell>
          <cell r="L2017">
            <v>0</v>
          </cell>
          <cell r="M2017">
            <v>0</v>
          </cell>
          <cell r="N2017">
            <v>1.2536857682308215E-2</v>
          </cell>
          <cell r="O2017">
            <v>11981.528940002068</v>
          </cell>
          <cell r="P2017">
            <v>33279.169019389883</v>
          </cell>
          <cell r="Q2017">
            <v>51245.754811554769</v>
          </cell>
          <cell r="R2017">
            <v>66143.204349936845</v>
          </cell>
          <cell r="S2017">
            <v>143255.49338496043</v>
          </cell>
          <cell r="T2017">
            <v>1002.6911928465606</v>
          </cell>
          <cell r="U2017">
            <v>1146.4909026308117</v>
          </cell>
          <cell r="V2017">
            <v>1225.4476231482008</v>
          </cell>
          <cell r="W2017">
            <v>1263.1292576141723</v>
          </cell>
          <cell r="X2017">
            <v>1334.2875029004849</v>
          </cell>
          <cell r="Y2017">
            <v>545.71992702298064</v>
          </cell>
          <cell r="Z2017">
            <v>666.75291815025491</v>
          </cell>
          <cell r="AA2017">
            <v>689.64581898992185</v>
          </cell>
          <cell r="AB2017">
            <v>710.6779524925937</v>
          </cell>
          <cell r="AC2017">
            <v>735.66948305813389</v>
          </cell>
          <cell r="AD2017">
            <v>62.025741976464893</v>
          </cell>
          <cell r="AE2017">
            <v>76.482228122269731</v>
          </cell>
          <cell r="AF2017">
            <v>75.491563767925797</v>
          </cell>
          <cell r="AG2017">
            <v>72.561979653765718</v>
          </cell>
          <cell r="AH2017">
            <v>50.170951737423927</v>
          </cell>
        </row>
        <row r="2018">
          <cell r="B2018">
            <v>27026</v>
          </cell>
          <cell r="C2018" t="str">
            <v>MN</v>
          </cell>
          <cell r="D2018" t="str">
            <v>Municipal</v>
          </cell>
          <cell r="E2018">
            <v>2.2967907122860173E-2</v>
          </cell>
          <cell r="F2018">
            <v>0</v>
          </cell>
          <cell r="G2018">
            <v>0</v>
          </cell>
          <cell r="H2018">
            <v>967.38159891747875</v>
          </cell>
          <cell r="I2018">
            <v>11.608880937499999</v>
          </cell>
          <cell r="J2018">
            <v>0</v>
          </cell>
          <cell r="K2018">
            <v>0</v>
          </cell>
          <cell r="L2018">
            <v>0</v>
          </cell>
          <cell r="M2018">
            <v>0</v>
          </cell>
          <cell r="N2018">
            <v>1.2536857682308215E-2</v>
          </cell>
          <cell r="O2018">
            <v>11981.528940002068</v>
          </cell>
          <cell r="P2018">
            <v>33279.169019389883</v>
          </cell>
          <cell r="Q2018">
            <v>51245.754811554769</v>
          </cell>
          <cell r="R2018">
            <v>66143.204349936845</v>
          </cell>
          <cell r="S2018">
            <v>143255.49338496043</v>
          </cell>
          <cell r="T2018">
            <v>1002.6911928465606</v>
          </cell>
          <cell r="U2018">
            <v>1146.4909026308117</v>
          </cell>
          <cell r="V2018">
            <v>1225.4476231482008</v>
          </cell>
          <cell r="W2018">
            <v>1263.1292576141723</v>
          </cell>
          <cell r="X2018">
            <v>1334.2875029004849</v>
          </cell>
          <cell r="Y2018">
            <v>545.71992702298064</v>
          </cell>
          <cell r="Z2018">
            <v>666.75291815025491</v>
          </cell>
          <cell r="AA2018">
            <v>689.64581898992185</v>
          </cell>
          <cell r="AB2018">
            <v>710.6779524925937</v>
          </cell>
          <cell r="AC2018">
            <v>735.66948305813389</v>
          </cell>
          <cell r="AD2018">
            <v>62.025741976464893</v>
          </cell>
          <cell r="AE2018">
            <v>76.482228122269731</v>
          </cell>
          <cell r="AF2018">
            <v>75.491563767925797</v>
          </cell>
          <cell r="AG2018">
            <v>72.561979653765718</v>
          </cell>
          <cell r="AH2018">
            <v>50.170951737423927</v>
          </cell>
        </row>
        <row r="2019">
          <cell r="B2019">
            <v>16427</v>
          </cell>
          <cell r="C2019" t="str">
            <v>MN</v>
          </cell>
          <cell r="D2019" t="str">
            <v>Municipal</v>
          </cell>
          <cell r="E2019">
            <v>2.2967907122860173E-2</v>
          </cell>
          <cell r="F2019">
            <v>0</v>
          </cell>
          <cell r="G2019">
            <v>0</v>
          </cell>
          <cell r="H2019">
            <v>967.38159891747875</v>
          </cell>
          <cell r="I2019">
            <v>11.608880937499999</v>
          </cell>
          <cell r="J2019">
            <v>0</v>
          </cell>
          <cell r="K2019">
            <v>0</v>
          </cell>
          <cell r="L2019">
            <v>0</v>
          </cell>
          <cell r="M2019">
            <v>0</v>
          </cell>
          <cell r="N2019">
            <v>1.2536857682308215E-2</v>
          </cell>
          <cell r="O2019">
            <v>11981.528940002068</v>
          </cell>
          <cell r="P2019">
            <v>33279.169019389883</v>
          </cell>
          <cell r="Q2019">
            <v>51245.754811554769</v>
          </cell>
          <cell r="R2019">
            <v>66143.204349936845</v>
          </cell>
          <cell r="S2019">
            <v>143255.49338496043</v>
          </cell>
          <cell r="T2019">
            <v>1002.6911928465606</v>
          </cell>
          <cell r="U2019">
            <v>1146.4909026308117</v>
          </cell>
          <cell r="V2019">
            <v>1225.4476231482008</v>
          </cell>
          <cell r="W2019">
            <v>1263.1292576141723</v>
          </cell>
          <cell r="X2019">
            <v>1334.2875029004849</v>
          </cell>
          <cell r="Y2019">
            <v>545.71992702298064</v>
          </cell>
          <cell r="Z2019">
            <v>666.75291815025491</v>
          </cell>
          <cell r="AA2019">
            <v>689.64581898992185</v>
          </cell>
          <cell r="AB2019">
            <v>710.6779524925937</v>
          </cell>
          <cell r="AC2019">
            <v>735.66948305813389</v>
          </cell>
          <cell r="AD2019">
            <v>62.025741976464893</v>
          </cell>
          <cell r="AE2019">
            <v>76.482228122269731</v>
          </cell>
          <cell r="AF2019">
            <v>75.491563767925797</v>
          </cell>
          <cell r="AG2019">
            <v>72.561979653765718</v>
          </cell>
          <cell r="AH2019">
            <v>50.170951737423927</v>
          </cell>
        </row>
        <row r="2020">
          <cell r="B2020">
            <v>16451</v>
          </cell>
          <cell r="C2020" t="str">
            <v>MN</v>
          </cell>
          <cell r="D2020" t="str">
            <v>Municipal</v>
          </cell>
          <cell r="E2020">
            <v>2.2967907122860173E-2</v>
          </cell>
          <cell r="F2020">
            <v>0</v>
          </cell>
          <cell r="G2020">
            <v>0</v>
          </cell>
          <cell r="H2020">
            <v>967.38159891747875</v>
          </cell>
          <cell r="I2020">
            <v>11.608880937499999</v>
          </cell>
          <cell r="J2020">
            <v>0</v>
          </cell>
          <cell r="K2020">
            <v>0</v>
          </cell>
          <cell r="L2020">
            <v>0</v>
          </cell>
          <cell r="M2020">
            <v>0</v>
          </cell>
          <cell r="N2020">
            <v>1.2536857682308215E-2</v>
          </cell>
          <cell r="O2020">
            <v>11981.528940002068</v>
          </cell>
          <cell r="P2020">
            <v>33279.169019389883</v>
          </cell>
          <cell r="Q2020">
            <v>51245.754811554769</v>
          </cell>
          <cell r="R2020">
            <v>66143.204349936845</v>
          </cell>
          <cell r="S2020">
            <v>143255.49338496043</v>
          </cell>
          <cell r="T2020">
            <v>1002.6911928465606</v>
          </cell>
          <cell r="U2020">
            <v>1146.4909026308117</v>
          </cell>
          <cell r="V2020">
            <v>1225.4476231482008</v>
          </cell>
          <cell r="W2020">
            <v>1263.1292576141723</v>
          </cell>
          <cell r="X2020">
            <v>1334.2875029004849</v>
          </cell>
          <cell r="Y2020">
            <v>545.71992702298064</v>
          </cell>
          <cell r="Z2020">
            <v>666.75291815025491</v>
          </cell>
          <cell r="AA2020">
            <v>689.64581898992185</v>
          </cell>
          <cell r="AB2020">
            <v>710.6779524925937</v>
          </cell>
          <cell r="AC2020">
            <v>735.66948305813389</v>
          </cell>
          <cell r="AD2020">
            <v>62.025741976464893</v>
          </cell>
          <cell r="AE2020">
            <v>76.482228122269731</v>
          </cell>
          <cell r="AF2020">
            <v>75.491563767925797</v>
          </cell>
          <cell r="AG2020">
            <v>72.561979653765718</v>
          </cell>
          <cell r="AH2020">
            <v>50.170951737423927</v>
          </cell>
        </row>
        <row r="2021">
          <cell r="B2021">
            <v>17900</v>
          </cell>
          <cell r="C2021" t="str">
            <v>MN</v>
          </cell>
          <cell r="D2021" t="str">
            <v>Municipal</v>
          </cell>
          <cell r="E2021">
            <v>2.2967907122860173E-2</v>
          </cell>
          <cell r="F2021">
            <v>0</v>
          </cell>
          <cell r="G2021">
            <v>0</v>
          </cell>
          <cell r="H2021">
            <v>967.38159891747875</v>
          </cell>
          <cell r="I2021">
            <v>11.608880937499999</v>
          </cell>
          <cell r="J2021">
            <v>0</v>
          </cell>
          <cell r="K2021">
            <v>0</v>
          </cell>
          <cell r="L2021">
            <v>0</v>
          </cell>
          <cell r="M2021">
            <v>0</v>
          </cell>
          <cell r="N2021">
            <v>1.2536857682308215E-2</v>
          </cell>
          <cell r="O2021">
            <v>11981.528940002068</v>
          </cell>
          <cell r="P2021">
            <v>33279.169019389883</v>
          </cell>
          <cell r="Q2021">
            <v>51245.754811554769</v>
          </cell>
          <cell r="R2021">
            <v>66143.204349936845</v>
          </cell>
          <cell r="S2021">
            <v>143255.49338496043</v>
          </cell>
          <cell r="T2021">
            <v>1002.6911928465606</v>
          </cell>
          <cell r="U2021">
            <v>1146.4909026308117</v>
          </cell>
          <cell r="V2021">
            <v>1225.4476231482008</v>
          </cell>
          <cell r="W2021">
            <v>1263.1292576141723</v>
          </cell>
          <cell r="X2021">
            <v>1334.2875029004849</v>
          </cell>
          <cell r="Y2021">
            <v>545.71992702298064</v>
          </cell>
          <cell r="Z2021">
            <v>666.75291815025491</v>
          </cell>
          <cell r="AA2021">
            <v>689.64581898992185</v>
          </cell>
          <cell r="AB2021">
            <v>710.6779524925937</v>
          </cell>
          <cell r="AC2021">
            <v>735.66948305813389</v>
          </cell>
          <cell r="AD2021">
            <v>62.025741976464893</v>
          </cell>
          <cell r="AE2021">
            <v>76.482228122269731</v>
          </cell>
          <cell r="AF2021">
            <v>75.491563767925797</v>
          </cell>
          <cell r="AG2021">
            <v>72.561979653765718</v>
          </cell>
          <cell r="AH2021">
            <v>50.170951737423927</v>
          </cell>
        </row>
        <row r="2022">
          <cell r="B2022">
            <v>16679</v>
          </cell>
          <cell r="C2022" t="str">
            <v>MN</v>
          </cell>
          <cell r="D2022" t="str">
            <v>Municipal</v>
          </cell>
          <cell r="E2022">
            <v>2.2967907122860173E-2</v>
          </cell>
          <cell r="F2022">
            <v>0</v>
          </cell>
          <cell r="G2022">
            <v>0</v>
          </cell>
          <cell r="H2022">
            <v>967.38159891747875</v>
          </cell>
          <cell r="I2022">
            <v>11.608880937499999</v>
          </cell>
          <cell r="J2022">
            <v>0</v>
          </cell>
          <cell r="K2022">
            <v>0</v>
          </cell>
          <cell r="L2022">
            <v>0</v>
          </cell>
          <cell r="M2022">
            <v>0</v>
          </cell>
          <cell r="N2022">
            <v>1.2536857682308215E-2</v>
          </cell>
          <cell r="O2022">
            <v>11981.528940002068</v>
          </cell>
          <cell r="P2022">
            <v>33279.169019389883</v>
          </cell>
          <cell r="Q2022">
            <v>51245.754811554769</v>
          </cell>
          <cell r="R2022">
            <v>66143.204349936845</v>
          </cell>
          <cell r="S2022">
            <v>143255.49338496043</v>
          </cell>
          <cell r="T2022">
            <v>1002.6911928465606</v>
          </cell>
          <cell r="U2022">
            <v>1146.4909026308117</v>
          </cell>
          <cell r="V2022">
            <v>1225.4476231482008</v>
          </cell>
          <cell r="W2022">
            <v>1263.1292576141723</v>
          </cell>
          <cell r="X2022">
            <v>1334.2875029004849</v>
          </cell>
          <cell r="Y2022">
            <v>545.71992702298064</v>
          </cell>
          <cell r="Z2022">
            <v>666.75291815025491</v>
          </cell>
          <cell r="AA2022">
            <v>689.64581898992185</v>
          </cell>
          <cell r="AB2022">
            <v>710.6779524925937</v>
          </cell>
          <cell r="AC2022">
            <v>735.66948305813389</v>
          </cell>
          <cell r="AD2022">
            <v>62.025741976464893</v>
          </cell>
          <cell r="AE2022">
            <v>76.482228122269731</v>
          </cell>
          <cell r="AF2022">
            <v>75.491563767925797</v>
          </cell>
          <cell r="AG2022">
            <v>72.561979653765718</v>
          </cell>
          <cell r="AH2022">
            <v>50.170951737423927</v>
          </cell>
        </row>
        <row r="2023">
          <cell r="B2023">
            <v>17074</v>
          </cell>
          <cell r="C2023" t="str">
            <v>MN</v>
          </cell>
          <cell r="D2023" t="str">
            <v>Municipal</v>
          </cell>
          <cell r="E2023">
            <v>2.2967907122860173E-2</v>
          </cell>
          <cell r="F2023">
            <v>0</v>
          </cell>
          <cell r="G2023">
            <v>0</v>
          </cell>
          <cell r="H2023">
            <v>967.38159891747875</v>
          </cell>
          <cell r="I2023">
            <v>11.608880937499999</v>
          </cell>
          <cell r="J2023">
            <v>0</v>
          </cell>
          <cell r="K2023">
            <v>0</v>
          </cell>
          <cell r="L2023">
            <v>0</v>
          </cell>
          <cell r="M2023">
            <v>0</v>
          </cell>
          <cell r="N2023">
            <v>1.2536857682308215E-2</v>
          </cell>
          <cell r="O2023">
            <v>11981.528940002068</v>
          </cell>
          <cell r="P2023">
            <v>33279.169019389883</v>
          </cell>
          <cell r="Q2023">
            <v>51245.754811554769</v>
          </cell>
          <cell r="R2023">
            <v>66143.204349936845</v>
          </cell>
          <cell r="S2023">
            <v>143255.49338496043</v>
          </cell>
          <cell r="T2023">
            <v>1002.6911928465606</v>
          </cell>
          <cell r="U2023">
            <v>1146.4909026308117</v>
          </cell>
          <cell r="V2023">
            <v>1225.4476231482008</v>
          </cell>
          <cell r="W2023">
            <v>1263.1292576141723</v>
          </cell>
          <cell r="X2023">
            <v>1334.2875029004849</v>
          </cell>
          <cell r="Y2023">
            <v>545.71992702298064</v>
          </cell>
          <cell r="Z2023">
            <v>666.75291815025491</v>
          </cell>
          <cell r="AA2023">
            <v>689.64581898992185</v>
          </cell>
          <cell r="AB2023">
            <v>710.6779524925937</v>
          </cell>
          <cell r="AC2023">
            <v>735.66948305813389</v>
          </cell>
          <cell r="AD2023">
            <v>62.025741976464893</v>
          </cell>
          <cell r="AE2023">
            <v>76.482228122269731</v>
          </cell>
          <cell r="AF2023">
            <v>75.491563767925797</v>
          </cell>
          <cell r="AG2023">
            <v>72.561979653765718</v>
          </cell>
          <cell r="AH2023">
            <v>50.170951737423927</v>
          </cell>
        </row>
        <row r="2024">
          <cell r="B2024">
            <v>17823</v>
          </cell>
          <cell r="C2024" t="str">
            <v>MN</v>
          </cell>
          <cell r="D2024" t="str">
            <v>Municipal</v>
          </cell>
          <cell r="E2024">
            <v>2.2967907122860173E-2</v>
          </cell>
          <cell r="F2024">
            <v>0</v>
          </cell>
          <cell r="G2024">
            <v>0</v>
          </cell>
          <cell r="H2024">
            <v>967.38159891747875</v>
          </cell>
          <cell r="I2024">
            <v>11.608880937499999</v>
          </cell>
          <cell r="J2024">
            <v>0</v>
          </cell>
          <cell r="K2024">
            <v>0</v>
          </cell>
          <cell r="L2024">
            <v>0</v>
          </cell>
          <cell r="M2024">
            <v>0</v>
          </cell>
          <cell r="N2024">
            <v>1.2536857682308215E-2</v>
          </cell>
          <cell r="O2024">
            <v>11981.528940002068</v>
          </cell>
          <cell r="P2024">
            <v>33279.169019389883</v>
          </cell>
          <cell r="Q2024">
            <v>51245.754811554769</v>
          </cell>
          <cell r="R2024">
            <v>66143.204349936845</v>
          </cell>
          <cell r="S2024">
            <v>143255.49338496043</v>
          </cell>
          <cell r="T2024">
            <v>1002.6911928465606</v>
          </cell>
          <cell r="U2024">
            <v>1146.4909026308117</v>
          </cell>
          <cell r="V2024">
            <v>1225.4476231482008</v>
          </cell>
          <cell r="W2024">
            <v>1263.1292576141723</v>
          </cell>
          <cell r="X2024">
            <v>1334.2875029004849</v>
          </cell>
          <cell r="Y2024">
            <v>545.71992702298064</v>
          </cell>
          <cell r="Z2024">
            <v>666.75291815025491</v>
          </cell>
          <cell r="AA2024">
            <v>689.64581898992185</v>
          </cell>
          <cell r="AB2024">
            <v>710.6779524925937</v>
          </cell>
          <cell r="AC2024">
            <v>735.66948305813389</v>
          </cell>
          <cell r="AD2024">
            <v>62.025741976464893</v>
          </cell>
          <cell r="AE2024">
            <v>76.482228122269731</v>
          </cell>
          <cell r="AF2024">
            <v>75.491563767925797</v>
          </cell>
          <cell r="AG2024">
            <v>72.561979653765718</v>
          </cell>
          <cell r="AH2024">
            <v>50.170951737423927</v>
          </cell>
        </row>
        <row r="2025">
          <cell r="B2025">
            <v>17862</v>
          </cell>
          <cell r="C2025" t="str">
            <v>MN</v>
          </cell>
          <cell r="D2025" t="str">
            <v>Municipal</v>
          </cell>
          <cell r="E2025">
            <v>2.2967907122860173E-2</v>
          </cell>
          <cell r="F2025">
            <v>0</v>
          </cell>
          <cell r="G2025">
            <v>0</v>
          </cell>
          <cell r="H2025">
            <v>967.38159891747875</v>
          </cell>
          <cell r="I2025">
            <v>11.608880937499999</v>
          </cell>
          <cell r="J2025">
            <v>0</v>
          </cell>
          <cell r="K2025">
            <v>0</v>
          </cell>
          <cell r="L2025">
            <v>0</v>
          </cell>
          <cell r="M2025">
            <v>0</v>
          </cell>
          <cell r="N2025">
            <v>1.2536857682308215E-2</v>
          </cell>
          <cell r="O2025">
            <v>11981.528940002068</v>
          </cell>
          <cell r="P2025">
            <v>33279.169019389883</v>
          </cell>
          <cell r="Q2025">
            <v>51245.754811554769</v>
          </cell>
          <cell r="R2025">
            <v>66143.204349936845</v>
          </cell>
          <cell r="S2025">
            <v>143255.49338496043</v>
          </cell>
          <cell r="T2025">
            <v>1002.6911928465606</v>
          </cell>
          <cell r="U2025">
            <v>1146.4909026308117</v>
          </cell>
          <cell r="V2025">
            <v>1225.4476231482008</v>
          </cell>
          <cell r="W2025">
            <v>1263.1292576141723</v>
          </cell>
          <cell r="X2025">
            <v>1334.2875029004849</v>
          </cell>
          <cell r="Y2025">
            <v>545.71992702298064</v>
          </cell>
          <cell r="Z2025">
            <v>666.75291815025491</v>
          </cell>
          <cell r="AA2025">
            <v>689.64581898992185</v>
          </cell>
          <cell r="AB2025">
            <v>710.6779524925937</v>
          </cell>
          <cell r="AC2025">
            <v>735.66948305813389</v>
          </cell>
          <cell r="AD2025">
            <v>62.025741976464893</v>
          </cell>
          <cell r="AE2025">
            <v>76.482228122269731</v>
          </cell>
          <cell r="AF2025">
            <v>75.491563767925797</v>
          </cell>
          <cell r="AG2025">
            <v>72.561979653765718</v>
          </cell>
          <cell r="AH2025">
            <v>50.170951737423927</v>
          </cell>
        </row>
        <row r="2026">
          <cell r="B2026">
            <v>17876</v>
          </cell>
          <cell r="C2026" t="str">
            <v>MN</v>
          </cell>
          <cell r="D2026" t="str">
            <v>Municipal</v>
          </cell>
          <cell r="E2026">
            <v>2.2967907122860173E-2</v>
          </cell>
          <cell r="F2026">
            <v>0</v>
          </cell>
          <cell r="G2026">
            <v>0</v>
          </cell>
          <cell r="H2026">
            <v>967.38159891747875</v>
          </cell>
          <cell r="I2026">
            <v>11.608880937499999</v>
          </cell>
          <cell r="J2026">
            <v>0</v>
          </cell>
          <cell r="K2026">
            <v>0</v>
          </cell>
          <cell r="L2026">
            <v>0</v>
          </cell>
          <cell r="M2026">
            <v>0</v>
          </cell>
          <cell r="N2026">
            <v>1.2536857682308215E-2</v>
          </cell>
          <cell r="O2026">
            <v>11981.528940002068</v>
          </cell>
          <cell r="P2026">
            <v>33279.169019389883</v>
          </cell>
          <cell r="Q2026">
            <v>51245.754811554769</v>
          </cell>
          <cell r="R2026">
            <v>66143.204349936845</v>
          </cell>
          <cell r="S2026">
            <v>143255.49338496043</v>
          </cell>
          <cell r="T2026">
            <v>1002.6911928465606</v>
          </cell>
          <cell r="U2026">
            <v>1146.4909026308117</v>
          </cell>
          <cell r="V2026">
            <v>1225.4476231482008</v>
          </cell>
          <cell r="W2026">
            <v>1263.1292576141723</v>
          </cell>
          <cell r="X2026">
            <v>1334.2875029004849</v>
          </cell>
          <cell r="Y2026">
            <v>545.71992702298064</v>
          </cell>
          <cell r="Z2026">
            <v>666.75291815025491</v>
          </cell>
          <cell r="AA2026">
            <v>689.64581898992185</v>
          </cell>
          <cell r="AB2026">
            <v>710.6779524925937</v>
          </cell>
          <cell r="AC2026">
            <v>735.66948305813389</v>
          </cell>
          <cell r="AD2026">
            <v>62.025741976464893</v>
          </cell>
          <cell r="AE2026">
            <v>76.482228122269731</v>
          </cell>
          <cell r="AF2026">
            <v>75.491563767925797</v>
          </cell>
          <cell r="AG2026">
            <v>72.561979653765718</v>
          </cell>
          <cell r="AH2026">
            <v>50.170951737423927</v>
          </cell>
        </row>
        <row r="2027">
          <cell r="B2027">
            <v>17983</v>
          </cell>
          <cell r="C2027" t="str">
            <v>MN</v>
          </cell>
          <cell r="D2027" t="str">
            <v>Municipal</v>
          </cell>
          <cell r="E2027">
            <v>2.2967907122860173E-2</v>
          </cell>
          <cell r="F2027">
            <v>0</v>
          </cell>
          <cell r="G2027">
            <v>0</v>
          </cell>
          <cell r="H2027">
            <v>967.38159891747875</v>
          </cell>
          <cell r="I2027">
            <v>11.608880937499999</v>
          </cell>
          <cell r="J2027">
            <v>0</v>
          </cell>
          <cell r="K2027">
            <v>0</v>
          </cell>
          <cell r="L2027">
            <v>0</v>
          </cell>
          <cell r="M2027">
            <v>0</v>
          </cell>
          <cell r="N2027">
            <v>1.2536857682308215E-2</v>
          </cell>
          <cell r="O2027">
            <v>11981.528940002068</v>
          </cell>
          <cell r="P2027">
            <v>33279.169019389883</v>
          </cell>
          <cell r="Q2027">
            <v>51245.754811554769</v>
          </cell>
          <cell r="R2027">
            <v>66143.204349936845</v>
          </cell>
          <cell r="S2027">
            <v>143255.49338496043</v>
          </cell>
          <cell r="T2027">
            <v>1002.6911928465606</v>
          </cell>
          <cell r="U2027">
            <v>1146.4909026308117</v>
          </cell>
          <cell r="V2027">
            <v>1225.4476231482008</v>
          </cell>
          <cell r="W2027">
            <v>1263.1292576141723</v>
          </cell>
          <cell r="X2027">
            <v>1334.2875029004849</v>
          </cell>
          <cell r="Y2027">
            <v>545.71992702298064</v>
          </cell>
          <cell r="Z2027">
            <v>666.75291815025491</v>
          </cell>
          <cell r="AA2027">
            <v>689.64581898992185</v>
          </cell>
          <cell r="AB2027">
            <v>710.6779524925937</v>
          </cell>
          <cell r="AC2027">
            <v>735.66948305813389</v>
          </cell>
          <cell r="AD2027">
            <v>62.025741976464893</v>
          </cell>
          <cell r="AE2027">
            <v>76.482228122269731</v>
          </cell>
          <cell r="AF2027">
            <v>75.491563767925797</v>
          </cell>
          <cell r="AG2027">
            <v>72.561979653765718</v>
          </cell>
          <cell r="AH2027">
            <v>50.170951737423927</v>
          </cell>
        </row>
        <row r="2028">
          <cell r="B2028">
            <v>18063</v>
          </cell>
          <cell r="C2028" t="str">
            <v>MN</v>
          </cell>
          <cell r="D2028" t="str">
            <v>Municipal</v>
          </cell>
          <cell r="E2028">
            <v>2.2967907122860173E-2</v>
          </cell>
          <cell r="F2028">
            <v>0</v>
          </cell>
          <cell r="G2028">
            <v>0</v>
          </cell>
          <cell r="H2028">
            <v>967.38159891747875</v>
          </cell>
          <cell r="I2028">
            <v>11.608880937499999</v>
          </cell>
          <cell r="J2028">
            <v>0</v>
          </cell>
          <cell r="K2028">
            <v>0</v>
          </cell>
          <cell r="L2028">
            <v>0</v>
          </cell>
          <cell r="M2028">
            <v>0</v>
          </cell>
          <cell r="N2028">
            <v>1.2536857682308215E-2</v>
          </cell>
          <cell r="O2028">
            <v>11981.528940002068</v>
          </cell>
          <cell r="P2028">
            <v>33279.169019389883</v>
          </cell>
          <cell r="Q2028">
            <v>51245.754811554769</v>
          </cell>
          <cell r="R2028">
            <v>66143.204349936845</v>
          </cell>
          <cell r="S2028">
            <v>143255.49338496043</v>
          </cell>
          <cell r="T2028">
            <v>1002.6911928465606</v>
          </cell>
          <cell r="U2028">
            <v>1146.4909026308117</v>
          </cell>
          <cell r="V2028">
            <v>1225.4476231482008</v>
          </cell>
          <cell r="W2028">
            <v>1263.1292576141723</v>
          </cell>
          <cell r="X2028">
            <v>1334.2875029004849</v>
          </cell>
          <cell r="Y2028">
            <v>545.71992702298064</v>
          </cell>
          <cell r="Z2028">
            <v>666.75291815025491</v>
          </cell>
          <cell r="AA2028">
            <v>689.64581898992185</v>
          </cell>
          <cell r="AB2028">
            <v>710.6779524925937</v>
          </cell>
          <cell r="AC2028">
            <v>735.66948305813389</v>
          </cell>
          <cell r="AD2028">
            <v>62.025741976464893</v>
          </cell>
          <cell r="AE2028">
            <v>76.482228122269731</v>
          </cell>
          <cell r="AF2028">
            <v>75.491563767925797</v>
          </cell>
          <cell r="AG2028">
            <v>72.561979653765718</v>
          </cell>
          <cell r="AH2028">
            <v>50.170951737423927</v>
          </cell>
        </row>
        <row r="2029">
          <cell r="B2029">
            <v>18820</v>
          </cell>
          <cell r="C2029" t="str">
            <v>MN</v>
          </cell>
          <cell r="D2029" t="str">
            <v>Municipal</v>
          </cell>
          <cell r="E2029">
            <v>2.2967907122860173E-2</v>
          </cell>
          <cell r="F2029">
            <v>0</v>
          </cell>
          <cell r="G2029">
            <v>0</v>
          </cell>
          <cell r="H2029">
            <v>967.38159891747875</v>
          </cell>
          <cell r="I2029">
            <v>11.608880937499999</v>
          </cell>
          <cell r="J2029">
            <v>0</v>
          </cell>
          <cell r="K2029">
            <v>0</v>
          </cell>
          <cell r="L2029">
            <v>0</v>
          </cell>
          <cell r="M2029">
            <v>0</v>
          </cell>
          <cell r="N2029">
            <v>1.2536857682308215E-2</v>
          </cell>
          <cell r="O2029">
            <v>11981.528940002068</v>
          </cell>
          <cell r="P2029">
            <v>33279.169019389883</v>
          </cell>
          <cell r="Q2029">
            <v>51245.754811554769</v>
          </cell>
          <cell r="R2029">
            <v>66143.204349936845</v>
          </cell>
          <cell r="S2029">
            <v>143255.49338496043</v>
          </cell>
          <cell r="T2029">
            <v>1002.6911928465606</v>
          </cell>
          <cell r="U2029">
            <v>1146.4909026308117</v>
          </cell>
          <cell r="V2029">
            <v>1225.4476231482008</v>
          </cell>
          <cell r="W2029">
            <v>1263.1292576141723</v>
          </cell>
          <cell r="X2029">
            <v>1334.2875029004849</v>
          </cell>
          <cell r="Y2029">
            <v>545.71992702298064</v>
          </cell>
          <cell r="Z2029">
            <v>666.75291815025491</v>
          </cell>
          <cell r="AA2029">
            <v>689.64581898992185</v>
          </cell>
          <cell r="AB2029">
            <v>710.6779524925937</v>
          </cell>
          <cell r="AC2029">
            <v>735.66948305813389</v>
          </cell>
          <cell r="AD2029">
            <v>62.025741976464893</v>
          </cell>
          <cell r="AE2029">
            <v>76.482228122269731</v>
          </cell>
          <cell r="AF2029">
            <v>75.491563767925797</v>
          </cell>
          <cell r="AG2029">
            <v>72.561979653765718</v>
          </cell>
          <cell r="AH2029">
            <v>50.170951737423927</v>
          </cell>
        </row>
        <row r="2030">
          <cell r="B2030">
            <v>19321</v>
          </cell>
          <cell r="C2030" t="str">
            <v>MN</v>
          </cell>
          <cell r="D2030" t="str">
            <v>Municipal</v>
          </cell>
          <cell r="E2030">
            <v>2.2967907122860173E-2</v>
          </cell>
          <cell r="F2030">
            <v>0</v>
          </cell>
          <cell r="G2030">
            <v>0</v>
          </cell>
          <cell r="H2030">
            <v>967.38159891747875</v>
          </cell>
          <cell r="I2030">
            <v>11.608880937499999</v>
          </cell>
          <cell r="J2030">
            <v>0</v>
          </cell>
          <cell r="K2030">
            <v>0</v>
          </cell>
          <cell r="L2030">
            <v>0</v>
          </cell>
          <cell r="M2030">
            <v>0</v>
          </cell>
          <cell r="N2030">
            <v>1.2536857682308215E-2</v>
          </cell>
          <cell r="O2030">
            <v>11981.528940002068</v>
          </cell>
          <cell r="P2030">
            <v>33279.169019389883</v>
          </cell>
          <cell r="Q2030">
            <v>51245.754811554769</v>
          </cell>
          <cell r="R2030">
            <v>66143.204349936845</v>
          </cell>
          <cell r="S2030">
            <v>143255.49338496043</v>
          </cell>
          <cell r="T2030">
            <v>1002.6911928465606</v>
          </cell>
          <cell r="U2030">
            <v>1146.4909026308117</v>
          </cell>
          <cell r="V2030">
            <v>1225.4476231482008</v>
          </cell>
          <cell r="W2030">
            <v>1263.1292576141723</v>
          </cell>
          <cell r="X2030">
            <v>1334.2875029004849</v>
          </cell>
          <cell r="Y2030">
            <v>545.71992702298064</v>
          </cell>
          <cell r="Z2030">
            <v>666.75291815025491</v>
          </cell>
          <cell r="AA2030">
            <v>689.64581898992185</v>
          </cell>
          <cell r="AB2030">
            <v>710.6779524925937</v>
          </cell>
          <cell r="AC2030">
            <v>735.66948305813389</v>
          </cell>
          <cell r="AD2030">
            <v>62.025741976464893</v>
          </cell>
          <cell r="AE2030">
            <v>76.482228122269731</v>
          </cell>
          <cell r="AF2030">
            <v>75.491563767925797</v>
          </cell>
          <cell r="AG2030">
            <v>72.561979653765718</v>
          </cell>
          <cell r="AH2030">
            <v>50.170951737423927</v>
          </cell>
        </row>
        <row r="2031">
          <cell r="B2031">
            <v>19332</v>
          </cell>
          <cell r="C2031" t="str">
            <v>MN</v>
          </cell>
          <cell r="D2031" t="str">
            <v>Municipal</v>
          </cell>
          <cell r="E2031">
            <v>2.2967907122860173E-2</v>
          </cell>
          <cell r="F2031">
            <v>0</v>
          </cell>
          <cell r="G2031">
            <v>0</v>
          </cell>
          <cell r="H2031">
            <v>967.38159891747875</v>
          </cell>
          <cell r="I2031">
            <v>11.608880937499999</v>
          </cell>
          <cell r="J2031">
            <v>0</v>
          </cell>
          <cell r="K2031">
            <v>0</v>
          </cell>
          <cell r="L2031">
            <v>0</v>
          </cell>
          <cell r="M2031">
            <v>0</v>
          </cell>
          <cell r="N2031">
            <v>1.2536857682308215E-2</v>
          </cell>
          <cell r="O2031">
            <v>11981.528940002068</v>
          </cell>
          <cell r="P2031">
            <v>33279.169019389883</v>
          </cell>
          <cell r="Q2031">
            <v>51245.754811554769</v>
          </cell>
          <cell r="R2031">
            <v>66143.204349936845</v>
          </cell>
          <cell r="S2031">
            <v>143255.49338496043</v>
          </cell>
          <cell r="T2031">
            <v>1002.6911928465606</v>
          </cell>
          <cell r="U2031">
            <v>1146.4909026308117</v>
          </cell>
          <cell r="V2031">
            <v>1225.4476231482008</v>
          </cell>
          <cell r="W2031">
            <v>1263.1292576141723</v>
          </cell>
          <cell r="X2031">
            <v>1334.2875029004849</v>
          </cell>
          <cell r="Y2031">
            <v>545.71992702298064</v>
          </cell>
          <cell r="Z2031">
            <v>666.75291815025491</v>
          </cell>
          <cell r="AA2031">
            <v>689.64581898992185</v>
          </cell>
          <cell r="AB2031">
            <v>710.6779524925937</v>
          </cell>
          <cell r="AC2031">
            <v>735.66948305813389</v>
          </cell>
          <cell r="AD2031">
            <v>62.025741976464893</v>
          </cell>
          <cell r="AE2031">
            <v>76.482228122269731</v>
          </cell>
          <cell r="AF2031">
            <v>75.491563767925797</v>
          </cell>
          <cell r="AG2031">
            <v>72.561979653765718</v>
          </cell>
          <cell r="AH2031">
            <v>50.170951737423927</v>
          </cell>
        </row>
        <row r="2032">
          <cell r="B2032">
            <v>19883</v>
          </cell>
          <cell r="C2032" t="str">
            <v>MN</v>
          </cell>
          <cell r="D2032" t="str">
            <v>Municipal</v>
          </cell>
          <cell r="E2032">
            <v>2.2967907122860173E-2</v>
          </cell>
          <cell r="F2032">
            <v>0</v>
          </cell>
          <cell r="G2032">
            <v>0</v>
          </cell>
          <cell r="H2032">
            <v>967.38159891747875</v>
          </cell>
          <cell r="I2032">
            <v>11.608880937499999</v>
          </cell>
          <cell r="J2032">
            <v>0</v>
          </cell>
          <cell r="K2032">
            <v>0</v>
          </cell>
          <cell r="L2032">
            <v>0</v>
          </cell>
          <cell r="M2032">
            <v>0</v>
          </cell>
          <cell r="N2032">
            <v>1.2536857682308215E-2</v>
          </cell>
          <cell r="O2032">
            <v>11981.528940002068</v>
          </cell>
          <cell r="P2032">
            <v>33279.169019389883</v>
          </cell>
          <cell r="Q2032">
            <v>51245.754811554769</v>
          </cell>
          <cell r="R2032">
            <v>66143.204349936845</v>
          </cell>
          <cell r="S2032">
            <v>143255.49338496043</v>
          </cell>
          <cell r="T2032">
            <v>1002.6911928465606</v>
          </cell>
          <cell r="U2032">
            <v>1146.4909026308117</v>
          </cell>
          <cell r="V2032">
            <v>1225.4476231482008</v>
          </cell>
          <cell r="W2032">
            <v>1263.1292576141723</v>
          </cell>
          <cell r="X2032">
            <v>1334.2875029004849</v>
          </cell>
          <cell r="Y2032">
            <v>545.71992702298064</v>
          </cell>
          <cell r="Z2032">
            <v>666.75291815025491</v>
          </cell>
          <cell r="AA2032">
            <v>689.64581898992185</v>
          </cell>
          <cell r="AB2032">
            <v>710.6779524925937</v>
          </cell>
          <cell r="AC2032">
            <v>735.66948305813389</v>
          </cell>
          <cell r="AD2032">
            <v>62.025741976464893</v>
          </cell>
          <cell r="AE2032">
            <v>76.482228122269731</v>
          </cell>
          <cell r="AF2032">
            <v>75.491563767925797</v>
          </cell>
          <cell r="AG2032">
            <v>72.561979653765718</v>
          </cell>
          <cell r="AH2032">
            <v>50.170951737423927</v>
          </cell>
        </row>
        <row r="2033">
          <cell r="B2033">
            <v>19947</v>
          </cell>
          <cell r="C2033" t="str">
            <v>MN</v>
          </cell>
          <cell r="D2033" t="str">
            <v>Municipal</v>
          </cell>
          <cell r="E2033">
            <v>2.2967907122860173E-2</v>
          </cell>
          <cell r="F2033">
            <v>0</v>
          </cell>
          <cell r="G2033">
            <v>0</v>
          </cell>
          <cell r="H2033">
            <v>967.38159891747875</v>
          </cell>
          <cell r="I2033">
            <v>11.608880937499999</v>
          </cell>
          <cell r="J2033">
            <v>0</v>
          </cell>
          <cell r="K2033">
            <v>0</v>
          </cell>
          <cell r="L2033">
            <v>0</v>
          </cell>
          <cell r="M2033">
            <v>0</v>
          </cell>
          <cell r="N2033">
            <v>1.2536857682308215E-2</v>
          </cell>
          <cell r="O2033">
            <v>11981.528940002068</v>
          </cell>
          <cell r="P2033">
            <v>33279.169019389883</v>
          </cell>
          <cell r="Q2033">
            <v>51245.754811554769</v>
          </cell>
          <cell r="R2033">
            <v>66143.204349936845</v>
          </cell>
          <cell r="S2033">
            <v>143255.49338496043</v>
          </cell>
          <cell r="T2033">
            <v>1002.6911928465606</v>
          </cell>
          <cell r="U2033">
            <v>1146.4909026308117</v>
          </cell>
          <cell r="V2033">
            <v>1225.4476231482008</v>
          </cell>
          <cell r="W2033">
            <v>1263.1292576141723</v>
          </cell>
          <cell r="X2033">
            <v>1334.2875029004849</v>
          </cell>
          <cell r="Y2033">
            <v>545.71992702298064</v>
          </cell>
          <cell r="Z2033">
            <v>666.75291815025491</v>
          </cell>
          <cell r="AA2033">
            <v>689.64581898992185</v>
          </cell>
          <cell r="AB2033">
            <v>710.6779524925937</v>
          </cell>
          <cell r="AC2033">
            <v>735.66948305813389</v>
          </cell>
          <cell r="AD2033">
            <v>62.025741976464893</v>
          </cell>
          <cell r="AE2033">
            <v>76.482228122269731</v>
          </cell>
          <cell r="AF2033">
            <v>75.491563767925797</v>
          </cell>
          <cell r="AG2033">
            <v>72.561979653765718</v>
          </cell>
          <cell r="AH2033">
            <v>50.170951737423927</v>
          </cell>
        </row>
        <row r="2034">
          <cell r="B2034">
            <v>20110</v>
          </cell>
          <cell r="C2034" t="str">
            <v>MN</v>
          </cell>
          <cell r="D2034" t="str">
            <v>Municipal</v>
          </cell>
          <cell r="E2034">
            <v>2.2967907122860173E-2</v>
          </cell>
          <cell r="F2034">
            <v>0</v>
          </cell>
          <cell r="G2034">
            <v>0</v>
          </cell>
          <cell r="H2034">
            <v>967.38159891747875</v>
          </cell>
          <cell r="I2034">
            <v>11.608880937499999</v>
          </cell>
          <cell r="J2034">
            <v>0</v>
          </cell>
          <cell r="K2034">
            <v>0</v>
          </cell>
          <cell r="L2034">
            <v>0</v>
          </cell>
          <cell r="M2034">
            <v>0</v>
          </cell>
          <cell r="N2034">
            <v>1.2536857682308215E-2</v>
          </cell>
          <cell r="O2034">
            <v>11981.528940002068</v>
          </cell>
          <cell r="P2034">
            <v>33279.169019389883</v>
          </cell>
          <cell r="Q2034">
            <v>51245.754811554769</v>
          </cell>
          <cell r="R2034">
            <v>66143.204349936845</v>
          </cell>
          <cell r="S2034">
            <v>143255.49338496043</v>
          </cell>
          <cell r="T2034">
            <v>1002.6911928465606</v>
          </cell>
          <cell r="U2034">
            <v>1146.4909026308117</v>
          </cell>
          <cell r="V2034">
            <v>1225.4476231482008</v>
          </cell>
          <cell r="W2034">
            <v>1263.1292576141723</v>
          </cell>
          <cell r="X2034">
            <v>1334.2875029004849</v>
          </cell>
          <cell r="Y2034">
            <v>545.71992702298064</v>
          </cell>
          <cell r="Z2034">
            <v>666.75291815025491</v>
          </cell>
          <cell r="AA2034">
            <v>689.64581898992185</v>
          </cell>
          <cell r="AB2034">
            <v>710.6779524925937</v>
          </cell>
          <cell r="AC2034">
            <v>735.66948305813389</v>
          </cell>
          <cell r="AD2034">
            <v>62.025741976464893</v>
          </cell>
          <cell r="AE2034">
            <v>76.482228122269731</v>
          </cell>
          <cell r="AF2034">
            <v>75.491563767925797</v>
          </cell>
          <cell r="AG2034">
            <v>72.561979653765718</v>
          </cell>
          <cell r="AH2034">
            <v>50.170951737423927</v>
          </cell>
        </row>
        <row r="2035">
          <cell r="B2035">
            <v>20134</v>
          </cell>
          <cell r="C2035" t="str">
            <v>MN</v>
          </cell>
          <cell r="D2035" t="str">
            <v>Municipal</v>
          </cell>
          <cell r="E2035">
            <v>2.2967907122860173E-2</v>
          </cell>
          <cell r="F2035">
            <v>0</v>
          </cell>
          <cell r="G2035">
            <v>0</v>
          </cell>
          <cell r="H2035">
            <v>967.38159891747875</v>
          </cell>
          <cell r="I2035">
            <v>11.608880937499999</v>
          </cell>
          <cell r="J2035">
            <v>0</v>
          </cell>
          <cell r="K2035">
            <v>0</v>
          </cell>
          <cell r="L2035">
            <v>0</v>
          </cell>
          <cell r="M2035">
            <v>0</v>
          </cell>
          <cell r="N2035">
            <v>1.2536857682308215E-2</v>
          </cell>
          <cell r="O2035">
            <v>11981.528940002068</v>
          </cell>
          <cell r="P2035">
            <v>33279.169019389883</v>
          </cell>
          <cell r="Q2035">
            <v>51245.754811554769</v>
          </cell>
          <cell r="R2035">
            <v>66143.204349936845</v>
          </cell>
          <cell r="S2035">
            <v>143255.49338496043</v>
          </cell>
          <cell r="T2035">
            <v>1002.6911928465606</v>
          </cell>
          <cell r="U2035">
            <v>1146.4909026308117</v>
          </cell>
          <cell r="V2035">
            <v>1225.4476231482008</v>
          </cell>
          <cell r="W2035">
            <v>1263.1292576141723</v>
          </cell>
          <cell r="X2035">
            <v>1334.2875029004849</v>
          </cell>
          <cell r="Y2035">
            <v>545.71992702298064</v>
          </cell>
          <cell r="Z2035">
            <v>666.75291815025491</v>
          </cell>
          <cell r="AA2035">
            <v>689.64581898992185</v>
          </cell>
          <cell r="AB2035">
            <v>710.6779524925937</v>
          </cell>
          <cell r="AC2035">
            <v>735.66948305813389</v>
          </cell>
          <cell r="AD2035">
            <v>62.025741976464893</v>
          </cell>
          <cell r="AE2035">
            <v>76.482228122269731</v>
          </cell>
          <cell r="AF2035">
            <v>75.491563767925797</v>
          </cell>
          <cell r="AG2035">
            <v>72.561979653765718</v>
          </cell>
          <cell r="AH2035">
            <v>50.170951737423927</v>
          </cell>
        </row>
        <row r="2036">
          <cell r="B2036">
            <v>20136</v>
          </cell>
          <cell r="C2036" t="str">
            <v>MN</v>
          </cell>
          <cell r="D2036" t="str">
            <v>Municipal</v>
          </cell>
          <cell r="E2036">
            <v>2.2967907122860173E-2</v>
          </cell>
          <cell r="F2036">
            <v>0</v>
          </cell>
          <cell r="G2036">
            <v>0</v>
          </cell>
          <cell r="H2036">
            <v>967.38159891747875</v>
          </cell>
          <cell r="I2036">
            <v>11.608880937499999</v>
          </cell>
          <cell r="J2036">
            <v>0</v>
          </cell>
          <cell r="K2036">
            <v>0</v>
          </cell>
          <cell r="L2036">
            <v>0</v>
          </cell>
          <cell r="M2036">
            <v>0</v>
          </cell>
          <cell r="N2036">
            <v>1.2536857682308215E-2</v>
          </cell>
          <cell r="O2036">
            <v>11981.528940002068</v>
          </cell>
          <cell r="P2036">
            <v>33279.169019389883</v>
          </cell>
          <cell r="Q2036">
            <v>51245.754811554769</v>
          </cell>
          <cell r="R2036">
            <v>66143.204349936845</v>
          </cell>
          <cell r="S2036">
            <v>143255.49338496043</v>
          </cell>
          <cell r="T2036">
            <v>1002.6911928465606</v>
          </cell>
          <cell r="U2036">
            <v>1146.4909026308117</v>
          </cell>
          <cell r="V2036">
            <v>1225.4476231482008</v>
          </cell>
          <cell r="W2036">
            <v>1263.1292576141723</v>
          </cell>
          <cell r="X2036">
            <v>1334.2875029004849</v>
          </cell>
          <cell r="Y2036">
            <v>545.71992702298064</v>
          </cell>
          <cell r="Z2036">
            <v>666.75291815025491</v>
          </cell>
          <cell r="AA2036">
            <v>689.64581898992185</v>
          </cell>
          <cell r="AB2036">
            <v>710.6779524925937</v>
          </cell>
          <cell r="AC2036">
            <v>735.66948305813389</v>
          </cell>
          <cell r="AD2036">
            <v>62.025741976464893</v>
          </cell>
          <cell r="AE2036">
            <v>76.482228122269731</v>
          </cell>
          <cell r="AF2036">
            <v>75.491563767925797</v>
          </cell>
          <cell r="AG2036">
            <v>72.561979653765718</v>
          </cell>
          <cell r="AH2036">
            <v>50.170951737423927</v>
          </cell>
        </row>
        <row r="2037">
          <cell r="B2037">
            <v>29295</v>
          </cell>
          <cell r="C2037" t="str">
            <v>MN</v>
          </cell>
          <cell r="D2037" t="str">
            <v>Municipal</v>
          </cell>
          <cell r="E2037">
            <v>2.2967907122860173E-2</v>
          </cell>
          <cell r="F2037">
            <v>0</v>
          </cell>
          <cell r="G2037">
            <v>0</v>
          </cell>
          <cell r="H2037">
            <v>967.38159891747875</v>
          </cell>
          <cell r="I2037">
            <v>11.608880937499999</v>
          </cell>
          <cell r="J2037">
            <v>0</v>
          </cell>
          <cell r="K2037">
            <v>0</v>
          </cell>
          <cell r="L2037">
            <v>0</v>
          </cell>
          <cell r="M2037">
            <v>0</v>
          </cell>
          <cell r="N2037">
            <v>1.2536857682308215E-2</v>
          </cell>
          <cell r="O2037">
            <v>11981.528940002068</v>
          </cell>
          <cell r="P2037">
            <v>33279.169019389883</v>
          </cell>
          <cell r="Q2037">
            <v>51245.754811554769</v>
          </cell>
          <cell r="R2037">
            <v>66143.204349936845</v>
          </cell>
          <cell r="S2037">
            <v>143255.49338496043</v>
          </cell>
          <cell r="T2037">
            <v>1002.6911928465606</v>
          </cell>
          <cell r="U2037">
            <v>1146.4909026308117</v>
          </cell>
          <cell r="V2037">
            <v>1225.4476231482008</v>
          </cell>
          <cell r="W2037">
            <v>1263.1292576141723</v>
          </cell>
          <cell r="X2037">
            <v>1334.2875029004849</v>
          </cell>
          <cell r="Y2037">
            <v>545.71992702298064</v>
          </cell>
          <cell r="Z2037">
            <v>666.75291815025491</v>
          </cell>
          <cell r="AA2037">
            <v>689.64581898992185</v>
          </cell>
          <cell r="AB2037">
            <v>710.6779524925937</v>
          </cell>
          <cell r="AC2037">
            <v>735.66948305813389</v>
          </cell>
          <cell r="AD2037">
            <v>62.025741976464893</v>
          </cell>
          <cell r="AE2037">
            <v>76.482228122269731</v>
          </cell>
          <cell r="AF2037">
            <v>75.491563767925797</v>
          </cell>
          <cell r="AG2037">
            <v>72.561979653765718</v>
          </cell>
          <cell r="AH2037">
            <v>50.170951737423927</v>
          </cell>
        </row>
        <row r="2038">
          <cell r="B2038">
            <v>20430</v>
          </cell>
          <cell r="C2038" t="str">
            <v>MN</v>
          </cell>
          <cell r="D2038" t="str">
            <v>Municipal</v>
          </cell>
          <cell r="E2038">
            <v>2.2967907122860173E-2</v>
          </cell>
          <cell r="F2038">
            <v>0</v>
          </cell>
          <cell r="G2038">
            <v>0</v>
          </cell>
          <cell r="H2038">
            <v>967.38159891747875</v>
          </cell>
          <cell r="I2038">
            <v>11.608880937499999</v>
          </cell>
          <cell r="J2038">
            <v>0</v>
          </cell>
          <cell r="K2038">
            <v>0</v>
          </cell>
          <cell r="L2038">
            <v>0</v>
          </cell>
          <cell r="M2038">
            <v>0</v>
          </cell>
          <cell r="N2038">
            <v>1.2536857682308215E-2</v>
          </cell>
          <cell r="O2038">
            <v>11981.528940002068</v>
          </cell>
          <cell r="P2038">
            <v>33279.169019389883</v>
          </cell>
          <cell r="Q2038">
            <v>51245.754811554769</v>
          </cell>
          <cell r="R2038">
            <v>66143.204349936845</v>
          </cell>
          <cell r="S2038">
            <v>143255.49338496043</v>
          </cell>
          <cell r="T2038">
            <v>1002.6911928465606</v>
          </cell>
          <cell r="U2038">
            <v>1146.4909026308117</v>
          </cell>
          <cell r="V2038">
            <v>1225.4476231482008</v>
          </cell>
          <cell r="W2038">
            <v>1263.1292576141723</v>
          </cell>
          <cell r="X2038">
            <v>1334.2875029004849</v>
          </cell>
          <cell r="Y2038">
            <v>545.71992702298064</v>
          </cell>
          <cell r="Z2038">
            <v>666.75291815025491</v>
          </cell>
          <cell r="AA2038">
            <v>689.64581898992185</v>
          </cell>
          <cell r="AB2038">
            <v>710.6779524925937</v>
          </cell>
          <cell r="AC2038">
            <v>735.66948305813389</v>
          </cell>
          <cell r="AD2038">
            <v>62.025741976464893</v>
          </cell>
          <cell r="AE2038">
            <v>76.482228122269731</v>
          </cell>
          <cell r="AF2038">
            <v>75.491563767925797</v>
          </cell>
          <cell r="AG2038">
            <v>72.561979653765718</v>
          </cell>
          <cell r="AH2038">
            <v>50.170951737423927</v>
          </cell>
        </row>
        <row r="2039">
          <cell r="B2039">
            <v>20466</v>
          </cell>
          <cell r="C2039" t="str">
            <v>MN</v>
          </cell>
          <cell r="D2039" t="str">
            <v>Municipal</v>
          </cell>
          <cell r="E2039">
            <v>2.2967907122860173E-2</v>
          </cell>
          <cell r="F2039">
            <v>0</v>
          </cell>
          <cell r="G2039">
            <v>0</v>
          </cell>
          <cell r="H2039">
            <v>967.38159891747875</v>
          </cell>
          <cell r="I2039">
            <v>11.608880937499999</v>
          </cell>
          <cell r="J2039">
            <v>0</v>
          </cell>
          <cell r="K2039">
            <v>0</v>
          </cell>
          <cell r="L2039">
            <v>0</v>
          </cell>
          <cell r="M2039">
            <v>0</v>
          </cell>
          <cell r="N2039">
            <v>1.2536857682308215E-2</v>
          </cell>
          <cell r="O2039">
            <v>11981.528940002068</v>
          </cell>
          <cell r="P2039">
            <v>33279.169019389883</v>
          </cell>
          <cell r="Q2039">
            <v>51245.754811554769</v>
          </cell>
          <cell r="R2039">
            <v>66143.204349936845</v>
          </cell>
          <cell r="S2039">
            <v>143255.49338496043</v>
          </cell>
          <cell r="T2039">
            <v>1002.6911928465606</v>
          </cell>
          <cell r="U2039">
            <v>1146.4909026308117</v>
          </cell>
          <cell r="V2039">
            <v>1225.4476231482008</v>
          </cell>
          <cell r="W2039">
            <v>1263.1292576141723</v>
          </cell>
          <cell r="X2039">
            <v>1334.2875029004849</v>
          </cell>
          <cell r="Y2039">
            <v>545.71992702298064</v>
          </cell>
          <cell r="Z2039">
            <v>666.75291815025491</v>
          </cell>
          <cell r="AA2039">
            <v>689.64581898992185</v>
          </cell>
          <cell r="AB2039">
            <v>710.6779524925937</v>
          </cell>
          <cell r="AC2039">
            <v>735.66948305813389</v>
          </cell>
          <cell r="AD2039">
            <v>62.025741976464893</v>
          </cell>
          <cell r="AE2039">
            <v>76.482228122269731</v>
          </cell>
          <cell r="AF2039">
            <v>75.491563767925797</v>
          </cell>
          <cell r="AG2039">
            <v>72.561979653765718</v>
          </cell>
          <cell r="AH2039">
            <v>50.170951737423927</v>
          </cell>
        </row>
        <row r="2040">
          <cell r="B2040">
            <v>20806</v>
          </cell>
          <cell r="C2040" t="str">
            <v>MN</v>
          </cell>
          <cell r="D2040" t="str">
            <v>Municipal</v>
          </cell>
          <cell r="E2040">
            <v>2.2967907122860173E-2</v>
          </cell>
          <cell r="F2040">
            <v>0</v>
          </cell>
          <cell r="G2040">
            <v>0</v>
          </cell>
          <cell r="H2040">
            <v>967.38159891747875</v>
          </cell>
          <cell r="I2040">
            <v>11.608880937499999</v>
          </cell>
          <cell r="J2040">
            <v>0</v>
          </cell>
          <cell r="K2040">
            <v>0</v>
          </cell>
          <cell r="L2040">
            <v>0</v>
          </cell>
          <cell r="M2040">
            <v>0</v>
          </cell>
          <cell r="N2040">
            <v>1.2536857682308215E-2</v>
          </cell>
          <cell r="O2040">
            <v>11981.528940002068</v>
          </cell>
          <cell r="P2040">
            <v>33279.169019389883</v>
          </cell>
          <cell r="Q2040">
            <v>51245.754811554769</v>
          </cell>
          <cell r="R2040">
            <v>66143.204349936845</v>
          </cell>
          <cell r="S2040">
            <v>143255.49338496043</v>
          </cell>
          <cell r="T2040">
            <v>1002.6911928465606</v>
          </cell>
          <cell r="U2040">
            <v>1146.4909026308117</v>
          </cell>
          <cell r="V2040">
            <v>1225.4476231482008</v>
          </cell>
          <cell r="W2040">
            <v>1263.1292576141723</v>
          </cell>
          <cell r="X2040">
            <v>1334.2875029004849</v>
          </cell>
          <cell r="Y2040">
            <v>545.71992702298064</v>
          </cell>
          <cell r="Z2040">
            <v>666.75291815025491</v>
          </cell>
          <cell r="AA2040">
            <v>689.64581898992185</v>
          </cell>
          <cell r="AB2040">
            <v>710.6779524925937</v>
          </cell>
          <cell r="AC2040">
            <v>735.66948305813389</v>
          </cell>
          <cell r="AD2040">
            <v>62.025741976464893</v>
          </cell>
          <cell r="AE2040">
            <v>76.482228122269731</v>
          </cell>
          <cell r="AF2040">
            <v>75.491563767925797</v>
          </cell>
          <cell r="AG2040">
            <v>72.561979653765718</v>
          </cell>
          <cell r="AH2040">
            <v>50.170951737423927</v>
          </cell>
        </row>
        <row r="2041">
          <cell r="B2041">
            <v>20837</v>
          </cell>
          <cell r="C2041" t="str">
            <v>MN</v>
          </cell>
          <cell r="D2041" t="str">
            <v>Municipal</v>
          </cell>
          <cell r="E2041">
            <v>2.2967907122860173E-2</v>
          </cell>
          <cell r="F2041">
            <v>0</v>
          </cell>
          <cell r="G2041">
            <v>0</v>
          </cell>
          <cell r="H2041">
            <v>967.38159891747875</v>
          </cell>
          <cell r="I2041">
            <v>11.608880937499999</v>
          </cell>
          <cell r="J2041">
            <v>0</v>
          </cell>
          <cell r="K2041">
            <v>0</v>
          </cell>
          <cell r="L2041">
            <v>0</v>
          </cell>
          <cell r="M2041">
            <v>0</v>
          </cell>
          <cell r="N2041">
            <v>1.2536857682308215E-2</v>
          </cell>
          <cell r="O2041">
            <v>11981.528940002068</v>
          </cell>
          <cell r="P2041">
            <v>33279.169019389883</v>
          </cell>
          <cell r="Q2041">
            <v>51245.754811554769</v>
          </cell>
          <cell r="R2041">
            <v>66143.204349936845</v>
          </cell>
          <cell r="S2041">
            <v>143255.49338496043</v>
          </cell>
          <cell r="T2041">
            <v>1002.6911928465606</v>
          </cell>
          <cell r="U2041">
            <v>1146.4909026308117</v>
          </cell>
          <cell r="V2041">
            <v>1225.4476231482008</v>
          </cell>
          <cell r="W2041">
            <v>1263.1292576141723</v>
          </cell>
          <cell r="X2041">
            <v>1334.2875029004849</v>
          </cell>
          <cell r="Y2041">
            <v>545.71992702298064</v>
          </cell>
          <cell r="Z2041">
            <v>666.75291815025491</v>
          </cell>
          <cell r="AA2041">
            <v>689.64581898992185</v>
          </cell>
          <cell r="AB2041">
            <v>710.6779524925937</v>
          </cell>
          <cell r="AC2041">
            <v>735.66948305813389</v>
          </cell>
          <cell r="AD2041">
            <v>62.025741976464893</v>
          </cell>
          <cell r="AE2041">
            <v>76.482228122269731</v>
          </cell>
          <cell r="AF2041">
            <v>75.491563767925797</v>
          </cell>
          <cell r="AG2041">
            <v>72.561979653765718</v>
          </cell>
          <cell r="AH2041">
            <v>50.170951737423927</v>
          </cell>
        </row>
        <row r="2042">
          <cell r="B2042">
            <v>21013</v>
          </cell>
          <cell r="C2042" t="str">
            <v>MN</v>
          </cell>
          <cell r="D2042" t="str">
            <v>Municipal</v>
          </cell>
          <cell r="E2042">
            <v>2.2967907122860173E-2</v>
          </cell>
          <cell r="F2042">
            <v>1</v>
          </cell>
          <cell r="G2042">
            <v>7983.0985915492956</v>
          </cell>
          <cell r="H2042">
            <v>7983.0985915492956</v>
          </cell>
          <cell r="I2042">
            <v>11.608880937499999</v>
          </cell>
          <cell r="J2042">
            <v>4117.3999999999996</v>
          </cell>
          <cell r="K2042">
            <v>36842</v>
          </cell>
          <cell r="L2042">
            <v>4615</v>
          </cell>
          <cell r="M2042">
            <v>9.4308131308866242E-2</v>
          </cell>
          <cell r="N2042">
            <v>9.4308131308866242E-2</v>
          </cell>
          <cell r="O2042">
            <v>11981.528940002068</v>
          </cell>
          <cell r="P2042">
            <v>33279.169019389883</v>
          </cell>
          <cell r="Q2042">
            <v>51245.754811554769</v>
          </cell>
          <cell r="R2042">
            <v>66143.204349936845</v>
          </cell>
          <cell r="S2042">
            <v>143255.49338496043</v>
          </cell>
          <cell r="T2042">
            <v>1002.6911928465606</v>
          </cell>
          <cell r="U2042">
            <v>1146.4909026308117</v>
          </cell>
          <cell r="V2042">
            <v>1225.4476231482008</v>
          </cell>
          <cell r="W2042">
            <v>1263.1292576141723</v>
          </cell>
          <cell r="X2042">
            <v>1334.2875029004849</v>
          </cell>
          <cell r="Y2042">
            <v>545.71992702298064</v>
          </cell>
          <cell r="Z2042">
            <v>666.75291815025491</v>
          </cell>
          <cell r="AA2042">
            <v>689.64581898992185</v>
          </cell>
          <cell r="AB2042">
            <v>710.6779524925937</v>
          </cell>
          <cell r="AC2042">
            <v>735.66948305813389</v>
          </cell>
          <cell r="AD2042">
            <v>62.025741976464893</v>
          </cell>
          <cell r="AE2042">
            <v>76.482228122269731</v>
          </cell>
          <cell r="AF2042">
            <v>75.491563767925797</v>
          </cell>
          <cell r="AG2042">
            <v>72.561979653765718</v>
          </cell>
          <cell r="AH2042">
            <v>50.170951737423927</v>
          </cell>
        </row>
        <row r="2043">
          <cell r="B2043">
            <v>5015</v>
          </cell>
          <cell r="C2043" t="str">
            <v>MN</v>
          </cell>
          <cell r="D2043" t="str">
            <v>Municipal</v>
          </cell>
          <cell r="E2043">
            <v>2.2967907122860173E-2</v>
          </cell>
          <cell r="F2043">
            <v>0</v>
          </cell>
          <cell r="G2043">
            <v>0</v>
          </cell>
          <cell r="H2043">
            <v>967.38159891747875</v>
          </cell>
          <cell r="I2043">
            <v>11.608880937499999</v>
          </cell>
          <cell r="J2043">
            <v>0</v>
          </cell>
          <cell r="K2043">
            <v>0</v>
          </cell>
          <cell r="L2043">
            <v>0</v>
          </cell>
          <cell r="M2043">
            <v>0</v>
          </cell>
          <cell r="N2043">
            <v>1.2536857682308215E-2</v>
          </cell>
          <cell r="O2043">
            <v>11981.528940002068</v>
          </cell>
          <cell r="P2043">
            <v>33279.169019389883</v>
          </cell>
          <cell r="Q2043">
            <v>51245.754811554769</v>
          </cell>
          <cell r="R2043">
            <v>66143.204349936845</v>
          </cell>
          <cell r="S2043">
            <v>143255.49338496043</v>
          </cell>
          <cell r="T2043">
            <v>1002.6911928465606</v>
          </cell>
          <cell r="U2043">
            <v>1146.4909026308117</v>
          </cell>
          <cell r="V2043">
            <v>1225.4476231482008</v>
          </cell>
          <cell r="W2043">
            <v>1263.1292576141723</v>
          </cell>
          <cell r="X2043">
            <v>1334.2875029004849</v>
          </cell>
          <cell r="Y2043">
            <v>545.71992702298064</v>
          </cell>
          <cell r="Z2043">
            <v>666.75291815025491</v>
          </cell>
          <cell r="AA2043">
            <v>689.64581898992185</v>
          </cell>
          <cell r="AB2043">
            <v>710.6779524925937</v>
          </cell>
          <cell r="AC2043">
            <v>735.66948305813389</v>
          </cell>
          <cell r="AD2043">
            <v>62.025741976464893</v>
          </cell>
          <cell r="AE2043">
            <v>76.482228122269731</v>
          </cell>
          <cell r="AF2043">
            <v>75.491563767925797</v>
          </cell>
          <cell r="AG2043">
            <v>72.561979653765718</v>
          </cell>
          <cell r="AH2043">
            <v>50.170951737423927</v>
          </cell>
        </row>
        <row r="2044">
          <cell r="B2044">
            <v>6151</v>
          </cell>
          <cell r="C2044" t="str">
            <v>MN</v>
          </cell>
          <cell r="D2044" t="str">
            <v>Municipal</v>
          </cell>
          <cell r="E2044">
            <v>2.2967907122860173E-2</v>
          </cell>
          <cell r="F2044">
            <v>0</v>
          </cell>
          <cell r="G2044">
            <v>0</v>
          </cell>
          <cell r="H2044">
            <v>967.38159891747875</v>
          </cell>
          <cell r="I2044">
            <v>11.608880937499999</v>
          </cell>
          <cell r="J2044">
            <v>0</v>
          </cell>
          <cell r="K2044">
            <v>0</v>
          </cell>
          <cell r="L2044">
            <v>0</v>
          </cell>
          <cell r="M2044">
            <v>0</v>
          </cell>
          <cell r="N2044">
            <v>1.2536857682308215E-2</v>
          </cell>
          <cell r="O2044">
            <v>11981.528940002068</v>
          </cell>
          <cell r="P2044">
            <v>33279.169019389883</v>
          </cell>
          <cell r="Q2044">
            <v>51245.754811554769</v>
          </cell>
          <cell r="R2044">
            <v>66143.204349936845</v>
          </cell>
          <cell r="S2044">
            <v>143255.49338496043</v>
          </cell>
          <cell r="T2044">
            <v>1002.6911928465606</v>
          </cell>
          <cell r="U2044">
            <v>1146.4909026308117</v>
          </cell>
          <cell r="V2044">
            <v>1225.4476231482008</v>
          </cell>
          <cell r="W2044">
            <v>1263.1292576141723</v>
          </cell>
          <cell r="X2044">
            <v>1334.2875029004849</v>
          </cell>
          <cell r="Y2044">
            <v>545.71992702298064</v>
          </cell>
          <cell r="Z2044">
            <v>666.75291815025491</v>
          </cell>
          <cell r="AA2044">
            <v>689.64581898992185</v>
          </cell>
          <cell r="AB2044">
            <v>710.6779524925937</v>
          </cell>
          <cell r="AC2044">
            <v>735.66948305813389</v>
          </cell>
          <cell r="AD2044">
            <v>62.025741976464893</v>
          </cell>
          <cell r="AE2044">
            <v>76.482228122269731</v>
          </cell>
          <cell r="AF2044">
            <v>75.491563767925797</v>
          </cell>
          <cell r="AG2044">
            <v>72.561979653765718</v>
          </cell>
          <cell r="AH2044">
            <v>50.170951737423927</v>
          </cell>
        </row>
        <row r="2045">
          <cell r="B2045">
            <v>7292</v>
          </cell>
          <cell r="C2045" t="str">
            <v>MN</v>
          </cell>
          <cell r="D2045" t="str">
            <v>Municipal</v>
          </cell>
          <cell r="E2045">
            <v>2.2967907122860173E-2</v>
          </cell>
          <cell r="F2045">
            <v>0</v>
          </cell>
          <cell r="G2045">
            <v>0</v>
          </cell>
          <cell r="H2045">
            <v>967.38159891747875</v>
          </cell>
          <cell r="I2045">
            <v>11.608880937499999</v>
          </cell>
          <cell r="J2045">
            <v>0</v>
          </cell>
          <cell r="K2045">
            <v>0</v>
          </cell>
          <cell r="L2045">
            <v>0</v>
          </cell>
          <cell r="M2045">
            <v>0</v>
          </cell>
          <cell r="N2045">
            <v>1.2536857682308215E-2</v>
          </cell>
          <cell r="O2045">
            <v>11981.528940002068</v>
          </cell>
          <cell r="P2045">
            <v>33279.169019389883</v>
          </cell>
          <cell r="Q2045">
            <v>51245.754811554769</v>
          </cell>
          <cell r="R2045">
            <v>66143.204349936845</v>
          </cell>
          <cell r="S2045">
            <v>143255.49338496043</v>
          </cell>
          <cell r="T2045">
            <v>1002.6911928465606</v>
          </cell>
          <cell r="U2045">
            <v>1146.4909026308117</v>
          </cell>
          <cell r="V2045">
            <v>1225.4476231482008</v>
          </cell>
          <cell r="W2045">
            <v>1263.1292576141723</v>
          </cell>
          <cell r="X2045">
            <v>1334.2875029004849</v>
          </cell>
          <cell r="Y2045">
            <v>545.71992702298064</v>
          </cell>
          <cell r="Z2045">
            <v>666.75291815025491</v>
          </cell>
          <cell r="AA2045">
            <v>689.64581898992185</v>
          </cell>
          <cell r="AB2045">
            <v>710.6779524925937</v>
          </cell>
          <cell r="AC2045">
            <v>735.66948305813389</v>
          </cell>
          <cell r="AD2045">
            <v>62.025741976464893</v>
          </cell>
          <cell r="AE2045">
            <v>76.482228122269731</v>
          </cell>
          <cell r="AF2045">
            <v>75.491563767925797</v>
          </cell>
          <cell r="AG2045">
            <v>72.561979653765718</v>
          </cell>
          <cell r="AH2045">
            <v>50.170951737423927</v>
          </cell>
        </row>
        <row r="2046">
          <cell r="B2046">
            <v>8307</v>
          </cell>
          <cell r="C2046" t="str">
            <v>MN</v>
          </cell>
          <cell r="D2046" t="str">
            <v>Municipal</v>
          </cell>
          <cell r="E2046">
            <v>2.2967907122860173E-2</v>
          </cell>
          <cell r="F2046">
            <v>0</v>
          </cell>
          <cell r="G2046">
            <v>0</v>
          </cell>
          <cell r="H2046">
            <v>967.38159891747875</v>
          </cell>
          <cell r="I2046">
            <v>11.608880937499999</v>
          </cell>
          <cell r="J2046">
            <v>0</v>
          </cell>
          <cell r="K2046">
            <v>0</v>
          </cell>
          <cell r="L2046">
            <v>0</v>
          </cell>
          <cell r="M2046">
            <v>0</v>
          </cell>
          <cell r="N2046">
            <v>1.2536857682308215E-2</v>
          </cell>
          <cell r="O2046">
            <v>11981.528940002068</v>
          </cell>
          <cell r="P2046">
            <v>33279.169019389883</v>
          </cell>
          <cell r="Q2046">
            <v>51245.754811554769</v>
          </cell>
          <cell r="R2046">
            <v>66143.204349936845</v>
          </cell>
          <cell r="S2046">
            <v>143255.49338496043</v>
          </cell>
          <cell r="T2046">
            <v>1002.6911928465606</v>
          </cell>
          <cell r="U2046">
            <v>1146.4909026308117</v>
          </cell>
          <cell r="V2046">
            <v>1225.4476231482008</v>
          </cell>
          <cell r="W2046">
            <v>1263.1292576141723</v>
          </cell>
          <cell r="X2046">
            <v>1334.2875029004849</v>
          </cell>
          <cell r="Y2046">
            <v>545.71992702298064</v>
          </cell>
          <cell r="Z2046">
            <v>666.75291815025491</v>
          </cell>
          <cell r="AA2046">
            <v>689.64581898992185</v>
          </cell>
          <cell r="AB2046">
            <v>710.6779524925937</v>
          </cell>
          <cell r="AC2046">
            <v>735.66948305813389</v>
          </cell>
          <cell r="AD2046">
            <v>62.025741976464893</v>
          </cell>
          <cell r="AE2046">
            <v>76.482228122269731</v>
          </cell>
          <cell r="AF2046">
            <v>75.491563767925797</v>
          </cell>
          <cell r="AG2046">
            <v>72.561979653765718</v>
          </cell>
          <cell r="AH2046">
            <v>50.170951737423927</v>
          </cell>
        </row>
        <row r="2047">
          <cell r="B2047">
            <v>8543</v>
          </cell>
          <cell r="C2047" t="str">
            <v>MN</v>
          </cell>
          <cell r="D2047" t="str">
            <v>Municipal</v>
          </cell>
          <cell r="E2047">
            <v>2.2967907122860173E-2</v>
          </cell>
          <cell r="F2047">
            <v>0</v>
          </cell>
          <cell r="G2047">
            <v>0</v>
          </cell>
          <cell r="H2047">
            <v>967.38159891747875</v>
          </cell>
          <cell r="I2047">
            <v>11.608880937499999</v>
          </cell>
          <cell r="J2047">
            <v>0</v>
          </cell>
          <cell r="K2047">
            <v>0</v>
          </cell>
          <cell r="L2047">
            <v>0</v>
          </cell>
          <cell r="M2047">
            <v>0</v>
          </cell>
          <cell r="N2047">
            <v>1.2536857682308215E-2</v>
          </cell>
          <cell r="O2047">
            <v>11981.528940002068</v>
          </cell>
          <cell r="P2047">
            <v>33279.169019389883</v>
          </cell>
          <cell r="Q2047">
            <v>51245.754811554769</v>
          </cell>
          <cell r="R2047">
            <v>66143.204349936845</v>
          </cell>
          <cell r="S2047">
            <v>143255.49338496043</v>
          </cell>
          <cell r="T2047">
            <v>1002.6911928465606</v>
          </cell>
          <cell r="U2047">
            <v>1146.4909026308117</v>
          </cell>
          <cell r="V2047">
            <v>1225.4476231482008</v>
          </cell>
          <cell r="W2047">
            <v>1263.1292576141723</v>
          </cell>
          <cell r="X2047">
            <v>1334.2875029004849</v>
          </cell>
          <cell r="Y2047">
            <v>545.71992702298064</v>
          </cell>
          <cell r="Z2047">
            <v>666.75291815025491</v>
          </cell>
          <cell r="AA2047">
            <v>689.64581898992185</v>
          </cell>
          <cell r="AB2047">
            <v>710.6779524925937</v>
          </cell>
          <cell r="AC2047">
            <v>735.66948305813389</v>
          </cell>
          <cell r="AD2047">
            <v>62.025741976464893</v>
          </cell>
          <cell r="AE2047">
            <v>76.482228122269731</v>
          </cell>
          <cell r="AF2047">
            <v>75.491563767925797</v>
          </cell>
          <cell r="AG2047">
            <v>72.561979653765718</v>
          </cell>
          <cell r="AH2047">
            <v>50.170951737423927</v>
          </cell>
        </row>
        <row r="2048">
          <cell r="B2048">
            <v>9130</v>
          </cell>
          <cell r="C2048" t="str">
            <v>MN</v>
          </cell>
          <cell r="D2048" t="str">
            <v>Municipal</v>
          </cell>
          <cell r="E2048">
            <v>2.2967907122860173E-2</v>
          </cell>
          <cell r="F2048">
            <v>1</v>
          </cell>
          <cell r="G2048">
            <v>8591.1687509649528</v>
          </cell>
          <cell r="H2048">
            <v>8591.1687509649528</v>
          </cell>
          <cell r="I2048">
            <v>11.608880937499999</v>
          </cell>
          <cell r="J2048">
            <v>5662</v>
          </cell>
          <cell r="K2048">
            <v>55645</v>
          </cell>
          <cell r="L2048">
            <v>6477</v>
          </cell>
          <cell r="M2048">
            <v>8.5537089370361211E-2</v>
          </cell>
          <cell r="N2048">
            <v>8.5537089370361211E-2</v>
          </cell>
          <cell r="O2048">
            <v>11981.528940002068</v>
          </cell>
          <cell r="P2048">
            <v>33279.169019389883</v>
          </cell>
          <cell r="Q2048">
            <v>51245.754811554769</v>
          </cell>
          <cell r="R2048">
            <v>66143.204349936845</v>
          </cell>
          <cell r="S2048">
            <v>143255.49338496043</v>
          </cell>
          <cell r="T2048">
            <v>1002.6911928465606</v>
          </cell>
          <cell r="U2048">
            <v>1146.4909026308117</v>
          </cell>
          <cell r="V2048">
            <v>1225.4476231482008</v>
          </cell>
          <cell r="W2048">
            <v>1263.1292576141723</v>
          </cell>
          <cell r="X2048">
            <v>1334.2875029004849</v>
          </cell>
          <cell r="Y2048">
            <v>545.71992702298064</v>
          </cell>
          <cell r="Z2048">
            <v>666.75291815025491</v>
          </cell>
          <cell r="AA2048">
            <v>689.64581898992185</v>
          </cell>
          <cell r="AB2048">
            <v>710.6779524925937</v>
          </cell>
          <cell r="AC2048">
            <v>735.66948305813389</v>
          </cell>
          <cell r="AD2048">
            <v>62.025741976464893</v>
          </cell>
          <cell r="AE2048">
            <v>76.482228122269731</v>
          </cell>
          <cell r="AF2048">
            <v>75.491563767925797</v>
          </cell>
          <cell r="AG2048">
            <v>72.561979653765718</v>
          </cell>
          <cell r="AH2048">
            <v>50.170951737423927</v>
          </cell>
        </row>
        <row r="2049">
          <cell r="B2049">
            <v>10089</v>
          </cell>
          <cell r="C2049" t="str">
            <v>MN</v>
          </cell>
          <cell r="D2049" t="str">
            <v>Municipal</v>
          </cell>
          <cell r="E2049">
            <v>2.2967907122860173E-2</v>
          </cell>
          <cell r="F2049">
            <v>0</v>
          </cell>
          <cell r="G2049">
            <v>0</v>
          </cell>
          <cell r="H2049">
            <v>967.38159891747875</v>
          </cell>
          <cell r="I2049">
            <v>11.608880937499999</v>
          </cell>
          <cell r="J2049">
            <v>0</v>
          </cell>
          <cell r="K2049">
            <v>0</v>
          </cell>
          <cell r="L2049">
            <v>0</v>
          </cell>
          <cell r="M2049">
            <v>0</v>
          </cell>
          <cell r="N2049">
            <v>1.2536857682308215E-2</v>
          </cell>
          <cell r="O2049">
            <v>11981.528940002068</v>
          </cell>
          <cell r="P2049">
            <v>33279.169019389883</v>
          </cell>
          <cell r="Q2049">
            <v>51245.754811554769</v>
          </cell>
          <cell r="R2049">
            <v>66143.204349936845</v>
          </cell>
          <cell r="S2049">
            <v>143255.49338496043</v>
          </cell>
          <cell r="T2049">
            <v>1002.6911928465606</v>
          </cell>
          <cell r="U2049">
            <v>1146.4909026308117</v>
          </cell>
          <cell r="V2049">
            <v>1225.4476231482008</v>
          </cell>
          <cell r="W2049">
            <v>1263.1292576141723</v>
          </cell>
          <cell r="X2049">
            <v>1334.2875029004849</v>
          </cell>
          <cell r="Y2049">
            <v>545.71992702298064</v>
          </cell>
          <cell r="Z2049">
            <v>666.75291815025491</v>
          </cell>
          <cell r="AA2049">
            <v>689.64581898992185</v>
          </cell>
          <cell r="AB2049">
            <v>710.6779524925937</v>
          </cell>
          <cell r="AC2049">
            <v>735.66948305813389</v>
          </cell>
          <cell r="AD2049">
            <v>62.025741976464893</v>
          </cell>
          <cell r="AE2049">
            <v>76.482228122269731</v>
          </cell>
          <cell r="AF2049">
            <v>75.491563767925797</v>
          </cell>
          <cell r="AG2049">
            <v>72.561979653765718</v>
          </cell>
          <cell r="AH2049">
            <v>50.170951737423927</v>
          </cell>
        </row>
        <row r="2050">
          <cell r="B2050">
            <v>10179</v>
          </cell>
          <cell r="C2050" t="str">
            <v>MN</v>
          </cell>
          <cell r="D2050" t="str">
            <v>Municipal</v>
          </cell>
          <cell r="E2050">
            <v>2.2967907122860173E-2</v>
          </cell>
          <cell r="F2050">
            <v>0</v>
          </cell>
          <cell r="G2050">
            <v>0</v>
          </cell>
          <cell r="H2050">
            <v>967.38159891747875</v>
          </cell>
          <cell r="I2050">
            <v>11.608880937499999</v>
          </cell>
          <cell r="J2050">
            <v>0</v>
          </cell>
          <cell r="K2050">
            <v>0</v>
          </cell>
          <cell r="L2050">
            <v>0</v>
          </cell>
          <cell r="M2050">
            <v>0</v>
          </cell>
          <cell r="N2050">
            <v>1.2536857682308215E-2</v>
          </cell>
          <cell r="O2050">
            <v>11981.528940002068</v>
          </cell>
          <cell r="P2050">
            <v>33279.169019389883</v>
          </cell>
          <cell r="Q2050">
            <v>51245.754811554769</v>
          </cell>
          <cell r="R2050">
            <v>66143.204349936845</v>
          </cell>
          <cell r="S2050">
            <v>143255.49338496043</v>
          </cell>
          <cell r="T2050">
            <v>1002.6911928465606</v>
          </cell>
          <cell r="U2050">
            <v>1146.4909026308117</v>
          </cell>
          <cell r="V2050">
            <v>1225.4476231482008</v>
          </cell>
          <cell r="W2050">
            <v>1263.1292576141723</v>
          </cell>
          <cell r="X2050">
            <v>1334.2875029004849</v>
          </cell>
          <cell r="Y2050">
            <v>545.71992702298064</v>
          </cell>
          <cell r="Z2050">
            <v>666.75291815025491</v>
          </cell>
          <cell r="AA2050">
            <v>689.64581898992185</v>
          </cell>
          <cell r="AB2050">
            <v>710.6779524925937</v>
          </cell>
          <cell r="AC2050">
            <v>735.66948305813389</v>
          </cell>
          <cell r="AD2050">
            <v>62.025741976464893</v>
          </cell>
          <cell r="AE2050">
            <v>76.482228122269731</v>
          </cell>
          <cell r="AF2050">
            <v>75.491563767925797</v>
          </cell>
          <cell r="AG2050">
            <v>72.561979653765718</v>
          </cell>
          <cell r="AH2050">
            <v>50.170951737423927</v>
          </cell>
        </row>
        <row r="2051">
          <cell r="B2051">
            <v>11064</v>
          </cell>
          <cell r="C2051" t="str">
            <v>MN</v>
          </cell>
          <cell r="D2051" t="str">
            <v>Municipal</v>
          </cell>
          <cell r="E2051">
            <v>2.2967907122860173E-2</v>
          </cell>
          <cell r="F2051">
            <v>0</v>
          </cell>
          <cell r="G2051">
            <v>0</v>
          </cell>
          <cell r="H2051">
            <v>967.38159891747875</v>
          </cell>
          <cell r="I2051">
            <v>11.608880937499999</v>
          </cell>
          <cell r="J2051">
            <v>0</v>
          </cell>
          <cell r="K2051">
            <v>0</v>
          </cell>
          <cell r="L2051">
            <v>0</v>
          </cell>
          <cell r="M2051">
            <v>0</v>
          </cell>
          <cell r="N2051">
            <v>1.2536857682308215E-2</v>
          </cell>
          <cell r="O2051">
            <v>11981.528940002068</v>
          </cell>
          <cell r="P2051">
            <v>33279.169019389883</v>
          </cell>
          <cell r="Q2051">
            <v>51245.754811554769</v>
          </cell>
          <cell r="R2051">
            <v>66143.204349936845</v>
          </cell>
          <cell r="S2051">
            <v>143255.49338496043</v>
          </cell>
          <cell r="T2051">
            <v>1002.6911928465606</v>
          </cell>
          <cell r="U2051">
            <v>1146.4909026308117</v>
          </cell>
          <cell r="V2051">
            <v>1225.4476231482008</v>
          </cell>
          <cell r="W2051">
            <v>1263.1292576141723</v>
          </cell>
          <cell r="X2051">
            <v>1334.2875029004849</v>
          </cell>
          <cell r="Y2051">
            <v>545.71992702298064</v>
          </cell>
          <cell r="Z2051">
            <v>666.75291815025491</v>
          </cell>
          <cell r="AA2051">
            <v>689.64581898992185</v>
          </cell>
          <cell r="AB2051">
            <v>710.6779524925937</v>
          </cell>
          <cell r="AC2051">
            <v>735.66948305813389</v>
          </cell>
          <cell r="AD2051">
            <v>62.025741976464893</v>
          </cell>
          <cell r="AE2051">
            <v>76.482228122269731</v>
          </cell>
          <cell r="AF2051">
            <v>75.491563767925797</v>
          </cell>
          <cell r="AG2051">
            <v>72.561979653765718</v>
          </cell>
          <cell r="AH2051">
            <v>50.170951737423927</v>
          </cell>
        </row>
        <row r="2052">
          <cell r="B2052">
            <v>12286</v>
          </cell>
          <cell r="C2052" t="str">
            <v>MN</v>
          </cell>
          <cell r="D2052" t="str">
            <v>Municipal</v>
          </cell>
          <cell r="E2052">
            <v>2.2967907122860173E-2</v>
          </cell>
          <cell r="F2052">
            <v>0</v>
          </cell>
          <cell r="G2052">
            <v>0</v>
          </cell>
          <cell r="H2052">
            <v>967.38159891747875</v>
          </cell>
          <cell r="I2052">
            <v>11.608880937499999</v>
          </cell>
          <cell r="J2052">
            <v>0</v>
          </cell>
          <cell r="K2052">
            <v>0</v>
          </cell>
          <cell r="L2052">
            <v>0</v>
          </cell>
          <cell r="M2052">
            <v>0</v>
          </cell>
          <cell r="N2052">
            <v>1.2536857682308215E-2</v>
          </cell>
          <cell r="O2052">
            <v>11981.528940002068</v>
          </cell>
          <cell r="P2052">
            <v>33279.169019389883</v>
          </cell>
          <cell r="Q2052">
            <v>51245.754811554769</v>
          </cell>
          <cell r="R2052">
            <v>66143.204349936845</v>
          </cell>
          <cell r="S2052">
            <v>143255.49338496043</v>
          </cell>
          <cell r="T2052">
            <v>1002.6911928465606</v>
          </cell>
          <cell r="U2052">
            <v>1146.4909026308117</v>
          </cell>
          <cell r="V2052">
            <v>1225.4476231482008</v>
          </cell>
          <cell r="W2052">
            <v>1263.1292576141723</v>
          </cell>
          <cell r="X2052">
            <v>1334.2875029004849</v>
          </cell>
          <cell r="Y2052">
            <v>545.71992702298064</v>
          </cell>
          <cell r="Z2052">
            <v>666.75291815025491</v>
          </cell>
          <cell r="AA2052">
            <v>689.64581898992185</v>
          </cell>
          <cell r="AB2052">
            <v>710.6779524925937</v>
          </cell>
          <cell r="AC2052">
            <v>735.66948305813389</v>
          </cell>
          <cell r="AD2052">
            <v>62.025741976464893</v>
          </cell>
          <cell r="AE2052">
            <v>76.482228122269731</v>
          </cell>
          <cell r="AF2052">
            <v>75.491563767925797</v>
          </cell>
          <cell r="AG2052">
            <v>72.561979653765718</v>
          </cell>
          <cell r="AH2052">
            <v>50.170951737423927</v>
          </cell>
        </row>
        <row r="2053">
          <cell r="B2053">
            <v>12897</v>
          </cell>
          <cell r="C2053" t="str">
            <v>MN</v>
          </cell>
          <cell r="D2053" t="str">
            <v>Municipal</v>
          </cell>
          <cell r="E2053">
            <v>2.2967907122860173E-2</v>
          </cell>
          <cell r="F2053">
            <v>0</v>
          </cell>
          <cell r="G2053">
            <v>0</v>
          </cell>
          <cell r="H2053">
            <v>967.38159891747875</v>
          </cell>
          <cell r="I2053">
            <v>11.608880937499999</v>
          </cell>
          <cell r="J2053">
            <v>0</v>
          </cell>
          <cell r="K2053">
            <v>0</v>
          </cell>
          <cell r="L2053">
            <v>0</v>
          </cell>
          <cell r="M2053">
            <v>0</v>
          </cell>
          <cell r="N2053">
            <v>1.2536857682308215E-2</v>
          </cell>
          <cell r="O2053">
            <v>11981.528940002068</v>
          </cell>
          <cell r="P2053">
            <v>33279.169019389883</v>
          </cell>
          <cell r="Q2053">
            <v>51245.754811554769</v>
          </cell>
          <cell r="R2053">
            <v>66143.204349936845</v>
          </cell>
          <cell r="S2053">
            <v>143255.49338496043</v>
          </cell>
          <cell r="T2053">
            <v>1002.6911928465606</v>
          </cell>
          <cell r="U2053">
            <v>1146.4909026308117</v>
          </cell>
          <cell r="V2053">
            <v>1225.4476231482008</v>
          </cell>
          <cell r="W2053">
            <v>1263.1292576141723</v>
          </cell>
          <cell r="X2053">
            <v>1334.2875029004849</v>
          </cell>
          <cell r="Y2053">
            <v>545.71992702298064</v>
          </cell>
          <cell r="Z2053">
            <v>666.75291815025491</v>
          </cell>
          <cell r="AA2053">
            <v>689.64581898992185</v>
          </cell>
          <cell r="AB2053">
            <v>710.6779524925937</v>
          </cell>
          <cell r="AC2053">
            <v>735.66948305813389</v>
          </cell>
          <cell r="AD2053">
            <v>62.025741976464893</v>
          </cell>
          <cell r="AE2053">
            <v>76.482228122269731</v>
          </cell>
          <cell r="AF2053">
            <v>75.491563767925797</v>
          </cell>
          <cell r="AG2053">
            <v>72.561979653765718</v>
          </cell>
          <cell r="AH2053">
            <v>50.170951737423927</v>
          </cell>
        </row>
        <row r="2054">
          <cell r="B2054">
            <v>13488</v>
          </cell>
          <cell r="C2054" t="str">
            <v>MN</v>
          </cell>
          <cell r="D2054" t="str">
            <v>Municipal</v>
          </cell>
          <cell r="E2054">
            <v>2.2967907122860173E-2</v>
          </cell>
          <cell r="F2054">
            <v>0</v>
          </cell>
          <cell r="G2054">
            <v>0</v>
          </cell>
          <cell r="H2054">
            <v>967.38159891747875</v>
          </cell>
          <cell r="I2054">
            <v>11.608880937499999</v>
          </cell>
          <cell r="J2054">
            <v>0</v>
          </cell>
          <cell r="K2054">
            <v>0</v>
          </cell>
          <cell r="L2054">
            <v>0</v>
          </cell>
          <cell r="M2054">
            <v>0</v>
          </cell>
          <cell r="N2054">
            <v>1.2536857682308215E-2</v>
          </cell>
          <cell r="O2054">
            <v>11981.528940002068</v>
          </cell>
          <cell r="P2054">
            <v>33279.169019389883</v>
          </cell>
          <cell r="Q2054">
            <v>51245.754811554769</v>
          </cell>
          <cell r="R2054">
            <v>66143.204349936845</v>
          </cell>
          <cell r="S2054">
            <v>143255.49338496043</v>
          </cell>
          <cell r="T2054">
            <v>1002.6911928465606</v>
          </cell>
          <cell r="U2054">
            <v>1146.4909026308117</v>
          </cell>
          <cell r="V2054">
            <v>1225.4476231482008</v>
          </cell>
          <cell r="W2054">
            <v>1263.1292576141723</v>
          </cell>
          <cell r="X2054">
            <v>1334.2875029004849</v>
          </cell>
          <cell r="Y2054">
            <v>545.71992702298064</v>
          </cell>
          <cell r="Z2054">
            <v>666.75291815025491</v>
          </cell>
          <cell r="AA2054">
            <v>689.64581898992185</v>
          </cell>
          <cell r="AB2054">
            <v>710.6779524925937</v>
          </cell>
          <cell r="AC2054">
            <v>735.66948305813389</v>
          </cell>
          <cell r="AD2054">
            <v>62.025741976464893</v>
          </cell>
          <cell r="AE2054">
            <v>76.482228122269731</v>
          </cell>
          <cell r="AF2054">
            <v>75.491563767925797</v>
          </cell>
          <cell r="AG2054">
            <v>72.561979653765718</v>
          </cell>
          <cell r="AH2054">
            <v>50.170951737423927</v>
          </cell>
        </row>
        <row r="2055">
          <cell r="B2055">
            <v>13681</v>
          </cell>
          <cell r="C2055" t="str">
            <v>MN</v>
          </cell>
          <cell r="D2055" t="str">
            <v>Municipal</v>
          </cell>
          <cell r="E2055">
            <v>2.2967907122860173E-2</v>
          </cell>
          <cell r="F2055">
            <v>0</v>
          </cell>
          <cell r="G2055">
            <v>0</v>
          </cell>
          <cell r="H2055">
            <v>967.38159891747875</v>
          </cell>
          <cell r="I2055">
            <v>11.608880937499999</v>
          </cell>
          <cell r="J2055">
            <v>0</v>
          </cell>
          <cell r="K2055">
            <v>0</v>
          </cell>
          <cell r="L2055">
            <v>0</v>
          </cell>
          <cell r="M2055">
            <v>0</v>
          </cell>
          <cell r="N2055">
            <v>1.2536857682308215E-2</v>
          </cell>
          <cell r="O2055">
            <v>11981.528940002068</v>
          </cell>
          <cell r="P2055">
            <v>33279.169019389883</v>
          </cell>
          <cell r="Q2055">
            <v>51245.754811554769</v>
          </cell>
          <cell r="R2055">
            <v>66143.204349936845</v>
          </cell>
          <cell r="S2055">
            <v>143255.49338496043</v>
          </cell>
          <cell r="T2055">
            <v>1002.6911928465606</v>
          </cell>
          <cell r="U2055">
            <v>1146.4909026308117</v>
          </cell>
          <cell r="V2055">
            <v>1225.4476231482008</v>
          </cell>
          <cell r="W2055">
            <v>1263.1292576141723</v>
          </cell>
          <cell r="X2055">
            <v>1334.2875029004849</v>
          </cell>
          <cell r="Y2055">
            <v>545.71992702298064</v>
          </cell>
          <cell r="Z2055">
            <v>666.75291815025491</v>
          </cell>
          <cell r="AA2055">
            <v>689.64581898992185</v>
          </cell>
          <cell r="AB2055">
            <v>710.6779524925937</v>
          </cell>
          <cell r="AC2055">
            <v>735.66948305813389</v>
          </cell>
          <cell r="AD2055">
            <v>62.025741976464893</v>
          </cell>
          <cell r="AE2055">
            <v>76.482228122269731</v>
          </cell>
          <cell r="AF2055">
            <v>75.491563767925797</v>
          </cell>
          <cell r="AG2055">
            <v>72.561979653765718</v>
          </cell>
          <cell r="AH2055">
            <v>50.170951737423927</v>
          </cell>
        </row>
        <row r="2056">
          <cell r="B2056">
            <v>15348</v>
          </cell>
          <cell r="C2056" t="str">
            <v>MN</v>
          </cell>
          <cell r="D2056" t="str">
            <v>Municipal</v>
          </cell>
          <cell r="E2056">
            <v>2.2967907122860173E-2</v>
          </cell>
          <cell r="F2056">
            <v>0</v>
          </cell>
          <cell r="G2056">
            <v>0</v>
          </cell>
          <cell r="H2056">
            <v>967.38159891747875</v>
          </cell>
          <cell r="I2056">
            <v>11.608880937499999</v>
          </cell>
          <cell r="J2056">
            <v>0</v>
          </cell>
          <cell r="K2056">
            <v>0</v>
          </cell>
          <cell r="L2056">
            <v>0</v>
          </cell>
          <cell r="M2056">
            <v>0</v>
          </cell>
          <cell r="N2056">
            <v>1.2536857682308215E-2</v>
          </cell>
          <cell r="O2056">
            <v>11981.528940002068</v>
          </cell>
          <cell r="P2056">
            <v>33279.169019389883</v>
          </cell>
          <cell r="Q2056">
            <v>51245.754811554769</v>
          </cell>
          <cell r="R2056">
            <v>66143.204349936845</v>
          </cell>
          <cell r="S2056">
            <v>143255.49338496043</v>
          </cell>
          <cell r="T2056">
            <v>1002.6911928465606</v>
          </cell>
          <cell r="U2056">
            <v>1146.4909026308117</v>
          </cell>
          <cell r="V2056">
            <v>1225.4476231482008</v>
          </cell>
          <cell r="W2056">
            <v>1263.1292576141723</v>
          </cell>
          <cell r="X2056">
            <v>1334.2875029004849</v>
          </cell>
          <cell r="Y2056">
            <v>545.71992702298064</v>
          </cell>
          <cell r="Z2056">
            <v>666.75291815025491</v>
          </cell>
          <cell r="AA2056">
            <v>689.64581898992185</v>
          </cell>
          <cell r="AB2056">
            <v>710.6779524925937</v>
          </cell>
          <cell r="AC2056">
            <v>735.66948305813389</v>
          </cell>
          <cell r="AD2056">
            <v>62.025741976464893</v>
          </cell>
          <cell r="AE2056">
            <v>76.482228122269731</v>
          </cell>
          <cell r="AF2056">
            <v>75.491563767925797</v>
          </cell>
          <cell r="AG2056">
            <v>72.561979653765718</v>
          </cell>
          <cell r="AH2056">
            <v>50.170951737423927</v>
          </cell>
        </row>
        <row r="2057">
          <cell r="B2057">
            <v>15387</v>
          </cell>
          <cell r="C2057" t="str">
            <v>MN</v>
          </cell>
          <cell r="D2057" t="str">
            <v>Municipal</v>
          </cell>
          <cell r="E2057">
            <v>2.2967907122860173E-2</v>
          </cell>
          <cell r="F2057">
            <v>0</v>
          </cell>
          <cell r="G2057">
            <v>0</v>
          </cell>
          <cell r="H2057">
            <v>967.38159891747875</v>
          </cell>
          <cell r="I2057">
            <v>11.608880937499999</v>
          </cell>
          <cell r="J2057">
            <v>0</v>
          </cell>
          <cell r="K2057">
            <v>0</v>
          </cell>
          <cell r="L2057">
            <v>0</v>
          </cell>
          <cell r="M2057">
            <v>0</v>
          </cell>
          <cell r="N2057">
            <v>1.2536857682308215E-2</v>
          </cell>
          <cell r="O2057">
            <v>11981.528940002068</v>
          </cell>
          <cell r="P2057">
            <v>33279.169019389883</v>
          </cell>
          <cell r="Q2057">
            <v>51245.754811554769</v>
          </cell>
          <cell r="R2057">
            <v>66143.204349936845</v>
          </cell>
          <cell r="S2057">
            <v>143255.49338496043</v>
          </cell>
          <cell r="T2057">
            <v>1002.6911928465606</v>
          </cell>
          <cell r="U2057">
            <v>1146.4909026308117</v>
          </cell>
          <cell r="V2057">
            <v>1225.4476231482008</v>
          </cell>
          <cell r="W2057">
            <v>1263.1292576141723</v>
          </cell>
          <cell r="X2057">
            <v>1334.2875029004849</v>
          </cell>
          <cell r="Y2057">
            <v>545.71992702298064</v>
          </cell>
          <cell r="Z2057">
            <v>666.75291815025491</v>
          </cell>
          <cell r="AA2057">
            <v>689.64581898992185</v>
          </cell>
          <cell r="AB2057">
            <v>710.6779524925937</v>
          </cell>
          <cell r="AC2057">
            <v>735.66948305813389</v>
          </cell>
          <cell r="AD2057">
            <v>62.025741976464893</v>
          </cell>
          <cell r="AE2057">
            <v>76.482228122269731</v>
          </cell>
          <cell r="AF2057">
            <v>75.491563767925797</v>
          </cell>
          <cell r="AG2057">
            <v>72.561979653765718</v>
          </cell>
          <cell r="AH2057">
            <v>50.170951737423927</v>
          </cell>
        </row>
        <row r="2058">
          <cell r="B2058">
            <v>15460</v>
          </cell>
          <cell r="C2058" t="str">
            <v>MN</v>
          </cell>
          <cell r="D2058" t="str">
            <v>Municipal</v>
          </cell>
          <cell r="E2058">
            <v>2.2967907122860173E-2</v>
          </cell>
          <cell r="F2058">
            <v>0</v>
          </cell>
          <cell r="G2058">
            <v>0</v>
          </cell>
          <cell r="H2058">
            <v>967.38159891747875</v>
          </cell>
          <cell r="I2058">
            <v>11.608880937499999</v>
          </cell>
          <cell r="J2058">
            <v>0</v>
          </cell>
          <cell r="K2058">
            <v>0</v>
          </cell>
          <cell r="L2058">
            <v>0</v>
          </cell>
          <cell r="M2058">
            <v>0</v>
          </cell>
          <cell r="N2058">
            <v>1.2536857682308215E-2</v>
          </cell>
          <cell r="O2058">
            <v>11981.528940002068</v>
          </cell>
          <cell r="P2058">
            <v>33279.169019389883</v>
          </cell>
          <cell r="Q2058">
            <v>51245.754811554769</v>
          </cell>
          <cell r="R2058">
            <v>66143.204349936845</v>
          </cell>
          <cell r="S2058">
            <v>143255.49338496043</v>
          </cell>
          <cell r="T2058">
            <v>1002.6911928465606</v>
          </cell>
          <cell r="U2058">
            <v>1146.4909026308117</v>
          </cell>
          <cell r="V2058">
            <v>1225.4476231482008</v>
          </cell>
          <cell r="W2058">
            <v>1263.1292576141723</v>
          </cell>
          <cell r="X2058">
            <v>1334.2875029004849</v>
          </cell>
          <cell r="Y2058">
            <v>545.71992702298064</v>
          </cell>
          <cell r="Z2058">
            <v>666.75291815025491</v>
          </cell>
          <cell r="AA2058">
            <v>689.64581898992185</v>
          </cell>
          <cell r="AB2058">
            <v>710.6779524925937</v>
          </cell>
          <cell r="AC2058">
            <v>735.66948305813389</v>
          </cell>
          <cell r="AD2058">
            <v>62.025741976464893</v>
          </cell>
          <cell r="AE2058">
            <v>76.482228122269731</v>
          </cell>
          <cell r="AF2058">
            <v>75.491563767925797</v>
          </cell>
          <cell r="AG2058">
            <v>72.561979653765718</v>
          </cell>
          <cell r="AH2058">
            <v>50.170951737423927</v>
          </cell>
        </row>
        <row r="2059">
          <cell r="B2059">
            <v>15793</v>
          </cell>
          <cell r="C2059" t="str">
            <v>MN</v>
          </cell>
          <cell r="D2059" t="str">
            <v>Municipal</v>
          </cell>
          <cell r="E2059">
            <v>2.2967907122860173E-2</v>
          </cell>
          <cell r="F2059">
            <v>0</v>
          </cell>
          <cell r="G2059">
            <v>0</v>
          </cell>
          <cell r="H2059">
            <v>967.38159891747875</v>
          </cell>
          <cell r="I2059">
            <v>11.608880937499999</v>
          </cell>
          <cell r="J2059">
            <v>0</v>
          </cell>
          <cell r="K2059">
            <v>0</v>
          </cell>
          <cell r="L2059">
            <v>0</v>
          </cell>
          <cell r="M2059">
            <v>0</v>
          </cell>
          <cell r="N2059">
            <v>1.2536857682308215E-2</v>
          </cell>
          <cell r="O2059">
            <v>11981.528940002068</v>
          </cell>
          <cell r="P2059">
            <v>33279.169019389883</v>
          </cell>
          <cell r="Q2059">
            <v>51245.754811554769</v>
          </cell>
          <cell r="R2059">
            <v>66143.204349936845</v>
          </cell>
          <cell r="S2059">
            <v>143255.49338496043</v>
          </cell>
          <cell r="T2059">
            <v>1002.6911928465606</v>
          </cell>
          <cell r="U2059">
            <v>1146.4909026308117</v>
          </cell>
          <cell r="V2059">
            <v>1225.4476231482008</v>
          </cell>
          <cell r="W2059">
            <v>1263.1292576141723</v>
          </cell>
          <cell r="X2059">
            <v>1334.2875029004849</v>
          </cell>
          <cell r="Y2059">
            <v>545.71992702298064</v>
          </cell>
          <cell r="Z2059">
            <v>666.75291815025491</v>
          </cell>
          <cell r="AA2059">
            <v>689.64581898992185</v>
          </cell>
          <cell r="AB2059">
            <v>710.6779524925937</v>
          </cell>
          <cell r="AC2059">
            <v>735.66948305813389</v>
          </cell>
          <cell r="AD2059">
            <v>62.025741976464893</v>
          </cell>
          <cell r="AE2059">
            <v>76.482228122269731</v>
          </cell>
          <cell r="AF2059">
            <v>75.491563767925797</v>
          </cell>
          <cell r="AG2059">
            <v>72.561979653765718</v>
          </cell>
          <cell r="AH2059">
            <v>50.170951737423927</v>
          </cell>
        </row>
        <row r="2060">
          <cell r="B2060">
            <v>16181</v>
          </cell>
          <cell r="C2060" t="str">
            <v>MN</v>
          </cell>
          <cell r="D2060" t="str">
            <v>Municipal</v>
          </cell>
          <cell r="E2060">
            <v>2.2967907122860173E-2</v>
          </cell>
          <cell r="F2060">
            <v>1</v>
          </cell>
          <cell r="G2060">
            <v>7177.7248453647853</v>
          </cell>
          <cell r="H2060">
            <v>7177.7248453647853</v>
          </cell>
          <cell r="I2060">
            <v>11.608880937499999</v>
          </cell>
          <cell r="J2060">
            <v>55698.5</v>
          </cell>
          <cell r="K2060">
            <v>373658</v>
          </cell>
          <cell r="L2060">
            <v>52058</v>
          </cell>
          <cell r="M2060">
            <v>0.12965459996538947</v>
          </cell>
          <cell r="N2060">
            <v>0.12965459996538947</v>
          </cell>
          <cell r="O2060">
            <v>11981.528940002068</v>
          </cell>
          <cell r="P2060">
            <v>33279.169019389883</v>
          </cell>
          <cell r="Q2060">
            <v>51245.754811554769</v>
          </cell>
          <cell r="R2060">
            <v>66143.204349936845</v>
          </cell>
          <cell r="S2060">
            <v>143255.49338496043</v>
          </cell>
          <cell r="T2060">
            <v>1002.6911928465606</v>
          </cell>
          <cell r="U2060">
            <v>1146.4909026308117</v>
          </cell>
          <cell r="V2060">
            <v>1225.4476231482008</v>
          </cell>
          <cell r="W2060">
            <v>1263.1292576141723</v>
          </cell>
          <cell r="X2060">
            <v>1334.2875029004849</v>
          </cell>
          <cell r="Y2060">
            <v>545.71992702298064</v>
          </cell>
          <cell r="Z2060">
            <v>666.75291815025491</v>
          </cell>
          <cell r="AA2060">
            <v>689.64581898992185</v>
          </cell>
          <cell r="AB2060">
            <v>710.6779524925937</v>
          </cell>
          <cell r="AC2060">
            <v>735.66948305813389</v>
          </cell>
          <cell r="AD2060">
            <v>62.025741976464893</v>
          </cell>
          <cell r="AE2060">
            <v>76.482228122269731</v>
          </cell>
          <cell r="AF2060">
            <v>75.491563767925797</v>
          </cell>
          <cell r="AG2060">
            <v>72.561979653765718</v>
          </cell>
          <cell r="AH2060">
            <v>50.170951737423927</v>
          </cell>
        </row>
        <row r="2061">
          <cell r="B2061">
            <v>16971</v>
          </cell>
          <cell r="C2061" t="str">
            <v>MN</v>
          </cell>
          <cell r="D2061" t="str">
            <v>Municipal</v>
          </cell>
          <cell r="E2061">
            <v>2.2967907122860173E-2</v>
          </cell>
          <cell r="F2061">
            <v>1</v>
          </cell>
          <cell r="G2061">
            <v>8538.1950665949953</v>
          </cell>
          <cell r="H2061">
            <v>8538.1950665949953</v>
          </cell>
          <cell r="I2061">
            <v>11.608880937499999</v>
          </cell>
          <cell r="J2061">
            <v>18602</v>
          </cell>
          <cell r="K2061">
            <v>142955</v>
          </cell>
          <cell r="L2061">
            <v>16743</v>
          </cell>
          <cell r="M2061">
            <v>0.11380917126061522</v>
          </cell>
          <cell r="N2061">
            <v>0.11380917126061522</v>
          </cell>
          <cell r="O2061">
            <v>11981.528940002068</v>
          </cell>
          <cell r="P2061">
            <v>33279.169019389883</v>
          </cell>
          <cell r="Q2061">
            <v>51245.754811554769</v>
          </cell>
          <cell r="R2061">
            <v>66143.204349936845</v>
          </cell>
          <cell r="S2061">
            <v>143255.49338496043</v>
          </cell>
          <cell r="T2061">
            <v>1002.6911928465606</v>
          </cell>
          <cell r="U2061">
            <v>1146.4909026308117</v>
          </cell>
          <cell r="V2061">
            <v>1225.4476231482008</v>
          </cell>
          <cell r="W2061">
            <v>1263.1292576141723</v>
          </cell>
          <cell r="X2061">
            <v>1334.2875029004849</v>
          </cell>
          <cell r="Y2061">
            <v>545.71992702298064</v>
          </cell>
          <cell r="Z2061">
            <v>666.75291815025491</v>
          </cell>
          <cell r="AA2061">
            <v>689.64581898992185</v>
          </cell>
          <cell r="AB2061">
            <v>710.6779524925937</v>
          </cell>
          <cell r="AC2061">
            <v>735.66948305813389</v>
          </cell>
          <cell r="AD2061">
            <v>62.025741976464893</v>
          </cell>
          <cell r="AE2061">
            <v>76.482228122269731</v>
          </cell>
          <cell r="AF2061">
            <v>75.491563767925797</v>
          </cell>
          <cell r="AG2061">
            <v>72.561979653765718</v>
          </cell>
          <cell r="AH2061">
            <v>50.170951737423927</v>
          </cell>
        </row>
        <row r="2062">
          <cell r="B2062">
            <v>17320</v>
          </cell>
          <cell r="C2062" t="str">
            <v>MN</v>
          </cell>
          <cell r="D2062" t="str">
            <v>Municipal</v>
          </cell>
          <cell r="E2062">
            <v>2.2967907122860173E-2</v>
          </cell>
          <cell r="F2062">
            <v>0</v>
          </cell>
          <cell r="G2062">
            <v>0</v>
          </cell>
          <cell r="H2062">
            <v>967.38159891747875</v>
          </cell>
          <cell r="I2062">
            <v>11.608880937499999</v>
          </cell>
          <cell r="J2062">
            <v>0</v>
          </cell>
          <cell r="K2062">
            <v>0</v>
          </cell>
          <cell r="L2062">
            <v>0</v>
          </cell>
          <cell r="M2062">
            <v>0</v>
          </cell>
          <cell r="N2062">
            <v>1.2536857682308215E-2</v>
          </cell>
          <cell r="O2062">
            <v>11981.528940002068</v>
          </cell>
          <cell r="P2062">
            <v>33279.169019389883</v>
          </cell>
          <cell r="Q2062">
            <v>51245.754811554769</v>
          </cell>
          <cell r="R2062">
            <v>66143.204349936845</v>
          </cell>
          <cell r="S2062">
            <v>143255.49338496043</v>
          </cell>
          <cell r="T2062">
            <v>1002.6911928465606</v>
          </cell>
          <cell r="U2062">
            <v>1146.4909026308117</v>
          </cell>
          <cell r="V2062">
            <v>1225.4476231482008</v>
          </cell>
          <cell r="W2062">
            <v>1263.1292576141723</v>
          </cell>
          <cell r="X2062">
            <v>1334.2875029004849</v>
          </cell>
          <cell r="Y2062">
            <v>545.71992702298064</v>
          </cell>
          <cell r="Z2062">
            <v>666.75291815025491</v>
          </cell>
          <cell r="AA2062">
            <v>689.64581898992185</v>
          </cell>
          <cell r="AB2062">
            <v>710.6779524925937</v>
          </cell>
          <cell r="AC2062">
            <v>735.66948305813389</v>
          </cell>
          <cell r="AD2062">
            <v>62.025741976464893</v>
          </cell>
          <cell r="AE2062">
            <v>76.482228122269731</v>
          </cell>
          <cell r="AF2062">
            <v>75.491563767925797</v>
          </cell>
          <cell r="AG2062">
            <v>72.561979653765718</v>
          </cell>
          <cell r="AH2062">
            <v>50.170951737423927</v>
          </cell>
        </row>
        <row r="2063">
          <cell r="B2063">
            <v>17824</v>
          </cell>
          <cell r="C2063" t="str">
            <v>MN</v>
          </cell>
          <cell r="D2063" t="str">
            <v>Municipal</v>
          </cell>
          <cell r="E2063">
            <v>2.2967907122860173E-2</v>
          </cell>
          <cell r="F2063">
            <v>0</v>
          </cell>
          <cell r="G2063">
            <v>0</v>
          </cell>
          <cell r="H2063">
            <v>967.38159891747875</v>
          </cell>
          <cell r="I2063">
            <v>11.608880937499999</v>
          </cell>
          <cell r="J2063">
            <v>0</v>
          </cell>
          <cell r="K2063">
            <v>0</v>
          </cell>
          <cell r="L2063">
            <v>0</v>
          </cell>
          <cell r="M2063">
            <v>0</v>
          </cell>
          <cell r="N2063">
            <v>1.2536857682308215E-2</v>
          </cell>
          <cell r="O2063">
            <v>11981.528940002068</v>
          </cell>
          <cell r="P2063">
            <v>33279.169019389883</v>
          </cell>
          <cell r="Q2063">
            <v>51245.754811554769</v>
          </cell>
          <cell r="R2063">
            <v>66143.204349936845</v>
          </cell>
          <cell r="S2063">
            <v>143255.49338496043</v>
          </cell>
          <cell r="T2063">
            <v>1002.6911928465606</v>
          </cell>
          <cell r="U2063">
            <v>1146.4909026308117</v>
          </cell>
          <cell r="V2063">
            <v>1225.4476231482008</v>
          </cell>
          <cell r="W2063">
            <v>1263.1292576141723</v>
          </cell>
          <cell r="X2063">
            <v>1334.2875029004849</v>
          </cell>
          <cell r="Y2063">
            <v>545.71992702298064</v>
          </cell>
          <cell r="Z2063">
            <v>666.75291815025491</v>
          </cell>
          <cell r="AA2063">
            <v>689.64581898992185</v>
          </cell>
          <cell r="AB2063">
            <v>710.6779524925937</v>
          </cell>
          <cell r="AC2063">
            <v>735.66948305813389</v>
          </cell>
          <cell r="AD2063">
            <v>62.025741976464893</v>
          </cell>
          <cell r="AE2063">
            <v>76.482228122269731</v>
          </cell>
          <cell r="AF2063">
            <v>75.491563767925797</v>
          </cell>
          <cell r="AG2063">
            <v>72.561979653765718</v>
          </cell>
          <cell r="AH2063">
            <v>50.170951737423927</v>
          </cell>
        </row>
        <row r="2064">
          <cell r="B2064">
            <v>17836</v>
          </cell>
          <cell r="C2064" t="str">
            <v>MN</v>
          </cell>
          <cell r="D2064" t="str">
            <v>Municipal</v>
          </cell>
          <cell r="E2064">
            <v>2.2967907122860173E-2</v>
          </cell>
          <cell r="F2064">
            <v>0</v>
          </cell>
          <cell r="G2064">
            <v>0</v>
          </cell>
          <cell r="H2064">
            <v>967.38159891747875</v>
          </cell>
          <cell r="I2064">
            <v>11.608880937499999</v>
          </cell>
          <cell r="J2064">
            <v>0</v>
          </cell>
          <cell r="K2064">
            <v>0</v>
          </cell>
          <cell r="L2064">
            <v>0</v>
          </cell>
          <cell r="M2064">
            <v>0</v>
          </cell>
          <cell r="N2064">
            <v>1.2536857682308215E-2</v>
          </cell>
          <cell r="O2064">
            <v>11981.528940002068</v>
          </cell>
          <cell r="P2064">
            <v>33279.169019389883</v>
          </cell>
          <cell r="Q2064">
            <v>51245.754811554769</v>
          </cell>
          <cell r="R2064">
            <v>66143.204349936845</v>
          </cell>
          <cell r="S2064">
            <v>143255.49338496043</v>
          </cell>
          <cell r="T2064">
            <v>1002.6911928465606</v>
          </cell>
          <cell r="U2064">
            <v>1146.4909026308117</v>
          </cell>
          <cell r="V2064">
            <v>1225.4476231482008</v>
          </cell>
          <cell r="W2064">
            <v>1263.1292576141723</v>
          </cell>
          <cell r="X2064">
            <v>1334.2875029004849</v>
          </cell>
          <cell r="Y2064">
            <v>545.71992702298064</v>
          </cell>
          <cell r="Z2064">
            <v>666.75291815025491</v>
          </cell>
          <cell r="AA2064">
            <v>689.64581898992185</v>
          </cell>
          <cell r="AB2064">
            <v>710.6779524925937</v>
          </cell>
          <cell r="AC2064">
            <v>735.66948305813389</v>
          </cell>
          <cell r="AD2064">
            <v>62.025741976464893</v>
          </cell>
          <cell r="AE2064">
            <v>76.482228122269731</v>
          </cell>
          <cell r="AF2064">
            <v>75.491563767925797</v>
          </cell>
          <cell r="AG2064">
            <v>72.561979653765718</v>
          </cell>
          <cell r="AH2064">
            <v>50.170951737423927</v>
          </cell>
        </row>
        <row r="2065">
          <cell r="B2065">
            <v>19237</v>
          </cell>
          <cell r="C2065" t="str">
            <v>MN</v>
          </cell>
          <cell r="D2065" t="str">
            <v>Municipal</v>
          </cell>
          <cell r="E2065">
            <v>2.2967907122860173E-2</v>
          </cell>
          <cell r="F2065">
            <v>0</v>
          </cell>
          <cell r="G2065">
            <v>0</v>
          </cell>
          <cell r="H2065">
            <v>967.38159891747875</v>
          </cell>
          <cell r="I2065">
            <v>11.608880937499999</v>
          </cell>
          <cell r="J2065">
            <v>0</v>
          </cell>
          <cell r="K2065">
            <v>0</v>
          </cell>
          <cell r="L2065">
            <v>0</v>
          </cell>
          <cell r="M2065">
            <v>0</v>
          </cell>
          <cell r="N2065">
            <v>1.2536857682308215E-2</v>
          </cell>
          <cell r="O2065">
            <v>11981.528940002068</v>
          </cell>
          <cell r="P2065">
            <v>33279.169019389883</v>
          </cell>
          <cell r="Q2065">
            <v>51245.754811554769</v>
          </cell>
          <cell r="R2065">
            <v>66143.204349936845</v>
          </cell>
          <cell r="S2065">
            <v>143255.49338496043</v>
          </cell>
          <cell r="T2065">
            <v>1002.6911928465606</v>
          </cell>
          <cell r="U2065">
            <v>1146.4909026308117</v>
          </cell>
          <cell r="V2065">
            <v>1225.4476231482008</v>
          </cell>
          <cell r="W2065">
            <v>1263.1292576141723</v>
          </cell>
          <cell r="X2065">
            <v>1334.2875029004849</v>
          </cell>
          <cell r="Y2065">
            <v>545.71992702298064</v>
          </cell>
          <cell r="Z2065">
            <v>666.75291815025491</v>
          </cell>
          <cell r="AA2065">
            <v>689.64581898992185</v>
          </cell>
          <cell r="AB2065">
            <v>710.6779524925937</v>
          </cell>
          <cell r="AC2065">
            <v>735.66948305813389</v>
          </cell>
          <cell r="AD2065">
            <v>62.025741976464893</v>
          </cell>
          <cell r="AE2065">
            <v>76.482228122269731</v>
          </cell>
          <cell r="AF2065">
            <v>75.491563767925797</v>
          </cell>
          <cell r="AG2065">
            <v>72.561979653765718</v>
          </cell>
          <cell r="AH2065">
            <v>50.170951737423927</v>
          </cell>
        </row>
        <row r="2066">
          <cell r="B2066">
            <v>20737</v>
          </cell>
          <cell r="C2066" t="str">
            <v>MN</v>
          </cell>
          <cell r="D2066" t="str">
            <v>Municipal</v>
          </cell>
          <cell r="E2066">
            <v>2.2967907122860173E-2</v>
          </cell>
          <cell r="F2066">
            <v>1</v>
          </cell>
          <cell r="G2066">
            <v>8306.1249241964833</v>
          </cell>
          <cell r="H2066">
            <v>8306.1249241964833</v>
          </cell>
          <cell r="I2066">
            <v>11.608880937499999</v>
          </cell>
          <cell r="J2066">
            <v>7924</v>
          </cell>
          <cell r="K2066">
            <v>68484</v>
          </cell>
          <cell r="L2066">
            <v>8245</v>
          </cell>
          <cell r="M2066">
            <v>9.8934310496521086E-2</v>
          </cell>
          <cell r="N2066">
            <v>9.8934310496521086E-2</v>
          </cell>
          <cell r="O2066">
            <v>11981.528940002068</v>
          </cell>
          <cell r="P2066">
            <v>33279.169019389883</v>
          </cell>
          <cell r="Q2066">
            <v>51245.754811554769</v>
          </cell>
          <cell r="R2066">
            <v>66143.204349936845</v>
          </cell>
          <cell r="S2066">
            <v>143255.49338496043</v>
          </cell>
          <cell r="T2066">
            <v>1002.6911928465606</v>
          </cell>
          <cell r="U2066">
            <v>1146.4909026308117</v>
          </cell>
          <cell r="V2066">
            <v>1225.4476231482008</v>
          </cell>
          <cell r="W2066">
            <v>1263.1292576141723</v>
          </cell>
          <cell r="X2066">
            <v>1334.2875029004849</v>
          </cell>
          <cell r="Y2066">
            <v>545.71992702298064</v>
          </cell>
          <cell r="Z2066">
            <v>666.75291815025491</v>
          </cell>
          <cell r="AA2066">
            <v>689.64581898992185</v>
          </cell>
          <cell r="AB2066">
            <v>710.6779524925937</v>
          </cell>
          <cell r="AC2066">
            <v>735.66948305813389</v>
          </cell>
          <cell r="AD2066">
            <v>62.025741976464893</v>
          </cell>
          <cell r="AE2066">
            <v>76.482228122269731</v>
          </cell>
          <cell r="AF2066">
            <v>75.491563767925797</v>
          </cell>
          <cell r="AG2066">
            <v>72.561979653765718</v>
          </cell>
          <cell r="AH2066">
            <v>50.170951737423927</v>
          </cell>
        </row>
        <row r="2067">
          <cell r="B2067">
            <v>12667</v>
          </cell>
          <cell r="C2067" t="str">
            <v>MN</v>
          </cell>
          <cell r="D2067" t="str">
            <v>Municipal Mktg Authority</v>
          </cell>
          <cell r="E2067">
            <v>2.2967907122860173E-2</v>
          </cell>
          <cell r="F2067">
            <v>0</v>
          </cell>
          <cell r="G2067">
            <v>0</v>
          </cell>
          <cell r="H2067">
            <v>0</v>
          </cell>
          <cell r="I2067">
            <v>11.608880937499999</v>
          </cell>
          <cell r="J2067">
            <v>0</v>
          </cell>
          <cell r="K2067">
            <v>0</v>
          </cell>
          <cell r="L2067">
            <v>0</v>
          </cell>
          <cell r="M2067">
            <v>0</v>
          </cell>
          <cell r="N2067">
            <v>0</v>
          </cell>
          <cell r="O2067">
            <v>11981.528940002068</v>
          </cell>
          <cell r="P2067">
            <v>33279.169019389883</v>
          </cell>
          <cell r="Q2067">
            <v>51245.754811554769</v>
          </cell>
          <cell r="R2067">
            <v>66143.204349936845</v>
          </cell>
          <cell r="S2067">
            <v>143255.49338496043</v>
          </cell>
          <cell r="T2067">
            <v>1002.6911928465606</v>
          </cell>
          <cell r="U2067">
            <v>1146.4909026308117</v>
          </cell>
          <cell r="V2067">
            <v>1225.4476231482008</v>
          </cell>
          <cell r="W2067">
            <v>1263.1292576141723</v>
          </cell>
          <cell r="X2067">
            <v>1334.2875029004849</v>
          </cell>
          <cell r="Y2067">
            <v>545.71992702298064</v>
          </cell>
          <cell r="Z2067">
            <v>666.75291815025491</v>
          </cell>
          <cell r="AA2067">
            <v>689.64581898992185</v>
          </cell>
          <cell r="AB2067">
            <v>710.6779524925937</v>
          </cell>
          <cell r="AC2067">
            <v>735.66948305813389</v>
          </cell>
          <cell r="AD2067">
            <v>62.025741976464893</v>
          </cell>
          <cell r="AE2067">
            <v>76.482228122269731</v>
          </cell>
          <cell r="AF2067">
            <v>75.491563767925797</v>
          </cell>
          <cell r="AG2067">
            <v>72.561979653765718</v>
          </cell>
          <cell r="AH2067">
            <v>50.170951737423927</v>
          </cell>
        </row>
        <row r="2068">
          <cell r="B2068">
            <v>40581</v>
          </cell>
          <cell r="C2068" t="str">
            <v>MN</v>
          </cell>
          <cell r="D2068" t="str">
            <v>Municipal Mktg Authority</v>
          </cell>
          <cell r="E2068">
            <v>2.2967907122860173E-2</v>
          </cell>
          <cell r="F2068">
            <v>0</v>
          </cell>
          <cell r="G2068">
            <v>0</v>
          </cell>
          <cell r="H2068">
            <v>0</v>
          </cell>
          <cell r="I2068">
            <v>11.608880937499999</v>
          </cell>
          <cell r="J2068">
            <v>0</v>
          </cell>
          <cell r="K2068">
            <v>0</v>
          </cell>
          <cell r="L2068">
            <v>0</v>
          </cell>
          <cell r="M2068">
            <v>0</v>
          </cell>
          <cell r="N2068">
            <v>0</v>
          </cell>
          <cell r="O2068">
            <v>11981.528940002068</v>
          </cell>
          <cell r="P2068">
            <v>33279.169019389883</v>
          </cell>
          <cell r="Q2068">
            <v>51245.754811554769</v>
          </cell>
          <cell r="R2068">
            <v>66143.204349936845</v>
          </cell>
          <cell r="S2068">
            <v>143255.49338496043</v>
          </cell>
          <cell r="T2068">
            <v>1002.6911928465606</v>
          </cell>
          <cell r="U2068">
            <v>1146.4909026308117</v>
          </cell>
          <cell r="V2068">
            <v>1225.4476231482008</v>
          </cell>
          <cell r="W2068">
            <v>1263.1292576141723</v>
          </cell>
          <cell r="X2068">
            <v>1334.2875029004849</v>
          </cell>
          <cell r="Y2068">
            <v>545.71992702298064</v>
          </cell>
          <cell r="Z2068">
            <v>666.75291815025491</v>
          </cell>
          <cell r="AA2068">
            <v>689.64581898992185</v>
          </cell>
          <cell r="AB2068">
            <v>710.6779524925937</v>
          </cell>
          <cell r="AC2068">
            <v>735.66948305813389</v>
          </cell>
          <cell r="AD2068">
            <v>62.025741976464893</v>
          </cell>
          <cell r="AE2068">
            <v>76.482228122269731</v>
          </cell>
          <cell r="AF2068">
            <v>75.491563767925797</v>
          </cell>
          <cell r="AG2068">
            <v>72.561979653765718</v>
          </cell>
          <cell r="AH2068">
            <v>50.170951737423927</v>
          </cell>
        </row>
        <row r="2069">
          <cell r="B2069">
            <v>3519</v>
          </cell>
          <cell r="C2069" t="str">
            <v>MN</v>
          </cell>
          <cell r="D2069" t="str">
            <v>Political Subdivision</v>
          </cell>
          <cell r="E2069">
            <v>0.21525289778714435</v>
          </cell>
          <cell r="F2069">
            <v>0</v>
          </cell>
          <cell r="G2069">
            <v>0</v>
          </cell>
          <cell r="H2069">
            <v>0</v>
          </cell>
          <cell r="I2069">
            <v>11.608880937499999</v>
          </cell>
          <cell r="J2069">
            <v>0</v>
          </cell>
          <cell r="K2069">
            <v>0</v>
          </cell>
          <cell r="L2069">
            <v>0</v>
          </cell>
          <cell r="M2069">
            <v>0</v>
          </cell>
          <cell r="N2069">
            <v>0</v>
          </cell>
          <cell r="O2069">
            <v>11981.528940002068</v>
          </cell>
          <cell r="P2069">
            <v>33279.169019389883</v>
          </cell>
          <cell r="Q2069">
            <v>51245.754811554769</v>
          </cell>
          <cell r="R2069">
            <v>66143.204349936845</v>
          </cell>
          <cell r="S2069">
            <v>143255.49338496043</v>
          </cell>
          <cell r="T2069">
            <v>1002.6911928465606</v>
          </cell>
          <cell r="U2069">
            <v>1146.4909026308117</v>
          </cell>
          <cell r="V2069">
            <v>1225.4476231482008</v>
          </cell>
          <cell r="W2069">
            <v>1263.1292576141723</v>
          </cell>
          <cell r="X2069">
            <v>1334.2875029004849</v>
          </cell>
          <cell r="Y2069">
            <v>545.71992702298064</v>
          </cell>
          <cell r="Z2069">
            <v>666.75291815025491</v>
          </cell>
          <cell r="AA2069">
            <v>689.64581898992185</v>
          </cell>
          <cell r="AB2069">
            <v>710.6779524925937</v>
          </cell>
          <cell r="AC2069">
            <v>735.66948305813389</v>
          </cell>
          <cell r="AD2069">
            <v>62.025741976464893</v>
          </cell>
          <cell r="AE2069">
            <v>76.482228122269731</v>
          </cell>
          <cell r="AF2069">
            <v>75.491563767925797</v>
          </cell>
          <cell r="AG2069">
            <v>72.561979653765718</v>
          </cell>
          <cell r="AH2069">
            <v>50.170951737423927</v>
          </cell>
        </row>
        <row r="2070">
          <cell r="B2070">
            <v>40580</v>
          </cell>
          <cell r="C2070" t="str">
            <v>MN</v>
          </cell>
          <cell r="D2070" t="str">
            <v>Political Subdivision</v>
          </cell>
          <cell r="E2070">
            <v>2.2967907122860173E-2</v>
          </cell>
          <cell r="F2070">
            <v>0</v>
          </cell>
          <cell r="G2070">
            <v>0</v>
          </cell>
          <cell r="H2070">
            <v>0</v>
          </cell>
          <cell r="I2070">
            <v>11.608880937499999</v>
          </cell>
          <cell r="J2070">
            <v>0</v>
          </cell>
          <cell r="K2070">
            <v>0</v>
          </cell>
          <cell r="L2070">
            <v>0</v>
          </cell>
          <cell r="M2070">
            <v>0</v>
          </cell>
          <cell r="N2070">
            <v>0</v>
          </cell>
          <cell r="O2070">
            <v>11981.528940002068</v>
          </cell>
          <cell r="P2070">
            <v>33279.169019389883</v>
          </cell>
          <cell r="Q2070">
            <v>51245.754811554769</v>
          </cell>
          <cell r="R2070">
            <v>66143.204349936845</v>
          </cell>
          <cell r="S2070">
            <v>143255.49338496043</v>
          </cell>
          <cell r="T2070">
            <v>1002.6911928465606</v>
          </cell>
          <cell r="U2070">
            <v>1146.4909026308117</v>
          </cell>
          <cell r="V2070">
            <v>1225.4476231482008</v>
          </cell>
          <cell r="W2070">
            <v>1263.1292576141723</v>
          </cell>
          <cell r="X2070">
            <v>1334.2875029004849</v>
          </cell>
          <cell r="Y2070">
            <v>545.71992702298064</v>
          </cell>
          <cell r="Z2070">
            <v>666.75291815025491</v>
          </cell>
          <cell r="AA2070">
            <v>689.64581898992185</v>
          </cell>
          <cell r="AB2070">
            <v>710.6779524925937</v>
          </cell>
          <cell r="AC2070">
            <v>735.66948305813389</v>
          </cell>
          <cell r="AD2070">
            <v>62.025741976464893</v>
          </cell>
          <cell r="AE2070">
            <v>76.482228122269731</v>
          </cell>
          <cell r="AF2070">
            <v>75.491563767925797</v>
          </cell>
          <cell r="AG2070">
            <v>72.561979653765718</v>
          </cell>
          <cell r="AH2070">
            <v>50.170951737423927</v>
          </cell>
        </row>
        <row r="2071">
          <cell r="B2071">
            <v>60585</v>
          </cell>
          <cell r="C2071" t="str">
            <v>MN</v>
          </cell>
          <cell r="D2071" t="str">
            <v>Retail Power Marketer</v>
          </cell>
          <cell r="E2071">
            <v>2.2967907122860173E-2</v>
          </cell>
          <cell r="F2071">
            <v>0</v>
          </cell>
          <cell r="G2071">
            <v>0</v>
          </cell>
          <cell r="H2071">
            <v>4085.9710824540834</v>
          </cell>
          <cell r="I2071">
            <v>11.608880937499999</v>
          </cell>
          <cell r="J2071">
            <v>0</v>
          </cell>
          <cell r="K2071">
            <v>0</v>
          </cell>
          <cell r="L2071">
            <v>0</v>
          </cell>
          <cell r="M2071">
            <v>0</v>
          </cell>
          <cell r="N2071">
            <v>1.9455412429121754E-2</v>
          </cell>
          <cell r="O2071">
            <v>11981.528940002068</v>
          </cell>
          <cell r="P2071">
            <v>33279.169019389883</v>
          </cell>
          <cell r="Q2071">
            <v>51245.754811554769</v>
          </cell>
          <cell r="R2071">
            <v>66143.204349936845</v>
          </cell>
          <cell r="S2071">
            <v>143255.49338496043</v>
          </cell>
          <cell r="T2071">
            <v>1002.6911928465606</v>
          </cell>
          <cell r="U2071">
            <v>1146.4909026308117</v>
          </cell>
          <cell r="V2071">
            <v>1225.4476231482008</v>
          </cell>
          <cell r="W2071">
            <v>1263.1292576141723</v>
          </cell>
          <cell r="X2071">
            <v>1334.2875029004849</v>
          </cell>
          <cell r="Y2071">
            <v>545.71992702298064</v>
          </cell>
          <cell r="Z2071">
            <v>666.75291815025491</v>
          </cell>
          <cell r="AA2071">
            <v>689.64581898992185</v>
          </cell>
          <cell r="AB2071">
            <v>710.6779524925937</v>
          </cell>
          <cell r="AC2071">
            <v>735.66948305813389</v>
          </cell>
          <cell r="AD2071">
            <v>62.025741976464893</v>
          </cell>
          <cell r="AE2071">
            <v>76.482228122269731</v>
          </cell>
          <cell r="AF2071">
            <v>75.491563767925797</v>
          </cell>
          <cell r="AG2071">
            <v>72.561979653765718</v>
          </cell>
          <cell r="AH2071">
            <v>50.170951737423927</v>
          </cell>
        </row>
        <row r="2072">
          <cell r="B2072">
            <v>2481</v>
          </cell>
          <cell r="C2072" t="str">
            <v>MN</v>
          </cell>
          <cell r="D2072" t="str">
            <v>Retail Power Marketer</v>
          </cell>
          <cell r="E2072">
            <v>2.2967907122860173E-2</v>
          </cell>
          <cell r="F2072">
            <v>0</v>
          </cell>
          <cell r="G2072">
            <v>0</v>
          </cell>
          <cell r="H2072">
            <v>4085.9710824540834</v>
          </cell>
          <cell r="I2072">
            <v>11.608880937499999</v>
          </cell>
          <cell r="J2072">
            <v>0</v>
          </cell>
          <cell r="K2072">
            <v>0</v>
          </cell>
          <cell r="L2072">
            <v>0</v>
          </cell>
          <cell r="M2072">
            <v>0</v>
          </cell>
          <cell r="N2072">
            <v>1.9455412429121754E-2</v>
          </cell>
          <cell r="O2072">
            <v>11981.528940002068</v>
          </cell>
          <cell r="P2072">
            <v>33279.169019389883</v>
          </cell>
          <cell r="Q2072">
            <v>51245.754811554769</v>
          </cell>
          <cell r="R2072">
            <v>66143.204349936845</v>
          </cell>
          <cell r="S2072">
            <v>143255.49338496043</v>
          </cell>
          <cell r="T2072">
            <v>1002.6911928465606</v>
          </cell>
          <cell r="U2072">
            <v>1146.4909026308117</v>
          </cell>
          <cell r="V2072">
            <v>1225.4476231482008</v>
          </cell>
          <cell r="W2072">
            <v>1263.1292576141723</v>
          </cell>
          <cell r="X2072">
            <v>1334.2875029004849</v>
          </cell>
          <cell r="Y2072">
            <v>545.71992702298064</v>
          </cell>
          <cell r="Z2072">
            <v>666.75291815025491</v>
          </cell>
          <cell r="AA2072">
            <v>689.64581898992185</v>
          </cell>
          <cell r="AB2072">
            <v>710.6779524925937</v>
          </cell>
          <cell r="AC2072">
            <v>735.66948305813389</v>
          </cell>
          <cell r="AD2072">
            <v>62.025741976464893</v>
          </cell>
          <cell r="AE2072">
            <v>76.482228122269731</v>
          </cell>
          <cell r="AF2072">
            <v>75.491563767925797</v>
          </cell>
          <cell r="AG2072">
            <v>72.561979653765718</v>
          </cell>
          <cell r="AH2072">
            <v>50.170951737423927</v>
          </cell>
        </row>
        <row r="2073">
          <cell r="B2073">
            <v>58973</v>
          </cell>
          <cell r="C2073" t="str">
            <v>MN</v>
          </cell>
          <cell r="D2073" t="str">
            <v>Retail Power Marketer</v>
          </cell>
          <cell r="E2073">
            <v>2.2967907122860173E-2</v>
          </cell>
          <cell r="F2073">
            <v>1</v>
          </cell>
          <cell r="G2073">
            <v>12257.91324736225</v>
          </cell>
          <cell r="H2073">
            <v>12257.91324736225</v>
          </cell>
          <cell r="I2073">
            <v>11.608880937499999</v>
          </cell>
          <cell r="J2073">
            <v>12394.8</v>
          </cell>
          <cell r="K2073">
            <v>177752</v>
          </cell>
          <cell r="L2073">
            <v>14501</v>
          </cell>
          <cell r="M2073">
            <v>5.8366237287365265E-2</v>
          </cell>
          <cell r="N2073">
            <v>5.8366237287365265E-2</v>
          </cell>
          <cell r="O2073">
            <v>11981.528940002068</v>
          </cell>
          <cell r="P2073">
            <v>33279.169019389883</v>
          </cell>
          <cell r="Q2073">
            <v>51245.754811554769</v>
          </cell>
          <cell r="R2073">
            <v>66143.204349936845</v>
          </cell>
          <cell r="S2073">
            <v>143255.49338496043</v>
          </cell>
          <cell r="T2073">
            <v>1002.6911928465606</v>
          </cell>
          <cell r="U2073">
            <v>1146.4909026308117</v>
          </cell>
          <cell r="V2073">
            <v>1225.4476231482008</v>
          </cell>
          <cell r="W2073">
            <v>1263.1292576141723</v>
          </cell>
          <cell r="X2073">
            <v>1334.2875029004849</v>
          </cell>
          <cell r="Y2073">
            <v>545.71992702298064</v>
          </cell>
          <cell r="Z2073">
            <v>666.75291815025491</v>
          </cell>
          <cell r="AA2073">
            <v>689.64581898992185</v>
          </cell>
          <cell r="AB2073">
            <v>710.6779524925937</v>
          </cell>
          <cell r="AC2073">
            <v>735.66948305813389</v>
          </cell>
          <cell r="AD2073">
            <v>62.025741976464893</v>
          </cell>
          <cell r="AE2073">
            <v>76.482228122269731</v>
          </cell>
          <cell r="AF2073">
            <v>75.491563767925797</v>
          </cell>
          <cell r="AG2073">
            <v>72.561979653765718</v>
          </cell>
          <cell r="AH2073">
            <v>50.170951737423927</v>
          </cell>
        </row>
        <row r="2074">
          <cell r="B2074">
            <v>10000</v>
          </cell>
          <cell r="C2074" t="str">
            <v>MO</v>
          </cell>
          <cell r="D2074" t="str">
            <v>Investor Owned</v>
          </cell>
          <cell r="E2074">
            <v>7.9233342982105992E-3</v>
          </cell>
          <cell r="F2074">
            <v>1</v>
          </cell>
          <cell r="G2074">
            <v>10919.285297725582</v>
          </cell>
          <cell r="H2074">
            <v>10919.285297725582</v>
          </cell>
          <cell r="I2074">
            <v>11.608880937499999</v>
          </cell>
          <cell r="J2074">
            <v>715673.1</v>
          </cell>
          <cell r="K2074">
            <v>5429833</v>
          </cell>
          <cell r="L2074">
            <v>497270</v>
          </cell>
          <cell r="M2074">
            <v>0.11904604088459304</v>
          </cell>
          <cell r="N2074">
            <v>0.11904604088459304</v>
          </cell>
          <cell r="O2074">
            <v>9258.7403388004695</v>
          </cell>
          <cell r="P2074">
            <v>25391.915036421975</v>
          </cell>
          <cell r="Q2074">
            <v>40300.245089148288</v>
          </cell>
          <cell r="R2074">
            <v>50475.803694332149</v>
          </cell>
          <cell r="S2074">
            <v>115868.73691813351</v>
          </cell>
          <cell r="T2074">
            <v>1643.1566760809399</v>
          </cell>
          <cell r="U2074">
            <v>1668.6858427984273</v>
          </cell>
          <cell r="V2074">
            <v>1694.171552246095</v>
          </cell>
          <cell r="W2074">
            <v>1685.3581469437581</v>
          </cell>
          <cell r="X2074">
            <v>1746.9654551506121</v>
          </cell>
          <cell r="Y2074">
            <v>476.00653602675197</v>
          </cell>
          <cell r="Z2074">
            <v>497.18376792637014</v>
          </cell>
          <cell r="AA2074">
            <v>533.21670849071711</v>
          </cell>
          <cell r="AB2074">
            <v>550.28983254496848</v>
          </cell>
          <cell r="AC2074">
            <v>664.87798762549869</v>
          </cell>
          <cell r="AD2074">
            <v>24.650048499927514</v>
          </cell>
          <cell r="AE2074">
            <v>27.858941783375425</v>
          </cell>
          <cell r="AF2074">
            <v>27.381524104178734</v>
          </cell>
          <cell r="AG2074">
            <v>25.573889040840747</v>
          </cell>
          <cell r="AH2074">
            <v>22.032477207260598</v>
          </cell>
        </row>
        <row r="2075">
          <cell r="B2075">
            <v>56697</v>
          </cell>
          <cell r="C2075" t="str">
            <v>MO</v>
          </cell>
          <cell r="D2075" t="str">
            <v>Investor Owned</v>
          </cell>
          <cell r="E2075">
            <v>0.21737893127073638</v>
          </cell>
          <cell r="F2075">
            <v>1</v>
          </cell>
          <cell r="G2075">
            <v>10792.729371685973</v>
          </cell>
          <cell r="H2075">
            <v>10792.729371685973</v>
          </cell>
          <cell r="I2075">
            <v>11.608880937499999</v>
          </cell>
          <cell r="J2075">
            <v>860876.3</v>
          </cell>
          <cell r="K2075">
            <v>11443164</v>
          </cell>
          <cell r="L2075">
            <v>1060266</v>
          </cell>
          <cell r="M2075">
            <v>6.2323172063866908E-2</v>
          </cell>
          <cell r="N2075">
            <v>6.2323172063866908E-2</v>
          </cell>
          <cell r="O2075">
            <v>9258.7403388004695</v>
          </cell>
          <cell r="P2075">
            <v>25391.915036421975</v>
          </cell>
          <cell r="Q2075">
            <v>40300.245089148288</v>
          </cell>
          <cell r="R2075">
            <v>50475.803694332149</v>
          </cell>
          <cell r="S2075">
            <v>115868.73691813351</v>
          </cell>
          <cell r="T2075">
            <v>1643.1566760809399</v>
          </cell>
          <cell r="U2075">
            <v>1668.6858427984273</v>
          </cell>
          <cell r="V2075">
            <v>1694.171552246095</v>
          </cell>
          <cell r="W2075">
            <v>1685.3581469437581</v>
          </cell>
          <cell r="X2075">
            <v>1746.9654551506121</v>
          </cell>
          <cell r="Y2075">
            <v>476.00653602675197</v>
          </cell>
          <cell r="Z2075">
            <v>497.18376792637014</v>
          </cell>
          <cell r="AA2075">
            <v>533.21670849071711</v>
          </cell>
          <cell r="AB2075">
            <v>550.28983254496848</v>
          </cell>
          <cell r="AC2075">
            <v>664.87798762549869</v>
          </cell>
          <cell r="AD2075">
            <v>24.650048499927514</v>
          </cell>
          <cell r="AE2075">
            <v>27.858941783375425</v>
          </cell>
          <cell r="AF2075">
            <v>27.381524104178734</v>
          </cell>
          <cell r="AG2075">
            <v>25.573889040840747</v>
          </cell>
          <cell r="AH2075">
            <v>22.032477207260598</v>
          </cell>
        </row>
        <row r="2076">
          <cell r="B2076">
            <v>58230</v>
          </cell>
          <cell r="C2076" t="str">
            <v>MO</v>
          </cell>
          <cell r="D2076" t="str">
            <v>Wholesale Power Marketer</v>
          </cell>
          <cell r="E2076">
            <v>7.9233342982105992E-3</v>
          </cell>
          <cell r="F2076">
            <v>0</v>
          </cell>
          <cell r="G2076">
            <v>0</v>
          </cell>
          <cell r="H2076">
            <v>0</v>
          </cell>
          <cell r="I2076">
            <v>11.608880937499999</v>
          </cell>
          <cell r="J2076">
            <v>0</v>
          </cell>
          <cell r="K2076">
            <v>0</v>
          </cell>
          <cell r="L2076">
            <v>0</v>
          </cell>
          <cell r="M2076">
            <v>0</v>
          </cell>
          <cell r="N2076">
            <v>0</v>
          </cell>
          <cell r="O2076">
            <v>9258.7403388004695</v>
          </cell>
          <cell r="P2076">
            <v>25391.915036421975</v>
          </cell>
          <cell r="Q2076">
            <v>40300.245089148288</v>
          </cell>
          <cell r="R2076">
            <v>50475.803694332149</v>
          </cell>
          <cell r="S2076">
            <v>115868.73691813351</v>
          </cell>
          <cell r="T2076">
            <v>1643.1566760809399</v>
          </cell>
          <cell r="U2076">
            <v>1668.6858427984273</v>
          </cell>
          <cell r="V2076">
            <v>1694.171552246095</v>
          </cell>
          <cell r="W2076">
            <v>1685.3581469437581</v>
          </cell>
          <cell r="X2076">
            <v>1746.9654551506121</v>
          </cell>
          <cell r="Y2076">
            <v>476.00653602675197</v>
          </cell>
          <cell r="Z2076">
            <v>497.18376792637014</v>
          </cell>
          <cell r="AA2076">
            <v>533.21670849071711</v>
          </cell>
          <cell r="AB2076">
            <v>550.28983254496848</v>
          </cell>
          <cell r="AC2076">
            <v>664.87798762549869</v>
          </cell>
          <cell r="AD2076">
            <v>24.650048499927514</v>
          </cell>
          <cell r="AE2076">
            <v>27.858941783375425</v>
          </cell>
          <cell r="AF2076">
            <v>27.381524104178734</v>
          </cell>
          <cell r="AG2076">
            <v>25.573889040840747</v>
          </cell>
          <cell r="AH2076">
            <v>22.032477207260598</v>
          </cell>
        </row>
        <row r="2077">
          <cell r="B2077">
            <v>3600</v>
          </cell>
          <cell r="C2077" t="str">
            <v>MO</v>
          </cell>
          <cell r="D2077" t="str">
            <v>Cooperative</v>
          </cell>
          <cell r="E2077">
            <v>7.9233342982105992E-3</v>
          </cell>
          <cell r="F2077">
            <v>1</v>
          </cell>
          <cell r="G2077">
            <v>11832.622000322113</v>
          </cell>
          <cell r="H2077">
            <v>11832.622000322113</v>
          </cell>
          <cell r="I2077">
            <v>11.608880937499999</v>
          </cell>
          <cell r="J2077">
            <v>41016</v>
          </cell>
          <cell r="K2077">
            <v>293875</v>
          </cell>
          <cell r="L2077">
            <v>24836</v>
          </cell>
          <cell r="M2077">
            <v>0.12779645085983837</v>
          </cell>
          <cell r="N2077">
            <v>0.12779645085983837</v>
          </cell>
          <cell r="O2077">
            <v>9258.7403388004695</v>
          </cell>
          <cell r="P2077">
            <v>25391.915036421975</v>
          </cell>
          <cell r="Q2077">
            <v>40300.245089148288</v>
          </cell>
          <cell r="R2077">
            <v>50475.803694332149</v>
          </cell>
          <cell r="S2077">
            <v>115868.73691813351</v>
          </cell>
          <cell r="T2077">
            <v>1643.1566760809399</v>
          </cell>
          <cell r="U2077">
            <v>1668.6858427984273</v>
          </cell>
          <cell r="V2077">
            <v>1694.171552246095</v>
          </cell>
          <cell r="W2077">
            <v>1685.3581469437581</v>
          </cell>
          <cell r="X2077">
            <v>1746.9654551506121</v>
          </cell>
          <cell r="Y2077">
            <v>476.00653602675197</v>
          </cell>
          <cell r="Z2077">
            <v>497.18376792637014</v>
          </cell>
          <cell r="AA2077">
            <v>533.21670849071711</v>
          </cell>
          <cell r="AB2077">
            <v>550.28983254496848</v>
          </cell>
          <cell r="AC2077">
            <v>664.87798762549869</v>
          </cell>
          <cell r="AD2077">
            <v>24.650048499927514</v>
          </cell>
          <cell r="AE2077">
            <v>27.858941783375425</v>
          </cell>
          <cell r="AF2077">
            <v>27.381524104178734</v>
          </cell>
          <cell r="AG2077">
            <v>25.573889040840747</v>
          </cell>
          <cell r="AH2077">
            <v>22.032477207260598</v>
          </cell>
        </row>
        <row r="2078">
          <cell r="B2078">
            <v>12698</v>
          </cell>
          <cell r="C2078" t="str">
            <v>MO</v>
          </cell>
          <cell r="D2078" t="str">
            <v>Investor Owned</v>
          </cell>
          <cell r="E2078">
            <v>7.9233342982105992E-3</v>
          </cell>
          <cell r="F2078">
            <v>1</v>
          </cell>
          <cell r="G2078">
            <v>12200.549459960332</v>
          </cell>
          <cell r="H2078">
            <v>12200.549459960332</v>
          </cell>
          <cell r="I2078">
            <v>11.608880937499999</v>
          </cell>
          <cell r="J2078">
            <v>402216.6</v>
          </cell>
          <cell r="K2078">
            <v>3561621</v>
          </cell>
          <cell r="L2078">
            <v>291923</v>
          </cell>
          <cell r="M2078">
            <v>0.10151271227370522</v>
          </cell>
          <cell r="N2078">
            <v>0.10151271227370522</v>
          </cell>
          <cell r="O2078">
            <v>9258.7403388004695</v>
          </cell>
          <cell r="P2078">
            <v>25391.915036421975</v>
          </cell>
          <cell r="Q2078">
            <v>40300.245089148288</v>
          </cell>
          <cell r="R2078">
            <v>50475.803694332149</v>
          </cell>
          <cell r="S2078">
            <v>115868.73691813351</v>
          </cell>
          <cell r="T2078">
            <v>1643.1566760809399</v>
          </cell>
          <cell r="U2078">
            <v>1668.6858427984273</v>
          </cell>
          <cell r="V2078">
            <v>1694.171552246095</v>
          </cell>
          <cell r="W2078">
            <v>1685.3581469437581</v>
          </cell>
          <cell r="X2078">
            <v>1746.9654551506121</v>
          </cell>
          <cell r="Y2078">
            <v>476.00653602675197</v>
          </cell>
          <cell r="Z2078">
            <v>497.18376792637014</v>
          </cell>
          <cell r="AA2078">
            <v>533.21670849071711</v>
          </cell>
          <cell r="AB2078">
            <v>550.28983254496848</v>
          </cell>
          <cell r="AC2078">
            <v>664.87798762549869</v>
          </cell>
          <cell r="AD2078">
            <v>24.650048499927514</v>
          </cell>
          <cell r="AE2078">
            <v>27.858941783375425</v>
          </cell>
          <cell r="AF2078">
            <v>27.381524104178734</v>
          </cell>
          <cell r="AG2078">
            <v>25.573889040840747</v>
          </cell>
          <cell r="AH2078">
            <v>22.032477207260598</v>
          </cell>
        </row>
        <row r="2079">
          <cell r="B2079">
            <v>19436</v>
          </cell>
          <cell r="C2079" t="str">
            <v>MO</v>
          </cell>
          <cell r="D2079" t="str">
            <v>Investor Owned</v>
          </cell>
          <cell r="E2079">
            <v>7.9233342982105992E-3</v>
          </cell>
          <cell r="F2079">
            <v>1</v>
          </cell>
          <cell r="G2079">
            <v>12360.452761616381</v>
          </cell>
          <cell r="H2079">
            <v>12360.452761616381</v>
          </cell>
          <cell r="I2079">
            <v>11.608880937499999</v>
          </cell>
          <cell r="J2079">
            <v>1371554.3</v>
          </cell>
          <cell r="K2079">
            <v>13250393</v>
          </cell>
          <cell r="L2079">
            <v>1071999</v>
          </cell>
          <cell r="M2079">
            <v>9.2240116570623323E-2</v>
          </cell>
          <cell r="N2079">
            <v>9.2240116570623323E-2</v>
          </cell>
          <cell r="O2079">
            <v>9258.7403388004695</v>
          </cell>
          <cell r="P2079">
            <v>25391.915036421975</v>
          </cell>
          <cell r="Q2079">
            <v>40300.245089148288</v>
          </cell>
          <cell r="R2079">
            <v>50475.803694332149</v>
          </cell>
          <cell r="S2079">
            <v>115868.73691813351</v>
          </cell>
          <cell r="T2079">
            <v>1643.1566760809399</v>
          </cell>
          <cell r="U2079">
            <v>1668.6858427984273</v>
          </cell>
          <cell r="V2079">
            <v>1694.171552246095</v>
          </cell>
          <cell r="W2079">
            <v>1685.3581469437581</v>
          </cell>
          <cell r="X2079">
            <v>1746.9654551506121</v>
          </cell>
          <cell r="Y2079">
            <v>476.00653602675197</v>
          </cell>
          <cell r="Z2079">
            <v>497.18376792637014</v>
          </cell>
          <cell r="AA2079">
            <v>533.21670849071711</v>
          </cell>
          <cell r="AB2079">
            <v>550.28983254496848</v>
          </cell>
          <cell r="AC2079">
            <v>664.87798762549869</v>
          </cell>
          <cell r="AD2079">
            <v>24.650048499927514</v>
          </cell>
          <cell r="AE2079">
            <v>27.858941783375425</v>
          </cell>
          <cell r="AF2079">
            <v>27.381524104178734</v>
          </cell>
          <cell r="AG2079">
            <v>25.573889040840747</v>
          </cell>
          <cell r="AH2079">
            <v>22.032477207260598</v>
          </cell>
        </row>
        <row r="2080">
          <cell r="B2080">
            <v>16259</v>
          </cell>
          <cell r="C2080" t="str">
            <v>MO</v>
          </cell>
          <cell r="D2080" t="str">
            <v>Municipal</v>
          </cell>
          <cell r="E2080">
            <v>7.9233342982105992E-3</v>
          </cell>
          <cell r="F2080">
            <v>1</v>
          </cell>
          <cell r="G2080">
            <v>12680.708710197001</v>
          </cell>
          <cell r="H2080">
            <v>12680.708710197001</v>
          </cell>
          <cell r="I2080">
            <v>11.608880937499999</v>
          </cell>
          <cell r="J2080">
            <v>10503</v>
          </cell>
          <cell r="K2080">
            <v>102346</v>
          </cell>
          <cell r="L2080">
            <v>8071</v>
          </cell>
          <cell r="M2080">
            <v>9.1636768055822895E-2</v>
          </cell>
          <cell r="N2080">
            <v>9.1636768055822895E-2</v>
          </cell>
          <cell r="O2080">
            <v>9258.7403388004695</v>
          </cell>
          <cell r="P2080">
            <v>25391.915036421975</v>
          </cell>
          <cell r="Q2080">
            <v>40300.245089148288</v>
          </cell>
          <cell r="R2080">
            <v>50475.803694332149</v>
          </cell>
          <cell r="S2080">
            <v>115868.73691813351</v>
          </cell>
          <cell r="T2080">
            <v>1643.1566760809399</v>
          </cell>
          <cell r="U2080">
            <v>1668.6858427984273</v>
          </cell>
          <cell r="V2080">
            <v>1694.171552246095</v>
          </cell>
          <cell r="W2080">
            <v>1685.3581469437581</v>
          </cell>
          <cell r="X2080">
            <v>1746.9654551506121</v>
          </cell>
          <cell r="Y2080">
            <v>476.00653602675197</v>
          </cell>
          <cell r="Z2080">
            <v>497.18376792637014</v>
          </cell>
          <cell r="AA2080">
            <v>533.21670849071711</v>
          </cell>
          <cell r="AB2080">
            <v>550.28983254496848</v>
          </cell>
          <cell r="AC2080">
            <v>664.87798762549869</v>
          </cell>
          <cell r="AD2080">
            <v>24.650048499927514</v>
          </cell>
          <cell r="AE2080">
            <v>27.858941783375425</v>
          </cell>
          <cell r="AF2080">
            <v>27.381524104178734</v>
          </cell>
          <cell r="AG2080">
            <v>25.573889040840747</v>
          </cell>
          <cell r="AH2080">
            <v>22.032477207260598</v>
          </cell>
        </row>
        <row r="2081">
          <cell r="B2081">
            <v>59579</v>
          </cell>
          <cell r="C2081" t="str">
            <v>MO</v>
          </cell>
          <cell r="D2081" t="str">
            <v>Behind the Meter</v>
          </cell>
          <cell r="E2081">
            <v>7.9233342982105992E-3</v>
          </cell>
          <cell r="F2081">
            <v>1</v>
          </cell>
          <cell r="G2081">
            <v>8836.6321169955991</v>
          </cell>
          <cell r="H2081">
            <v>8836.6321169955991</v>
          </cell>
          <cell r="I2081">
            <v>11.608880937499999</v>
          </cell>
          <cell r="J2081">
            <v>117174.7</v>
          </cell>
          <cell r="K2081">
            <v>622364</v>
          </cell>
          <cell r="L2081">
            <v>70430</v>
          </cell>
          <cell r="M2081">
            <v>0.17250891469760862</v>
          </cell>
          <cell r="N2081">
            <v>0.17250891469760862</v>
          </cell>
          <cell r="O2081">
            <v>9258.7403388004695</v>
          </cell>
          <cell r="P2081">
            <v>25391.915036421975</v>
          </cell>
          <cell r="Q2081">
            <v>40300.245089148288</v>
          </cell>
          <cell r="R2081">
            <v>50475.803694332149</v>
          </cell>
          <cell r="S2081">
            <v>115868.73691813351</v>
          </cell>
          <cell r="T2081">
            <v>1643.1566760809399</v>
          </cell>
          <cell r="U2081">
            <v>1668.6858427984273</v>
          </cell>
          <cell r="V2081">
            <v>1694.171552246095</v>
          </cell>
          <cell r="W2081">
            <v>1685.3581469437581</v>
          </cell>
          <cell r="X2081">
            <v>1746.9654551506121</v>
          </cell>
          <cell r="Y2081">
            <v>476.00653602675197</v>
          </cell>
          <cell r="Z2081">
            <v>497.18376792637014</v>
          </cell>
          <cell r="AA2081">
            <v>533.21670849071711</v>
          </cell>
          <cell r="AB2081">
            <v>550.28983254496848</v>
          </cell>
          <cell r="AC2081">
            <v>664.87798762549869</v>
          </cell>
          <cell r="AD2081">
            <v>24.650048499927514</v>
          </cell>
          <cell r="AE2081">
            <v>27.858941783375425</v>
          </cell>
          <cell r="AF2081">
            <v>27.381524104178734</v>
          </cell>
          <cell r="AG2081">
            <v>25.573889040840747</v>
          </cell>
          <cell r="AH2081">
            <v>22.032477207260598</v>
          </cell>
        </row>
        <row r="2082">
          <cell r="B2082">
            <v>942</v>
          </cell>
          <cell r="C2082" t="str">
            <v>MO</v>
          </cell>
          <cell r="D2082" t="str">
            <v>Cooperative</v>
          </cell>
          <cell r="E2082">
            <v>7.9233342982105992E-3</v>
          </cell>
          <cell r="F2082">
            <v>0</v>
          </cell>
          <cell r="G2082">
            <v>0</v>
          </cell>
          <cell r="H2082">
            <v>9024.2682956436602</v>
          </cell>
          <cell r="I2082">
            <v>11.608880937499999</v>
          </cell>
          <cell r="J2082">
            <v>0</v>
          </cell>
          <cell r="K2082">
            <v>0</v>
          </cell>
          <cell r="L2082">
            <v>0</v>
          </cell>
          <cell r="M2082">
            <v>0</v>
          </cell>
          <cell r="N2082">
            <v>6.5546910514043419E-2</v>
          </cell>
          <cell r="O2082">
            <v>9258.7403388004695</v>
          </cell>
          <cell r="P2082">
            <v>25391.915036421975</v>
          </cell>
          <cell r="Q2082">
            <v>40300.245089148288</v>
          </cell>
          <cell r="R2082">
            <v>50475.803694332149</v>
          </cell>
          <cell r="S2082">
            <v>115868.73691813351</v>
          </cell>
          <cell r="T2082">
            <v>1643.1566760809399</v>
          </cell>
          <cell r="U2082">
            <v>1668.6858427984273</v>
          </cell>
          <cell r="V2082">
            <v>1694.171552246095</v>
          </cell>
          <cell r="W2082">
            <v>1685.3581469437581</v>
          </cell>
          <cell r="X2082">
            <v>1746.9654551506121</v>
          </cell>
          <cell r="Y2082">
            <v>476.00653602675197</v>
          </cell>
          <cell r="Z2082">
            <v>497.18376792637014</v>
          </cell>
          <cell r="AA2082">
            <v>533.21670849071711</v>
          </cell>
          <cell r="AB2082">
            <v>550.28983254496848</v>
          </cell>
          <cell r="AC2082">
            <v>664.87798762549869</v>
          </cell>
          <cell r="AD2082">
            <v>24.650048499927514</v>
          </cell>
          <cell r="AE2082">
            <v>27.858941783375425</v>
          </cell>
          <cell r="AF2082">
            <v>27.381524104178734</v>
          </cell>
          <cell r="AG2082">
            <v>25.573889040840747</v>
          </cell>
          <cell r="AH2082">
            <v>22.032477207260598</v>
          </cell>
        </row>
        <row r="2083">
          <cell r="B2083">
            <v>1279</v>
          </cell>
          <cell r="C2083" t="str">
            <v>MO</v>
          </cell>
          <cell r="D2083" t="str">
            <v>Cooperative</v>
          </cell>
          <cell r="E2083">
            <v>7.9233342982105992E-3</v>
          </cell>
          <cell r="F2083">
            <v>0</v>
          </cell>
          <cell r="G2083">
            <v>0</v>
          </cell>
          <cell r="H2083">
            <v>9024.2682956436602</v>
          </cell>
          <cell r="I2083">
            <v>11.608880937499999</v>
          </cell>
          <cell r="J2083">
            <v>0</v>
          </cell>
          <cell r="K2083">
            <v>0</v>
          </cell>
          <cell r="L2083">
            <v>0</v>
          </cell>
          <cell r="M2083">
            <v>0</v>
          </cell>
          <cell r="N2083">
            <v>6.5546910514043419E-2</v>
          </cell>
          <cell r="O2083">
            <v>9258.7403388004695</v>
          </cell>
          <cell r="P2083">
            <v>25391.915036421975</v>
          </cell>
          <cell r="Q2083">
            <v>40300.245089148288</v>
          </cell>
          <cell r="R2083">
            <v>50475.803694332149</v>
          </cell>
          <cell r="S2083">
            <v>115868.73691813351</v>
          </cell>
          <cell r="T2083">
            <v>1643.1566760809399</v>
          </cell>
          <cell r="U2083">
            <v>1668.6858427984273</v>
          </cell>
          <cell r="V2083">
            <v>1694.171552246095</v>
          </cell>
          <cell r="W2083">
            <v>1685.3581469437581</v>
          </cell>
          <cell r="X2083">
            <v>1746.9654551506121</v>
          </cell>
          <cell r="Y2083">
            <v>476.00653602675197</v>
          </cell>
          <cell r="Z2083">
            <v>497.18376792637014</v>
          </cell>
          <cell r="AA2083">
            <v>533.21670849071711</v>
          </cell>
          <cell r="AB2083">
            <v>550.28983254496848</v>
          </cell>
          <cell r="AC2083">
            <v>664.87798762549869</v>
          </cell>
          <cell r="AD2083">
            <v>24.650048499927514</v>
          </cell>
          <cell r="AE2083">
            <v>27.858941783375425</v>
          </cell>
          <cell r="AF2083">
            <v>27.381524104178734</v>
          </cell>
          <cell r="AG2083">
            <v>25.573889040840747</v>
          </cell>
          <cell r="AH2083">
            <v>22.032477207260598</v>
          </cell>
        </row>
        <row r="2084">
          <cell r="B2084">
            <v>1301</v>
          </cell>
          <cell r="C2084" t="str">
            <v>MO</v>
          </cell>
          <cell r="D2084" t="str">
            <v>Cooperative</v>
          </cell>
          <cell r="E2084">
            <v>7.9233342982105992E-3</v>
          </cell>
          <cell r="F2084">
            <v>0</v>
          </cell>
          <cell r="G2084">
            <v>0</v>
          </cell>
          <cell r="H2084">
            <v>9024.2682956436602</v>
          </cell>
          <cell r="I2084">
            <v>11.608880937499999</v>
          </cell>
          <cell r="J2084">
            <v>0</v>
          </cell>
          <cell r="K2084">
            <v>0</v>
          </cell>
          <cell r="L2084">
            <v>0</v>
          </cell>
          <cell r="M2084">
            <v>0</v>
          </cell>
          <cell r="N2084">
            <v>6.5546910514043419E-2</v>
          </cell>
          <cell r="O2084">
            <v>9258.7403388004695</v>
          </cell>
          <cell r="P2084">
            <v>25391.915036421975</v>
          </cell>
          <cell r="Q2084">
            <v>40300.245089148288</v>
          </cell>
          <cell r="R2084">
            <v>50475.803694332149</v>
          </cell>
          <cell r="S2084">
            <v>115868.73691813351</v>
          </cell>
          <cell r="T2084">
            <v>1643.1566760809399</v>
          </cell>
          <cell r="U2084">
            <v>1668.6858427984273</v>
          </cell>
          <cell r="V2084">
            <v>1694.171552246095</v>
          </cell>
          <cell r="W2084">
            <v>1685.3581469437581</v>
          </cell>
          <cell r="X2084">
            <v>1746.9654551506121</v>
          </cell>
          <cell r="Y2084">
            <v>476.00653602675197</v>
          </cell>
          <cell r="Z2084">
            <v>497.18376792637014</v>
          </cell>
          <cell r="AA2084">
            <v>533.21670849071711</v>
          </cell>
          <cell r="AB2084">
            <v>550.28983254496848</v>
          </cell>
          <cell r="AC2084">
            <v>664.87798762549869</v>
          </cell>
          <cell r="AD2084">
            <v>24.650048499927514</v>
          </cell>
          <cell r="AE2084">
            <v>27.858941783375425</v>
          </cell>
          <cell r="AF2084">
            <v>27.381524104178734</v>
          </cell>
          <cell r="AG2084">
            <v>25.573889040840747</v>
          </cell>
          <cell r="AH2084">
            <v>22.032477207260598</v>
          </cell>
        </row>
        <row r="2085">
          <cell r="B2085">
            <v>1775</v>
          </cell>
          <cell r="C2085" t="str">
            <v>MO</v>
          </cell>
          <cell r="D2085" t="str">
            <v>Cooperative</v>
          </cell>
          <cell r="E2085">
            <v>7.9233342982105992E-3</v>
          </cell>
          <cell r="F2085">
            <v>1</v>
          </cell>
          <cell r="G2085">
            <v>14062.473133686775</v>
          </cell>
          <cell r="H2085">
            <v>14062.473133686775</v>
          </cell>
          <cell r="I2085">
            <v>11.608880937499999</v>
          </cell>
          <cell r="J2085">
            <v>30474</v>
          </cell>
          <cell r="K2085">
            <v>294426</v>
          </cell>
          <cell r="L2085">
            <v>20937</v>
          </cell>
          <cell r="M2085">
            <v>9.3596823370689919E-2</v>
          </cell>
          <cell r="N2085">
            <v>9.3596823370689919E-2</v>
          </cell>
          <cell r="O2085">
            <v>9258.7403388004695</v>
          </cell>
          <cell r="P2085">
            <v>25391.915036421975</v>
          </cell>
          <cell r="Q2085">
            <v>40300.245089148288</v>
          </cell>
          <cell r="R2085">
            <v>50475.803694332149</v>
          </cell>
          <cell r="S2085">
            <v>115868.73691813351</v>
          </cell>
          <cell r="T2085">
            <v>1643.1566760809399</v>
          </cell>
          <cell r="U2085">
            <v>1668.6858427984273</v>
          </cell>
          <cell r="V2085">
            <v>1694.171552246095</v>
          </cell>
          <cell r="W2085">
            <v>1685.3581469437581</v>
          </cell>
          <cell r="X2085">
            <v>1746.9654551506121</v>
          </cell>
          <cell r="Y2085">
            <v>476.00653602675197</v>
          </cell>
          <cell r="Z2085">
            <v>497.18376792637014</v>
          </cell>
          <cell r="AA2085">
            <v>533.21670849071711</v>
          </cell>
          <cell r="AB2085">
            <v>550.28983254496848</v>
          </cell>
          <cell r="AC2085">
            <v>664.87798762549869</v>
          </cell>
          <cell r="AD2085">
            <v>24.650048499927514</v>
          </cell>
          <cell r="AE2085">
            <v>27.858941783375425</v>
          </cell>
          <cell r="AF2085">
            <v>27.381524104178734</v>
          </cell>
          <cell r="AG2085">
            <v>25.573889040840747</v>
          </cell>
          <cell r="AH2085">
            <v>22.032477207260598</v>
          </cell>
        </row>
        <row r="2086">
          <cell r="B2086">
            <v>2001</v>
          </cell>
          <cell r="C2086" t="str">
            <v>MO</v>
          </cell>
          <cell r="D2086" t="str">
            <v>Cooperative</v>
          </cell>
          <cell r="E2086">
            <v>0.22192073527689965</v>
          </cell>
          <cell r="F2086">
            <v>1</v>
          </cell>
          <cell r="G2086">
            <v>13088.801045816734</v>
          </cell>
          <cell r="H2086">
            <v>13088.801045816734</v>
          </cell>
          <cell r="I2086">
            <v>11.608880937499999</v>
          </cell>
          <cell r="J2086">
            <v>49019</v>
          </cell>
          <cell r="K2086">
            <v>420517</v>
          </cell>
          <cell r="L2086">
            <v>32128</v>
          </cell>
          <cell r="M2086">
            <v>0.10592522651612182</v>
          </cell>
          <cell r="N2086">
            <v>0.10592522651612182</v>
          </cell>
          <cell r="O2086">
            <v>9258.7403388004695</v>
          </cell>
          <cell r="P2086">
            <v>25391.915036421975</v>
          </cell>
          <cell r="Q2086">
            <v>40300.245089148288</v>
          </cell>
          <cell r="R2086">
            <v>50475.803694332149</v>
          </cell>
          <cell r="S2086">
            <v>115868.73691813351</v>
          </cell>
          <cell r="T2086">
            <v>1643.1566760809399</v>
          </cell>
          <cell r="U2086">
            <v>1668.6858427984273</v>
          </cell>
          <cell r="V2086">
            <v>1694.171552246095</v>
          </cell>
          <cell r="W2086">
            <v>1685.3581469437581</v>
          </cell>
          <cell r="X2086">
            <v>1746.9654551506121</v>
          </cell>
          <cell r="Y2086">
            <v>476.00653602675197</v>
          </cell>
          <cell r="Z2086">
            <v>497.18376792637014</v>
          </cell>
          <cell r="AA2086">
            <v>533.21670849071711</v>
          </cell>
          <cell r="AB2086">
            <v>550.28983254496848</v>
          </cell>
          <cell r="AC2086">
            <v>664.87798762549869</v>
          </cell>
          <cell r="AD2086">
            <v>24.650048499927514</v>
          </cell>
          <cell r="AE2086">
            <v>27.858941783375425</v>
          </cell>
          <cell r="AF2086">
            <v>27.381524104178734</v>
          </cell>
          <cell r="AG2086">
            <v>25.573889040840747</v>
          </cell>
          <cell r="AH2086">
            <v>22.032477207260598</v>
          </cell>
        </row>
        <row r="2087">
          <cell r="B2087">
            <v>4160</v>
          </cell>
          <cell r="C2087" t="str">
            <v>MO</v>
          </cell>
          <cell r="D2087" t="str">
            <v>Cooperative</v>
          </cell>
          <cell r="E2087">
            <v>7.9233342982105992E-3</v>
          </cell>
          <cell r="F2087">
            <v>1</v>
          </cell>
          <cell r="G2087">
            <v>14191.579981980507</v>
          </cell>
          <cell r="H2087">
            <v>14191.579981980507</v>
          </cell>
          <cell r="I2087">
            <v>11.608880937499999</v>
          </cell>
          <cell r="J2087">
            <v>24721.4</v>
          </cell>
          <cell r="K2087">
            <v>173265</v>
          </cell>
          <cell r="L2087">
            <v>12209</v>
          </cell>
          <cell r="M2087">
            <v>0.13286356778119501</v>
          </cell>
          <cell r="N2087">
            <v>0.13286356778119501</v>
          </cell>
          <cell r="O2087">
            <v>9258.7403388004695</v>
          </cell>
          <cell r="P2087">
            <v>25391.915036421975</v>
          </cell>
          <cell r="Q2087">
            <v>40300.245089148288</v>
          </cell>
          <cell r="R2087">
            <v>50475.803694332149</v>
          </cell>
          <cell r="S2087">
            <v>115868.73691813351</v>
          </cell>
          <cell r="T2087">
            <v>1643.1566760809399</v>
          </cell>
          <cell r="U2087">
            <v>1668.6858427984273</v>
          </cell>
          <cell r="V2087">
            <v>1694.171552246095</v>
          </cell>
          <cell r="W2087">
            <v>1685.3581469437581</v>
          </cell>
          <cell r="X2087">
            <v>1746.9654551506121</v>
          </cell>
          <cell r="Y2087">
            <v>476.00653602675197</v>
          </cell>
          <cell r="Z2087">
            <v>497.18376792637014</v>
          </cell>
          <cell r="AA2087">
            <v>533.21670849071711</v>
          </cell>
          <cell r="AB2087">
            <v>550.28983254496848</v>
          </cell>
          <cell r="AC2087">
            <v>664.87798762549869</v>
          </cell>
          <cell r="AD2087">
            <v>24.650048499927514</v>
          </cell>
          <cell r="AE2087">
            <v>27.858941783375425</v>
          </cell>
          <cell r="AF2087">
            <v>27.381524104178734</v>
          </cell>
          <cell r="AG2087">
            <v>25.573889040840747</v>
          </cell>
          <cell r="AH2087">
            <v>22.032477207260598</v>
          </cell>
        </row>
        <row r="2088">
          <cell r="B2088">
            <v>3242</v>
          </cell>
          <cell r="C2088" t="str">
            <v>MO</v>
          </cell>
          <cell r="D2088" t="str">
            <v>Cooperative</v>
          </cell>
          <cell r="E2088">
            <v>7.9233342982105992E-3</v>
          </cell>
          <cell r="F2088">
            <v>0</v>
          </cell>
          <cell r="G2088">
            <v>0</v>
          </cell>
          <cell r="H2088">
            <v>9024.2682956436602</v>
          </cell>
          <cell r="I2088">
            <v>11.608880937499999</v>
          </cell>
          <cell r="J2088">
            <v>0</v>
          </cell>
          <cell r="K2088">
            <v>0</v>
          </cell>
          <cell r="L2088">
            <v>0</v>
          </cell>
          <cell r="M2088">
            <v>0</v>
          </cell>
          <cell r="N2088">
            <v>6.5546910514043419E-2</v>
          </cell>
          <cell r="O2088">
            <v>9258.7403388004695</v>
          </cell>
          <cell r="P2088">
            <v>25391.915036421975</v>
          </cell>
          <cell r="Q2088">
            <v>40300.245089148288</v>
          </cell>
          <cell r="R2088">
            <v>50475.803694332149</v>
          </cell>
          <cell r="S2088">
            <v>115868.73691813351</v>
          </cell>
          <cell r="T2088">
            <v>1643.1566760809399</v>
          </cell>
          <cell r="U2088">
            <v>1668.6858427984273</v>
          </cell>
          <cell r="V2088">
            <v>1694.171552246095</v>
          </cell>
          <cell r="W2088">
            <v>1685.3581469437581</v>
          </cell>
          <cell r="X2088">
            <v>1746.9654551506121</v>
          </cell>
          <cell r="Y2088">
            <v>476.00653602675197</v>
          </cell>
          <cell r="Z2088">
            <v>497.18376792637014</v>
          </cell>
          <cell r="AA2088">
            <v>533.21670849071711</v>
          </cell>
          <cell r="AB2088">
            <v>550.28983254496848</v>
          </cell>
          <cell r="AC2088">
            <v>664.87798762549869</v>
          </cell>
          <cell r="AD2088">
            <v>24.650048499927514</v>
          </cell>
          <cell r="AE2088">
            <v>27.858941783375425</v>
          </cell>
          <cell r="AF2088">
            <v>27.381524104178734</v>
          </cell>
          <cell r="AG2088">
            <v>25.573889040840747</v>
          </cell>
          <cell r="AH2088">
            <v>22.032477207260598</v>
          </cell>
        </row>
        <row r="2089">
          <cell r="B2089">
            <v>3268</v>
          </cell>
          <cell r="C2089" t="str">
            <v>MO</v>
          </cell>
          <cell r="D2089" t="str">
            <v>Cooperative</v>
          </cell>
          <cell r="E2089">
            <v>7.9233342982105992E-3</v>
          </cell>
          <cell r="F2089">
            <v>1</v>
          </cell>
          <cell r="G2089">
            <v>17063.481675392672</v>
          </cell>
          <cell r="H2089">
            <v>17063.481675392672</v>
          </cell>
          <cell r="I2089">
            <v>11.608880937499999</v>
          </cell>
          <cell r="J2089">
            <v>19222</v>
          </cell>
          <cell r="K2089">
            <v>182511</v>
          </cell>
          <cell r="L2089">
            <v>10696</v>
          </cell>
          <cell r="M2089">
            <v>9.7155661378821007E-2</v>
          </cell>
          <cell r="N2089">
            <v>9.7155661378821007E-2</v>
          </cell>
          <cell r="O2089">
            <v>9258.7403388004695</v>
          </cell>
          <cell r="P2089">
            <v>25391.915036421975</v>
          </cell>
          <cell r="Q2089">
            <v>40300.245089148288</v>
          </cell>
          <cell r="R2089">
            <v>50475.803694332149</v>
          </cell>
          <cell r="S2089">
            <v>115868.73691813351</v>
          </cell>
          <cell r="T2089">
            <v>1643.1566760809399</v>
          </cell>
          <cell r="U2089">
            <v>1668.6858427984273</v>
          </cell>
          <cell r="V2089">
            <v>1694.171552246095</v>
          </cell>
          <cell r="W2089">
            <v>1685.3581469437581</v>
          </cell>
          <cell r="X2089">
            <v>1746.9654551506121</v>
          </cell>
          <cell r="Y2089">
            <v>476.00653602675197</v>
          </cell>
          <cell r="Z2089">
            <v>497.18376792637014</v>
          </cell>
          <cell r="AA2089">
            <v>533.21670849071711</v>
          </cell>
          <cell r="AB2089">
            <v>550.28983254496848</v>
          </cell>
          <cell r="AC2089">
            <v>664.87798762549869</v>
          </cell>
          <cell r="AD2089">
            <v>24.650048499927514</v>
          </cell>
          <cell r="AE2089">
            <v>27.858941783375425</v>
          </cell>
          <cell r="AF2089">
            <v>27.381524104178734</v>
          </cell>
          <cell r="AG2089">
            <v>25.573889040840747</v>
          </cell>
          <cell r="AH2089">
            <v>22.032477207260598</v>
          </cell>
        </row>
        <row r="2090">
          <cell r="B2090">
            <v>4063</v>
          </cell>
          <cell r="C2090" t="str">
            <v>MO</v>
          </cell>
          <cell r="D2090" t="str">
            <v>Cooperative</v>
          </cell>
          <cell r="E2090">
            <v>7.9233342982105992E-3</v>
          </cell>
          <cell r="F2090">
            <v>1</v>
          </cell>
          <cell r="G2090">
            <v>12557.324518501029</v>
          </cell>
          <cell r="H2090">
            <v>12557.324518501029</v>
          </cell>
          <cell r="I2090">
            <v>11.608880937499999</v>
          </cell>
          <cell r="J2090">
            <v>45438</v>
          </cell>
          <cell r="K2090">
            <v>372287</v>
          </cell>
          <cell r="L2090">
            <v>29647</v>
          </cell>
          <cell r="M2090">
            <v>0.11095734764348808</v>
          </cell>
          <cell r="N2090">
            <v>0.11095734764348808</v>
          </cell>
          <cell r="O2090">
            <v>9258.7403388004695</v>
          </cell>
          <cell r="P2090">
            <v>25391.915036421975</v>
          </cell>
          <cell r="Q2090">
            <v>40300.245089148288</v>
          </cell>
          <cell r="R2090">
            <v>50475.803694332149</v>
          </cell>
          <cell r="S2090">
            <v>115868.73691813351</v>
          </cell>
          <cell r="T2090">
            <v>1643.1566760809399</v>
          </cell>
          <cell r="U2090">
            <v>1668.6858427984273</v>
          </cell>
          <cell r="V2090">
            <v>1694.171552246095</v>
          </cell>
          <cell r="W2090">
            <v>1685.3581469437581</v>
          </cell>
          <cell r="X2090">
            <v>1746.9654551506121</v>
          </cell>
          <cell r="Y2090">
            <v>476.00653602675197</v>
          </cell>
          <cell r="Z2090">
            <v>497.18376792637014</v>
          </cell>
          <cell r="AA2090">
            <v>533.21670849071711</v>
          </cell>
          <cell r="AB2090">
            <v>550.28983254496848</v>
          </cell>
          <cell r="AC2090">
            <v>664.87798762549869</v>
          </cell>
          <cell r="AD2090">
            <v>24.650048499927514</v>
          </cell>
          <cell r="AE2090">
            <v>27.858941783375425</v>
          </cell>
          <cell r="AF2090">
            <v>27.381524104178734</v>
          </cell>
          <cell r="AG2090">
            <v>25.573889040840747</v>
          </cell>
          <cell r="AH2090">
            <v>22.032477207260598</v>
          </cell>
        </row>
        <row r="2091">
          <cell r="B2091">
            <v>4237</v>
          </cell>
          <cell r="C2091" t="str">
            <v>MO</v>
          </cell>
          <cell r="D2091" t="str">
            <v>Cooperative</v>
          </cell>
          <cell r="E2091">
            <v>7.9233342982105992E-3</v>
          </cell>
          <cell r="F2091">
            <v>1</v>
          </cell>
          <cell r="G2091">
            <v>16130.047821466525</v>
          </cell>
          <cell r="H2091">
            <v>16130.047821466525</v>
          </cell>
          <cell r="I2091">
            <v>11.608880937499999</v>
          </cell>
          <cell r="J2091">
            <v>13249.6</v>
          </cell>
          <cell r="K2091">
            <v>121427</v>
          </cell>
          <cell r="L2091">
            <v>7528</v>
          </cell>
          <cell r="M2091">
            <v>0.10047930140438288</v>
          </cell>
          <cell r="N2091">
            <v>0.10047930140438288</v>
          </cell>
          <cell r="O2091">
            <v>9258.7403388004695</v>
          </cell>
          <cell r="P2091">
            <v>25391.915036421975</v>
          </cell>
          <cell r="Q2091">
            <v>40300.245089148288</v>
          </cell>
          <cell r="R2091">
            <v>50475.803694332149</v>
          </cell>
          <cell r="S2091">
            <v>115868.73691813351</v>
          </cell>
          <cell r="T2091">
            <v>1643.1566760809399</v>
          </cell>
          <cell r="U2091">
            <v>1668.6858427984273</v>
          </cell>
          <cell r="V2091">
            <v>1694.171552246095</v>
          </cell>
          <cell r="W2091">
            <v>1685.3581469437581</v>
          </cell>
          <cell r="X2091">
            <v>1746.9654551506121</v>
          </cell>
          <cell r="Y2091">
            <v>476.00653602675197</v>
          </cell>
          <cell r="Z2091">
            <v>497.18376792637014</v>
          </cell>
          <cell r="AA2091">
            <v>533.21670849071711</v>
          </cell>
          <cell r="AB2091">
            <v>550.28983254496848</v>
          </cell>
          <cell r="AC2091">
            <v>664.87798762549869</v>
          </cell>
          <cell r="AD2091">
            <v>24.650048499927514</v>
          </cell>
          <cell r="AE2091">
            <v>27.858941783375425</v>
          </cell>
          <cell r="AF2091">
            <v>27.381524104178734</v>
          </cell>
          <cell r="AG2091">
            <v>25.573889040840747</v>
          </cell>
          <cell r="AH2091">
            <v>22.032477207260598</v>
          </cell>
        </row>
        <row r="2092">
          <cell r="B2092">
            <v>4524</v>
          </cell>
          <cell r="C2092" t="str">
            <v>MO</v>
          </cell>
          <cell r="D2092" t="str">
            <v>Cooperative</v>
          </cell>
          <cell r="E2092">
            <v>7.9233342982105992E-3</v>
          </cell>
          <cell r="F2092">
            <v>1</v>
          </cell>
          <cell r="G2092">
            <v>13801.669147352753</v>
          </cell>
          <cell r="H2092">
            <v>13801.669147352753</v>
          </cell>
          <cell r="I2092">
            <v>11.608880937499999</v>
          </cell>
          <cell r="J2092">
            <v>29396.9</v>
          </cell>
          <cell r="K2092">
            <v>259637</v>
          </cell>
          <cell r="L2092">
            <v>18812</v>
          </cell>
          <cell r="M2092">
            <v>0.10312961858920339</v>
          </cell>
          <cell r="N2092">
            <v>0.10312961858920339</v>
          </cell>
          <cell r="O2092">
            <v>9258.7403388004695</v>
          </cell>
          <cell r="P2092">
            <v>25391.915036421975</v>
          </cell>
          <cell r="Q2092">
            <v>40300.245089148288</v>
          </cell>
          <cell r="R2092">
            <v>50475.803694332149</v>
          </cell>
          <cell r="S2092">
            <v>115868.73691813351</v>
          </cell>
          <cell r="T2092">
            <v>1643.1566760809399</v>
          </cell>
          <cell r="U2092">
            <v>1668.6858427984273</v>
          </cell>
          <cell r="V2092">
            <v>1694.171552246095</v>
          </cell>
          <cell r="W2092">
            <v>1685.3581469437581</v>
          </cell>
          <cell r="X2092">
            <v>1746.9654551506121</v>
          </cell>
          <cell r="Y2092">
            <v>476.00653602675197</v>
          </cell>
          <cell r="Z2092">
            <v>497.18376792637014</v>
          </cell>
          <cell r="AA2092">
            <v>533.21670849071711</v>
          </cell>
          <cell r="AB2092">
            <v>550.28983254496848</v>
          </cell>
          <cell r="AC2092">
            <v>664.87798762549869</v>
          </cell>
          <cell r="AD2092">
            <v>24.650048499927514</v>
          </cell>
          <cell r="AE2092">
            <v>27.858941783375425</v>
          </cell>
          <cell r="AF2092">
            <v>27.381524104178734</v>
          </cell>
          <cell r="AG2092">
            <v>25.573889040840747</v>
          </cell>
          <cell r="AH2092">
            <v>22.032477207260598</v>
          </cell>
        </row>
        <row r="2093">
          <cell r="B2093">
            <v>4675</v>
          </cell>
          <cell r="C2093" t="str">
            <v>MO</v>
          </cell>
          <cell r="D2093" t="str">
            <v>Cooperative</v>
          </cell>
          <cell r="E2093">
            <v>7.9233342982105992E-3</v>
          </cell>
          <cell r="F2093">
            <v>1</v>
          </cell>
          <cell r="G2093">
            <v>15718.281793119981</v>
          </cell>
          <cell r="H2093">
            <v>15718.281793119981</v>
          </cell>
          <cell r="I2093">
            <v>11.608880937499999</v>
          </cell>
          <cell r="J2093">
            <v>97847</v>
          </cell>
          <cell r="K2093">
            <v>1049101</v>
          </cell>
          <cell r="L2093">
            <v>66744</v>
          </cell>
          <cell r="M2093">
            <v>8.4404763896412258E-2</v>
          </cell>
          <cell r="N2093">
            <v>8.4404763896412258E-2</v>
          </cell>
          <cell r="O2093">
            <v>9258.7403388004695</v>
          </cell>
          <cell r="P2093">
            <v>25391.915036421975</v>
          </cell>
          <cell r="Q2093">
            <v>40300.245089148288</v>
          </cell>
          <cell r="R2093">
            <v>50475.803694332149</v>
          </cell>
          <cell r="S2093">
            <v>115868.73691813351</v>
          </cell>
          <cell r="T2093">
            <v>1643.1566760809399</v>
          </cell>
          <cell r="U2093">
            <v>1668.6858427984273</v>
          </cell>
          <cell r="V2093">
            <v>1694.171552246095</v>
          </cell>
          <cell r="W2093">
            <v>1685.3581469437581</v>
          </cell>
          <cell r="X2093">
            <v>1746.9654551506121</v>
          </cell>
          <cell r="Y2093">
            <v>476.00653602675197</v>
          </cell>
          <cell r="Z2093">
            <v>497.18376792637014</v>
          </cell>
          <cell r="AA2093">
            <v>533.21670849071711</v>
          </cell>
          <cell r="AB2093">
            <v>550.28983254496848</v>
          </cell>
          <cell r="AC2093">
            <v>664.87798762549869</v>
          </cell>
          <cell r="AD2093">
            <v>24.650048499927514</v>
          </cell>
          <cell r="AE2093">
            <v>27.858941783375425</v>
          </cell>
          <cell r="AF2093">
            <v>27.381524104178734</v>
          </cell>
          <cell r="AG2093">
            <v>25.573889040840747</v>
          </cell>
          <cell r="AH2093">
            <v>22.032477207260598</v>
          </cell>
        </row>
        <row r="2094">
          <cell r="B2094">
            <v>6181</v>
          </cell>
          <cell r="C2094" t="str">
            <v>MO</v>
          </cell>
          <cell r="D2094" t="str">
            <v>Cooperative</v>
          </cell>
          <cell r="E2094">
            <v>7.9233342982105992E-3</v>
          </cell>
          <cell r="F2094">
            <v>1</v>
          </cell>
          <cell r="G2094">
            <v>13093.164640157738</v>
          </cell>
          <cell r="H2094">
            <v>13093.164640157738</v>
          </cell>
          <cell r="I2094">
            <v>11.608880937499999</v>
          </cell>
          <cell r="J2094">
            <v>19562.5</v>
          </cell>
          <cell r="K2094">
            <v>159370</v>
          </cell>
          <cell r="L2094">
            <v>12172</v>
          </cell>
          <cell r="M2094">
            <v>0.11210930799237623</v>
          </cell>
          <cell r="N2094">
            <v>0.11210930799237623</v>
          </cell>
          <cell r="O2094">
            <v>9258.7403388004695</v>
          </cell>
          <cell r="P2094">
            <v>25391.915036421975</v>
          </cell>
          <cell r="Q2094">
            <v>40300.245089148288</v>
          </cell>
          <cell r="R2094">
            <v>50475.803694332149</v>
          </cell>
          <cell r="S2094">
            <v>115868.73691813351</v>
          </cell>
          <cell r="T2094">
            <v>1643.1566760809399</v>
          </cell>
          <cell r="U2094">
            <v>1668.6858427984273</v>
          </cell>
          <cell r="V2094">
            <v>1694.171552246095</v>
          </cell>
          <cell r="W2094">
            <v>1685.3581469437581</v>
          </cell>
          <cell r="X2094">
            <v>1746.9654551506121</v>
          </cell>
          <cell r="Y2094">
            <v>476.00653602675197</v>
          </cell>
          <cell r="Z2094">
            <v>497.18376792637014</v>
          </cell>
          <cell r="AA2094">
            <v>533.21670849071711</v>
          </cell>
          <cell r="AB2094">
            <v>550.28983254496848</v>
          </cell>
          <cell r="AC2094">
            <v>664.87798762549869</v>
          </cell>
          <cell r="AD2094">
            <v>24.650048499927514</v>
          </cell>
          <cell r="AE2094">
            <v>27.858941783375425</v>
          </cell>
          <cell r="AF2094">
            <v>27.381524104178734</v>
          </cell>
          <cell r="AG2094">
            <v>25.573889040840747</v>
          </cell>
          <cell r="AH2094">
            <v>22.032477207260598</v>
          </cell>
        </row>
        <row r="2095">
          <cell r="B2095">
            <v>7024</v>
          </cell>
          <cell r="C2095" t="str">
            <v>MO</v>
          </cell>
          <cell r="D2095" t="str">
            <v>Cooperative</v>
          </cell>
          <cell r="E2095">
            <v>7.9233342982105992E-3</v>
          </cell>
          <cell r="F2095">
            <v>1</v>
          </cell>
          <cell r="G2095">
            <v>15506.979341150196</v>
          </cell>
          <cell r="H2095">
            <v>15506.979341150196</v>
          </cell>
          <cell r="I2095">
            <v>11.608880937499999</v>
          </cell>
          <cell r="J2095">
            <v>13920</v>
          </cell>
          <cell r="K2095">
            <v>138865</v>
          </cell>
          <cell r="L2095">
            <v>8955</v>
          </cell>
          <cell r="M2095">
            <v>9.1257765847810826E-2</v>
          </cell>
          <cell r="N2095">
            <v>9.1257765847810826E-2</v>
          </cell>
          <cell r="O2095">
            <v>9258.7403388004695</v>
          </cell>
          <cell r="P2095">
            <v>25391.915036421975</v>
          </cell>
          <cell r="Q2095">
            <v>40300.245089148288</v>
          </cell>
          <cell r="R2095">
            <v>50475.803694332149</v>
          </cell>
          <cell r="S2095">
            <v>115868.73691813351</v>
          </cell>
          <cell r="T2095">
            <v>1643.1566760809399</v>
          </cell>
          <cell r="U2095">
            <v>1668.6858427984273</v>
          </cell>
          <cell r="V2095">
            <v>1694.171552246095</v>
          </cell>
          <cell r="W2095">
            <v>1685.3581469437581</v>
          </cell>
          <cell r="X2095">
            <v>1746.9654551506121</v>
          </cell>
          <cell r="Y2095">
            <v>476.00653602675197</v>
          </cell>
          <cell r="Z2095">
            <v>497.18376792637014</v>
          </cell>
          <cell r="AA2095">
            <v>533.21670849071711</v>
          </cell>
          <cell r="AB2095">
            <v>550.28983254496848</v>
          </cell>
          <cell r="AC2095">
            <v>664.87798762549869</v>
          </cell>
          <cell r="AD2095">
            <v>24.650048499927514</v>
          </cell>
          <cell r="AE2095">
            <v>27.858941783375425</v>
          </cell>
          <cell r="AF2095">
            <v>27.381524104178734</v>
          </cell>
          <cell r="AG2095">
            <v>25.573889040840747</v>
          </cell>
          <cell r="AH2095">
            <v>22.032477207260598</v>
          </cell>
        </row>
        <row r="2096">
          <cell r="B2096">
            <v>7720</v>
          </cell>
          <cell r="C2096" t="str">
            <v>MO</v>
          </cell>
          <cell r="D2096" t="str">
            <v>Cooperative</v>
          </cell>
          <cell r="E2096">
            <v>7.9233342982105992E-3</v>
          </cell>
          <cell r="F2096">
            <v>0</v>
          </cell>
          <cell r="G2096">
            <v>0</v>
          </cell>
          <cell r="H2096">
            <v>9024.2682956436602</v>
          </cell>
          <cell r="I2096">
            <v>11.608880937499999</v>
          </cell>
          <cell r="J2096">
            <v>0</v>
          </cell>
          <cell r="K2096">
            <v>0</v>
          </cell>
          <cell r="L2096">
            <v>0</v>
          </cell>
          <cell r="M2096">
            <v>0</v>
          </cell>
          <cell r="N2096">
            <v>6.5546910514043419E-2</v>
          </cell>
          <cell r="O2096">
            <v>9258.7403388004695</v>
          </cell>
          <cell r="P2096">
            <v>25391.915036421975</v>
          </cell>
          <cell r="Q2096">
            <v>40300.245089148288</v>
          </cell>
          <cell r="R2096">
            <v>50475.803694332149</v>
          </cell>
          <cell r="S2096">
            <v>115868.73691813351</v>
          </cell>
          <cell r="T2096">
            <v>1643.1566760809399</v>
          </cell>
          <cell r="U2096">
            <v>1668.6858427984273</v>
          </cell>
          <cell r="V2096">
            <v>1694.171552246095</v>
          </cell>
          <cell r="W2096">
            <v>1685.3581469437581</v>
          </cell>
          <cell r="X2096">
            <v>1746.9654551506121</v>
          </cell>
          <cell r="Y2096">
            <v>476.00653602675197</v>
          </cell>
          <cell r="Z2096">
            <v>497.18376792637014</v>
          </cell>
          <cell r="AA2096">
            <v>533.21670849071711</v>
          </cell>
          <cell r="AB2096">
            <v>550.28983254496848</v>
          </cell>
          <cell r="AC2096">
            <v>664.87798762549869</v>
          </cell>
          <cell r="AD2096">
            <v>24.650048499927514</v>
          </cell>
          <cell r="AE2096">
            <v>27.858941783375425</v>
          </cell>
          <cell r="AF2096">
            <v>27.381524104178734</v>
          </cell>
          <cell r="AG2096">
            <v>25.573889040840747</v>
          </cell>
          <cell r="AH2096">
            <v>22.032477207260598</v>
          </cell>
        </row>
        <row r="2097">
          <cell r="B2097">
            <v>8911</v>
          </cell>
          <cell r="C2097" t="str">
            <v>MO</v>
          </cell>
          <cell r="D2097" t="str">
            <v>Cooperative</v>
          </cell>
          <cell r="E2097">
            <v>7.9233342982105992E-3</v>
          </cell>
          <cell r="F2097">
            <v>0</v>
          </cell>
          <cell r="G2097">
            <v>0</v>
          </cell>
          <cell r="H2097">
            <v>9024.2682956436602</v>
          </cell>
          <cell r="I2097">
            <v>11.608880937499999</v>
          </cell>
          <cell r="J2097">
            <v>0</v>
          </cell>
          <cell r="K2097">
            <v>0</v>
          </cell>
          <cell r="L2097">
            <v>0</v>
          </cell>
          <cell r="M2097">
            <v>0</v>
          </cell>
          <cell r="N2097">
            <v>6.5546910514043419E-2</v>
          </cell>
          <cell r="O2097">
            <v>9258.7403388004695</v>
          </cell>
          <cell r="P2097">
            <v>25391.915036421975</v>
          </cell>
          <cell r="Q2097">
            <v>40300.245089148288</v>
          </cell>
          <cell r="R2097">
            <v>50475.803694332149</v>
          </cell>
          <cell r="S2097">
            <v>115868.73691813351</v>
          </cell>
          <cell r="T2097">
            <v>1643.1566760809399</v>
          </cell>
          <cell r="U2097">
            <v>1668.6858427984273</v>
          </cell>
          <cell r="V2097">
            <v>1694.171552246095</v>
          </cell>
          <cell r="W2097">
            <v>1685.3581469437581</v>
          </cell>
          <cell r="X2097">
            <v>1746.9654551506121</v>
          </cell>
          <cell r="Y2097">
            <v>476.00653602675197</v>
          </cell>
          <cell r="Z2097">
            <v>497.18376792637014</v>
          </cell>
          <cell r="AA2097">
            <v>533.21670849071711</v>
          </cell>
          <cell r="AB2097">
            <v>550.28983254496848</v>
          </cell>
          <cell r="AC2097">
            <v>664.87798762549869</v>
          </cell>
          <cell r="AD2097">
            <v>24.650048499927514</v>
          </cell>
          <cell r="AE2097">
            <v>27.858941783375425</v>
          </cell>
          <cell r="AF2097">
            <v>27.381524104178734</v>
          </cell>
          <cell r="AG2097">
            <v>25.573889040840747</v>
          </cell>
          <cell r="AH2097">
            <v>22.032477207260598</v>
          </cell>
        </row>
        <row r="2098">
          <cell r="B2098">
            <v>8934</v>
          </cell>
          <cell r="C2098" t="str">
            <v>MO</v>
          </cell>
          <cell r="D2098" t="str">
            <v>Cooperative</v>
          </cell>
          <cell r="E2098">
            <v>7.9233342982105992E-3</v>
          </cell>
          <cell r="F2098">
            <v>1</v>
          </cell>
          <cell r="G2098">
            <v>13319.036666215668</v>
          </cell>
          <cell r="H2098">
            <v>13319.036666215668</v>
          </cell>
          <cell r="I2098">
            <v>11.608880937499999</v>
          </cell>
          <cell r="J2098">
            <v>33699.9</v>
          </cell>
          <cell r="K2098">
            <v>295323</v>
          </cell>
          <cell r="L2098">
            <v>22173</v>
          </cell>
          <cell r="M2098">
            <v>0.1036527984466965</v>
          </cell>
          <cell r="N2098">
            <v>0.1036527984466965</v>
          </cell>
          <cell r="O2098">
            <v>9258.7403388004695</v>
          </cell>
          <cell r="P2098">
            <v>25391.915036421975</v>
          </cell>
          <cell r="Q2098">
            <v>40300.245089148288</v>
          </cell>
          <cell r="R2098">
            <v>50475.803694332149</v>
          </cell>
          <cell r="S2098">
            <v>115868.73691813351</v>
          </cell>
          <cell r="T2098">
            <v>1643.1566760809399</v>
          </cell>
          <cell r="U2098">
            <v>1668.6858427984273</v>
          </cell>
          <cell r="V2098">
            <v>1694.171552246095</v>
          </cell>
          <cell r="W2098">
            <v>1685.3581469437581</v>
          </cell>
          <cell r="X2098">
            <v>1746.9654551506121</v>
          </cell>
          <cell r="Y2098">
            <v>476.00653602675197</v>
          </cell>
          <cell r="Z2098">
            <v>497.18376792637014</v>
          </cell>
          <cell r="AA2098">
            <v>533.21670849071711</v>
          </cell>
          <cell r="AB2098">
            <v>550.28983254496848</v>
          </cell>
          <cell r="AC2098">
            <v>664.87798762549869</v>
          </cell>
          <cell r="AD2098">
            <v>24.650048499927514</v>
          </cell>
          <cell r="AE2098">
            <v>27.858941783375425</v>
          </cell>
          <cell r="AF2098">
            <v>27.381524104178734</v>
          </cell>
          <cell r="AG2098">
            <v>25.573889040840747</v>
          </cell>
          <cell r="AH2098">
            <v>22.032477207260598</v>
          </cell>
        </row>
        <row r="2099">
          <cell r="B2099">
            <v>9331</v>
          </cell>
          <cell r="C2099" t="str">
            <v>MO</v>
          </cell>
          <cell r="D2099" t="str">
            <v>Cooperative</v>
          </cell>
          <cell r="E2099">
            <v>7.9233342982105992E-3</v>
          </cell>
          <cell r="F2099">
            <v>1</v>
          </cell>
          <cell r="G2099">
            <v>14447.285684342905</v>
          </cell>
          <cell r="H2099">
            <v>14447.285684342905</v>
          </cell>
          <cell r="I2099">
            <v>11.608880937499999</v>
          </cell>
          <cell r="J2099">
            <v>48185.599999999999</v>
          </cell>
          <cell r="K2099">
            <v>413568</v>
          </cell>
          <cell r="L2099">
            <v>28626</v>
          </cell>
          <cell r="M2099">
            <v>0.10686951140174651</v>
          </cell>
          <cell r="N2099">
            <v>0.10686951140174651</v>
          </cell>
          <cell r="O2099">
            <v>9258.7403388004695</v>
          </cell>
          <cell r="P2099">
            <v>25391.915036421975</v>
          </cell>
          <cell r="Q2099">
            <v>40300.245089148288</v>
          </cell>
          <cell r="R2099">
            <v>50475.803694332149</v>
          </cell>
          <cell r="S2099">
            <v>115868.73691813351</v>
          </cell>
          <cell r="T2099">
            <v>1643.1566760809399</v>
          </cell>
          <cell r="U2099">
            <v>1668.6858427984273</v>
          </cell>
          <cell r="V2099">
            <v>1694.171552246095</v>
          </cell>
          <cell r="W2099">
            <v>1685.3581469437581</v>
          </cell>
          <cell r="X2099">
            <v>1746.9654551506121</v>
          </cell>
          <cell r="Y2099">
            <v>476.00653602675197</v>
          </cell>
          <cell r="Z2099">
            <v>497.18376792637014</v>
          </cell>
          <cell r="AA2099">
            <v>533.21670849071711</v>
          </cell>
          <cell r="AB2099">
            <v>550.28983254496848</v>
          </cell>
          <cell r="AC2099">
            <v>664.87798762549869</v>
          </cell>
          <cell r="AD2099">
            <v>24.650048499927514</v>
          </cell>
          <cell r="AE2099">
            <v>27.858941783375425</v>
          </cell>
          <cell r="AF2099">
            <v>27.381524104178734</v>
          </cell>
          <cell r="AG2099">
            <v>25.573889040840747</v>
          </cell>
          <cell r="AH2099">
            <v>22.032477207260598</v>
          </cell>
        </row>
        <row r="2100">
          <cell r="B2100">
            <v>10603</v>
          </cell>
          <cell r="C2100" t="str">
            <v>MO</v>
          </cell>
          <cell r="D2100" t="str">
            <v>Cooperative</v>
          </cell>
          <cell r="E2100">
            <v>7.9233342982105992E-3</v>
          </cell>
          <cell r="F2100">
            <v>1</v>
          </cell>
          <cell r="G2100">
            <v>14993.402366863906</v>
          </cell>
          <cell r="H2100">
            <v>14993.402366863906</v>
          </cell>
          <cell r="I2100">
            <v>11.608880937499999</v>
          </cell>
          <cell r="J2100">
            <v>52816</v>
          </cell>
          <cell r="K2100">
            <v>506777</v>
          </cell>
          <cell r="L2100">
            <v>33800</v>
          </cell>
          <cell r="M2100">
            <v>9.492821870714338E-2</v>
          </cell>
          <cell r="N2100">
            <v>9.492821870714338E-2</v>
          </cell>
          <cell r="O2100">
            <v>9258.7403388004695</v>
          </cell>
          <cell r="P2100">
            <v>25391.915036421975</v>
          </cell>
          <cell r="Q2100">
            <v>40300.245089148288</v>
          </cell>
          <cell r="R2100">
            <v>50475.803694332149</v>
          </cell>
          <cell r="S2100">
            <v>115868.73691813351</v>
          </cell>
          <cell r="T2100">
            <v>1643.1566760809399</v>
          </cell>
          <cell r="U2100">
            <v>1668.6858427984273</v>
          </cell>
          <cell r="V2100">
            <v>1694.171552246095</v>
          </cell>
          <cell r="W2100">
            <v>1685.3581469437581</v>
          </cell>
          <cell r="X2100">
            <v>1746.9654551506121</v>
          </cell>
          <cell r="Y2100">
            <v>476.00653602675197</v>
          </cell>
          <cell r="Z2100">
            <v>497.18376792637014</v>
          </cell>
          <cell r="AA2100">
            <v>533.21670849071711</v>
          </cell>
          <cell r="AB2100">
            <v>550.28983254496848</v>
          </cell>
          <cell r="AC2100">
            <v>664.87798762549869</v>
          </cell>
          <cell r="AD2100">
            <v>24.650048499927514</v>
          </cell>
          <cell r="AE2100">
            <v>27.858941783375425</v>
          </cell>
          <cell r="AF2100">
            <v>27.381524104178734</v>
          </cell>
          <cell r="AG2100">
            <v>25.573889040840747</v>
          </cell>
          <cell r="AH2100">
            <v>22.032477207260598</v>
          </cell>
        </row>
        <row r="2101">
          <cell r="B2101">
            <v>10962</v>
          </cell>
          <cell r="C2101" t="str">
            <v>MO</v>
          </cell>
          <cell r="D2101" t="str">
            <v>Cooperative</v>
          </cell>
          <cell r="E2101">
            <v>7.9233342982105992E-3</v>
          </cell>
          <cell r="F2101">
            <v>0</v>
          </cell>
          <cell r="G2101">
            <v>0</v>
          </cell>
          <cell r="H2101">
            <v>9024.2682956436602</v>
          </cell>
          <cell r="I2101">
            <v>11.608880937499999</v>
          </cell>
          <cell r="J2101">
            <v>0</v>
          </cell>
          <cell r="K2101">
            <v>0</v>
          </cell>
          <cell r="L2101">
            <v>0</v>
          </cell>
          <cell r="M2101">
            <v>0</v>
          </cell>
          <cell r="N2101">
            <v>6.5546910514043419E-2</v>
          </cell>
          <cell r="O2101">
            <v>9258.7403388004695</v>
          </cell>
          <cell r="P2101">
            <v>25391.915036421975</v>
          </cell>
          <cell r="Q2101">
            <v>40300.245089148288</v>
          </cell>
          <cell r="R2101">
            <v>50475.803694332149</v>
          </cell>
          <cell r="S2101">
            <v>115868.73691813351</v>
          </cell>
          <cell r="T2101">
            <v>1643.1566760809399</v>
          </cell>
          <cell r="U2101">
            <v>1668.6858427984273</v>
          </cell>
          <cell r="V2101">
            <v>1694.171552246095</v>
          </cell>
          <cell r="W2101">
            <v>1685.3581469437581</v>
          </cell>
          <cell r="X2101">
            <v>1746.9654551506121</v>
          </cell>
          <cell r="Y2101">
            <v>476.00653602675197</v>
          </cell>
          <cell r="Z2101">
            <v>497.18376792637014</v>
          </cell>
          <cell r="AA2101">
            <v>533.21670849071711</v>
          </cell>
          <cell r="AB2101">
            <v>550.28983254496848</v>
          </cell>
          <cell r="AC2101">
            <v>664.87798762549869</v>
          </cell>
          <cell r="AD2101">
            <v>24.650048499927514</v>
          </cell>
          <cell r="AE2101">
            <v>27.858941783375425</v>
          </cell>
          <cell r="AF2101">
            <v>27.381524104178734</v>
          </cell>
          <cell r="AG2101">
            <v>25.573889040840747</v>
          </cell>
          <cell r="AH2101">
            <v>22.032477207260598</v>
          </cell>
        </row>
        <row r="2102">
          <cell r="B2102">
            <v>11380</v>
          </cell>
          <cell r="C2102" t="str">
            <v>MO</v>
          </cell>
          <cell r="D2102" t="str">
            <v>Cooperative</v>
          </cell>
          <cell r="E2102">
            <v>7.9233342982105992E-3</v>
          </cell>
          <cell r="F2102">
            <v>0</v>
          </cell>
          <cell r="G2102">
            <v>0</v>
          </cell>
          <cell r="H2102">
            <v>9024.2682956436602</v>
          </cell>
          <cell r="I2102">
            <v>11.608880937499999</v>
          </cell>
          <cell r="J2102">
            <v>0</v>
          </cell>
          <cell r="K2102">
            <v>0</v>
          </cell>
          <cell r="L2102">
            <v>0</v>
          </cell>
          <cell r="M2102">
            <v>0</v>
          </cell>
          <cell r="N2102">
            <v>6.5546910514043419E-2</v>
          </cell>
          <cell r="O2102">
            <v>9258.7403388004695</v>
          </cell>
          <cell r="P2102">
            <v>25391.915036421975</v>
          </cell>
          <cell r="Q2102">
            <v>40300.245089148288</v>
          </cell>
          <cell r="R2102">
            <v>50475.803694332149</v>
          </cell>
          <cell r="S2102">
            <v>115868.73691813351</v>
          </cell>
          <cell r="T2102">
            <v>1643.1566760809399</v>
          </cell>
          <cell r="U2102">
            <v>1668.6858427984273</v>
          </cell>
          <cell r="V2102">
            <v>1694.171552246095</v>
          </cell>
          <cell r="W2102">
            <v>1685.3581469437581</v>
          </cell>
          <cell r="X2102">
            <v>1746.9654551506121</v>
          </cell>
          <cell r="Y2102">
            <v>476.00653602675197</v>
          </cell>
          <cell r="Z2102">
            <v>497.18376792637014</v>
          </cell>
          <cell r="AA2102">
            <v>533.21670849071711</v>
          </cell>
          <cell r="AB2102">
            <v>550.28983254496848</v>
          </cell>
          <cell r="AC2102">
            <v>664.87798762549869</v>
          </cell>
          <cell r="AD2102">
            <v>24.650048499927514</v>
          </cell>
          <cell r="AE2102">
            <v>27.858941783375425</v>
          </cell>
          <cell r="AF2102">
            <v>27.381524104178734</v>
          </cell>
          <cell r="AG2102">
            <v>25.573889040840747</v>
          </cell>
          <cell r="AH2102">
            <v>22.032477207260598</v>
          </cell>
        </row>
        <row r="2103">
          <cell r="B2103">
            <v>11463</v>
          </cell>
          <cell r="C2103" t="str">
            <v>MO</v>
          </cell>
          <cell r="D2103" t="str">
            <v>Cooperative</v>
          </cell>
          <cell r="E2103">
            <v>7.9233342982105992E-3</v>
          </cell>
          <cell r="F2103">
            <v>1</v>
          </cell>
          <cell r="G2103">
            <v>12690.98932676519</v>
          </cell>
          <cell r="H2103">
            <v>12690.98932676519</v>
          </cell>
          <cell r="I2103">
            <v>11.608880937499999</v>
          </cell>
          <cell r="J2103">
            <v>15527.1</v>
          </cell>
          <cell r="K2103">
            <v>123661</v>
          </cell>
          <cell r="L2103">
            <v>9744</v>
          </cell>
          <cell r="M2103">
            <v>0.11458500877188443</v>
          </cell>
          <cell r="N2103">
            <v>0.11458500877188443</v>
          </cell>
          <cell r="O2103">
            <v>9258.7403388004695</v>
          </cell>
          <cell r="P2103">
            <v>25391.915036421975</v>
          </cell>
          <cell r="Q2103">
            <v>40300.245089148288</v>
          </cell>
          <cell r="R2103">
            <v>50475.803694332149</v>
          </cell>
          <cell r="S2103">
            <v>115868.73691813351</v>
          </cell>
          <cell r="T2103">
            <v>1643.1566760809399</v>
          </cell>
          <cell r="U2103">
            <v>1668.6858427984273</v>
          </cell>
          <cell r="V2103">
            <v>1694.171552246095</v>
          </cell>
          <cell r="W2103">
            <v>1685.3581469437581</v>
          </cell>
          <cell r="X2103">
            <v>1746.9654551506121</v>
          </cell>
          <cell r="Y2103">
            <v>476.00653602675197</v>
          </cell>
          <cell r="Z2103">
            <v>497.18376792637014</v>
          </cell>
          <cell r="AA2103">
            <v>533.21670849071711</v>
          </cell>
          <cell r="AB2103">
            <v>550.28983254496848</v>
          </cell>
          <cell r="AC2103">
            <v>664.87798762549869</v>
          </cell>
          <cell r="AD2103">
            <v>24.650048499927514</v>
          </cell>
          <cell r="AE2103">
            <v>27.858941783375425</v>
          </cell>
          <cell r="AF2103">
            <v>27.381524104178734</v>
          </cell>
          <cell r="AG2103">
            <v>25.573889040840747</v>
          </cell>
          <cell r="AH2103">
            <v>22.032477207260598</v>
          </cell>
        </row>
        <row r="2104">
          <cell r="B2104">
            <v>12700</v>
          </cell>
          <cell r="C2104" t="str">
            <v>MO</v>
          </cell>
          <cell r="D2104" t="str">
            <v>Cooperative</v>
          </cell>
          <cell r="E2104">
            <v>7.9233342982105992E-3</v>
          </cell>
          <cell r="F2104">
            <v>1</v>
          </cell>
          <cell r="G2104">
            <v>13561.045913115091</v>
          </cell>
          <cell r="H2104">
            <v>13561.045913115091</v>
          </cell>
          <cell r="I2104">
            <v>11.608880937499999</v>
          </cell>
          <cell r="J2104">
            <v>7560</v>
          </cell>
          <cell r="K2104">
            <v>65866</v>
          </cell>
          <cell r="L2104">
            <v>4857</v>
          </cell>
          <cell r="M2104">
            <v>0.10450593604346324</v>
          </cell>
          <cell r="N2104">
            <v>0.10450593604346324</v>
          </cell>
          <cell r="O2104">
            <v>9258.7403388004695</v>
          </cell>
          <cell r="P2104">
            <v>25391.915036421975</v>
          </cell>
          <cell r="Q2104">
            <v>40300.245089148288</v>
          </cell>
          <cell r="R2104">
            <v>50475.803694332149</v>
          </cell>
          <cell r="S2104">
            <v>115868.73691813351</v>
          </cell>
          <cell r="T2104">
            <v>1643.1566760809399</v>
          </cell>
          <cell r="U2104">
            <v>1668.6858427984273</v>
          </cell>
          <cell r="V2104">
            <v>1694.171552246095</v>
          </cell>
          <cell r="W2104">
            <v>1685.3581469437581</v>
          </cell>
          <cell r="X2104">
            <v>1746.9654551506121</v>
          </cell>
          <cell r="Y2104">
            <v>476.00653602675197</v>
          </cell>
          <cell r="Z2104">
            <v>497.18376792637014</v>
          </cell>
          <cell r="AA2104">
            <v>533.21670849071711</v>
          </cell>
          <cell r="AB2104">
            <v>550.28983254496848</v>
          </cell>
          <cell r="AC2104">
            <v>664.87798762549869</v>
          </cell>
          <cell r="AD2104">
            <v>24.650048499927514</v>
          </cell>
          <cell r="AE2104">
            <v>27.858941783375425</v>
          </cell>
          <cell r="AF2104">
            <v>27.381524104178734</v>
          </cell>
          <cell r="AG2104">
            <v>25.573889040840747</v>
          </cell>
          <cell r="AH2104">
            <v>22.032477207260598</v>
          </cell>
        </row>
        <row r="2105">
          <cell r="B2105">
            <v>13190</v>
          </cell>
          <cell r="C2105" t="str">
            <v>MO</v>
          </cell>
          <cell r="D2105" t="str">
            <v>Cooperative</v>
          </cell>
          <cell r="E2105">
            <v>7.9233342982105992E-3</v>
          </cell>
          <cell r="F2105">
            <v>0</v>
          </cell>
          <cell r="G2105">
            <v>0</v>
          </cell>
          <cell r="H2105">
            <v>9024.2682956436602</v>
          </cell>
          <cell r="I2105">
            <v>11.608880937499999</v>
          </cell>
          <cell r="J2105">
            <v>0</v>
          </cell>
          <cell r="K2105">
            <v>0</v>
          </cell>
          <cell r="L2105">
            <v>0</v>
          </cell>
          <cell r="M2105">
            <v>0</v>
          </cell>
          <cell r="N2105">
            <v>6.5546910514043419E-2</v>
          </cell>
          <cell r="O2105">
            <v>9258.7403388004695</v>
          </cell>
          <cell r="P2105">
            <v>25391.915036421975</v>
          </cell>
          <cell r="Q2105">
            <v>40300.245089148288</v>
          </cell>
          <cell r="R2105">
            <v>50475.803694332149</v>
          </cell>
          <cell r="S2105">
            <v>115868.73691813351</v>
          </cell>
          <cell r="T2105">
            <v>1643.1566760809399</v>
          </cell>
          <cell r="U2105">
            <v>1668.6858427984273</v>
          </cell>
          <cell r="V2105">
            <v>1694.171552246095</v>
          </cell>
          <cell r="W2105">
            <v>1685.3581469437581</v>
          </cell>
          <cell r="X2105">
            <v>1746.9654551506121</v>
          </cell>
          <cell r="Y2105">
            <v>476.00653602675197</v>
          </cell>
          <cell r="Z2105">
            <v>497.18376792637014</v>
          </cell>
          <cell r="AA2105">
            <v>533.21670849071711</v>
          </cell>
          <cell r="AB2105">
            <v>550.28983254496848</v>
          </cell>
          <cell r="AC2105">
            <v>664.87798762549869</v>
          </cell>
          <cell r="AD2105">
            <v>24.650048499927514</v>
          </cell>
          <cell r="AE2105">
            <v>27.858941783375425</v>
          </cell>
          <cell r="AF2105">
            <v>27.381524104178734</v>
          </cell>
          <cell r="AG2105">
            <v>25.573889040840747</v>
          </cell>
          <cell r="AH2105">
            <v>22.032477207260598</v>
          </cell>
        </row>
        <row r="2106">
          <cell r="B2106">
            <v>13520</v>
          </cell>
          <cell r="C2106" t="str">
            <v>MO</v>
          </cell>
          <cell r="D2106" t="str">
            <v>Cooperative</v>
          </cell>
          <cell r="E2106">
            <v>7.9233342982105992E-3</v>
          </cell>
          <cell r="F2106">
            <v>1</v>
          </cell>
          <cell r="G2106">
            <v>15555.963506898086</v>
          </cell>
          <cell r="H2106">
            <v>15555.963506898086</v>
          </cell>
          <cell r="I2106">
            <v>11.608880937499999</v>
          </cell>
          <cell r="J2106">
            <v>33236</v>
          </cell>
          <cell r="K2106">
            <v>279634</v>
          </cell>
          <cell r="L2106">
            <v>17976</v>
          </cell>
          <cell r="M2106">
            <v>0.10990017335234628</v>
          </cell>
          <cell r="N2106">
            <v>0.10990017335234628</v>
          </cell>
          <cell r="O2106">
            <v>9258.7403388004695</v>
          </cell>
          <cell r="P2106">
            <v>25391.915036421975</v>
          </cell>
          <cell r="Q2106">
            <v>40300.245089148288</v>
          </cell>
          <cell r="R2106">
            <v>50475.803694332149</v>
          </cell>
          <cell r="S2106">
            <v>115868.73691813351</v>
          </cell>
          <cell r="T2106">
            <v>1643.1566760809399</v>
          </cell>
          <cell r="U2106">
            <v>1668.6858427984273</v>
          </cell>
          <cell r="V2106">
            <v>1694.171552246095</v>
          </cell>
          <cell r="W2106">
            <v>1685.3581469437581</v>
          </cell>
          <cell r="X2106">
            <v>1746.9654551506121</v>
          </cell>
          <cell r="Y2106">
            <v>476.00653602675197</v>
          </cell>
          <cell r="Z2106">
            <v>497.18376792637014</v>
          </cell>
          <cell r="AA2106">
            <v>533.21670849071711</v>
          </cell>
          <cell r="AB2106">
            <v>550.28983254496848</v>
          </cell>
          <cell r="AC2106">
            <v>664.87798762549869</v>
          </cell>
          <cell r="AD2106">
            <v>24.650048499927514</v>
          </cell>
          <cell r="AE2106">
            <v>27.858941783375425</v>
          </cell>
          <cell r="AF2106">
            <v>27.381524104178734</v>
          </cell>
          <cell r="AG2106">
            <v>25.573889040840747</v>
          </cell>
          <cell r="AH2106">
            <v>22.032477207260598</v>
          </cell>
        </row>
        <row r="2107">
          <cell r="B2107">
            <v>13690</v>
          </cell>
          <cell r="C2107" t="str">
            <v>MO</v>
          </cell>
          <cell r="D2107" t="str">
            <v>Cooperative</v>
          </cell>
          <cell r="E2107">
            <v>7.9233342982105992E-3</v>
          </cell>
          <cell r="F2107">
            <v>0</v>
          </cell>
          <cell r="G2107">
            <v>0</v>
          </cell>
          <cell r="H2107">
            <v>9024.2682956436602</v>
          </cell>
          <cell r="I2107">
            <v>11.608880937499999</v>
          </cell>
          <cell r="J2107">
            <v>0</v>
          </cell>
          <cell r="K2107">
            <v>0</v>
          </cell>
          <cell r="L2107">
            <v>0</v>
          </cell>
          <cell r="M2107">
            <v>0</v>
          </cell>
          <cell r="N2107">
            <v>6.5546910514043419E-2</v>
          </cell>
          <cell r="O2107">
            <v>9258.7403388004695</v>
          </cell>
          <cell r="P2107">
            <v>25391.915036421975</v>
          </cell>
          <cell r="Q2107">
            <v>40300.245089148288</v>
          </cell>
          <cell r="R2107">
            <v>50475.803694332149</v>
          </cell>
          <cell r="S2107">
            <v>115868.73691813351</v>
          </cell>
          <cell r="T2107">
            <v>1643.1566760809399</v>
          </cell>
          <cell r="U2107">
            <v>1668.6858427984273</v>
          </cell>
          <cell r="V2107">
            <v>1694.171552246095</v>
          </cell>
          <cell r="W2107">
            <v>1685.3581469437581</v>
          </cell>
          <cell r="X2107">
            <v>1746.9654551506121</v>
          </cell>
          <cell r="Y2107">
            <v>476.00653602675197</v>
          </cell>
          <cell r="Z2107">
            <v>497.18376792637014</v>
          </cell>
          <cell r="AA2107">
            <v>533.21670849071711</v>
          </cell>
          <cell r="AB2107">
            <v>550.28983254496848</v>
          </cell>
          <cell r="AC2107">
            <v>664.87798762549869</v>
          </cell>
          <cell r="AD2107">
            <v>24.650048499927514</v>
          </cell>
          <cell r="AE2107">
            <v>27.858941783375425</v>
          </cell>
          <cell r="AF2107">
            <v>27.381524104178734</v>
          </cell>
          <cell r="AG2107">
            <v>25.573889040840747</v>
          </cell>
          <cell r="AH2107">
            <v>22.032477207260598</v>
          </cell>
        </row>
        <row r="2108">
          <cell r="B2108">
            <v>14192</v>
          </cell>
          <cell r="C2108" t="str">
            <v>MO</v>
          </cell>
          <cell r="D2108" t="str">
            <v>Cooperative</v>
          </cell>
          <cell r="E2108">
            <v>7.9233342982105992E-3</v>
          </cell>
          <cell r="F2108">
            <v>1</v>
          </cell>
          <cell r="G2108">
            <v>16496.311028421122</v>
          </cell>
          <cell r="H2108">
            <v>16496.311028421122</v>
          </cell>
          <cell r="I2108">
            <v>11.608880937499999</v>
          </cell>
          <cell r="J2108">
            <v>30863.7</v>
          </cell>
          <cell r="K2108">
            <v>257128</v>
          </cell>
          <cell r="L2108">
            <v>15587</v>
          </cell>
          <cell r="M2108">
            <v>0.11158772468936191</v>
          </cell>
          <cell r="N2108">
            <v>0.11158772468936191</v>
          </cell>
          <cell r="O2108">
            <v>9258.7403388004695</v>
          </cell>
          <cell r="P2108">
            <v>25391.915036421975</v>
          </cell>
          <cell r="Q2108">
            <v>40300.245089148288</v>
          </cell>
          <cell r="R2108">
            <v>50475.803694332149</v>
          </cell>
          <cell r="S2108">
            <v>115868.73691813351</v>
          </cell>
          <cell r="T2108">
            <v>1643.1566760809399</v>
          </cell>
          <cell r="U2108">
            <v>1668.6858427984273</v>
          </cell>
          <cell r="V2108">
            <v>1694.171552246095</v>
          </cell>
          <cell r="W2108">
            <v>1685.3581469437581</v>
          </cell>
          <cell r="X2108">
            <v>1746.9654551506121</v>
          </cell>
          <cell r="Y2108">
            <v>476.00653602675197</v>
          </cell>
          <cell r="Z2108">
            <v>497.18376792637014</v>
          </cell>
          <cell r="AA2108">
            <v>533.21670849071711</v>
          </cell>
          <cell r="AB2108">
            <v>550.28983254496848</v>
          </cell>
          <cell r="AC2108">
            <v>664.87798762549869</v>
          </cell>
          <cell r="AD2108">
            <v>24.650048499927514</v>
          </cell>
          <cell r="AE2108">
            <v>27.858941783375425</v>
          </cell>
          <cell r="AF2108">
            <v>27.381524104178734</v>
          </cell>
          <cell r="AG2108">
            <v>25.573889040840747</v>
          </cell>
          <cell r="AH2108">
            <v>22.032477207260598</v>
          </cell>
        </row>
        <row r="2109">
          <cell r="B2109">
            <v>14285</v>
          </cell>
          <cell r="C2109" t="str">
            <v>MO</v>
          </cell>
          <cell r="D2109" t="str">
            <v>Cooperative</v>
          </cell>
          <cell r="E2109">
            <v>7.9233342982105992E-3</v>
          </cell>
          <cell r="F2109">
            <v>1</v>
          </cell>
          <cell r="G2109">
            <v>15503.805406721871</v>
          </cell>
          <cell r="H2109">
            <v>15503.805406721871</v>
          </cell>
          <cell r="I2109">
            <v>11.608880937499999</v>
          </cell>
          <cell r="J2109">
            <v>52870</v>
          </cell>
          <cell r="K2109">
            <v>509269</v>
          </cell>
          <cell r="L2109">
            <v>32848</v>
          </cell>
          <cell r="M2109">
            <v>9.4830154098482333E-2</v>
          </cell>
          <cell r="N2109">
            <v>9.4830154098482333E-2</v>
          </cell>
          <cell r="O2109">
            <v>9258.7403388004695</v>
          </cell>
          <cell r="P2109">
            <v>25391.915036421975</v>
          </cell>
          <cell r="Q2109">
            <v>40300.245089148288</v>
          </cell>
          <cell r="R2109">
            <v>50475.803694332149</v>
          </cell>
          <cell r="S2109">
            <v>115868.73691813351</v>
          </cell>
          <cell r="T2109">
            <v>1643.1566760809399</v>
          </cell>
          <cell r="U2109">
            <v>1668.6858427984273</v>
          </cell>
          <cell r="V2109">
            <v>1694.171552246095</v>
          </cell>
          <cell r="W2109">
            <v>1685.3581469437581</v>
          </cell>
          <cell r="X2109">
            <v>1746.9654551506121</v>
          </cell>
          <cell r="Y2109">
            <v>476.00653602675197</v>
          </cell>
          <cell r="Z2109">
            <v>497.18376792637014</v>
          </cell>
          <cell r="AA2109">
            <v>533.21670849071711</v>
          </cell>
          <cell r="AB2109">
            <v>550.28983254496848</v>
          </cell>
          <cell r="AC2109">
            <v>664.87798762549869</v>
          </cell>
          <cell r="AD2109">
            <v>24.650048499927514</v>
          </cell>
          <cell r="AE2109">
            <v>27.858941783375425</v>
          </cell>
          <cell r="AF2109">
            <v>27.381524104178734</v>
          </cell>
          <cell r="AG2109">
            <v>25.573889040840747</v>
          </cell>
          <cell r="AH2109">
            <v>22.032477207260598</v>
          </cell>
        </row>
        <row r="2110">
          <cell r="B2110">
            <v>14288</v>
          </cell>
          <cell r="C2110" t="str">
            <v>MO</v>
          </cell>
          <cell r="D2110" t="str">
            <v>Cooperative</v>
          </cell>
          <cell r="E2110">
            <v>7.9233342982105992E-3</v>
          </cell>
          <cell r="F2110">
            <v>1</v>
          </cell>
          <cell r="G2110">
            <v>13110.151888874465</v>
          </cell>
          <cell r="H2110">
            <v>13110.151888874465</v>
          </cell>
          <cell r="I2110">
            <v>11.608880937499999</v>
          </cell>
          <cell r="J2110">
            <v>48077.7</v>
          </cell>
          <cell r="K2110">
            <v>403950</v>
          </cell>
          <cell r="L2110">
            <v>30812</v>
          </cell>
          <cell r="M2110">
            <v>0.10839308312079467</v>
          </cell>
          <cell r="N2110">
            <v>0.10839308312079467</v>
          </cell>
          <cell r="O2110">
            <v>9258.7403388004695</v>
          </cell>
          <cell r="P2110">
            <v>25391.915036421975</v>
          </cell>
          <cell r="Q2110">
            <v>40300.245089148288</v>
          </cell>
          <cell r="R2110">
            <v>50475.803694332149</v>
          </cell>
          <cell r="S2110">
            <v>115868.73691813351</v>
          </cell>
          <cell r="T2110">
            <v>1643.1566760809399</v>
          </cell>
          <cell r="U2110">
            <v>1668.6858427984273</v>
          </cell>
          <cell r="V2110">
            <v>1694.171552246095</v>
          </cell>
          <cell r="W2110">
            <v>1685.3581469437581</v>
          </cell>
          <cell r="X2110">
            <v>1746.9654551506121</v>
          </cell>
          <cell r="Y2110">
            <v>476.00653602675197</v>
          </cell>
          <cell r="Z2110">
            <v>497.18376792637014</v>
          </cell>
          <cell r="AA2110">
            <v>533.21670849071711</v>
          </cell>
          <cell r="AB2110">
            <v>550.28983254496848</v>
          </cell>
          <cell r="AC2110">
            <v>664.87798762549869</v>
          </cell>
          <cell r="AD2110">
            <v>24.650048499927514</v>
          </cell>
          <cell r="AE2110">
            <v>27.858941783375425</v>
          </cell>
          <cell r="AF2110">
            <v>27.381524104178734</v>
          </cell>
          <cell r="AG2110">
            <v>25.573889040840747</v>
          </cell>
          <cell r="AH2110">
            <v>22.032477207260598</v>
          </cell>
        </row>
        <row r="2111">
          <cell r="B2111">
            <v>14712</v>
          </cell>
          <cell r="C2111" t="str">
            <v>MO</v>
          </cell>
          <cell r="D2111" t="str">
            <v>Cooperative</v>
          </cell>
          <cell r="E2111">
            <v>7.9233342982105992E-3</v>
          </cell>
          <cell r="F2111">
            <v>0</v>
          </cell>
          <cell r="G2111">
            <v>0</v>
          </cell>
          <cell r="H2111">
            <v>9024.2682956436602</v>
          </cell>
          <cell r="I2111">
            <v>11.608880937499999</v>
          </cell>
          <cell r="J2111">
            <v>0</v>
          </cell>
          <cell r="K2111">
            <v>0</v>
          </cell>
          <cell r="L2111">
            <v>0</v>
          </cell>
          <cell r="M2111">
            <v>0</v>
          </cell>
          <cell r="N2111">
            <v>6.5546910514043419E-2</v>
          </cell>
          <cell r="O2111">
            <v>9258.7403388004695</v>
          </cell>
          <cell r="P2111">
            <v>25391.915036421975</v>
          </cell>
          <cell r="Q2111">
            <v>40300.245089148288</v>
          </cell>
          <cell r="R2111">
            <v>50475.803694332149</v>
          </cell>
          <cell r="S2111">
            <v>115868.73691813351</v>
          </cell>
          <cell r="T2111">
            <v>1643.1566760809399</v>
          </cell>
          <cell r="U2111">
            <v>1668.6858427984273</v>
          </cell>
          <cell r="V2111">
            <v>1694.171552246095</v>
          </cell>
          <cell r="W2111">
            <v>1685.3581469437581</v>
          </cell>
          <cell r="X2111">
            <v>1746.9654551506121</v>
          </cell>
          <cell r="Y2111">
            <v>476.00653602675197</v>
          </cell>
          <cell r="Z2111">
            <v>497.18376792637014</v>
          </cell>
          <cell r="AA2111">
            <v>533.21670849071711</v>
          </cell>
          <cell r="AB2111">
            <v>550.28983254496848</v>
          </cell>
          <cell r="AC2111">
            <v>664.87798762549869</v>
          </cell>
          <cell r="AD2111">
            <v>24.650048499927514</v>
          </cell>
          <cell r="AE2111">
            <v>27.858941783375425</v>
          </cell>
          <cell r="AF2111">
            <v>27.381524104178734</v>
          </cell>
          <cell r="AG2111">
            <v>25.573889040840747</v>
          </cell>
          <cell r="AH2111">
            <v>22.032477207260598</v>
          </cell>
        </row>
        <row r="2112">
          <cell r="B2112">
            <v>15138</v>
          </cell>
          <cell r="C2112" t="str">
            <v>MO</v>
          </cell>
          <cell r="D2112" t="str">
            <v>Cooperative</v>
          </cell>
          <cell r="E2112">
            <v>0.22540686102329938</v>
          </cell>
          <cell r="F2112">
            <v>1</v>
          </cell>
          <cell r="G2112">
            <v>15745.058309694268</v>
          </cell>
          <cell r="H2112">
            <v>15745.058309694268</v>
          </cell>
          <cell r="I2112">
            <v>11.608880937499999</v>
          </cell>
          <cell r="J2112">
            <v>39176</v>
          </cell>
          <cell r="K2112">
            <v>349682</v>
          </cell>
          <cell r="L2112">
            <v>22209</v>
          </cell>
          <cell r="M2112">
            <v>0.10318558106825274</v>
          </cell>
          <cell r="N2112">
            <v>0.10318558106825274</v>
          </cell>
          <cell r="O2112">
            <v>9258.7403388004695</v>
          </cell>
          <cell r="P2112">
            <v>25391.915036421975</v>
          </cell>
          <cell r="Q2112">
            <v>40300.245089148288</v>
          </cell>
          <cell r="R2112">
            <v>50475.803694332149</v>
          </cell>
          <cell r="S2112">
            <v>115868.73691813351</v>
          </cell>
          <cell r="T2112">
            <v>1643.1566760809399</v>
          </cell>
          <cell r="U2112">
            <v>1668.6858427984273</v>
          </cell>
          <cell r="V2112">
            <v>1694.171552246095</v>
          </cell>
          <cell r="W2112">
            <v>1685.3581469437581</v>
          </cell>
          <cell r="X2112">
            <v>1746.9654551506121</v>
          </cell>
          <cell r="Y2112">
            <v>476.00653602675197</v>
          </cell>
          <cell r="Z2112">
            <v>497.18376792637014</v>
          </cell>
          <cell r="AA2112">
            <v>533.21670849071711</v>
          </cell>
          <cell r="AB2112">
            <v>550.28983254496848</v>
          </cell>
          <cell r="AC2112">
            <v>664.87798762549869</v>
          </cell>
          <cell r="AD2112">
            <v>24.650048499927514</v>
          </cell>
          <cell r="AE2112">
            <v>27.858941783375425</v>
          </cell>
          <cell r="AF2112">
            <v>27.381524104178734</v>
          </cell>
          <cell r="AG2112">
            <v>25.573889040840747</v>
          </cell>
          <cell r="AH2112">
            <v>22.032477207260598</v>
          </cell>
        </row>
        <row r="2113">
          <cell r="B2113">
            <v>15672</v>
          </cell>
          <cell r="C2113" t="str">
            <v>MO</v>
          </cell>
          <cell r="D2113" t="str">
            <v>Cooperative</v>
          </cell>
          <cell r="E2113">
            <v>7.9233342982105992E-3</v>
          </cell>
          <cell r="F2113">
            <v>0</v>
          </cell>
          <cell r="G2113">
            <v>0</v>
          </cell>
          <cell r="H2113">
            <v>9024.2682956436602</v>
          </cell>
          <cell r="I2113">
            <v>11.608880937499999</v>
          </cell>
          <cell r="J2113">
            <v>0</v>
          </cell>
          <cell r="K2113">
            <v>0</v>
          </cell>
          <cell r="L2113">
            <v>0</v>
          </cell>
          <cell r="M2113">
            <v>0</v>
          </cell>
          <cell r="N2113">
            <v>6.5546910514043419E-2</v>
          </cell>
          <cell r="O2113">
            <v>9258.7403388004695</v>
          </cell>
          <cell r="P2113">
            <v>25391.915036421975</v>
          </cell>
          <cell r="Q2113">
            <v>40300.245089148288</v>
          </cell>
          <cell r="R2113">
            <v>50475.803694332149</v>
          </cell>
          <cell r="S2113">
            <v>115868.73691813351</v>
          </cell>
          <cell r="T2113">
            <v>1643.1566760809399</v>
          </cell>
          <cell r="U2113">
            <v>1668.6858427984273</v>
          </cell>
          <cell r="V2113">
            <v>1694.171552246095</v>
          </cell>
          <cell r="W2113">
            <v>1685.3581469437581</v>
          </cell>
          <cell r="X2113">
            <v>1746.9654551506121</v>
          </cell>
          <cell r="Y2113">
            <v>476.00653602675197</v>
          </cell>
          <cell r="Z2113">
            <v>497.18376792637014</v>
          </cell>
          <cell r="AA2113">
            <v>533.21670849071711</v>
          </cell>
          <cell r="AB2113">
            <v>550.28983254496848</v>
          </cell>
          <cell r="AC2113">
            <v>664.87798762549869</v>
          </cell>
          <cell r="AD2113">
            <v>24.650048499927514</v>
          </cell>
          <cell r="AE2113">
            <v>27.858941783375425</v>
          </cell>
          <cell r="AF2113">
            <v>27.381524104178734</v>
          </cell>
          <cell r="AG2113">
            <v>25.573889040840747</v>
          </cell>
          <cell r="AH2113">
            <v>22.032477207260598</v>
          </cell>
        </row>
        <row r="2114">
          <cell r="B2114">
            <v>16511</v>
          </cell>
          <cell r="C2114" t="str">
            <v>MO</v>
          </cell>
          <cell r="D2114" t="str">
            <v>Cooperative</v>
          </cell>
          <cell r="E2114">
            <v>7.9233342982105992E-3</v>
          </cell>
          <cell r="F2114">
            <v>0</v>
          </cell>
          <cell r="G2114">
            <v>0</v>
          </cell>
          <cell r="H2114">
            <v>9024.2682956436602</v>
          </cell>
          <cell r="I2114">
            <v>11.608880937499999</v>
          </cell>
          <cell r="J2114">
            <v>0</v>
          </cell>
          <cell r="K2114">
            <v>0</v>
          </cell>
          <cell r="L2114">
            <v>0</v>
          </cell>
          <cell r="M2114">
            <v>0</v>
          </cell>
          <cell r="N2114">
            <v>6.5546910514043419E-2</v>
          </cell>
          <cell r="O2114">
            <v>9258.7403388004695</v>
          </cell>
          <cell r="P2114">
            <v>25391.915036421975</v>
          </cell>
          <cell r="Q2114">
            <v>40300.245089148288</v>
          </cell>
          <cell r="R2114">
            <v>50475.803694332149</v>
          </cell>
          <cell r="S2114">
            <v>115868.73691813351</v>
          </cell>
          <cell r="T2114">
            <v>1643.1566760809399</v>
          </cell>
          <cell r="U2114">
            <v>1668.6858427984273</v>
          </cell>
          <cell r="V2114">
            <v>1694.171552246095</v>
          </cell>
          <cell r="W2114">
            <v>1685.3581469437581</v>
          </cell>
          <cell r="X2114">
            <v>1746.9654551506121</v>
          </cell>
          <cell r="Y2114">
            <v>476.00653602675197</v>
          </cell>
          <cell r="Z2114">
            <v>497.18376792637014</v>
          </cell>
          <cell r="AA2114">
            <v>533.21670849071711</v>
          </cell>
          <cell r="AB2114">
            <v>550.28983254496848</v>
          </cell>
          <cell r="AC2114">
            <v>664.87798762549869</v>
          </cell>
          <cell r="AD2114">
            <v>24.650048499927514</v>
          </cell>
          <cell r="AE2114">
            <v>27.858941783375425</v>
          </cell>
          <cell r="AF2114">
            <v>27.381524104178734</v>
          </cell>
          <cell r="AG2114">
            <v>25.573889040840747</v>
          </cell>
          <cell r="AH2114">
            <v>22.032477207260598</v>
          </cell>
        </row>
        <row r="2115">
          <cell r="B2115">
            <v>16851</v>
          </cell>
          <cell r="C2115" t="str">
            <v>MO</v>
          </cell>
          <cell r="D2115" t="str">
            <v>Cooperative</v>
          </cell>
          <cell r="E2115">
            <v>7.9233342982105992E-3</v>
          </cell>
          <cell r="F2115">
            <v>0</v>
          </cell>
          <cell r="G2115">
            <v>0</v>
          </cell>
          <cell r="H2115">
            <v>9024.2682956436602</v>
          </cell>
          <cell r="I2115">
            <v>11.608880937499999</v>
          </cell>
          <cell r="J2115">
            <v>0</v>
          </cell>
          <cell r="K2115">
            <v>0</v>
          </cell>
          <cell r="L2115">
            <v>0</v>
          </cell>
          <cell r="M2115">
            <v>0</v>
          </cell>
          <cell r="N2115">
            <v>6.5546910514043419E-2</v>
          </cell>
          <cell r="O2115">
            <v>9258.7403388004695</v>
          </cell>
          <cell r="P2115">
            <v>25391.915036421975</v>
          </cell>
          <cell r="Q2115">
            <v>40300.245089148288</v>
          </cell>
          <cell r="R2115">
            <v>50475.803694332149</v>
          </cell>
          <cell r="S2115">
            <v>115868.73691813351</v>
          </cell>
          <cell r="T2115">
            <v>1643.1566760809399</v>
          </cell>
          <cell r="U2115">
            <v>1668.6858427984273</v>
          </cell>
          <cell r="V2115">
            <v>1694.171552246095</v>
          </cell>
          <cell r="W2115">
            <v>1685.3581469437581</v>
          </cell>
          <cell r="X2115">
            <v>1746.9654551506121</v>
          </cell>
          <cell r="Y2115">
            <v>476.00653602675197</v>
          </cell>
          <cell r="Z2115">
            <v>497.18376792637014</v>
          </cell>
          <cell r="AA2115">
            <v>533.21670849071711</v>
          </cell>
          <cell r="AB2115">
            <v>550.28983254496848</v>
          </cell>
          <cell r="AC2115">
            <v>664.87798762549869</v>
          </cell>
          <cell r="AD2115">
            <v>24.650048499927514</v>
          </cell>
          <cell r="AE2115">
            <v>27.858941783375425</v>
          </cell>
          <cell r="AF2115">
            <v>27.381524104178734</v>
          </cell>
          <cell r="AG2115">
            <v>25.573889040840747</v>
          </cell>
          <cell r="AH2115">
            <v>22.032477207260598</v>
          </cell>
        </row>
        <row r="2116">
          <cell r="B2116">
            <v>16805</v>
          </cell>
          <cell r="C2116" t="str">
            <v>MO</v>
          </cell>
          <cell r="D2116" t="str">
            <v>Cooperative</v>
          </cell>
          <cell r="E2116">
            <v>7.9233342982105992E-3</v>
          </cell>
          <cell r="F2116">
            <v>1</v>
          </cell>
          <cell r="G2116">
            <v>15890.561776606757</v>
          </cell>
          <cell r="H2116">
            <v>15890.561776606757</v>
          </cell>
          <cell r="I2116">
            <v>11.608880937499999</v>
          </cell>
          <cell r="J2116">
            <v>18357.7</v>
          </cell>
          <cell r="K2116">
            <v>168869</v>
          </cell>
          <cell r="L2116">
            <v>10627</v>
          </cell>
          <cell r="M2116">
            <v>9.9943086459481911E-2</v>
          </cell>
          <cell r="N2116">
            <v>9.9943086459481911E-2</v>
          </cell>
          <cell r="O2116">
            <v>9258.7403388004695</v>
          </cell>
          <cell r="P2116">
            <v>25391.915036421975</v>
          </cell>
          <cell r="Q2116">
            <v>40300.245089148288</v>
          </cell>
          <cell r="R2116">
            <v>50475.803694332149</v>
          </cell>
          <cell r="S2116">
            <v>115868.73691813351</v>
          </cell>
          <cell r="T2116">
            <v>1643.1566760809399</v>
          </cell>
          <cell r="U2116">
            <v>1668.6858427984273</v>
          </cell>
          <cell r="V2116">
            <v>1694.171552246095</v>
          </cell>
          <cell r="W2116">
            <v>1685.3581469437581</v>
          </cell>
          <cell r="X2116">
            <v>1746.9654551506121</v>
          </cell>
          <cell r="Y2116">
            <v>476.00653602675197</v>
          </cell>
          <cell r="Z2116">
            <v>497.18376792637014</v>
          </cell>
          <cell r="AA2116">
            <v>533.21670849071711</v>
          </cell>
          <cell r="AB2116">
            <v>550.28983254496848</v>
          </cell>
          <cell r="AC2116">
            <v>664.87798762549869</v>
          </cell>
          <cell r="AD2116">
            <v>24.650048499927514</v>
          </cell>
          <cell r="AE2116">
            <v>27.858941783375425</v>
          </cell>
          <cell r="AF2116">
            <v>27.381524104178734</v>
          </cell>
          <cell r="AG2116">
            <v>25.573889040840747</v>
          </cell>
          <cell r="AH2116">
            <v>22.032477207260598</v>
          </cell>
        </row>
        <row r="2117">
          <cell r="B2117">
            <v>17106</v>
          </cell>
          <cell r="C2117" t="str">
            <v>MO</v>
          </cell>
          <cell r="D2117" t="str">
            <v>Cooperative</v>
          </cell>
          <cell r="E2117">
            <v>7.9233342982105992E-3</v>
          </cell>
          <cell r="F2117">
            <v>0</v>
          </cell>
          <cell r="G2117">
            <v>0</v>
          </cell>
          <cell r="H2117">
            <v>9024.2682956436602</v>
          </cell>
          <cell r="I2117">
            <v>11.608880937499999</v>
          </cell>
          <cell r="J2117">
            <v>0</v>
          </cell>
          <cell r="K2117">
            <v>0</v>
          </cell>
          <cell r="L2117">
            <v>0</v>
          </cell>
          <cell r="M2117">
            <v>0</v>
          </cell>
          <cell r="N2117">
            <v>6.5546910514043419E-2</v>
          </cell>
          <cell r="O2117">
            <v>9258.7403388004695</v>
          </cell>
          <cell r="P2117">
            <v>25391.915036421975</v>
          </cell>
          <cell r="Q2117">
            <v>40300.245089148288</v>
          </cell>
          <cell r="R2117">
            <v>50475.803694332149</v>
          </cell>
          <cell r="S2117">
            <v>115868.73691813351</v>
          </cell>
          <cell r="T2117">
            <v>1643.1566760809399</v>
          </cell>
          <cell r="U2117">
            <v>1668.6858427984273</v>
          </cell>
          <cell r="V2117">
            <v>1694.171552246095</v>
          </cell>
          <cell r="W2117">
            <v>1685.3581469437581</v>
          </cell>
          <cell r="X2117">
            <v>1746.9654551506121</v>
          </cell>
          <cell r="Y2117">
            <v>476.00653602675197</v>
          </cell>
          <cell r="Z2117">
            <v>497.18376792637014</v>
          </cell>
          <cell r="AA2117">
            <v>533.21670849071711</v>
          </cell>
          <cell r="AB2117">
            <v>550.28983254496848</v>
          </cell>
          <cell r="AC2117">
            <v>664.87798762549869</v>
          </cell>
          <cell r="AD2117">
            <v>24.650048499927514</v>
          </cell>
          <cell r="AE2117">
            <v>27.858941783375425</v>
          </cell>
          <cell r="AF2117">
            <v>27.381524104178734</v>
          </cell>
          <cell r="AG2117">
            <v>25.573889040840747</v>
          </cell>
          <cell r="AH2117">
            <v>22.032477207260598</v>
          </cell>
        </row>
        <row r="2118">
          <cell r="B2118">
            <v>27238</v>
          </cell>
          <cell r="C2118" t="str">
            <v>MO</v>
          </cell>
          <cell r="D2118" t="str">
            <v>Cooperative</v>
          </cell>
          <cell r="E2118">
            <v>7.9233342982105992E-3</v>
          </cell>
          <cell r="F2118">
            <v>1</v>
          </cell>
          <cell r="G2118">
            <v>12538.061537681049</v>
          </cell>
          <cell r="H2118">
            <v>12538.061537681049</v>
          </cell>
          <cell r="I2118">
            <v>11.608880937499999</v>
          </cell>
          <cell r="J2118">
            <v>54300</v>
          </cell>
          <cell r="K2118">
            <v>494288</v>
          </cell>
          <cell r="L2118">
            <v>39423</v>
          </cell>
          <cell r="M2118">
            <v>9.8744288838918309E-2</v>
          </cell>
          <cell r="N2118">
            <v>9.8744288838918309E-2</v>
          </cell>
          <cell r="O2118">
            <v>9258.7403388004695</v>
          </cell>
          <cell r="P2118">
            <v>25391.915036421975</v>
          </cell>
          <cell r="Q2118">
            <v>40300.245089148288</v>
          </cell>
          <cell r="R2118">
            <v>50475.803694332149</v>
          </cell>
          <cell r="S2118">
            <v>115868.73691813351</v>
          </cell>
          <cell r="T2118">
            <v>1643.1566760809399</v>
          </cell>
          <cell r="U2118">
            <v>1668.6858427984273</v>
          </cell>
          <cell r="V2118">
            <v>1694.171552246095</v>
          </cell>
          <cell r="W2118">
            <v>1685.3581469437581</v>
          </cell>
          <cell r="X2118">
            <v>1746.9654551506121</v>
          </cell>
          <cell r="Y2118">
            <v>476.00653602675197</v>
          </cell>
          <cell r="Z2118">
            <v>497.18376792637014</v>
          </cell>
          <cell r="AA2118">
            <v>533.21670849071711</v>
          </cell>
          <cell r="AB2118">
            <v>550.28983254496848</v>
          </cell>
          <cell r="AC2118">
            <v>664.87798762549869</v>
          </cell>
          <cell r="AD2118">
            <v>24.650048499927514</v>
          </cell>
          <cell r="AE2118">
            <v>27.858941783375425</v>
          </cell>
          <cell r="AF2118">
            <v>27.381524104178734</v>
          </cell>
          <cell r="AG2118">
            <v>25.573889040840747</v>
          </cell>
          <cell r="AH2118">
            <v>22.032477207260598</v>
          </cell>
        </row>
        <row r="2119">
          <cell r="B2119">
            <v>16751</v>
          </cell>
          <cell r="C2119" t="str">
            <v>MO</v>
          </cell>
          <cell r="D2119" t="str">
            <v>Cooperative</v>
          </cell>
          <cell r="E2119">
            <v>7.9233342982105992E-3</v>
          </cell>
          <cell r="F2119">
            <v>1</v>
          </cell>
          <cell r="G2119">
            <v>13773.32466446849</v>
          </cell>
          <cell r="H2119">
            <v>13773.32466446849</v>
          </cell>
          <cell r="I2119">
            <v>11.608880937499999</v>
          </cell>
          <cell r="J2119">
            <v>32054</v>
          </cell>
          <cell r="K2119">
            <v>296581</v>
          </cell>
          <cell r="L2119">
            <v>21533</v>
          </cell>
          <cell r="M2119">
            <v>9.796417033213102E-2</v>
          </cell>
          <cell r="N2119">
            <v>9.796417033213102E-2</v>
          </cell>
          <cell r="O2119">
            <v>9258.7403388004695</v>
          </cell>
          <cell r="P2119">
            <v>25391.915036421975</v>
          </cell>
          <cell r="Q2119">
            <v>40300.245089148288</v>
          </cell>
          <cell r="R2119">
            <v>50475.803694332149</v>
          </cell>
          <cell r="S2119">
            <v>115868.73691813351</v>
          </cell>
          <cell r="T2119">
            <v>1643.1566760809399</v>
          </cell>
          <cell r="U2119">
            <v>1668.6858427984273</v>
          </cell>
          <cell r="V2119">
            <v>1694.171552246095</v>
          </cell>
          <cell r="W2119">
            <v>1685.3581469437581</v>
          </cell>
          <cell r="X2119">
            <v>1746.9654551506121</v>
          </cell>
          <cell r="Y2119">
            <v>476.00653602675197</v>
          </cell>
          <cell r="Z2119">
            <v>497.18376792637014</v>
          </cell>
          <cell r="AA2119">
            <v>533.21670849071711</v>
          </cell>
          <cell r="AB2119">
            <v>550.28983254496848</v>
          </cell>
          <cell r="AC2119">
            <v>664.87798762549869</v>
          </cell>
          <cell r="AD2119">
            <v>24.650048499927514</v>
          </cell>
          <cell r="AE2119">
            <v>27.858941783375425</v>
          </cell>
          <cell r="AF2119">
            <v>27.381524104178734</v>
          </cell>
          <cell r="AG2119">
            <v>25.573889040840747</v>
          </cell>
          <cell r="AH2119">
            <v>22.032477207260598</v>
          </cell>
        </row>
        <row r="2120">
          <cell r="B2120">
            <v>19158</v>
          </cell>
          <cell r="C2120" t="str">
            <v>MO</v>
          </cell>
          <cell r="D2120" t="str">
            <v>Cooperative</v>
          </cell>
          <cell r="E2120">
            <v>7.9233342982105992E-3</v>
          </cell>
          <cell r="F2120">
            <v>0</v>
          </cell>
          <cell r="G2120">
            <v>0</v>
          </cell>
          <cell r="H2120">
            <v>9024.2682956436602</v>
          </cell>
          <cell r="I2120">
            <v>11.608880937499999</v>
          </cell>
          <cell r="J2120">
            <v>0</v>
          </cell>
          <cell r="K2120">
            <v>0</v>
          </cell>
          <cell r="L2120">
            <v>0</v>
          </cell>
          <cell r="M2120">
            <v>0</v>
          </cell>
          <cell r="N2120">
            <v>6.5546910514043419E-2</v>
          </cell>
          <cell r="O2120">
            <v>9258.7403388004695</v>
          </cell>
          <cell r="P2120">
            <v>25391.915036421975</v>
          </cell>
          <cell r="Q2120">
            <v>40300.245089148288</v>
          </cell>
          <cell r="R2120">
            <v>50475.803694332149</v>
          </cell>
          <cell r="S2120">
            <v>115868.73691813351</v>
          </cell>
          <cell r="T2120">
            <v>1643.1566760809399</v>
          </cell>
          <cell r="U2120">
            <v>1668.6858427984273</v>
          </cell>
          <cell r="V2120">
            <v>1694.171552246095</v>
          </cell>
          <cell r="W2120">
            <v>1685.3581469437581</v>
          </cell>
          <cell r="X2120">
            <v>1746.9654551506121</v>
          </cell>
          <cell r="Y2120">
            <v>476.00653602675197</v>
          </cell>
          <cell r="Z2120">
            <v>497.18376792637014</v>
          </cell>
          <cell r="AA2120">
            <v>533.21670849071711</v>
          </cell>
          <cell r="AB2120">
            <v>550.28983254496848</v>
          </cell>
          <cell r="AC2120">
            <v>664.87798762549869</v>
          </cell>
          <cell r="AD2120">
            <v>24.650048499927514</v>
          </cell>
          <cell r="AE2120">
            <v>27.858941783375425</v>
          </cell>
          <cell r="AF2120">
            <v>27.381524104178734</v>
          </cell>
          <cell r="AG2120">
            <v>25.573889040840747</v>
          </cell>
          <cell r="AH2120">
            <v>22.032477207260598</v>
          </cell>
        </row>
        <row r="2121">
          <cell r="B2121">
            <v>22646</v>
          </cell>
          <cell r="C2121" t="str">
            <v>MO</v>
          </cell>
          <cell r="D2121" t="str">
            <v>Cooperative</v>
          </cell>
          <cell r="E2121">
            <v>7.9233342982105992E-3</v>
          </cell>
          <cell r="F2121">
            <v>0</v>
          </cell>
          <cell r="G2121">
            <v>0</v>
          </cell>
          <cell r="H2121">
            <v>9024.2682956436602</v>
          </cell>
          <cell r="I2121">
            <v>11.608880937499999</v>
          </cell>
          <cell r="J2121">
            <v>0</v>
          </cell>
          <cell r="K2121">
            <v>0</v>
          </cell>
          <cell r="L2121">
            <v>0</v>
          </cell>
          <cell r="M2121">
            <v>0</v>
          </cell>
          <cell r="N2121">
            <v>6.5546910514043419E-2</v>
          </cell>
          <cell r="O2121">
            <v>9258.7403388004695</v>
          </cell>
          <cell r="P2121">
            <v>25391.915036421975</v>
          </cell>
          <cell r="Q2121">
            <v>40300.245089148288</v>
          </cell>
          <cell r="R2121">
            <v>50475.803694332149</v>
          </cell>
          <cell r="S2121">
            <v>115868.73691813351</v>
          </cell>
          <cell r="T2121">
            <v>1643.1566760809399</v>
          </cell>
          <cell r="U2121">
            <v>1668.6858427984273</v>
          </cell>
          <cell r="V2121">
            <v>1694.171552246095</v>
          </cell>
          <cell r="W2121">
            <v>1685.3581469437581</v>
          </cell>
          <cell r="X2121">
            <v>1746.9654551506121</v>
          </cell>
          <cell r="Y2121">
            <v>476.00653602675197</v>
          </cell>
          <cell r="Z2121">
            <v>497.18376792637014</v>
          </cell>
          <cell r="AA2121">
            <v>533.21670849071711</v>
          </cell>
          <cell r="AB2121">
            <v>550.28983254496848</v>
          </cell>
          <cell r="AC2121">
            <v>664.87798762549869</v>
          </cell>
          <cell r="AD2121">
            <v>24.650048499927514</v>
          </cell>
          <cell r="AE2121">
            <v>27.858941783375425</v>
          </cell>
          <cell r="AF2121">
            <v>27.381524104178734</v>
          </cell>
          <cell r="AG2121">
            <v>25.573889040840747</v>
          </cell>
          <cell r="AH2121">
            <v>22.032477207260598</v>
          </cell>
        </row>
        <row r="2122">
          <cell r="B2122">
            <v>20318</v>
          </cell>
          <cell r="C2122" t="str">
            <v>MO</v>
          </cell>
          <cell r="D2122" t="str">
            <v>Cooperative</v>
          </cell>
          <cell r="E2122">
            <v>7.9233342982105992E-3</v>
          </cell>
          <cell r="F2122">
            <v>1</v>
          </cell>
          <cell r="G2122">
            <v>16173.692515779981</v>
          </cell>
          <cell r="H2122">
            <v>16173.692515779981</v>
          </cell>
          <cell r="I2122">
            <v>11.608880937499999</v>
          </cell>
          <cell r="J2122">
            <v>25101</v>
          </cell>
          <cell r="K2122">
            <v>286986</v>
          </cell>
          <cell r="L2122">
            <v>17744</v>
          </cell>
          <cell r="M2122">
            <v>7.8851038725721814E-2</v>
          </cell>
          <cell r="N2122">
            <v>7.8851038725721814E-2</v>
          </cell>
          <cell r="O2122">
            <v>9258.7403388004695</v>
          </cell>
          <cell r="P2122">
            <v>25391.915036421975</v>
          </cell>
          <cell r="Q2122">
            <v>40300.245089148288</v>
          </cell>
          <cell r="R2122">
            <v>50475.803694332149</v>
          </cell>
          <cell r="S2122">
            <v>115868.73691813351</v>
          </cell>
          <cell r="T2122">
            <v>1643.1566760809399</v>
          </cell>
          <cell r="U2122">
            <v>1668.6858427984273</v>
          </cell>
          <cell r="V2122">
            <v>1694.171552246095</v>
          </cell>
          <cell r="W2122">
            <v>1685.3581469437581</v>
          </cell>
          <cell r="X2122">
            <v>1746.9654551506121</v>
          </cell>
          <cell r="Y2122">
            <v>476.00653602675197</v>
          </cell>
          <cell r="Z2122">
            <v>497.18376792637014</v>
          </cell>
          <cell r="AA2122">
            <v>533.21670849071711</v>
          </cell>
          <cell r="AB2122">
            <v>550.28983254496848</v>
          </cell>
          <cell r="AC2122">
            <v>664.87798762549869</v>
          </cell>
          <cell r="AD2122">
            <v>24.650048499927514</v>
          </cell>
          <cell r="AE2122">
            <v>27.858941783375425</v>
          </cell>
          <cell r="AF2122">
            <v>27.381524104178734</v>
          </cell>
          <cell r="AG2122">
            <v>25.573889040840747</v>
          </cell>
          <cell r="AH2122">
            <v>22.032477207260598</v>
          </cell>
        </row>
        <row r="2123">
          <cell r="B2123">
            <v>20363</v>
          </cell>
          <cell r="C2123" t="str">
            <v>MO</v>
          </cell>
          <cell r="D2123" t="str">
            <v>Cooperative</v>
          </cell>
          <cell r="E2123">
            <v>7.9233342982105992E-3</v>
          </cell>
          <cell r="F2123">
            <v>1</v>
          </cell>
          <cell r="G2123">
            <v>17588.008415147266</v>
          </cell>
          <cell r="H2123">
            <v>17588.008415147266</v>
          </cell>
          <cell r="I2123">
            <v>11.608880937499999</v>
          </cell>
          <cell r="J2123">
            <v>27166</v>
          </cell>
          <cell r="K2123">
            <v>250805</v>
          </cell>
          <cell r="L2123">
            <v>14260</v>
          </cell>
          <cell r="M2123">
            <v>0.10039468229889754</v>
          </cell>
          <cell r="N2123">
            <v>0.10039468229889754</v>
          </cell>
          <cell r="O2123">
            <v>9258.7403388004695</v>
          </cell>
          <cell r="P2123">
            <v>25391.915036421975</v>
          </cell>
          <cell r="Q2123">
            <v>40300.245089148288</v>
          </cell>
          <cell r="R2123">
            <v>50475.803694332149</v>
          </cell>
          <cell r="S2123">
            <v>115868.73691813351</v>
          </cell>
          <cell r="T2123">
            <v>1643.1566760809399</v>
          </cell>
          <cell r="U2123">
            <v>1668.6858427984273</v>
          </cell>
          <cell r="V2123">
            <v>1694.171552246095</v>
          </cell>
          <cell r="W2123">
            <v>1685.3581469437581</v>
          </cell>
          <cell r="X2123">
            <v>1746.9654551506121</v>
          </cell>
          <cell r="Y2123">
            <v>476.00653602675197</v>
          </cell>
          <cell r="Z2123">
            <v>497.18376792637014</v>
          </cell>
          <cell r="AA2123">
            <v>533.21670849071711</v>
          </cell>
          <cell r="AB2123">
            <v>550.28983254496848</v>
          </cell>
          <cell r="AC2123">
            <v>664.87798762549869</v>
          </cell>
          <cell r="AD2123">
            <v>24.650048499927514</v>
          </cell>
          <cell r="AE2123">
            <v>27.858941783375425</v>
          </cell>
          <cell r="AF2123">
            <v>27.381524104178734</v>
          </cell>
          <cell r="AG2123">
            <v>25.573889040840747</v>
          </cell>
          <cell r="AH2123">
            <v>22.032477207260598</v>
          </cell>
        </row>
        <row r="2124">
          <cell r="B2124">
            <v>20574</v>
          </cell>
          <cell r="C2124" t="str">
            <v>MO</v>
          </cell>
          <cell r="D2124" t="str">
            <v>Cooperative</v>
          </cell>
          <cell r="E2124">
            <v>7.9233342982105992E-3</v>
          </cell>
          <cell r="F2124">
            <v>1</v>
          </cell>
          <cell r="G2124">
            <v>12475.08323345319</v>
          </cell>
          <cell r="H2124">
            <v>12475.08323345319</v>
          </cell>
          <cell r="I2124">
            <v>11.608880937499999</v>
          </cell>
          <cell r="J2124">
            <v>62504</v>
          </cell>
          <cell r="K2124">
            <v>468377</v>
          </cell>
          <cell r="L2124">
            <v>37545</v>
          </cell>
          <cell r="M2124">
            <v>0.12228127081905975</v>
          </cell>
          <cell r="N2124">
            <v>0.12228127081905975</v>
          </cell>
          <cell r="O2124">
            <v>9258.7403388004695</v>
          </cell>
          <cell r="P2124">
            <v>25391.915036421975</v>
          </cell>
          <cell r="Q2124">
            <v>40300.245089148288</v>
          </cell>
          <cell r="R2124">
            <v>50475.803694332149</v>
          </cell>
          <cell r="S2124">
            <v>115868.73691813351</v>
          </cell>
          <cell r="T2124">
            <v>1643.1566760809399</v>
          </cell>
          <cell r="U2124">
            <v>1668.6858427984273</v>
          </cell>
          <cell r="V2124">
            <v>1694.171552246095</v>
          </cell>
          <cell r="W2124">
            <v>1685.3581469437581</v>
          </cell>
          <cell r="X2124">
            <v>1746.9654551506121</v>
          </cell>
          <cell r="Y2124">
            <v>476.00653602675197</v>
          </cell>
          <cell r="Z2124">
            <v>497.18376792637014</v>
          </cell>
          <cell r="AA2124">
            <v>533.21670849071711</v>
          </cell>
          <cell r="AB2124">
            <v>550.28983254496848</v>
          </cell>
          <cell r="AC2124">
            <v>664.87798762549869</v>
          </cell>
          <cell r="AD2124">
            <v>24.650048499927514</v>
          </cell>
          <cell r="AE2124">
            <v>27.858941783375425</v>
          </cell>
          <cell r="AF2124">
            <v>27.381524104178734</v>
          </cell>
          <cell r="AG2124">
            <v>25.573889040840747</v>
          </cell>
          <cell r="AH2124">
            <v>22.032477207260598</v>
          </cell>
        </row>
        <row r="2125">
          <cell r="B2125">
            <v>3093</v>
          </cell>
          <cell r="C2125" t="str">
            <v>MO</v>
          </cell>
          <cell r="D2125" t="str">
            <v>Cooperative</v>
          </cell>
          <cell r="E2125">
            <v>7.9233342982105992E-3</v>
          </cell>
          <cell r="F2125">
            <v>1</v>
          </cell>
          <cell r="G2125">
            <v>13905.867970660147</v>
          </cell>
          <cell r="H2125">
            <v>13905.867970660147</v>
          </cell>
          <cell r="I2125">
            <v>11.608880937499999</v>
          </cell>
          <cell r="J2125">
            <v>132324</v>
          </cell>
          <cell r="K2125">
            <v>1365000</v>
          </cell>
          <cell r="L2125">
            <v>98160</v>
          </cell>
          <cell r="M2125">
            <v>8.6922832942197811E-2</v>
          </cell>
          <cell r="N2125">
            <v>8.6922832942197811E-2</v>
          </cell>
          <cell r="O2125">
            <v>9258.7403388004695</v>
          </cell>
          <cell r="P2125">
            <v>25391.915036421975</v>
          </cell>
          <cell r="Q2125">
            <v>40300.245089148288</v>
          </cell>
          <cell r="R2125">
            <v>50475.803694332149</v>
          </cell>
          <cell r="S2125">
            <v>115868.73691813351</v>
          </cell>
          <cell r="T2125">
            <v>1643.1566760809399</v>
          </cell>
          <cell r="U2125">
            <v>1668.6858427984273</v>
          </cell>
          <cell r="V2125">
            <v>1694.171552246095</v>
          </cell>
          <cell r="W2125">
            <v>1685.3581469437581</v>
          </cell>
          <cell r="X2125">
            <v>1746.9654551506121</v>
          </cell>
          <cell r="Y2125">
            <v>476.00653602675197</v>
          </cell>
          <cell r="Z2125">
            <v>497.18376792637014</v>
          </cell>
          <cell r="AA2125">
            <v>533.21670849071711</v>
          </cell>
          <cell r="AB2125">
            <v>550.28983254496848</v>
          </cell>
          <cell r="AC2125">
            <v>664.87798762549869</v>
          </cell>
          <cell r="AD2125">
            <v>24.650048499927514</v>
          </cell>
          <cell r="AE2125">
            <v>27.858941783375425</v>
          </cell>
          <cell r="AF2125">
            <v>27.381524104178734</v>
          </cell>
          <cell r="AG2125">
            <v>25.573889040840747</v>
          </cell>
          <cell r="AH2125">
            <v>22.032477207260598</v>
          </cell>
        </row>
        <row r="2126">
          <cell r="B2126">
            <v>3712</v>
          </cell>
          <cell r="C2126" t="str">
            <v>MO</v>
          </cell>
          <cell r="D2126" t="str">
            <v>Cooperative</v>
          </cell>
          <cell r="E2126">
            <v>7.9233342982105992E-3</v>
          </cell>
          <cell r="F2126">
            <v>1</v>
          </cell>
          <cell r="G2126">
            <v>10302.266288951841</v>
          </cell>
          <cell r="H2126">
            <v>10302.266288951841</v>
          </cell>
          <cell r="I2126">
            <v>11.608880937499999</v>
          </cell>
          <cell r="J2126">
            <v>14342.9</v>
          </cell>
          <cell r="K2126">
            <v>109101</v>
          </cell>
          <cell r="L2126">
            <v>10590</v>
          </cell>
          <cell r="M2126">
            <v>0.11794248824907655</v>
          </cell>
          <cell r="N2126">
            <v>0.11794248824907655</v>
          </cell>
          <cell r="O2126">
            <v>9258.7403388004695</v>
          </cell>
          <cell r="P2126">
            <v>25391.915036421975</v>
          </cell>
          <cell r="Q2126">
            <v>40300.245089148288</v>
          </cell>
          <cell r="R2126">
            <v>50475.803694332149</v>
          </cell>
          <cell r="S2126">
            <v>115868.73691813351</v>
          </cell>
          <cell r="T2126">
            <v>1643.1566760809399</v>
          </cell>
          <cell r="U2126">
            <v>1668.6858427984273</v>
          </cell>
          <cell r="V2126">
            <v>1694.171552246095</v>
          </cell>
          <cell r="W2126">
            <v>1685.3581469437581</v>
          </cell>
          <cell r="X2126">
            <v>1746.9654551506121</v>
          </cell>
          <cell r="Y2126">
            <v>476.00653602675197</v>
          </cell>
          <cell r="Z2126">
            <v>497.18376792637014</v>
          </cell>
          <cell r="AA2126">
            <v>533.21670849071711</v>
          </cell>
          <cell r="AB2126">
            <v>550.28983254496848</v>
          </cell>
          <cell r="AC2126">
            <v>664.87798762549869</v>
          </cell>
          <cell r="AD2126">
            <v>24.650048499927514</v>
          </cell>
          <cell r="AE2126">
            <v>27.858941783375425</v>
          </cell>
          <cell r="AF2126">
            <v>27.381524104178734</v>
          </cell>
          <cell r="AG2126">
            <v>25.573889040840747</v>
          </cell>
          <cell r="AH2126">
            <v>22.032477207260598</v>
          </cell>
        </row>
        <row r="2127">
          <cell r="B2127">
            <v>5860</v>
          </cell>
          <cell r="C2127" t="str">
            <v>MO</v>
          </cell>
          <cell r="D2127" t="str">
            <v>Investor Owned</v>
          </cell>
          <cell r="E2127">
            <v>7.9233342982105992E-3</v>
          </cell>
          <cell r="F2127">
            <v>1</v>
          </cell>
          <cell r="G2127">
            <v>12340.086102840589</v>
          </cell>
          <cell r="H2127">
            <v>12340.086102840589</v>
          </cell>
          <cell r="I2127">
            <v>11.608880937499999</v>
          </cell>
          <cell r="J2127">
            <v>243284.69999999998</v>
          </cell>
          <cell r="K2127">
            <v>1840203</v>
          </cell>
          <cell r="L2127">
            <v>149124</v>
          </cell>
          <cell r="M2127">
            <v>0.12091641349835587</v>
          </cell>
          <cell r="N2127">
            <v>0.12091641349835587</v>
          </cell>
          <cell r="O2127">
            <v>9258.7403388004695</v>
          </cell>
          <cell r="P2127">
            <v>25391.915036421975</v>
          </cell>
          <cell r="Q2127">
            <v>40300.245089148288</v>
          </cell>
          <cell r="R2127">
            <v>50475.803694332149</v>
          </cell>
          <cell r="S2127">
            <v>115868.73691813351</v>
          </cell>
          <cell r="T2127">
            <v>1643.1566760809399</v>
          </cell>
          <cell r="U2127">
            <v>1668.6858427984273</v>
          </cell>
          <cell r="V2127">
            <v>1694.171552246095</v>
          </cell>
          <cell r="W2127">
            <v>1685.3581469437581</v>
          </cell>
          <cell r="X2127">
            <v>1746.9654551506121</v>
          </cell>
          <cell r="Y2127">
            <v>476.00653602675197</v>
          </cell>
          <cell r="Z2127">
            <v>497.18376792637014</v>
          </cell>
          <cell r="AA2127">
            <v>533.21670849071711</v>
          </cell>
          <cell r="AB2127">
            <v>550.28983254496848</v>
          </cell>
          <cell r="AC2127">
            <v>664.87798762549869</v>
          </cell>
          <cell r="AD2127">
            <v>24.650048499927514</v>
          </cell>
          <cell r="AE2127">
            <v>27.858941783375425</v>
          </cell>
          <cell r="AF2127">
            <v>27.381524104178734</v>
          </cell>
          <cell r="AG2127">
            <v>25.573889040840747</v>
          </cell>
          <cell r="AH2127">
            <v>22.032477207260598</v>
          </cell>
        </row>
        <row r="2128">
          <cell r="B2128">
            <v>3082</v>
          </cell>
          <cell r="C2128" t="str">
            <v>MO</v>
          </cell>
          <cell r="D2128" t="str">
            <v>Municipal</v>
          </cell>
          <cell r="E2128">
            <v>7.9233342982105992E-3</v>
          </cell>
          <cell r="F2128">
            <v>0</v>
          </cell>
          <cell r="G2128">
            <v>0</v>
          </cell>
          <cell r="H2128">
            <v>1681.1261846718226</v>
          </cell>
          <cell r="I2128">
            <v>11.608880937499999</v>
          </cell>
          <cell r="J2128">
            <v>0</v>
          </cell>
          <cell r="K2128">
            <v>0</v>
          </cell>
          <cell r="L2128">
            <v>0</v>
          </cell>
          <cell r="M2128">
            <v>0</v>
          </cell>
          <cell r="N2128">
            <v>1.3220783354262576E-2</v>
          </cell>
          <cell r="O2128">
            <v>9258.7403388004695</v>
          </cell>
          <cell r="P2128">
            <v>25391.915036421975</v>
          </cell>
          <cell r="Q2128">
            <v>40300.245089148288</v>
          </cell>
          <cell r="R2128">
            <v>50475.803694332149</v>
          </cell>
          <cell r="S2128">
            <v>115868.73691813351</v>
          </cell>
          <cell r="T2128">
            <v>1643.1566760809399</v>
          </cell>
          <cell r="U2128">
            <v>1668.6858427984273</v>
          </cell>
          <cell r="V2128">
            <v>1694.171552246095</v>
          </cell>
          <cell r="W2128">
            <v>1685.3581469437581</v>
          </cell>
          <cell r="X2128">
            <v>1746.9654551506121</v>
          </cell>
          <cell r="Y2128">
            <v>476.00653602675197</v>
          </cell>
          <cell r="Z2128">
            <v>497.18376792637014</v>
          </cell>
          <cell r="AA2128">
            <v>533.21670849071711</v>
          </cell>
          <cell r="AB2128">
            <v>550.28983254496848</v>
          </cell>
          <cell r="AC2128">
            <v>664.87798762549869</v>
          </cell>
          <cell r="AD2128">
            <v>24.650048499927514</v>
          </cell>
          <cell r="AE2128">
            <v>27.858941783375425</v>
          </cell>
          <cell r="AF2128">
            <v>27.381524104178734</v>
          </cell>
          <cell r="AG2128">
            <v>25.573889040840747</v>
          </cell>
          <cell r="AH2128">
            <v>22.032477207260598</v>
          </cell>
        </row>
        <row r="2129">
          <cell r="B2129">
            <v>3486</v>
          </cell>
          <cell r="C2129" t="str">
            <v>MO</v>
          </cell>
          <cell r="D2129" t="str">
            <v>Municipal</v>
          </cell>
          <cell r="E2129">
            <v>7.9233342982105992E-3</v>
          </cell>
          <cell r="F2129">
            <v>0</v>
          </cell>
          <cell r="G2129">
            <v>0</v>
          </cell>
          <cell r="H2129">
            <v>1681.1261846718226</v>
          </cell>
          <cell r="I2129">
            <v>11.608880937499999</v>
          </cell>
          <cell r="J2129">
            <v>0</v>
          </cell>
          <cell r="K2129">
            <v>0</v>
          </cell>
          <cell r="L2129">
            <v>0</v>
          </cell>
          <cell r="M2129">
            <v>0</v>
          </cell>
          <cell r="N2129">
            <v>1.3220783354262576E-2</v>
          </cell>
          <cell r="O2129">
            <v>9258.7403388004695</v>
          </cell>
          <cell r="P2129">
            <v>25391.915036421975</v>
          </cell>
          <cell r="Q2129">
            <v>40300.245089148288</v>
          </cell>
          <cell r="R2129">
            <v>50475.803694332149</v>
          </cell>
          <cell r="S2129">
            <v>115868.73691813351</v>
          </cell>
          <cell r="T2129">
            <v>1643.1566760809399</v>
          </cell>
          <cell r="U2129">
            <v>1668.6858427984273</v>
          </cell>
          <cell r="V2129">
            <v>1694.171552246095</v>
          </cell>
          <cell r="W2129">
            <v>1685.3581469437581</v>
          </cell>
          <cell r="X2129">
            <v>1746.9654551506121</v>
          </cell>
          <cell r="Y2129">
            <v>476.00653602675197</v>
          </cell>
          <cell r="Z2129">
            <v>497.18376792637014</v>
          </cell>
          <cell r="AA2129">
            <v>533.21670849071711</v>
          </cell>
          <cell r="AB2129">
            <v>550.28983254496848</v>
          </cell>
          <cell r="AC2129">
            <v>664.87798762549869</v>
          </cell>
          <cell r="AD2129">
            <v>24.650048499927514</v>
          </cell>
          <cell r="AE2129">
            <v>27.858941783375425</v>
          </cell>
          <cell r="AF2129">
            <v>27.381524104178734</v>
          </cell>
          <cell r="AG2129">
            <v>25.573889040840747</v>
          </cell>
          <cell r="AH2129">
            <v>22.032477207260598</v>
          </cell>
        </row>
        <row r="2130">
          <cell r="B2130">
            <v>228</v>
          </cell>
          <cell r="C2130" t="str">
            <v>MO</v>
          </cell>
          <cell r="D2130" t="str">
            <v>Municipal</v>
          </cell>
          <cell r="E2130">
            <v>7.9233342982105992E-3</v>
          </cell>
          <cell r="F2130">
            <v>0</v>
          </cell>
          <cell r="G2130">
            <v>0</v>
          </cell>
          <cell r="H2130">
            <v>1681.1261846718226</v>
          </cell>
          <cell r="I2130">
            <v>11.608880937499999</v>
          </cell>
          <cell r="J2130">
            <v>0</v>
          </cell>
          <cell r="K2130">
            <v>0</v>
          </cell>
          <cell r="L2130">
            <v>0</v>
          </cell>
          <cell r="M2130">
            <v>0</v>
          </cell>
          <cell r="N2130">
            <v>1.3220783354262576E-2</v>
          </cell>
          <cell r="O2130">
            <v>9258.7403388004695</v>
          </cell>
          <cell r="P2130">
            <v>25391.915036421975</v>
          </cell>
          <cell r="Q2130">
            <v>40300.245089148288</v>
          </cell>
          <cell r="R2130">
            <v>50475.803694332149</v>
          </cell>
          <cell r="S2130">
            <v>115868.73691813351</v>
          </cell>
          <cell r="T2130">
            <v>1643.1566760809399</v>
          </cell>
          <cell r="U2130">
            <v>1668.6858427984273</v>
          </cell>
          <cell r="V2130">
            <v>1694.171552246095</v>
          </cell>
          <cell r="W2130">
            <v>1685.3581469437581</v>
          </cell>
          <cell r="X2130">
            <v>1746.9654551506121</v>
          </cell>
          <cell r="Y2130">
            <v>476.00653602675197</v>
          </cell>
          <cell r="Z2130">
            <v>497.18376792637014</v>
          </cell>
          <cell r="AA2130">
            <v>533.21670849071711</v>
          </cell>
          <cell r="AB2130">
            <v>550.28983254496848</v>
          </cell>
          <cell r="AC2130">
            <v>664.87798762549869</v>
          </cell>
          <cell r="AD2130">
            <v>24.650048499927514</v>
          </cell>
          <cell r="AE2130">
            <v>27.858941783375425</v>
          </cell>
          <cell r="AF2130">
            <v>27.381524104178734</v>
          </cell>
          <cell r="AG2130">
            <v>25.573889040840747</v>
          </cell>
          <cell r="AH2130">
            <v>22.032477207260598</v>
          </cell>
        </row>
        <row r="2131">
          <cell r="B2131">
            <v>1024</v>
          </cell>
          <cell r="C2131" t="str">
            <v>MO</v>
          </cell>
          <cell r="D2131" t="str">
            <v>Municipal</v>
          </cell>
          <cell r="E2131">
            <v>7.9233342982105992E-3</v>
          </cell>
          <cell r="F2131">
            <v>0</v>
          </cell>
          <cell r="G2131">
            <v>0</v>
          </cell>
          <cell r="H2131">
            <v>1681.1261846718226</v>
          </cell>
          <cell r="I2131">
            <v>11.608880937499999</v>
          </cell>
          <cell r="J2131">
            <v>0</v>
          </cell>
          <cell r="K2131">
            <v>0</v>
          </cell>
          <cell r="L2131">
            <v>0</v>
          </cell>
          <cell r="M2131">
            <v>0</v>
          </cell>
          <cell r="N2131">
            <v>1.3220783354262576E-2</v>
          </cell>
          <cell r="O2131">
            <v>9258.7403388004695</v>
          </cell>
          <cell r="P2131">
            <v>25391.915036421975</v>
          </cell>
          <cell r="Q2131">
            <v>40300.245089148288</v>
          </cell>
          <cell r="R2131">
            <v>50475.803694332149</v>
          </cell>
          <cell r="S2131">
            <v>115868.73691813351</v>
          </cell>
          <cell r="T2131">
            <v>1643.1566760809399</v>
          </cell>
          <cell r="U2131">
            <v>1668.6858427984273</v>
          </cell>
          <cell r="V2131">
            <v>1694.171552246095</v>
          </cell>
          <cell r="W2131">
            <v>1685.3581469437581</v>
          </cell>
          <cell r="X2131">
            <v>1746.9654551506121</v>
          </cell>
          <cell r="Y2131">
            <v>476.00653602675197</v>
          </cell>
          <cell r="Z2131">
            <v>497.18376792637014</v>
          </cell>
          <cell r="AA2131">
            <v>533.21670849071711</v>
          </cell>
          <cell r="AB2131">
            <v>550.28983254496848</v>
          </cell>
          <cell r="AC2131">
            <v>664.87798762549869</v>
          </cell>
          <cell r="AD2131">
            <v>24.650048499927514</v>
          </cell>
          <cell r="AE2131">
            <v>27.858941783375425</v>
          </cell>
          <cell r="AF2131">
            <v>27.381524104178734</v>
          </cell>
          <cell r="AG2131">
            <v>25.573889040840747</v>
          </cell>
          <cell r="AH2131">
            <v>22.032477207260598</v>
          </cell>
        </row>
        <row r="2132">
          <cell r="B2132">
            <v>1647</v>
          </cell>
          <cell r="C2132" t="str">
            <v>MO</v>
          </cell>
          <cell r="D2132" t="str">
            <v>Municipal</v>
          </cell>
          <cell r="E2132">
            <v>7.9233342982105992E-3</v>
          </cell>
          <cell r="F2132">
            <v>0</v>
          </cell>
          <cell r="G2132">
            <v>0</v>
          </cell>
          <cell r="H2132">
            <v>1681.1261846718226</v>
          </cell>
          <cell r="I2132">
            <v>11.608880937499999</v>
          </cell>
          <cell r="J2132">
            <v>0</v>
          </cell>
          <cell r="K2132">
            <v>0</v>
          </cell>
          <cell r="L2132">
            <v>0</v>
          </cell>
          <cell r="M2132">
            <v>0</v>
          </cell>
          <cell r="N2132">
            <v>1.3220783354262576E-2</v>
          </cell>
          <cell r="O2132">
            <v>9258.7403388004695</v>
          </cell>
          <cell r="P2132">
            <v>25391.915036421975</v>
          </cell>
          <cell r="Q2132">
            <v>40300.245089148288</v>
          </cell>
          <cell r="R2132">
            <v>50475.803694332149</v>
          </cell>
          <cell r="S2132">
            <v>115868.73691813351</v>
          </cell>
          <cell r="T2132">
            <v>1643.1566760809399</v>
          </cell>
          <cell r="U2132">
            <v>1668.6858427984273</v>
          </cell>
          <cell r="V2132">
            <v>1694.171552246095</v>
          </cell>
          <cell r="W2132">
            <v>1685.3581469437581</v>
          </cell>
          <cell r="X2132">
            <v>1746.9654551506121</v>
          </cell>
          <cell r="Y2132">
            <v>476.00653602675197</v>
          </cell>
          <cell r="Z2132">
            <v>497.18376792637014</v>
          </cell>
          <cell r="AA2132">
            <v>533.21670849071711</v>
          </cell>
          <cell r="AB2132">
            <v>550.28983254496848</v>
          </cell>
          <cell r="AC2132">
            <v>664.87798762549869</v>
          </cell>
          <cell r="AD2132">
            <v>24.650048499927514</v>
          </cell>
          <cell r="AE2132">
            <v>27.858941783375425</v>
          </cell>
          <cell r="AF2132">
            <v>27.381524104178734</v>
          </cell>
          <cell r="AG2132">
            <v>25.573889040840747</v>
          </cell>
          <cell r="AH2132">
            <v>22.032477207260598</v>
          </cell>
        </row>
        <row r="2133">
          <cell r="B2133">
            <v>2647</v>
          </cell>
          <cell r="C2133" t="str">
            <v>MO</v>
          </cell>
          <cell r="D2133" t="str">
            <v>Municipal</v>
          </cell>
          <cell r="E2133">
            <v>7.9233342982105992E-3</v>
          </cell>
          <cell r="F2133">
            <v>0</v>
          </cell>
          <cell r="G2133">
            <v>0</v>
          </cell>
          <cell r="H2133">
            <v>1681.1261846718226</v>
          </cell>
          <cell r="I2133">
            <v>11.608880937499999</v>
          </cell>
          <cell r="J2133">
            <v>0</v>
          </cell>
          <cell r="K2133">
            <v>0</v>
          </cell>
          <cell r="L2133">
            <v>0</v>
          </cell>
          <cell r="M2133">
            <v>0</v>
          </cell>
          <cell r="N2133">
            <v>1.3220783354262576E-2</v>
          </cell>
          <cell r="O2133">
            <v>9258.7403388004695</v>
          </cell>
          <cell r="P2133">
            <v>25391.915036421975</v>
          </cell>
          <cell r="Q2133">
            <v>40300.245089148288</v>
          </cell>
          <cell r="R2133">
            <v>50475.803694332149</v>
          </cell>
          <cell r="S2133">
            <v>115868.73691813351</v>
          </cell>
          <cell r="T2133">
            <v>1643.1566760809399</v>
          </cell>
          <cell r="U2133">
            <v>1668.6858427984273</v>
          </cell>
          <cell r="V2133">
            <v>1694.171552246095</v>
          </cell>
          <cell r="W2133">
            <v>1685.3581469437581</v>
          </cell>
          <cell r="X2133">
            <v>1746.9654551506121</v>
          </cell>
          <cell r="Y2133">
            <v>476.00653602675197</v>
          </cell>
          <cell r="Z2133">
            <v>497.18376792637014</v>
          </cell>
          <cell r="AA2133">
            <v>533.21670849071711</v>
          </cell>
          <cell r="AB2133">
            <v>550.28983254496848</v>
          </cell>
          <cell r="AC2133">
            <v>664.87798762549869</v>
          </cell>
          <cell r="AD2133">
            <v>24.650048499927514</v>
          </cell>
          <cell r="AE2133">
            <v>27.858941783375425</v>
          </cell>
          <cell r="AF2133">
            <v>27.381524104178734</v>
          </cell>
          <cell r="AG2133">
            <v>25.573889040840747</v>
          </cell>
          <cell r="AH2133">
            <v>22.032477207260598</v>
          </cell>
        </row>
        <row r="2134">
          <cell r="B2134">
            <v>2726</v>
          </cell>
          <cell r="C2134" t="str">
            <v>MO</v>
          </cell>
          <cell r="D2134" t="str">
            <v>Municipal</v>
          </cell>
          <cell r="E2134">
            <v>7.9233342982105992E-3</v>
          </cell>
          <cell r="F2134">
            <v>0</v>
          </cell>
          <cell r="G2134">
            <v>0</v>
          </cell>
          <cell r="H2134">
            <v>1681.1261846718226</v>
          </cell>
          <cell r="I2134">
            <v>11.608880937499999</v>
          </cell>
          <cell r="J2134">
            <v>0</v>
          </cell>
          <cell r="K2134">
            <v>0</v>
          </cell>
          <cell r="L2134">
            <v>0</v>
          </cell>
          <cell r="M2134">
            <v>0</v>
          </cell>
          <cell r="N2134">
            <v>1.3220783354262576E-2</v>
          </cell>
          <cell r="O2134">
            <v>9258.7403388004695</v>
          </cell>
          <cell r="P2134">
            <v>25391.915036421975</v>
          </cell>
          <cell r="Q2134">
            <v>40300.245089148288</v>
          </cell>
          <cell r="R2134">
            <v>50475.803694332149</v>
          </cell>
          <cell r="S2134">
            <v>115868.73691813351</v>
          </cell>
          <cell r="T2134">
            <v>1643.1566760809399</v>
          </cell>
          <cell r="U2134">
            <v>1668.6858427984273</v>
          </cell>
          <cell r="V2134">
            <v>1694.171552246095</v>
          </cell>
          <cell r="W2134">
            <v>1685.3581469437581</v>
          </cell>
          <cell r="X2134">
            <v>1746.9654551506121</v>
          </cell>
          <cell r="Y2134">
            <v>476.00653602675197</v>
          </cell>
          <cell r="Z2134">
            <v>497.18376792637014</v>
          </cell>
          <cell r="AA2134">
            <v>533.21670849071711</v>
          </cell>
          <cell r="AB2134">
            <v>550.28983254496848</v>
          </cell>
          <cell r="AC2134">
            <v>664.87798762549869</v>
          </cell>
          <cell r="AD2134">
            <v>24.650048499927514</v>
          </cell>
          <cell r="AE2134">
            <v>27.858941783375425</v>
          </cell>
          <cell r="AF2134">
            <v>27.381524104178734</v>
          </cell>
          <cell r="AG2134">
            <v>25.573889040840747</v>
          </cell>
          <cell r="AH2134">
            <v>22.032477207260598</v>
          </cell>
        </row>
        <row r="2135">
          <cell r="B2135">
            <v>2851</v>
          </cell>
          <cell r="C2135" t="str">
            <v>MO</v>
          </cell>
          <cell r="D2135" t="str">
            <v>Municipal</v>
          </cell>
          <cell r="E2135">
            <v>7.9233342982105992E-3</v>
          </cell>
          <cell r="F2135">
            <v>0</v>
          </cell>
          <cell r="G2135">
            <v>0</v>
          </cell>
          <cell r="H2135">
            <v>1681.1261846718226</v>
          </cell>
          <cell r="I2135">
            <v>11.608880937499999</v>
          </cell>
          <cell r="J2135">
            <v>0</v>
          </cell>
          <cell r="K2135">
            <v>0</v>
          </cell>
          <cell r="L2135">
            <v>0</v>
          </cell>
          <cell r="M2135">
            <v>0</v>
          </cell>
          <cell r="N2135">
            <v>1.3220783354262576E-2</v>
          </cell>
          <cell r="O2135">
            <v>9258.7403388004695</v>
          </cell>
          <cell r="P2135">
            <v>25391.915036421975</v>
          </cell>
          <cell r="Q2135">
            <v>40300.245089148288</v>
          </cell>
          <cell r="R2135">
            <v>50475.803694332149</v>
          </cell>
          <cell r="S2135">
            <v>115868.73691813351</v>
          </cell>
          <cell r="T2135">
            <v>1643.1566760809399</v>
          </cell>
          <cell r="U2135">
            <v>1668.6858427984273</v>
          </cell>
          <cell r="V2135">
            <v>1694.171552246095</v>
          </cell>
          <cell r="W2135">
            <v>1685.3581469437581</v>
          </cell>
          <cell r="X2135">
            <v>1746.9654551506121</v>
          </cell>
          <cell r="Y2135">
            <v>476.00653602675197</v>
          </cell>
          <cell r="Z2135">
            <v>497.18376792637014</v>
          </cell>
          <cell r="AA2135">
            <v>533.21670849071711</v>
          </cell>
          <cell r="AB2135">
            <v>550.28983254496848</v>
          </cell>
          <cell r="AC2135">
            <v>664.87798762549869</v>
          </cell>
          <cell r="AD2135">
            <v>24.650048499927514</v>
          </cell>
          <cell r="AE2135">
            <v>27.858941783375425</v>
          </cell>
          <cell r="AF2135">
            <v>27.381524104178734</v>
          </cell>
          <cell r="AG2135">
            <v>25.573889040840747</v>
          </cell>
          <cell r="AH2135">
            <v>22.032477207260598</v>
          </cell>
        </row>
        <row r="2136">
          <cell r="B2136">
            <v>2900</v>
          </cell>
          <cell r="C2136" t="str">
            <v>MO</v>
          </cell>
          <cell r="D2136" t="str">
            <v>Municipal</v>
          </cell>
          <cell r="E2136">
            <v>7.9233342982105992E-3</v>
          </cell>
          <cell r="F2136">
            <v>0</v>
          </cell>
          <cell r="G2136">
            <v>0</v>
          </cell>
          <cell r="H2136">
            <v>1681.1261846718226</v>
          </cell>
          <cell r="I2136">
            <v>11.608880937499999</v>
          </cell>
          <cell r="J2136">
            <v>0</v>
          </cell>
          <cell r="K2136">
            <v>0</v>
          </cell>
          <cell r="L2136">
            <v>0</v>
          </cell>
          <cell r="M2136">
            <v>0</v>
          </cell>
          <cell r="N2136">
            <v>1.3220783354262576E-2</v>
          </cell>
          <cell r="O2136">
            <v>9258.7403388004695</v>
          </cell>
          <cell r="P2136">
            <v>25391.915036421975</v>
          </cell>
          <cell r="Q2136">
            <v>40300.245089148288</v>
          </cell>
          <cell r="R2136">
            <v>50475.803694332149</v>
          </cell>
          <cell r="S2136">
            <v>115868.73691813351</v>
          </cell>
          <cell r="T2136">
            <v>1643.1566760809399</v>
          </cell>
          <cell r="U2136">
            <v>1668.6858427984273</v>
          </cell>
          <cell r="V2136">
            <v>1694.171552246095</v>
          </cell>
          <cell r="W2136">
            <v>1685.3581469437581</v>
          </cell>
          <cell r="X2136">
            <v>1746.9654551506121</v>
          </cell>
          <cell r="Y2136">
            <v>476.00653602675197</v>
          </cell>
          <cell r="Z2136">
            <v>497.18376792637014</v>
          </cell>
          <cell r="AA2136">
            <v>533.21670849071711</v>
          </cell>
          <cell r="AB2136">
            <v>550.28983254496848</v>
          </cell>
          <cell r="AC2136">
            <v>664.87798762549869</v>
          </cell>
          <cell r="AD2136">
            <v>24.650048499927514</v>
          </cell>
          <cell r="AE2136">
            <v>27.858941783375425</v>
          </cell>
          <cell r="AF2136">
            <v>27.381524104178734</v>
          </cell>
          <cell r="AG2136">
            <v>25.573889040840747</v>
          </cell>
          <cell r="AH2136">
            <v>22.032477207260598</v>
          </cell>
        </row>
        <row r="2137">
          <cell r="B2137">
            <v>3113</v>
          </cell>
          <cell r="C2137" t="str">
            <v>MO</v>
          </cell>
          <cell r="D2137" t="str">
            <v>Municipal</v>
          </cell>
          <cell r="E2137">
            <v>7.9233342982105992E-3</v>
          </cell>
          <cell r="F2137">
            <v>1</v>
          </cell>
          <cell r="G2137">
            <v>11251.472320376914</v>
          </cell>
          <cell r="H2137">
            <v>11251.472320376914</v>
          </cell>
          <cell r="I2137">
            <v>11.608880937499999</v>
          </cell>
          <cell r="J2137">
            <v>8837</v>
          </cell>
          <cell r="K2137">
            <v>76420</v>
          </cell>
          <cell r="L2137">
            <v>6792</v>
          </cell>
          <cell r="M2137">
            <v>0.10325608175961791</v>
          </cell>
          <cell r="N2137">
            <v>0.10325608175961791</v>
          </cell>
          <cell r="O2137">
            <v>9258.7403388004695</v>
          </cell>
          <cell r="P2137">
            <v>25391.915036421975</v>
          </cell>
          <cell r="Q2137">
            <v>40300.245089148288</v>
          </cell>
          <cell r="R2137">
            <v>50475.803694332149</v>
          </cell>
          <cell r="S2137">
            <v>115868.73691813351</v>
          </cell>
          <cell r="T2137">
            <v>1643.1566760809399</v>
          </cell>
          <cell r="U2137">
            <v>1668.6858427984273</v>
          </cell>
          <cell r="V2137">
            <v>1694.171552246095</v>
          </cell>
          <cell r="W2137">
            <v>1685.3581469437581</v>
          </cell>
          <cell r="X2137">
            <v>1746.9654551506121</v>
          </cell>
          <cell r="Y2137">
            <v>476.00653602675197</v>
          </cell>
          <cell r="Z2137">
            <v>497.18376792637014</v>
          </cell>
          <cell r="AA2137">
            <v>533.21670849071711</v>
          </cell>
          <cell r="AB2137">
            <v>550.28983254496848</v>
          </cell>
          <cell r="AC2137">
            <v>664.87798762549869</v>
          </cell>
          <cell r="AD2137">
            <v>24.650048499927514</v>
          </cell>
          <cell r="AE2137">
            <v>27.858941783375425</v>
          </cell>
          <cell r="AF2137">
            <v>27.381524104178734</v>
          </cell>
          <cell r="AG2137">
            <v>25.573889040840747</v>
          </cell>
          <cell r="AH2137">
            <v>22.032477207260598</v>
          </cell>
        </row>
        <row r="2138">
          <cell r="B2138">
            <v>3296</v>
          </cell>
          <cell r="C2138" t="str">
            <v>MO</v>
          </cell>
          <cell r="D2138" t="str">
            <v>Municipal</v>
          </cell>
          <cell r="E2138">
            <v>7.9233342982105992E-3</v>
          </cell>
          <cell r="F2138">
            <v>0</v>
          </cell>
          <cell r="G2138">
            <v>0</v>
          </cell>
          <cell r="H2138">
            <v>1681.1261846718226</v>
          </cell>
          <cell r="I2138">
            <v>11.608880937499999</v>
          </cell>
          <cell r="J2138">
            <v>0</v>
          </cell>
          <cell r="K2138">
            <v>0</v>
          </cell>
          <cell r="L2138">
            <v>0</v>
          </cell>
          <cell r="M2138">
            <v>0</v>
          </cell>
          <cell r="N2138">
            <v>1.3220783354262576E-2</v>
          </cell>
          <cell r="O2138">
            <v>9258.7403388004695</v>
          </cell>
          <cell r="P2138">
            <v>25391.915036421975</v>
          </cell>
          <cell r="Q2138">
            <v>40300.245089148288</v>
          </cell>
          <cell r="R2138">
            <v>50475.803694332149</v>
          </cell>
          <cell r="S2138">
            <v>115868.73691813351</v>
          </cell>
          <cell r="T2138">
            <v>1643.1566760809399</v>
          </cell>
          <cell r="U2138">
            <v>1668.6858427984273</v>
          </cell>
          <cell r="V2138">
            <v>1694.171552246095</v>
          </cell>
          <cell r="W2138">
            <v>1685.3581469437581</v>
          </cell>
          <cell r="X2138">
            <v>1746.9654551506121</v>
          </cell>
          <cell r="Y2138">
            <v>476.00653602675197</v>
          </cell>
          <cell r="Z2138">
            <v>497.18376792637014</v>
          </cell>
          <cell r="AA2138">
            <v>533.21670849071711</v>
          </cell>
          <cell r="AB2138">
            <v>550.28983254496848</v>
          </cell>
          <cell r="AC2138">
            <v>664.87798762549869</v>
          </cell>
          <cell r="AD2138">
            <v>24.650048499927514</v>
          </cell>
          <cell r="AE2138">
            <v>27.858941783375425</v>
          </cell>
          <cell r="AF2138">
            <v>27.381524104178734</v>
          </cell>
          <cell r="AG2138">
            <v>25.573889040840747</v>
          </cell>
          <cell r="AH2138">
            <v>22.032477207260598</v>
          </cell>
        </row>
        <row r="2139">
          <cell r="B2139">
            <v>4045</v>
          </cell>
          <cell r="C2139" t="str">
            <v>MO</v>
          </cell>
          <cell r="D2139" t="str">
            <v>Municipal</v>
          </cell>
          <cell r="E2139">
            <v>7.9233342982105992E-3</v>
          </cell>
          <cell r="F2139">
            <v>1</v>
          </cell>
          <cell r="G2139">
            <v>9755.2009376338265</v>
          </cell>
          <cell r="H2139">
            <v>9755.2009376338265</v>
          </cell>
          <cell r="I2139">
            <v>11.608880937499999</v>
          </cell>
          <cell r="J2139">
            <v>51753</v>
          </cell>
          <cell r="K2139">
            <v>432809</v>
          </cell>
          <cell r="L2139">
            <v>44367</v>
          </cell>
          <cell r="M2139">
            <v>0.10529444940690062</v>
          </cell>
          <cell r="N2139">
            <v>0.10529444940690062</v>
          </cell>
          <cell r="O2139">
            <v>9258.7403388004695</v>
          </cell>
          <cell r="P2139">
            <v>25391.915036421975</v>
          </cell>
          <cell r="Q2139">
            <v>40300.245089148288</v>
          </cell>
          <cell r="R2139">
            <v>50475.803694332149</v>
          </cell>
          <cell r="S2139">
            <v>115868.73691813351</v>
          </cell>
          <cell r="T2139">
            <v>1643.1566760809399</v>
          </cell>
          <cell r="U2139">
            <v>1668.6858427984273</v>
          </cell>
          <cell r="V2139">
            <v>1694.171552246095</v>
          </cell>
          <cell r="W2139">
            <v>1685.3581469437581</v>
          </cell>
          <cell r="X2139">
            <v>1746.9654551506121</v>
          </cell>
          <cell r="Y2139">
            <v>476.00653602675197</v>
          </cell>
          <cell r="Z2139">
            <v>497.18376792637014</v>
          </cell>
          <cell r="AA2139">
            <v>533.21670849071711</v>
          </cell>
          <cell r="AB2139">
            <v>550.28983254496848</v>
          </cell>
          <cell r="AC2139">
            <v>664.87798762549869</v>
          </cell>
          <cell r="AD2139">
            <v>24.650048499927514</v>
          </cell>
          <cell r="AE2139">
            <v>27.858941783375425</v>
          </cell>
          <cell r="AF2139">
            <v>27.381524104178734</v>
          </cell>
          <cell r="AG2139">
            <v>25.573889040840747</v>
          </cell>
          <cell r="AH2139">
            <v>22.032477207260598</v>
          </cell>
        </row>
        <row r="2140">
          <cell r="B2140">
            <v>4483</v>
          </cell>
          <cell r="C2140" t="str">
            <v>MO</v>
          </cell>
          <cell r="D2140" t="str">
            <v>Municipal</v>
          </cell>
          <cell r="E2140">
            <v>7.9233342982105992E-3</v>
          </cell>
          <cell r="F2140">
            <v>0</v>
          </cell>
          <cell r="G2140">
            <v>0</v>
          </cell>
          <cell r="H2140">
            <v>1681.1261846718226</v>
          </cell>
          <cell r="I2140">
            <v>11.608880937499999</v>
          </cell>
          <cell r="J2140">
            <v>0</v>
          </cell>
          <cell r="K2140">
            <v>0</v>
          </cell>
          <cell r="L2140">
            <v>0</v>
          </cell>
          <cell r="M2140">
            <v>0</v>
          </cell>
          <cell r="N2140">
            <v>1.3220783354262576E-2</v>
          </cell>
          <cell r="O2140">
            <v>9258.7403388004695</v>
          </cell>
          <cell r="P2140">
            <v>25391.915036421975</v>
          </cell>
          <cell r="Q2140">
            <v>40300.245089148288</v>
          </cell>
          <cell r="R2140">
            <v>50475.803694332149</v>
          </cell>
          <cell r="S2140">
            <v>115868.73691813351</v>
          </cell>
          <cell r="T2140">
            <v>1643.1566760809399</v>
          </cell>
          <cell r="U2140">
            <v>1668.6858427984273</v>
          </cell>
          <cell r="V2140">
            <v>1694.171552246095</v>
          </cell>
          <cell r="W2140">
            <v>1685.3581469437581</v>
          </cell>
          <cell r="X2140">
            <v>1746.9654551506121</v>
          </cell>
          <cell r="Y2140">
            <v>476.00653602675197</v>
          </cell>
          <cell r="Z2140">
            <v>497.18376792637014</v>
          </cell>
          <cell r="AA2140">
            <v>533.21670849071711</v>
          </cell>
          <cell r="AB2140">
            <v>550.28983254496848</v>
          </cell>
          <cell r="AC2140">
            <v>664.87798762549869</v>
          </cell>
          <cell r="AD2140">
            <v>24.650048499927514</v>
          </cell>
          <cell r="AE2140">
            <v>27.858941783375425</v>
          </cell>
          <cell r="AF2140">
            <v>27.381524104178734</v>
          </cell>
          <cell r="AG2140">
            <v>25.573889040840747</v>
          </cell>
          <cell r="AH2140">
            <v>22.032477207260598</v>
          </cell>
        </row>
        <row r="2141">
          <cell r="B2141">
            <v>4608</v>
          </cell>
          <cell r="C2141" t="str">
            <v>MO</v>
          </cell>
          <cell r="D2141" t="str">
            <v>Municipal</v>
          </cell>
          <cell r="E2141">
            <v>7.9233342982105992E-3</v>
          </cell>
          <cell r="F2141">
            <v>0</v>
          </cell>
          <cell r="G2141">
            <v>0</v>
          </cell>
          <cell r="H2141">
            <v>1681.1261846718226</v>
          </cell>
          <cell r="I2141">
            <v>11.608880937499999</v>
          </cell>
          <cell r="J2141">
            <v>0</v>
          </cell>
          <cell r="K2141">
            <v>0</v>
          </cell>
          <cell r="L2141">
            <v>0</v>
          </cell>
          <cell r="M2141">
            <v>0</v>
          </cell>
          <cell r="N2141">
            <v>1.3220783354262576E-2</v>
          </cell>
          <cell r="O2141">
            <v>9258.7403388004695</v>
          </cell>
          <cell r="P2141">
            <v>25391.915036421975</v>
          </cell>
          <cell r="Q2141">
            <v>40300.245089148288</v>
          </cell>
          <cell r="R2141">
            <v>50475.803694332149</v>
          </cell>
          <cell r="S2141">
            <v>115868.73691813351</v>
          </cell>
          <cell r="T2141">
            <v>1643.1566760809399</v>
          </cell>
          <cell r="U2141">
            <v>1668.6858427984273</v>
          </cell>
          <cell r="V2141">
            <v>1694.171552246095</v>
          </cell>
          <cell r="W2141">
            <v>1685.3581469437581</v>
          </cell>
          <cell r="X2141">
            <v>1746.9654551506121</v>
          </cell>
          <cell r="Y2141">
            <v>476.00653602675197</v>
          </cell>
          <cell r="Z2141">
            <v>497.18376792637014</v>
          </cell>
          <cell r="AA2141">
            <v>533.21670849071711</v>
          </cell>
          <cell r="AB2141">
            <v>550.28983254496848</v>
          </cell>
          <cell r="AC2141">
            <v>664.87798762549869</v>
          </cell>
          <cell r="AD2141">
            <v>24.650048499927514</v>
          </cell>
          <cell r="AE2141">
            <v>27.858941783375425</v>
          </cell>
          <cell r="AF2141">
            <v>27.381524104178734</v>
          </cell>
          <cell r="AG2141">
            <v>25.573889040840747</v>
          </cell>
          <cell r="AH2141">
            <v>22.032477207260598</v>
          </cell>
        </row>
        <row r="2142">
          <cell r="B2142">
            <v>5583</v>
          </cell>
          <cell r="C2142" t="str">
            <v>MO</v>
          </cell>
          <cell r="D2142" t="str">
            <v>Municipal</v>
          </cell>
          <cell r="E2142">
            <v>7.9233342982105992E-3</v>
          </cell>
          <cell r="F2142">
            <v>0</v>
          </cell>
          <cell r="G2142">
            <v>0</v>
          </cell>
          <cell r="H2142">
            <v>1681.1261846718226</v>
          </cell>
          <cell r="I2142">
            <v>11.608880937499999</v>
          </cell>
          <cell r="J2142">
            <v>0</v>
          </cell>
          <cell r="K2142">
            <v>0</v>
          </cell>
          <cell r="L2142">
            <v>0</v>
          </cell>
          <cell r="M2142">
            <v>0</v>
          </cell>
          <cell r="N2142">
            <v>1.3220783354262576E-2</v>
          </cell>
          <cell r="O2142">
            <v>9258.7403388004695</v>
          </cell>
          <cell r="P2142">
            <v>25391.915036421975</v>
          </cell>
          <cell r="Q2142">
            <v>40300.245089148288</v>
          </cell>
          <cell r="R2142">
            <v>50475.803694332149</v>
          </cell>
          <cell r="S2142">
            <v>115868.73691813351</v>
          </cell>
          <cell r="T2142">
            <v>1643.1566760809399</v>
          </cell>
          <cell r="U2142">
            <v>1668.6858427984273</v>
          </cell>
          <cell r="V2142">
            <v>1694.171552246095</v>
          </cell>
          <cell r="W2142">
            <v>1685.3581469437581</v>
          </cell>
          <cell r="X2142">
            <v>1746.9654551506121</v>
          </cell>
          <cell r="Y2142">
            <v>476.00653602675197</v>
          </cell>
          <cell r="Z2142">
            <v>497.18376792637014</v>
          </cell>
          <cell r="AA2142">
            <v>533.21670849071711</v>
          </cell>
          <cell r="AB2142">
            <v>550.28983254496848</v>
          </cell>
          <cell r="AC2142">
            <v>664.87798762549869</v>
          </cell>
          <cell r="AD2142">
            <v>24.650048499927514</v>
          </cell>
          <cell r="AE2142">
            <v>27.858941783375425</v>
          </cell>
          <cell r="AF2142">
            <v>27.381524104178734</v>
          </cell>
          <cell r="AG2142">
            <v>25.573889040840747</v>
          </cell>
          <cell r="AH2142">
            <v>22.032477207260598</v>
          </cell>
        </row>
        <row r="2143">
          <cell r="B2143">
            <v>5686</v>
          </cell>
          <cell r="C2143" t="str">
            <v>MO</v>
          </cell>
          <cell r="D2143" t="str">
            <v>Municipal</v>
          </cell>
          <cell r="E2143">
            <v>7.9233342982105992E-3</v>
          </cell>
          <cell r="F2143">
            <v>0</v>
          </cell>
          <cell r="G2143">
            <v>0</v>
          </cell>
          <cell r="H2143">
            <v>1681.1261846718226</v>
          </cell>
          <cell r="I2143">
            <v>11.608880937499999</v>
          </cell>
          <cell r="J2143">
            <v>0</v>
          </cell>
          <cell r="K2143">
            <v>0</v>
          </cell>
          <cell r="L2143">
            <v>0</v>
          </cell>
          <cell r="M2143">
            <v>0</v>
          </cell>
          <cell r="N2143">
            <v>1.3220783354262576E-2</v>
          </cell>
          <cell r="O2143">
            <v>9258.7403388004695</v>
          </cell>
          <cell r="P2143">
            <v>25391.915036421975</v>
          </cell>
          <cell r="Q2143">
            <v>40300.245089148288</v>
          </cell>
          <cell r="R2143">
            <v>50475.803694332149</v>
          </cell>
          <cell r="S2143">
            <v>115868.73691813351</v>
          </cell>
          <cell r="T2143">
            <v>1643.1566760809399</v>
          </cell>
          <cell r="U2143">
            <v>1668.6858427984273</v>
          </cell>
          <cell r="V2143">
            <v>1694.171552246095</v>
          </cell>
          <cell r="W2143">
            <v>1685.3581469437581</v>
          </cell>
          <cell r="X2143">
            <v>1746.9654551506121</v>
          </cell>
          <cell r="Y2143">
            <v>476.00653602675197</v>
          </cell>
          <cell r="Z2143">
            <v>497.18376792637014</v>
          </cell>
          <cell r="AA2143">
            <v>533.21670849071711</v>
          </cell>
          <cell r="AB2143">
            <v>550.28983254496848</v>
          </cell>
          <cell r="AC2143">
            <v>664.87798762549869</v>
          </cell>
          <cell r="AD2143">
            <v>24.650048499927514</v>
          </cell>
          <cell r="AE2143">
            <v>27.858941783375425</v>
          </cell>
          <cell r="AF2143">
            <v>27.381524104178734</v>
          </cell>
          <cell r="AG2143">
            <v>25.573889040840747</v>
          </cell>
          <cell r="AH2143">
            <v>22.032477207260598</v>
          </cell>
        </row>
        <row r="2144">
          <cell r="B2144">
            <v>6205</v>
          </cell>
          <cell r="C2144" t="str">
            <v>MO</v>
          </cell>
          <cell r="D2144" t="str">
            <v>Municipal</v>
          </cell>
          <cell r="E2144">
            <v>7.9233342982105992E-3</v>
          </cell>
          <cell r="F2144">
            <v>1</v>
          </cell>
          <cell r="G2144">
            <v>12733.675937122129</v>
          </cell>
          <cell r="H2144">
            <v>12733.675937122129</v>
          </cell>
          <cell r="I2144">
            <v>11.608880937499999</v>
          </cell>
          <cell r="J2144">
            <v>8414.7999999999993</v>
          </cell>
          <cell r="K2144">
            <v>84246</v>
          </cell>
          <cell r="L2144">
            <v>6616</v>
          </cell>
          <cell r="M2144">
            <v>8.8943661712247463E-2</v>
          </cell>
          <cell r="N2144">
            <v>8.8943661712247463E-2</v>
          </cell>
          <cell r="O2144">
            <v>9258.7403388004695</v>
          </cell>
          <cell r="P2144">
            <v>25391.915036421975</v>
          </cell>
          <cell r="Q2144">
            <v>40300.245089148288</v>
          </cell>
          <cell r="R2144">
            <v>50475.803694332149</v>
          </cell>
          <cell r="S2144">
            <v>115868.73691813351</v>
          </cell>
          <cell r="T2144">
            <v>1643.1566760809399</v>
          </cell>
          <cell r="U2144">
            <v>1668.6858427984273</v>
          </cell>
          <cell r="V2144">
            <v>1694.171552246095</v>
          </cell>
          <cell r="W2144">
            <v>1685.3581469437581</v>
          </cell>
          <cell r="X2144">
            <v>1746.9654551506121</v>
          </cell>
          <cell r="Y2144">
            <v>476.00653602675197</v>
          </cell>
          <cell r="Z2144">
            <v>497.18376792637014</v>
          </cell>
          <cell r="AA2144">
            <v>533.21670849071711</v>
          </cell>
          <cell r="AB2144">
            <v>550.28983254496848</v>
          </cell>
          <cell r="AC2144">
            <v>664.87798762549869</v>
          </cell>
          <cell r="AD2144">
            <v>24.650048499927514</v>
          </cell>
          <cell r="AE2144">
            <v>27.858941783375425</v>
          </cell>
          <cell r="AF2144">
            <v>27.381524104178734</v>
          </cell>
          <cell r="AG2144">
            <v>25.573889040840747</v>
          </cell>
          <cell r="AH2144">
            <v>22.032477207260598</v>
          </cell>
        </row>
        <row r="2145">
          <cell r="B2145">
            <v>6231</v>
          </cell>
          <cell r="C2145" t="str">
            <v>MO</v>
          </cell>
          <cell r="D2145" t="str">
            <v>Municipal</v>
          </cell>
          <cell r="E2145">
            <v>7.9233342982105992E-3</v>
          </cell>
          <cell r="F2145">
            <v>0</v>
          </cell>
          <cell r="G2145">
            <v>0</v>
          </cell>
          <cell r="H2145">
            <v>1681.1261846718226</v>
          </cell>
          <cell r="I2145">
            <v>11.608880937499999</v>
          </cell>
          <cell r="J2145">
            <v>0</v>
          </cell>
          <cell r="K2145">
            <v>0</v>
          </cell>
          <cell r="L2145">
            <v>0</v>
          </cell>
          <cell r="M2145">
            <v>0</v>
          </cell>
          <cell r="N2145">
            <v>1.3220783354262576E-2</v>
          </cell>
          <cell r="O2145">
            <v>9258.7403388004695</v>
          </cell>
          <cell r="P2145">
            <v>25391.915036421975</v>
          </cell>
          <cell r="Q2145">
            <v>40300.245089148288</v>
          </cell>
          <cell r="R2145">
            <v>50475.803694332149</v>
          </cell>
          <cell r="S2145">
            <v>115868.73691813351</v>
          </cell>
          <cell r="T2145">
            <v>1643.1566760809399</v>
          </cell>
          <cell r="U2145">
            <v>1668.6858427984273</v>
          </cell>
          <cell r="V2145">
            <v>1694.171552246095</v>
          </cell>
          <cell r="W2145">
            <v>1685.3581469437581</v>
          </cell>
          <cell r="X2145">
            <v>1746.9654551506121</v>
          </cell>
          <cell r="Y2145">
            <v>476.00653602675197</v>
          </cell>
          <cell r="Z2145">
            <v>497.18376792637014</v>
          </cell>
          <cell r="AA2145">
            <v>533.21670849071711</v>
          </cell>
          <cell r="AB2145">
            <v>550.28983254496848</v>
          </cell>
          <cell r="AC2145">
            <v>664.87798762549869</v>
          </cell>
          <cell r="AD2145">
            <v>24.650048499927514</v>
          </cell>
          <cell r="AE2145">
            <v>27.858941783375425</v>
          </cell>
          <cell r="AF2145">
            <v>27.381524104178734</v>
          </cell>
          <cell r="AG2145">
            <v>25.573889040840747</v>
          </cell>
          <cell r="AH2145">
            <v>22.032477207260598</v>
          </cell>
        </row>
        <row r="2146">
          <cell r="B2146">
            <v>6761</v>
          </cell>
          <cell r="C2146" t="str">
            <v>MO</v>
          </cell>
          <cell r="D2146" t="str">
            <v>Municipal</v>
          </cell>
          <cell r="E2146">
            <v>7.9233342982105992E-3</v>
          </cell>
          <cell r="F2146">
            <v>0</v>
          </cell>
          <cell r="G2146">
            <v>0</v>
          </cell>
          <cell r="H2146">
            <v>1681.1261846718226</v>
          </cell>
          <cell r="I2146">
            <v>11.608880937499999</v>
          </cell>
          <cell r="J2146">
            <v>0</v>
          </cell>
          <cell r="K2146">
            <v>0</v>
          </cell>
          <cell r="L2146">
            <v>0</v>
          </cell>
          <cell r="M2146">
            <v>0</v>
          </cell>
          <cell r="N2146">
            <v>1.3220783354262576E-2</v>
          </cell>
          <cell r="O2146">
            <v>9258.7403388004695</v>
          </cell>
          <cell r="P2146">
            <v>25391.915036421975</v>
          </cell>
          <cell r="Q2146">
            <v>40300.245089148288</v>
          </cell>
          <cell r="R2146">
            <v>50475.803694332149</v>
          </cell>
          <cell r="S2146">
            <v>115868.73691813351</v>
          </cell>
          <cell r="T2146">
            <v>1643.1566760809399</v>
          </cell>
          <cell r="U2146">
            <v>1668.6858427984273</v>
          </cell>
          <cell r="V2146">
            <v>1694.171552246095</v>
          </cell>
          <cell r="W2146">
            <v>1685.3581469437581</v>
          </cell>
          <cell r="X2146">
            <v>1746.9654551506121</v>
          </cell>
          <cell r="Y2146">
            <v>476.00653602675197</v>
          </cell>
          <cell r="Z2146">
            <v>497.18376792637014</v>
          </cell>
          <cell r="AA2146">
            <v>533.21670849071711</v>
          </cell>
          <cell r="AB2146">
            <v>550.28983254496848</v>
          </cell>
          <cell r="AC2146">
            <v>664.87798762549869</v>
          </cell>
          <cell r="AD2146">
            <v>24.650048499927514</v>
          </cell>
          <cell r="AE2146">
            <v>27.858941783375425</v>
          </cell>
          <cell r="AF2146">
            <v>27.381524104178734</v>
          </cell>
          <cell r="AG2146">
            <v>25.573889040840747</v>
          </cell>
          <cell r="AH2146">
            <v>22.032477207260598</v>
          </cell>
        </row>
        <row r="2147">
          <cell r="B2147">
            <v>6839</v>
          </cell>
          <cell r="C2147" t="str">
            <v>MO</v>
          </cell>
          <cell r="D2147" t="str">
            <v>Municipal</v>
          </cell>
          <cell r="E2147">
            <v>7.9233342982105992E-3</v>
          </cell>
          <cell r="F2147">
            <v>0</v>
          </cell>
          <cell r="G2147">
            <v>0</v>
          </cell>
          <cell r="H2147">
            <v>1681.1261846718226</v>
          </cell>
          <cell r="I2147">
            <v>11.608880937499999</v>
          </cell>
          <cell r="J2147">
            <v>0</v>
          </cell>
          <cell r="K2147">
            <v>0</v>
          </cell>
          <cell r="L2147">
            <v>0</v>
          </cell>
          <cell r="M2147">
            <v>0</v>
          </cell>
          <cell r="N2147">
            <v>1.3220783354262576E-2</v>
          </cell>
          <cell r="O2147">
            <v>9258.7403388004695</v>
          </cell>
          <cell r="P2147">
            <v>25391.915036421975</v>
          </cell>
          <cell r="Q2147">
            <v>40300.245089148288</v>
          </cell>
          <cell r="R2147">
            <v>50475.803694332149</v>
          </cell>
          <cell r="S2147">
            <v>115868.73691813351</v>
          </cell>
          <cell r="T2147">
            <v>1643.1566760809399</v>
          </cell>
          <cell r="U2147">
            <v>1668.6858427984273</v>
          </cell>
          <cell r="V2147">
            <v>1694.171552246095</v>
          </cell>
          <cell r="W2147">
            <v>1685.3581469437581</v>
          </cell>
          <cell r="X2147">
            <v>1746.9654551506121</v>
          </cell>
          <cell r="Y2147">
            <v>476.00653602675197</v>
          </cell>
          <cell r="Z2147">
            <v>497.18376792637014</v>
          </cell>
          <cell r="AA2147">
            <v>533.21670849071711</v>
          </cell>
          <cell r="AB2147">
            <v>550.28983254496848</v>
          </cell>
          <cell r="AC2147">
            <v>664.87798762549869</v>
          </cell>
          <cell r="AD2147">
            <v>24.650048499927514</v>
          </cell>
          <cell r="AE2147">
            <v>27.858941783375425</v>
          </cell>
          <cell r="AF2147">
            <v>27.381524104178734</v>
          </cell>
          <cell r="AG2147">
            <v>25.573889040840747</v>
          </cell>
          <cell r="AH2147">
            <v>22.032477207260598</v>
          </cell>
        </row>
        <row r="2148">
          <cell r="B2148">
            <v>6924</v>
          </cell>
          <cell r="C2148" t="str">
            <v>MO</v>
          </cell>
          <cell r="D2148" t="str">
            <v>Municipal</v>
          </cell>
          <cell r="E2148">
            <v>7.9233342982105992E-3</v>
          </cell>
          <cell r="F2148">
            <v>0</v>
          </cell>
          <cell r="G2148">
            <v>0</v>
          </cell>
          <cell r="H2148">
            <v>1681.1261846718226</v>
          </cell>
          <cell r="I2148">
            <v>11.608880937499999</v>
          </cell>
          <cell r="J2148">
            <v>0</v>
          </cell>
          <cell r="K2148">
            <v>0</v>
          </cell>
          <cell r="L2148">
            <v>0</v>
          </cell>
          <cell r="M2148">
            <v>0</v>
          </cell>
          <cell r="N2148">
            <v>1.3220783354262576E-2</v>
          </cell>
          <cell r="O2148">
            <v>9258.7403388004695</v>
          </cell>
          <cell r="P2148">
            <v>25391.915036421975</v>
          </cell>
          <cell r="Q2148">
            <v>40300.245089148288</v>
          </cell>
          <cell r="R2148">
            <v>50475.803694332149</v>
          </cell>
          <cell r="S2148">
            <v>115868.73691813351</v>
          </cell>
          <cell r="T2148">
            <v>1643.1566760809399</v>
          </cell>
          <cell r="U2148">
            <v>1668.6858427984273</v>
          </cell>
          <cell r="V2148">
            <v>1694.171552246095</v>
          </cell>
          <cell r="W2148">
            <v>1685.3581469437581</v>
          </cell>
          <cell r="X2148">
            <v>1746.9654551506121</v>
          </cell>
          <cell r="Y2148">
            <v>476.00653602675197</v>
          </cell>
          <cell r="Z2148">
            <v>497.18376792637014</v>
          </cell>
          <cell r="AA2148">
            <v>533.21670849071711</v>
          </cell>
          <cell r="AB2148">
            <v>550.28983254496848</v>
          </cell>
          <cell r="AC2148">
            <v>664.87798762549869</v>
          </cell>
          <cell r="AD2148">
            <v>24.650048499927514</v>
          </cell>
          <cell r="AE2148">
            <v>27.858941783375425</v>
          </cell>
          <cell r="AF2148">
            <v>27.381524104178734</v>
          </cell>
          <cell r="AG2148">
            <v>25.573889040840747</v>
          </cell>
          <cell r="AH2148">
            <v>22.032477207260598</v>
          </cell>
        </row>
        <row r="2149">
          <cell r="B2149">
            <v>6896</v>
          </cell>
          <cell r="C2149" t="str">
            <v>MO</v>
          </cell>
          <cell r="D2149" t="str">
            <v>Municipal</v>
          </cell>
          <cell r="E2149">
            <v>7.9233342982105992E-3</v>
          </cell>
          <cell r="F2149">
            <v>0</v>
          </cell>
          <cell r="G2149">
            <v>0</v>
          </cell>
          <cell r="H2149">
            <v>1681.1261846718226</v>
          </cell>
          <cell r="I2149">
            <v>11.608880937499999</v>
          </cell>
          <cell r="J2149">
            <v>0</v>
          </cell>
          <cell r="K2149">
            <v>0</v>
          </cell>
          <cell r="L2149">
            <v>0</v>
          </cell>
          <cell r="M2149">
            <v>0</v>
          </cell>
          <cell r="N2149">
            <v>1.3220783354262576E-2</v>
          </cell>
          <cell r="O2149">
            <v>9258.7403388004695</v>
          </cell>
          <cell r="P2149">
            <v>25391.915036421975</v>
          </cell>
          <cell r="Q2149">
            <v>40300.245089148288</v>
          </cell>
          <cell r="R2149">
            <v>50475.803694332149</v>
          </cell>
          <cell r="S2149">
            <v>115868.73691813351</v>
          </cell>
          <cell r="T2149">
            <v>1643.1566760809399</v>
          </cell>
          <cell r="U2149">
            <v>1668.6858427984273</v>
          </cell>
          <cell r="V2149">
            <v>1694.171552246095</v>
          </cell>
          <cell r="W2149">
            <v>1685.3581469437581</v>
          </cell>
          <cell r="X2149">
            <v>1746.9654551506121</v>
          </cell>
          <cell r="Y2149">
            <v>476.00653602675197</v>
          </cell>
          <cell r="Z2149">
            <v>497.18376792637014</v>
          </cell>
          <cell r="AA2149">
            <v>533.21670849071711</v>
          </cell>
          <cell r="AB2149">
            <v>550.28983254496848</v>
          </cell>
          <cell r="AC2149">
            <v>664.87798762549869</v>
          </cell>
          <cell r="AD2149">
            <v>24.650048499927514</v>
          </cell>
          <cell r="AE2149">
            <v>27.858941783375425</v>
          </cell>
          <cell r="AF2149">
            <v>27.381524104178734</v>
          </cell>
          <cell r="AG2149">
            <v>25.573889040840747</v>
          </cell>
          <cell r="AH2149">
            <v>22.032477207260598</v>
          </cell>
        </row>
        <row r="2150">
          <cell r="B2150">
            <v>7200</v>
          </cell>
          <cell r="C2150" t="str">
            <v>MO</v>
          </cell>
          <cell r="D2150" t="str">
            <v>Municipal</v>
          </cell>
          <cell r="E2150">
            <v>7.9233342982105992E-3</v>
          </cell>
          <cell r="F2150">
            <v>0</v>
          </cell>
          <cell r="G2150">
            <v>0</v>
          </cell>
          <cell r="H2150">
            <v>1681.1261846718226</v>
          </cell>
          <cell r="I2150">
            <v>11.608880937499999</v>
          </cell>
          <cell r="J2150">
            <v>0</v>
          </cell>
          <cell r="K2150">
            <v>0</v>
          </cell>
          <cell r="L2150">
            <v>0</v>
          </cell>
          <cell r="M2150">
            <v>0</v>
          </cell>
          <cell r="N2150">
            <v>1.3220783354262576E-2</v>
          </cell>
          <cell r="O2150">
            <v>9258.7403388004695</v>
          </cell>
          <cell r="P2150">
            <v>25391.915036421975</v>
          </cell>
          <cell r="Q2150">
            <v>40300.245089148288</v>
          </cell>
          <cell r="R2150">
            <v>50475.803694332149</v>
          </cell>
          <cell r="S2150">
            <v>115868.73691813351</v>
          </cell>
          <cell r="T2150">
            <v>1643.1566760809399</v>
          </cell>
          <cell r="U2150">
            <v>1668.6858427984273</v>
          </cell>
          <cell r="V2150">
            <v>1694.171552246095</v>
          </cell>
          <cell r="W2150">
            <v>1685.3581469437581</v>
          </cell>
          <cell r="X2150">
            <v>1746.9654551506121</v>
          </cell>
          <cell r="Y2150">
            <v>476.00653602675197</v>
          </cell>
          <cell r="Z2150">
            <v>497.18376792637014</v>
          </cell>
          <cell r="AA2150">
            <v>533.21670849071711</v>
          </cell>
          <cell r="AB2150">
            <v>550.28983254496848</v>
          </cell>
          <cell r="AC2150">
            <v>664.87798762549869</v>
          </cell>
          <cell r="AD2150">
            <v>24.650048499927514</v>
          </cell>
          <cell r="AE2150">
            <v>27.858941783375425</v>
          </cell>
          <cell r="AF2150">
            <v>27.381524104178734</v>
          </cell>
          <cell r="AG2150">
            <v>25.573889040840747</v>
          </cell>
          <cell r="AH2150">
            <v>22.032477207260598</v>
          </cell>
        </row>
        <row r="2151">
          <cell r="B2151">
            <v>8055</v>
          </cell>
          <cell r="C2151" t="str">
            <v>MO</v>
          </cell>
          <cell r="D2151" t="str">
            <v>Municipal</v>
          </cell>
          <cell r="E2151">
            <v>7.9233342982105992E-3</v>
          </cell>
          <cell r="F2151">
            <v>1</v>
          </cell>
          <cell r="G2151">
            <v>10139.589905362776</v>
          </cell>
          <cell r="H2151">
            <v>10139.589905362776</v>
          </cell>
          <cell r="I2151">
            <v>11.608880937499999</v>
          </cell>
          <cell r="J2151">
            <v>8837.4</v>
          </cell>
          <cell r="K2151">
            <v>77142</v>
          </cell>
          <cell r="L2151">
            <v>7608</v>
          </cell>
          <cell r="M2151">
            <v>0.10082128549856111</v>
          </cell>
          <cell r="N2151">
            <v>0.10082128549856111</v>
          </cell>
          <cell r="O2151">
            <v>9258.7403388004695</v>
          </cell>
          <cell r="P2151">
            <v>25391.915036421975</v>
          </cell>
          <cell r="Q2151">
            <v>40300.245089148288</v>
          </cell>
          <cell r="R2151">
            <v>50475.803694332149</v>
          </cell>
          <cell r="S2151">
            <v>115868.73691813351</v>
          </cell>
          <cell r="T2151">
            <v>1643.1566760809399</v>
          </cell>
          <cell r="U2151">
            <v>1668.6858427984273</v>
          </cell>
          <cell r="V2151">
            <v>1694.171552246095</v>
          </cell>
          <cell r="W2151">
            <v>1685.3581469437581</v>
          </cell>
          <cell r="X2151">
            <v>1746.9654551506121</v>
          </cell>
          <cell r="Y2151">
            <v>476.00653602675197</v>
          </cell>
          <cell r="Z2151">
            <v>497.18376792637014</v>
          </cell>
          <cell r="AA2151">
            <v>533.21670849071711</v>
          </cell>
          <cell r="AB2151">
            <v>550.28983254496848</v>
          </cell>
          <cell r="AC2151">
            <v>664.87798762549869</v>
          </cell>
          <cell r="AD2151">
            <v>24.650048499927514</v>
          </cell>
          <cell r="AE2151">
            <v>27.858941783375425</v>
          </cell>
          <cell r="AF2151">
            <v>27.381524104178734</v>
          </cell>
          <cell r="AG2151">
            <v>25.573889040840747</v>
          </cell>
          <cell r="AH2151">
            <v>22.032477207260598</v>
          </cell>
        </row>
        <row r="2152">
          <cell r="B2152">
            <v>8199</v>
          </cell>
          <cell r="C2152" t="str">
            <v>MO</v>
          </cell>
          <cell r="D2152" t="str">
            <v>Municipal</v>
          </cell>
          <cell r="E2152">
            <v>7.9233342982105992E-3</v>
          </cell>
          <cell r="F2152">
            <v>0</v>
          </cell>
          <cell r="G2152">
            <v>0</v>
          </cell>
          <cell r="H2152">
            <v>1681.1261846718226</v>
          </cell>
          <cell r="I2152">
            <v>11.608880937499999</v>
          </cell>
          <cell r="J2152">
            <v>0</v>
          </cell>
          <cell r="K2152">
            <v>0</v>
          </cell>
          <cell r="L2152">
            <v>0</v>
          </cell>
          <cell r="M2152">
            <v>0</v>
          </cell>
          <cell r="N2152">
            <v>1.3220783354262576E-2</v>
          </cell>
          <cell r="O2152">
            <v>9258.7403388004695</v>
          </cell>
          <cell r="P2152">
            <v>25391.915036421975</v>
          </cell>
          <cell r="Q2152">
            <v>40300.245089148288</v>
          </cell>
          <cell r="R2152">
            <v>50475.803694332149</v>
          </cell>
          <cell r="S2152">
            <v>115868.73691813351</v>
          </cell>
          <cell r="T2152">
            <v>1643.1566760809399</v>
          </cell>
          <cell r="U2152">
            <v>1668.6858427984273</v>
          </cell>
          <cell r="V2152">
            <v>1694.171552246095</v>
          </cell>
          <cell r="W2152">
            <v>1685.3581469437581</v>
          </cell>
          <cell r="X2152">
            <v>1746.9654551506121</v>
          </cell>
          <cell r="Y2152">
            <v>476.00653602675197</v>
          </cell>
          <cell r="Z2152">
            <v>497.18376792637014</v>
          </cell>
          <cell r="AA2152">
            <v>533.21670849071711</v>
          </cell>
          <cell r="AB2152">
            <v>550.28983254496848</v>
          </cell>
          <cell r="AC2152">
            <v>664.87798762549869</v>
          </cell>
          <cell r="AD2152">
            <v>24.650048499927514</v>
          </cell>
          <cell r="AE2152">
            <v>27.858941783375425</v>
          </cell>
          <cell r="AF2152">
            <v>27.381524104178734</v>
          </cell>
          <cell r="AG2152">
            <v>25.573889040840747</v>
          </cell>
          <cell r="AH2152">
            <v>22.032477207260598</v>
          </cell>
        </row>
        <row r="2153">
          <cell r="B2153">
            <v>8493</v>
          </cell>
          <cell r="C2153" t="str">
            <v>MO</v>
          </cell>
          <cell r="D2153" t="str">
            <v>Municipal</v>
          </cell>
          <cell r="E2153">
            <v>7.9233342982105992E-3</v>
          </cell>
          <cell r="F2153">
            <v>0</v>
          </cell>
          <cell r="G2153">
            <v>0</v>
          </cell>
          <cell r="H2153">
            <v>1681.1261846718226</v>
          </cell>
          <cell r="I2153">
            <v>11.608880937499999</v>
          </cell>
          <cell r="J2153">
            <v>0</v>
          </cell>
          <cell r="K2153">
            <v>0</v>
          </cell>
          <cell r="L2153">
            <v>0</v>
          </cell>
          <cell r="M2153">
            <v>0</v>
          </cell>
          <cell r="N2153">
            <v>1.3220783354262576E-2</v>
          </cell>
          <cell r="O2153">
            <v>9258.7403388004695</v>
          </cell>
          <cell r="P2153">
            <v>25391.915036421975</v>
          </cell>
          <cell r="Q2153">
            <v>40300.245089148288</v>
          </cell>
          <cell r="R2153">
            <v>50475.803694332149</v>
          </cell>
          <cell r="S2153">
            <v>115868.73691813351</v>
          </cell>
          <cell r="T2153">
            <v>1643.1566760809399</v>
          </cell>
          <cell r="U2153">
            <v>1668.6858427984273</v>
          </cell>
          <cell r="V2153">
            <v>1694.171552246095</v>
          </cell>
          <cell r="W2153">
            <v>1685.3581469437581</v>
          </cell>
          <cell r="X2153">
            <v>1746.9654551506121</v>
          </cell>
          <cell r="Y2153">
            <v>476.00653602675197</v>
          </cell>
          <cell r="Z2153">
            <v>497.18376792637014</v>
          </cell>
          <cell r="AA2153">
            <v>533.21670849071711</v>
          </cell>
          <cell r="AB2153">
            <v>550.28983254496848</v>
          </cell>
          <cell r="AC2153">
            <v>664.87798762549869</v>
          </cell>
          <cell r="AD2153">
            <v>24.650048499927514</v>
          </cell>
          <cell r="AE2153">
            <v>27.858941783375425</v>
          </cell>
          <cell r="AF2153">
            <v>27.381524104178734</v>
          </cell>
          <cell r="AG2153">
            <v>25.573889040840747</v>
          </cell>
          <cell r="AH2153">
            <v>22.032477207260598</v>
          </cell>
        </row>
        <row r="2154">
          <cell r="B2154">
            <v>8567</v>
          </cell>
          <cell r="C2154" t="str">
            <v>MO</v>
          </cell>
          <cell r="D2154" t="str">
            <v>Municipal</v>
          </cell>
          <cell r="E2154">
            <v>7.9233342982105992E-3</v>
          </cell>
          <cell r="F2154">
            <v>0</v>
          </cell>
          <cell r="G2154">
            <v>0</v>
          </cell>
          <cell r="H2154">
            <v>1681.1261846718226</v>
          </cell>
          <cell r="I2154">
            <v>11.608880937499999</v>
          </cell>
          <cell r="J2154">
            <v>0</v>
          </cell>
          <cell r="K2154">
            <v>0</v>
          </cell>
          <cell r="L2154">
            <v>0</v>
          </cell>
          <cell r="M2154">
            <v>0</v>
          </cell>
          <cell r="N2154">
            <v>1.3220783354262576E-2</v>
          </cell>
          <cell r="O2154">
            <v>9258.7403388004695</v>
          </cell>
          <cell r="P2154">
            <v>25391.915036421975</v>
          </cell>
          <cell r="Q2154">
            <v>40300.245089148288</v>
          </cell>
          <cell r="R2154">
            <v>50475.803694332149</v>
          </cell>
          <cell r="S2154">
            <v>115868.73691813351</v>
          </cell>
          <cell r="T2154">
            <v>1643.1566760809399</v>
          </cell>
          <cell r="U2154">
            <v>1668.6858427984273</v>
          </cell>
          <cell r="V2154">
            <v>1694.171552246095</v>
          </cell>
          <cell r="W2154">
            <v>1685.3581469437581</v>
          </cell>
          <cell r="X2154">
            <v>1746.9654551506121</v>
          </cell>
          <cell r="Y2154">
            <v>476.00653602675197</v>
          </cell>
          <cell r="Z2154">
            <v>497.18376792637014</v>
          </cell>
          <cell r="AA2154">
            <v>533.21670849071711</v>
          </cell>
          <cell r="AB2154">
            <v>550.28983254496848</v>
          </cell>
          <cell r="AC2154">
            <v>664.87798762549869</v>
          </cell>
          <cell r="AD2154">
            <v>24.650048499927514</v>
          </cell>
          <cell r="AE2154">
            <v>27.858941783375425</v>
          </cell>
          <cell r="AF2154">
            <v>27.381524104178734</v>
          </cell>
          <cell r="AG2154">
            <v>25.573889040840747</v>
          </cell>
          <cell r="AH2154">
            <v>22.032477207260598</v>
          </cell>
        </row>
        <row r="2155">
          <cell r="B2155">
            <v>8896</v>
          </cell>
          <cell r="C2155" t="str">
            <v>MO</v>
          </cell>
          <cell r="D2155" t="str">
            <v>Municipal</v>
          </cell>
          <cell r="E2155">
            <v>7.9233342982105992E-3</v>
          </cell>
          <cell r="F2155">
            <v>0</v>
          </cell>
          <cell r="G2155">
            <v>0</v>
          </cell>
          <cell r="H2155">
            <v>1681.1261846718226</v>
          </cell>
          <cell r="I2155">
            <v>11.608880937499999</v>
          </cell>
          <cell r="J2155">
            <v>0</v>
          </cell>
          <cell r="K2155">
            <v>0</v>
          </cell>
          <cell r="L2155">
            <v>0</v>
          </cell>
          <cell r="M2155">
            <v>0</v>
          </cell>
          <cell r="N2155">
            <v>1.3220783354262576E-2</v>
          </cell>
          <cell r="O2155">
            <v>9258.7403388004695</v>
          </cell>
          <cell r="P2155">
            <v>25391.915036421975</v>
          </cell>
          <cell r="Q2155">
            <v>40300.245089148288</v>
          </cell>
          <cell r="R2155">
            <v>50475.803694332149</v>
          </cell>
          <cell r="S2155">
            <v>115868.73691813351</v>
          </cell>
          <cell r="T2155">
            <v>1643.1566760809399</v>
          </cell>
          <cell r="U2155">
            <v>1668.6858427984273</v>
          </cell>
          <cell r="V2155">
            <v>1694.171552246095</v>
          </cell>
          <cell r="W2155">
            <v>1685.3581469437581</v>
          </cell>
          <cell r="X2155">
            <v>1746.9654551506121</v>
          </cell>
          <cell r="Y2155">
            <v>476.00653602675197</v>
          </cell>
          <cell r="Z2155">
            <v>497.18376792637014</v>
          </cell>
          <cell r="AA2155">
            <v>533.21670849071711</v>
          </cell>
          <cell r="AB2155">
            <v>550.28983254496848</v>
          </cell>
          <cell r="AC2155">
            <v>664.87798762549869</v>
          </cell>
          <cell r="AD2155">
            <v>24.650048499927514</v>
          </cell>
          <cell r="AE2155">
            <v>27.858941783375425</v>
          </cell>
          <cell r="AF2155">
            <v>27.381524104178734</v>
          </cell>
          <cell r="AG2155">
            <v>25.573889040840747</v>
          </cell>
          <cell r="AH2155">
            <v>22.032477207260598</v>
          </cell>
        </row>
        <row r="2156">
          <cell r="B2156">
            <v>9025</v>
          </cell>
          <cell r="C2156" t="str">
            <v>MO</v>
          </cell>
          <cell r="D2156" t="str">
            <v>Municipal</v>
          </cell>
          <cell r="E2156">
            <v>7.9233342982105992E-3</v>
          </cell>
          <cell r="F2156">
            <v>0</v>
          </cell>
          <cell r="G2156">
            <v>0</v>
          </cell>
          <cell r="H2156">
            <v>1681.1261846718226</v>
          </cell>
          <cell r="I2156">
            <v>11.608880937499999</v>
          </cell>
          <cell r="J2156">
            <v>0</v>
          </cell>
          <cell r="K2156">
            <v>0</v>
          </cell>
          <cell r="L2156">
            <v>0</v>
          </cell>
          <cell r="M2156">
            <v>0</v>
          </cell>
          <cell r="N2156">
            <v>1.3220783354262576E-2</v>
          </cell>
          <cell r="O2156">
            <v>9258.7403388004695</v>
          </cell>
          <cell r="P2156">
            <v>25391.915036421975</v>
          </cell>
          <cell r="Q2156">
            <v>40300.245089148288</v>
          </cell>
          <cell r="R2156">
            <v>50475.803694332149</v>
          </cell>
          <cell r="S2156">
            <v>115868.73691813351</v>
          </cell>
          <cell r="T2156">
            <v>1643.1566760809399</v>
          </cell>
          <cell r="U2156">
            <v>1668.6858427984273</v>
          </cell>
          <cell r="V2156">
            <v>1694.171552246095</v>
          </cell>
          <cell r="W2156">
            <v>1685.3581469437581</v>
          </cell>
          <cell r="X2156">
            <v>1746.9654551506121</v>
          </cell>
          <cell r="Y2156">
            <v>476.00653602675197</v>
          </cell>
          <cell r="Z2156">
            <v>497.18376792637014</v>
          </cell>
          <cell r="AA2156">
            <v>533.21670849071711</v>
          </cell>
          <cell r="AB2156">
            <v>550.28983254496848</v>
          </cell>
          <cell r="AC2156">
            <v>664.87798762549869</v>
          </cell>
          <cell r="AD2156">
            <v>24.650048499927514</v>
          </cell>
          <cell r="AE2156">
            <v>27.858941783375425</v>
          </cell>
          <cell r="AF2156">
            <v>27.381524104178734</v>
          </cell>
          <cell r="AG2156">
            <v>25.573889040840747</v>
          </cell>
          <cell r="AH2156">
            <v>22.032477207260598</v>
          </cell>
        </row>
        <row r="2157">
          <cell r="B2157">
            <v>9231</v>
          </cell>
          <cell r="C2157" t="str">
            <v>MO</v>
          </cell>
          <cell r="D2157" t="str">
            <v>Municipal</v>
          </cell>
          <cell r="E2157">
            <v>0.23128146587050696</v>
          </cell>
          <cell r="F2157">
            <v>1</v>
          </cell>
          <cell r="G2157">
            <v>9131.9133308850523</v>
          </cell>
          <cell r="H2157">
            <v>9131.9133308850523</v>
          </cell>
          <cell r="I2157">
            <v>11.608880937499999</v>
          </cell>
          <cell r="J2157">
            <v>66221</v>
          </cell>
          <cell r="K2157">
            <v>497324</v>
          </cell>
          <cell r="L2157">
            <v>54460</v>
          </cell>
          <cell r="M2157">
            <v>0.11789972760157362</v>
          </cell>
          <cell r="N2157">
            <v>0.11789972760157362</v>
          </cell>
          <cell r="O2157">
            <v>9258.7403388004695</v>
          </cell>
          <cell r="P2157">
            <v>25391.915036421975</v>
          </cell>
          <cell r="Q2157">
            <v>40300.245089148288</v>
          </cell>
          <cell r="R2157">
            <v>50475.803694332149</v>
          </cell>
          <cell r="S2157">
            <v>115868.73691813351</v>
          </cell>
          <cell r="T2157">
            <v>1643.1566760809399</v>
          </cell>
          <cell r="U2157">
            <v>1668.6858427984273</v>
          </cell>
          <cell r="V2157">
            <v>1694.171552246095</v>
          </cell>
          <cell r="W2157">
            <v>1685.3581469437581</v>
          </cell>
          <cell r="X2157">
            <v>1746.9654551506121</v>
          </cell>
          <cell r="Y2157">
            <v>476.00653602675197</v>
          </cell>
          <cell r="Z2157">
            <v>497.18376792637014</v>
          </cell>
          <cell r="AA2157">
            <v>533.21670849071711</v>
          </cell>
          <cell r="AB2157">
            <v>550.28983254496848</v>
          </cell>
          <cell r="AC2157">
            <v>664.87798762549869</v>
          </cell>
          <cell r="AD2157">
            <v>24.650048499927514</v>
          </cell>
          <cell r="AE2157">
            <v>27.858941783375425</v>
          </cell>
          <cell r="AF2157">
            <v>27.381524104178734</v>
          </cell>
          <cell r="AG2157">
            <v>25.573889040840747</v>
          </cell>
          <cell r="AH2157">
            <v>22.032477207260598</v>
          </cell>
        </row>
        <row r="2158">
          <cell r="B2158">
            <v>9603</v>
          </cell>
          <cell r="C2158" t="str">
            <v>MO</v>
          </cell>
          <cell r="D2158" t="str">
            <v>Municipal</v>
          </cell>
          <cell r="E2158">
            <v>7.9233342982105992E-3</v>
          </cell>
          <cell r="F2158">
            <v>0</v>
          </cell>
          <cell r="G2158">
            <v>0</v>
          </cell>
          <cell r="H2158">
            <v>1681.1261846718226</v>
          </cell>
          <cell r="I2158">
            <v>11.608880937499999</v>
          </cell>
          <cell r="J2158">
            <v>0</v>
          </cell>
          <cell r="K2158">
            <v>0</v>
          </cell>
          <cell r="L2158">
            <v>0</v>
          </cell>
          <cell r="M2158">
            <v>0</v>
          </cell>
          <cell r="N2158">
            <v>1.3220783354262576E-2</v>
          </cell>
          <cell r="O2158">
            <v>9258.7403388004695</v>
          </cell>
          <cell r="P2158">
            <v>25391.915036421975</v>
          </cell>
          <cell r="Q2158">
            <v>40300.245089148288</v>
          </cell>
          <cell r="R2158">
            <v>50475.803694332149</v>
          </cell>
          <cell r="S2158">
            <v>115868.73691813351</v>
          </cell>
          <cell r="T2158">
            <v>1643.1566760809399</v>
          </cell>
          <cell r="U2158">
            <v>1668.6858427984273</v>
          </cell>
          <cell r="V2158">
            <v>1694.171552246095</v>
          </cell>
          <cell r="W2158">
            <v>1685.3581469437581</v>
          </cell>
          <cell r="X2158">
            <v>1746.9654551506121</v>
          </cell>
          <cell r="Y2158">
            <v>476.00653602675197</v>
          </cell>
          <cell r="Z2158">
            <v>497.18376792637014</v>
          </cell>
          <cell r="AA2158">
            <v>533.21670849071711</v>
          </cell>
          <cell r="AB2158">
            <v>550.28983254496848</v>
          </cell>
          <cell r="AC2158">
            <v>664.87798762549869</v>
          </cell>
          <cell r="AD2158">
            <v>24.650048499927514</v>
          </cell>
          <cell r="AE2158">
            <v>27.858941783375425</v>
          </cell>
          <cell r="AF2158">
            <v>27.381524104178734</v>
          </cell>
          <cell r="AG2158">
            <v>25.573889040840747</v>
          </cell>
          <cell r="AH2158">
            <v>22.032477207260598</v>
          </cell>
        </row>
        <row r="2159">
          <cell r="B2159">
            <v>9973</v>
          </cell>
          <cell r="C2159" t="str">
            <v>MO</v>
          </cell>
          <cell r="D2159" t="str">
            <v>Municipal</v>
          </cell>
          <cell r="E2159">
            <v>7.9233342982105992E-3</v>
          </cell>
          <cell r="F2159">
            <v>0</v>
          </cell>
          <cell r="G2159">
            <v>0</v>
          </cell>
          <cell r="H2159">
            <v>1681.1261846718226</v>
          </cell>
          <cell r="I2159">
            <v>11.608880937499999</v>
          </cell>
          <cell r="J2159">
            <v>0</v>
          </cell>
          <cell r="K2159">
            <v>0</v>
          </cell>
          <cell r="L2159">
            <v>0</v>
          </cell>
          <cell r="M2159">
            <v>0</v>
          </cell>
          <cell r="N2159">
            <v>1.3220783354262576E-2</v>
          </cell>
          <cell r="O2159">
            <v>9258.7403388004695</v>
          </cell>
          <cell r="P2159">
            <v>25391.915036421975</v>
          </cell>
          <cell r="Q2159">
            <v>40300.245089148288</v>
          </cell>
          <cell r="R2159">
            <v>50475.803694332149</v>
          </cell>
          <cell r="S2159">
            <v>115868.73691813351</v>
          </cell>
          <cell r="T2159">
            <v>1643.1566760809399</v>
          </cell>
          <cell r="U2159">
            <v>1668.6858427984273</v>
          </cell>
          <cell r="V2159">
            <v>1694.171552246095</v>
          </cell>
          <cell r="W2159">
            <v>1685.3581469437581</v>
          </cell>
          <cell r="X2159">
            <v>1746.9654551506121</v>
          </cell>
          <cell r="Y2159">
            <v>476.00653602675197</v>
          </cell>
          <cell r="Z2159">
            <v>497.18376792637014</v>
          </cell>
          <cell r="AA2159">
            <v>533.21670849071711</v>
          </cell>
          <cell r="AB2159">
            <v>550.28983254496848</v>
          </cell>
          <cell r="AC2159">
            <v>664.87798762549869</v>
          </cell>
          <cell r="AD2159">
            <v>24.650048499927514</v>
          </cell>
          <cell r="AE2159">
            <v>27.858941783375425</v>
          </cell>
          <cell r="AF2159">
            <v>27.381524104178734</v>
          </cell>
          <cell r="AG2159">
            <v>25.573889040840747</v>
          </cell>
          <cell r="AH2159">
            <v>22.032477207260598</v>
          </cell>
        </row>
        <row r="2160">
          <cell r="B2160">
            <v>10152</v>
          </cell>
          <cell r="C2160" t="str">
            <v>MO</v>
          </cell>
          <cell r="D2160" t="str">
            <v>Municipal</v>
          </cell>
          <cell r="E2160">
            <v>7.9233342982105992E-3</v>
          </cell>
          <cell r="F2160">
            <v>0</v>
          </cell>
          <cell r="G2160">
            <v>0</v>
          </cell>
          <cell r="H2160">
            <v>1681.1261846718226</v>
          </cell>
          <cell r="I2160">
            <v>11.608880937499999</v>
          </cell>
          <cell r="J2160">
            <v>0</v>
          </cell>
          <cell r="K2160">
            <v>0</v>
          </cell>
          <cell r="L2160">
            <v>0</v>
          </cell>
          <cell r="M2160">
            <v>0</v>
          </cell>
          <cell r="N2160">
            <v>1.3220783354262576E-2</v>
          </cell>
          <cell r="O2160">
            <v>9258.7403388004695</v>
          </cell>
          <cell r="P2160">
            <v>25391.915036421975</v>
          </cell>
          <cell r="Q2160">
            <v>40300.245089148288</v>
          </cell>
          <cell r="R2160">
            <v>50475.803694332149</v>
          </cell>
          <cell r="S2160">
            <v>115868.73691813351</v>
          </cell>
          <cell r="T2160">
            <v>1643.1566760809399</v>
          </cell>
          <cell r="U2160">
            <v>1668.6858427984273</v>
          </cell>
          <cell r="V2160">
            <v>1694.171552246095</v>
          </cell>
          <cell r="W2160">
            <v>1685.3581469437581</v>
          </cell>
          <cell r="X2160">
            <v>1746.9654551506121</v>
          </cell>
          <cell r="Y2160">
            <v>476.00653602675197</v>
          </cell>
          <cell r="Z2160">
            <v>497.18376792637014</v>
          </cell>
          <cell r="AA2160">
            <v>533.21670849071711</v>
          </cell>
          <cell r="AB2160">
            <v>550.28983254496848</v>
          </cell>
          <cell r="AC2160">
            <v>664.87798762549869</v>
          </cell>
          <cell r="AD2160">
            <v>24.650048499927514</v>
          </cell>
          <cell r="AE2160">
            <v>27.858941783375425</v>
          </cell>
          <cell r="AF2160">
            <v>27.381524104178734</v>
          </cell>
          <cell r="AG2160">
            <v>25.573889040840747</v>
          </cell>
          <cell r="AH2160">
            <v>22.032477207260598</v>
          </cell>
        </row>
        <row r="2161">
          <cell r="B2161">
            <v>10370</v>
          </cell>
          <cell r="C2161" t="str">
            <v>MO</v>
          </cell>
          <cell r="D2161" t="str">
            <v>Municipal</v>
          </cell>
          <cell r="E2161">
            <v>7.9233342982105992E-3</v>
          </cell>
          <cell r="F2161">
            <v>1</v>
          </cell>
          <cell r="G2161">
            <v>11056.849005424954</v>
          </cell>
          <cell r="H2161">
            <v>11056.849005424954</v>
          </cell>
          <cell r="I2161">
            <v>11.608880937499999</v>
          </cell>
          <cell r="J2161">
            <v>10568.1</v>
          </cell>
          <cell r="K2161">
            <v>97831</v>
          </cell>
          <cell r="L2161">
            <v>8848</v>
          </cell>
          <cell r="M2161">
            <v>9.5424921114779571E-2</v>
          </cell>
          <cell r="N2161">
            <v>9.5424921114779571E-2</v>
          </cell>
          <cell r="O2161">
            <v>9258.7403388004695</v>
          </cell>
          <cell r="P2161">
            <v>25391.915036421975</v>
          </cell>
          <cell r="Q2161">
            <v>40300.245089148288</v>
          </cell>
          <cell r="R2161">
            <v>50475.803694332149</v>
          </cell>
          <cell r="S2161">
            <v>115868.73691813351</v>
          </cell>
          <cell r="T2161">
            <v>1643.1566760809399</v>
          </cell>
          <cell r="U2161">
            <v>1668.6858427984273</v>
          </cell>
          <cell r="V2161">
            <v>1694.171552246095</v>
          </cell>
          <cell r="W2161">
            <v>1685.3581469437581</v>
          </cell>
          <cell r="X2161">
            <v>1746.9654551506121</v>
          </cell>
          <cell r="Y2161">
            <v>476.00653602675197</v>
          </cell>
          <cell r="Z2161">
            <v>497.18376792637014</v>
          </cell>
          <cell r="AA2161">
            <v>533.21670849071711</v>
          </cell>
          <cell r="AB2161">
            <v>550.28983254496848</v>
          </cell>
          <cell r="AC2161">
            <v>664.87798762549869</v>
          </cell>
          <cell r="AD2161">
            <v>24.650048499927514</v>
          </cell>
          <cell r="AE2161">
            <v>27.858941783375425</v>
          </cell>
          <cell r="AF2161">
            <v>27.381524104178734</v>
          </cell>
          <cell r="AG2161">
            <v>25.573889040840747</v>
          </cell>
          <cell r="AH2161">
            <v>22.032477207260598</v>
          </cell>
        </row>
        <row r="2162">
          <cell r="B2162">
            <v>10538</v>
          </cell>
          <cell r="C2162" t="str">
            <v>MO</v>
          </cell>
          <cell r="D2162" t="str">
            <v>Municipal</v>
          </cell>
          <cell r="E2162">
            <v>7.9233342982105992E-3</v>
          </cell>
          <cell r="F2162">
            <v>0</v>
          </cell>
          <cell r="G2162">
            <v>0</v>
          </cell>
          <cell r="H2162">
            <v>1681.1261846718226</v>
          </cell>
          <cell r="I2162">
            <v>11.608880937499999</v>
          </cell>
          <cell r="J2162">
            <v>0</v>
          </cell>
          <cell r="K2162">
            <v>0</v>
          </cell>
          <cell r="L2162">
            <v>0</v>
          </cell>
          <cell r="M2162">
            <v>0</v>
          </cell>
          <cell r="N2162">
            <v>1.3220783354262576E-2</v>
          </cell>
          <cell r="O2162">
            <v>9258.7403388004695</v>
          </cell>
          <cell r="P2162">
            <v>25391.915036421975</v>
          </cell>
          <cell r="Q2162">
            <v>40300.245089148288</v>
          </cell>
          <cell r="R2162">
            <v>50475.803694332149</v>
          </cell>
          <cell r="S2162">
            <v>115868.73691813351</v>
          </cell>
          <cell r="T2162">
            <v>1643.1566760809399</v>
          </cell>
          <cell r="U2162">
            <v>1668.6858427984273</v>
          </cell>
          <cell r="V2162">
            <v>1694.171552246095</v>
          </cell>
          <cell r="W2162">
            <v>1685.3581469437581</v>
          </cell>
          <cell r="X2162">
            <v>1746.9654551506121</v>
          </cell>
          <cell r="Y2162">
            <v>476.00653602675197</v>
          </cell>
          <cell r="Z2162">
            <v>497.18376792637014</v>
          </cell>
          <cell r="AA2162">
            <v>533.21670849071711</v>
          </cell>
          <cell r="AB2162">
            <v>550.28983254496848</v>
          </cell>
          <cell r="AC2162">
            <v>664.87798762549869</v>
          </cell>
          <cell r="AD2162">
            <v>24.650048499927514</v>
          </cell>
          <cell r="AE2162">
            <v>27.858941783375425</v>
          </cell>
          <cell r="AF2162">
            <v>27.381524104178734</v>
          </cell>
          <cell r="AG2162">
            <v>25.573889040840747</v>
          </cell>
          <cell r="AH2162">
            <v>22.032477207260598</v>
          </cell>
        </row>
        <row r="2163">
          <cell r="B2163">
            <v>10057</v>
          </cell>
          <cell r="C2163" t="str">
            <v>MO</v>
          </cell>
          <cell r="D2163" t="str">
            <v>Municipal</v>
          </cell>
          <cell r="E2163">
            <v>7.9233342982105992E-3</v>
          </cell>
          <cell r="F2163">
            <v>0</v>
          </cell>
          <cell r="G2163">
            <v>0</v>
          </cell>
          <cell r="H2163">
            <v>1681.1261846718226</v>
          </cell>
          <cell r="I2163">
            <v>11.608880937499999</v>
          </cell>
          <cell r="J2163">
            <v>0</v>
          </cell>
          <cell r="K2163">
            <v>0</v>
          </cell>
          <cell r="L2163">
            <v>0</v>
          </cell>
          <cell r="M2163">
            <v>0</v>
          </cell>
          <cell r="N2163">
            <v>1.3220783354262576E-2</v>
          </cell>
          <cell r="O2163">
            <v>9258.7403388004695</v>
          </cell>
          <cell r="P2163">
            <v>25391.915036421975</v>
          </cell>
          <cell r="Q2163">
            <v>40300.245089148288</v>
          </cell>
          <cell r="R2163">
            <v>50475.803694332149</v>
          </cell>
          <cell r="S2163">
            <v>115868.73691813351</v>
          </cell>
          <cell r="T2163">
            <v>1643.1566760809399</v>
          </cell>
          <cell r="U2163">
            <v>1668.6858427984273</v>
          </cell>
          <cell r="V2163">
            <v>1694.171552246095</v>
          </cell>
          <cell r="W2163">
            <v>1685.3581469437581</v>
          </cell>
          <cell r="X2163">
            <v>1746.9654551506121</v>
          </cell>
          <cell r="Y2163">
            <v>476.00653602675197</v>
          </cell>
          <cell r="Z2163">
            <v>497.18376792637014</v>
          </cell>
          <cell r="AA2163">
            <v>533.21670849071711</v>
          </cell>
          <cell r="AB2163">
            <v>550.28983254496848</v>
          </cell>
          <cell r="AC2163">
            <v>664.87798762549869</v>
          </cell>
          <cell r="AD2163">
            <v>24.650048499927514</v>
          </cell>
          <cell r="AE2163">
            <v>27.858941783375425</v>
          </cell>
          <cell r="AF2163">
            <v>27.381524104178734</v>
          </cell>
          <cell r="AG2163">
            <v>25.573889040840747</v>
          </cell>
          <cell r="AH2163">
            <v>22.032477207260598</v>
          </cell>
        </row>
        <row r="2164">
          <cell r="B2164">
            <v>10832</v>
          </cell>
          <cell r="C2164" t="str">
            <v>MO</v>
          </cell>
          <cell r="D2164" t="str">
            <v>Municipal</v>
          </cell>
          <cell r="E2164">
            <v>7.9233342982105992E-3</v>
          </cell>
          <cell r="F2164">
            <v>1</v>
          </cell>
          <cell r="G2164">
            <v>13831.815839202885</v>
          </cell>
          <cell r="H2164">
            <v>13831.815839202885</v>
          </cell>
          <cell r="I2164">
            <v>11.608880937499999</v>
          </cell>
          <cell r="J2164">
            <v>8089</v>
          </cell>
          <cell r="K2164">
            <v>80515</v>
          </cell>
          <cell r="L2164">
            <v>5821</v>
          </cell>
          <cell r="M2164">
            <v>9.0394292352403274E-2</v>
          </cell>
          <cell r="N2164">
            <v>9.0394292352403274E-2</v>
          </cell>
          <cell r="O2164">
            <v>9258.7403388004695</v>
          </cell>
          <cell r="P2164">
            <v>25391.915036421975</v>
          </cell>
          <cell r="Q2164">
            <v>40300.245089148288</v>
          </cell>
          <cell r="R2164">
            <v>50475.803694332149</v>
          </cell>
          <cell r="S2164">
            <v>115868.73691813351</v>
          </cell>
          <cell r="T2164">
            <v>1643.1566760809399</v>
          </cell>
          <cell r="U2164">
            <v>1668.6858427984273</v>
          </cell>
          <cell r="V2164">
            <v>1694.171552246095</v>
          </cell>
          <cell r="W2164">
            <v>1685.3581469437581</v>
          </cell>
          <cell r="X2164">
            <v>1746.9654551506121</v>
          </cell>
          <cell r="Y2164">
            <v>476.00653602675197</v>
          </cell>
          <cell r="Z2164">
            <v>497.18376792637014</v>
          </cell>
          <cell r="AA2164">
            <v>533.21670849071711</v>
          </cell>
          <cell r="AB2164">
            <v>550.28983254496848</v>
          </cell>
          <cell r="AC2164">
            <v>664.87798762549869</v>
          </cell>
          <cell r="AD2164">
            <v>24.650048499927514</v>
          </cell>
          <cell r="AE2164">
            <v>27.858941783375425</v>
          </cell>
          <cell r="AF2164">
            <v>27.381524104178734</v>
          </cell>
          <cell r="AG2164">
            <v>25.573889040840747</v>
          </cell>
          <cell r="AH2164">
            <v>22.032477207260598</v>
          </cell>
        </row>
        <row r="2165">
          <cell r="B2165">
            <v>10977</v>
          </cell>
          <cell r="C2165" t="str">
            <v>MO</v>
          </cell>
          <cell r="D2165" t="str">
            <v>Municipal</v>
          </cell>
          <cell r="E2165">
            <v>7.9233342982105992E-3</v>
          </cell>
          <cell r="F2165">
            <v>0</v>
          </cell>
          <cell r="G2165">
            <v>0</v>
          </cell>
          <cell r="H2165">
            <v>1681.1261846718226</v>
          </cell>
          <cell r="I2165">
            <v>11.608880937499999</v>
          </cell>
          <cell r="J2165">
            <v>0</v>
          </cell>
          <cell r="K2165">
            <v>0</v>
          </cell>
          <cell r="L2165">
            <v>0</v>
          </cell>
          <cell r="M2165">
            <v>0</v>
          </cell>
          <cell r="N2165">
            <v>1.3220783354262576E-2</v>
          </cell>
          <cell r="O2165">
            <v>9258.7403388004695</v>
          </cell>
          <cell r="P2165">
            <v>25391.915036421975</v>
          </cell>
          <cell r="Q2165">
            <v>40300.245089148288</v>
          </cell>
          <cell r="R2165">
            <v>50475.803694332149</v>
          </cell>
          <cell r="S2165">
            <v>115868.73691813351</v>
          </cell>
          <cell r="T2165">
            <v>1643.1566760809399</v>
          </cell>
          <cell r="U2165">
            <v>1668.6858427984273</v>
          </cell>
          <cell r="V2165">
            <v>1694.171552246095</v>
          </cell>
          <cell r="W2165">
            <v>1685.3581469437581</v>
          </cell>
          <cell r="X2165">
            <v>1746.9654551506121</v>
          </cell>
          <cell r="Y2165">
            <v>476.00653602675197</v>
          </cell>
          <cell r="Z2165">
            <v>497.18376792637014</v>
          </cell>
          <cell r="AA2165">
            <v>533.21670849071711</v>
          </cell>
          <cell r="AB2165">
            <v>550.28983254496848</v>
          </cell>
          <cell r="AC2165">
            <v>664.87798762549869</v>
          </cell>
          <cell r="AD2165">
            <v>24.650048499927514</v>
          </cell>
          <cell r="AE2165">
            <v>27.858941783375425</v>
          </cell>
          <cell r="AF2165">
            <v>27.381524104178734</v>
          </cell>
          <cell r="AG2165">
            <v>25.573889040840747</v>
          </cell>
          <cell r="AH2165">
            <v>22.032477207260598</v>
          </cell>
        </row>
        <row r="2166">
          <cell r="B2166">
            <v>10767</v>
          </cell>
          <cell r="C2166" t="str">
            <v>MO</v>
          </cell>
          <cell r="D2166" t="str">
            <v>Municipal</v>
          </cell>
          <cell r="E2166">
            <v>7.9233342982105992E-3</v>
          </cell>
          <cell r="F2166">
            <v>0</v>
          </cell>
          <cell r="G2166">
            <v>0</v>
          </cell>
          <cell r="H2166">
            <v>1681.1261846718226</v>
          </cell>
          <cell r="I2166">
            <v>11.608880937499999</v>
          </cell>
          <cell r="J2166">
            <v>0</v>
          </cell>
          <cell r="K2166">
            <v>0</v>
          </cell>
          <cell r="L2166">
            <v>0</v>
          </cell>
          <cell r="M2166">
            <v>0</v>
          </cell>
          <cell r="N2166">
            <v>1.3220783354262576E-2</v>
          </cell>
          <cell r="O2166">
            <v>9258.7403388004695</v>
          </cell>
          <cell r="P2166">
            <v>25391.915036421975</v>
          </cell>
          <cell r="Q2166">
            <v>40300.245089148288</v>
          </cell>
          <cell r="R2166">
            <v>50475.803694332149</v>
          </cell>
          <cell r="S2166">
            <v>115868.73691813351</v>
          </cell>
          <cell r="T2166">
            <v>1643.1566760809399</v>
          </cell>
          <cell r="U2166">
            <v>1668.6858427984273</v>
          </cell>
          <cell r="V2166">
            <v>1694.171552246095</v>
          </cell>
          <cell r="W2166">
            <v>1685.3581469437581</v>
          </cell>
          <cell r="X2166">
            <v>1746.9654551506121</v>
          </cell>
          <cell r="Y2166">
            <v>476.00653602675197</v>
          </cell>
          <cell r="Z2166">
            <v>497.18376792637014</v>
          </cell>
          <cell r="AA2166">
            <v>533.21670849071711</v>
          </cell>
          <cell r="AB2166">
            <v>550.28983254496848</v>
          </cell>
          <cell r="AC2166">
            <v>664.87798762549869</v>
          </cell>
          <cell r="AD2166">
            <v>24.650048499927514</v>
          </cell>
          <cell r="AE2166">
            <v>27.858941783375425</v>
          </cell>
          <cell r="AF2166">
            <v>27.381524104178734</v>
          </cell>
          <cell r="AG2166">
            <v>25.573889040840747</v>
          </cell>
          <cell r="AH2166">
            <v>22.032477207260598</v>
          </cell>
        </row>
        <row r="2167">
          <cell r="B2167">
            <v>11460</v>
          </cell>
          <cell r="C2167" t="str">
            <v>MO</v>
          </cell>
          <cell r="D2167" t="str">
            <v>Municipal</v>
          </cell>
          <cell r="E2167">
            <v>7.9233342982105992E-3</v>
          </cell>
          <cell r="F2167">
            <v>0</v>
          </cell>
          <cell r="G2167">
            <v>0</v>
          </cell>
          <cell r="H2167">
            <v>1681.1261846718226</v>
          </cell>
          <cell r="I2167">
            <v>11.608880937499999</v>
          </cell>
          <cell r="J2167">
            <v>0</v>
          </cell>
          <cell r="K2167">
            <v>0</v>
          </cell>
          <cell r="L2167">
            <v>0</v>
          </cell>
          <cell r="M2167">
            <v>0</v>
          </cell>
          <cell r="N2167">
            <v>1.3220783354262576E-2</v>
          </cell>
          <cell r="O2167">
            <v>9258.7403388004695</v>
          </cell>
          <cell r="P2167">
            <v>25391.915036421975</v>
          </cell>
          <cell r="Q2167">
            <v>40300.245089148288</v>
          </cell>
          <cell r="R2167">
            <v>50475.803694332149</v>
          </cell>
          <cell r="S2167">
            <v>115868.73691813351</v>
          </cell>
          <cell r="T2167">
            <v>1643.1566760809399</v>
          </cell>
          <cell r="U2167">
            <v>1668.6858427984273</v>
          </cell>
          <cell r="V2167">
            <v>1694.171552246095</v>
          </cell>
          <cell r="W2167">
            <v>1685.3581469437581</v>
          </cell>
          <cell r="X2167">
            <v>1746.9654551506121</v>
          </cell>
          <cell r="Y2167">
            <v>476.00653602675197</v>
          </cell>
          <cell r="Z2167">
            <v>497.18376792637014</v>
          </cell>
          <cell r="AA2167">
            <v>533.21670849071711</v>
          </cell>
          <cell r="AB2167">
            <v>550.28983254496848</v>
          </cell>
          <cell r="AC2167">
            <v>664.87798762549869</v>
          </cell>
          <cell r="AD2167">
            <v>24.650048499927514</v>
          </cell>
          <cell r="AE2167">
            <v>27.858941783375425</v>
          </cell>
          <cell r="AF2167">
            <v>27.381524104178734</v>
          </cell>
          <cell r="AG2167">
            <v>25.573889040840747</v>
          </cell>
          <cell r="AH2167">
            <v>22.032477207260598</v>
          </cell>
        </row>
        <row r="2168">
          <cell r="B2168">
            <v>11540</v>
          </cell>
          <cell r="C2168" t="str">
            <v>MO</v>
          </cell>
          <cell r="D2168" t="str">
            <v>Municipal</v>
          </cell>
          <cell r="E2168">
            <v>7.9233342982105992E-3</v>
          </cell>
          <cell r="F2168">
            <v>0</v>
          </cell>
          <cell r="G2168">
            <v>0</v>
          </cell>
          <cell r="H2168">
            <v>1681.1261846718226</v>
          </cell>
          <cell r="I2168">
            <v>11.608880937499999</v>
          </cell>
          <cell r="J2168">
            <v>0</v>
          </cell>
          <cell r="K2168">
            <v>0</v>
          </cell>
          <cell r="L2168">
            <v>0</v>
          </cell>
          <cell r="M2168">
            <v>0</v>
          </cell>
          <cell r="N2168">
            <v>1.3220783354262576E-2</v>
          </cell>
          <cell r="O2168">
            <v>9258.7403388004695</v>
          </cell>
          <cell r="P2168">
            <v>25391.915036421975</v>
          </cell>
          <cell r="Q2168">
            <v>40300.245089148288</v>
          </cell>
          <cell r="R2168">
            <v>50475.803694332149</v>
          </cell>
          <cell r="S2168">
            <v>115868.73691813351</v>
          </cell>
          <cell r="T2168">
            <v>1643.1566760809399</v>
          </cell>
          <cell r="U2168">
            <v>1668.6858427984273</v>
          </cell>
          <cell r="V2168">
            <v>1694.171552246095</v>
          </cell>
          <cell r="W2168">
            <v>1685.3581469437581</v>
          </cell>
          <cell r="X2168">
            <v>1746.9654551506121</v>
          </cell>
          <cell r="Y2168">
            <v>476.00653602675197</v>
          </cell>
          <cell r="Z2168">
            <v>497.18376792637014</v>
          </cell>
          <cell r="AA2168">
            <v>533.21670849071711</v>
          </cell>
          <cell r="AB2168">
            <v>550.28983254496848</v>
          </cell>
          <cell r="AC2168">
            <v>664.87798762549869</v>
          </cell>
          <cell r="AD2168">
            <v>24.650048499927514</v>
          </cell>
          <cell r="AE2168">
            <v>27.858941783375425</v>
          </cell>
          <cell r="AF2168">
            <v>27.381524104178734</v>
          </cell>
          <cell r="AG2168">
            <v>25.573889040840747</v>
          </cell>
          <cell r="AH2168">
            <v>22.032477207260598</v>
          </cell>
        </row>
        <row r="2169">
          <cell r="B2169">
            <v>11585</v>
          </cell>
          <cell r="C2169" t="str">
            <v>MO</v>
          </cell>
          <cell r="D2169" t="str">
            <v>Municipal</v>
          </cell>
          <cell r="E2169">
            <v>7.9233342982105992E-3</v>
          </cell>
          <cell r="F2169">
            <v>0</v>
          </cell>
          <cell r="G2169">
            <v>0</v>
          </cell>
          <cell r="H2169">
            <v>1681.1261846718226</v>
          </cell>
          <cell r="I2169">
            <v>11.608880937499999</v>
          </cell>
          <cell r="J2169">
            <v>0</v>
          </cell>
          <cell r="K2169">
            <v>0</v>
          </cell>
          <cell r="L2169">
            <v>0</v>
          </cell>
          <cell r="M2169">
            <v>0</v>
          </cell>
          <cell r="N2169">
            <v>1.3220783354262576E-2</v>
          </cell>
          <cell r="O2169">
            <v>9258.7403388004695</v>
          </cell>
          <cell r="P2169">
            <v>25391.915036421975</v>
          </cell>
          <cell r="Q2169">
            <v>40300.245089148288</v>
          </cell>
          <cell r="R2169">
            <v>50475.803694332149</v>
          </cell>
          <cell r="S2169">
            <v>115868.73691813351</v>
          </cell>
          <cell r="T2169">
            <v>1643.1566760809399</v>
          </cell>
          <cell r="U2169">
            <v>1668.6858427984273</v>
          </cell>
          <cell r="V2169">
            <v>1694.171552246095</v>
          </cell>
          <cell r="W2169">
            <v>1685.3581469437581</v>
          </cell>
          <cell r="X2169">
            <v>1746.9654551506121</v>
          </cell>
          <cell r="Y2169">
            <v>476.00653602675197</v>
          </cell>
          <cell r="Z2169">
            <v>497.18376792637014</v>
          </cell>
          <cell r="AA2169">
            <v>533.21670849071711</v>
          </cell>
          <cell r="AB2169">
            <v>550.28983254496848</v>
          </cell>
          <cell r="AC2169">
            <v>664.87798762549869</v>
          </cell>
          <cell r="AD2169">
            <v>24.650048499927514</v>
          </cell>
          <cell r="AE2169">
            <v>27.858941783375425</v>
          </cell>
          <cell r="AF2169">
            <v>27.381524104178734</v>
          </cell>
          <cell r="AG2169">
            <v>25.573889040840747</v>
          </cell>
          <cell r="AH2169">
            <v>22.032477207260598</v>
          </cell>
        </row>
        <row r="2170">
          <cell r="B2170">
            <v>11626</v>
          </cell>
          <cell r="C2170" t="str">
            <v>MO</v>
          </cell>
          <cell r="D2170" t="str">
            <v>Municipal</v>
          </cell>
          <cell r="E2170">
            <v>7.9233342982105992E-3</v>
          </cell>
          <cell r="F2170">
            <v>0</v>
          </cell>
          <cell r="G2170">
            <v>0</v>
          </cell>
          <cell r="H2170">
            <v>1681.1261846718226</v>
          </cell>
          <cell r="I2170">
            <v>11.608880937499999</v>
          </cell>
          <cell r="J2170">
            <v>0</v>
          </cell>
          <cell r="K2170">
            <v>0</v>
          </cell>
          <cell r="L2170">
            <v>0</v>
          </cell>
          <cell r="M2170">
            <v>0</v>
          </cell>
          <cell r="N2170">
            <v>1.3220783354262576E-2</v>
          </cell>
          <cell r="O2170">
            <v>9258.7403388004695</v>
          </cell>
          <cell r="P2170">
            <v>25391.915036421975</v>
          </cell>
          <cell r="Q2170">
            <v>40300.245089148288</v>
          </cell>
          <cell r="R2170">
            <v>50475.803694332149</v>
          </cell>
          <cell r="S2170">
            <v>115868.73691813351</v>
          </cell>
          <cell r="T2170">
            <v>1643.1566760809399</v>
          </cell>
          <cell r="U2170">
            <v>1668.6858427984273</v>
          </cell>
          <cell r="V2170">
            <v>1694.171552246095</v>
          </cell>
          <cell r="W2170">
            <v>1685.3581469437581</v>
          </cell>
          <cell r="X2170">
            <v>1746.9654551506121</v>
          </cell>
          <cell r="Y2170">
            <v>476.00653602675197</v>
          </cell>
          <cell r="Z2170">
            <v>497.18376792637014</v>
          </cell>
          <cell r="AA2170">
            <v>533.21670849071711</v>
          </cell>
          <cell r="AB2170">
            <v>550.28983254496848</v>
          </cell>
          <cell r="AC2170">
            <v>664.87798762549869</v>
          </cell>
          <cell r="AD2170">
            <v>24.650048499927514</v>
          </cell>
          <cell r="AE2170">
            <v>27.858941783375425</v>
          </cell>
          <cell r="AF2170">
            <v>27.381524104178734</v>
          </cell>
          <cell r="AG2170">
            <v>25.573889040840747</v>
          </cell>
          <cell r="AH2170">
            <v>22.032477207260598</v>
          </cell>
        </row>
        <row r="2171">
          <cell r="B2171">
            <v>11732</v>
          </cell>
          <cell r="C2171" t="str">
            <v>MO</v>
          </cell>
          <cell r="D2171" t="str">
            <v>Municipal</v>
          </cell>
          <cell r="E2171">
            <v>7.9233342982105992E-3</v>
          </cell>
          <cell r="F2171">
            <v>0</v>
          </cell>
          <cell r="G2171">
            <v>0</v>
          </cell>
          <cell r="H2171">
            <v>1681.1261846718226</v>
          </cell>
          <cell r="I2171">
            <v>11.608880937499999</v>
          </cell>
          <cell r="J2171">
            <v>0</v>
          </cell>
          <cell r="K2171">
            <v>0</v>
          </cell>
          <cell r="L2171">
            <v>0</v>
          </cell>
          <cell r="M2171">
            <v>0</v>
          </cell>
          <cell r="N2171">
            <v>1.3220783354262576E-2</v>
          </cell>
          <cell r="O2171">
            <v>9258.7403388004695</v>
          </cell>
          <cell r="P2171">
            <v>25391.915036421975</v>
          </cell>
          <cell r="Q2171">
            <v>40300.245089148288</v>
          </cell>
          <cell r="R2171">
            <v>50475.803694332149</v>
          </cell>
          <cell r="S2171">
            <v>115868.73691813351</v>
          </cell>
          <cell r="T2171">
            <v>1643.1566760809399</v>
          </cell>
          <cell r="U2171">
            <v>1668.6858427984273</v>
          </cell>
          <cell r="V2171">
            <v>1694.171552246095</v>
          </cell>
          <cell r="W2171">
            <v>1685.3581469437581</v>
          </cell>
          <cell r="X2171">
            <v>1746.9654551506121</v>
          </cell>
          <cell r="Y2171">
            <v>476.00653602675197</v>
          </cell>
          <cell r="Z2171">
            <v>497.18376792637014</v>
          </cell>
          <cell r="AA2171">
            <v>533.21670849071711</v>
          </cell>
          <cell r="AB2171">
            <v>550.28983254496848</v>
          </cell>
          <cell r="AC2171">
            <v>664.87798762549869</v>
          </cell>
          <cell r="AD2171">
            <v>24.650048499927514</v>
          </cell>
          <cell r="AE2171">
            <v>27.858941783375425</v>
          </cell>
          <cell r="AF2171">
            <v>27.381524104178734</v>
          </cell>
          <cell r="AG2171">
            <v>25.573889040840747</v>
          </cell>
          <cell r="AH2171">
            <v>22.032477207260598</v>
          </cell>
        </row>
        <row r="2172">
          <cell r="B2172">
            <v>12292</v>
          </cell>
          <cell r="C2172" t="str">
            <v>MO</v>
          </cell>
          <cell r="D2172" t="str">
            <v>Municipal</v>
          </cell>
          <cell r="E2172">
            <v>7.9233342982105992E-3</v>
          </cell>
          <cell r="F2172">
            <v>0</v>
          </cell>
          <cell r="G2172">
            <v>0</v>
          </cell>
          <cell r="H2172">
            <v>1681.1261846718226</v>
          </cell>
          <cell r="I2172">
            <v>11.608880937499999</v>
          </cell>
          <cell r="J2172">
            <v>0</v>
          </cell>
          <cell r="K2172">
            <v>0</v>
          </cell>
          <cell r="L2172">
            <v>0</v>
          </cell>
          <cell r="M2172">
            <v>0</v>
          </cell>
          <cell r="N2172">
            <v>1.3220783354262576E-2</v>
          </cell>
          <cell r="O2172">
            <v>9258.7403388004695</v>
          </cell>
          <cell r="P2172">
            <v>25391.915036421975</v>
          </cell>
          <cell r="Q2172">
            <v>40300.245089148288</v>
          </cell>
          <cell r="R2172">
            <v>50475.803694332149</v>
          </cell>
          <cell r="S2172">
            <v>115868.73691813351</v>
          </cell>
          <cell r="T2172">
            <v>1643.1566760809399</v>
          </cell>
          <cell r="U2172">
            <v>1668.6858427984273</v>
          </cell>
          <cell r="V2172">
            <v>1694.171552246095</v>
          </cell>
          <cell r="W2172">
            <v>1685.3581469437581</v>
          </cell>
          <cell r="X2172">
            <v>1746.9654551506121</v>
          </cell>
          <cell r="Y2172">
            <v>476.00653602675197</v>
          </cell>
          <cell r="Z2172">
            <v>497.18376792637014</v>
          </cell>
          <cell r="AA2172">
            <v>533.21670849071711</v>
          </cell>
          <cell r="AB2172">
            <v>550.28983254496848</v>
          </cell>
          <cell r="AC2172">
            <v>664.87798762549869</v>
          </cell>
          <cell r="AD2172">
            <v>24.650048499927514</v>
          </cell>
          <cell r="AE2172">
            <v>27.858941783375425</v>
          </cell>
          <cell r="AF2172">
            <v>27.381524104178734</v>
          </cell>
          <cell r="AG2172">
            <v>25.573889040840747</v>
          </cell>
          <cell r="AH2172">
            <v>22.032477207260598</v>
          </cell>
        </row>
        <row r="2173">
          <cell r="B2173">
            <v>12294</v>
          </cell>
          <cell r="C2173" t="str">
            <v>MO</v>
          </cell>
          <cell r="D2173" t="str">
            <v>Municipal</v>
          </cell>
          <cell r="E2173">
            <v>7.9233342982105992E-3</v>
          </cell>
          <cell r="F2173">
            <v>0</v>
          </cell>
          <cell r="G2173">
            <v>0</v>
          </cell>
          <cell r="H2173">
            <v>1681.1261846718226</v>
          </cell>
          <cell r="I2173">
            <v>11.608880937499999</v>
          </cell>
          <cell r="J2173">
            <v>0</v>
          </cell>
          <cell r="K2173">
            <v>0</v>
          </cell>
          <cell r="L2173">
            <v>0</v>
          </cell>
          <cell r="M2173">
            <v>0</v>
          </cell>
          <cell r="N2173">
            <v>1.3220783354262576E-2</v>
          </cell>
          <cell r="O2173">
            <v>9258.7403388004695</v>
          </cell>
          <cell r="P2173">
            <v>25391.915036421975</v>
          </cell>
          <cell r="Q2173">
            <v>40300.245089148288</v>
          </cell>
          <cell r="R2173">
            <v>50475.803694332149</v>
          </cell>
          <cell r="S2173">
            <v>115868.73691813351</v>
          </cell>
          <cell r="T2173">
            <v>1643.1566760809399</v>
          </cell>
          <cell r="U2173">
            <v>1668.6858427984273</v>
          </cell>
          <cell r="V2173">
            <v>1694.171552246095</v>
          </cell>
          <cell r="W2173">
            <v>1685.3581469437581</v>
          </cell>
          <cell r="X2173">
            <v>1746.9654551506121</v>
          </cell>
          <cell r="Y2173">
            <v>476.00653602675197</v>
          </cell>
          <cell r="Z2173">
            <v>497.18376792637014</v>
          </cell>
          <cell r="AA2173">
            <v>533.21670849071711</v>
          </cell>
          <cell r="AB2173">
            <v>550.28983254496848</v>
          </cell>
          <cell r="AC2173">
            <v>664.87798762549869</v>
          </cell>
          <cell r="AD2173">
            <v>24.650048499927514</v>
          </cell>
          <cell r="AE2173">
            <v>27.858941783375425</v>
          </cell>
          <cell r="AF2173">
            <v>27.381524104178734</v>
          </cell>
          <cell r="AG2173">
            <v>25.573889040840747</v>
          </cell>
          <cell r="AH2173">
            <v>22.032477207260598</v>
          </cell>
        </row>
        <row r="2174">
          <cell r="B2174">
            <v>12531</v>
          </cell>
          <cell r="C2174" t="str">
            <v>MO</v>
          </cell>
          <cell r="D2174" t="str">
            <v>Municipal</v>
          </cell>
          <cell r="E2174">
            <v>7.9233342982105992E-3</v>
          </cell>
          <cell r="F2174">
            <v>0</v>
          </cell>
          <cell r="G2174">
            <v>0</v>
          </cell>
          <cell r="H2174">
            <v>1681.1261846718226</v>
          </cell>
          <cell r="I2174">
            <v>11.608880937499999</v>
          </cell>
          <cell r="J2174">
            <v>0</v>
          </cell>
          <cell r="K2174">
            <v>0</v>
          </cell>
          <cell r="L2174">
            <v>0</v>
          </cell>
          <cell r="M2174">
            <v>0</v>
          </cell>
          <cell r="N2174">
            <v>1.3220783354262576E-2</v>
          </cell>
          <cell r="O2174">
            <v>9258.7403388004695</v>
          </cell>
          <cell r="P2174">
            <v>25391.915036421975</v>
          </cell>
          <cell r="Q2174">
            <v>40300.245089148288</v>
          </cell>
          <cell r="R2174">
            <v>50475.803694332149</v>
          </cell>
          <cell r="S2174">
            <v>115868.73691813351</v>
          </cell>
          <cell r="T2174">
            <v>1643.1566760809399</v>
          </cell>
          <cell r="U2174">
            <v>1668.6858427984273</v>
          </cell>
          <cell r="V2174">
            <v>1694.171552246095</v>
          </cell>
          <cell r="W2174">
            <v>1685.3581469437581</v>
          </cell>
          <cell r="X2174">
            <v>1746.9654551506121</v>
          </cell>
          <cell r="Y2174">
            <v>476.00653602675197</v>
          </cell>
          <cell r="Z2174">
            <v>497.18376792637014</v>
          </cell>
          <cell r="AA2174">
            <v>533.21670849071711</v>
          </cell>
          <cell r="AB2174">
            <v>550.28983254496848</v>
          </cell>
          <cell r="AC2174">
            <v>664.87798762549869</v>
          </cell>
          <cell r="AD2174">
            <v>24.650048499927514</v>
          </cell>
          <cell r="AE2174">
            <v>27.858941783375425</v>
          </cell>
          <cell r="AF2174">
            <v>27.381524104178734</v>
          </cell>
          <cell r="AG2174">
            <v>25.573889040840747</v>
          </cell>
          <cell r="AH2174">
            <v>22.032477207260598</v>
          </cell>
        </row>
        <row r="2175">
          <cell r="B2175">
            <v>12627</v>
          </cell>
          <cell r="C2175" t="str">
            <v>MO</v>
          </cell>
          <cell r="D2175" t="str">
            <v>Municipal</v>
          </cell>
          <cell r="E2175">
            <v>7.9233342982105992E-3</v>
          </cell>
          <cell r="F2175">
            <v>0</v>
          </cell>
          <cell r="G2175">
            <v>0</v>
          </cell>
          <cell r="H2175">
            <v>1681.1261846718226</v>
          </cell>
          <cell r="I2175">
            <v>11.608880937499999</v>
          </cell>
          <cell r="J2175">
            <v>0</v>
          </cell>
          <cell r="K2175">
            <v>0</v>
          </cell>
          <cell r="L2175">
            <v>0</v>
          </cell>
          <cell r="M2175">
            <v>0</v>
          </cell>
          <cell r="N2175">
            <v>1.3220783354262576E-2</v>
          </cell>
          <cell r="O2175">
            <v>9258.7403388004695</v>
          </cell>
          <cell r="P2175">
            <v>25391.915036421975</v>
          </cell>
          <cell r="Q2175">
            <v>40300.245089148288</v>
          </cell>
          <cell r="R2175">
            <v>50475.803694332149</v>
          </cell>
          <cell r="S2175">
            <v>115868.73691813351</v>
          </cell>
          <cell r="T2175">
            <v>1643.1566760809399</v>
          </cell>
          <cell r="U2175">
            <v>1668.6858427984273</v>
          </cell>
          <cell r="V2175">
            <v>1694.171552246095</v>
          </cell>
          <cell r="W2175">
            <v>1685.3581469437581</v>
          </cell>
          <cell r="X2175">
            <v>1746.9654551506121</v>
          </cell>
          <cell r="Y2175">
            <v>476.00653602675197</v>
          </cell>
          <cell r="Z2175">
            <v>497.18376792637014</v>
          </cell>
          <cell r="AA2175">
            <v>533.21670849071711</v>
          </cell>
          <cell r="AB2175">
            <v>550.28983254496848</v>
          </cell>
          <cell r="AC2175">
            <v>664.87798762549869</v>
          </cell>
          <cell r="AD2175">
            <v>24.650048499927514</v>
          </cell>
          <cell r="AE2175">
            <v>27.858941783375425</v>
          </cell>
          <cell r="AF2175">
            <v>27.381524104178734</v>
          </cell>
          <cell r="AG2175">
            <v>25.573889040840747</v>
          </cell>
          <cell r="AH2175">
            <v>22.032477207260598</v>
          </cell>
        </row>
        <row r="2176">
          <cell r="B2176">
            <v>12782</v>
          </cell>
          <cell r="C2176" t="str">
            <v>MO</v>
          </cell>
          <cell r="D2176" t="str">
            <v>Municipal</v>
          </cell>
          <cell r="E2176">
            <v>7.9233342982105992E-3</v>
          </cell>
          <cell r="F2176">
            <v>1</v>
          </cell>
          <cell r="G2176">
            <v>11358.31028413377</v>
          </cell>
          <cell r="H2176">
            <v>11358.31028413377</v>
          </cell>
          <cell r="I2176">
            <v>11.608880937499999</v>
          </cell>
          <cell r="J2176">
            <v>4883.7</v>
          </cell>
          <cell r="K2176">
            <v>45172</v>
          </cell>
          <cell r="L2176">
            <v>3977</v>
          </cell>
          <cell r="M2176">
            <v>9.5848706414122686E-2</v>
          </cell>
          <cell r="N2176">
            <v>9.5848706414122686E-2</v>
          </cell>
          <cell r="O2176">
            <v>9258.7403388004695</v>
          </cell>
          <cell r="P2176">
            <v>25391.915036421975</v>
          </cell>
          <cell r="Q2176">
            <v>40300.245089148288</v>
          </cell>
          <cell r="R2176">
            <v>50475.803694332149</v>
          </cell>
          <cell r="S2176">
            <v>115868.73691813351</v>
          </cell>
          <cell r="T2176">
            <v>1643.1566760809399</v>
          </cell>
          <cell r="U2176">
            <v>1668.6858427984273</v>
          </cell>
          <cell r="V2176">
            <v>1694.171552246095</v>
          </cell>
          <cell r="W2176">
            <v>1685.3581469437581</v>
          </cell>
          <cell r="X2176">
            <v>1746.9654551506121</v>
          </cell>
          <cell r="Y2176">
            <v>476.00653602675197</v>
          </cell>
          <cell r="Z2176">
            <v>497.18376792637014</v>
          </cell>
          <cell r="AA2176">
            <v>533.21670849071711</v>
          </cell>
          <cell r="AB2176">
            <v>550.28983254496848</v>
          </cell>
          <cell r="AC2176">
            <v>664.87798762549869</v>
          </cell>
          <cell r="AD2176">
            <v>24.650048499927514</v>
          </cell>
          <cell r="AE2176">
            <v>27.858941783375425</v>
          </cell>
          <cell r="AF2176">
            <v>27.381524104178734</v>
          </cell>
          <cell r="AG2176">
            <v>25.573889040840747</v>
          </cell>
          <cell r="AH2176">
            <v>22.032477207260598</v>
          </cell>
        </row>
        <row r="2177">
          <cell r="B2177">
            <v>12802</v>
          </cell>
          <cell r="C2177" t="str">
            <v>MO</v>
          </cell>
          <cell r="D2177" t="str">
            <v>Municipal</v>
          </cell>
          <cell r="E2177">
            <v>7.9233342982105992E-3</v>
          </cell>
          <cell r="F2177">
            <v>0</v>
          </cell>
          <cell r="G2177">
            <v>0</v>
          </cell>
          <cell r="H2177">
            <v>1681.1261846718226</v>
          </cell>
          <cell r="I2177">
            <v>11.608880937499999</v>
          </cell>
          <cell r="J2177">
            <v>0</v>
          </cell>
          <cell r="K2177">
            <v>0</v>
          </cell>
          <cell r="L2177">
            <v>0</v>
          </cell>
          <cell r="M2177">
            <v>0</v>
          </cell>
          <cell r="N2177">
            <v>1.3220783354262576E-2</v>
          </cell>
          <cell r="O2177">
            <v>9258.7403388004695</v>
          </cell>
          <cell r="P2177">
            <v>25391.915036421975</v>
          </cell>
          <cell r="Q2177">
            <v>40300.245089148288</v>
          </cell>
          <cell r="R2177">
            <v>50475.803694332149</v>
          </cell>
          <cell r="S2177">
            <v>115868.73691813351</v>
          </cell>
          <cell r="T2177">
            <v>1643.1566760809399</v>
          </cell>
          <cell r="U2177">
            <v>1668.6858427984273</v>
          </cell>
          <cell r="V2177">
            <v>1694.171552246095</v>
          </cell>
          <cell r="W2177">
            <v>1685.3581469437581</v>
          </cell>
          <cell r="X2177">
            <v>1746.9654551506121</v>
          </cell>
          <cell r="Y2177">
            <v>476.00653602675197</v>
          </cell>
          <cell r="Z2177">
            <v>497.18376792637014</v>
          </cell>
          <cell r="AA2177">
            <v>533.21670849071711</v>
          </cell>
          <cell r="AB2177">
            <v>550.28983254496848</v>
          </cell>
          <cell r="AC2177">
            <v>664.87798762549869</v>
          </cell>
          <cell r="AD2177">
            <v>24.650048499927514</v>
          </cell>
          <cell r="AE2177">
            <v>27.858941783375425</v>
          </cell>
          <cell r="AF2177">
            <v>27.381524104178734</v>
          </cell>
          <cell r="AG2177">
            <v>25.573889040840747</v>
          </cell>
          <cell r="AH2177">
            <v>22.032477207260598</v>
          </cell>
        </row>
        <row r="2178">
          <cell r="B2178">
            <v>13040</v>
          </cell>
          <cell r="C2178" t="str">
            <v>MO</v>
          </cell>
          <cell r="D2178" t="str">
            <v>Municipal</v>
          </cell>
          <cell r="E2178">
            <v>7.9233342982105992E-3</v>
          </cell>
          <cell r="F2178">
            <v>0</v>
          </cell>
          <cell r="G2178">
            <v>0</v>
          </cell>
          <cell r="H2178">
            <v>1681.1261846718226</v>
          </cell>
          <cell r="I2178">
            <v>11.608880937499999</v>
          </cell>
          <cell r="J2178">
            <v>0</v>
          </cell>
          <cell r="K2178">
            <v>0</v>
          </cell>
          <cell r="L2178">
            <v>0</v>
          </cell>
          <cell r="M2178">
            <v>0</v>
          </cell>
          <cell r="N2178">
            <v>1.3220783354262576E-2</v>
          </cell>
          <cell r="O2178">
            <v>9258.7403388004695</v>
          </cell>
          <cell r="P2178">
            <v>25391.915036421975</v>
          </cell>
          <cell r="Q2178">
            <v>40300.245089148288</v>
          </cell>
          <cell r="R2178">
            <v>50475.803694332149</v>
          </cell>
          <cell r="S2178">
            <v>115868.73691813351</v>
          </cell>
          <cell r="T2178">
            <v>1643.1566760809399</v>
          </cell>
          <cell r="U2178">
            <v>1668.6858427984273</v>
          </cell>
          <cell r="V2178">
            <v>1694.171552246095</v>
          </cell>
          <cell r="W2178">
            <v>1685.3581469437581</v>
          </cell>
          <cell r="X2178">
            <v>1746.9654551506121</v>
          </cell>
          <cell r="Y2178">
            <v>476.00653602675197</v>
          </cell>
          <cell r="Z2178">
            <v>497.18376792637014</v>
          </cell>
          <cell r="AA2178">
            <v>533.21670849071711</v>
          </cell>
          <cell r="AB2178">
            <v>550.28983254496848</v>
          </cell>
          <cell r="AC2178">
            <v>664.87798762549869</v>
          </cell>
          <cell r="AD2178">
            <v>24.650048499927514</v>
          </cell>
          <cell r="AE2178">
            <v>27.858941783375425</v>
          </cell>
          <cell r="AF2178">
            <v>27.381524104178734</v>
          </cell>
          <cell r="AG2178">
            <v>25.573889040840747</v>
          </cell>
          <cell r="AH2178">
            <v>22.032477207260598</v>
          </cell>
        </row>
        <row r="2179">
          <cell r="B2179">
            <v>13057</v>
          </cell>
          <cell r="C2179" t="str">
            <v>MO</v>
          </cell>
          <cell r="D2179" t="str">
            <v>Municipal</v>
          </cell>
          <cell r="E2179">
            <v>7.9233342982105992E-3</v>
          </cell>
          <cell r="F2179">
            <v>0</v>
          </cell>
          <cell r="G2179">
            <v>0</v>
          </cell>
          <cell r="H2179">
            <v>1681.1261846718226</v>
          </cell>
          <cell r="I2179">
            <v>11.608880937499999</v>
          </cell>
          <cell r="J2179">
            <v>0</v>
          </cell>
          <cell r="K2179">
            <v>0</v>
          </cell>
          <cell r="L2179">
            <v>0</v>
          </cell>
          <cell r="M2179">
            <v>0</v>
          </cell>
          <cell r="N2179">
            <v>1.3220783354262576E-2</v>
          </cell>
          <cell r="O2179">
            <v>9258.7403388004695</v>
          </cell>
          <cell r="P2179">
            <v>25391.915036421975</v>
          </cell>
          <cell r="Q2179">
            <v>40300.245089148288</v>
          </cell>
          <cell r="R2179">
            <v>50475.803694332149</v>
          </cell>
          <cell r="S2179">
            <v>115868.73691813351</v>
          </cell>
          <cell r="T2179">
            <v>1643.1566760809399</v>
          </cell>
          <cell r="U2179">
            <v>1668.6858427984273</v>
          </cell>
          <cell r="V2179">
            <v>1694.171552246095</v>
          </cell>
          <cell r="W2179">
            <v>1685.3581469437581</v>
          </cell>
          <cell r="X2179">
            <v>1746.9654551506121</v>
          </cell>
          <cell r="Y2179">
            <v>476.00653602675197</v>
          </cell>
          <cell r="Z2179">
            <v>497.18376792637014</v>
          </cell>
          <cell r="AA2179">
            <v>533.21670849071711</v>
          </cell>
          <cell r="AB2179">
            <v>550.28983254496848</v>
          </cell>
          <cell r="AC2179">
            <v>664.87798762549869</v>
          </cell>
          <cell r="AD2179">
            <v>24.650048499927514</v>
          </cell>
          <cell r="AE2179">
            <v>27.858941783375425</v>
          </cell>
          <cell r="AF2179">
            <v>27.381524104178734</v>
          </cell>
          <cell r="AG2179">
            <v>25.573889040840747</v>
          </cell>
          <cell r="AH2179">
            <v>22.032477207260598</v>
          </cell>
        </row>
        <row r="2180">
          <cell r="B2180">
            <v>13470</v>
          </cell>
          <cell r="C2180" t="str">
            <v>MO</v>
          </cell>
          <cell r="D2180" t="str">
            <v>Municipal</v>
          </cell>
          <cell r="E2180">
            <v>7.9233342982105992E-3</v>
          </cell>
          <cell r="F2180">
            <v>0</v>
          </cell>
          <cell r="G2180">
            <v>0</v>
          </cell>
          <cell r="H2180">
            <v>1681.1261846718226</v>
          </cell>
          <cell r="I2180">
            <v>11.608880937499999</v>
          </cell>
          <cell r="J2180">
            <v>0</v>
          </cell>
          <cell r="K2180">
            <v>0</v>
          </cell>
          <cell r="L2180">
            <v>0</v>
          </cell>
          <cell r="M2180">
            <v>0</v>
          </cell>
          <cell r="N2180">
            <v>1.3220783354262576E-2</v>
          </cell>
          <cell r="O2180">
            <v>9258.7403388004695</v>
          </cell>
          <cell r="P2180">
            <v>25391.915036421975</v>
          </cell>
          <cell r="Q2180">
            <v>40300.245089148288</v>
          </cell>
          <cell r="R2180">
            <v>50475.803694332149</v>
          </cell>
          <cell r="S2180">
            <v>115868.73691813351</v>
          </cell>
          <cell r="T2180">
            <v>1643.1566760809399</v>
          </cell>
          <cell r="U2180">
            <v>1668.6858427984273</v>
          </cell>
          <cell r="V2180">
            <v>1694.171552246095</v>
          </cell>
          <cell r="W2180">
            <v>1685.3581469437581</v>
          </cell>
          <cell r="X2180">
            <v>1746.9654551506121</v>
          </cell>
          <cell r="Y2180">
            <v>476.00653602675197</v>
          </cell>
          <cell r="Z2180">
            <v>497.18376792637014</v>
          </cell>
          <cell r="AA2180">
            <v>533.21670849071711</v>
          </cell>
          <cell r="AB2180">
            <v>550.28983254496848</v>
          </cell>
          <cell r="AC2180">
            <v>664.87798762549869</v>
          </cell>
          <cell r="AD2180">
            <v>24.650048499927514</v>
          </cell>
          <cell r="AE2180">
            <v>27.858941783375425</v>
          </cell>
          <cell r="AF2180">
            <v>27.381524104178734</v>
          </cell>
          <cell r="AG2180">
            <v>25.573889040840747</v>
          </cell>
          <cell r="AH2180">
            <v>22.032477207260598</v>
          </cell>
        </row>
        <row r="2181">
          <cell r="B2181">
            <v>13527</v>
          </cell>
          <cell r="C2181" t="str">
            <v>MO</v>
          </cell>
          <cell r="D2181" t="str">
            <v>Municipal</v>
          </cell>
          <cell r="E2181">
            <v>7.9233342982105992E-3</v>
          </cell>
          <cell r="F2181">
            <v>0</v>
          </cell>
          <cell r="G2181">
            <v>0</v>
          </cell>
          <cell r="H2181">
            <v>1681.1261846718226</v>
          </cell>
          <cell r="I2181">
            <v>11.608880937499999</v>
          </cell>
          <cell r="J2181">
            <v>0</v>
          </cell>
          <cell r="K2181">
            <v>0</v>
          </cell>
          <cell r="L2181">
            <v>0</v>
          </cell>
          <cell r="M2181">
            <v>0</v>
          </cell>
          <cell r="N2181">
            <v>1.3220783354262576E-2</v>
          </cell>
          <cell r="O2181">
            <v>9258.7403388004695</v>
          </cell>
          <cell r="P2181">
            <v>25391.915036421975</v>
          </cell>
          <cell r="Q2181">
            <v>40300.245089148288</v>
          </cell>
          <cell r="R2181">
            <v>50475.803694332149</v>
          </cell>
          <cell r="S2181">
            <v>115868.73691813351</v>
          </cell>
          <cell r="T2181">
            <v>1643.1566760809399</v>
          </cell>
          <cell r="U2181">
            <v>1668.6858427984273</v>
          </cell>
          <cell r="V2181">
            <v>1694.171552246095</v>
          </cell>
          <cell r="W2181">
            <v>1685.3581469437581</v>
          </cell>
          <cell r="X2181">
            <v>1746.9654551506121</v>
          </cell>
          <cell r="Y2181">
            <v>476.00653602675197</v>
          </cell>
          <cell r="Z2181">
            <v>497.18376792637014</v>
          </cell>
          <cell r="AA2181">
            <v>533.21670849071711</v>
          </cell>
          <cell r="AB2181">
            <v>550.28983254496848</v>
          </cell>
          <cell r="AC2181">
            <v>664.87798762549869</v>
          </cell>
          <cell r="AD2181">
            <v>24.650048499927514</v>
          </cell>
          <cell r="AE2181">
            <v>27.858941783375425</v>
          </cell>
          <cell r="AF2181">
            <v>27.381524104178734</v>
          </cell>
          <cell r="AG2181">
            <v>25.573889040840747</v>
          </cell>
          <cell r="AH2181">
            <v>22.032477207260598</v>
          </cell>
        </row>
        <row r="2182">
          <cell r="B2182">
            <v>3634</v>
          </cell>
          <cell r="C2182" t="str">
            <v>MO</v>
          </cell>
          <cell r="D2182" t="str">
            <v>Municipal</v>
          </cell>
          <cell r="E2182">
            <v>7.9233342982105992E-3</v>
          </cell>
          <cell r="F2182">
            <v>0</v>
          </cell>
          <cell r="G2182">
            <v>0</v>
          </cell>
          <cell r="H2182">
            <v>1681.1261846718226</v>
          </cell>
          <cell r="I2182">
            <v>11.608880937499999</v>
          </cell>
          <cell r="J2182">
            <v>0</v>
          </cell>
          <cell r="K2182">
            <v>0</v>
          </cell>
          <cell r="L2182">
            <v>0</v>
          </cell>
          <cell r="M2182">
            <v>0</v>
          </cell>
          <cell r="N2182">
            <v>1.3220783354262576E-2</v>
          </cell>
          <cell r="O2182">
            <v>9258.7403388004695</v>
          </cell>
          <cell r="P2182">
            <v>25391.915036421975</v>
          </cell>
          <cell r="Q2182">
            <v>40300.245089148288</v>
          </cell>
          <cell r="R2182">
            <v>50475.803694332149</v>
          </cell>
          <cell r="S2182">
            <v>115868.73691813351</v>
          </cell>
          <cell r="T2182">
            <v>1643.1566760809399</v>
          </cell>
          <cell r="U2182">
            <v>1668.6858427984273</v>
          </cell>
          <cell r="V2182">
            <v>1694.171552246095</v>
          </cell>
          <cell r="W2182">
            <v>1685.3581469437581</v>
          </cell>
          <cell r="X2182">
            <v>1746.9654551506121</v>
          </cell>
          <cell r="Y2182">
            <v>476.00653602675197</v>
          </cell>
          <cell r="Z2182">
            <v>497.18376792637014</v>
          </cell>
          <cell r="AA2182">
            <v>533.21670849071711</v>
          </cell>
          <cell r="AB2182">
            <v>550.28983254496848</v>
          </cell>
          <cell r="AC2182">
            <v>664.87798762549869</v>
          </cell>
          <cell r="AD2182">
            <v>24.650048499927514</v>
          </cell>
          <cell r="AE2182">
            <v>27.858941783375425</v>
          </cell>
          <cell r="AF2182">
            <v>27.381524104178734</v>
          </cell>
          <cell r="AG2182">
            <v>25.573889040840747</v>
          </cell>
          <cell r="AH2182">
            <v>22.032477207260598</v>
          </cell>
        </row>
        <row r="2183">
          <cell r="B2183">
            <v>13971</v>
          </cell>
          <cell r="C2183" t="str">
            <v>MO</v>
          </cell>
          <cell r="D2183" t="str">
            <v>Municipal</v>
          </cell>
          <cell r="E2183">
            <v>7.9233342982105992E-3</v>
          </cell>
          <cell r="F2183">
            <v>0</v>
          </cell>
          <cell r="G2183">
            <v>0</v>
          </cell>
          <cell r="H2183">
            <v>1681.1261846718226</v>
          </cell>
          <cell r="I2183">
            <v>11.608880937499999</v>
          </cell>
          <cell r="J2183">
            <v>0</v>
          </cell>
          <cell r="K2183">
            <v>0</v>
          </cell>
          <cell r="L2183">
            <v>0</v>
          </cell>
          <cell r="M2183">
            <v>0</v>
          </cell>
          <cell r="N2183">
            <v>1.3220783354262576E-2</v>
          </cell>
          <cell r="O2183">
            <v>9258.7403388004695</v>
          </cell>
          <cell r="P2183">
            <v>25391.915036421975</v>
          </cell>
          <cell r="Q2183">
            <v>40300.245089148288</v>
          </cell>
          <cell r="R2183">
            <v>50475.803694332149</v>
          </cell>
          <cell r="S2183">
            <v>115868.73691813351</v>
          </cell>
          <cell r="T2183">
            <v>1643.1566760809399</v>
          </cell>
          <cell r="U2183">
            <v>1668.6858427984273</v>
          </cell>
          <cell r="V2183">
            <v>1694.171552246095</v>
          </cell>
          <cell r="W2183">
            <v>1685.3581469437581</v>
          </cell>
          <cell r="X2183">
            <v>1746.9654551506121</v>
          </cell>
          <cell r="Y2183">
            <v>476.00653602675197</v>
          </cell>
          <cell r="Z2183">
            <v>497.18376792637014</v>
          </cell>
          <cell r="AA2183">
            <v>533.21670849071711</v>
          </cell>
          <cell r="AB2183">
            <v>550.28983254496848</v>
          </cell>
          <cell r="AC2183">
            <v>664.87798762549869</v>
          </cell>
          <cell r="AD2183">
            <v>24.650048499927514</v>
          </cell>
          <cell r="AE2183">
            <v>27.858941783375425</v>
          </cell>
          <cell r="AF2183">
            <v>27.381524104178734</v>
          </cell>
          <cell r="AG2183">
            <v>25.573889040840747</v>
          </cell>
          <cell r="AH2183">
            <v>22.032477207260598</v>
          </cell>
        </row>
        <row r="2184">
          <cell r="B2184">
            <v>40383</v>
          </cell>
          <cell r="C2184" t="str">
            <v>MO</v>
          </cell>
          <cell r="D2184" t="str">
            <v>Municipal</v>
          </cell>
          <cell r="E2184">
            <v>7.9233342982105992E-3</v>
          </cell>
          <cell r="F2184">
            <v>0</v>
          </cell>
          <cell r="G2184">
            <v>0</v>
          </cell>
          <cell r="H2184">
            <v>1681.1261846718226</v>
          </cell>
          <cell r="I2184">
            <v>11.608880937499999</v>
          </cell>
          <cell r="J2184">
            <v>0</v>
          </cell>
          <cell r="K2184">
            <v>0</v>
          </cell>
          <cell r="L2184">
            <v>0</v>
          </cell>
          <cell r="M2184">
            <v>0</v>
          </cell>
          <cell r="N2184">
            <v>1.3220783354262576E-2</v>
          </cell>
          <cell r="O2184">
            <v>9258.7403388004695</v>
          </cell>
          <cell r="P2184">
            <v>25391.915036421975</v>
          </cell>
          <cell r="Q2184">
            <v>40300.245089148288</v>
          </cell>
          <cell r="R2184">
            <v>50475.803694332149</v>
          </cell>
          <cell r="S2184">
            <v>115868.73691813351</v>
          </cell>
          <cell r="T2184">
            <v>1643.1566760809399</v>
          </cell>
          <cell r="U2184">
            <v>1668.6858427984273</v>
          </cell>
          <cell r="V2184">
            <v>1694.171552246095</v>
          </cell>
          <cell r="W2184">
            <v>1685.3581469437581</v>
          </cell>
          <cell r="X2184">
            <v>1746.9654551506121</v>
          </cell>
          <cell r="Y2184">
            <v>476.00653602675197</v>
          </cell>
          <cell r="Z2184">
            <v>497.18376792637014</v>
          </cell>
          <cell r="AA2184">
            <v>533.21670849071711</v>
          </cell>
          <cell r="AB2184">
            <v>550.28983254496848</v>
          </cell>
          <cell r="AC2184">
            <v>664.87798762549869</v>
          </cell>
          <cell r="AD2184">
            <v>24.650048499927514</v>
          </cell>
          <cell r="AE2184">
            <v>27.858941783375425</v>
          </cell>
          <cell r="AF2184">
            <v>27.381524104178734</v>
          </cell>
          <cell r="AG2184">
            <v>25.573889040840747</v>
          </cell>
          <cell r="AH2184">
            <v>22.032477207260598</v>
          </cell>
        </row>
        <row r="2185">
          <cell r="B2185">
            <v>14400</v>
          </cell>
          <cell r="C2185" t="str">
            <v>MO</v>
          </cell>
          <cell r="D2185" t="str">
            <v>Municipal</v>
          </cell>
          <cell r="E2185">
            <v>7.9233342982105992E-3</v>
          </cell>
          <cell r="F2185">
            <v>0</v>
          </cell>
          <cell r="G2185">
            <v>0</v>
          </cell>
          <cell r="H2185">
            <v>1681.1261846718226</v>
          </cell>
          <cell r="I2185">
            <v>11.608880937499999</v>
          </cell>
          <cell r="J2185">
            <v>0</v>
          </cell>
          <cell r="K2185">
            <v>0</v>
          </cell>
          <cell r="L2185">
            <v>0</v>
          </cell>
          <cell r="M2185">
            <v>0</v>
          </cell>
          <cell r="N2185">
            <v>1.3220783354262576E-2</v>
          </cell>
          <cell r="O2185">
            <v>9258.7403388004695</v>
          </cell>
          <cell r="P2185">
            <v>25391.915036421975</v>
          </cell>
          <cell r="Q2185">
            <v>40300.245089148288</v>
          </cell>
          <cell r="R2185">
            <v>50475.803694332149</v>
          </cell>
          <cell r="S2185">
            <v>115868.73691813351</v>
          </cell>
          <cell r="T2185">
            <v>1643.1566760809399</v>
          </cell>
          <cell r="U2185">
            <v>1668.6858427984273</v>
          </cell>
          <cell r="V2185">
            <v>1694.171552246095</v>
          </cell>
          <cell r="W2185">
            <v>1685.3581469437581</v>
          </cell>
          <cell r="X2185">
            <v>1746.9654551506121</v>
          </cell>
          <cell r="Y2185">
            <v>476.00653602675197</v>
          </cell>
          <cell r="Z2185">
            <v>497.18376792637014</v>
          </cell>
          <cell r="AA2185">
            <v>533.21670849071711</v>
          </cell>
          <cell r="AB2185">
            <v>550.28983254496848</v>
          </cell>
          <cell r="AC2185">
            <v>664.87798762549869</v>
          </cell>
          <cell r="AD2185">
            <v>24.650048499927514</v>
          </cell>
          <cell r="AE2185">
            <v>27.858941783375425</v>
          </cell>
          <cell r="AF2185">
            <v>27.381524104178734</v>
          </cell>
          <cell r="AG2185">
            <v>25.573889040840747</v>
          </cell>
          <cell r="AH2185">
            <v>22.032477207260598</v>
          </cell>
        </row>
        <row r="2186">
          <cell r="B2186">
            <v>14456</v>
          </cell>
          <cell r="C2186" t="str">
            <v>MO</v>
          </cell>
          <cell r="D2186" t="str">
            <v>Municipal</v>
          </cell>
          <cell r="E2186">
            <v>7.9233342982105992E-3</v>
          </cell>
          <cell r="F2186">
            <v>0</v>
          </cell>
          <cell r="G2186">
            <v>0</v>
          </cell>
          <cell r="H2186">
            <v>1681.1261846718226</v>
          </cell>
          <cell r="I2186">
            <v>11.608880937499999</v>
          </cell>
          <cell r="J2186">
            <v>0</v>
          </cell>
          <cell r="K2186">
            <v>0</v>
          </cell>
          <cell r="L2186">
            <v>0</v>
          </cell>
          <cell r="M2186">
            <v>0</v>
          </cell>
          <cell r="N2186">
            <v>1.3220783354262576E-2</v>
          </cell>
          <cell r="O2186">
            <v>9258.7403388004695</v>
          </cell>
          <cell r="P2186">
            <v>25391.915036421975</v>
          </cell>
          <cell r="Q2186">
            <v>40300.245089148288</v>
          </cell>
          <cell r="R2186">
            <v>50475.803694332149</v>
          </cell>
          <cell r="S2186">
            <v>115868.73691813351</v>
          </cell>
          <cell r="T2186">
            <v>1643.1566760809399</v>
          </cell>
          <cell r="U2186">
            <v>1668.6858427984273</v>
          </cell>
          <cell r="V2186">
            <v>1694.171552246095</v>
          </cell>
          <cell r="W2186">
            <v>1685.3581469437581</v>
          </cell>
          <cell r="X2186">
            <v>1746.9654551506121</v>
          </cell>
          <cell r="Y2186">
            <v>476.00653602675197</v>
          </cell>
          <cell r="Z2186">
            <v>497.18376792637014</v>
          </cell>
          <cell r="AA2186">
            <v>533.21670849071711</v>
          </cell>
          <cell r="AB2186">
            <v>550.28983254496848</v>
          </cell>
          <cell r="AC2186">
            <v>664.87798762549869</v>
          </cell>
          <cell r="AD2186">
            <v>24.650048499927514</v>
          </cell>
          <cell r="AE2186">
            <v>27.858941783375425</v>
          </cell>
          <cell r="AF2186">
            <v>27.381524104178734</v>
          </cell>
          <cell r="AG2186">
            <v>25.573889040840747</v>
          </cell>
          <cell r="AH2186">
            <v>22.032477207260598</v>
          </cell>
        </row>
        <row r="2187">
          <cell r="B2187">
            <v>14806</v>
          </cell>
          <cell r="C2187" t="str">
            <v>MO</v>
          </cell>
          <cell r="D2187" t="str">
            <v>Municipal</v>
          </cell>
          <cell r="E2187">
            <v>7.9233342982105992E-3</v>
          </cell>
          <cell r="F2187">
            <v>0</v>
          </cell>
          <cell r="G2187">
            <v>0</v>
          </cell>
          <cell r="H2187">
            <v>1681.1261846718226</v>
          </cell>
          <cell r="I2187">
            <v>11.608880937499999</v>
          </cell>
          <cell r="J2187">
            <v>0</v>
          </cell>
          <cell r="K2187">
            <v>0</v>
          </cell>
          <cell r="L2187">
            <v>0</v>
          </cell>
          <cell r="M2187">
            <v>0</v>
          </cell>
          <cell r="N2187">
            <v>1.3220783354262576E-2</v>
          </cell>
          <cell r="O2187">
            <v>9258.7403388004695</v>
          </cell>
          <cell r="P2187">
            <v>25391.915036421975</v>
          </cell>
          <cell r="Q2187">
            <v>40300.245089148288</v>
          </cell>
          <cell r="R2187">
            <v>50475.803694332149</v>
          </cell>
          <cell r="S2187">
            <v>115868.73691813351</v>
          </cell>
          <cell r="T2187">
            <v>1643.1566760809399</v>
          </cell>
          <cell r="U2187">
            <v>1668.6858427984273</v>
          </cell>
          <cell r="V2187">
            <v>1694.171552246095</v>
          </cell>
          <cell r="W2187">
            <v>1685.3581469437581</v>
          </cell>
          <cell r="X2187">
            <v>1746.9654551506121</v>
          </cell>
          <cell r="Y2187">
            <v>476.00653602675197</v>
          </cell>
          <cell r="Z2187">
            <v>497.18376792637014</v>
          </cell>
          <cell r="AA2187">
            <v>533.21670849071711</v>
          </cell>
          <cell r="AB2187">
            <v>550.28983254496848</v>
          </cell>
          <cell r="AC2187">
            <v>664.87798762549869</v>
          </cell>
          <cell r="AD2187">
            <v>24.650048499927514</v>
          </cell>
          <cell r="AE2187">
            <v>27.858941783375425</v>
          </cell>
          <cell r="AF2187">
            <v>27.381524104178734</v>
          </cell>
          <cell r="AG2187">
            <v>25.573889040840747</v>
          </cell>
          <cell r="AH2187">
            <v>22.032477207260598</v>
          </cell>
        </row>
        <row r="2188">
          <cell r="B2188">
            <v>15229</v>
          </cell>
          <cell r="C2188" t="str">
            <v>MO</v>
          </cell>
          <cell r="D2188" t="str">
            <v>Municipal</v>
          </cell>
          <cell r="E2188">
            <v>7.9233342982105992E-3</v>
          </cell>
          <cell r="F2188">
            <v>1</v>
          </cell>
          <cell r="G2188">
            <v>15040.858018386109</v>
          </cell>
          <cell r="H2188">
            <v>15040.858018386109</v>
          </cell>
          <cell r="I2188">
            <v>11.608880937499999</v>
          </cell>
          <cell r="J2188">
            <v>11280.5</v>
          </cell>
          <cell r="K2188">
            <v>117800</v>
          </cell>
          <cell r="L2188">
            <v>7832</v>
          </cell>
          <cell r="M2188">
            <v>8.649788568735145E-2</v>
          </cell>
          <cell r="N2188">
            <v>8.649788568735145E-2</v>
          </cell>
          <cell r="O2188">
            <v>9258.7403388004695</v>
          </cell>
          <cell r="P2188">
            <v>25391.915036421975</v>
          </cell>
          <cell r="Q2188">
            <v>40300.245089148288</v>
          </cell>
          <cell r="R2188">
            <v>50475.803694332149</v>
          </cell>
          <cell r="S2188">
            <v>115868.73691813351</v>
          </cell>
          <cell r="T2188">
            <v>1643.1566760809399</v>
          </cell>
          <cell r="U2188">
            <v>1668.6858427984273</v>
          </cell>
          <cell r="V2188">
            <v>1694.171552246095</v>
          </cell>
          <cell r="W2188">
            <v>1685.3581469437581</v>
          </cell>
          <cell r="X2188">
            <v>1746.9654551506121</v>
          </cell>
          <cell r="Y2188">
            <v>476.00653602675197</v>
          </cell>
          <cell r="Z2188">
            <v>497.18376792637014</v>
          </cell>
          <cell r="AA2188">
            <v>533.21670849071711</v>
          </cell>
          <cell r="AB2188">
            <v>550.28983254496848</v>
          </cell>
          <cell r="AC2188">
            <v>664.87798762549869</v>
          </cell>
          <cell r="AD2188">
            <v>24.650048499927514</v>
          </cell>
          <cell r="AE2188">
            <v>27.858941783375425</v>
          </cell>
          <cell r="AF2188">
            <v>27.381524104178734</v>
          </cell>
          <cell r="AG2188">
            <v>25.573889040840747</v>
          </cell>
          <cell r="AH2188">
            <v>22.032477207260598</v>
          </cell>
        </row>
        <row r="2189">
          <cell r="B2189">
            <v>15943</v>
          </cell>
          <cell r="C2189" t="str">
            <v>MO</v>
          </cell>
          <cell r="D2189" t="str">
            <v>Municipal</v>
          </cell>
          <cell r="E2189">
            <v>7.9233342982105992E-3</v>
          </cell>
          <cell r="F2189">
            <v>0</v>
          </cell>
          <cell r="G2189">
            <v>0</v>
          </cell>
          <cell r="H2189">
            <v>1681.1261846718226</v>
          </cell>
          <cell r="I2189">
            <v>11.608880937499999</v>
          </cell>
          <cell r="J2189">
            <v>0</v>
          </cell>
          <cell r="K2189">
            <v>0</v>
          </cell>
          <cell r="L2189">
            <v>0</v>
          </cell>
          <cell r="M2189">
            <v>0</v>
          </cell>
          <cell r="N2189">
            <v>1.3220783354262576E-2</v>
          </cell>
          <cell r="O2189">
            <v>9258.7403388004695</v>
          </cell>
          <cell r="P2189">
            <v>25391.915036421975</v>
          </cell>
          <cell r="Q2189">
            <v>40300.245089148288</v>
          </cell>
          <cell r="R2189">
            <v>50475.803694332149</v>
          </cell>
          <cell r="S2189">
            <v>115868.73691813351</v>
          </cell>
          <cell r="T2189">
            <v>1643.1566760809399</v>
          </cell>
          <cell r="U2189">
            <v>1668.6858427984273</v>
          </cell>
          <cell r="V2189">
            <v>1694.171552246095</v>
          </cell>
          <cell r="W2189">
            <v>1685.3581469437581</v>
          </cell>
          <cell r="X2189">
            <v>1746.9654551506121</v>
          </cell>
          <cell r="Y2189">
            <v>476.00653602675197</v>
          </cell>
          <cell r="Z2189">
            <v>497.18376792637014</v>
          </cell>
          <cell r="AA2189">
            <v>533.21670849071711</v>
          </cell>
          <cell r="AB2189">
            <v>550.28983254496848</v>
          </cell>
          <cell r="AC2189">
            <v>664.87798762549869</v>
          </cell>
          <cell r="AD2189">
            <v>24.650048499927514</v>
          </cell>
          <cell r="AE2189">
            <v>27.858941783375425</v>
          </cell>
          <cell r="AF2189">
            <v>27.381524104178734</v>
          </cell>
          <cell r="AG2189">
            <v>25.573889040840747</v>
          </cell>
          <cell r="AH2189">
            <v>22.032477207260598</v>
          </cell>
        </row>
        <row r="2190">
          <cell r="B2190">
            <v>15981</v>
          </cell>
          <cell r="C2190" t="str">
            <v>MO</v>
          </cell>
          <cell r="D2190" t="str">
            <v>Municipal</v>
          </cell>
          <cell r="E2190">
            <v>7.9233342982105992E-3</v>
          </cell>
          <cell r="F2190">
            <v>0</v>
          </cell>
          <cell r="G2190">
            <v>0</v>
          </cell>
          <cell r="H2190">
            <v>1681.1261846718226</v>
          </cell>
          <cell r="I2190">
            <v>11.608880937499999</v>
          </cell>
          <cell r="J2190">
            <v>0</v>
          </cell>
          <cell r="K2190">
            <v>0</v>
          </cell>
          <cell r="L2190">
            <v>0</v>
          </cell>
          <cell r="M2190">
            <v>0</v>
          </cell>
          <cell r="N2190">
            <v>1.3220783354262576E-2</v>
          </cell>
          <cell r="O2190">
            <v>9258.7403388004695</v>
          </cell>
          <cell r="P2190">
            <v>25391.915036421975</v>
          </cell>
          <cell r="Q2190">
            <v>40300.245089148288</v>
          </cell>
          <cell r="R2190">
            <v>50475.803694332149</v>
          </cell>
          <cell r="S2190">
            <v>115868.73691813351</v>
          </cell>
          <cell r="T2190">
            <v>1643.1566760809399</v>
          </cell>
          <cell r="U2190">
            <v>1668.6858427984273</v>
          </cell>
          <cell r="V2190">
            <v>1694.171552246095</v>
          </cell>
          <cell r="W2190">
            <v>1685.3581469437581</v>
          </cell>
          <cell r="X2190">
            <v>1746.9654551506121</v>
          </cell>
          <cell r="Y2190">
            <v>476.00653602675197</v>
          </cell>
          <cell r="Z2190">
            <v>497.18376792637014</v>
          </cell>
          <cell r="AA2190">
            <v>533.21670849071711</v>
          </cell>
          <cell r="AB2190">
            <v>550.28983254496848</v>
          </cell>
          <cell r="AC2190">
            <v>664.87798762549869</v>
          </cell>
          <cell r="AD2190">
            <v>24.650048499927514</v>
          </cell>
          <cell r="AE2190">
            <v>27.858941783375425</v>
          </cell>
          <cell r="AF2190">
            <v>27.381524104178734</v>
          </cell>
          <cell r="AG2190">
            <v>25.573889040840747</v>
          </cell>
          <cell r="AH2190">
            <v>22.032477207260598</v>
          </cell>
        </row>
        <row r="2191">
          <cell r="B2191">
            <v>40382</v>
          </cell>
          <cell r="C2191" t="str">
            <v>MO</v>
          </cell>
          <cell r="D2191" t="str">
            <v>Municipal</v>
          </cell>
          <cell r="E2191">
            <v>7.9233342982105992E-3</v>
          </cell>
          <cell r="F2191">
            <v>0</v>
          </cell>
          <cell r="G2191">
            <v>0</v>
          </cell>
          <cell r="H2191">
            <v>1681.1261846718226</v>
          </cell>
          <cell r="I2191">
            <v>11.608880937499999</v>
          </cell>
          <cell r="J2191">
            <v>0</v>
          </cell>
          <cell r="K2191">
            <v>0</v>
          </cell>
          <cell r="L2191">
            <v>0</v>
          </cell>
          <cell r="M2191">
            <v>0</v>
          </cell>
          <cell r="N2191">
            <v>1.3220783354262576E-2</v>
          </cell>
          <cell r="O2191">
            <v>9258.7403388004695</v>
          </cell>
          <cell r="P2191">
            <v>25391.915036421975</v>
          </cell>
          <cell r="Q2191">
            <v>40300.245089148288</v>
          </cell>
          <cell r="R2191">
            <v>50475.803694332149</v>
          </cell>
          <cell r="S2191">
            <v>115868.73691813351</v>
          </cell>
          <cell r="T2191">
            <v>1643.1566760809399</v>
          </cell>
          <cell r="U2191">
            <v>1668.6858427984273</v>
          </cell>
          <cell r="V2191">
            <v>1694.171552246095</v>
          </cell>
          <cell r="W2191">
            <v>1685.3581469437581</v>
          </cell>
          <cell r="X2191">
            <v>1746.9654551506121</v>
          </cell>
          <cell r="Y2191">
            <v>476.00653602675197</v>
          </cell>
          <cell r="Z2191">
            <v>497.18376792637014</v>
          </cell>
          <cell r="AA2191">
            <v>533.21670849071711</v>
          </cell>
          <cell r="AB2191">
            <v>550.28983254496848</v>
          </cell>
          <cell r="AC2191">
            <v>664.87798762549869</v>
          </cell>
          <cell r="AD2191">
            <v>24.650048499927514</v>
          </cell>
          <cell r="AE2191">
            <v>27.858941783375425</v>
          </cell>
          <cell r="AF2191">
            <v>27.381524104178734</v>
          </cell>
          <cell r="AG2191">
            <v>25.573889040840747</v>
          </cell>
          <cell r="AH2191">
            <v>22.032477207260598</v>
          </cell>
        </row>
        <row r="2192">
          <cell r="B2192">
            <v>16559</v>
          </cell>
          <cell r="C2192" t="str">
            <v>MO</v>
          </cell>
          <cell r="D2192" t="str">
            <v>Municipal</v>
          </cell>
          <cell r="E2192">
            <v>7.9233342982105992E-3</v>
          </cell>
          <cell r="F2192">
            <v>0</v>
          </cell>
          <cell r="G2192">
            <v>0</v>
          </cell>
          <cell r="H2192">
            <v>1681.1261846718226</v>
          </cell>
          <cell r="I2192">
            <v>11.608880937499999</v>
          </cell>
          <cell r="J2192">
            <v>0</v>
          </cell>
          <cell r="K2192">
            <v>0</v>
          </cell>
          <cell r="L2192">
            <v>0</v>
          </cell>
          <cell r="M2192">
            <v>0</v>
          </cell>
          <cell r="N2192">
            <v>1.3220783354262576E-2</v>
          </cell>
          <cell r="O2192">
            <v>9258.7403388004695</v>
          </cell>
          <cell r="P2192">
            <v>25391.915036421975</v>
          </cell>
          <cell r="Q2192">
            <v>40300.245089148288</v>
          </cell>
          <cell r="R2192">
            <v>50475.803694332149</v>
          </cell>
          <cell r="S2192">
            <v>115868.73691813351</v>
          </cell>
          <cell r="T2192">
            <v>1643.1566760809399</v>
          </cell>
          <cell r="U2192">
            <v>1668.6858427984273</v>
          </cell>
          <cell r="V2192">
            <v>1694.171552246095</v>
          </cell>
          <cell r="W2192">
            <v>1685.3581469437581</v>
          </cell>
          <cell r="X2192">
            <v>1746.9654551506121</v>
          </cell>
          <cell r="Y2192">
            <v>476.00653602675197</v>
          </cell>
          <cell r="Z2192">
            <v>497.18376792637014</v>
          </cell>
          <cell r="AA2192">
            <v>533.21670849071711</v>
          </cell>
          <cell r="AB2192">
            <v>550.28983254496848</v>
          </cell>
          <cell r="AC2192">
            <v>664.87798762549869</v>
          </cell>
          <cell r="AD2192">
            <v>24.650048499927514</v>
          </cell>
          <cell r="AE2192">
            <v>27.858941783375425</v>
          </cell>
          <cell r="AF2192">
            <v>27.381524104178734</v>
          </cell>
          <cell r="AG2192">
            <v>25.573889040840747</v>
          </cell>
          <cell r="AH2192">
            <v>22.032477207260598</v>
          </cell>
        </row>
        <row r="2193">
          <cell r="B2193">
            <v>16560</v>
          </cell>
          <cell r="C2193" t="str">
            <v>MO</v>
          </cell>
          <cell r="D2193" t="str">
            <v>Municipal</v>
          </cell>
          <cell r="E2193">
            <v>7.9233342982105992E-3</v>
          </cell>
          <cell r="F2193">
            <v>0</v>
          </cell>
          <cell r="G2193">
            <v>0</v>
          </cell>
          <cell r="H2193">
            <v>1681.1261846718226</v>
          </cell>
          <cell r="I2193">
            <v>11.608880937499999</v>
          </cell>
          <cell r="J2193">
            <v>0</v>
          </cell>
          <cell r="K2193">
            <v>0</v>
          </cell>
          <cell r="L2193">
            <v>0</v>
          </cell>
          <cell r="M2193">
            <v>0</v>
          </cell>
          <cell r="N2193">
            <v>1.3220783354262576E-2</v>
          </cell>
          <cell r="O2193">
            <v>9258.7403388004695</v>
          </cell>
          <cell r="P2193">
            <v>25391.915036421975</v>
          </cell>
          <cell r="Q2193">
            <v>40300.245089148288</v>
          </cell>
          <cell r="R2193">
            <v>50475.803694332149</v>
          </cell>
          <cell r="S2193">
            <v>115868.73691813351</v>
          </cell>
          <cell r="T2193">
            <v>1643.1566760809399</v>
          </cell>
          <cell r="U2193">
            <v>1668.6858427984273</v>
          </cell>
          <cell r="V2193">
            <v>1694.171552246095</v>
          </cell>
          <cell r="W2193">
            <v>1685.3581469437581</v>
          </cell>
          <cell r="X2193">
            <v>1746.9654551506121</v>
          </cell>
          <cell r="Y2193">
            <v>476.00653602675197</v>
          </cell>
          <cell r="Z2193">
            <v>497.18376792637014</v>
          </cell>
          <cell r="AA2193">
            <v>533.21670849071711</v>
          </cell>
          <cell r="AB2193">
            <v>550.28983254496848</v>
          </cell>
          <cell r="AC2193">
            <v>664.87798762549869</v>
          </cell>
          <cell r="AD2193">
            <v>24.650048499927514</v>
          </cell>
          <cell r="AE2193">
            <v>27.858941783375425</v>
          </cell>
          <cell r="AF2193">
            <v>27.381524104178734</v>
          </cell>
          <cell r="AG2193">
            <v>25.573889040840747</v>
          </cell>
          <cell r="AH2193">
            <v>22.032477207260598</v>
          </cell>
        </row>
        <row r="2194">
          <cell r="B2194">
            <v>16959</v>
          </cell>
          <cell r="C2194" t="str">
            <v>MO</v>
          </cell>
          <cell r="D2194" t="str">
            <v>Municipal</v>
          </cell>
          <cell r="E2194">
            <v>7.9233342982105992E-3</v>
          </cell>
          <cell r="F2194">
            <v>0</v>
          </cell>
          <cell r="G2194">
            <v>0</v>
          </cell>
          <cell r="H2194">
            <v>1681.1261846718226</v>
          </cell>
          <cell r="I2194">
            <v>11.608880937499999</v>
          </cell>
          <cell r="J2194">
            <v>0</v>
          </cell>
          <cell r="K2194">
            <v>0</v>
          </cell>
          <cell r="L2194">
            <v>0</v>
          </cell>
          <cell r="M2194">
            <v>0</v>
          </cell>
          <cell r="N2194">
            <v>1.3220783354262576E-2</v>
          </cell>
          <cell r="O2194">
            <v>9258.7403388004695</v>
          </cell>
          <cell r="P2194">
            <v>25391.915036421975</v>
          </cell>
          <cell r="Q2194">
            <v>40300.245089148288</v>
          </cell>
          <cell r="R2194">
            <v>50475.803694332149</v>
          </cell>
          <cell r="S2194">
            <v>115868.73691813351</v>
          </cell>
          <cell r="T2194">
            <v>1643.1566760809399</v>
          </cell>
          <cell r="U2194">
            <v>1668.6858427984273</v>
          </cell>
          <cell r="V2194">
            <v>1694.171552246095</v>
          </cell>
          <cell r="W2194">
            <v>1685.3581469437581</v>
          </cell>
          <cell r="X2194">
            <v>1746.9654551506121</v>
          </cell>
          <cell r="Y2194">
            <v>476.00653602675197</v>
          </cell>
          <cell r="Z2194">
            <v>497.18376792637014</v>
          </cell>
          <cell r="AA2194">
            <v>533.21670849071711</v>
          </cell>
          <cell r="AB2194">
            <v>550.28983254496848</v>
          </cell>
          <cell r="AC2194">
            <v>664.87798762549869</v>
          </cell>
          <cell r="AD2194">
            <v>24.650048499927514</v>
          </cell>
          <cell r="AE2194">
            <v>27.858941783375425</v>
          </cell>
          <cell r="AF2194">
            <v>27.381524104178734</v>
          </cell>
          <cell r="AG2194">
            <v>25.573889040840747</v>
          </cell>
          <cell r="AH2194">
            <v>22.032477207260598</v>
          </cell>
        </row>
        <row r="2195">
          <cell r="B2195">
            <v>17035</v>
          </cell>
          <cell r="C2195" t="str">
            <v>MO</v>
          </cell>
          <cell r="D2195" t="str">
            <v>Municipal</v>
          </cell>
          <cell r="E2195">
            <v>7.9233342982105992E-3</v>
          </cell>
          <cell r="F2195">
            <v>0</v>
          </cell>
          <cell r="G2195">
            <v>0</v>
          </cell>
          <cell r="H2195">
            <v>1681.1261846718226</v>
          </cell>
          <cell r="I2195">
            <v>11.608880937499999</v>
          </cell>
          <cell r="J2195">
            <v>0</v>
          </cell>
          <cell r="K2195">
            <v>0</v>
          </cell>
          <cell r="L2195">
            <v>0</v>
          </cell>
          <cell r="M2195">
            <v>0</v>
          </cell>
          <cell r="N2195">
            <v>1.3220783354262576E-2</v>
          </cell>
          <cell r="O2195">
            <v>9258.7403388004695</v>
          </cell>
          <cell r="P2195">
            <v>25391.915036421975</v>
          </cell>
          <cell r="Q2195">
            <v>40300.245089148288</v>
          </cell>
          <cell r="R2195">
            <v>50475.803694332149</v>
          </cell>
          <cell r="S2195">
            <v>115868.73691813351</v>
          </cell>
          <cell r="T2195">
            <v>1643.1566760809399</v>
          </cell>
          <cell r="U2195">
            <v>1668.6858427984273</v>
          </cell>
          <cell r="V2195">
            <v>1694.171552246095</v>
          </cell>
          <cell r="W2195">
            <v>1685.3581469437581</v>
          </cell>
          <cell r="X2195">
            <v>1746.9654551506121</v>
          </cell>
          <cell r="Y2195">
            <v>476.00653602675197</v>
          </cell>
          <cell r="Z2195">
            <v>497.18376792637014</v>
          </cell>
          <cell r="AA2195">
            <v>533.21670849071711</v>
          </cell>
          <cell r="AB2195">
            <v>550.28983254496848</v>
          </cell>
          <cell r="AC2195">
            <v>664.87798762549869</v>
          </cell>
          <cell r="AD2195">
            <v>24.650048499927514</v>
          </cell>
          <cell r="AE2195">
            <v>27.858941783375425</v>
          </cell>
          <cell r="AF2195">
            <v>27.381524104178734</v>
          </cell>
          <cell r="AG2195">
            <v>25.573889040840747</v>
          </cell>
          <cell r="AH2195">
            <v>22.032477207260598</v>
          </cell>
        </row>
        <row r="2196">
          <cell r="B2196">
            <v>17177</v>
          </cell>
          <cell r="C2196" t="str">
            <v>MO</v>
          </cell>
          <cell r="D2196" t="str">
            <v>Municipal</v>
          </cell>
          <cell r="E2196">
            <v>7.9233342982105992E-3</v>
          </cell>
          <cell r="F2196">
            <v>1</v>
          </cell>
          <cell r="G2196">
            <v>17419.067796610168</v>
          </cell>
          <cell r="H2196">
            <v>17419.067796610168</v>
          </cell>
          <cell r="I2196">
            <v>11.608880937499999</v>
          </cell>
          <cell r="J2196">
            <v>10055</v>
          </cell>
          <cell r="K2196">
            <v>123327</v>
          </cell>
          <cell r="L2196">
            <v>7080</v>
          </cell>
          <cell r="M2196">
            <v>7.3533852891499829E-2</v>
          </cell>
          <cell r="N2196">
            <v>7.3533852891499829E-2</v>
          </cell>
          <cell r="O2196">
            <v>9258.7403388004695</v>
          </cell>
          <cell r="P2196">
            <v>25391.915036421975</v>
          </cell>
          <cell r="Q2196">
            <v>40300.245089148288</v>
          </cell>
          <cell r="R2196">
            <v>50475.803694332149</v>
          </cell>
          <cell r="S2196">
            <v>115868.73691813351</v>
          </cell>
          <cell r="T2196">
            <v>1643.1566760809399</v>
          </cell>
          <cell r="U2196">
            <v>1668.6858427984273</v>
          </cell>
          <cell r="V2196">
            <v>1694.171552246095</v>
          </cell>
          <cell r="W2196">
            <v>1685.3581469437581</v>
          </cell>
          <cell r="X2196">
            <v>1746.9654551506121</v>
          </cell>
          <cell r="Y2196">
            <v>476.00653602675197</v>
          </cell>
          <cell r="Z2196">
            <v>497.18376792637014</v>
          </cell>
          <cell r="AA2196">
            <v>533.21670849071711</v>
          </cell>
          <cell r="AB2196">
            <v>550.28983254496848</v>
          </cell>
          <cell r="AC2196">
            <v>664.87798762549869</v>
          </cell>
          <cell r="AD2196">
            <v>24.650048499927514</v>
          </cell>
          <cell r="AE2196">
            <v>27.858941783375425</v>
          </cell>
          <cell r="AF2196">
            <v>27.381524104178734</v>
          </cell>
          <cell r="AG2196">
            <v>25.573889040840747</v>
          </cell>
          <cell r="AH2196">
            <v>22.032477207260598</v>
          </cell>
        </row>
        <row r="2197">
          <cell r="B2197">
            <v>17312</v>
          </cell>
          <cell r="C2197" t="str">
            <v>MO</v>
          </cell>
          <cell r="D2197" t="str">
            <v>Municipal</v>
          </cell>
          <cell r="E2197">
            <v>7.9233342982105992E-3</v>
          </cell>
          <cell r="F2197">
            <v>0</v>
          </cell>
          <cell r="G2197">
            <v>0</v>
          </cell>
          <cell r="H2197">
            <v>1681.1261846718226</v>
          </cell>
          <cell r="I2197">
            <v>11.608880937499999</v>
          </cell>
          <cell r="J2197">
            <v>0</v>
          </cell>
          <cell r="K2197">
            <v>0</v>
          </cell>
          <cell r="L2197">
            <v>0</v>
          </cell>
          <cell r="M2197">
            <v>0</v>
          </cell>
          <cell r="N2197">
            <v>1.3220783354262576E-2</v>
          </cell>
          <cell r="O2197">
            <v>9258.7403388004695</v>
          </cell>
          <cell r="P2197">
            <v>25391.915036421975</v>
          </cell>
          <cell r="Q2197">
            <v>40300.245089148288</v>
          </cell>
          <cell r="R2197">
            <v>50475.803694332149</v>
          </cell>
          <cell r="S2197">
            <v>115868.73691813351</v>
          </cell>
          <cell r="T2197">
            <v>1643.1566760809399</v>
          </cell>
          <cell r="U2197">
            <v>1668.6858427984273</v>
          </cell>
          <cell r="V2197">
            <v>1694.171552246095</v>
          </cell>
          <cell r="W2197">
            <v>1685.3581469437581</v>
          </cell>
          <cell r="X2197">
            <v>1746.9654551506121</v>
          </cell>
          <cell r="Y2197">
            <v>476.00653602675197</v>
          </cell>
          <cell r="Z2197">
            <v>497.18376792637014</v>
          </cell>
          <cell r="AA2197">
            <v>533.21670849071711</v>
          </cell>
          <cell r="AB2197">
            <v>550.28983254496848</v>
          </cell>
          <cell r="AC2197">
            <v>664.87798762549869</v>
          </cell>
          <cell r="AD2197">
            <v>24.650048499927514</v>
          </cell>
          <cell r="AE2197">
            <v>27.858941783375425</v>
          </cell>
          <cell r="AF2197">
            <v>27.381524104178734</v>
          </cell>
          <cell r="AG2197">
            <v>25.573889040840747</v>
          </cell>
          <cell r="AH2197">
            <v>22.032477207260598</v>
          </cell>
        </row>
        <row r="2198">
          <cell r="B2198">
            <v>17877</v>
          </cell>
          <cell r="C2198" t="str">
            <v>MO</v>
          </cell>
          <cell r="D2198" t="str">
            <v>Municipal</v>
          </cell>
          <cell r="E2198">
            <v>7.9233342982105992E-3</v>
          </cell>
          <cell r="F2198">
            <v>0</v>
          </cell>
          <cell r="G2198">
            <v>0</v>
          </cell>
          <cell r="H2198">
            <v>1681.1261846718226</v>
          </cell>
          <cell r="I2198">
            <v>11.608880937499999</v>
          </cell>
          <cell r="J2198">
            <v>0</v>
          </cell>
          <cell r="K2198">
            <v>0</v>
          </cell>
          <cell r="L2198">
            <v>0</v>
          </cell>
          <cell r="M2198">
            <v>0</v>
          </cell>
          <cell r="N2198">
            <v>1.3220783354262576E-2</v>
          </cell>
          <cell r="O2198">
            <v>9258.7403388004695</v>
          </cell>
          <cell r="P2198">
            <v>25391.915036421975</v>
          </cell>
          <cell r="Q2198">
            <v>40300.245089148288</v>
          </cell>
          <cell r="R2198">
            <v>50475.803694332149</v>
          </cell>
          <cell r="S2198">
            <v>115868.73691813351</v>
          </cell>
          <cell r="T2198">
            <v>1643.1566760809399</v>
          </cell>
          <cell r="U2198">
            <v>1668.6858427984273</v>
          </cell>
          <cell r="V2198">
            <v>1694.171552246095</v>
          </cell>
          <cell r="W2198">
            <v>1685.3581469437581</v>
          </cell>
          <cell r="X2198">
            <v>1746.9654551506121</v>
          </cell>
          <cell r="Y2198">
            <v>476.00653602675197</v>
          </cell>
          <cell r="Z2198">
            <v>497.18376792637014</v>
          </cell>
          <cell r="AA2198">
            <v>533.21670849071711</v>
          </cell>
          <cell r="AB2198">
            <v>550.28983254496848</v>
          </cell>
          <cell r="AC2198">
            <v>664.87798762549869</v>
          </cell>
          <cell r="AD2198">
            <v>24.650048499927514</v>
          </cell>
          <cell r="AE2198">
            <v>27.858941783375425</v>
          </cell>
          <cell r="AF2198">
            <v>27.381524104178734</v>
          </cell>
          <cell r="AG2198">
            <v>25.573889040840747</v>
          </cell>
          <cell r="AH2198">
            <v>22.032477207260598</v>
          </cell>
        </row>
        <row r="2199">
          <cell r="B2199">
            <v>17918</v>
          </cell>
          <cell r="C2199" t="str">
            <v>MO</v>
          </cell>
          <cell r="D2199" t="str">
            <v>Municipal</v>
          </cell>
          <cell r="E2199">
            <v>7.9233342982105992E-3</v>
          </cell>
          <cell r="F2199">
            <v>0</v>
          </cell>
          <cell r="G2199">
            <v>0</v>
          </cell>
          <cell r="H2199">
            <v>1681.1261846718226</v>
          </cell>
          <cell r="I2199">
            <v>11.608880937499999</v>
          </cell>
          <cell r="J2199">
            <v>0</v>
          </cell>
          <cell r="K2199">
            <v>0</v>
          </cell>
          <cell r="L2199">
            <v>0</v>
          </cell>
          <cell r="M2199">
            <v>0</v>
          </cell>
          <cell r="N2199">
            <v>1.3220783354262576E-2</v>
          </cell>
          <cell r="O2199">
            <v>9258.7403388004695</v>
          </cell>
          <cell r="P2199">
            <v>25391.915036421975</v>
          </cell>
          <cell r="Q2199">
            <v>40300.245089148288</v>
          </cell>
          <cell r="R2199">
            <v>50475.803694332149</v>
          </cell>
          <cell r="S2199">
            <v>115868.73691813351</v>
          </cell>
          <cell r="T2199">
            <v>1643.1566760809399</v>
          </cell>
          <cell r="U2199">
            <v>1668.6858427984273</v>
          </cell>
          <cell r="V2199">
            <v>1694.171552246095</v>
          </cell>
          <cell r="W2199">
            <v>1685.3581469437581</v>
          </cell>
          <cell r="X2199">
            <v>1746.9654551506121</v>
          </cell>
          <cell r="Y2199">
            <v>476.00653602675197</v>
          </cell>
          <cell r="Z2199">
            <v>497.18376792637014</v>
          </cell>
          <cell r="AA2199">
            <v>533.21670849071711</v>
          </cell>
          <cell r="AB2199">
            <v>550.28983254496848</v>
          </cell>
          <cell r="AC2199">
            <v>664.87798762549869</v>
          </cell>
          <cell r="AD2199">
            <v>24.650048499927514</v>
          </cell>
          <cell r="AE2199">
            <v>27.858941783375425</v>
          </cell>
          <cell r="AF2199">
            <v>27.381524104178734</v>
          </cell>
          <cell r="AG2199">
            <v>25.573889040840747</v>
          </cell>
          <cell r="AH2199">
            <v>22.032477207260598</v>
          </cell>
        </row>
        <row r="2200">
          <cell r="B2200">
            <v>17946</v>
          </cell>
          <cell r="C2200" t="str">
            <v>MO</v>
          </cell>
          <cell r="D2200" t="str">
            <v>Municipal</v>
          </cell>
          <cell r="E2200">
            <v>7.9233342982105992E-3</v>
          </cell>
          <cell r="F2200">
            <v>0</v>
          </cell>
          <cell r="G2200">
            <v>0</v>
          </cell>
          <cell r="H2200">
            <v>1681.1261846718226</v>
          </cell>
          <cell r="I2200">
            <v>11.608880937499999</v>
          </cell>
          <cell r="J2200">
            <v>0</v>
          </cell>
          <cell r="K2200">
            <v>0</v>
          </cell>
          <cell r="L2200">
            <v>0</v>
          </cell>
          <cell r="M2200">
            <v>0</v>
          </cell>
          <cell r="N2200">
            <v>1.3220783354262576E-2</v>
          </cell>
          <cell r="O2200">
            <v>9258.7403388004695</v>
          </cell>
          <cell r="P2200">
            <v>25391.915036421975</v>
          </cell>
          <cell r="Q2200">
            <v>40300.245089148288</v>
          </cell>
          <cell r="R2200">
            <v>50475.803694332149</v>
          </cell>
          <cell r="S2200">
            <v>115868.73691813351</v>
          </cell>
          <cell r="T2200">
            <v>1643.1566760809399</v>
          </cell>
          <cell r="U2200">
            <v>1668.6858427984273</v>
          </cell>
          <cell r="V2200">
            <v>1694.171552246095</v>
          </cell>
          <cell r="W2200">
            <v>1685.3581469437581</v>
          </cell>
          <cell r="X2200">
            <v>1746.9654551506121</v>
          </cell>
          <cell r="Y2200">
            <v>476.00653602675197</v>
          </cell>
          <cell r="Z2200">
            <v>497.18376792637014</v>
          </cell>
          <cell r="AA2200">
            <v>533.21670849071711</v>
          </cell>
          <cell r="AB2200">
            <v>550.28983254496848</v>
          </cell>
          <cell r="AC2200">
            <v>664.87798762549869</v>
          </cell>
          <cell r="AD2200">
            <v>24.650048499927514</v>
          </cell>
          <cell r="AE2200">
            <v>27.858941783375425</v>
          </cell>
          <cell r="AF2200">
            <v>27.381524104178734</v>
          </cell>
          <cell r="AG2200">
            <v>25.573889040840747</v>
          </cell>
          <cell r="AH2200">
            <v>22.032477207260598</v>
          </cell>
        </row>
        <row r="2201">
          <cell r="B2201">
            <v>18045</v>
          </cell>
          <cell r="C2201" t="str">
            <v>MO</v>
          </cell>
          <cell r="D2201" t="str">
            <v>Municipal</v>
          </cell>
          <cell r="E2201">
            <v>7.9233342982105992E-3</v>
          </cell>
          <cell r="F2201">
            <v>0</v>
          </cell>
          <cell r="G2201">
            <v>0</v>
          </cell>
          <cell r="H2201">
            <v>1681.1261846718226</v>
          </cell>
          <cell r="I2201">
            <v>11.608880937499999</v>
          </cell>
          <cell r="J2201">
            <v>0</v>
          </cell>
          <cell r="K2201">
            <v>0</v>
          </cell>
          <cell r="L2201">
            <v>0</v>
          </cell>
          <cell r="M2201">
            <v>0</v>
          </cell>
          <cell r="N2201">
            <v>1.3220783354262576E-2</v>
          </cell>
          <cell r="O2201">
            <v>9258.7403388004695</v>
          </cell>
          <cell r="P2201">
            <v>25391.915036421975</v>
          </cell>
          <cell r="Q2201">
            <v>40300.245089148288</v>
          </cell>
          <cell r="R2201">
            <v>50475.803694332149</v>
          </cell>
          <cell r="S2201">
            <v>115868.73691813351</v>
          </cell>
          <cell r="T2201">
            <v>1643.1566760809399</v>
          </cell>
          <cell r="U2201">
            <v>1668.6858427984273</v>
          </cell>
          <cell r="V2201">
            <v>1694.171552246095</v>
          </cell>
          <cell r="W2201">
            <v>1685.3581469437581</v>
          </cell>
          <cell r="X2201">
            <v>1746.9654551506121</v>
          </cell>
          <cell r="Y2201">
            <v>476.00653602675197</v>
          </cell>
          <cell r="Z2201">
            <v>497.18376792637014</v>
          </cell>
          <cell r="AA2201">
            <v>533.21670849071711</v>
          </cell>
          <cell r="AB2201">
            <v>550.28983254496848</v>
          </cell>
          <cell r="AC2201">
            <v>664.87798762549869</v>
          </cell>
          <cell r="AD2201">
            <v>24.650048499927514</v>
          </cell>
          <cell r="AE2201">
            <v>27.858941783375425</v>
          </cell>
          <cell r="AF2201">
            <v>27.381524104178734</v>
          </cell>
          <cell r="AG2201">
            <v>25.573889040840747</v>
          </cell>
          <cell r="AH2201">
            <v>22.032477207260598</v>
          </cell>
        </row>
        <row r="2202">
          <cell r="B2202">
            <v>18273</v>
          </cell>
          <cell r="C2202" t="str">
            <v>MO</v>
          </cell>
          <cell r="D2202" t="str">
            <v>Municipal</v>
          </cell>
          <cell r="E2202">
            <v>7.9233342982105992E-3</v>
          </cell>
          <cell r="F2202">
            <v>0</v>
          </cell>
          <cell r="G2202">
            <v>0</v>
          </cell>
          <cell r="H2202">
            <v>1681.1261846718226</v>
          </cell>
          <cell r="I2202">
            <v>11.608880937499999</v>
          </cell>
          <cell r="J2202">
            <v>0</v>
          </cell>
          <cell r="K2202">
            <v>0</v>
          </cell>
          <cell r="L2202">
            <v>0</v>
          </cell>
          <cell r="M2202">
            <v>0</v>
          </cell>
          <cell r="N2202">
            <v>1.3220783354262576E-2</v>
          </cell>
          <cell r="O2202">
            <v>9258.7403388004695</v>
          </cell>
          <cell r="P2202">
            <v>25391.915036421975</v>
          </cell>
          <cell r="Q2202">
            <v>40300.245089148288</v>
          </cell>
          <cell r="R2202">
            <v>50475.803694332149</v>
          </cell>
          <cell r="S2202">
            <v>115868.73691813351</v>
          </cell>
          <cell r="T2202">
            <v>1643.1566760809399</v>
          </cell>
          <cell r="U2202">
            <v>1668.6858427984273</v>
          </cell>
          <cell r="V2202">
            <v>1694.171552246095</v>
          </cell>
          <cell r="W2202">
            <v>1685.3581469437581</v>
          </cell>
          <cell r="X2202">
            <v>1746.9654551506121</v>
          </cell>
          <cell r="Y2202">
            <v>476.00653602675197</v>
          </cell>
          <cell r="Z2202">
            <v>497.18376792637014</v>
          </cell>
          <cell r="AA2202">
            <v>533.21670849071711</v>
          </cell>
          <cell r="AB2202">
            <v>550.28983254496848</v>
          </cell>
          <cell r="AC2202">
            <v>664.87798762549869</v>
          </cell>
          <cell r="AD2202">
            <v>24.650048499927514</v>
          </cell>
          <cell r="AE2202">
            <v>27.858941783375425</v>
          </cell>
          <cell r="AF2202">
            <v>27.381524104178734</v>
          </cell>
          <cell r="AG2202">
            <v>25.573889040840747</v>
          </cell>
          <cell r="AH2202">
            <v>22.032477207260598</v>
          </cell>
        </row>
        <row r="2203">
          <cell r="B2203">
            <v>18806</v>
          </cell>
          <cell r="C2203" t="str">
            <v>MO</v>
          </cell>
          <cell r="D2203" t="str">
            <v>Municipal</v>
          </cell>
          <cell r="E2203">
            <v>7.9233342982105992E-3</v>
          </cell>
          <cell r="F2203">
            <v>0</v>
          </cell>
          <cell r="G2203">
            <v>0</v>
          </cell>
          <cell r="H2203">
            <v>1681.1261846718226</v>
          </cell>
          <cell r="I2203">
            <v>11.608880937499999</v>
          </cell>
          <cell r="J2203">
            <v>0</v>
          </cell>
          <cell r="K2203">
            <v>0</v>
          </cell>
          <cell r="L2203">
            <v>0</v>
          </cell>
          <cell r="M2203">
            <v>0</v>
          </cell>
          <cell r="N2203">
            <v>1.3220783354262576E-2</v>
          </cell>
          <cell r="O2203">
            <v>9258.7403388004695</v>
          </cell>
          <cell r="P2203">
            <v>25391.915036421975</v>
          </cell>
          <cell r="Q2203">
            <v>40300.245089148288</v>
          </cell>
          <cell r="R2203">
            <v>50475.803694332149</v>
          </cell>
          <cell r="S2203">
            <v>115868.73691813351</v>
          </cell>
          <cell r="T2203">
            <v>1643.1566760809399</v>
          </cell>
          <cell r="U2203">
            <v>1668.6858427984273</v>
          </cell>
          <cell r="V2203">
            <v>1694.171552246095</v>
          </cell>
          <cell r="W2203">
            <v>1685.3581469437581</v>
          </cell>
          <cell r="X2203">
            <v>1746.9654551506121</v>
          </cell>
          <cell r="Y2203">
            <v>476.00653602675197</v>
          </cell>
          <cell r="Z2203">
            <v>497.18376792637014</v>
          </cell>
          <cell r="AA2203">
            <v>533.21670849071711</v>
          </cell>
          <cell r="AB2203">
            <v>550.28983254496848</v>
          </cell>
          <cell r="AC2203">
            <v>664.87798762549869</v>
          </cell>
          <cell r="AD2203">
            <v>24.650048499927514</v>
          </cell>
          <cell r="AE2203">
            <v>27.858941783375425</v>
          </cell>
          <cell r="AF2203">
            <v>27.381524104178734</v>
          </cell>
          <cell r="AG2203">
            <v>25.573889040840747</v>
          </cell>
          <cell r="AH2203">
            <v>22.032477207260598</v>
          </cell>
        </row>
        <row r="2204">
          <cell r="B2204">
            <v>19474</v>
          </cell>
          <cell r="C2204" t="str">
            <v>MO</v>
          </cell>
          <cell r="D2204" t="str">
            <v>Municipal</v>
          </cell>
          <cell r="E2204">
            <v>7.9233342982105992E-3</v>
          </cell>
          <cell r="F2204">
            <v>0</v>
          </cell>
          <cell r="G2204">
            <v>0</v>
          </cell>
          <cell r="H2204">
            <v>1681.1261846718226</v>
          </cell>
          <cell r="I2204">
            <v>11.608880937499999</v>
          </cell>
          <cell r="J2204">
            <v>0</v>
          </cell>
          <cell r="K2204">
            <v>0</v>
          </cell>
          <cell r="L2204">
            <v>0</v>
          </cell>
          <cell r="M2204">
            <v>0</v>
          </cell>
          <cell r="N2204">
            <v>1.3220783354262576E-2</v>
          </cell>
          <cell r="O2204">
            <v>9258.7403388004695</v>
          </cell>
          <cell r="P2204">
            <v>25391.915036421975</v>
          </cell>
          <cell r="Q2204">
            <v>40300.245089148288</v>
          </cell>
          <cell r="R2204">
            <v>50475.803694332149</v>
          </cell>
          <cell r="S2204">
            <v>115868.73691813351</v>
          </cell>
          <cell r="T2204">
            <v>1643.1566760809399</v>
          </cell>
          <cell r="U2204">
            <v>1668.6858427984273</v>
          </cell>
          <cell r="V2204">
            <v>1694.171552246095</v>
          </cell>
          <cell r="W2204">
            <v>1685.3581469437581</v>
          </cell>
          <cell r="X2204">
            <v>1746.9654551506121</v>
          </cell>
          <cell r="Y2204">
            <v>476.00653602675197</v>
          </cell>
          <cell r="Z2204">
            <v>497.18376792637014</v>
          </cell>
          <cell r="AA2204">
            <v>533.21670849071711</v>
          </cell>
          <cell r="AB2204">
            <v>550.28983254496848</v>
          </cell>
          <cell r="AC2204">
            <v>664.87798762549869</v>
          </cell>
          <cell r="AD2204">
            <v>24.650048499927514</v>
          </cell>
          <cell r="AE2204">
            <v>27.858941783375425</v>
          </cell>
          <cell r="AF2204">
            <v>27.381524104178734</v>
          </cell>
          <cell r="AG2204">
            <v>25.573889040840747</v>
          </cell>
          <cell r="AH2204">
            <v>22.032477207260598</v>
          </cell>
        </row>
        <row r="2205">
          <cell r="B2205">
            <v>19722</v>
          </cell>
          <cell r="C2205" t="str">
            <v>MO</v>
          </cell>
          <cell r="D2205" t="str">
            <v>Municipal</v>
          </cell>
          <cell r="E2205">
            <v>7.9233342982105992E-3</v>
          </cell>
          <cell r="F2205">
            <v>0</v>
          </cell>
          <cell r="G2205">
            <v>0</v>
          </cell>
          <cell r="H2205">
            <v>1681.1261846718226</v>
          </cell>
          <cell r="I2205">
            <v>11.608880937499999</v>
          </cell>
          <cell r="J2205">
            <v>0</v>
          </cell>
          <cell r="K2205">
            <v>0</v>
          </cell>
          <cell r="L2205">
            <v>0</v>
          </cell>
          <cell r="M2205">
            <v>0</v>
          </cell>
          <cell r="N2205">
            <v>1.3220783354262576E-2</v>
          </cell>
          <cell r="O2205">
            <v>9258.7403388004695</v>
          </cell>
          <cell r="P2205">
            <v>25391.915036421975</v>
          </cell>
          <cell r="Q2205">
            <v>40300.245089148288</v>
          </cell>
          <cell r="R2205">
            <v>50475.803694332149</v>
          </cell>
          <cell r="S2205">
            <v>115868.73691813351</v>
          </cell>
          <cell r="T2205">
            <v>1643.1566760809399</v>
          </cell>
          <cell r="U2205">
            <v>1668.6858427984273</v>
          </cell>
          <cell r="V2205">
            <v>1694.171552246095</v>
          </cell>
          <cell r="W2205">
            <v>1685.3581469437581</v>
          </cell>
          <cell r="X2205">
            <v>1746.9654551506121</v>
          </cell>
          <cell r="Y2205">
            <v>476.00653602675197</v>
          </cell>
          <cell r="Z2205">
            <v>497.18376792637014</v>
          </cell>
          <cell r="AA2205">
            <v>533.21670849071711</v>
          </cell>
          <cell r="AB2205">
            <v>550.28983254496848</v>
          </cell>
          <cell r="AC2205">
            <v>664.87798762549869</v>
          </cell>
          <cell r="AD2205">
            <v>24.650048499927514</v>
          </cell>
          <cell r="AE2205">
            <v>27.858941783375425</v>
          </cell>
          <cell r="AF2205">
            <v>27.381524104178734</v>
          </cell>
          <cell r="AG2205">
            <v>25.573889040840747</v>
          </cell>
          <cell r="AH2205">
            <v>22.032477207260598</v>
          </cell>
        </row>
        <row r="2206">
          <cell r="B2206">
            <v>20224</v>
          </cell>
          <cell r="C2206" t="str">
            <v>MO</v>
          </cell>
          <cell r="D2206" t="str">
            <v>Municipal</v>
          </cell>
          <cell r="E2206">
            <v>7.9233342982105992E-3</v>
          </cell>
          <cell r="F2206">
            <v>0</v>
          </cell>
          <cell r="G2206">
            <v>0</v>
          </cell>
          <cell r="H2206">
            <v>1681.1261846718226</v>
          </cell>
          <cell r="I2206">
            <v>11.608880937499999</v>
          </cell>
          <cell r="J2206">
            <v>0</v>
          </cell>
          <cell r="K2206">
            <v>0</v>
          </cell>
          <cell r="L2206">
            <v>0</v>
          </cell>
          <cell r="M2206">
            <v>0</v>
          </cell>
          <cell r="N2206">
            <v>1.3220783354262576E-2</v>
          </cell>
          <cell r="O2206">
            <v>9258.7403388004695</v>
          </cell>
          <cell r="P2206">
            <v>25391.915036421975</v>
          </cell>
          <cell r="Q2206">
            <v>40300.245089148288</v>
          </cell>
          <cell r="R2206">
            <v>50475.803694332149</v>
          </cell>
          <cell r="S2206">
            <v>115868.73691813351</v>
          </cell>
          <cell r="T2206">
            <v>1643.1566760809399</v>
          </cell>
          <cell r="U2206">
            <v>1668.6858427984273</v>
          </cell>
          <cell r="V2206">
            <v>1694.171552246095</v>
          </cell>
          <cell r="W2206">
            <v>1685.3581469437581</v>
          </cell>
          <cell r="X2206">
            <v>1746.9654551506121</v>
          </cell>
          <cell r="Y2206">
            <v>476.00653602675197</v>
          </cell>
          <cell r="Z2206">
            <v>497.18376792637014</v>
          </cell>
          <cell r="AA2206">
            <v>533.21670849071711</v>
          </cell>
          <cell r="AB2206">
            <v>550.28983254496848</v>
          </cell>
          <cell r="AC2206">
            <v>664.87798762549869</v>
          </cell>
          <cell r="AD2206">
            <v>24.650048499927514</v>
          </cell>
          <cell r="AE2206">
            <v>27.858941783375425</v>
          </cell>
          <cell r="AF2206">
            <v>27.381524104178734</v>
          </cell>
          <cell r="AG2206">
            <v>25.573889040840747</v>
          </cell>
          <cell r="AH2206">
            <v>22.032477207260598</v>
          </cell>
        </row>
        <row r="2207">
          <cell r="B2207">
            <v>20392</v>
          </cell>
          <cell r="C2207" t="str">
            <v>MO</v>
          </cell>
          <cell r="D2207" t="str">
            <v>Municipal</v>
          </cell>
          <cell r="E2207">
            <v>7.9233342982105992E-3</v>
          </cell>
          <cell r="F2207">
            <v>0</v>
          </cell>
          <cell r="G2207">
            <v>0</v>
          </cell>
          <cell r="H2207">
            <v>1681.1261846718226</v>
          </cell>
          <cell r="I2207">
            <v>11.608880937499999</v>
          </cell>
          <cell r="J2207">
            <v>0</v>
          </cell>
          <cell r="K2207">
            <v>0</v>
          </cell>
          <cell r="L2207">
            <v>0</v>
          </cell>
          <cell r="M2207">
            <v>0</v>
          </cell>
          <cell r="N2207">
            <v>1.3220783354262576E-2</v>
          </cell>
          <cell r="O2207">
            <v>9258.7403388004695</v>
          </cell>
          <cell r="P2207">
            <v>25391.915036421975</v>
          </cell>
          <cell r="Q2207">
            <v>40300.245089148288</v>
          </cell>
          <cell r="R2207">
            <v>50475.803694332149</v>
          </cell>
          <cell r="S2207">
            <v>115868.73691813351</v>
          </cell>
          <cell r="T2207">
            <v>1643.1566760809399</v>
          </cell>
          <cell r="U2207">
            <v>1668.6858427984273</v>
          </cell>
          <cell r="V2207">
            <v>1694.171552246095</v>
          </cell>
          <cell r="W2207">
            <v>1685.3581469437581</v>
          </cell>
          <cell r="X2207">
            <v>1746.9654551506121</v>
          </cell>
          <cell r="Y2207">
            <v>476.00653602675197</v>
          </cell>
          <cell r="Z2207">
            <v>497.18376792637014</v>
          </cell>
          <cell r="AA2207">
            <v>533.21670849071711</v>
          </cell>
          <cell r="AB2207">
            <v>550.28983254496848</v>
          </cell>
          <cell r="AC2207">
            <v>664.87798762549869</v>
          </cell>
          <cell r="AD2207">
            <v>24.650048499927514</v>
          </cell>
          <cell r="AE2207">
            <v>27.858941783375425</v>
          </cell>
          <cell r="AF2207">
            <v>27.381524104178734</v>
          </cell>
          <cell r="AG2207">
            <v>25.573889040840747</v>
          </cell>
          <cell r="AH2207">
            <v>22.032477207260598</v>
          </cell>
        </row>
        <row r="2208">
          <cell r="B2208">
            <v>20739</v>
          </cell>
          <cell r="C2208" t="str">
            <v>MO</v>
          </cell>
          <cell r="D2208" t="str">
            <v>Municipal</v>
          </cell>
          <cell r="E2208">
            <v>7.9233342982105992E-3</v>
          </cell>
          <cell r="F2208">
            <v>0</v>
          </cell>
          <cell r="G2208">
            <v>0</v>
          </cell>
          <cell r="H2208">
            <v>1681.1261846718226</v>
          </cell>
          <cell r="I2208">
            <v>11.608880937499999</v>
          </cell>
          <cell r="J2208">
            <v>0</v>
          </cell>
          <cell r="K2208">
            <v>0</v>
          </cell>
          <cell r="L2208">
            <v>0</v>
          </cell>
          <cell r="M2208">
            <v>0</v>
          </cell>
          <cell r="N2208">
            <v>1.3220783354262576E-2</v>
          </cell>
          <cell r="O2208">
            <v>9258.7403388004695</v>
          </cell>
          <cell r="P2208">
            <v>25391.915036421975</v>
          </cell>
          <cell r="Q2208">
            <v>40300.245089148288</v>
          </cell>
          <cell r="R2208">
            <v>50475.803694332149</v>
          </cell>
          <cell r="S2208">
            <v>115868.73691813351</v>
          </cell>
          <cell r="T2208">
            <v>1643.1566760809399</v>
          </cell>
          <cell r="U2208">
            <v>1668.6858427984273</v>
          </cell>
          <cell r="V2208">
            <v>1694.171552246095</v>
          </cell>
          <cell r="W2208">
            <v>1685.3581469437581</v>
          </cell>
          <cell r="X2208">
            <v>1746.9654551506121</v>
          </cell>
          <cell r="Y2208">
            <v>476.00653602675197</v>
          </cell>
          <cell r="Z2208">
            <v>497.18376792637014</v>
          </cell>
          <cell r="AA2208">
            <v>533.21670849071711</v>
          </cell>
          <cell r="AB2208">
            <v>550.28983254496848</v>
          </cell>
          <cell r="AC2208">
            <v>664.87798762549869</v>
          </cell>
          <cell r="AD2208">
            <v>24.650048499927514</v>
          </cell>
          <cell r="AE2208">
            <v>27.858941783375425</v>
          </cell>
          <cell r="AF2208">
            <v>27.381524104178734</v>
          </cell>
          <cell r="AG2208">
            <v>25.573889040840747</v>
          </cell>
          <cell r="AH2208">
            <v>22.032477207260598</v>
          </cell>
        </row>
        <row r="2209">
          <cell r="B2209">
            <v>20827</v>
          </cell>
          <cell r="C2209" t="str">
            <v>MO</v>
          </cell>
          <cell r="D2209" t="str">
            <v>Municipal</v>
          </cell>
          <cell r="E2209">
            <v>7.9233342982105992E-3</v>
          </cell>
          <cell r="F2209">
            <v>0</v>
          </cell>
          <cell r="G2209">
            <v>0</v>
          </cell>
          <cell r="H2209">
            <v>1681.1261846718226</v>
          </cell>
          <cell r="I2209">
            <v>11.608880937499999</v>
          </cell>
          <cell r="J2209">
            <v>0</v>
          </cell>
          <cell r="K2209">
            <v>0</v>
          </cell>
          <cell r="L2209">
            <v>0</v>
          </cell>
          <cell r="M2209">
            <v>0</v>
          </cell>
          <cell r="N2209">
            <v>1.3220783354262576E-2</v>
          </cell>
          <cell r="O2209">
            <v>9258.7403388004695</v>
          </cell>
          <cell r="P2209">
            <v>25391.915036421975</v>
          </cell>
          <cell r="Q2209">
            <v>40300.245089148288</v>
          </cell>
          <cell r="R2209">
            <v>50475.803694332149</v>
          </cell>
          <cell r="S2209">
            <v>115868.73691813351</v>
          </cell>
          <cell r="T2209">
            <v>1643.1566760809399</v>
          </cell>
          <cell r="U2209">
            <v>1668.6858427984273</v>
          </cell>
          <cell r="V2209">
            <v>1694.171552246095</v>
          </cell>
          <cell r="W2209">
            <v>1685.3581469437581</v>
          </cell>
          <cell r="X2209">
            <v>1746.9654551506121</v>
          </cell>
          <cell r="Y2209">
            <v>476.00653602675197</v>
          </cell>
          <cell r="Z2209">
            <v>497.18376792637014</v>
          </cell>
          <cell r="AA2209">
            <v>533.21670849071711</v>
          </cell>
          <cell r="AB2209">
            <v>550.28983254496848</v>
          </cell>
          <cell r="AC2209">
            <v>664.87798762549869</v>
          </cell>
          <cell r="AD2209">
            <v>24.650048499927514</v>
          </cell>
          <cell r="AE2209">
            <v>27.858941783375425</v>
          </cell>
          <cell r="AF2209">
            <v>27.381524104178734</v>
          </cell>
          <cell r="AG2209">
            <v>25.573889040840747</v>
          </cell>
          <cell r="AH2209">
            <v>22.032477207260598</v>
          </cell>
        </row>
        <row r="2210">
          <cell r="B2210">
            <v>17833</v>
          </cell>
          <cell r="C2210" t="str">
            <v>MO</v>
          </cell>
          <cell r="D2210" t="str">
            <v>Municipal</v>
          </cell>
          <cell r="E2210">
            <v>0.22120214260625221</v>
          </cell>
          <cell r="F2210">
            <v>1</v>
          </cell>
          <cell r="G2210">
            <v>10177.389796441168</v>
          </cell>
          <cell r="H2210">
            <v>10177.389796441168</v>
          </cell>
          <cell r="I2210">
            <v>11.608880937499999</v>
          </cell>
          <cell r="J2210">
            <v>104455</v>
          </cell>
          <cell r="K2210">
            <v>1032944</v>
          </cell>
          <cell r="L2210">
            <v>101494</v>
          </cell>
          <cell r="M2210">
            <v>8.743573597170079E-2</v>
          </cell>
          <cell r="N2210">
            <v>8.743573597170079E-2</v>
          </cell>
          <cell r="O2210">
            <v>9258.7403388004695</v>
          </cell>
          <cell r="P2210">
            <v>25391.915036421975</v>
          </cell>
          <cell r="Q2210">
            <v>40300.245089148288</v>
          </cell>
          <cell r="R2210">
            <v>50475.803694332149</v>
          </cell>
          <cell r="S2210">
            <v>115868.73691813351</v>
          </cell>
          <cell r="T2210">
            <v>1643.1566760809399</v>
          </cell>
          <cell r="U2210">
            <v>1668.6858427984273</v>
          </cell>
          <cell r="V2210">
            <v>1694.171552246095</v>
          </cell>
          <cell r="W2210">
            <v>1685.3581469437581</v>
          </cell>
          <cell r="X2210">
            <v>1746.9654551506121</v>
          </cell>
          <cell r="Y2210">
            <v>476.00653602675197</v>
          </cell>
          <cell r="Z2210">
            <v>497.18376792637014</v>
          </cell>
          <cell r="AA2210">
            <v>533.21670849071711</v>
          </cell>
          <cell r="AB2210">
            <v>550.28983254496848</v>
          </cell>
          <cell r="AC2210">
            <v>664.87798762549869</v>
          </cell>
          <cell r="AD2210">
            <v>24.650048499927514</v>
          </cell>
          <cell r="AE2210">
            <v>27.858941783375425</v>
          </cell>
          <cell r="AF2210">
            <v>27.381524104178734</v>
          </cell>
          <cell r="AG2210">
            <v>25.573889040840747</v>
          </cell>
          <cell r="AH2210">
            <v>22.032477207260598</v>
          </cell>
        </row>
        <row r="2211">
          <cell r="B2211">
            <v>11121</v>
          </cell>
          <cell r="C2211" t="str">
            <v>MO</v>
          </cell>
          <cell r="D2211" t="str">
            <v>Municipal</v>
          </cell>
          <cell r="E2211">
            <v>7.9233342982105992E-3</v>
          </cell>
          <cell r="F2211">
            <v>0</v>
          </cell>
          <cell r="G2211">
            <v>0</v>
          </cell>
          <cell r="H2211">
            <v>1681.1261846718226</v>
          </cell>
          <cell r="I2211">
            <v>11.608880937499999</v>
          </cell>
          <cell r="J2211">
            <v>0</v>
          </cell>
          <cell r="K2211">
            <v>0</v>
          </cell>
          <cell r="L2211">
            <v>0</v>
          </cell>
          <cell r="M2211">
            <v>0</v>
          </cell>
          <cell r="N2211">
            <v>1.3220783354262576E-2</v>
          </cell>
          <cell r="O2211">
            <v>9258.7403388004695</v>
          </cell>
          <cell r="P2211">
            <v>25391.915036421975</v>
          </cell>
          <cell r="Q2211">
            <v>40300.245089148288</v>
          </cell>
          <cell r="R2211">
            <v>50475.803694332149</v>
          </cell>
          <cell r="S2211">
            <v>115868.73691813351</v>
          </cell>
          <cell r="T2211">
            <v>1643.1566760809399</v>
          </cell>
          <cell r="U2211">
            <v>1668.6858427984273</v>
          </cell>
          <cell r="V2211">
            <v>1694.171552246095</v>
          </cell>
          <cell r="W2211">
            <v>1685.3581469437581</v>
          </cell>
          <cell r="X2211">
            <v>1746.9654551506121</v>
          </cell>
          <cell r="Y2211">
            <v>476.00653602675197</v>
          </cell>
          <cell r="Z2211">
            <v>497.18376792637014</v>
          </cell>
          <cell r="AA2211">
            <v>533.21670849071711</v>
          </cell>
          <cell r="AB2211">
            <v>550.28983254496848</v>
          </cell>
          <cell r="AC2211">
            <v>664.87798762549869</v>
          </cell>
          <cell r="AD2211">
            <v>24.650048499927514</v>
          </cell>
          <cell r="AE2211">
            <v>27.858941783375425</v>
          </cell>
          <cell r="AF2211">
            <v>27.381524104178734</v>
          </cell>
          <cell r="AG2211">
            <v>25.573889040840747</v>
          </cell>
          <cell r="AH2211">
            <v>22.032477207260598</v>
          </cell>
        </row>
        <row r="2212">
          <cell r="B2212">
            <v>19150</v>
          </cell>
          <cell r="C2212" t="str">
            <v>MO</v>
          </cell>
          <cell r="D2212" t="str">
            <v>Municipal</v>
          </cell>
          <cell r="E2212">
            <v>7.9233342982105992E-3</v>
          </cell>
          <cell r="F2212">
            <v>0</v>
          </cell>
          <cell r="G2212">
            <v>0</v>
          </cell>
          <cell r="H2212">
            <v>1681.1261846718226</v>
          </cell>
          <cell r="I2212">
            <v>11.608880937499999</v>
          </cell>
          <cell r="J2212">
            <v>0</v>
          </cell>
          <cell r="K2212">
            <v>0</v>
          </cell>
          <cell r="L2212">
            <v>0</v>
          </cell>
          <cell r="M2212">
            <v>0</v>
          </cell>
          <cell r="N2212">
            <v>1.3220783354262576E-2</v>
          </cell>
          <cell r="O2212">
            <v>9258.7403388004695</v>
          </cell>
          <cell r="P2212">
            <v>25391.915036421975</v>
          </cell>
          <cell r="Q2212">
            <v>40300.245089148288</v>
          </cell>
          <cell r="R2212">
            <v>50475.803694332149</v>
          </cell>
          <cell r="S2212">
            <v>115868.73691813351</v>
          </cell>
          <cell r="T2212">
            <v>1643.1566760809399</v>
          </cell>
          <cell r="U2212">
            <v>1668.6858427984273</v>
          </cell>
          <cell r="V2212">
            <v>1694.171552246095</v>
          </cell>
          <cell r="W2212">
            <v>1685.3581469437581</v>
          </cell>
          <cell r="X2212">
            <v>1746.9654551506121</v>
          </cell>
          <cell r="Y2212">
            <v>476.00653602675197</v>
          </cell>
          <cell r="Z2212">
            <v>497.18376792637014</v>
          </cell>
          <cell r="AA2212">
            <v>533.21670849071711</v>
          </cell>
          <cell r="AB2212">
            <v>550.28983254496848</v>
          </cell>
          <cell r="AC2212">
            <v>664.87798762549869</v>
          </cell>
          <cell r="AD2212">
            <v>24.650048499927514</v>
          </cell>
          <cell r="AE2212">
            <v>27.858941783375425</v>
          </cell>
          <cell r="AF2212">
            <v>27.381524104178734</v>
          </cell>
          <cell r="AG2212">
            <v>25.573889040840747</v>
          </cell>
          <cell r="AH2212">
            <v>22.032477207260598</v>
          </cell>
        </row>
        <row r="2213">
          <cell r="B2213">
            <v>924</v>
          </cell>
          <cell r="C2213" t="str">
            <v>MO</v>
          </cell>
          <cell r="D2213" t="str">
            <v>Transmission</v>
          </cell>
          <cell r="E2213">
            <v>7.9233342982105992E-3</v>
          </cell>
          <cell r="F2213">
            <v>0</v>
          </cell>
          <cell r="G2213">
            <v>0</v>
          </cell>
          <cell r="H2213">
            <v>0</v>
          </cell>
          <cell r="I2213">
            <v>11.608880937499999</v>
          </cell>
          <cell r="J2213">
            <v>0</v>
          </cell>
          <cell r="K2213">
            <v>0</v>
          </cell>
          <cell r="L2213">
            <v>0</v>
          </cell>
          <cell r="M2213">
            <v>0</v>
          </cell>
          <cell r="N2213">
            <v>0</v>
          </cell>
          <cell r="O2213">
            <v>9258.7403388004695</v>
          </cell>
          <cell r="P2213">
            <v>25391.915036421975</v>
          </cell>
          <cell r="Q2213">
            <v>40300.245089148288</v>
          </cell>
          <cell r="R2213">
            <v>50475.803694332149</v>
          </cell>
          <cell r="S2213">
            <v>115868.73691813351</v>
          </cell>
          <cell r="T2213">
            <v>1643.1566760809399</v>
          </cell>
          <cell r="U2213">
            <v>1668.6858427984273</v>
          </cell>
          <cell r="V2213">
            <v>1694.171552246095</v>
          </cell>
          <cell r="W2213">
            <v>1685.3581469437581</v>
          </cell>
          <cell r="X2213">
            <v>1746.9654551506121</v>
          </cell>
          <cell r="Y2213">
            <v>476.00653602675197</v>
          </cell>
          <cell r="Z2213">
            <v>497.18376792637014</v>
          </cell>
          <cell r="AA2213">
            <v>533.21670849071711</v>
          </cell>
          <cell r="AB2213">
            <v>550.28983254496848</v>
          </cell>
          <cell r="AC2213">
            <v>664.87798762549869</v>
          </cell>
          <cell r="AD2213">
            <v>24.650048499927514</v>
          </cell>
          <cell r="AE2213">
            <v>27.858941783375425</v>
          </cell>
          <cell r="AF2213">
            <v>27.381524104178734</v>
          </cell>
          <cell r="AG2213">
            <v>25.573889040840747</v>
          </cell>
          <cell r="AH2213">
            <v>22.032477207260598</v>
          </cell>
        </row>
        <row r="2214">
          <cell r="B2214">
            <v>13738</v>
          </cell>
          <cell r="C2214" t="str">
            <v>MO</v>
          </cell>
          <cell r="D2214" t="str">
            <v>Transmission</v>
          </cell>
          <cell r="E2214">
            <v>7.9233342982105992E-3</v>
          </cell>
          <cell r="F2214">
            <v>0</v>
          </cell>
          <cell r="G2214">
            <v>0</v>
          </cell>
          <cell r="H2214">
            <v>0</v>
          </cell>
          <cell r="I2214">
            <v>11.608880937499999</v>
          </cell>
          <cell r="J2214">
            <v>0</v>
          </cell>
          <cell r="K2214">
            <v>0</v>
          </cell>
          <cell r="L2214">
            <v>0</v>
          </cell>
          <cell r="M2214">
            <v>0</v>
          </cell>
          <cell r="N2214">
            <v>0</v>
          </cell>
          <cell r="O2214">
            <v>9258.7403388004695</v>
          </cell>
          <cell r="P2214">
            <v>25391.915036421975</v>
          </cell>
          <cell r="Q2214">
            <v>40300.245089148288</v>
          </cell>
          <cell r="R2214">
            <v>50475.803694332149</v>
          </cell>
          <cell r="S2214">
            <v>115868.73691813351</v>
          </cell>
          <cell r="T2214">
            <v>1643.1566760809399</v>
          </cell>
          <cell r="U2214">
            <v>1668.6858427984273</v>
          </cell>
          <cell r="V2214">
            <v>1694.171552246095</v>
          </cell>
          <cell r="W2214">
            <v>1685.3581469437581</v>
          </cell>
          <cell r="X2214">
            <v>1746.9654551506121</v>
          </cell>
          <cell r="Y2214">
            <v>476.00653602675197</v>
          </cell>
          <cell r="Z2214">
            <v>497.18376792637014</v>
          </cell>
          <cell r="AA2214">
            <v>533.21670849071711</v>
          </cell>
          <cell r="AB2214">
            <v>550.28983254496848</v>
          </cell>
          <cell r="AC2214">
            <v>664.87798762549869</v>
          </cell>
          <cell r="AD2214">
            <v>24.650048499927514</v>
          </cell>
          <cell r="AE2214">
            <v>27.858941783375425</v>
          </cell>
          <cell r="AF2214">
            <v>27.381524104178734</v>
          </cell>
          <cell r="AG2214">
            <v>25.573889040840747</v>
          </cell>
          <cell r="AH2214">
            <v>22.032477207260598</v>
          </cell>
        </row>
        <row r="2215">
          <cell r="B2215">
            <v>57105</v>
          </cell>
          <cell r="C2215" t="str">
            <v>MP</v>
          </cell>
          <cell r="D2215" t="str">
            <v>State</v>
          </cell>
          <cell r="E2215">
            <v>0.22158454142499201</v>
          </cell>
          <cell r="F2215">
            <v>0</v>
          </cell>
          <cell r="G2215">
            <v>0</v>
          </cell>
          <cell r="H2215">
            <v>0</v>
          </cell>
          <cell r="I2215">
            <v>11.608880937499999</v>
          </cell>
          <cell r="J2215">
            <v>0</v>
          </cell>
          <cell r="K2215">
            <v>0</v>
          </cell>
          <cell r="L2215">
            <v>0</v>
          </cell>
          <cell r="M2215">
            <v>0</v>
          </cell>
          <cell r="N2215">
            <v>0</v>
          </cell>
          <cell r="O2215" t="e">
            <v>#N/A</v>
          </cell>
          <cell r="P2215" t="e">
            <v>#N/A</v>
          </cell>
          <cell r="Q2215" t="e">
            <v>#N/A</v>
          </cell>
          <cell r="R2215" t="e">
            <v>#N/A</v>
          </cell>
          <cell r="S2215" t="e">
            <v>#N/A</v>
          </cell>
          <cell r="T2215" t="e">
            <v>#N/A</v>
          </cell>
          <cell r="U2215" t="e">
            <v>#N/A</v>
          </cell>
          <cell r="V2215" t="e">
            <v>#N/A</v>
          </cell>
          <cell r="W2215" t="e">
            <v>#N/A</v>
          </cell>
          <cell r="X2215" t="e">
            <v>#N/A</v>
          </cell>
          <cell r="Y2215" t="e">
            <v>#N/A</v>
          </cell>
          <cell r="Z2215" t="e">
            <v>#N/A</v>
          </cell>
          <cell r="AA2215" t="e">
            <v>#N/A</v>
          </cell>
          <cell r="AB2215" t="e">
            <v>#N/A</v>
          </cell>
          <cell r="AC2215" t="e">
            <v>#N/A</v>
          </cell>
          <cell r="AD2215" t="e">
            <v>#N/A</v>
          </cell>
          <cell r="AE2215" t="e">
            <v>#N/A</v>
          </cell>
          <cell r="AF2215" t="e">
            <v>#N/A</v>
          </cell>
          <cell r="AG2215" t="e">
            <v>#N/A</v>
          </cell>
          <cell r="AH2215" t="e">
            <v>#N/A</v>
          </cell>
        </row>
        <row r="2216">
          <cell r="B2216">
            <v>12685</v>
          </cell>
          <cell r="C2216" t="str">
            <v>MS</v>
          </cell>
          <cell r="D2216" t="str">
            <v>Investor Owned</v>
          </cell>
          <cell r="E2216">
            <v>0.22158454142499201</v>
          </cell>
          <cell r="F2216">
            <v>1</v>
          </cell>
          <cell r="G2216">
            <v>14164.443449520022</v>
          </cell>
          <cell r="H2216">
            <v>14164.443449520022</v>
          </cell>
          <cell r="I2216">
            <v>11.608880937499999</v>
          </cell>
          <cell r="J2216">
            <v>523378.5</v>
          </cell>
          <cell r="K2216">
            <v>5378310</v>
          </cell>
          <cell r="L2216">
            <v>379705</v>
          </cell>
          <cell r="M2216">
            <v>8.7477869137985498E-2</v>
          </cell>
          <cell r="N2216">
            <v>8.7477869137985498E-2</v>
          </cell>
          <cell r="O2216">
            <v>7129.8537442366587</v>
          </cell>
          <cell r="P2216">
            <v>19890.053332657182</v>
          </cell>
          <cell r="Q2216">
            <v>31607.692021004565</v>
          </cell>
          <cell r="R2216">
            <v>42215.085626426728</v>
          </cell>
          <cell r="S2216">
            <v>96805.474243509656</v>
          </cell>
          <cell r="T2216">
            <v>1865.6376463247609</v>
          </cell>
          <cell r="U2216">
            <v>1846.6369449358544</v>
          </cell>
          <cell r="V2216">
            <v>1904.6765597018211</v>
          </cell>
          <cell r="W2216">
            <v>1956.4313813123499</v>
          </cell>
          <cell r="X2216">
            <v>2010.7142830301125</v>
          </cell>
          <cell r="Y2216">
            <v>342.28603907401896</v>
          </cell>
          <cell r="Z2216">
            <v>384.75432702487194</v>
          </cell>
          <cell r="AA2216">
            <v>386.32609165154895</v>
          </cell>
          <cell r="AB2216">
            <v>373.90043952276801</v>
          </cell>
          <cell r="AC2216">
            <v>379.50463184422244</v>
          </cell>
          <cell r="AD2216">
            <v>10.519289852206784</v>
          </cell>
          <cell r="AE2216">
            <v>13.185495391730253</v>
          </cell>
          <cell r="AF2216">
            <v>13.683577192305137</v>
          </cell>
          <cell r="AG2216">
            <v>13.483737755183089</v>
          </cell>
          <cell r="AH2216">
            <v>11.795201817731336</v>
          </cell>
        </row>
        <row r="2217">
          <cell r="B2217">
            <v>6641</v>
          </cell>
          <cell r="C2217" t="str">
            <v>MS</v>
          </cell>
          <cell r="D2217" t="str">
            <v>Cooperative</v>
          </cell>
          <cell r="E2217">
            <v>0.22158454142499201</v>
          </cell>
          <cell r="F2217">
            <v>1</v>
          </cell>
          <cell r="G2217">
            <v>14162.512993433562</v>
          </cell>
          <cell r="H2217">
            <v>14162.512993433562</v>
          </cell>
          <cell r="I2217">
            <v>11.608880937499999</v>
          </cell>
          <cell r="J2217">
            <v>64417</v>
          </cell>
          <cell r="K2217">
            <v>558612</v>
          </cell>
          <cell r="L2217">
            <v>39443</v>
          </cell>
          <cell r="M2217">
            <v>0.10547988748932399</v>
          </cell>
          <cell r="N2217">
            <v>0.10547988748932399</v>
          </cell>
          <cell r="O2217">
            <v>7129.8537442366587</v>
          </cell>
          <cell r="P2217">
            <v>19890.053332657182</v>
          </cell>
          <cell r="Q2217">
            <v>31607.692021004565</v>
          </cell>
          <cell r="R2217">
            <v>42215.085626426728</v>
          </cell>
          <cell r="S2217">
            <v>96805.474243509656</v>
          </cell>
          <cell r="T2217">
            <v>1865.6376463247609</v>
          </cell>
          <cell r="U2217">
            <v>1846.6369449358544</v>
          </cell>
          <cell r="V2217">
            <v>1904.6765597018211</v>
          </cell>
          <cell r="W2217">
            <v>1956.4313813123499</v>
          </cell>
          <cell r="X2217">
            <v>2010.7142830301125</v>
          </cell>
          <cell r="Y2217">
            <v>342.28603907401896</v>
          </cell>
          <cell r="Z2217">
            <v>384.75432702487194</v>
          </cell>
          <cell r="AA2217">
            <v>386.32609165154895</v>
          </cell>
          <cell r="AB2217">
            <v>373.90043952276801</v>
          </cell>
          <cell r="AC2217">
            <v>379.50463184422244</v>
          </cell>
          <cell r="AD2217">
            <v>10.519289852206784</v>
          </cell>
          <cell r="AE2217">
            <v>13.185495391730253</v>
          </cell>
          <cell r="AF2217">
            <v>13.683577192305137</v>
          </cell>
          <cell r="AG2217">
            <v>13.483737755183089</v>
          </cell>
          <cell r="AH2217">
            <v>11.795201817731336</v>
          </cell>
        </row>
        <row r="2218">
          <cell r="B2218">
            <v>276</v>
          </cell>
          <cell r="C2218" t="str">
            <v>MS</v>
          </cell>
          <cell r="D2218" t="str">
            <v>Cooperative</v>
          </cell>
          <cell r="E2218">
            <v>0.22158454142499201</v>
          </cell>
          <cell r="F2218">
            <v>1</v>
          </cell>
          <cell r="G2218">
            <v>14070.232306861157</v>
          </cell>
          <cell r="H2218">
            <v>14070.232306861157</v>
          </cell>
          <cell r="I2218">
            <v>11.608880937499999</v>
          </cell>
          <cell r="J2218">
            <v>23660</v>
          </cell>
          <cell r="K2218">
            <v>208352</v>
          </cell>
          <cell r="L2218">
            <v>14808</v>
          </cell>
          <cell r="M2218">
            <v>0.10365702413670135</v>
          </cell>
          <cell r="N2218">
            <v>0.10365702413670135</v>
          </cell>
          <cell r="O2218">
            <v>7129.8537442366587</v>
          </cell>
          <cell r="P2218">
            <v>19890.053332657182</v>
          </cell>
          <cell r="Q2218">
            <v>31607.692021004565</v>
          </cell>
          <cell r="R2218">
            <v>42215.085626426728</v>
          </cell>
          <cell r="S2218">
            <v>96805.474243509656</v>
          </cell>
          <cell r="T2218">
            <v>1865.6376463247609</v>
          </cell>
          <cell r="U2218">
            <v>1846.6369449358544</v>
          </cell>
          <cell r="V2218">
            <v>1904.6765597018211</v>
          </cell>
          <cell r="W2218">
            <v>1956.4313813123499</v>
          </cell>
          <cell r="X2218">
            <v>2010.7142830301125</v>
          </cell>
          <cell r="Y2218">
            <v>342.28603907401896</v>
          </cell>
          <cell r="Z2218">
            <v>384.75432702487194</v>
          </cell>
          <cell r="AA2218">
            <v>386.32609165154895</v>
          </cell>
          <cell r="AB2218">
            <v>373.90043952276801</v>
          </cell>
          <cell r="AC2218">
            <v>379.50463184422244</v>
          </cell>
          <cell r="AD2218">
            <v>10.519289852206784</v>
          </cell>
          <cell r="AE2218">
            <v>13.185495391730253</v>
          </cell>
          <cell r="AF2218">
            <v>13.683577192305137</v>
          </cell>
          <cell r="AG2218">
            <v>13.483737755183089</v>
          </cell>
          <cell r="AH2218">
            <v>11.795201817731336</v>
          </cell>
        </row>
        <row r="2219">
          <cell r="B2219">
            <v>2849</v>
          </cell>
          <cell r="C2219" t="str">
            <v>MS</v>
          </cell>
          <cell r="D2219" t="str">
            <v>Cooperative</v>
          </cell>
          <cell r="E2219">
            <v>0.22158454142499201</v>
          </cell>
          <cell r="F2219">
            <v>1</v>
          </cell>
          <cell r="G2219">
            <v>14613.358575793809</v>
          </cell>
          <cell r="H2219">
            <v>14613.358575793809</v>
          </cell>
          <cell r="I2219">
            <v>11.608880937499999</v>
          </cell>
          <cell r="J2219">
            <v>47877</v>
          </cell>
          <cell r="K2219">
            <v>439979</v>
          </cell>
          <cell r="L2219">
            <v>30108</v>
          </cell>
          <cell r="M2219">
            <v>9.928373343456165E-2</v>
          </cell>
          <cell r="N2219">
            <v>9.928373343456165E-2</v>
          </cell>
          <cell r="O2219">
            <v>7129.8537442366587</v>
          </cell>
          <cell r="P2219">
            <v>19890.053332657182</v>
          </cell>
          <cell r="Q2219">
            <v>31607.692021004565</v>
          </cell>
          <cell r="R2219">
            <v>42215.085626426728</v>
          </cell>
          <cell r="S2219">
            <v>96805.474243509656</v>
          </cell>
          <cell r="T2219">
            <v>1865.6376463247609</v>
          </cell>
          <cell r="U2219">
            <v>1846.6369449358544</v>
          </cell>
          <cell r="V2219">
            <v>1904.6765597018211</v>
          </cell>
          <cell r="W2219">
            <v>1956.4313813123499</v>
          </cell>
          <cell r="X2219">
            <v>2010.7142830301125</v>
          </cell>
          <cell r="Y2219">
            <v>342.28603907401896</v>
          </cell>
          <cell r="Z2219">
            <v>384.75432702487194</v>
          </cell>
          <cell r="AA2219">
            <v>386.32609165154895</v>
          </cell>
          <cell r="AB2219">
            <v>373.90043952276801</v>
          </cell>
          <cell r="AC2219">
            <v>379.50463184422244</v>
          </cell>
          <cell r="AD2219">
            <v>10.519289852206784</v>
          </cell>
          <cell r="AE2219">
            <v>13.185495391730253</v>
          </cell>
          <cell r="AF2219">
            <v>13.683577192305137</v>
          </cell>
          <cell r="AG2219">
            <v>13.483737755183089</v>
          </cell>
          <cell r="AH2219">
            <v>11.795201817731336</v>
          </cell>
        </row>
        <row r="2220">
          <cell r="B2220">
            <v>3839</v>
          </cell>
          <cell r="C2220" t="str">
            <v>MS</v>
          </cell>
          <cell r="D2220" t="str">
            <v>Cooperative</v>
          </cell>
          <cell r="E2220">
            <v>0.22158454142499201</v>
          </cell>
          <cell r="F2220">
            <v>0</v>
          </cell>
          <cell r="G2220">
            <v>0</v>
          </cell>
          <cell r="H2220">
            <v>12124.573646810439</v>
          </cell>
          <cell r="I2220">
            <v>11.608880937499999</v>
          </cell>
          <cell r="J2220">
            <v>0</v>
          </cell>
          <cell r="K2220">
            <v>0</v>
          </cell>
          <cell r="L2220">
            <v>0</v>
          </cell>
          <cell r="M2220">
            <v>0</v>
          </cell>
          <cell r="N2220">
            <v>9.4313438336824554E-2</v>
          </cell>
          <cell r="O2220">
            <v>7129.8537442366587</v>
          </cell>
          <cell r="P2220">
            <v>19890.053332657182</v>
          </cell>
          <cell r="Q2220">
            <v>31607.692021004565</v>
          </cell>
          <cell r="R2220">
            <v>42215.085626426728</v>
          </cell>
          <cell r="S2220">
            <v>96805.474243509656</v>
          </cell>
          <cell r="T2220">
            <v>1865.6376463247609</v>
          </cell>
          <cell r="U2220">
            <v>1846.6369449358544</v>
          </cell>
          <cell r="V2220">
            <v>1904.6765597018211</v>
          </cell>
          <cell r="W2220">
            <v>1956.4313813123499</v>
          </cell>
          <cell r="X2220">
            <v>2010.7142830301125</v>
          </cell>
          <cell r="Y2220">
            <v>342.28603907401896</v>
          </cell>
          <cell r="Z2220">
            <v>384.75432702487194</v>
          </cell>
          <cell r="AA2220">
            <v>386.32609165154895</v>
          </cell>
          <cell r="AB2220">
            <v>373.90043952276801</v>
          </cell>
          <cell r="AC2220">
            <v>379.50463184422244</v>
          </cell>
          <cell r="AD2220">
            <v>10.519289852206784</v>
          </cell>
          <cell r="AE2220">
            <v>13.185495391730253</v>
          </cell>
          <cell r="AF2220">
            <v>13.683577192305137</v>
          </cell>
          <cell r="AG2220">
            <v>13.483737755183089</v>
          </cell>
          <cell r="AH2220">
            <v>11.795201817731336</v>
          </cell>
        </row>
        <row r="2221">
          <cell r="B2221">
            <v>3841</v>
          </cell>
          <cell r="C2221" t="str">
            <v>MS</v>
          </cell>
          <cell r="D2221" t="str">
            <v>Cooperative</v>
          </cell>
          <cell r="E2221">
            <v>0.22158454142499201</v>
          </cell>
          <cell r="F2221">
            <v>1</v>
          </cell>
          <cell r="G2221">
            <v>14502.550262773912</v>
          </cell>
          <cell r="H2221">
            <v>14502.550262773912</v>
          </cell>
          <cell r="I2221">
            <v>11.608880937499999</v>
          </cell>
          <cell r="J2221">
            <v>132995</v>
          </cell>
          <cell r="K2221">
            <v>1123121</v>
          </cell>
          <cell r="L2221">
            <v>77443</v>
          </cell>
          <cell r="M2221">
            <v>0.10880989777832152</v>
          </cell>
          <cell r="N2221">
            <v>0.10880989777832152</v>
          </cell>
          <cell r="O2221">
            <v>7129.8537442366587</v>
          </cell>
          <cell r="P2221">
            <v>19890.053332657182</v>
          </cell>
          <cell r="Q2221">
            <v>31607.692021004565</v>
          </cell>
          <cell r="R2221">
            <v>42215.085626426728</v>
          </cell>
          <cell r="S2221">
            <v>96805.474243509656</v>
          </cell>
          <cell r="T2221">
            <v>1865.6376463247609</v>
          </cell>
          <cell r="U2221">
            <v>1846.6369449358544</v>
          </cell>
          <cell r="V2221">
            <v>1904.6765597018211</v>
          </cell>
          <cell r="W2221">
            <v>1956.4313813123499</v>
          </cell>
          <cell r="X2221">
            <v>2010.7142830301125</v>
          </cell>
          <cell r="Y2221">
            <v>342.28603907401896</v>
          </cell>
          <cell r="Z2221">
            <v>384.75432702487194</v>
          </cell>
          <cell r="AA2221">
            <v>386.32609165154895</v>
          </cell>
          <cell r="AB2221">
            <v>373.90043952276801</v>
          </cell>
          <cell r="AC2221">
            <v>379.50463184422244</v>
          </cell>
          <cell r="AD2221">
            <v>10.519289852206784</v>
          </cell>
          <cell r="AE2221">
            <v>13.185495391730253</v>
          </cell>
          <cell r="AF2221">
            <v>13.683577192305137</v>
          </cell>
          <cell r="AG2221">
            <v>13.483737755183089</v>
          </cell>
          <cell r="AH2221">
            <v>11.795201817731336</v>
          </cell>
        </row>
        <row r="2222">
          <cell r="B2222">
            <v>17568</v>
          </cell>
          <cell r="C2222" t="str">
            <v>MS</v>
          </cell>
          <cell r="D2222" t="str">
            <v>Cooperative</v>
          </cell>
          <cell r="E2222">
            <v>0.22158454142499201</v>
          </cell>
          <cell r="F2222">
            <v>0</v>
          </cell>
          <cell r="G2222">
            <v>0</v>
          </cell>
          <cell r="H2222">
            <v>12124.573646810439</v>
          </cell>
          <cell r="I2222">
            <v>11.608880937499999</v>
          </cell>
          <cell r="J2222">
            <v>0</v>
          </cell>
          <cell r="K2222">
            <v>0</v>
          </cell>
          <cell r="L2222">
            <v>0</v>
          </cell>
          <cell r="M2222">
            <v>0</v>
          </cell>
          <cell r="N2222">
            <v>9.4313438336824554E-2</v>
          </cell>
          <cell r="O2222">
            <v>7129.8537442366587</v>
          </cell>
          <cell r="P2222">
            <v>19890.053332657182</v>
          </cell>
          <cell r="Q2222">
            <v>31607.692021004565</v>
          </cell>
          <cell r="R2222">
            <v>42215.085626426728</v>
          </cell>
          <cell r="S2222">
            <v>96805.474243509656</v>
          </cell>
          <cell r="T2222">
            <v>1865.6376463247609</v>
          </cell>
          <cell r="U2222">
            <v>1846.6369449358544</v>
          </cell>
          <cell r="V2222">
            <v>1904.6765597018211</v>
          </cell>
          <cell r="W2222">
            <v>1956.4313813123499</v>
          </cell>
          <cell r="X2222">
            <v>2010.7142830301125</v>
          </cell>
          <cell r="Y2222">
            <v>342.28603907401896</v>
          </cell>
          <cell r="Z2222">
            <v>384.75432702487194</v>
          </cell>
          <cell r="AA2222">
            <v>386.32609165154895</v>
          </cell>
          <cell r="AB2222">
            <v>373.90043952276801</v>
          </cell>
          <cell r="AC2222">
            <v>379.50463184422244</v>
          </cell>
          <cell r="AD2222">
            <v>10.519289852206784</v>
          </cell>
          <cell r="AE2222">
            <v>13.185495391730253</v>
          </cell>
          <cell r="AF2222">
            <v>13.683577192305137</v>
          </cell>
          <cell r="AG2222">
            <v>13.483737755183089</v>
          </cell>
          <cell r="AH2222">
            <v>11.795201817731336</v>
          </cell>
        </row>
        <row r="2223">
          <cell r="B2223">
            <v>22815</v>
          </cell>
          <cell r="C2223" t="str">
            <v>MS</v>
          </cell>
          <cell r="D2223" t="str">
            <v>Cooperative</v>
          </cell>
          <cell r="E2223">
            <v>0.22158454142499201</v>
          </cell>
          <cell r="F2223">
            <v>1</v>
          </cell>
          <cell r="G2223">
            <v>10548.867897659848</v>
          </cell>
          <cell r="H2223">
            <v>10548.867897659848</v>
          </cell>
          <cell r="I2223">
            <v>11.608880937499999</v>
          </cell>
          <cell r="J2223">
            <v>27366</v>
          </cell>
          <cell r="K2223">
            <v>222233</v>
          </cell>
          <cell r="L2223">
            <v>21067</v>
          </cell>
          <cell r="M2223">
            <v>0.10993519622862605</v>
          </cell>
          <cell r="N2223">
            <v>0.10993519622862605</v>
          </cell>
          <cell r="O2223">
            <v>7129.8537442366587</v>
          </cell>
          <cell r="P2223">
            <v>19890.053332657182</v>
          </cell>
          <cell r="Q2223">
            <v>31607.692021004565</v>
          </cell>
          <cell r="R2223">
            <v>42215.085626426728</v>
          </cell>
          <cell r="S2223">
            <v>96805.474243509656</v>
          </cell>
          <cell r="T2223">
            <v>1865.6376463247609</v>
          </cell>
          <cell r="U2223">
            <v>1846.6369449358544</v>
          </cell>
          <cell r="V2223">
            <v>1904.6765597018211</v>
          </cell>
          <cell r="W2223">
            <v>1956.4313813123499</v>
          </cell>
          <cell r="X2223">
            <v>2010.7142830301125</v>
          </cell>
          <cell r="Y2223">
            <v>342.28603907401896</v>
          </cell>
          <cell r="Z2223">
            <v>384.75432702487194</v>
          </cell>
          <cell r="AA2223">
            <v>386.32609165154895</v>
          </cell>
          <cell r="AB2223">
            <v>373.90043952276801</v>
          </cell>
          <cell r="AC2223">
            <v>379.50463184422244</v>
          </cell>
          <cell r="AD2223">
            <v>10.519289852206784</v>
          </cell>
          <cell r="AE2223">
            <v>13.185495391730253</v>
          </cell>
          <cell r="AF2223">
            <v>13.683577192305137</v>
          </cell>
          <cell r="AG2223">
            <v>13.483737755183089</v>
          </cell>
          <cell r="AH2223">
            <v>11.795201817731336</v>
          </cell>
        </row>
        <row r="2224">
          <cell r="B2224">
            <v>5175</v>
          </cell>
          <cell r="C2224" t="str">
            <v>MS</v>
          </cell>
          <cell r="D2224" t="str">
            <v>Cooperative</v>
          </cell>
          <cell r="E2224">
            <v>0.22158454142499201</v>
          </cell>
          <cell r="F2224">
            <v>1</v>
          </cell>
          <cell r="G2224">
            <v>14179.778385697311</v>
          </cell>
          <cell r="H2224">
            <v>14179.778385697311</v>
          </cell>
          <cell r="I2224">
            <v>11.608880937499999</v>
          </cell>
          <cell r="J2224">
            <v>61043.9</v>
          </cell>
          <cell r="K2224">
            <v>513152</v>
          </cell>
          <cell r="L2224">
            <v>36189</v>
          </cell>
          <cell r="M2224">
            <v>0.1091343977866865</v>
          </cell>
          <cell r="N2224">
            <v>0.1091343977866865</v>
          </cell>
          <cell r="O2224">
            <v>7129.8537442366587</v>
          </cell>
          <cell r="P2224">
            <v>19890.053332657182</v>
          </cell>
          <cell r="Q2224">
            <v>31607.692021004565</v>
          </cell>
          <cell r="R2224">
            <v>42215.085626426728</v>
          </cell>
          <cell r="S2224">
            <v>96805.474243509656</v>
          </cell>
          <cell r="T2224">
            <v>1865.6376463247609</v>
          </cell>
          <cell r="U2224">
            <v>1846.6369449358544</v>
          </cell>
          <cell r="V2224">
            <v>1904.6765597018211</v>
          </cell>
          <cell r="W2224">
            <v>1956.4313813123499</v>
          </cell>
          <cell r="X2224">
            <v>2010.7142830301125</v>
          </cell>
          <cell r="Y2224">
            <v>342.28603907401896</v>
          </cell>
          <cell r="Z2224">
            <v>384.75432702487194</v>
          </cell>
          <cell r="AA2224">
            <v>386.32609165154895</v>
          </cell>
          <cell r="AB2224">
            <v>373.90043952276801</v>
          </cell>
          <cell r="AC2224">
            <v>379.50463184422244</v>
          </cell>
          <cell r="AD2224">
            <v>10.519289852206784</v>
          </cell>
          <cell r="AE2224">
            <v>13.185495391730253</v>
          </cell>
          <cell r="AF2224">
            <v>13.683577192305137</v>
          </cell>
          <cell r="AG2224">
            <v>13.483737755183089</v>
          </cell>
          <cell r="AH2224">
            <v>11.795201817731336</v>
          </cell>
        </row>
        <row r="2225">
          <cell r="B2225">
            <v>5578</v>
          </cell>
          <cell r="C2225" t="str">
            <v>MS</v>
          </cell>
          <cell r="D2225" t="str">
            <v>Cooperative</v>
          </cell>
          <cell r="E2225">
            <v>0.22158454142499201</v>
          </cell>
          <cell r="F2225">
            <v>1</v>
          </cell>
          <cell r="G2225">
            <v>12417.746047934726</v>
          </cell>
          <cell r="H2225">
            <v>12417.746047934726</v>
          </cell>
          <cell r="I2225">
            <v>11.608880937499999</v>
          </cell>
          <cell r="J2225">
            <v>15600</v>
          </cell>
          <cell r="K2225">
            <v>121756</v>
          </cell>
          <cell r="L2225">
            <v>9805</v>
          </cell>
          <cell r="M2225">
            <v>0.1169067567010558</v>
          </cell>
          <cell r="N2225">
            <v>0.1169067567010558</v>
          </cell>
          <cell r="O2225">
            <v>7129.8537442366587</v>
          </cell>
          <cell r="P2225">
            <v>19890.053332657182</v>
          </cell>
          <cell r="Q2225">
            <v>31607.692021004565</v>
          </cell>
          <cell r="R2225">
            <v>42215.085626426728</v>
          </cell>
          <cell r="S2225">
            <v>96805.474243509656</v>
          </cell>
          <cell r="T2225">
            <v>1865.6376463247609</v>
          </cell>
          <cell r="U2225">
            <v>1846.6369449358544</v>
          </cell>
          <cell r="V2225">
            <v>1904.6765597018211</v>
          </cell>
          <cell r="W2225">
            <v>1956.4313813123499</v>
          </cell>
          <cell r="X2225">
            <v>2010.7142830301125</v>
          </cell>
          <cell r="Y2225">
            <v>342.28603907401896</v>
          </cell>
          <cell r="Z2225">
            <v>384.75432702487194</v>
          </cell>
          <cell r="AA2225">
            <v>386.32609165154895</v>
          </cell>
          <cell r="AB2225">
            <v>373.90043952276801</v>
          </cell>
          <cell r="AC2225">
            <v>379.50463184422244</v>
          </cell>
          <cell r="AD2225">
            <v>10.519289852206784</v>
          </cell>
          <cell r="AE2225">
            <v>13.185495391730253</v>
          </cell>
          <cell r="AF2225">
            <v>13.683577192305137</v>
          </cell>
          <cell r="AG2225">
            <v>13.483737755183089</v>
          </cell>
          <cell r="AH2225">
            <v>11.795201817731336</v>
          </cell>
        </row>
        <row r="2226">
          <cell r="B2226">
            <v>11519</v>
          </cell>
          <cell r="C2226" t="str">
            <v>MS</v>
          </cell>
          <cell r="D2226" t="str">
            <v>Cooperative</v>
          </cell>
          <cell r="E2226">
            <v>0.22158454142499201</v>
          </cell>
          <cell r="F2226">
            <v>1</v>
          </cell>
          <cell r="G2226">
            <v>12722.865340852873</v>
          </cell>
          <cell r="H2226">
            <v>12722.865340852873</v>
          </cell>
          <cell r="I2226">
            <v>11.608880937499999</v>
          </cell>
          <cell r="J2226">
            <v>49533</v>
          </cell>
          <cell r="K2226">
            <v>385770</v>
          </cell>
          <cell r="L2226">
            <v>30321</v>
          </cell>
          <cell r="M2226">
            <v>0.11745103417354576</v>
          </cell>
          <cell r="N2226">
            <v>0.11745103417354576</v>
          </cell>
          <cell r="O2226">
            <v>7129.8537442366587</v>
          </cell>
          <cell r="P2226">
            <v>19890.053332657182</v>
          </cell>
          <cell r="Q2226">
            <v>31607.692021004565</v>
          </cell>
          <cell r="R2226">
            <v>42215.085626426728</v>
          </cell>
          <cell r="S2226">
            <v>96805.474243509656</v>
          </cell>
          <cell r="T2226">
            <v>1865.6376463247609</v>
          </cell>
          <cell r="U2226">
            <v>1846.6369449358544</v>
          </cell>
          <cell r="V2226">
            <v>1904.6765597018211</v>
          </cell>
          <cell r="W2226">
            <v>1956.4313813123499</v>
          </cell>
          <cell r="X2226">
            <v>2010.7142830301125</v>
          </cell>
          <cell r="Y2226">
            <v>342.28603907401896</v>
          </cell>
          <cell r="Z2226">
            <v>384.75432702487194</v>
          </cell>
          <cell r="AA2226">
            <v>386.32609165154895</v>
          </cell>
          <cell r="AB2226">
            <v>373.90043952276801</v>
          </cell>
          <cell r="AC2226">
            <v>379.50463184422244</v>
          </cell>
          <cell r="AD2226">
            <v>10.519289852206784</v>
          </cell>
          <cell r="AE2226">
            <v>13.185495391730253</v>
          </cell>
          <cell r="AF2226">
            <v>13.683577192305137</v>
          </cell>
          <cell r="AG2226">
            <v>13.483737755183089</v>
          </cell>
          <cell r="AH2226">
            <v>11.795201817731336</v>
          </cell>
        </row>
        <row r="2227">
          <cell r="B2227">
            <v>40303</v>
          </cell>
          <cell r="C2227" t="str">
            <v>MS</v>
          </cell>
          <cell r="D2227" t="str">
            <v>Cooperative</v>
          </cell>
          <cell r="E2227">
            <v>0.22158454142499201</v>
          </cell>
          <cell r="F2227">
            <v>1</v>
          </cell>
          <cell r="G2227">
            <v>15797.123623011015</v>
          </cell>
          <cell r="H2227">
            <v>15797.123623011015</v>
          </cell>
          <cell r="I2227">
            <v>11.608880937499999</v>
          </cell>
          <cell r="J2227">
            <v>17144</v>
          </cell>
          <cell r="K2227">
            <v>154875</v>
          </cell>
          <cell r="L2227">
            <v>9804</v>
          </cell>
          <cell r="M2227">
            <v>0.10187724536216304</v>
          </cell>
          <cell r="N2227">
            <v>0.10187724536216304</v>
          </cell>
          <cell r="O2227">
            <v>7129.8537442366587</v>
          </cell>
          <cell r="P2227">
            <v>19890.053332657182</v>
          </cell>
          <cell r="Q2227">
            <v>31607.692021004565</v>
          </cell>
          <cell r="R2227">
            <v>42215.085626426728</v>
          </cell>
          <cell r="S2227">
            <v>96805.474243509656</v>
          </cell>
          <cell r="T2227">
            <v>1865.6376463247609</v>
          </cell>
          <cell r="U2227">
            <v>1846.6369449358544</v>
          </cell>
          <cell r="V2227">
            <v>1904.6765597018211</v>
          </cell>
          <cell r="W2227">
            <v>1956.4313813123499</v>
          </cell>
          <cell r="X2227">
            <v>2010.7142830301125</v>
          </cell>
          <cell r="Y2227">
            <v>342.28603907401896</v>
          </cell>
          <cell r="Z2227">
            <v>384.75432702487194</v>
          </cell>
          <cell r="AA2227">
            <v>386.32609165154895</v>
          </cell>
          <cell r="AB2227">
            <v>373.90043952276801</v>
          </cell>
          <cell r="AC2227">
            <v>379.50463184422244</v>
          </cell>
          <cell r="AD2227">
            <v>10.519289852206784</v>
          </cell>
          <cell r="AE2227">
            <v>13.185495391730253</v>
          </cell>
          <cell r="AF2227">
            <v>13.683577192305137</v>
          </cell>
          <cell r="AG2227">
            <v>13.483737755183089</v>
          </cell>
          <cell r="AH2227">
            <v>11.795201817731336</v>
          </cell>
        </row>
        <row r="2228">
          <cell r="B2228">
            <v>13227</v>
          </cell>
          <cell r="C2228" t="str">
            <v>MS</v>
          </cell>
          <cell r="D2228" t="str">
            <v>Cooperative</v>
          </cell>
          <cell r="E2228">
            <v>0.22158454142499201</v>
          </cell>
          <cell r="F2228">
            <v>1</v>
          </cell>
          <cell r="G2228">
            <v>13117.906027375329</v>
          </cell>
          <cell r="H2228">
            <v>13117.906027375329</v>
          </cell>
          <cell r="I2228">
            <v>11.608880937499999</v>
          </cell>
          <cell r="J2228">
            <v>18633</v>
          </cell>
          <cell r="K2228">
            <v>163882</v>
          </cell>
          <cell r="L2228">
            <v>12493</v>
          </cell>
          <cell r="M2228">
            <v>0.1030780867049081</v>
          </cell>
          <cell r="N2228">
            <v>0.1030780867049081</v>
          </cell>
          <cell r="O2228">
            <v>7129.8537442366587</v>
          </cell>
          <cell r="P2228">
            <v>19890.053332657182</v>
          </cell>
          <cell r="Q2228">
            <v>31607.692021004565</v>
          </cell>
          <cell r="R2228">
            <v>42215.085626426728</v>
          </cell>
          <cell r="S2228">
            <v>96805.474243509656</v>
          </cell>
          <cell r="T2228">
            <v>1865.6376463247609</v>
          </cell>
          <cell r="U2228">
            <v>1846.6369449358544</v>
          </cell>
          <cell r="V2228">
            <v>1904.6765597018211</v>
          </cell>
          <cell r="W2228">
            <v>1956.4313813123499</v>
          </cell>
          <cell r="X2228">
            <v>2010.7142830301125</v>
          </cell>
          <cell r="Y2228">
            <v>342.28603907401896</v>
          </cell>
          <cell r="Z2228">
            <v>384.75432702487194</v>
          </cell>
          <cell r="AA2228">
            <v>386.32609165154895</v>
          </cell>
          <cell r="AB2228">
            <v>373.90043952276801</v>
          </cell>
          <cell r="AC2228">
            <v>379.50463184422244</v>
          </cell>
          <cell r="AD2228">
            <v>10.519289852206784</v>
          </cell>
          <cell r="AE2228">
            <v>13.185495391730253</v>
          </cell>
          <cell r="AF2228">
            <v>13.683577192305137</v>
          </cell>
          <cell r="AG2228">
            <v>13.483737755183089</v>
          </cell>
          <cell r="AH2228">
            <v>11.795201817731336</v>
          </cell>
        </row>
        <row r="2229">
          <cell r="B2229">
            <v>40302</v>
          </cell>
          <cell r="C2229" t="str">
            <v>MS</v>
          </cell>
          <cell r="D2229" t="str">
            <v>Cooperative</v>
          </cell>
          <cell r="E2229">
            <v>0.22158454142499201</v>
          </cell>
          <cell r="F2229">
            <v>1</v>
          </cell>
          <cell r="G2229">
            <v>13234.149531946205</v>
          </cell>
          <cell r="H2229">
            <v>13234.149531946205</v>
          </cell>
          <cell r="I2229">
            <v>11.608880937499999</v>
          </cell>
          <cell r="J2229">
            <v>38219</v>
          </cell>
          <cell r="K2229">
            <v>323747</v>
          </cell>
          <cell r="L2229">
            <v>24463</v>
          </cell>
          <cell r="M2229">
            <v>0.10752576347429087</v>
          </cell>
          <cell r="N2229">
            <v>0.10752576347429087</v>
          </cell>
          <cell r="O2229">
            <v>7129.8537442366587</v>
          </cell>
          <cell r="P2229">
            <v>19890.053332657182</v>
          </cell>
          <cell r="Q2229">
            <v>31607.692021004565</v>
          </cell>
          <cell r="R2229">
            <v>42215.085626426728</v>
          </cell>
          <cell r="S2229">
            <v>96805.474243509656</v>
          </cell>
          <cell r="T2229">
            <v>1865.6376463247609</v>
          </cell>
          <cell r="U2229">
            <v>1846.6369449358544</v>
          </cell>
          <cell r="V2229">
            <v>1904.6765597018211</v>
          </cell>
          <cell r="W2229">
            <v>1956.4313813123499</v>
          </cell>
          <cell r="X2229">
            <v>2010.7142830301125</v>
          </cell>
          <cell r="Y2229">
            <v>342.28603907401896</v>
          </cell>
          <cell r="Z2229">
            <v>384.75432702487194</v>
          </cell>
          <cell r="AA2229">
            <v>386.32609165154895</v>
          </cell>
          <cell r="AB2229">
            <v>373.90043952276801</v>
          </cell>
          <cell r="AC2229">
            <v>379.50463184422244</v>
          </cell>
          <cell r="AD2229">
            <v>10.519289852206784</v>
          </cell>
          <cell r="AE2229">
            <v>13.185495391730253</v>
          </cell>
          <cell r="AF2229">
            <v>13.683577192305137</v>
          </cell>
          <cell r="AG2229">
            <v>13.483737755183089</v>
          </cell>
          <cell r="AH2229">
            <v>11.795201817731336</v>
          </cell>
        </row>
        <row r="2230">
          <cell r="B2230">
            <v>13735</v>
          </cell>
          <cell r="C2230" t="str">
            <v>MS</v>
          </cell>
          <cell r="D2230" t="str">
            <v>Cooperative</v>
          </cell>
          <cell r="E2230">
            <v>0.22158454142499201</v>
          </cell>
          <cell r="F2230">
            <v>1</v>
          </cell>
          <cell r="G2230">
            <v>16136.67359515735</v>
          </cell>
          <cell r="H2230">
            <v>16136.67359515735</v>
          </cell>
          <cell r="I2230">
            <v>11.608880937499999</v>
          </cell>
          <cell r="J2230">
            <v>46329</v>
          </cell>
          <cell r="K2230">
            <v>442516</v>
          </cell>
          <cell r="L2230">
            <v>27423</v>
          </cell>
          <cell r="M2230">
            <v>9.6061602058708048E-2</v>
          </cell>
          <cell r="N2230">
            <v>9.6061602058708048E-2</v>
          </cell>
          <cell r="O2230">
            <v>7129.8537442366587</v>
          </cell>
          <cell r="P2230">
            <v>19890.053332657182</v>
          </cell>
          <cell r="Q2230">
            <v>31607.692021004565</v>
          </cell>
          <cell r="R2230">
            <v>42215.085626426728</v>
          </cell>
          <cell r="S2230">
            <v>96805.474243509656</v>
          </cell>
          <cell r="T2230">
            <v>1865.6376463247609</v>
          </cell>
          <cell r="U2230">
            <v>1846.6369449358544</v>
          </cell>
          <cell r="V2230">
            <v>1904.6765597018211</v>
          </cell>
          <cell r="W2230">
            <v>1956.4313813123499</v>
          </cell>
          <cell r="X2230">
            <v>2010.7142830301125</v>
          </cell>
          <cell r="Y2230">
            <v>342.28603907401896</v>
          </cell>
          <cell r="Z2230">
            <v>384.75432702487194</v>
          </cell>
          <cell r="AA2230">
            <v>386.32609165154895</v>
          </cell>
          <cell r="AB2230">
            <v>373.90043952276801</v>
          </cell>
          <cell r="AC2230">
            <v>379.50463184422244</v>
          </cell>
          <cell r="AD2230">
            <v>10.519289852206784</v>
          </cell>
          <cell r="AE2230">
            <v>13.185495391730253</v>
          </cell>
          <cell r="AF2230">
            <v>13.683577192305137</v>
          </cell>
          <cell r="AG2230">
            <v>13.483737755183089</v>
          </cell>
          <cell r="AH2230">
            <v>11.795201817731336</v>
          </cell>
        </row>
        <row r="2231">
          <cell r="B2231">
            <v>14563</v>
          </cell>
          <cell r="C2231" t="str">
            <v>MS</v>
          </cell>
          <cell r="D2231" t="str">
            <v>Cooperative</v>
          </cell>
          <cell r="E2231">
            <v>0.22158454142499201</v>
          </cell>
          <cell r="F2231">
            <v>1</v>
          </cell>
          <cell r="G2231">
            <v>14022.571168068078</v>
          </cell>
          <cell r="H2231">
            <v>14022.571168068078</v>
          </cell>
          <cell r="I2231">
            <v>11.608880937499999</v>
          </cell>
          <cell r="J2231">
            <v>89270</v>
          </cell>
          <cell r="K2231">
            <v>692084</v>
          </cell>
          <cell r="L2231">
            <v>49355</v>
          </cell>
          <cell r="M2231">
            <v>0.11905277997462194</v>
          </cell>
          <cell r="N2231">
            <v>0.11905277997462194</v>
          </cell>
          <cell r="O2231">
            <v>7129.8537442366587</v>
          </cell>
          <cell r="P2231">
            <v>19890.053332657182</v>
          </cell>
          <cell r="Q2231">
            <v>31607.692021004565</v>
          </cell>
          <cell r="R2231">
            <v>42215.085626426728</v>
          </cell>
          <cell r="S2231">
            <v>96805.474243509656</v>
          </cell>
          <cell r="T2231">
            <v>1865.6376463247609</v>
          </cell>
          <cell r="U2231">
            <v>1846.6369449358544</v>
          </cell>
          <cell r="V2231">
            <v>1904.6765597018211</v>
          </cell>
          <cell r="W2231">
            <v>1956.4313813123499</v>
          </cell>
          <cell r="X2231">
            <v>2010.7142830301125</v>
          </cell>
          <cell r="Y2231">
            <v>342.28603907401896</v>
          </cell>
          <cell r="Z2231">
            <v>384.75432702487194</v>
          </cell>
          <cell r="AA2231">
            <v>386.32609165154895</v>
          </cell>
          <cell r="AB2231">
            <v>373.90043952276801</v>
          </cell>
          <cell r="AC2231">
            <v>379.50463184422244</v>
          </cell>
          <cell r="AD2231">
            <v>10.519289852206784</v>
          </cell>
          <cell r="AE2231">
            <v>13.185495391730253</v>
          </cell>
          <cell r="AF2231">
            <v>13.683577192305137</v>
          </cell>
          <cell r="AG2231">
            <v>13.483737755183089</v>
          </cell>
          <cell r="AH2231">
            <v>11.795201817731336</v>
          </cell>
        </row>
        <row r="2232">
          <cell r="B2232">
            <v>15211</v>
          </cell>
          <cell r="C2232" t="str">
            <v>MS</v>
          </cell>
          <cell r="D2232" t="str">
            <v>Cooperative</v>
          </cell>
          <cell r="E2232">
            <v>0.22158454142499201</v>
          </cell>
          <cell r="F2232">
            <v>1</v>
          </cell>
          <cell r="G2232">
            <v>14269.796021791461</v>
          </cell>
          <cell r="H2232">
            <v>14269.796021791461</v>
          </cell>
          <cell r="I2232">
            <v>11.608880937499999</v>
          </cell>
          <cell r="J2232">
            <v>25706</v>
          </cell>
          <cell r="K2232">
            <v>225263</v>
          </cell>
          <cell r="L2232">
            <v>15786</v>
          </cell>
          <cell r="M2232">
            <v>0.10435316259770801</v>
          </cell>
          <cell r="N2232">
            <v>0.10435316259770801</v>
          </cell>
          <cell r="O2232">
            <v>7129.8537442366587</v>
          </cell>
          <cell r="P2232">
            <v>19890.053332657182</v>
          </cell>
          <cell r="Q2232">
            <v>31607.692021004565</v>
          </cell>
          <cell r="R2232">
            <v>42215.085626426728</v>
          </cell>
          <cell r="S2232">
            <v>96805.474243509656</v>
          </cell>
          <cell r="T2232">
            <v>1865.6376463247609</v>
          </cell>
          <cell r="U2232">
            <v>1846.6369449358544</v>
          </cell>
          <cell r="V2232">
            <v>1904.6765597018211</v>
          </cell>
          <cell r="W2232">
            <v>1956.4313813123499</v>
          </cell>
          <cell r="X2232">
            <v>2010.7142830301125</v>
          </cell>
          <cell r="Y2232">
            <v>342.28603907401896</v>
          </cell>
          <cell r="Z2232">
            <v>384.75432702487194</v>
          </cell>
          <cell r="AA2232">
            <v>386.32609165154895</v>
          </cell>
          <cell r="AB2232">
            <v>373.90043952276801</v>
          </cell>
          <cell r="AC2232">
            <v>379.50463184422244</v>
          </cell>
          <cell r="AD2232">
            <v>10.519289852206784</v>
          </cell>
          <cell r="AE2232">
            <v>13.185495391730253</v>
          </cell>
          <cell r="AF2232">
            <v>13.683577192305137</v>
          </cell>
          <cell r="AG2232">
            <v>13.483737755183089</v>
          </cell>
          <cell r="AH2232">
            <v>11.795201817731336</v>
          </cell>
        </row>
        <row r="2233">
          <cell r="B2233">
            <v>15334</v>
          </cell>
          <cell r="C2233" t="str">
            <v>MS</v>
          </cell>
          <cell r="D2233" t="str">
            <v>Cooperative</v>
          </cell>
          <cell r="E2233">
            <v>0.22158454142499201</v>
          </cell>
          <cell r="F2233">
            <v>1</v>
          </cell>
          <cell r="G2233">
            <v>13786.978450252178</v>
          </cell>
          <cell r="H2233">
            <v>13786.978450252178</v>
          </cell>
          <cell r="I2233">
            <v>11.608880937499999</v>
          </cell>
          <cell r="J2233">
            <v>14248</v>
          </cell>
          <cell r="K2233">
            <v>150347</v>
          </cell>
          <cell r="L2233">
            <v>10905</v>
          </cell>
          <cell r="M2233">
            <v>8.4663224677038781E-2</v>
          </cell>
          <cell r="N2233">
            <v>8.4663224677038781E-2</v>
          </cell>
          <cell r="O2233">
            <v>7129.8537442366587</v>
          </cell>
          <cell r="P2233">
            <v>19890.053332657182</v>
          </cell>
          <cell r="Q2233">
            <v>31607.692021004565</v>
          </cell>
          <cell r="R2233">
            <v>42215.085626426728</v>
          </cell>
          <cell r="S2233">
            <v>96805.474243509656</v>
          </cell>
          <cell r="T2233">
            <v>1865.6376463247609</v>
          </cell>
          <cell r="U2233">
            <v>1846.6369449358544</v>
          </cell>
          <cell r="V2233">
            <v>1904.6765597018211</v>
          </cell>
          <cell r="W2233">
            <v>1956.4313813123499</v>
          </cell>
          <cell r="X2233">
            <v>2010.7142830301125</v>
          </cell>
          <cell r="Y2233">
            <v>342.28603907401896</v>
          </cell>
          <cell r="Z2233">
            <v>384.75432702487194</v>
          </cell>
          <cell r="AA2233">
            <v>386.32609165154895</v>
          </cell>
          <cell r="AB2233">
            <v>373.90043952276801</v>
          </cell>
          <cell r="AC2233">
            <v>379.50463184422244</v>
          </cell>
          <cell r="AD2233">
            <v>10.519289852206784</v>
          </cell>
          <cell r="AE2233">
            <v>13.185495391730253</v>
          </cell>
          <cell r="AF2233">
            <v>13.683577192305137</v>
          </cell>
          <cell r="AG2233">
            <v>13.483737755183089</v>
          </cell>
          <cell r="AH2233">
            <v>11.795201817731336</v>
          </cell>
        </row>
        <row r="2234">
          <cell r="B2234">
            <v>17252</v>
          </cell>
          <cell r="C2234" t="str">
            <v>MS</v>
          </cell>
          <cell r="D2234" t="str">
            <v>Cooperative</v>
          </cell>
          <cell r="E2234">
            <v>0.22158454142499201</v>
          </cell>
          <cell r="F2234">
            <v>1</v>
          </cell>
          <cell r="G2234">
            <v>14428.542142564283</v>
          </cell>
          <cell r="H2234">
            <v>14428.542142564283</v>
          </cell>
          <cell r="I2234">
            <v>11.608880937499999</v>
          </cell>
          <cell r="J2234">
            <v>112653.9</v>
          </cell>
          <cell r="K2234">
            <v>985354</v>
          </cell>
          <cell r="L2234">
            <v>68292</v>
          </cell>
          <cell r="M2234">
            <v>0.10467342258335076</v>
          </cell>
          <cell r="N2234">
            <v>0.10467342258335076</v>
          </cell>
          <cell r="O2234">
            <v>7129.8537442366587</v>
          </cell>
          <cell r="P2234">
            <v>19890.053332657182</v>
          </cell>
          <cell r="Q2234">
            <v>31607.692021004565</v>
          </cell>
          <cell r="R2234">
            <v>42215.085626426728</v>
          </cell>
          <cell r="S2234">
            <v>96805.474243509656</v>
          </cell>
          <cell r="T2234">
            <v>1865.6376463247609</v>
          </cell>
          <cell r="U2234">
            <v>1846.6369449358544</v>
          </cell>
          <cell r="V2234">
            <v>1904.6765597018211</v>
          </cell>
          <cell r="W2234">
            <v>1956.4313813123499</v>
          </cell>
          <cell r="X2234">
            <v>2010.7142830301125</v>
          </cell>
          <cell r="Y2234">
            <v>342.28603907401896</v>
          </cell>
          <cell r="Z2234">
            <v>384.75432702487194</v>
          </cell>
          <cell r="AA2234">
            <v>386.32609165154895</v>
          </cell>
          <cell r="AB2234">
            <v>373.90043952276801</v>
          </cell>
          <cell r="AC2234">
            <v>379.50463184422244</v>
          </cell>
          <cell r="AD2234">
            <v>10.519289852206784</v>
          </cell>
          <cell r="AE2234">
            <v>13.185495391730253</v>
          </cell>
          <cell r="AF2234">
            <v>13.683577192305137</v>
          </cell>
          <cell r="AG2234">
            <v>13.483737755183089</v>
          </cell>
          <cell r="AH2234">
            <v>11.795201817731336</v>
          </cell>
        </row>
        <row r="2235">
          <cell r="B2235">
            <v>17647</v>
          </cell>
          <cell r="C2235" t="str">
            <v>MS</v>
          </cell>
          <cell r="D2235" t="str">
            <v>Cooperative</v>
          </cell>
          <cell r="E2235">
            <v>0.22158454142499201</v>
          </cell>
          <cell r="F2235">
            <v>1</v>
          </cell>
          <cell r="G2235">
            <v>13535.963244613435</v>
          </cell>
          <cell r="H2235">
            <v>13535.963244613435</v>
          </cell>
          <cell r="I2235">
            <v>11.608880937499999</v>
          </cell>
          <cell r="J2235">
            <v>102116</v>
          </cell>
          <cell r="K2235">
            <v>854390</v>
          </cell>
          <cell r="L2235">
            <v>63120</v>
          </cell>
          <cell r="M2235">
            <v>0.10922760006870398</v>
          </cell>
          <cell r="N2235">
            <v>0.10922760006870398</v>
          </cell>
          <cell r="O2235">
            <v>7129.8537442366587</v>
          </cell>
          <cell r="P2235">
            <v>19890.053332657182</v>
          </cell>
          <cell r="Q2235">
            <v>31607.692021004565</v>
          </cell>
          <cell r="R2235">
            <v>42215.085626426728</v>
          </cell>
          <cell r="S2235">
            <v>96805.474243509656</v>
          </cell>
          <cell r="T2235">
            <v>1865.6376463247609</v>
          </cell>
          <cell r="U2235">
            <v>1846.6369449358544</v>
          </cell>
          <cell r="V2235">
            <v>1904.6765597018211</v>
          </cell>
          <cell r="W2235">
            <v>1956.4313813123499</v>
          </cell>
          <cell r="X2235">
            <v>2010.7142830301125</v>
          </cell>
          <cell r="Y2235">
            <v>342.28603907401896</v>
          </cell>
          <cell r="Z2235">
            <v>384.75432702487194</v>
          </cell>
          <cell r="AA2235">
            <v>386.32609165154895</v>
          </cell>
          <cell r="AB2235">
            <v>373.90043952276801</v>
          </cell>
          <cell r="AC2235">
            <v>379.50463184422244</v>
          </cell>
          <cell r="AD2235">
            <v>10.519289852206784</v>
          </cell>
          <cell r="AE2235">
            <v>13.185495391730253</v>
          </cell>
          <cell r="AF2235">
            <v>13.683577192305137</v>
          </cell>
          <cell r="AG2235">
            <v>13.483737755183089</v>
          </cell>
          <cell r="AH2235">
            <v>11.795201817731336</v>
          </cell>
        </row>
        <row r="2236">
          <cell r="B2236">
            <v>17683</v>
          </cell>
          <cell r="C2236" t="str">
            <v>MS</v>
          </cell>
          <cell r="D2236" t="str">
            <v>Cooperative</v>
          </cell>
          <cell r="E2236">
            <v>0.22158454142499201</v>
          </cell>
          <cell r="F2236">
            <v>1</v>
          </cell>
          <cell r="G2236">
            <v>11665.612956307106</v>
          </cell>
          <cell r="H2236">
            <v>11665.612956307106</v>
          </cell>
          <cell r="I2236">
            <v>11.608880937499999</v>
          </cell>
          <cell r="J2236">
            <v>34025.599999999999</v>
          </cell>
          <cell r="K2236">
            <v>269394</v>
          </cell>
          <cell r="L2236">
            <v>23093</v>
          </cell>
          <cell r="M2236">
            <v>0.11436258175803377</v>
          </cell>
          <cell r="N2236">
            <v>0.11436258175803377</v>
          </cell>
          <cell r="O2236">
            <v>7129.8537442366587</v>
          </cell>
          <cell r="P2236">
            <v>19890.053332657182</v>
          </cell>
          <cell r="Q2236">
            <v>31607.692021004565</v>
          </cell>
          <cell r="R2236">
            <v>42215.085626426728</v>
          </cell>
          <cell r="S2236">
            <v>96805.474243509656</v>
          </cell>
          <cell r="T2236">
            <v>1865.6376463247609</v>
          </cell>
          <cell r="U2236">
            <v>1846.6369449358544</v>
          </cell>
          <cell r="V2236">
            <v>1904.6765597018211</v>
          </cell>
          <cell r="W2236">
            <v>1956.4313813123499</v>
          </cell>
          <cell r="X2236">
            <v>2010.7142830301125</v>
          </cell>
          <cell r="Y2236">
            <v>342.28603907401896</v>
          </cell>
          <cell r="Z2236">
            <v>384.75432702487194</v>
          </cell>
          <cell r="AA2236">
            <v>386.32609165154895</v>
          </cell>
          <cell r="AB2236">
            <v>373.90043952276801</v>
          </cell>
          <cell r="AC2236">
            <v>379.50463184422244</v>
          </cell>
          <cell r="AD2236">
            <v>10.519289852206784</v>
          </cell>
          <cell r="AE2236">
            <v>13.185495391730253</v>
          </cell>
          <cell r="AF2236">
            <v>13.683577192305137</v>
          </cell>
          <cell r="AG2236">
            <v>13.483737755183089</v>
          </cell>
          <cell r="AH2236">
            <v>11.795201817731336</v>
          </cell>
        </row>
        <row r="2237">
          <cell r="B2237">
            <v>18447</v>
          </cell>
          <cell r="C2237" t="str">
            <v>MS</v>
          </cell>
          <cell r="D2237" t="str">
            <v>Cooperative</v>
          </cell>
          <cell r="E2237">
            <v>0.22158454142499201</v>
          </cell>
          <cell r="F2237">
            <v>1</v>
          </cell>
          <cell r="G2237">
            <v>14990.736842105263</v>
          </cell>
          <cell r="H2237">
            <v>14990.736842105263</v>
          </cell>
          <cell r="I2237">
            <v>11.608880937499999</v>
          </cell>
          <cell r="J2237">
            <v>35335</v>
          </cell>
          <cell r="K2237">
            <v>320427</v>
          </cell>
          <cell r="L2237">
            <v>21375</v>
          </cell>
          <cell r="M2237">
            <v>0.10098188367250965</v>
          </cell>
          <cell r="N2237">
            <v>0.10098188367250965</v>
          </cell>
          <cell r="O2237">
            <v>7129.8537442366587</v>
          </cell>
          <cell r="P2237">
            <v>19890.053332657182</v>
          </cell>
          <cell r="Q2237">
            <v>31607.692021004565</v>
          </cell>
          <cell r="R2237">
            <v>42215.085626426728</v>
          </cell>
          <cell r="S2237">
            <v>96805.474243509656</v>
          </cell>
          <cell r="T2237">
            <v>1865.6376463247609</v>
          </cell>
          <cell r="U2237">
            <v>1846.6369449358544</v>
          </cell>
          <cell r="V2237">
            <v>1904.6765597018211</v>
          </cell>
          <cell r="W2237">
            <v>1956.4313813123499</v>
          </cell>
          <cell r="X2237">
            <v>2010.7142830301125</v>
          </cell>
          <cell r="Y2237">
            <v>342.28603907401896</v>
          </cell>
          <cell r="Z2237">
            <v>384.75432702487194</v>
          </cell>
          <cell r="AA2237">
            <v>386.32609165154895</v>
          </cell>
          <cell r="AB2237">
            <v>373.90043952276801</v>
          </cell>
          <cell r="AC2237">
            <v>379.50463184422244</v>
          </cell>
          <cell r="AD2237">
            <v>10.519289852206784</v>
          </cell>
          <cell r="AE2237">
            <v>13.185495391730253</v>
          </cell>
          <cell r="AF2237">
            <v>13.683577192305137</v>
          </cell>
          <cell r="AG2237">
            <v>13.483737755183089</v>
          </cell>
          <cell r="AH2237">
            <v>11.795201817731336</v>
          </cell>
        </row>
        <row r="2238">
          <cell r="B2238">
            <v>18943</v>
          </cell>
          <cell r="C2238" t="str">
            <v>MS</v>
          </cell>
          <cell r="D2238" t="str">
            <v>Cooperative</v>
          </cell>
          <cell r="E2238">
            <v>0.22158454142499201</v>
          </cell>
          <cell r="F2238">
            <v>1</v>
          </cell>
          <cell r="G2238">
            <v>13398.937198067633</v>
          </cell>
          <cell r="H2238">
            <v>13398.937198067633</v>
          </cell>
          <cell r="I2238">
            <v>11.608880937499999</v>
          </cell>
          <cell r="J2238">
            <v>15701</v>
          </cell>
          <cell r="K2238">
            <v>138679</v>
          </cell>
          <cell r="L2238">
            <v>10350</v>
          </cell>
          <cell r="M2238">
            <v>0.10282145809792759</v>
          </cell>
          <cell r="N2238">
            <v>0.10282145809792759</v>
          </cell>
          <cell r="O2238">
            <v>7129.8537442366587</v>
          </cell>
          <cell r="P2238">
            <v>19890.053332657182</v>
          </cell>
          <cell r="Q2238">
            <v>31607.692021004565</v>
          </cell>
          <cell r="R2238">
            <v>42215.085626426728</v>
          </cell>
          <cell r="S2238">
            <v>96805.474243509656</v>
          </cell>
          <cell r="T2238">
            <v>1865.6376463247609</v>
          </cell>
          <cell r="U2238">
            <v>1846.6369449358544</v>
          </cell>
          <cell r="V2238">
            <v>1904.6765597018211</v>
          </cell>
          <cell r="W2238">
            <v>1956.4313813123499</v>
          </cell>
          <cell r="X2238">
            <v>2010.7142830301125</v>
          </cell>
          <cell r="Y2238">
            <v>342.28603907401896</v>
          </cell>
          <cell r="Z2238">
            <v>384.75432702487194</v>
          </cell>
          <cell r="AA2238">
            <v>386.32609165154895</v>
          </cell>
          <cell r="AB2238">
            <v>373.90043952276801</v>
          </cell>
          <cell r="AC2238">
            <v>379.50463184422244</v>
          </cell>
          <cell r="AD2238">
            <v>10.519289852206784</v>
          </cell>
          <cell r="AE2238">
            <v>13.185495391730253</v>
          </cell>
          <cell r="AF2238">
            <v>13.683577192305137</v>
          </cell>
          <cell r="AG2238">
            <v>13.483737755183089</v>
          </cell>
          <cell r="AH2238">
            <v>11.795201817731336</v>
          </cell>
        </row>
        <row r="2239">
          <cell r="B2239">
            <v>18951</v>
          </cell>
          <cell r="C2239" t="str">
            <v>MS</v>
          </cell>
          <cell r="D2239" t="str">
            <v>Cooperative</v>
          </cell>
          <cell r="E2239">
            <v>0.22158454142499201</v>
          </cell>
          <cell r="F2239">
            <v>1</v>
          </cell>
          <cell r="G2239">
            <v>12727.87751754306</v>
          </cell>
          <cell r="H2239">
            <v>12727.87751754306</v>
          </cell>
          <cell r="I2239">
            <v>11.608880937499999</v>
          </cell>
          <cell r="J2239">
            <v>15149</v>
          </cell>
          <cell r="K2239">
            <v>139663</v>
          </cell>
          <cell r="L2239">
            <v>10973</v>
          </cell>
          <cell r="M2239">
            <v>9.7523245195031971E-2</v>
          </cell>
          <cell r="N2239">
            <v>9.7523245195031971E-2</v>
          </cell>
          <cell r="O2239">
            <v>7129.8537442366587</v>
          </cell>
          <cell r="P2239">
            <v>19890.053332657182</v>
          </cell>
          <cell r="Q2239">
            <v>31607.692021004565</v>
          </cell>
          <cell r="R2239">
            <v>42215.085626426728</v>
          </cell>
          <cell r="S2239">
            <v>96805.474243509656</v>
          </cell>
          <cell r="T2239">
            <v>1865.6376463247609</v>
          </cell>
          <cell r="U2239">
            <v>1846.6369449358544</v>
          </cell>
          <cell r="V2239">
            <v>1904.6765597018211</v>
          </cell>
          <cell r="W2239">
            <v>1956.4313813123499</v>
          </cell>
          <cell r="X2239">
            <v>2010.7142830301125</v>
          </cell>
          <cell r="Y2239">
            <v>342.28603907401896</v>
          </cell>
          <cell r="Z2239">
            <v>384.75432702487194</v>
          </cell>
          <cell r="AA2239">
            <v>386.32609165154895</v>
          </cell>
          <cell r="AB2239">
            <v>373.90043952276801</v>
          </cell>
          <cell r="AC2239">
            <v>379.50463184422244</v>
          </cell>
          <cell r="AD2239">
            <v>10.519289852206784</v>
          </cell>
          <cell r="AE2239">
            <v>13.185495391730253</v>
          </cell>
          <cell r="AF2239">
            <v>13.683577192305137</v>
          </cell>
          <cell r="AG2239">
            <v>13.483737755183089</v>
          </cell>
          <cell r="AH2239">
            <v>11.795201817731336</v>
          </cell>
        </row>
        <row r="2240">
          <cell r="B2240">
            <v>19007</v>
          </cell>
          <cell r="C2240" t="str">
            <v>MS</v>
          </cell>
          <cell r="D2240" t="str">
            <v>Cooperative</v>
          </cell>
          <cell r="E2240">
            <v>0.22158454142499201</v>
          </cell>
          <cell r="F2240">
            <v>1</v>
          </cell>
          <cell r="G2240">
            <v>14743.723392642725</v>
          </cell>
          <cell r="H2240">
            <v>14743.723392642725</v>
          </cell>
          <cell r="I2240">
            <v>11.608880937499999</v>
          </cell>
          <cell r="J2240">
            <v>57307</v>
          </cell>
          <cell r="K2240">
            <v>540269</v>
          </cell>
          <cell r="L2240">
            <v>36644</v>
          </cell>
          <cell r="M2240">
            <v>9.662270091956969E-2</v>
          </cell>
          <cell r="N2240">
            <v>9.662270091956969E-2</v>
          </cell>
          <cell r="O2240">
            <v>7129.8537442366587</v>
          </cell>
          <cell r="P2240">
            <v>19890.053332657182</v>
          </cell>
          <cell r="Q2240">
            <v>31607.692021004565</v>
          </cell>
          <cell r="R2240">
            <v>42215.085626426728</v>
          </cell>
          <cell r="S2240">
            <v>96805.474243509656</v>
          </cell>
          <cell r="T2240">
            <v>1865.6376463247609</v>
          </cell>
          <cell r="U2240">
            <v>1846.6369449358544</v>
          </cell>
          <cell r="V2240">
            <v>1904.6765597018211</v>
          </cell>
          <cell r="W2240">
            <v>1956.4313813123499</v>
          </cell>
          <cell r="X2240">
            <v>2010.7142830301125</v>
          </cell>
          <cell r="Y2240">
            <v>342.28603907401896</v>
          </cell>
          <cell r="Z2240">
            <v>384.75432702487194</v>
          </cell>
          <cell r="AA2240">
            <v>386.32609165154895</v>
          </cell>
          <cell r="AB2240">
            <v>373.90043952276801</v>
          </cell>
          <cell r="AC2240">
            <v>379.50463184422244</v>
          </cell>
          <cell r="AD2240">
            <v>10.519289852206784</v>
          </cell>
          <cell r="AE2240">
            <v>13.185495391730253</v>
          </cell>
          <cell r="AF2240">
            <v>13.683577192305137</v>
          </cell>
          <cell r="AG2240">
            <v>13.483737755183089</v>
          </cell>
          <cell r="AH2240">
            <v>11.795201817731336</v>
          </cell>
        </row>
        <row r="2241">
          <cell r="B2241">
            <v>18961</v>
          </cell>
          <cell r="C2241" t="str">
            <v>MS</v>
          </cell>
          <cell r="D2241" t="str">
            <v>Cooperative</v>
          </cell>
          <cell r="E2241">
            <v>0.22158454142499201</v>
          </cell>
          <cell r="F2241">
            <v>0</v>
          </cell>
          <cell r="G2241">
            <v>0</v>
          </cell>
          <cell r="H2241">
            <v>12124.573646810439</v>
          </cell>
          <cell r="I2241">
            <v>11.608880937499999</v>
          </cell>
          <cell r="J2241">
            <v>0</v>
          </cell>
          <cell r="K2241">
            <v>0</v>
          </cell>
          <cell r="L2241">
            <v>0</v>
          </cell>
          <cell r="M2241">
            <v>0</v>
          </cell>
          <cell r="N2241">
            <v>9.4313438336824554E-2</v>
          </cell>
          <cell r="O2241">
            <v>7129.8537442366587</v>
          </cell>
          <cell r="P2241">
            <v>19890.053332657182</v>
          </cell>
          <cell r="Q2241">
            <v>31607.692021004565</v>
          </cell>
          <cell r="R2241">
            <v>42215.085626426728</v>
          </cell>
          <cell r="S2241">
            <v>96805.474243509656</v>
          </cell>
          <cell r="T2241">
            <v>1865.6376463247609</v>
          </cell>
          <cell r="U2241">
            <v>1846.6369449358544</v>
          </cell>
          <cell r="V2241">
            <v>1904.6765597018211</v>
          </cell>
          <cell r="W2241">
            <v>1956.4313813123499</v>
          </cell>
          <cell r="X2241">
            <v>2010.7142830301125</v>
          </cell>
          <cell r="Y2241">
            <v>342.28603907401896</v>
          </cell>
          <cell r="Z2241">
            <v>384.75432702487194</v>
          </cell>
          <cell r="AA2241">
            <v>386.32609165154895</v>
          </cell>
          <cell r="AB2241">
            <v>373.90043952276801</v>
          </cell>
          <cell r="AC2241">
            <v>379.50463184422244</v>
          </cell>
          <cell r="AD2241">
            <v>10.519289852206784</v>
          </cell>
          <cell r="AE2241">
            <v>13.185495391730253</v>
          </cell>
          <cell r="AF2241">
            <v>13.683577192305137</v>
          </cell>
          <cell r="AG2241">
            <v>13.483737755183089</v>
          </cell>
          <cell r="AH2241">
            <v>11.795201817731336</v>
          </cell>
        </row>
        <row r="2242">
          <cell r="B2242">
            <v>21114</v>
          </cell>
          <cell r="C2242" t="str">
            <v>MS</v>
          </cell>
          <cell r="D2242" t="str">
            <v>Cooperative</v>
          </cell>
          <cell r="E2242">
            <v>0.22158454142499201</v>
          </cell>
          <cell r="F2242">
            <v>1</v>
          </cell>
          <cell r="G2242">
            <v>12164.411294619073</v>
          </cell>
          <cell r="H2242">
            <v>12164.411294619073</v>
          </cell>
          <cell r="I2242">
            <v>11.608880937499999</v>
          </cell>
          <cell r="J2242">
            <v>17138</v>
          </cell>
          <cell r="K2242">
            <v>114163</v>
          </cell>
          <cell r="L2242">
            <v>9385</v>
          </cell>
          <cell r="M2242">
            <v>0.13866671188404955</v>
          </cell>
          <cell r="N2242">
            <v>0.13866671188404955</v>
          </cell>
          <cell r="O2242">
            <v>7129.8537442366587</v>
          </cell>
          <cell r="P2242">
            <v>19890.053332657182</v>
          </cell>
          <cell r="Q2242">
            <v>31607.692021004565</v>
          </cell>
          <cell r="R2242">
            <v>42215.085626426728</v>
          </cell>
          <cell r="S2242">
            <v>96805.474243509656</v>
          </cell>
          <cell r="T2242">
            <v>1865.6376463247609</v>
          </cell>
          <cell r="U2242">
            <v>1846.6369449358544</v>
          </cell>
          <cell r="V2242">
            <v>1904.6765597018211</v>
          </cell>
          <cell r="W2242">
            <v>1956.4313813123499</v>
          </cell>
          <cell r="X2242">
            <v>2010.7142830301125</v>
          </cell>
          <cell r="Y2242">
            <v>342.28603907401896</v>
          </cell>
          <cell r="Z2242">
            <v>384.75432702487194</v>
          </cell>
          <cell r="AA2242">
            <v>386.32609165154895</v>
          </cell>
          <cell r="AB2242">
            <v>373.90043952276801</v>
          </cell>
          <cell r="AC2242">
            <v>379.50463184422244</v>
          </cell>
          <cell r="AD2242">
            <v>10.519289852206784</v>
          </cell>
          <cell r="AE2242">
            <v>13.185495391730253</v>
          </cell>
          <cell r="AF2242">
            <v>13.683577192305137</v>
          </cell>
          <cell r="AG2242">
            <v>13.483737755183089</v>
          </cell>
          <cell r="AH2242">
            <v>11.795201817731336</v>
          </cell>
        </row>
        <row r="2243">
          <cell r="B2243">
            <v>18642</v>
          </cell>
          <cell r="C2243" t="str">
            <v>MS</v>
          </cell>
          <cell r="D2243" t="str">
            <v>Federal</v>
          </cell>
          <cell r="E2243">
            <v>0.22158454142499201</v>
          </cell>
          <cell r="F2243">
            <v>0</v>
          </cell>
          <cell r="G2243">
            <v>0</v>
          </cell>
          <cell r="H2243">
            <v>0</v>
          </cell>
          <cell r="I2243">
            <v>11.608880937499999</v>
          </cell>
          <cell r="J2243">
            <v>0</v>
          </cell>
          <cell r="K2243">
            <v>0</v>
          </cell>
          <cell r="L2243">
            <v>0</v>
          </cell>
          <cell r="M2243">
            <v>0</v>
          </cell>
          <cell r="N2243">
            <v>0</v>
          </cell>
          <cell r="O2243">
            <v>7129.8537442366587</v>
          </cell>
          <cell r="P2243">
            <v>19890.053332657182</v>
          </cell>
          <cell r="Q2243">
            <v>31607.692021004565</v>
          </cell>
          <cell r="R2243">
            <v>42215.085626426728</v>
          </cell>
          <cell r="S2243">
            <v>96805.474243509656</v>
          </cell>
          <cell r="T2243">
            <v>1865.6376463247609</v>
          </cell>
          <cell r="U2243">
            <v>1846.6369449358544</v>
          </cell>
          <cell r="V2243">
            <v>1904.6765597018211</v>
          </cell>
          <cell r="W2243">
            <v>1956.4313813123499</v>
          </cell>
          <cell r="X2243">
            <v>2010.7142830301125</v>
          </cell>
          <cell r="Y2243">
            <v>342.28603907401896</v>
          </cell>
          <cell r="Z2243">
            <v>384.75432702487194</v>
          </cell>
          <cell r="AA2243">
            <v>386.32609165154895</v>
          </cell>
          <cell r="AB2243">
            <v>373.90043952276801</v>
          </cell>
          <cell r="AC2243">
            <v>379.50463184422244</v>
          </cell>
          <cell r="AD2243">
            <v>10.519289852206784</v>
          </cell>
          <cell r="AE2243">
            <v>13.185495391730253</v>
          </cell>
          <cell r="AF2243">
            <v>13.683577192305137</v>
          </cell>
          <cell r="AG2243">
            <v>13.483737755183089</v>
          </cell>
          <cell r="AH2243">
            <v>11.795201817731336</v>
          </cell>
        </row>
        <row r="2244">
          <cell r="B2244">
            <v>12686</v>
          </cell>
          <cell r="C2244" t="str">
            <v>MS</v>
          </cell>
          <cell r="D2244" t="str">
            <v>Investor Owned</v>
          </cell>
          <cell r="E2244">
            <v>0.22158454142499201</v>
          </cell>
          <cell r="F2244">
            <v>1</v>
          </cell>
          <cell r="G2244">
            <v>13025.588865785594</v>
          </cell>
          <cell r="H2244">
            <v>13025.588865785594</v>
          </cell>
          <cell r="I2244">
            <v>11.608880937499999</v>
          </cell>
          <cell r="J2244">
            <v>263228</v>
          </cell>
          <cell r="K2244">
            <v>2023408</v>
          </cell>
          <cell r="L2244">
            <v>155341</v>
          </cell>
          <cell r="M2244">
            <v>0.11939657148506568</v>
          </cell>
          <cell r="N2244">
            <v>0.11939657148506568</v>
          </cell>
          <cell r="O2244">
            <v>7129.8537442366587</v>
          </cell>
          <cell r="P2244">
            <v>19890.053332657182</v>
          </cell>
          <cell r="Q2244">
            <v>31607.692021004565</v>
          </cell>
          <cell r="R2244">
            <v>42215.085626426728</v>
          </cell>
          <cell r="S2244">
            <v>96805.474243509656</v>
          </cell>
          <cell r="T2244">
            <v>1865.6376463247609</v>
          </cell>
          <cell r="U2244">
            <v>1846.6369449358544</v>
          </cell>
          <cell r="V2244">
            <v>1904.6765597018211</v>
          </cell>
          <cell r="W2244">
            <v>1956.4313813123499</v>
          </cell>
          <cell r="X2244">
            <v>2010.7142830301125</v>
          </cell>
          <cell r="Y2244">
            <v>342.28603907401896</v>
          </cell>
          <cell r="Z2244">
            <v>384.75432702487194</v>
          </cell>
          <cell r="AA2244">
            <v>386.32609165154895</v>
          </cell>
          <cell r="AB2244">
            <v>373.90043952276801</v>
          </cell>
          <cell r="AC2244">
            <v>379.50463184422244</v>
          </cell>
          <cell r="AD2244">
            <v>10.519289852206784</v>
          </cell>
          <cell r="AE2244">
            <v>13.185495391730253</v>
          </cell>
          <cell r="AF2244">
            <v>13.683577192305137</v>
          </cell>
          <cell r="AG2244">
            <v>13.483737755183089</v>
          </cell>
          <cell r="AH2244">
            <v>11.795201817731336</v>
          </cell>
        </row>
        <row r="2245">
          <cell r="B2245">
            <v>12465</v>
          </cell>
          <cell r="C2245" t="str">
            <v>MS</v>
          </cell>
          <cell r="D2245" t="str">
            <v>Investor Owned</v>
          </cell>
          <cell r="E2245">
            <v>0.22158454142499201</v>
          </cell>
          <cell r="F2245">
            <v>0</v>
          </cell>
          <cell r="G2245">
            <v>0</v>
          </cell>
          <cell r="H2245">
            <v>9063.3441051018726</v>
          </cell>
          <cell r="I2245">
            <v>11.608880937499999</v>
          </cell>
          <cell r="J2245">
            <v>0</v>
          </cell>
          <cell r="K2245">
            <v>0</v>
          </cell>
          <cell r="L2245">
            <v>0</v>
          </cell>
          <cell r="M2245">
            <v>0</v>
          </cell>
          <cell r="N2245">
            <v>6.8958146874350382E-2</v>
          </cell>
          <cell r="O2245">
            <v>7129.8537442366587</v>
          </cell>
          <cell r="P2245">
            <v>19890.053332657182</v>
          </cell>
          <cell r="Q2245">
            <v>31607.692021004565</v>
          </cell>
          <cell r="R2245">
            <v>42215.085626426728</v>
          </cell>
          <cell r="S2245">
            <v>96805.474243509656</v>
          </cell>
          <cell r="T2245">
            <v>1865.6376463247609</v>
          </cell>
          <cell r="U2245">
            <v>1846.6369449358544</v>
          </cell>
          <cell r="V2245">
            <v>1904.6765597018211</v>
          </cell>
          <cell r="W2245">
            <v>1956.4313813123499</v>
          </cell>
          <cell r="X2245">
            <v>2010.7142830301125</v>
          </cell>
          <cell r="Y2245">
            <v>342.28603907401896</v>
          </cell>
          <cell r="Z2245">
            <v>384.75432702487194</v>
          </cell>
          <cell r="AA2245">
            <v>386.32609165154895</v>
          </cell>
          <cell r="AB2245">
            <v>373.90043952276801</v>
          </cell>
          <cell r="AC2245">
            <v>379.50463184422244</v>
          </cell>
          <cell r="AD2245">
            <v>10.519289852206784</v>
          </cell>
          <cell r="AE2245">
            <v>13.185495391730253</v>
          </cell>
          <cell r="AF2245">
            <v>13.683577192305137</v>
          </cell>
          <cell r="AG2245">
            <v>13.483737755183089</v>
          </cell>
          <cell r="AH2245">
            <v>11.795201817731336</v>
          </cell>
        </row>
        <row r="2246">
          <cell r="B2246">
            <v>2974</v>
          </cell>
          <cell r="C2246" t="str">
            <v>MS</v>
          </cell>
          <cell r="D2246" t="str">
            <v>Municipal</v>
          </cell>
          <cell r="E2246">
            <v>0.22158454142499201</v>
          </cell>
          <cell r="F2246">
            <v>0</v>
          </cell>
          <cell r="G2246">
            <v>0</v>
          </cell>
          <cell r="H2246">
            <v>8147.0632225376376</v>
          </cell>
          <cell r="I2246">
            <v>11.608880937499999</v>
          </cell>
          <cell r="J2246">
            <v>0</v>
          </cell>
          <cell r="K2246">
            <v>0</v>
          </cell>
          <cell r="L2246">
            <v>0</v>
          </cell>
          <cell r="M2246">
            <v>0</v>
          </cell>
          <cell r="N2246">
            <v>6.2344178929955814E-2</v>
          </cell>
          <cell r="O2246">
            <v>7129.8537442366587</v>
          </cell>
          <cell r="P2246">
            <v>19890.053332657182</v>
          </cell>
          <cell r="Q2246">
            <v>31607.692021004565</v>
          </cell>
          <cell r="R2246">
            <v>42215.085626426728</v>
          </cell>
          <cell r="S2246">
            <v>96805.474243509656</v>
          </cell>
          <cell r="T2246">
            <v>1865.6376463247609</v>
          </cell>
          <cell r="U2246">
            <v>1846.6369449358544</v>
          </cell>
          <cell r="V2246">
            <v>1904.6765597018211</v>
          </cell>
          <cell r="W2246">
            <v>1956.4313813123499</v>
          </cell>
          <cell r="X2246">
            <v>2010.7142830301125</v>
          </cell>
          <cell r="Y2246">
            <v>342.28603907401896</v>
          </cell>
          <cell r="Z2246">
            <v>384.75432702487194</v>
          </cell>
          <cell r="AA2246">
            <v>386.32609165154895</v>
          </cell>
          <cell r="AB2246">
            <v>373.90043952276801</v>
          </cell>
          <cell r="AC2246">
            <v>379.50463184422244</v>
          </cell>
          <cell r="AD2246">
            <v>10.519289852206784</v>
          </cell>
          <cell r="AE2246">
            <v>13.185495391730253</v>
          </cell>
          <cell r="AF2246">
            <v>13.683577192305137</v>
          </cell>
          <cell r="AG2246">
            <v>13.483737755183089</v>
          </cell>
          <cell r="AH2246">
            <v>11.795201817731336</v>
          </cell>
        </row>
        <row r="2247">
          <cell r="B2247">
            <v>55</v>
          </cell>
          <cell r="C2247" t="str">
            <v>MS</v>
          </cell>
          <cell r="D2247" t="str">
            <v>Municipal</v>
          </cell>
          <cell r="E2247">
            <v>0.22158454142499201</v>
          </cell>
          <cell r="F2247">
            <v>1</v>
          </cell>
          <cell r="G2247">
            <v>12656.523392925066</v>
          </cell>
          <cell r="H2247">
            <v>12656.523392925066</v>
          </cell>
          <cell r="I2247">
            <v>11.608880937499999</v>
          </cell>
          <cell r="J2247">
            <v>3740</v>
          </cell>
          <cell r="K2247">
            <v>33274</v>
          </cell>
          <cell r="L2247">
            <v>2629</v>
          </cell>
          <cell r="M2247">
            <v>0.10139337092576035</v>
          </cell>
          <cell r="N2247">
            <v>0.10139337092576035</v>
          </cell>
          <cell r="O2247">
            <v>7129.8537442366587</v>
          </cell>
          <cell r="P2247">
            <v>19890.053332657182</v>
          </cell>
          <cell r="Q2247">
            <v>31607.692021004565</v>
          </cell>
          <cell r="R2247">
            <v>42215.085626426728</v>
          </cell>
          <cell r="S2247">
            <v>96805.474243509656</v>
          </cell>
          <cell r="T2247">
            <v>1865.6376463247609</v>
          </cell>
          <cell r="U2247">
            <v>1846.6369449358544</v>
          </cell>
          <cell r="V2247">
            <v>1904.6765597018211</v>
          </cell>
          <cell r="W2247">
            <v>1956.4313813123499</v>
          </cell>
          <cell r="X2247">
            <v>2010.7142830301125</v>
          </cell>
          <cell r="Y2247">
            <v>342.28603907401896</v>
          </cell>
          <cell r="Z2247">
            <v>384.75432702487194</v>
          </cell>
          <cell r="AA2247">
            <v>386.32609165154895</v>
          </cell>
          <cell r="AB2247">
            <v>373.90043952276801</v>
          </cell>
          <cell r="AC2247">
            <v>379.50463184422244</v>
          </cell>
          <cell r="AD2247">
            <v>10.519289852206784</v>
          </cell>
          <cell r="AE2247">
            <v>13.185495391730253</v>
          </cell>
          <cell r="AF2247">
            <v>13.683577192305137</v>
          </cell>
          <cell r="AG2247">
            <v>13.483737755183089</v>
          </cell>
          <cell r="AH2247">
            <v>11.795201817731336</v>
          </cell>
        </row>
        <row r="2248">
          <cell r="B2248">
            <v>571</v>
          </cell>
          <cell r="C2248" t="str">
            <v>MS</v>
          </cell>
          <cell r="D2248" t="str">
            <v>Municipal</v>
          </cell>
          <cell r="E2248">
            <v>0.22158454142499201</v>
          </cell>
          <cell r="F2248">
            <v>1</v>
          </cell>
          <cell r="G2248">
            <v>13002.097168822091</v>
          </cell>
          <cell r="H2248">
            <v>13002.097168822091</v>
          </cell>
          <cell r="I2248">
            <v>11.608880937499999</v>
          </cell>
          <cell r="J2248">
            <v>3905</v>
          </cell>
          <cell r="K2248">
            <v>37199</v>
          </cell>
          <cell r="L2248">
            <v>2861</v>
          </cell>
          <cell r="M2248">
            <v>9.4261778533125895E-2</v>
          </cell>
          <cell r="N2248">
            <v>9.4261778533125895E-2</v>
          </cell>
          <cell r="O2248">
            <v>7129.8537442366587</v>
          </cell>
          <cell r="P2248">
            <v>19890.053332657182</v>
          </cell>
          <cell r="Q2248">
            <v>31607.692021004565</v>
          </cell>
          <cell r="R2248">
            <v>42215.085626426728</v>
          </cell>
          <cell r="S2248">
            <v>96805.474243509656</v>
          </cell>
          <cell r="T2248">
            <v>1865.6376463247609</v>
          </cell>
          <cell r="U2248">
            <v>1846.6369449358544</v>
          </cell>
          <cell r="V2248">
            <v>1904.6765597018211</v>
          </cell>
          <cell r="W2248">
            <v>1956.4313813123499</v>
          </cell>
          <cell r="X2248">
            <v>2010.7142830301125</v>
          </cell>
          <cell r="Y2248">
            <v>342.28603907401896</v>
          </cell>
          <cell r="Z2248">
            <v>384.75432702487194</v>
          </cell>
          <cell r="AA2248">
            <v>386.32609165154895</v>
          </cell>
          <cell r="AB2248">
            <v>373.90043952276801</v>
          </cell>
          <cell r="AC2248">
            <v>379.50463184422244</v>
          </cell>
          <cell r="AD2248">
            <v>10.519289852206784</v>
          </cell>
          <cell r="AE2248">
            <v>13.185495391730253</v>
          </cell>
          <cell r="AF2248">
            <v>13.683577192305137</v>
          </cell>
          <cell r="AG2248">
            <v>13.483737755183089</v>
          </cell>
          <cell r="AH2248">
            <v>11.795201817731336</v>
          </cell>
        </row>
        <row r="2249">
          <cell r="B2249">
            <v>3957</v>
          </cell>
          <cell r="C2249" t="str">
            <v>MS</v>
          </cell>
          <cell r="D2249" t="str">
            <v>Municipal</v>
          </cell>
          <cell r="E2249">
            <v>0.22158454142499201</v>
          </cell>
          <cell r="F2249">
            <v>0</v>
          </cell>
          <cell r="G2249">
            <v>0</v>
          </cell>
          <cell r="H2249">
            <v>8147.0632225376376</v>
          </cell>
          <cell r="I2249">
            <v>11.608880937499999</v>
          </cell>
          <cell r="J2249">
            <v>0</v>
          </cell>
          <cell r="K2249">
            <v>0</v>
          </cell>
          <cell r="L2249">
            <v>0</v>
          </cell>
          <cell r="M2249">
            <v>0</v>
          </cell>
          <cell r="N2249">
            <v>6.2344178929955814E-2</v>
          </cell>
          <cell r="O2249">
            <v>7129.8537442366587</v>
          </cell>
          <cell r="P2249">
            <v>19890.053332657182</v>
          </cell>
          <cell r="Q2249">
            <v>31607.692021004565</v>
          </cell>
          <cell r="R2249">
            <v>42215.085626426728</v>
          </cell>
          <cell r="S2249">
            <v>96805.474243509656</v>
          </cell>
          <cell r="T2249">
            <v>1865.6376463247609</v>
          </cell>
          <cell r="U2249">
            <v>1846.6369449358544</v>
          </cell>
          <cell r="V2249">
            <v>1904.6765597018211</v>
          </cell>
          <cell r="W2249">
            <v>1956.4313813123499</v>
          </cell>
          <cell r="X2249">
            <v>2010.7142830301125</v>
          </cell>
          <cell r="Y2249">
            <v>342.28603907401896</v>
          </cell>
          <cell r="Z2249">
            <v>384.75432702487194</v>
          </cell>
          <cell r="AA2249">
            <v>386.32609165154895</v>
          </cell>
          <cell r="AB2249">
            <v>373.90043952276801</v>
          </cell>
          <cell r="AC2249">
            <v>379.50463184422244</v>
          </cell>
          <cell r="AD2249">
            <v>10.519289852206784</v>
          </cell>
          <cell r="AE2249">
            <v>13.185495391730253</v>
          </cell>
          <cell r="AF2249">
            <v>13.683577192305137</v>
          </cell>
          <cell r="AG2249">
            <v>13.483737755183089</v>
          </cell>
          <cell r="AH2249">
            <v>11.795201817731336</v>
          </cell>
        </row>
        <row r="2250">
          <cell r="B2250">
            <v>4068</v>
          </cell>
          <cell r="C2250" t="str">
            <v>MS</v>
          </cell>
          <cell r="D2250" t="str">
            <v>Municipal</v>
          </cell>
          <cell r="E2250">
            <v>0.22158454142499201</v>
          </cell>
          <cell r="F2250">
            <v>1</v>
          </cell>
          <cell r="G2250">
            <v>13008.766162612317</v>
          </cell>
          <cell r="H2250">
            <v>13008.766162612317</v>
          </cell>
          <cell r="I2250">
            <v>11.608880937499999</v>
          </cell>
          <cell r="J2250">
            <v>12690</v>
          </cell>
          <cell r="K2250">
            <v>118718</v>
          </cell>
          <cell r="L2250">
            <v>9126</v>
          </cell>
          <cell r="M2250">
            <v>9.6183293441369472E-2</v>
          </cell>
          <cell r="N2250">
            <v>9.6183293441369472E-2</v>
          </cell>
          <cell r="O2250">
            <v>7129.8537442366587</v>
          </cell>
          <cell r="P2250">
            <v>19890.053332657182</v>
          </cell>
          <cell r="Q2250">
            <v>31607.692021004565</v>
          </cell>
          <cell r="R2250">
            <v>42215.085626426728</v>
          </cell>
          <cell r="S2250">
            <v>96805.474243509656</v>
          </cell>
          <cell r="T2250">
            <v>1865.6376463247609</v>
          </cell>
          <cell r="U2250">
            <v>1846.6369449358544</v>
          </cell>
          <cell r="V2250">
            <v>1904.6765597018211</v>
          </cell>
          <cell r="W2250">
            <v>1956.4313813123499</v>
          </cell>
          <cell r="X2250">
            <v>2010.7142830301125</v>
          </cell>
          <cell r="Y2250">
            <v>342.28603907401896</v>
          </cell>
          <cell r="Z2250">
            <v>384.75432702487194</v>
          </cell>
          <cell r="AA2250">
            <v>386.32609165154895</v>
          </cell>
          <cell r="AB2250">
            <v>373.90043952276801</v>
          </cell>
          <cell r="AC2250">
            <v>379.50463184422244</v>
          </cell>
          <cell r="AD2250">
            <v>10.519289852206784</v>
          </cell>
          <cell r="AE2250">
            <v>13.185495391730253</v>
          </cell>
          <cell r="AF2250">
            <v>13.683577192305137</v>
          </cell>
          <cell r="AG2250">
            <v>13.483737755183089</v>
          </cell>
          <cell r="AH2250">
            <v>11.795201817731336</v>
          </cell>
        </row>
        <row r="2251">
          <cell r="B2251">
            <v>5479</v>
          </cell>
          <cell r="C2251" t="str">
            <v>MS</v>
          </cell>
          <cell r="D2251" t="str">
            <v>Municipal</v>
          </cell>
          <cell r="E2251">
            <v>0.22158454142499201</v>
          </cell>
          <cell r="F2251">
            <v>0</v>
          </cell>
          <cell r="G2251">
            <v>0</v>
          </cell>
          <cell r="H2251">
            <v>8147.0632225376376</v>
          </cell>
          <cell r="I2251">
            <v>11.608880937499999</v>
          </cell>
          <cell r="J2251">
            <v>0</v>
          </cell>
          <cell r="K2251">
            <v>0</v>
          </cell>
          <cell r="L2251">
            <v>0</v>
          </cell>
          <cell r="M2251">
            <v>0</v>
          </cell>
          <cell r="N2251">
            <v>6.2344178929955814E-2</v>
          </cell>
          <cell r="O2251">
            <v>7129.8537442366587</v>
          </cell>
          <cell r="P2251">
            <v>19890.053332657182</v>
          </cell>
          <cell r="Q2251">
            <v>31607.692021004565</v>
          </cell>
          <cell r="R2251">
            <v>42215.085626426728</v>
          </cell>
          <cell r="S2251">
            <v>96805.474243509656</v>
          </cell>
          <cell r="T2251">
            <v>1865.6376463247609</v>
          </cell>
          <cell r="U2251">
            <v>1846.6369449358544</v>
          </cell>
          <cell r="V2251">
            <v>1904.6765597018211</v>
          </cell>
          <cell r="W2251">
            <v>1956.4313813123499</v>
          </cell>
          <cell r="X2251">
            <v>2010.7142830301125</v>
          </cell>
          <cell r="Y2251">
            <v>342.28603907401896</v>
          </cell>
          <cell r="Z2251">
            <v>384.75432702487194</v>
          </cell>
          <cell r="AA2251">
            <v>386.32609165154895</v>
          </cell>
          <cell r="AB2251">
            <v>373.90043952276801</v>
          </cell>
          <cell r="AC2251">
            <v>379.50463184422244</v>
          </cell>
          <cell r="AD2251">
            <v>10.519289852206784</v>
          </cell>
          <cell r="AE2251">
            <v>13.185495391730253</v>
          </cell>
          <cell r="AF2251">
            <v>13.683577192305137</v>
          </cell>
          <cell r="AG2251">
            <v>13.483737755183089</v>
          </cell>
          <cell r="AH2251">
            <v>11.795201817731336</v>
          </cell>
        </row>
        <row r="2252">
          <cell r="B2252">
            <v>8748</v>
          </cell>
          <cell r="C2252" t="str">
            <v>MS</v>
          </cell>
          <cell r="D2252" t="str">
            <v>Municipal</v>
          </cell>
          <cell r="E2252">
            <v>0.22158454142499201</v>
          </cell>
          <cell r="F2252">
            <v>1</v>
          </cell>
          <cell r="G2252">
            <v>14356.388302012676</v>
          </cell>
          <cell r="H2252">
            <v>14356.388302012676</v>
          </cell>
          <cell r="I2252">
            <v>11.608880937499999</v>
          </cell>
          <cell r="J2252">
            <v>14176</v>
          </cell>
          <cell r="K2252">
            <v>129107</v>
          </cell>
          <cell r="L2252">
            <v>8993</v>
          </cell>
          <cell r="M2252">
            <v>0.10009694288263805</v>
          </cell>
          <cell r="N2252">
            <v>0.10009694288263805</v>
          </cell>
          <cell r="O2252">
            <v>7129.8537442366587</v>
          </cell>
          <cell r="P2252">
            <v>19890.053332657182</v>
          </cell>
          <cell r="Q2252">
            <v>31607.692021004565</v>
          </cell>
          <cell r="R2252">
            <v>42215.085626426728</v>
          </cell>
          <cell r="S2252">
            <v>96805.474243509656</v>
          </cell>
          <cell r="T2252">
            <v>1865.6376463247609</v>
          </cell>
          <cell r="U2252">
            <v>1846.6369449358544</v>
          </cell>
          <cell r="V2252">
            <v>1904.6765597018211</v>
          </cell>
          <cell r="W2252">
            <v>1956.4313813123499</v>
          </cell>
          <cell r="X2252">
            <v>2010.7142830301125</v>
          </cell>
          <cell r="Y2252">
            <v>342.28603907401896</v>
          </cell>
          <cell r="Z2252">
            <v>384.75432702487194</v>
          </cell>
          <cell r="AA2252">
            <v>386.32609165154895</v>
          </cell>
          <cell r="AB2252">
            <v>373.90043952276801</v>
          </cell>
          <cell r="AC2252">
            <v>379.50463184422244</v>
          </cell>
          <cell r="AD2252">
            <v>10.519289852206784</v>
          </cell>
          <cell r="AE2252">
            <v>13.185495391730253</v>
          </cell>
          <cell r="AF2252">
            <v>13.683577192305137</v>
          </cell>
          <cell r="AG2252">
            <v>13.483737755183089</v>
          </cell>
          <cell r="AH2252">
            <v>11.795201817731336</v>
          </cell>
        </row>
        <row r="2253">
          <cell r="B2253">
            <v>9472</v>
          </cell>
          <cell r="C2253" t="str">
            <v>MS</v>
          </cell>
          <cell r="D2253" t="str">
            <v>Municipal</v>
          </cell>
          <cell r="E2253">
            <v>0.22158454142499201</v>
          </cell>
          <cell r="F2253">
            <v>0</v>
          </cell>
          <cell r="G2253">
            <v>0</v>
          </cell>
          <cell r="H2253">
            <v>8147.0632225376376</v>
          </cell>
          <cell r="I2253">
            <v>11.608880937499999</v>
          </cell>
          <cell r="J2253">
            <v>0</v>
          </cell>
          <cell r="K2253">
            <v>0</v>
          </cell>
          <cell r="L2253">
            <v>0</v>
          </cell>
          <cell r="M2253">
            <v>0</v>
          </cell>
          <cell r="N2253">
            <v>6.2344178929955814E-2</v>
          </cell>
          <cell r="O2253">
            <v>7129.8537442366587</v>
          </cell>
          <cell r="P2253">
            <v>19890.053332657182</v>
          </cell>
          <cell r="Q2253">
            <v>31607.692021004565</v>
          </cell>
          <cell r="R2253">
            <v>42215.085626426728</v>
          </cell>
          <cell r="S2253">
            <v>96805.474243509656</v>
          </cell>
          <cell r="T2253">
            <v>1865.6376463247609</v>
          </cell>
          <cell r="U2253">
            <v>1846.6369449358544</v>
          </cell>
          <cell r="V2253">
            <v>1904.6765597018211</v>
          </cell>
          <cell r="W2253">
            <v>1956.4313813123499</v>
          </cell>
          <cell r="X2253">
            <v>2010.7142830301125</v>
          </cell>
          <cell r="Y2253">
            <v>342.28603907401896</v>
          </cell>
          <cell r="Z2253">
            <v>384.75432702487194</v>
          </cell>
          <cell r="AA2253">
            <v>386.32609165154895</v>
          </cell>
          <cell r="AB2253">
            <v>373.90043952276801</v>
          </cell>
          <cell r="AC2253">
            <v>379.50463184422244</v>
          </cell>
          <cell r="AD2253">
            <v>10.519289852206784</v>
          </cell>
          <cell r="AE2253">
            <v>13.185495391730253</v>
          </cell>
          <cell r="AF2253">
            <v>13.683577192305137</v>
          </cell>
          <cell r="AG2253">
            <v>13.483737755183089</v>
          </cell>
          <cell r="AH2253">
            <v>11.795201817731336</v>
          </cell>
        </row>
        <row r="2254">
          <cell r="B2254">
            <v>10447</v>
          </cell>
          <cell r="C2254" t="str">
            <v>MS</v>
          </cell>
          <cell r="D2254" t="str">
            <v>Municipal</v>
          </cell>
          <cell r="E2254">
            <v>0.22158454142499201</v>
          </cell>
          <cell r="F2254">
            <v>0</v>
          </cell>
          <cell r="G2254">
            <v>0</v>
          </cell>
          <cell r="H2254">
            <v>8147.0632225376376</v>
          </cell>
          <cell r="I2254">
            <v>11.608880937499999</v>
          </cell>
          <cell r="J2254">
            <v>0</v>
          </cell>
          <cell r="K2254">
            <v>0</v>
          </cell>
          <cell r="L2254">
            <v>0</v>
          </cell>
          <cell r="M2254">
            <v>0</v>
          </cell>
          <cell r="N2254">
            <v>6.2344178929955814E-2</v>
          </cell>
          <cell r="O2254">
            <v>7129.8537442366587</v>
          </cell>
          <cell r="P2254">
            <v>19890.053332657182</v>
          </cell>
          <cell r="Q2254">
            <v>31607.692021004565</v>
          </cell>
          <cell r="R2254">
            <v>42215.085626426728</v>
          </cell>
          <cell r="S2254">
            <v>96805.474243509656</v>
          </cell>
          <cell r="T2254">
            <v>1865.6376463247609</v>
          </cell>
          <cell r="U2254">
            <v>1846.6369449358544</v>
          </cell>
          <cell r="V2254">
            <v>1904.6765597018211</v>
          </cell>
          <cell r="W2254">
            <v>1956.4313813123499</v>
          </cell>
          <cell r="X2254">
            <v>2010.7142830301125</v>
          </cell>
          <cell r="Y2254">
            <v>342.28603907401896</v>
          </cell>
          <cell r="Z2254">
            <v>384.75432702487194</v>
          </cell>
          <cell r="AA2254">
            <v>386.32609165154895</v>
          </cell>
          <cell r="AB2254">
            <v>373.90043952276801</v>
          </cell>
          <cell r="AC2254">
            <v>379.50463184422244</v>
          </cell>
          <cell r="AD2254">
            <v>10.519289852206784</v>
          </cell>
          <cell r="AE2254">
            <v>13.185495391730253</v>
          </cell>
          <cell r="AF2254">
            <v>13.683577192305137</v>
          </cell>
          <cell r="AG2254">
            <v>13.483737755183089</v>
          </cell>
          <cell r="AH2254">
            <v>11.795201817731336</v>
          </cell>
        </row>
        <row r="2255">
          <cell r="B2255">
            <v>10892</v>
          </cell>
          <cell r="C2255" t="str">
            <v>MS</v>
          </cell>
          <cell r="D2255" t="str">
            <v>Municipal</v>
          </cell>
          <cell r="E2255">
            <v>0.22158454142499201</v>
          </cell>
          <cell r="F2255">
            <v>0</v>
          </cell>
          <cell r="G2255">
            <v>0</v>
          </cell>
          <cell r="H2255">
            <v>8147.0632225376376</v>
          </cell>
          <cell r="I2255">
            <v>11.608880937499999</v>
          </cell>
          <cell r="J2255">
            <v>0</v>
          </cell>
          <cell r="K2255">
            <v>0</v>
          </cell>
          <cell r="L2255">
            <v>0</v>
          </cell>
          <cell r="M2255">
            <v>0</v>
          </cell>
          <cell r="N2255">
            <v>6.2344178929955814E-2</v>
          </cell>
          <cell r="O2255">
            <v>7129.8537442366587</v>
          </cell>
          <cell r="P2255">
            <v>19890.053332657182</v>
          </cell>
          <cell r="Q2255">
            <v>31607.692021004565</v>
          </cell>
          <cell r="R2255">
            <v>42215.085626426728</v>
          </cell>
          <cell r="S2255">
            <v>96805.474243509656</v>
          </cell>
          <cell r="T2255">
            <v>1865.6376463247609</v>
          </cell>
          <cell r="U2255">
            <v>1846.6369449358544</v>
          </cell>
          <cell r="V2255">
            <v>1904.6765597018211</v>
          </cell>
          <cell r="W2255">
            <v>1956.4313813123499</v>
          </cell>
          <cell r="X2255">
            <v>2010.7142830301125</v>
          </cell>
          <cell r="Y2255">
            <v>342.28603907401896</v>
          </cell>
          <cell r="Z2255">
            <v>384.75432702487194</v>
          </cell>
          <cell r="AA2255">
            <v>386.32609165154895</v>
          </cell>
          <cell r="AB2255">
            <v>373.90043952276801</v>
          </cell>
          <cell r="AC2255">
            <v>379.50463184422244</v>
          </cell>
          <cell r="AD2255">
            <v>10.519289852206784</v>
          </cell>
          <cell r="AE2255">
            <v>13.185495391730253</v>
          </cell>
          <cell r="AF2255">
            <v>13.683577192305137</v>
          </cell>
          <cell r="AG2255">
            <v>13.483737755183089</v>
          </cell>
          <cell r="AH2255">
            <v>11.795201817731336</v>
          </cell>
        </row>
        <row r="2256">
          <cell r="B2256">
            <v>11458</v>
          </cell>
          <cell r="C2256" t="str">
            <v>MS</v>
          </cell>
          <cell r="D2256" t="str">
            <v>Municipal</v>
          </cell>
          <cell r="E2256">
            <v>0.22158454142499201</v>
          </cell>
          <cell r="F2256">
            <v>1</v>
          </cell>
          <cell r="G2256">
            <v>12087.947882736156</v>
          </cell>
          <cell r="H2256">
            <v>12087.947882736156</v>
          </cell>
          <cell r="I2256">
            <v>11.608880937499999</v>
          </cell>
          <cell r="J2256">
            <v>1298</v>
          </cell>
          <cell r="K2256">
            <v>11133</v>
          </cell>
          <cell r="L2256">
            <v>921</v>
          </cell>
          <cell r="M2256">
            <v>0.10506589848906404</v>
          </cell>
          <cell r="N2256">
            <v>0.10506589848906404</v>
          </cell>
          <cell r="O2256">
            <v>7129.8537442366587</v>
          </cell>
          <cell r="P2256">
            <v>19890.053332657182</v>
          </cell>
          <cell r="Q2256">
            <v>31607.692021004565</v>
          </cell>
          <cell r="R2256">
            <v>42215.085626426728</v>
          </cell>
          <cell r="S2256">
            <v>96805.474243509656</v>
          </cell>
          <cell r="T2256">
            <v>1865.6376463247609</v>
          </cell>
          <cell r="U2256">
            <v>1846.6369449358544</v>
          </cell>
          <cell r="V2256">
            <v>1904.6765597018211</v>
          </cell>
          <cell r="W2256">
            <v>1956.4313813123499</v>
          </cell>
          <cell r="X2256">
            <v>2010.7142830301125</v>
          </cell>
          <cell r="Y2256">
            <v>342.28603907401896</v>
          </cell>
          <cell r="Z2256">
            <v>384.75432702487194</v>
          </cell>
          <cell r="AA2256">
            <v>386.32609165154895</v>
          </cell>
          <cell r="AB2256">
            <v>373.90043952276801</v>
          </cell>
          <cell r="AC2256">
            <v>379.50463184422244</v>
          </cell>
          <cell r="AD2256">
            <v>10.519289852206784</v>
          </cell>
          <cell r="AE2256">
            <v>13.185495391730253</v>
          </cell>
          <cell r="AF2256">
            <v>13.683577192305137</v>
          </cell>
          <cell r="AG2256">
            <v>13.483737755183089</v>
          </cell>
          <cell r="AH2256">
            <v>11.795201817731336</v>
          </cell>
        </row>
        <row r="2257">
          <cell r="B2257">
            <v>13412</v>
          </cell>
          <cell r="C2257" t="str">
            <v>MS</v>
          </cell>
          <cell r="D2257" t="str">
            <v>Municipal</v>
          </cell>
          <cell r="E2257">
            <v>0.22158454142499201</v>
          </cell>
          <cell r="F2257">
            <v>1</v>
          </cell>
          <cell r="G2257">
            <v>13628.585682215016</v>
          </cell>
          <cell r="H2257">
            <v>13628.585682215016</v>
          </cell>
          <cell r="I2257">
            <v>11.608880937499999</v>
          </cell>
          <cell r="J2257">
            <v>11610</v>
          </cell>
          <cell r="K2257">
            <v>109274</v>
          </cell>
          <cell r="L2257">
            <v>8018</v>
          </cell>
          <cell r="M2257">
            <v>9.6025037170026722E-2</v>
          </cell>
          <cell r="N2257">
            <v>9.6025037170026722E-2</v>
          </cell>
          <cell r="O2257">
            <v>7129.8537442366587</v>
          </cell>
          <cell r="P2257">
            <v>19890.053332657182</v>
          </cell>
          <cell r="Q2257">
            <v>31607.692021004565</v>
          </cell>
          <cell r="R2257">
            <v>42215.085626426728</v>
          </cell>
          <cell r="S2257">
            <v>96805.474243509656</v>
          </cell>
          <cell r="T2257">
            <v>1865.6376463247609</v>
          </cell>
          <cell r="U2257">
            <v>1846.6369449358544</v>
          </cell>
          <cell r="V2257">
            <v>1904.6765597018211</v>
          </cell>
          <cell r="W2257">
            <v>1956.4313813123499</v>
          </cell>
          <cell r="X2257">
            <v>2010.7142830301125</v>
          </cell>
          <cell r="Y2257">
            <v>342.28603907401896</v>
          </cell>
          <cell r="Z2257">
            <v>384.75432702487194</v>
          </cell>
          <cell r="AA2257">
            <v>386.32609165154895</v>
          </cell>
          <cell r="AB2257">
            <v>373.90043952276801</v>
          </cell>
          <cell r="AC2257">
            <v>379.50463184422244</v>
          </cell>
          <cell r="AD2257">
            <v>10.519289852206784</v>
          </cell>
          <cell r="AE2257">
            <v>13.185495391730253</v>
          </cell>
          <cell r="AF2257">
            <v>13.683577192305137</v>
          </cell>
          <cell r="AG2257">
            <v>13.483737755183089</v>
          </cell>
          <cell r="AH2257">
            <v>11.795201817731336</v>
          </cell>
        </row>
        <row r="2258">
          <cell r="B2258">
            <v>14078</v>
          </cell>
          <cell r="C2258" t="str">
            <v>MS</v>
          </cell>
          <cell r="D2258" t="str">
            <v>Municipal</v>
          </cell>
          <cell r="E2258">
            <v>0.22158454142499201</v>
          </cell>
          <cell r="F2258">
            <v>1</v>
          </cell>
          <cell r="G2258">
            <v>13584.977418588067</v>
          </cell>
          <cell r="H2258">
            <v>13584.977418588067</v>
          </cell>
          <cell r="I2258">
            <v>11.608880937499999</v>
          </cell>
          <cell r="J2258">
            <v>6298</v>
          </cell>
          <cell r="K2258">
            <v>57152</v>
          </cell>
          <cell r="L2258">
            <v>4207</v>
          </cell>
          <cell r="M2258">
            <v>9.9942911092372091E-2</v>
          </cell>
          <cell r="N2258">
            <v>9.9942911092372091E-2</v>
          </cell>
          <cell r="O2258">
            <v>7129.8537442366587</v>
          </cell>
          <cell r="P2258">
            <v>19890.053332657182</v>
          </cell>
          <cell r="Q2258">
            <v>31607.692021004565</v>
          </cell>
          <cell r="R2258">
            <v>42215.085626426728</v>
          </cell>
          <cell r="S2258">
            <v>96805.474243509656</v>
          </cell>
          <cell r="T2258">
            <v>1865.6376463247609</v>
          </cell>
          <cell r="U2258">
            <v>1846.6369449358544</v>
          </cell>
          <cell r="V2258">
            <v>1904.6765597018211</v>
          </cell>
          <cell r="W2258">
            <v>1956.4313813123499</v>
          </cell>
          <cell r="X2258">
            <v>2010.7142830301125</v>
          </cell>
          <cell r="Y2258">
            <v>342.28603907401896</v>
          </cell>
          <cell r="Z2258">
            <v>384.75432702487194</v>
          </cell>
          <cell r="AA2258">
            <v>386.32609165154895</v>
          </cell>
          <cell r="AB2258">
            <v>373.90043952276801</v>
          </cell>
          <cell r="AC2258">
            <v>379.50463184422244</v>
          </cell>
          <cell r="AD2258">
            <v>10.519289852206784</v>
          </cell>
          <cell r="AE2258">
            <v>13.185495391730253</v>
          </cell>
          <cell r="AF2258">
            <v>13.683577192305137</v>
          </cell>
          <cell r="AG2258">
            <v>13.483737755183089</v>
          </cell>
          <cell r="AH2258">
            <v>11.795201817731336</v>
          </cell>
        </row>
        <row r="2259">
          <cell r="B2259">
            <v>14275</v>
          </cell>
          <cell r="C2259" t="str">
            <v>MS</v>
          </cell>
          <cell r="D2259" t="str">
            <v>Municipal</v>
          </cell>
          <cell r="E2259">
            <v>0.22158454142499201</v>
          </cell>
          <cell r="F2259">
            <v>1</v>
          </cell>
          <cell r="G2259">
            <v>10369.775323208234</v>
          </cell>
          <cell r="H2259">
            <v>10369.775323208234</v>
          </cell>
          <cell r="I2259">
            <v>11.608880937499999</v>
          </cell>
          <cell r="J2259">
            <v>8824</v>
          </cell>
          <cell r="K2259">
            <v>82616</v>
          </cell>
          <cell r="L2259">
            <v>7967</v>
          </cell>
          <cell r="M2259">
            <v>9.3373493595081472E-2</v>
          </cell>
          <cell r="N2259">
            <v>9.3373493595081472E-2</v>
          </cell>
          <cell r="O2259">
            <v>7129.8537442366587</v>
          </cell>
          <cell r="P2259">
            <v>19890.053332657182</v>
          </cell>
          <cell r="Q2259">
            <v>31607.692021004565</v>
          </cell>
          <cell r="R2259">
            <v>42215.085626426728</v>
          </cell>
          <cell r="S2259">
            <v>96805.474243509656</v>
          </cell>
          <cell r="T2259">
            <v>1865.6376463247609</v>
          </cell>
          <cell r="U2259">
            <v>1846.6369449358544</v>
          </cell>
          <cell r="V2259">
            <v>1904.6765597018211</v>
          </cell>
          <cell r="W2259">
            <v>1956.4313813123499</v>
          </cell>
          <cell r="X2259">
            <v>2010.7142830301125</v>
          </cell>
          <cell r="Y2259">
            <v>342.28603907401896</v>
          </cell>
          <cell r="Z2259">
            <v>384.75432702487194</v>
          </cell>
          <cell r="AA2259">
            <v>386.32609165154895</v>
          </cell>
          <cell r="AB2259">
            <v>373.90043952276801</v>
          </cell>
          <cell r="AC2259">
            <v>379.50463184422244</v>
          </cell>
          <cell r="AD2259">
            <v>10.519289852206784</v>
          </cell>
          <cell r="AE2259">
            <v>13.185495391730253</v>
          </cell>
          <cell r="AF2259">
            <v>13.683577192305137</v>
          </cell>
          <cell r="AG2259">
            <v>13.483737755183089</v>
          </cell>
          <cell r="AH2259">
            <v>11.795201817731336</v>
          </cell>
        </row>
        <row r="2260">
          <cell r="B2260">
            <v>14947</v>
          </cell>
          <cell r="C2260" t="str">
            <v>MS</v>
          </cell>
          <cell r="D2260" t="str">
            <v>Municipal</v>
          </cell>
          <cell r="E2260">
            <v>0.22158454142499201</v>
          </cell>
          <cell r="F2260">
            <v>1</v>
          </cell>
          <cell r="G2260">
            <v>13199.043414275202</v>
          </cell>
          <cell r="H2260">
            <v>13199.043414275202</v>
          </cell>
          <cell r="I2260">
            <v>11.608880937499999</v>
          </cell>
          <cell r="J2260">
            <v>3612</v>
          </cell>
          <cell r="K2260">
            <v>35875</v>
          </cell>
          <cell r="L2260">
            <v>2718</v>
          </cell>
          <cell r="M2260">
            <v>9.0128633849268294E-2</v>
          </cell>
          <cell r="N2260">
            <v>9.0128633849268294E-2</v>
          </cell>
          <cell r="O2260">
            <v>7129.8537442366587</v>
          </cell>
          <cell r="P2260">
            <v>19890.053332657182</v>
          </cell>
          <cell r="Q2260">
            <v>31607.692021004565</v>
          </cell>
          <cell r="R2260">
            <v>42215.085626426728</v>
          </cell>
          <cell r="S2260">
            <v>96805.474243509656</v>
          </cell>
          <cell r="T2260">
            <v>1865.6376463247609</v>
          </cell>
          <cell r="U2260">
            <v>1846.6369449358544</v>
          </cell>
          <cell r="V2260">
            <v>1904.6765597018211</v>
          </cell>
          <cell r="W2260">
            <v>1956.4313813123499</v>
          </cell>
          <cell r="X2260">
            <v>2010.7142830301125</v>
          </cell>
          <cell r="Y2260">
            <v>342.28603907401896</v>
          </cell>
          <cell r="Z2260">
            <v>384.75432702487194</v>
          </cell>
          <cell r="AA2260">
            <v>386.32609165154895</v>
          </cell>
          <cell r="AB2260">
            <v>373.90043952276801</v>
          </cell>
          <cell r="AC2260">
            <v>379.50463184422244</v>
          </cell>
          <cell r="AD2260">
            <v>10.519289852206784</v>
          </cell>
          <cell r="AE2260">
            <v>13.185495391730253</v>
          </cell>
          <cell r="AF2260">
            <v>13.683577192305137</v>
          </cell>
          <cell r="AG2260">
            <v>13.483737755183089</v>
          </cell>
          <cell r="AH2260">
            <v>11.795201817731336</v>
          </cell>
        </row>
        <row r="2261">
          <cell r="B2261">
            <v>18006</v>
          </cell>
          <cell r="C2261" t="str">
            <v>MS</v>
          </cell>
          <cell r="D2261" t="str">
            <v>Municipal</v>
          </cell>
          <cell r="E2261">
            <v>0.22158454142499201</v>
          </cell>
          <cell r="F2261">
            <v>1</v>
          </cell>
          <cell r="G2261">
            <v>9992.2518554767139</v>
          </cell>
          <cell r="H2261">
            <v>9992.2518554767139</v>
          </cell>
          <cell r="I2261">
            <v>11.608880937499999</v>
          </cell>
          <cell r="J2261">
            <v>13085</v>
          </cell>
          <cell r="K2261">
            <v>122515</v>
          </cell>
          <cell r="L2261">
            <v>12261</v>
          </cell>
          <cell r="M2261">
            <v>9.286178941275558E-2</v>
          </cell>
          <cell r="N2261">
            <v>9.286178941275558E-2</v>
          </cell>
          <cell r="O2261">
            <v>7129.8537442366587</v>
          </cell>
          <cell r="P2261">
            <v>19890.053332657182</v>
          </cell>
          <cell r="Q2261">
            <v>31607.692021004565</v>
          </cell>
          <cell r="R2261">
            <v>42215.085626426728</v>
          </cell>
          <cell r="S2261">
            <v>96805.474243509656</v>
          </cell>
          <cell r="T2261">
            <v>1865.6376463247609</v>
          </cell>
          <cell r="U2261">
            <v>1846.6369449358544</v>
          </cell>
          <cell r="V2261">
            <v>1904.6765597018211</v>
          </cell>
          <cell r="W2261">
            <v>1956.4313813123499</v>
          </cell>
          <cell r="X2261">
            <v>2010.7142830301125</v>
          </cell>
          <cell r="Y2261">
            <v>342.28603907401896</v>
          </cell>
          <cell r="Z2261">
            <v>384.75432702487194</v>
          </cell>
          <cell r="AA2261">
            <v>386.32609165154895</v>
          </cell>
          <cell r="AB2261">
            <v>373.90043952276801</v>
          </cell>
          <cell r="AC2261">
            <v>379.50463184422244</v>
          </cell>
          <cell r="AD2261">
            <v>10.519289852206784</v>
          </cell>
          <cell r="AE2261">
            <v>13.185495391730253</v>
          </cell>
          <cell r="AF2261">
            <v>13.683577192305137</v>
          </cell>
          <cell r="AG2261">
            <v>13.483737755183089</v>
          </cell>
          <cell r="AH2261">
            <v>11.795201817731336</v>
          </cell>
        </row>
        <row r="2262">
          <cell r="B2262">
            <v>19273</v>
          </cell>
          <cell r="C2262" t="str">
            <v>MS</v>
          </cell>
          <cell r="D2262" t="str">
            <v>Municipal</v>
          </cell>
          <cell r="E2262">
            <v>0.22158454142499201</v>
          </cell>
          <cell r="F2262">
            <v>1</v>
          </cell>
          <cell r="G2262">
            <v>12719.640466628418</v>
          </cell>
          <cell r="H2262">
            <v>12719.640466628418</v>
          </cell>
          <cell r="I2262">
            <v>11.608880937499999</v>
          </cell>
          <cell r="J2262">
            <v>12621</v>
          </cell>
          <cell r="K2262">
            <v>133022</v>
          </cell>
          <cell r="L2262">
            <v>10458</v>
          </cell>
          <cell r="M2262">
            <v>8.392695853217888E-2</v>
          </cell>
          <cell r="N2262">
            <v>8.392695853217888E-2</v>
          </cell>
          <cell r="O2262">
            <v>7129.8537442366587</v>
          </cell>
          <cell r="P2262">
            <v>19890.053332657182</v>
          </cell>
          <cell r="Q2262">
            <v>31607.692021004565</v>
          </cell>
          <cell r="R2262">
            <v>42215.085626426728</v>
          </cell>
          <cell r="S2262">
            <v>96805.474243509656</v>
          </cell>
          <cell r="T2262">
            <v>1865.6376463247609</v>
          </cell>
          <cell r="U2262">
            <v>1846.6369449358544</v>
          </cell>
          <cell r="V2262">
            <v>1904.6765597018211</v>
          </cell>
          <cell r="W2262">
            <v>1956.4313813123499</v>
          </cell>
          <cell r="X2262">
            <v>2010.7142830301125</v>
          </cell>
          <cell r="Y2262">
            <v>342.28603907401896</v>
          </cell>
          <cell r="Z2262">
            <v>384.75432702487194</v>
          </cell>
          <cell r="AA2262">
            <v>386.32609165154895</v>
          </cell>
          <cell r="AB2262">
            <v>373.90043952276801</v>
          </cell>
          <cell r="AC2262">
            <v>379.50463184422244</v>
          </cell>
          <cell r="AD2262">
            <v>10.519289852206784</v>
          </cell>
          <cell r="AE2262">
            <v>13.185495391730253</v>
          </cell>
          <cell r="AF2262">
            <v>13.683577192305137</v>
          </cell>
          <cell r="AG2262">
            <v>13.483737755183089</v>
          </cell>
          <cell r="AH2262">
            <v>11.795201817731336</v>
          </cell>
        </row>
        <row r="2263">
          <cell r="B2263">
            <v>20176</v>
          </cell>
          <cell r="C2263" t="str">
            <v>MS</v>
          </cell>
          <cell r="D2263" t="str">
            <v>Municipal</v>
          </cell>
          <cell r="E2263">
            <v>0.22158454142499201</v>
          </cell>
          <cell r="F2263">
            <v>1</v>
          </cell>
          <cell r="G2263">
            <v>12866.580310880829</v>
          </cell>
          <cell r="H2263">
            <v>12866.580310880829</v>
          </cell>
          <cell r="I2263">
            <v>11.608880937499999</v>
          </cell>
          <cell r="J2263">
            <v>2094</v>
          </cell>
          <cell r="K2263">
            <v>19866</v>
          </cell>
          <cell r="L2263">
            <v>1544</v>
          </cell>
          <cell r="M2263">
            <v>9.4579213429477504E-2</v>
          </cell>
          <cell r="N2263">
            <v>9.4579213429477504E-2</v>
          </cell>
          <cell r="O2263">
            <v>7129.8537442366587</v>
          </cell>
          <cell r="P2263">
            <v>19890.053332657182</v>
          </cell>
          <cell r="Q2263">
            <v>31607.692021004565</v>
          </cell>
          <cell r="R2263">
            <v>42215.085626426728</v>
          </cell>
          <cell r="S2263">
            <v>96805.474243509656</v>
          </cell>
          <cell r="T2263">
            <v>1865.6376463247609</v>
          </cell>
          <cell r="U2263">
            <v>1846.6369449358544</v>
          </cell>
          <cell r="V2263">
            <v>1904.6765597018211</v>
          </cell>
          <cell r="W2263">
            <v>1956.4313813123499</v>
          </cell>
          <cell r="X2263">
            <v>2010.7142830301125</v>
          </cell>
          <cell r="Y2263">
            <v>342.28603907401896</v>
          </cell>
          <cell r="Z2263">
            <v>384.75432702487194</v>
          </cell>
          <cell r="AA2263">
            <v>386.32609165154895</v>
          </cell>
          <cell r="AB2263">
            <v>373.90043952276801</v>
          </cell>
          <cell r="AC2263">
            <v>379.50463184422244</v>
          </cell>
          <cell r="AD2263">
            <v>10.519289852206784</v>
          </cell>
          <cell r="AE2263">
            <v>13.185495391730253</v>
          </cell>
          <cell r="AF2263">
            <v>13.683577192305137</v>
          </cell>
          <cell r="AG2263">
            <v>13.483737755183089</v>
          </cell>
          <cell r="AH2263">
            <v>11.795201817731336</v>
          </cell>
        </row>
        <row r="2264">
          <cell r="B2264">
            <v>20394</v>
          </cell>
          <cell r="C2264" t="str">
            <v>MS</v>
          </cell>
          <cell r="D2264" t="str">
            <v>Municipal</v>
          </cell>
          <cell r="E2264">
            <v>0.22158454142499201</v>
          </cell>
          <cell r="F2264">
            <v>1</v>
          </cell>
          <cell r="G2264">
            <v>11132.2528363047</v>
          </cell>
          <cell r="H2264">
            <v>11132.2528363047</v>
          </cell>
          <cell r="I2264">
            <v>11.608880937499999</v>
          </cell>
          <cell r="J2264">
            <v>3853</v>
          </cell>
          <cell r="K2264">
            <v>34343</v>
          </cell>
          <cell r="L2264">
            <v>3085</v>
          </cell>
          <cell r="M2264">
            <v>9.9677932262578983E-2</v>
          </cell>
          <cell r="N2264">
            <v>9.9677932262578983E-2</v>
          </cell>
          <cell r="O2264">
            <v>7129.8537442366587</v>
          </cell>
          <cell r="P2264">
            <v>19890.053332657182</v>
          </cell>
          <cell r="Q2264">
            <v>31607.692021004565</v>
          </cell>
          <cell r="R2264">
            <v>42215.085626426728</v>
          </cell>
          <cell r="S2264">
            <v>96805.474243509656</v>
          </cell>
          <cell r="T2264">
            <v>1865.6376463247609</v>
          </cell>
          <cell r="U2264">
            <v>1846.6369449358544</v>
          </cell>
          <cell r="V2264">
            <v>1904.6765597018211</v>
          </cell>
          <cell r="W2264">
            <v>1956.4313813123499</v>
          </cell>
          <cell r="X2264">
            <v>2010.7142830301125</v>
          </cell>
          <cell r="Y2264">
            <v>342.28603907401896</v>
          </cell>
          <cell r="Z2264">
            <v>384.75432702487194</v>
          </cell>
          <cell r="AA2264">
            <v>386.32609165154895</v>
          </cell>
          <cell r="AB2264">
            <v>373.90043952276801</v>
          </cell>
          <cell r="AC2264">
            <v>379.50463184422244</v>
          </cell>
          <cell r="AD2264">
            <v>10.519289852206784</v>
          </cell>
          <cell r="AE2264">
            <v>13.185495391730253</v>
          </cell>
          <cell r="AF2264">
            <v>13.683577192305137</v>
          </cell>
          <cell r="AG2264">
            <v>13.483737755183089</v>
          </cell>
          <cell r="AH2264">
            <v>11.795201817731336</v>
          </cell>
        </row>
        <row r="2265">
          <cell r="B2265">
            <v>3702</v>
          </cell>
          <cell r="C2265" t="str">
            <v>MS</v>
          </cell>
          <cell r="D2265" t="str">
            <v>Municipal</v>
          </cell>
          <cell r="E2265">
            <v>0.22158454142499201</v>
          </cell>
          <cell r="F2265">
            <v>0</v>
          </cell>
          <cell r="G2265">
            <v>0</v>
          </cell>
          <cell r="H2265">
            <v>8147.0632225376376</v>
          </cell>
          <cell r="I2265">
            <v>11.608880937499999</v>
          </cell>
          <cell r="J2265">
            <v>0</v>
          </cell>
          <cell r="K2265">
            <v>0</v>
          </cell>
          <cell r="L2265">
            <v>0</v>
          </cell>
          <cell r="M2265">
            <v>0</v>
          </cell>
          <cell r="N2265">
            <v>6.2344178929955814E-2</v>
          </cell>
          <cell r="O2265">
            <v>7129.8537442366587</v>
          </cell>
          <cell r="P2265">
            <v>19890.053332657182</v>
          </cell>
          <cell r="Q2265">
            <v>31607.692021004565</v>
          </cell>
          <cell r="R2265">
            <v>42215.085626426728</v>
          </cell>
          <cell r="S2265">
            <v>96805.474243509656</v>
          </cell>
          <cell r="T2265">
            <v>1865.6376463247609</v>
          </cell>
          <cell r="U2265">
            <v>1846.6369449358544</v>
          </cell>
          <cell r="V2265">
            <v>1904.6765597018211</v>
          </cell>
          <cell r="W2265">
            <v>1956.4313813123499</v>
          </cell>
          <cell r="X2265">
            <v>2010.7142830301125</v>
          </cell>
          <cell r="Y2265">
            <v>342.28603907401896</v>
          </cell>
          <cell r="Z2265">
            <v>384.75432702487194</v>
          </cell>
          <cell r="AA2265">
            <v>386.32609165154895</v>
          </cell>
          <cell r="AB2265">
            <v>373.90043952276801</v>
          </cell>
          <cell r="AC2265">
            <v>379.50463184422244</v>
          </cell>
          <cell r="AD2265">
            <v>10.519289852206784</v>
          </cell>
          <cell r="AE2265">
            <v>13.185495391730253</v>
          </cell>
          <cell r="AF2265">
            <v>13.683577192305137</v>
          </cell>
          <cell r="AG2265">
            <v>13.483737755183089</v>
          </cell>
          <cell r="AH2265">
            <v>11.795201817731336</v>
          </cell>
        </row>
        <row r="2266">
          <cell r="B2266">
            <v>7651</v>
          </cell>
          <cell r="C2266" t="str">
            <v>MS</v>
          </cell>
          <cell r="D2266" t="str">
            <v>Municipal</v>
          </cell>
          <cell r="E2266">
            <v>0.22158454142499201</v>
          </cell>
          <cell r="F2266">
            <v>1</v>
          </cell>
          <cell r="G2266">
            <v>12629.161118508655</v>
          </cell>
          <cell r="H2266">
            <v>12629.161118508655</v>
          </cell>
          <cell r="I2266">
            <v>11.608880937499999</v>
          </cell>
          <cell r="J2266">
            <v>10502.3</v>
          </cell>
          <cell r="K2266">
            <v>94845</v>
          </cell>
          <cell r="L2266">
            <v>7510</v>
          </cell>
          <cell r="M2266">
            <v>9.9700644735225899E-2</v>
          </cell>
          <cell r="N2266">
            <v>9.9700644735225899E-2</v>
          </cell>
          <cell r="O2266">
            <v>7129.8537442366587</v>
          </cell>
          <cell r="P2266">
            <v>19890.053332657182</v>
          </cell>
          <cell r="Q2266">
            <v>31607.692021004565</v>
          </cell>
          <cell r="R2266">
            <v>42215.085626426728</v>
          </cell>
          <cell r="S2266">
            <v>96805.474243509656</v>
          </cell>
          <cell r="T2266">
            <v>1865.6376463247609</v>
          </cell>
          <cell r="U2266">
            <v>1846.6369449358544</v>
          </cell>
          <cell r="V2266">
            <v>1904.6765597018211</v>
          </cell>
          <cell r="W2266">
            <v>1956.4313813123499</v>
          </cell>
          <cell r="X2266">
            <v>2010.7142830301125</v>
          </cell>
          <cell r="Y2266">
            <v>342.28603907401896</v>
          </cell>
          <cell r="Z2266">
            <v>384.75432702487194</v>
          </cell>
          <cell r="AA2266">
            <v>386.32609165154895</v>
          </cell>
          <cell r="AB2266">
            <v>373.90043952276801</v>
          </cell>
          <cell r="AC2266">
            <v>379.50463184422244</v>
          </cell>
          <cell r="AD2266">
            <v>10.519289852206784</v>
          </cell>
          <cell r="AE2266">
            <v>13.185495391730253</v>
          </cell>
          <cell r="AF2266">
            <v>13.683577192305137</v>
          </cell>
          <cell r="AG2266">
            <v>13.483737755183089</v>
          </cell>
          <cell r="AH2266">
            <v>11.795201817731336</v>
          </cell>
        </row>
        <row r="2267">
          <cell r="B2267">
            <v>11247</v>
          </cell>
          <cell r="C2267" t="str">
            <v>MS</v>
          </cell>
          <cell r="D2267" t="str">
            <v>Municipal</v>
          </cell>
          <cell r="E2267">
            <v>0.22158454142499201</v>
          </cell>
          <cell r="F2267">
            <v>1</v>
          </cell>
          <cell r="G2267">
            <v>12148.462783171521</v>
          </cell>
          <cell r="H2267">
            <v>12148.462783171521</v>
          </cell>
          <cell r="I2267">
            <v>11.608880937499999</v>
          </cell>
          <cell r="J2267">
            <v>2948</v>
          </cell>
          <cell r="K2267">
            <v>30031</v>
          </cell>
          <cell r="L2267">
            <v>2472</v>
          </cell>
          <cell r="M2267">
            <v>8.6698217038060674E-2</v>
          </cell>
          <cell r="N2267">
            <v>8.6698217038060674E-2</v>
          </cell>
          <cell r="O2267">
            <v>7129.8537442366587</v>
          </cell>
          <cell r="P2267">
            <v>19890.053332657182</v>
          </cell>
          <cell r="Q2267">
            <v>31607.692021004565</v>
          </cell>
          <cell r="R2267">
            <v>42215.085626426728</v>
          </cell>
          <cell r="S2267">
            <v>96805.474243509656</v>
          </cell>
          <cell r="T2267">
            <v>1865.6376463247609</v>
          </cell>
          <cell r="U2267">
            <v>1846.6369449358544</v>
          </cell>
          <cell r="V2267">
            <v>1904.6765597018211</v>
          </cell>
          <cell r="W2267">
            <v>1956.4313813123499</v>
          </cell>
          <cell r="X2267">
            <v>2010.7142830301125</v>
          </cell>
          <cell r="Y2267">
            <v>342.28603907401896</v>
          </cell>
          <cell r="Z2267">
            <v>384.75432702487194</v>
          </cell>
          <cell r="AA2267">
            <v>386.32609165154895</v>
          </cell>
          <cell r="AB2267">
            <v>373.90043952276801</v>
          </cell>
          <cell r="AC2267">
            <v>379.50463184422244</v>
          </cell>
          <cell r="AD2267">
            <v>10.519289852206784</v>
          </cell>
          <cell r="AE2267">
            <v>13.185495391730253</v>
          </cell>
          <cell r="AF2267">
            <v>13.683577192305137</v>
          </cell>
          <cell r="AG2267">
            <v>13.483737755183089</v>
          </cell>
          <cell r="AH2267">
            <v>11.795201817731336</v>
          </cell>
        </row>
        <row r="2268">
          <cell r="B2268">
            <v>21095</v>
          </cell>
          <cell r="C2268" t="str">
            <v>MS</v>
          </cell>
          <cell r="D2268" t="str">
            <v>Municipal</v>
          </cell>
          <cell r="E2268">
            <v>0.22158454142499201</v>
          </cell>
          <cell r="F2268">
            <v>0</v>
          </cell>
          <cell r="G2268">
            <v>0</v>
          </cell>
          <cell r="H2268">
            <v>8147.0632225376376</v>
          </cell>
          <cell r="I2268">
            <v>11.608880937499999</v>
          </cell>
          <cell r="J2268">
            <v>0</v>
          </cell>
          <cell r="K2268">
            <v>0</v>
          </cell>
          <cell r="L2268">
            <v>0</v>
          </cell>
          <cell r="M2268">
            <v>0</v>
          </cell>
          <cell r="N2268">
            <v>6.2344178929955814E-2</v>
          </cell>
          <cell r="O2268">
            <v>7129.8537442366587</v>
          </cell>
          <cell r="P2268">
            <v>19890.053332657182</v>
          </cell>
          <cell r="Q2268">
            <v>31607.692021004565</v>
          </cell>
          <cell r="R2268">
            <v>42215.085626426728</v>
          </cell>
          <cell r="S2268">
            <v>96805.474243509656</v>
          </cell>
          <cell r="T2268">
            <v>1865.6376463247609</v>
          </cell>
          <cell r="U2268">
            <v>1846.6369449358544</v>
          </cell>
          <cell r="V2268">
            <v>1904.6765597018211</v>
          </cell>
          <cell r="W2268">
            <v>1956.4313813123499</v>
          </cell>
          <cell r="X2268">
            <v>2010.7142830301125</v>
          </cell>
          <cell r="Y2268">
            <v>342.28603907401896</v>
          </cell>
          <cell r="Z2268">
            <v>384.75432702487194</v>
          </cell>
          <cell r="AA2268">
            <v>386.32609165154895</v>
          </cell>
          <cell r="AB2268">
            <v>373.90043952276801</v>
          </cell>
          <cell r="AC2268">
            <v>379.50463184422244</v>
          </cell>
          <cell r="AD2268">
            <v>10.519289852206784</v>
          </cell>
          <cell r="AE2268">
            <v>13.185495391730253</v>
          </cell>
          <cell r="AF2268">
            <v>13.683577192305137</v>
          </cell>
          <cell r="AG2268">
            <v>13.483737755183089</v>
          </cell>
          <cell r="AH2268">
            <v>11.795201817731336</v>
          </cell>
        </row>
        <row r="2269">
          <cell r="B2269">
            <v>11833</v>
          </cell>
          <cell r="C2269" t="str">
            <v>MS</v>
          </cell>
          <cell r="D2269" t="str">
            <v>Municipal Mktg Authority</v>
          </cell>
          <cell r="E2269">
            <v>0.22158454142499201</v>
          </cell>
          <cell r="F2269">
            <v>0</v>
          </cell>
          <cell r="G2269">
            <v>0</v>
          </cell>
          <cell r="H2269">
            <v>0</v>
          </cell>
          <cell r="I2269">
            <v>11.608880937499999</v>
          </cell>
          <cell r="J2269">
            <v>0</v>
          </cell>
          <cell r="K2269">
            <v>0</v>
          </cell>
          <cell r="L2269">
            <v>0</v>
          </cell>
          <cell r="M2269">
            <v>0</v>
          </cell>
          <cell r="N2269">
            <v>0</v>
          </cell>
          <cell r="O2269">
            <v>7129.8537442366587</v>
          </cell>
          <cell r="P2269">
            <v>19890.053332657182</v>
          </cell>
          <cell r="Q2269">
            <v>31607.692021004565</v>
          </cell>
          <cell r="R2269">
            <v>42215.085626426728</v>
          </cell>
          <cell r="S2269">
            <v>96805.474243509656</v>
          </cell>
          <cell r="T2269">
            <v>1865.6376463247609</v>
          </cell>
          <cell r="U2269">
            <v>1846.6369449358544</v>
          </cell>
          <cell r="V2269">
            <v>1904.6765597018211</v>
          </cell>
          <cell r="W2269">
            <v>1956.4313813123499</v>
          </cell>
          <cell r="X2269">
            <v>2010.7142830301125</v>
          </cell>
          <cell r="Y2269">
            <v>342.28603907401896</v>
          </cell>
          <cell r="Z2269">
            <v>384.75432702487194</v>
          </cell>
          <cell r="AA2269">
            <v>386.32609165154895</v>
          </cell>
          <cell r="AB2269">
            <v>373.90043952276801</v>
          </cell>
          <cell r="AC2269">
            <v>379.50463184422244</v>
          </cell>
          <cell r="AD2269">
            <v>10.519289852206784</v>
          </cell>
          <cell r="AE2269">
            <v>13.185495391730253</v>
          </cell>
          <cell r="AF2269">
            <v>13.683577192305137</v>
          </cell>
          <cell r="AG2269">
            <v>13.483737755183089</v>
          </cell>
          <cell r="AH2269">
            <v>11.795201817731336</v>
          </cell>
        </row>
        <row r="2270">
          <cell r="B2270">
            <v>12825</v>
          </cell>
          <cell r="C2270" t="str">
            <v>MT</v>
          </cell>
          <cell r="D2270" t="str">
            <v>Investor Owned</v>
          </cell>
          <cell r="E2270">
            <v>3.4666749689850902E-2</v>
          </cell>
          <cell r="F2270">
            <v>1</v>
          </cell>
          <cell r="G2270">
            <v>8573.8735807931298</v>
          </cell>
          <cell r="H2270">
            <v>8573.8735807931298</v>
          </cell>
          <cell r="I2270">
            <v>11.608880937499999</v>
          </cell>
          <cell r="J2270">
            <v>320518.19999999995</v>
          </cell>
          <cell r="K2270">
            <v>2635523</v>
          </cell>
          <cell r="L2270">
            <v>307390</v>
          </cell>
          <cell r="M2270">
            <v>0.10536684865336499</v>
          </cell>
          <cell r="N2270">
            <v>0.10536684865336499</v>
          </cell>
          <cell r="O2270">
            <v>8579.4857915164193</v>
          </cell>
          <cell r="P2270">
            <v>23949.87633184989</v>
          </cell>
          <cell r="Q2270">
            <v>37937.492245093868</v>
          </cell>
          <cell r="R2270">
            <v>46691.156873090491</v>
          </cell>
          <cell r="S2270">
            <v>110011.18932516499</v>
          </cell>
          <cell r="T2270">
            <v>1466.2467834427946</v>
          </cell>
          <cell r="U2270">
            <v>1548.8996986627405</v>
          </cell>
          <cell r="V2270">
            <v>1574.2847448797454</v>
          </cell>
          <cell r="W2270">
            <v>1570.6865929552225</v>
          </cell>
          <cell r="X2270">
            <v>1732.2168868702663</v>
          </cell>
          <cell r="Y2270">
            <v>621.38499983104941</v>
          </cell>
          <cell r="Z2270">
            <v>670.5363805144209</v>
          </cell>
          <cell r="AA2270">
            <v>708.43228305201626</v>
          </cell>
          <cell r="AB2270">
            <v>701.9790841899802</v>
          </cell>
          <cell r="AC2270">
            <v>837.13803155109269</v>
          </cell>
          <cell r="AD2270">
            <v>147.54253881189859</v>
          </cell>
          <cell r="AE2270">
            <v>163.04282756975499</v>
          </cell>
          <cell r="AF2270">
            <v>170.5886014822</v>
          </cell>
          <cell r="AG2270">
            <v>165.20154625209736</v>
          </cell>
          <cell r="AH2270">
            <v>160.64616376698683</v>
          </cell>
        </row>
        <row r="2271">
          <cell r="B2271">
            <v>1417</v>
          </cell>
          <cell r="C2271" t="str">
            <v>MT</v>
          </cell>
          <cell r="D2271" t="str">
            <v>Cooperative</v>
          </cell>
          <cell r="E2271">
            <v>0.21312346329469617</v>
          </cell>
          <cell r="F2271">
            <v>0</v>
          </cell>
          <cell r="G2271">
            <v>0</v>
          </cell>
          <cell r="H2271">
            <v>3962.0774405323677</v>
          </cell>
          <cell r="I2271">
            <v>11.608880937499999</v>
          </cell>
          <cell r="J2271">
            <v>0</v>
          </cell>
          <cell r="K2271">
            <v>0</v>
          </cell>
          <cell r="L2271">
            <v>0</v>
          </cell>
          <cell r="M2271">
            <v>0</v>
          </cell>
          <cell r="N2271">
            <v>2.8419035409061152E-2</v>
          </cell>
          <cell r="O2271">
            <v>8579.4857915164193</v>
          </cell>
          <cell r="P2271">
            <v>23949.87633184989</v>
          </cell>
          <cell r="Q2271">
            <v>37937.492245093868</v>
          </cell>
          <cell r="R2271">
            <v>46691.156873090491</v>
          </cell>
          <cell r="S2271">
            <v>110011.18932516499</v>
          </cell>
          <cell r="T2271">
            <v>1466.2467834427946</v>
          </cell>
          <cell r="U2271">
            <v>1548.8996986627405</v>
          </cell>
          <cell r="V2271">
            <v>1574.2847448797454</v>
          </cell>
          <cell r="W2271">
            <v>1570.6865929552225</v>
          </cell>
          <cell r="X2271">
            <v>1732.2168868702663</v>
          </cell>
          <cell r="Y2271">
            <v>621.38499983104941</v>
          </cell>
          <cell r="Z2271">
            <v>670.5363805144209</v>
          </cell>
          <cell r="AA2271">
            <v>708.43228305201626</v>
          </cell>
          <cell r="AB2271">
            <v>701.9790841899802</v>
          </cell>
          <cell r="AC2271">
            <v>837.13803155109269</v>
          </cell>
          <cell r="AD2271">
            <v>147.54253881189859</v>
          </cell>
          <cell r="AE2271">
            <v>163.04282756975499</v>
          </cell>
          <cell r="AF2271">
            <v>170.5886014822</v>
          </cell>
          <cell r="AG2271">
            <v>165.20154625209736</v>
          </cell>
          <cell r="AH2271">
            <v>160.64616376698683</v>
          </cell>
        </row>
        <row r="2272">
          <cell r="B2272">
            <v>1671</v>
          </cell>
          <cell r="C2272" t="str">
            <v>MT</v>
          </cell>
          <cell r="D2272" t="str">
            <v>Cooperative</v>
          </cell>
          <cell r="E2272">
            <v>3.4666749689850902E-2</v>
          </cell>
          <cell r="F2272">
            <v>0</v>
          </cell>
          <cell r="G2272">
            <v>0</v>
          </cell>
          <cell r="H2272">
            <v>3962.0774405323677</v>
          </cell>
          <cell r="I2272">
            <v>11.608880937499999</v>
          </cell>
          <cell r="J2272">
            <v>0</v>
          </cell>
          <cell r="K2272">
            <v>0</v>
          </cell>
          <cell r="L2272">
            <v>0</v>
          </cell>
          <cell r="M2272">
            <v>0</v>
          </cell>
          <cell r="N2272">
            <v>2.8419035409061152E-2</v>
          </cell>
          <cell r="O2272">
            <v>8579.4857915164193</v>
          </cell>
          <cell r="P2272">
            <v>23949.87633184989</v>
          </cell>
          <cell r="Q2272">
            <v>37937.492245093868</v>
          </cell>
          <cell r="R2272">
            <v>46691.156873090491</v>
          </cell>
          <cell r="S2272">
            <v>110011.18932516499</v>
          </cell>
          <cell r="T2272">
            <v>1466.2467834427946</v>
          </cell>
          <cell r="U2272">
            <v>1548.8996986627405</v>
          </cell>
          <cell r="V2272">
            <v>1574.2847448797454</v>
          </cell>
          <cell r="W2272">
            <v>1570.6865929552225</v>
          </cell>
          <cell r="X2272">
            <v>1732.2168868702663</v>
          </cell>
          <cell r="Y2272">
            <v>621.38499983104941</v>
          </cell>
          <cell r="Z2272">
            <v>670.5363805144209</v>
          </cell>
          <cell r="AA2272">
            <v>708.43228305201626</v>
          </cell>
          <cell r="AB2272">
            <v>701.9790841899802</v>
          </cell>
          <cell r="AC2272">
            <v>837.13803155109269</v>
          </cell>
          <cell r="AD2272">
            <v>147.54253881189859</v>
          </cell>
          <cell r="AE2272">
            <v>163.04282756975499</v>
          </cell>
          <cell r="AF2272">
            <v>170.5886014822</v>
          </cell>
          <cell r="AG2272">
            <v>165.20154625209736</v>
          </cell>
          <cell r="AH2272">
            <v>160.64616376698683</v>
          </cell>
        </row>
        <row r="2273">
          <cell r="B2273">
            <v>1683</v>
          </cell>
          <cell r="C2273" t="str">
            <v>MT</v>
          </cell>
          <cell r="D2273" t="str">
            <v>Cooperative</v>
          </cell>
          <cell r="E2273">
            <v>3.4666749689850902E-2</v>
          </cell>
          <cell r="F2273">
            <v>0</v>
          </cell>
          <cell r="G2273">
            <v>0</v>
          </cell>
          <cell r="H2273">
            <v>3962.0774405323677</v>
          </cell>
          <cell r="I2273">
            <v>11.608880937499999</v>
          </cell>
          <cell r="J2273">
            <v>0</v>
          </cell>
          <cell r="K2273">
            <v>0</v>
          </cell>
          <cell r="L2273">
            <v>0</v>
          </cell>
          <cell r="M2273">
            <v>0</v>
          </cell>
          <cell r="N2273">
            <v>2.8419035409061152E-2</v>
          </cell>
          <cell r="O2273">
            <v>8579.4857915164193</v>
          </cell>
          <cell r="P2273">
            <v>23949.87633184989</v>
          </cell>
          <cell r="Q2273">
            <v>37937.492245093868</v>
          </cell>
          <cell r="R2273">
            <v>46691.156873090491</v>
          </cell>
          <cell r="S2273">
            <v>110011.18932516499</v>
          </cell>
          <cell r="T2273">
            <v>1466.2467834427946</v>
          </cell>
          <cell r="U2273">
            <v>1548.8996986627405</v>
          </cell>
          <cell r="V2273">
            <v>1574.2847448797454</v>
          </cell>
          <cell r="W2273">
            <v>1570.6865929552225</v>
          </cell>
          <cell r="X2273">
            <v>1732.2168868702663</v>
          </cell>
          <cell r="Y2273">
            <v>621.38499983104941</v>
          </cell>
          <cell r="Z2273">
            <v>670.5363805144209</v>
          </cell>
          <cell r="AA2273">
            <v>708.43228305201626</v>
          </cell>
          <cell r="AB2273">
            <v>701.9790841899802</v>
          </cell>
          <cell r="AC2273">
            <v>837.13803155109269</v>
          </cell>
          <cell r="AD2273">
            <v>147.54253881189859</v>
          </cell>
          <cell r="AE2273">
            <v>163.04282756975499</v>
          </cell>
          <cell r="AF2273">
            <v>170.5886014822</v>
          </cell>
          <cell r="AG2273">
            <v>165.20154625209736</v>
          </cell>
          <cell r="AH2273">
            <v>160.64616376698683</v>
          </cell>
        </row>
        <row r="2274">
          <cell r="B2274">
            <v>40301</v>
          </cell>
          <cell r="C2274" t="str">
            <v>MT</v>
          </cell>
          <cell r="D2274" t="str">
            <v>Cooperative</v>
          </cell>
          <cell r="E2274">
            <v>3.4666749689850902E-2</v>
          </cell>
          <cell r="F2274">
            <v>0</v>
          </cell>
          <cell r="G2274">
            <v>0</v>
          </cell>
          <cell r="H2274">
            <v>3962.0774405323677</v>
          </cell>
          <cell r="I2274">
            <v>11.608880937499999</v>
          </cell>
          <cell r="J2274">
            <v>0</v>
          </cell>
          <cell r="K2274">
            <v>0</v>
          </cell>
          <cell r="L2274">
            <v>0</v>
          </cell>
          <cell r="M2274">
            <v>0</v>
          </cell>
          <cell r="N2274">
            <v>2.8419035409061152E-2</v>
          </cell>
          <cell r="O2274">
            <v>8579.4857915164193</v>
          </cell>
          <cell r="P2274">
            <v>23949.87633184989</v>
          </cell>
          <cell r="Q2274">
            <v>37937.492245093868</v>
          </cell>
          <cell r="R2274">
            <v>46691.156873090491</v>
          </cell>
          <cell r="S2274">
            <v>110011.18932516499</v>
          </cell>
          <cell r="T2274">
            <v>1466.2467834427946</v>
          </cell>
          <cell r="U2274">
            <v>1548.8996986627405</v>
          </cell>
          <cell r="V2274">
            <v>1574.2847448797454</v>
          </cell>
          <cell r="W2274">
            <v>1570.6865929552225</v>
          </cell>
          <cell r="X2274">
            <v>1732.2168868702663</v>
          </cell>
          <cell r="Y2274">
            <v>621.38499983104941</v>
          </cell>
          <cell r="Z2274">
            <v>670.5363805144209</v>
          </cell>
          <cell r="AA2274">
            <v>708.43228305201626</v>
          </cell>
          <cell r="AB2274">
            <v>701.9790841899802</v>
          </cell>
          <cell r="AC2274">
            <v>837.13803155109269</v>
          </cell>
          <cell r="AD2274">
            <v>147.54253881189859</v>
          </cell>
          <cell r="AE2274">
            <v>163.04282756975499</v>
          </cell>
          <cell r="AF2274">
            <v>170.5886014822</v>
          </cell>
          <cell r="AG2274">
            <v>165.20154625209736</v>
          </cell>
          <cell r="AH2274">
            <v>160.64616376698683</v>
          </cell>
        </row>
        <row r="2275">
          <cell r="B2275">
            <v>21513</v>
          </cell>
          <cell r="C2275" t="str">
            <v>MT</v>
          </cell>
          <cell r="D2275" t="str">
            <v>Cooperative</v>
          </cell>
          <cell r="E2275">
            <v>0.20558775319049291</v>
          </cell>
          <cell r="F2275">
            <v>1</v>
          </cell>
          <cell r="G2275">
            <v>10111.725483818507</v>
          </cell>
          <cell r="H2275">
            <v>10111.725483818507</v>
          </cell>
          <cell r="I2275">
            <v>11.608880937499999</v>
          </cell>
          <cell r="J2275">
            <v>9661.7999999999993</v>
          </cell>
          <cell r="K2275">
            <v>62177</v>
          </cell>
          <cell r="L2275">
            <v>6149</v>
          </cell>
          <cell r="M2275">
            <v>0.1416151292822708</v>
          </cell>
          <cell r="N2275">
            <v>0.1416151292822708</v>
          </cell>
          <cell r="O2275">
            <v>8579.4857915164193</v>
          </cell>
          <cell r="P2275">
            <v>23949.87633184989</v>
          </cell>
          <cell r="Q2275">
            <v>37937.492245093868</v>
          </cell>
          <cell r="R2275">
            <v>46691.156873090491</v>
          </cell>
          <cell r="S2275">
            <v>110011.18932516499</v>
          </cell>
          <cell r="T2275">
            <v>1466.2467834427946</v>
          </cell>
          <cell r="U2275">
            <v>1548.8996986627405</v>
          </cell>
          <cell r="V2275">
            <v>1574.2847448797454</v>
          </cell>
          <cell r="W2275">
            <v>1570.6865929552225</v>
          </cell>
          <cell r="X2275">
            <v>1732.2168868702663</v>
          </cell>
          <cell r="Y2275">
            <v>621.38499983104941</v>
          </cell>
          <cell r="Z2275">
            <v>670.5363805144209</v>
          </cell>
          <cell r="AA2275">
            <v>708.43228305201626</v>
          </cell>
          <cell r="AB2275">
            <v>701.9790841899802</v>
          </cell>
          <cell r="AC2275">
            <v>837.13803155109269</v>
          </cell>
          <cell r="AD2275">
            <v>147.54253881189859</v>
          </cell>
          <cell r="AE2275">
            <v>163.04282756975499</v>
          </cell>
          <cell r="AF2275">
            <v>170.5886014822</v>
          </cell>
          <cell r="AG2275">
            <v>165.20154625209736</v>
          </cell>
          <cell r="AH2275">
            <v>160.64616376698683</v>
          </cell>
        </row>
        <row r="2276">
          <cell r="B2276">
            <v>6395</v>
          </cell>
          <cell r="C2276" t="str">
            <v>MT</v>
          </cell>
          <cell r="D2276" t="str">
            <v>Cooperative</v>
          </cell>
          <cell r="E2276">
            <v>0.18857423018381919</v>
          </cell>
          <cell r="F2276">
            <v>1</v>
          </cell>
          <cell r="G2276">
            <v>13698.318842607981</v>
          </cell>
          <cell r="H2276">
            <v>13698.318842607981</v>
          </cell>
          <cell r="I2276">
            <v>11.608880937499999</v>
          </cell>
          <cell r="J2276">
            <v>74940.600000000006</v>
          </cell>
          <cell r="K2276">
            <v>783037</v>
          </cell>
          <cell r="L2276">
            <v>57163</v>
          </cell>
          <cell r="M2276">
            <v>8.5535445282453132E-2</v>
          </cell>
          <cell r="N2276">
            <v>8.5535445282453132E-2</v>
          </cell>
          <cell r="O2276">
            <v>8579.4857915164193</v>
          </cell>
          <cell r="P2276">
            <v>23949.87633184989</v>
          </cell>
          <cell r="Q2276">
            <v>37937.492245093868</v>
          </cell>
          <cell r="R2276">
            <v>46691.156873090491</v>
          </cell>
          <cell r="S2276">
            <v>110011.18932516499</v>
          </cell>
          <cell r="T2276">
            <v>1466.2467834427946</v>
          </cell>
          <cell r="U2276">
            <v>1548.8996986627405</v>
          </cell>
          <cell r="V2276">
            <v>1574.2847448797454</v>
          </cell>
          <cell r="W2276">
            <v>1570.6865929552225</v>
          </cell>
          <cell r="X2276">
            <v>1732.2168868702663</v>
          </cell>
          <cell r="Y2276">
            <v>621.38499983104941</v>
          </cell>
          <cell r="Z2276">
            <v>670.5363805144209</v>
          </cell>
          <cell r="AA2276">
            <v>708.43228305201626</v>
          </cell>
          <cell r="AB2276">
            <v>701.9790841899802</v>
          </cell>
          <cell r="AC2276">
            <v>837.13803155109269</v>
          </cell>
          <cell r="AD2276">
            <v>147.54253881189859</v>
          </cell>
          <cell r="AE2276">
            <v>163.04282756975499</v>
          </cell>
          <cell r="AF2276">
            <v>170.5886014822</v>
          </cell>
          <cell r="AG2276">
            <v>165.20154625209736</v>
          </cell>
          <cell r="AH2276">
            <v>160.64616376698683</v>
          </cell>
        </row>
        <row r="2277">
          <cell r="B2277">
            <v>7262</v>
          </cell>
          <cell r="C2277" t="str">
            <v>MT</v>
          </cell>
          <cell r="D2277" t="str">
            <v>Cooperative</v>
          </cell>
          <cell r="E2277">
            <v>3.4666749689850902E-2</v>
          </cell>
          <cell r="F2277">
            <v>0</v>
          </cell>
          <cell r="G2277">
            <v>0</v>
          </cell>
          <cell r="H2277">
            <v>3962.0774405323677</v>
          </cell>
          <cell r="I2277">
            <v>11.608880937499999</v>
          </cell>
          <cell r="J2277">
            <v>0</v>
          </cell>
          <cell r="K2277">
            <v>0</v>
          </cell>
          <cell r="L2277">
            <v>0</v>
          </cell>
          <cell r="M2277">
            <v>0</v>
          </cell>
          <cell r="N2277">
            <v>2.8419035409061152E-2</v>
          </cell>
          <cell r="O2277">
            <v>8579.4857915164193</v>
          </cell>
          <cell r="P2277">
            <v>23949.87633184989</v>
          </cell>
          <cell r="Q2277">
            <v>37937.492245093868</v>
          </cell>
          <cell r="R2277">
            <v>46691.156873090491</v>
          </cell>
          <cell r="S2277">
            <v>110011.18932516499</v>
          </cell>
          <cell r="T2277">
            <v>1466.2467834427946</v>
          </cell>
          <cell r="U2277">
            <v>1548.8996986627405</v>
          </cell>
          <cell r="V2277">
            <v>1574.2847448797454</v>
          </cell>
          <cell r="W2277">
            <v>1570.6865929552225</v>
          </cell>
          <cell r="X2277">
            <v>1732.2168868702663</v>
          </cell>
          <cell r="Y2277">
            <v>621.38499983104941</v>
          </cell>
          <cell r="Z2277">
            <v>670.5363805144209</v>
          </cell>
          <cell r="AA2277">
            <v>708.43228305201626</v>
          </cell>
          <cell r="AB2277">
            <v>701.9790841899802</v>
          </cell>
          <cell r="AC2277">
            <v>837.13803155109269</v>
          </cell>
          <cell r="AD2277">
            <v>147.54253881189859</v>
          </cell>
          <cell r="AE2277">
            <v>163.04282756975499</v>
          </cell>
          <cell r="AF2277">
            <v>170.5886014822</v>
          </cell>
          <cell r="AG2277">
            <v>165.20154625209736</v>
          </cell>
          <cell r="AH2277">
            <v>160.64616376698683</v>
          </cell>
        </row>
        <row r="2278">
          <cell r="B2278">
            <v>7318</v>
          </cell>
          <cell r="C2278" t="str">
            <v>MT</v>
          </cell>
          <cell r="D2278" t="str">
            <v>Cooperative</v>
          </cell>
          <cell r="E2278">
            <v>3.4666749689850902E-2</v>
          </cell>
          <cell r="F2278">
            <v>0</v>
          </cell>
          <cell r="G2278">
            <v>0</v>
          </cell>
          <cell r="H2278">
            <v>3962.0774405323677</v>
          </cell>
          <cell r="I2278">
            <v>11.608880937499999</v>
          </cell>
          <cell r="J2278">
            <v>0</v>
          </cell>
          <cell r="K2278">
            <v>0</v>
          </cell>
          <cell r="L2278">
            <v>0</v>
          </cell>
          <cell r="M2278">
            <v>0</v>
          </cell>
          <cell r="N2278">
            <v>2.8419035409061152E-2</v>
          </cell>
          <cell r="O2278">
            <v>8579.4857915164193</v>
          </cell>
          <cell r="P2278">
            <v>23949.87633184989</v>
          </cell>
          <cell r="Q2278">
            <v>37937.492245093868</v>
          </cell>
          <cell r="R2278">
            <v>46691.156873090491</v>
          </cell>
          <cell r="S2278">
            <v>110011.18932516499</v>
          </cell>
          <cell r="T2278">
            <v>1466.2467834427946</v>
          </cell>
          <cell r="U2278">
            <v>1548.8996986627405</v>
          </cell>
          <cell r="V2278">
            <v>1574.2847448797454</v>
          </cell>
          <cell r="W2278">
            <v>1570.6865929552225</v>
          </cell>
          <cell r="X2278">
            <v>1732.2168868702663</v>
          </cell>
          <cell r="Y2278">
            <v>621.38499983104941</v>
          </cell>
          <cell r="Z2278">
            <v>670.5363805144209</v>
          </cell>
          <cell r="AA2278">
            <v>708.43228305201626</v>
          </cell>
          <cell r="AB2278">
            <v>701.9790841899802</v>
          </cell>
          <cell r="AC2278">
            <v>837.13803155109269</v>
          </cell>
          <cell r="AD2278">
            <v>147.54253881189859</v>
          </cell>
          <cell r="AE2278">
            <v>163.04282756975499</v>
          </cell>
          <cell r="AF2278">
            <v>170.5886014822</v>
          </cell>
          <cell r="AG2278">
            <v>165.20154625209736</v>
          </cell>
          <cell r="AH2278">
            <v>160.64616376698683</v>
          </cell>
        </row>
        <row r="2279">
          <cell r="B2279">
            <v>8632</v>
          </cell>
          <cell r="C2279" t="str">
            <v>MT</v>
          </cell>
          <cell r="D2279" t="str">
            <v>Cooperative</v>
          </cell>
          <cell r="E2279">
            <v>3.4666749689850902E-2</v>
          </cell>
          <cell r="F2279">
            <v>0</v>
          </cell>
          <cell r="G2279">
            <v>0</v>
          </cell>
          <cell r="H2279">
            <v>3962.0774405323677</v>
          </cell>
          <cell r="I2279">
            <v>11.608880937499999</v>
          </cell>
          <cell r="J2279">
            <v>0</v>
          </cell>
          <cell r="K2279">
            <v>0</v>
          </cell>
          <cell r="L2279">
            <v>0</v>
          </cell>
          <cell r="M2279">
            <v>0</v>
          </cell>
          <cell r="N2279">
            <v>2.8419035409061152E-2</v>
          </cell>
          <cell r="O2279">
            <v>8579.4857915164193</v>
          </cell>
          <cell r="P2279">
            <v>23949.87633184989</v>
          </cell>
          <cell r="Q2279">
            <v>37937.492245093868</v>
          </cell>
          <cell r="R2279">
            <v>46691.156873090491</v>
          </cell>
          <cell r="S2279">
            <v>110011.18932516499</v>
          </cell>
          <cell r="T2279">
            <v>1466.2467834427946</v>
          </cell>
          <cell r="U2279">
            <v>1548.8996986627405</v>
          </cell>
          <cell r="V2279">
            <v>1574.2847448797454</v>
          </cell>
          <cell r="W2279">
            <v>1570.6865929552225</v>
          </cell>
          <cell r="X2279">
            <v>1732.2168868702663</v>
          </cell>
          <cell r="Y2279">
            <v>621.38499983104941</v>
          </cell>
          <cell r="Z2279">
            <v>670.5363805144209</v>
          </cell>
          <cell r="AA2279">
            <v>708.43228305201626</v>
          </cell>
          <cell r="AB2279">
            <v>701.9790841899802</v>
          </cell>
          <cell r="AC2279">
            <v>837.13803155109269</v>
          </cell>
          <cell r="AD2279">
            <v>147.54253881189859</v>
          </cell>
          <cell r="AE2279">
            <v>163.04282756975499</v>
          </cell>
          <cell r="AF2279">
            <v>170.5886014822</v>
          </cell>
          <cell r="AG2279">
            <v>165.20154625209736</v>
          </cell>
          <cell r="AH2279">
            <v>160.64616376698683</v>
          </cell>
        </row>
        <row r="2280">
          <cell r="B2280">
            <v>11022</v>
          </cell>
          <cell r="C2280" t="str">
            <v>MT</v>
          </cell>
          <cell r="D2280" t="str">
            <v>Cooperative</v>
          </cell>
          <cell r="E2280">
            <v>3.4666749689850902E-2</v>
          </cell>
          <cell r="F2280">
            <v>0</v>
          </cell>
          <cell r="G2280">
            <v>0</v>
          </cell>
          <cell r="H2280">
            <v>3962.0774405323677</v>
          </cell>
          <cell r="I2280">
            <v>11.608880937499999</v>
          </cell>
          <cell r="J2280">
            <v>0</v>
          </cell>
          <cell r="K2280">
            <v>0</v>
          </cell>
          <cell r="L2280">
            <v>0</v>
          </cell>
          <cell r="M2280">
            <v>0</v>
          </cell>
          <cell r="N2280">
            <v>2.8419035409061152E-2</v>
          </cell>
          <cell r="O2280">
            <v>8579.4857915164193</v>
          </cell>
          <cell r="P2280">
            <v>23949.87633184989</v>
          </cell>
          <cell r="Q2280">
            <v>37937.492245093868</v>
          </cell>
          <cell r="R2280">
            <v>46691.156873090491</v>
          </cell>
          <cell r="S2280">
            <v>110011.18932516499</v>
          </cell>
          <cell r="T2280">
            <v>1466.2467834427946</v>
          </cell>
          <cell r="U2280">
            <v>1548.8996986627405</v>
          </cell>
          <cell r="V2280">
            <v>1574.2847448797454</v>
          </cell>
          <cell r="W2280">
            <v>1570.6865929552225</v>
          </cell>
          <cell r="X2280">
            <v>1732.2168868702663</v>
          </cell>
          <cell r="Y2280">
            <v>621.38499983104941</v>
          </cell>
          <cell r="Z2280">
            <v>670.5363805144209</v>
          </cell>
          <cell r="AA2280">
            <v>708.43228305201626</v>
          </cell>
          <cell r="AB2280">
            <v>701.9790841899802</v>
          </cell>
          <cell r="AC2280">
            <v>837.13803155109269</v>
          </cell>
          <cell r="AD2280">
            <v>147.54253881189859</v>
          </cell>
          <cell r="AE2280">
            <v>163.04282756975499</v>
          </cell>
          <cell r="AF2280">
            <v>170.5886014822</v>
          </cell>
          <cell r="AG2280">
            <v>165.20154625209736</v>
          </cell>
          <cell r="AH2280">
            <v>160.64616376698683</v>
          </cell>
        </row>
        <row r="2281">
          <cell r="B2281">
            <v>11272</v>
          </cell>
          <cell r="C2281" t="str">
            <v>MT</v>
          </cell>
          <cell r="D2281" t="str">
            <v>Cooperative</v>
          </cell>
          <cell r="E2281">
            <v>3.4666749689850902E-2</v>
          </cell>
          <cell r="F2281">
            <v>1</v>
          </cell>
          <cell r="G2281">
            <v>15297.742238946379</v>
          </cell>
          <cell r="H2281">
            <v>15297.742238946379</v>
          </cell>
          <cell r="I2281">
            <v>11.608880937499999</v>
          </cell>
          <cell r="J2281">
            <v>5694</v>
          </cell>
          <cell r="K2281">
            <v>65046</v>
          </cell>
          <cell r="L2281">
            <v>4252</v>
          </cell>
          <cell r="M2281">
            <v>7.8431701550364358E-2</v>
          </cell>
          <cell r="N2281">
            <v>7.8431701550364358E-2</v>
          </cell>
          <cell r="O2281">
            <v>8579.4857915164193</v>
          </cell>
          <cell r="P2281">
            <v>23949.87633184989</v>
          </cell>
          <cell r="Q2281">
            <v>37937.492245093868</v>
          </cell>
          <cell r="R2281">
            <v>46691.156873090491</v>
          </cell>
          <cell r="S2281">
            <v>110011.18932516499</v>
          </cell>
          <cell r="T2281">
            <v>1466.2467834427946</v>
          </cell>
          <cell r="U2281">
            <v>1548.8996986627405</v>
          </cell>
          <cell r="V2281">
            <v>1574.2847448797454</v>
          </cell>
          <cell r="W2281">
            <v>1570.6865929552225</v>
          </cell>
          <cell r="X2281">
            <v>1732.2168868702663</v>
          </cell>
          <cell r="Y2281">
            <v>621.38499983104941</v>
          </cell>
          <cell r="Z2281">
            <v>670.5363805144209</v>
          </cell>
          <cell r="AA2281">
            <v>708.43228305201626</v>
          </cell>
          <cell r="AB2281">
            <v>701.9790841899802</v>
          </cell>
          <cell r="AC2281">
            <v>837.13803155109269</v>
          </cell>
          <cell r="AD2281">
            <v>147.54253881189859</v>
          </cell>
          <cell r="AE2281">
            <v>163.04282756975499</v>
          </cell>
          <cell r="AF2281">
            <v>170.5886014822</v>
          </cell>
          <cell r="AG2281">
            <v>165.20154625209736</v>
          </cell>
          <cell r="AH2281">
            <v>160.64616376698683</v>
          </cell>
        </row>
        <row r="2282">
          <cell r="B2282">
            <v>11643</v>
          </cell>
          <cell r="C2282" t="str">
            <v>MT</v>
          </cell>
          <cell r="D2282" t="str">
            <v>Cooperative</v>
          </cell>
          <cell r="E2282">
            <v>3.4666749689850902E-2</v>
          </cell>
          <cell r="F2282">
            <v>0</v>
          </cell>
          <cell r="G2282">
            <v>0</v>
          </cell>
          <cell r="H2282">
            <v>3962.0774405323677</v>
          </cell>
          <cell r="I2282">
            <v>11.608880937499999</v>
          </cell>
          <cell r="J2282">
            <v>0</v>
          </cell>
          <cell r="K2282">
            <v>0</v>
          </cell>
          <cell r="L2282">
            <v>0</v>
          </cell>
          <cell r="M2282">
            <v>0</v>
          </cell>
          <cell r="N2282">
            <v>2.8419035409061152E-2</v>
          </cell>
          <cell r="O2282">
            <v>8579.4857915164193</v>
          </cell>
          <cell r="P2282">
            <v>23949.87633184989</v>
          </cell>
          <cell r="Q2282">
            <v>37937.492245093868</v>
          </cell>
          <cell r="R2282">
            <v>46691.156873090491</v>
          </cell>
          <cell r="S2282">
            <v>110011.18932516499</v>
          </cell>
          <cell r="T2282">
            <v>1466.2467834427946</v>
          </cell>
          <cell r="U2282">
            <v>1548.8996986627405</v>
          </cell>
          <cell r="V2282">
            <v>1574.2847448797454</v>
          </cell>
          <cell r="W2282">
            <v>1570.6865929552225</v>
          </cell>
          <cell r="X2282">
            <v>1732.2168868702663</v>
          </cell>
          <cell r="Y2282">
            <v>621.38499983104941</v>
          </cell>
          <cell r="Z2282">
            <v>670.5363805144209</v>
          </cell>
          <cell r="AA2282">
            <v>708.43228305201626</v>
          </cell>
          <cell r="AB2282">
            <v>701.9790841899802</v>
          </cell>
          <cell r="AC2282">
            <v>837.13803155109269</v>
          </cell>
          <cell r="AD2282">
            <v>147.54253881189859</v>
          </cell>
          <cell r="AE2282">
            <v>163.04282756975499</v>
          </cell>
          <cell r="AF2282">
            <v>170.5886014822</v>
          </cell>
          <cell r="AG2282">
            <v>165.20154625209736</v>
          </cell>
          <cell r="AH2282">
            <v>160.64616376698683</v>
          </cell>
        </row>
        <row r="2283">
          <cell r="B2283">
            <v>11989</v>
          </cell>
          <cell r="C2283" t="str">
            <v>MT</v>
          </cell>
          <cell r="D2283" t="str">
            <v>Cooperative</v>
          </cell>
          <cell r="E2283">
            <v>3.4666749689850902E-2</v>
          </cell>
          <cell r="F2283">
            <v>0</v>
          </cell>
          <cell r="G2283">
            <v>0</v>
          </cell>
          <cell r="H2283">
            <v>3962.0774405323677</v>
          </cell>
          <cell r="I2283">
            <v>11.608880937499999</v>
          </cell>
          <cell r="J2283">
            <v>0</v>
          </cell>
          <cell r="K2283">
            <v>0</v>
          </cell>
          <cell r="L2283">
            <v>0</v>
          </cell>
          <cell r="M2283">
            <v>0</v>
          </cell>
          <cell r="N2283">
            <v>2.8419035409061152E-2</v>
          </cell>
          <cell r="O2283">
            <v>8579.4857915164193</v>
          </cell>
          <cell r="P2283">
            <v>23949.87633184989</v>
          </cell>
          <cell r="Q2283">
            <v>37937.492245093868</v>
          </cell>
          <cell r="R2283">
            <v>46691.156873090491</v>
          </cell>
          <cell r="S2283">
            <v>110011.18932516499</v>
          </cell>
          <cell r="T2283">
            <v>1466.2467834427946</v>
          </cell>
          <cell r="U2283">
            <v>1548.8996986627405</v>
          </cell>
          <cell r="V2283">
            <v>1574.2847448797454</v>
          </cell>
          <cell r="W2283">
            <v>1570.6865929552225</v>
          </cell>
          <cell r="X2283">
            <v>1732.2168868702663</v>
          </cell>
          <cell r="Y2283">
            <v>621.38499983104941</v>
          </cell>
          <cell r="Z2283">
            <v>670.5363805144209</v>
          </cell>
          <cell r="AA2283">
            <v>708.43228305201626</v>
          </cell>
          <cell r="AB2283">
            <v>701.9790841899802</v>
          </cell>
          <cell r="AC2283">
            <v>837.13803155109269</v>
          </cell>
          <cell r="AD2283">
            <v>147.54253881189859</v>
          </cell>
          <cell r="AE2283">
            <v>163.04282756975499</v>
          </cell>
          <cell r="AF2283">
            <v>170.5886014822</v>
          </cell>
          <cell r="AG2283">
            <v>165.20154625209736</v>
          </cell>
          <cell r="AH2283">
            <v>160.64616376698683</v>
          </cell>
        </row>
        <row r="2284">
          <cell r="B2284">
            <v>12463</v>
          </cell>
          <cell r="C2284" t="str">
            <v>MT</v>
          </cell>
          <cell r="D2284" t="str">
            <v>Cooperative</v>
          </cell>
          <cell r="E2284">
            <v>3.4666749689850902E-2</v>
          </cell>
          <cell r="F2284">
            <v>0</v>
          </cell>
          <cell r="G2284">
            <v>0</v>
          </cell>
          <cell r="H2284">
            <v>3962.0774405323677</v>
          </cell>
          <cell r="I2284">
            <v>11.608880937499999</v>
          </cell>
          <cell r="J2284">
            <v>0</v>
          </cell>
          <cell r="K2284">
            <v>0</v>
          </cell>
          <cell r="L2284">
            <v>0</v>
          </cell>
          <cell r="M2284">
            <v>0</v>
          </cell>
          <cell r="N2284">
            <v>2.8419035409061152E-2</v>
          </cell>
          <cell r="O2284">
            <v>8579.4857915164193</v>
          </cell>
          <cell r="P2284">
            <v>23949.87633184989</v>
          </cell>
          <cell r="Q2284">
            <v>37937.492245093868</v>
          </cell>
          <cell r="R2284">
            <v>46691.156873090491</v>
          </cell>
          <cell r="S2284">
            <v>110011.18932516499</v>
          </cell>
          <cell r="T2284">
            <v>1466.2467834427946</v>
          </cell>
          <cell r="U2284">
            <v>1548.8996986627405</v>
          </cell>
          <cell r="V2284">
            <v>1574.2847448797454</v>
          </cell>
          <cell r="W2284">
            <v>1570.6865929552225</v>
          </cell>
          <cell r="X2284">
            <v>1732.2168868702663</v>
          </cell>
          <cell r="Y2284">
            <v>621.38499983104941</v>
          </cell>
          <cell r="Z2284">
            <v>670.5363805144209</v>
          </cell>
          <cell r="AA2284">
            <v>708.43228305201626</v>
          </cell>
          <cell r="AB2284">
            <v>701.9790841899802</v>
          </cell>
          <cell r="AC2284">
            <v>837.13803155109269</v>
          </cell>
          <cell r="AD2284">
            <v>147.54253881189859</v>
          </cell>
          <cell r="AE2284">
            <v>163.04282756975499</v>
          </cell>
          <cell r="AF2284">
            <v>170.5886014822</v>
          </cell>
          <cell r="AG2284">
            <v>165.20154625209736</v>
          </cell>
          <cell r="AH2284">
            <v>160.64616376698683</v>
          </cell>
        </row>
        <row r="2285">
          <cell r="B2285">
            <v>12692</v>
          </cell>
          <cell r="C2285" t="str">
            <v>MT</v>
          </cell>
          <cell r="D2285" t="str">
            <v>Cooperative</v>
          </cell>
          <cell r="E2285">
            <v>0.1962034145932163</v>
          </cell>
          <cell r="F2285">
            <v>1</v>
          </cell>
          <cell r="G2285">
            <v>12562.984988033941</v>
          </cell>
          <cell r="H2285">
            <v>12562.984988033941</v>
          </cell>
          <cell r="I2285">
            <v>11.608880937499999</v>
          </cell>
          <cell r="J2285">
            <v>17355.899999999998</v>
          </cell>
          <cell r="K2285">
            <v>173231</v>
          </cell>
          <cell r="L2285">
            <v>13789</v>
          </cell>
          <cell r="M2285">
            <v>8.9100690344301806E-2</v>
          </cell>
          <cell r="N2285">
            <v>8.9100690344301806E-2</v>
          </cell>
          <cell r="O2285">
            <v>8579.4857915164193</v>
          </cell>
          <cell r="P2285">
            <v>23949.87633184989</v>
          </cell>
          <cell r="Q2285">
            <v>37937.492245093868</v>
          </cell>
          <cell r="R2285">
            <v>46691.156873090491</v>
          </cell>
          <cell r="S2285">
            <v>110011.18932516499</v>
          </cell>
          <cell r="T2285">
            <v>1466.2467834427946</v>
          </cell>
          <cell r="U2285">
            <v>1548.8996986627405</v>
          </cell>
          <cell r="V2285">
            <v>1574.2847448797454</v>
          </cell>
          <cell r="W2285">
            <v>1570.6865929552225</v>
          </cell>
          <cell r="X2285">
            <v>1732.2168868702663</v>
          </cell>
          <cell r="Y2285">
            <v>621.38499983104941</v>
          </cell>
          <cell r="Z2285">
            <v>670.5363805144209</v>
          </cell>
          <cell r="AA2285">
            <v>708.43228305201626</v>
          </cell>
          <cell r="AB2285">
            <v>701.9790841899802</v>
          </cell>
          <cell r="AC2285">
            <v>837.13803155109269</v>
          </cell>
          <cell r="AD2285">
            <v>147.54253881189859</v>
          </cell>
          <cell r="AE2285">
            <v>163.04282756975499</v>
          </cell>
          <cell r="AF2285">
            <v>170.5886014822</v>
          </cell>
          <cell r="AG2285">
            <v>165.20154625209736</v>
          </cell>
          <cell r="AH2285">
            <v>160.64616376698683</v>
          </cell>
        </row>
        <row r="2286">
          <cell r="B2286">
            <v>13749</v>
          </cell>
          <cell r="C2286" t="str">
            <v>MT</v>
          </cell>
          <cell r="D2286" t="str">
            <v>Cooperative</v>
          </cell>
          <cell r="E2286">
            <v>3.4666749689850902E-2</v>
          </cell>
          <cell r="F2286">
            <v>0</v>
          </cell>
          <cell r="G2286">
            <v>0</v>
          </cell>
          <cell r="H2286">
            <v>3962.0774405323677</v>
          </cell>
          <cell r="I2286">
            <v>11.608880937499999</v>
          </cell>
          <cell r="J2286">
            <v>0</v>
          </cell>
          <cell r="K2286">
            <v>0</v>
          </cell>
          <cell r="L2286">
            <v>0</v>
          </cell>
          <cell r="M2286">
            <v>0</v>
          </cell>
          <cell r="N2286">
            <v>2.8419035409061152E-2</v>
          </cell>
          <cell r="O2286">
            <v>8579.4857915164193</v>
          </cell>
          <cell r="P2286">
            <v>23949.87633184989</v>
          </cell>
          <cell r="Q2286">
            <v>37937.492245093868</v>
          </cell>
          <cell r="R2286">
            <v>46691.156873090491</v>
          </cell>
          <cell r="S2286">
            <v>110011.18932516499</v>
          </cell>
          <cell r="T2286">
            <v>1466.2467834427946</v>
          </cell>
          <cell r="U2286">
            <v>1548.8996986627405</v>
          </cell>
          <cell r="V2286">
            <v>1574.2847448797454</v>
          </cell>
          <cell r="W2286">
            <v>1570.6865929552225</v>
          </cell>
          <cell r="X2286">
            <v>1732.2168868702663</v>
          </cell>
          <cell r="Y2286">
            <v>621.38499983104941</v>
          </cell>
          <cell r="Z2286">
            <v>670.5363805144209</v>
          </cell>
          <cell r="AA2286">
            <v>708.43228305201626</v>
          </cell>
          <cell r="AB2286">
            <v>701.9790841899802</v>
          </cell>
          <cell r="AC2286">
            <v>837.13803155109269</v>
          </cell>
          <cell r="AD2286">
            <v>147.54253881189859</v>
          </cell>
          <cell r="AE2286">
            <v>163.04282756975499</v>
          </cell>
          <cell r="AF2286">
            <v>170.5886014822</v>
          </cell>
          <cell r="AG2286">
            <v>165.20154625209736</v>
          </cell>
          <cell r="AH2286">
            <v>160.64616376698683</v>
          </cell>
        </row>
        <row r="2287">
          <cell r="B2287">
            <v>14500</v>
          </cell>
          <cell r="C2287" t="str">
            <v>MT</v>
          </cell>
          <cell r="D2287" t="str">
            <v>Cooperative</v>
          </cell>
          <cell r="E2287">
            <v>3.4666749689850902E-2</v>
          </cell>
          <cell r="F2287">
            <v>0</v>
          </cell>
          <cell r="G2287">
            <v>0</v>
          </cell>
          <cell r="H2287">
            <v>3962.0774405323677</v>
          </cell>
          <cell r="I2287">
            <v>11.608880937499999</v>
          </cell>
          <cell r="J2287">
            <v>0</v>
          </cell>
          <cell r="K2287">
            <v>0</v>
          </cell>
          <cell r="L2287">
            <v>0</v>
          </cell>
          <cell r="M2287">
            <v>0</v>
          </cell>
          <cell r="N2287">
            <v>2.8419035409061152E-2</v>
          </cell>
          <cell r="O2287">
            <v>8579.4857915164193</v>
          </cell>
          <cell r="P2287">
            <v>23949.87633184989</v>
          </cell>
          <cell r="Q2287">
            <v>37937.492245093868</v>
          </cell>
          <cell r="R2287">
            <v>46691.156873090491</v>
          </cell>
          <cell r="S2287">
            <v>110011.18932516499</v>
          </cell>
          <cell r="T2287">
            <v>1466.2467834427946</v>
          </cell>
          <cell r="U2287">
            <v>1548.8996986627405</v>
          </cell>
          <cell r="V2287">
            <v>1574.2847448797454</v>
          </cell>
          <cell r="W2287">
            <v>1570.6865929552225</v>
          </cell>
          <cell r="X2287">
            <v>1732.2168868702663</v>
          </cell>
          <cell r="Y2287">
            <v>621.38499983104941</v>
          </cell>
          <cell r="Z2287">
            <v>670.5363805144209</v>
          </cell>
          <cell r="AA2287">
            <v>708.43228305201626</v>
          </cell>
          <cell r="AB2287">
            <v>701.9790841899802</v>
          </cell>
          <cell r="AC2287">
            <v>837.13803155109269</v>
          </cell>
          <cell r="AD2287">
            <v>147.54253881189859</v>
          </cell>
          <cell r="AE2287">
            <v>163.04282756975499</v>
          </cell>
          <cell r="AF2287">
            <v>170.5886014822</v>
          </cell>
          <cell r="AG2287">
            <v>165.20154625209736</v>
          </cell>
          <cell r="AH2287">
            <v>160.64616376698683</v>
          </cell>
        </row>
        <row r="2288">
          <cell r="B2288">
            <v>26916</v>
          </cell>
          <cell r="C2288" t="str">
            <v>MT</v>
          </cell>
          <cell r="D2288" t="str">
            <v>Cooperative</v>
          </cell>
          <cell r="E2288">
            <v>0.20121033836787261</v>
          </cell>
          <cell r="F2288">
            <v>0</v>
          </cell>
          <cell r="G2288">
            <v>0</v>
          </cell>
          <cell r="H2288">
            <v>3962.0774405323677</v>
          </cell>
          <cell r="I2288">
            <v>11.608880937499999</v>
          </cell>
          <cell r="J2288">
            <v>0</v>
          </cell>
          <cell r="K2288">
            <v>0</v>
          </cell>
          <cell r="L2288">
            <v>0</v>
          </cell>
          <cell r="M2288">
            <v>0</v>
          </cell>
          <cell r="N2288">
            <v>2.8419035409061152E-2</v>
          </cell>
          <cell r="O2288">
            <v>8579.4857915164193</v>
          </cell>
          <cell r="P2288">
            <v>23949.87633184989</v>
          </cell>
          <cell r="Q2288">
            <v>37937.492245093868</v>
          </cell>
          <cell r="R2288">
            <v>46691.156873090491</v>
          </cell>
          <cell r="S2288">
            <v>110011.18932516499</v>
          </cell>
          <cell r="T2288">
            <v>1466.2467834427946</v>
          </cell>
          <cell r="U2288">
            <v>1548.8996986627405</v>
          </cell>
          <cell r="V2288">
            <v>1574.2847448797454</v>
          </cell>
          <cell r="W2288">
            <v>1570.6865929552225</v>
          </cell>
          <cell r="X2288">
            <v>1732.2168868702663</v>
          </cell>
          <cell r="Y2288">
            <v>621.38499983104941</v>
          </cell>
          <cell r="Z2288">
            <v>670.5363805144209</v>
          </cell>
          <cell r="AA2288">
            <v>708.43228305201626</v>
          </cell>
          <cell r="AB2288">
            <v>701.9790841899802</v>
          </cell>
          <cell r="AC2288">
            <v>837.13803155109269</v>
          </cell>
          <cell r="AD2288">
            <v>147.54253881189859</v>
          </cell>
          <cell r="AE2288">
            <v>163.04282756975499</v>
          </cell>
          <cell r="AF2288">
            <v>170.5886014822</v>
          </cell>
          <cell r="AG2288">
            <v>165.20154625209736</v>
          </cell>
          <cell r="AH2288">
            <v>160.64616376698683</v>
          </cell>
        </row>
        <row r="2289">
          <cell r="B2289">
            <v>16759</v>
          </cell>
          <cell r="C2289" t="str">
            <v>MT</v>
          </cell>
          <cell r="D2289" t="str">
            <v>Cooperative</v>
          </cell>
          <cell r="E2289">
            <v>3.4666749689850902E-2</v>
          </cell>
          <cell r="F2289">
            <v>0</v>
          </cell>
          <cell r="G2289">
            <v>0</v>
          </cell>
          <cell r="H2289">
            <v>3962.0774405323677</v>
          </cell>
          <cell r="I2289">
            <v>11.608880937499999</v>
          </cell>
          <cell r="J2289">
            <v>0</v>
          </cell>
          <cell r="K2289">
            <v>0</v>
          </cell>
          <cell r="L2289">
            <v>0</v>
          </cell>
          <cell r="M2289">
            <v>0</v>
          </cell>
          <cell r="N2289">
            <v>2.8419035409061152E-2</v>
          </cell>
          <cell r="O2289">
            <v>8579.4857915164193</v>
          </cell>
          <cell r="P2289">
            <v>23949.87633184989</v>
          </cell>
          <cell r="Q2289">
            <v>37937.492245093868</v>
          </cell>
          <cell r="R2289">
            <v>46691.156873090491</v>
          </cell>
          <cell r="S2289">
            <v>110011.18932516499</v>
          </cell>
          <cell r="T2289">
            <v>1466.2467834427946</v>
          </cell>
          <cell r="U2289">
            <v>1548.8996986627405</v>
          </cell>
          <cell r="V2289">
            <v>1574.2847448797454</v>
          </cell>
          <cell r="W2289">
            <v>1570.6865929552225</v>
          </cell>
          <cell r="X2289">
            <v>1732.2168868702663</v>
          </cell>
          <cell r="Y2289">
            <v>621.38499983104941</v>
          </cell>
          <cell r="Z2289">
            <v>670.5363805144209</v>
          </cell>
          <cell r="AA2289">
            <v>708.43228305201626</v>
          </cell>
          <cell r="AB2289">
            <v>701.9790841899802</v>
          </cell>
          <cell r="AC2289">
            <v>837.13803155109269</v>
          </cell>
          <cell r="AD2289">
            <v>147.54253881189859</v>
          </cell>
          <cell r="AE2289">
            <v>163.04282756975499</v>
          </cell>
          <cell r="AF2289">
            <v>170.5886014822</v>
          </cell>
          <cell r="AG2289">
            <v>165.20154625209736</v>
          </cell>
          <cell r="AH2289">
            <v>160.64616376698683</v>
          </cell>
        </row>
        <row r="2290">
          <cell r="B2290">
            <v>17593</v>
          </cell>
          <cell r="C2290" t="str">
            <v>MT</v>
          </cell>
          <cell r="D2290" t="str">
            <v>Cooperative</v>
          </cell>
          <cell r="E2290">
            <v>3.4666749689850902E-2</v>
          </cell>
          <cell r="F2290">
            <v>0</v>
          </cell>
          <cell r="G2290">
            <v>0</v>
          </cell>
          <cell r="H2290">
            <v>3962.0774405323677</v>
          </cell>
          <cell r="I2290">
            <v>11.608880937499999</v>
          </cell>
          <cell r="J2290">
            <v>0</v>
          </cell>
          <cell r="K2290">
            <v>0</v>
          </cell>
          <cell r="L2290">
            <v>0</v>
          </cell>
          <cell r="M2290">
            <v>0</v>
          </cell>
          <cell r="N2290">
            <v>2.8419035409061152E-2</v>
          </cell>
          <cell r="O2290">
            <v>8579.4857915164193</v>
          </cell>
          <cell r="P2290">
            <v>23949.87633184989</v>
          </cell>
          <cell r="Q2290">
            <v>37937.492245093868</v>
          </cell>
          <cell r="R2290">
            <v>46691.156873090491</v>
          </cell>
          <cell r="S2290">
            <v>110011.18932516499</v>
          </cell>
          <cell r="T2290">
            <v>1466.2467834427946</v>
          </cell>
          <cell r="U2290">
            <v>1548.8996986627405</v>
          </cell>
          <cell r="V2290">
            <v>1574.2847448797454</v>
          </cell>
          <cell r="W2290">
            <v>1570.6865929552225</v>
          </cell>
          <cell r="X2290">
            <v>1732.2168868702663</v>
          </cell>
          <cell r="Y2290">
            <v>621.38499983104941</v>
          </cell>
          <cell r="Z2290">
            <v>670.5363805144209</v>
          </cell>
          <cell r="AA2290">
            <v>708.43228305201626</v>
          </cell>
          <cell r="AB2290">
            <v>701.9790841899802</v>
          </cell>
          <cell r="AC2290">
            <v>837.13803155109269</v>
          </cell>
          <cell r="AD2290">
            <v>147.54253881189859</v>
          </cell>
          <cell r="AE2290">
            <v>163.04282756975499</v>
          </cell>
          <cell r="AF2290">
            <v>170.5886014822</v>
          </cell>
          <cell r="AG2290">
            <v>165.20154625209736</v>
          </cell>
          <cell r="AH2290">
            <v>160.64616376698683</v>
          </cell>
        </row>
        <row r="2291">
          <cell r="B2291">
            <v>18401</v>
          </cell>
          <cell r="C2291" t="str">
            <v>MT</v>
          </cell>
          <cell r="D2291" t="str">
            <v>Cooperative</v>
          </cell>
          <cell r="E2291">
            <v>3.4666749689850902E-2</v>
          </cell>
          <cell r="F2291">
            <v>0</v>
          </cell>
          <cell r="G2291">
            <v>0</v>
          </cell>
          <cell r="H2291">
            <v>3962.0774405323677</v>
          </cell>
          <cell r="I2291">
            <v>11.608880937499999</v>
          </cell>
          <cell r="J2291">
            <v>0</v>
          </cell>
          <cell r="K2291">
            <v>0</v>
          </cell>
          <cell r="L2291">
            <v>0</v>
          </cell>
          <cell r="M2291">
            <v>0</v>
          </cell>
          <cell r="N2291">
            <v>2.8419035409061152E-2</v>
          </cell>
          <cell r="O2291">
            <v>8579.4857915164193</v>
          </cell>
          <cell r="P2291">
            <v>23949.87633184989</v>
          </cell>
          <cell r="Q2291">
            <v>37937.492245093868</v>
          </cell>
          <cell r="R2291">
            <v>46691.156873090491</v>
          </cell>
          <cell r="S2291">
            <v>110011.18932516499</v>
          </cell>
          <cell r="T2291">
            <v>1466.2467834427946</v>
          </cell>
          <cell r="U2291">
            <v>1548.8996986627405</v>
          </cell>
          <cell r="V2291">
            <v>1574.2847448797454</v>
          </cell>
          <cell r="W2291">
            <v>1570.6865929552225</v>
          </cell>
          <cell r="X2291">
            <v>1732.2168868702663</v>
          </cell>
          <cell r="Y2291">
            <v>621.38499983104941</v>
          </cell>
          <cell r="Z2291">
            <v>670.5363805144209</v>
          </cell>
          <cell r="AA2291">
            <v>708.43228305201626</v>
          </cell>
          <cell r="AB2291">
            <v>701.9790841899802</v>
          </cell>
          <cell r="AC2291">
            <v>837.13803155109269</v>
          </cell>
          <cell r="AD2291">
            <v>147.54253881189859</v>
          </cell>
          <cell r="AE2291">
            <v>163.04282756975499</v>
          </cell>
          <cell r="AF2291">
            <v>170.5886014822</v>
          </cell>
          <cell r="AG2291">
            <v>165.20154625209736</v>
          </cell>
          <cell r="AH2291">
            <v>160.64616376698683</v>
          </cell>
        </row>
        <row r="2292">
          <cell r="B2292">
            <v>19022</v>
          </cell>
          <cell r="C2292" t="str">
            <v>MT</v>
          </cell>
          <cell r="D2292" t="str">
            <v>Cooperative</v>
          </cell>
          <cell r="E2292">
            <v>3.4666749689850902E-2</v>
          </cell>
          <cell r="F2292">
            <v>0</v>
          </cell>
          <cell r="G2292">
            <v>0</v>
          </cell>
          <cell r="H2292">
            <v>3962.0774405323677</v>
          </cell>
          <cell r="I2292">
            <v>11.608880937499999</v>
          </cell>
          <cell r="J2292">
            <v>0</v>
          </cell>
          <cell r="K2292">
            <v>0</v>
          </cell>
          <cell r="L2292">
            <v>0</v>
          </cell>
          <cell r="M2292">
            <v>0</v>
          </cell>
          <cell r="N2292">
            <v>2.8419035409061152E-2</v>
          </cell>
          <cell r="O2292">
            <v>8579.4857915164193</v>
          </cell>
          <cell r="P2292">
            <v>23949.87633184989</v>
          </cell>
          <cell r="Q2292">
            <v>37937.492245093868</v>
          </cell>
          <cell r="R2292">
            <v>46691.156873090491</v>
          </cell>
          <cell r="S2292">
            <v>110011.18932516499</v>
          </cell>
          <cell r="T2292">
            <v>1466.2467834427946</v>
          </cell>
          <cell r="U2292">
            <v>1548.8996986627405</v>
          </cell>
          <cell r="V2292">
            <v>1574.2847448797454</v>
          </cell>
          <cell r="W2292">
            <v>1570.6865929552225</v>
          </cell>
          <cell r="X2292">
            <v>1732.2168868702663</v>
          </cell>
          <cell r="Y2292">
            <v>621.38499983104941</v>
          </cell>
          <cell r="Z2292">
            <v>670.5363805144209</v>
          </cell>
          <cell r="AA2292">
            <v>708.43228305201626</v>
          </cell>
          <cell r="AB2292">
            <v>701.9790841899802</v>
          </cell>
          <cell r="AC2292">
            <v>837.13803155109269</v>
          </cell>
          <cell r="AD2292">
            <v>147.54253881189859</v>
          </cell>
          <cell r="AE2292">
            <v>163.04282756975499</v>
          </cell>
          <cell r="AF2292">
            <v>170.5886014822</v>
          </cell>
          <cell r="AG2292">
            <v>165.20154625209736</v>
          </cell>
          <cell r="AH2292">
            <v>160.64616376698683</v>
          </cell>
        </row>
        <row r="2293">
          <cell r="B2293">
            <v>19389</v>
          </cell>
          <cell r="C2293" t="str">
            <v>MT</v>
          </cell>
          <cell r="D2293" t="str">
            <v>Cooperative</v>
          </cell>
          <cell r="E2293">
            <v>3.4666749689850902E-2</v>
          </cell>
          <cell r="F2293">
            <v>0</v>
          </cell>
          <cell r="G2293">
            <v>0</v>
          </cell>
          <cell r="H2293">
            <v>3962.0774405323677</v>
          </cell>
          <cell r="I2293">
            <v>11.608880937499999</v>
          </cell>
          <cell r="J2293">
            <v>0</v>
          </cell>
          <cell r="K2293">
            <v>0</v>
          </cell>
          <cell r="L2293">
            <v>0</v>
          </cell>
          <cell r="M2293">
            <v>0</v>
          </cell>
          <cell r="N2293">
            <v>2.8419035409061152E-2</v>
          </cell>
          <cell r="O2293">
            <v>8579.4857915164193</v>
          </cell>
          <cell r="P2293">
            <v>23949.87633184989</v>
          </cell>
          <cell r="Q2293">
            <v>37937.492245093868</v>
          </cell>
          <cell r="R2293">
            <v>46691.156873090491</v>
          </cell>
          <cell r="S2293">
            <v>110011.18932516499</v>
          </cell>
          <cell r="T2293">
            <v>1466.2467834427946</v>
          </cell>
          <cell r="U2293">
            <v>1548.8996986627405</v>
          </cell>
          <cell r="V2293">
            <v>1574.2847448797454</v>
          </cell>
          <cell r="W2293">
            <v>1570.6865929552225</v>
          </cell>
          <cell r="X2293">
            <v>1732.2168868702663</v>
          </cell>
          <cell r="Y2293">
            <v>621.38499983104941</v>
          </cell>
          <cell r="Z2293">
            <v>670.5363805144209</v>
          </cell>
          <cell r="AA2293">
            <v>708.43228305201626</v>
          </cell>
          <cell r="AB2293">
            <v>701.9790841899802</v>
          </cell>
          <cell r="AC2293">
            <v>837.13803155109269</v>
          </cell>
          <cell r="AD2293">
            <v>147.54253881189859</v>
          </cell>
          <cell r="AE2293">
            <v>163.04282756975499</v>
          </cell>
          <cell r="AF2293">
            <v>170.5886014822</v>
          </cell>
          <cell r="AG2293">
            <v>165.20154625209736</v>
          </cell>
          <cell r="AH2293">
            <v>160.64616376698683</v>
          </cell>
        </row>
        <row r="2294">
          <cell r="B2294">
            <v>23586</v>
          </cell>
          <cell r="C2294" t="str">
            <v>MT</v>
          </cell>
          <cell r="D2294" t="str">
            <v>Cooperative</v>
          </cell>
          <cell r="E2294">
            <v>3.4666749689850902E-2</v>
          </cell>
          <cell r="F2294">
            <v>0</v>
          </cell>
          <cell r="G2294">
            <v>0</v>
          </cell>
          <cell r="H2294">
            <v>3962.0774405323677</v>
          </cell>
          <cell r="I2294">
            <v>11.608880937499999</v>
          </cell>
          <cell r="J2294">
            <v>0</v>
          </cell>
          <cell r="K2294">
            <v>0</v>
          </cell>
          <cell r="L2294">
            <v>0</v>
          </cell>
          <cell r="M2294">
            <v>0</v>
          </cell>
          <cell r="N2294">
            <v>2.8419035409061152E-2</v>
          </cell>
          <cell r="O2294">
            <v>8579.4857915164193</v>
          </cell>
          <cell r="P2294">
            <v>23949.87633184989</v>
          </cell>
          <cell r="Q2294">
            <v>37937.492245093868</v>
          </cell>
          <cell r="R2294">
            <v>46691.156873090491</v>
          </cell>
          <cell r="S2294">
            <v>110011.18932516499</v>
          </cell>
          <cell r="T2294">
            <v>1466.2467834427946</v>
          </cell>
          <cell r="U2294">
            <v>1548.8996986627405</v>
          </cell>
          <cell r="V2294">
            <v>1574.2847448797454</v>
          </cell>
          <cell r="W2294">
            <v>1570.6865929552225</v>
          </cell>
          <cell r="X2294">
            <v>1732.2168868702663</v>
          </cell>
          <cell r="Y2294">
            <v>621.38499983104941</v>
          </cell>
          <cell r="Z2294">
            <v>670.5363805144209</v>
          </cell>
          <cell r="AA2294">
            <v>708.43228305201626</v>
          </cell>
          <cell r="AB2294">
            <v>701.9790841899802</v>
          </cell>
          <cell r="AC2294">
            <v>837.13803155109269</v>
          </cell>
          <cell r="AD2294">
            <v>147.54253881189859</v>
          </cell>
          <cell r="AE2294">
            <v>163.04282756975499</v>
          </cell>
          <cell r="AF2294">
            <v>170.5886014822</v>
          </cell>
          <cell r="AG2294">
            <v>165.20154625209736</v>
          </cell>
          <cell r="AH2294">
            <v>160.64616376698683</v>
          </cell>
        </row>
        <row r="2295">
          <cell r="B2295">
            <v>20997</v>
          </cell>
          <cell r="C2295" t="str">
            <v>MT</v>
          </cell>
          <cell r="D2295" t="str">
            <v>Cooperative</v>
          </cell>
          <cell r="E2295">
            <v>3.4666749689850902E-2</v>
          </cell>
          <cell r="F2295">
            <v>1</v>
          </cell>
          <cell r="G2295">
            <v>11369.465569330139</v>
          </cell>
          <cell r="H2295">
            <v>11369.465569330139</v>
          </cell>
          <cell r="I2295">
            <v>11.608880937499999</v>
          </cell>
          <cell r="J2295">
            <v>27276</v>
          </cell>
          <cell r="K2295">
            <v>218271</v>
          </cell>
          <cell r="L2295">
            <v>19198</v>
          </cell>
          <cell r="M2295">
            <v>0.11271122799246121</v>
          </cell>
          <cell r="N2295">
            <v>0.11271122799246121</v>
          </cell>
          <cell r="O2295">
            <v>8579.4857915164193</v>
          </cell>
          <cell r="P2295">
            <v>23949.87633184989</v>
          </cell>
          <cell r="Q2295">
            <v>37937.492245093868</v>
          </cell>
          <cell r="R2295">
            <v>46691.156873090491</v>
          </cell>
          <cell r="S2295">
            <v>110011.18932516499</v>
          </cell>
          <cell r="T2295">
            <v>1466.2467834427946</v>
          </cell>
          <cell r="U2295">
            <v>1548.8996986627405</v>
          </cell>
          <cell r="V2295">
            <v>1574.2847448797454</v>
          </cell>
          <cell r="W2295">
            <v>1570.6865929552225</v>
          </cell>
          <cell r="X2295">
            <v>1732.2168868702663</v>
          </cell>
          <cell r="Y2295">
            <v>621.38499983104941</v>
          </cell>
          <cell r="Z2295">
            <v>670.5363805144209</v>
          </cell>
          <cell r="AA2295">
            <v>708.43228305201626</v>
          </cell>
          <cell r="AB2295">
            <v>701.9790841899802</v>
          </cell>
          <cell r="AC2295">
            <v>837.13803155109269</v>
          </cell>
          <cell r="AD2295">
            <v>147.54253881189859</v>
          </cell>
          <cell r="AE2295">
            <v>163.04282756975499</v>
          </cell>
          <cell r="AF2295">
            <v>170.5886014822</v>
          </cell>
          <cell r="AG2295">
            <v>165.20154625209736</v>
          </cell>
          <cell r="AH2295">
            <v>160.64616376698683</v>
          </cell>
        </row>
        <row r="2296">
          <cell r="B2296">
            <v>1675</v>
          </cell>
          <cell r="C2296" t="str">
            <v>MT</v>
          </cell>
          <cell r="D2296" t="str">
            <v>Cooperative</v>
          </cell>
          <cell r="E2296">
            <v>3.4666749689850902E-2</v>
          </cell>
          <cell r="F2296">
            <v>0</v>
          </cell>
          <cell r="G2296">
            <v>0</v>
          </cell>
          <cell r="H2296">
            <v>3962.0774405323677</v>
          </cell>
          <cell r="I2296">
            <v>11.608880937499999</v>
          </cell>
          <cell r="J2296">
            <v>0</v>
          </cell>
          <cell r="K2296">
            <v>0</v>
          </cell>
          <cell r="L2296">
            <v>0</v>
          </cell>
          <cell r="M2296">
            <v>0</v>
          </cell>
          <cell r="N2296">
            <v>2.8419035409061152E-2</v>
          </cell>
          <cell r="O2296">
            <v>8579.4857915164193</v>
          </cell>
          <cell r="P2296">
            <v>23949.87633184989</v>
          </cell>
          <cell r="Q2296">
            <v>37937.492245093868</v>
          </cell>
          <cell r="R2296">
            <v>46691.156873090491</v>
          </cell>
          <cell r="S2296">
            <v>110011.18932516499</v>
          </cell>
          <cell r="T2296">
            <v>1466.2467834427946</v>
          </cell>
          <cell r="U2296">
            <v>1548.8996986627405</v>
          </cell>
          <cell r="V2296">
            <v>1574.2847448797454</v>
          </cell>
          <cell r="W2296">
            <v>1570.6865929552225</v>
          </cell>
          <cell r="X2296">
            <v>1732.2168868702663</v>
          </cell>
          <cell r="Y2296">
            <v>621.38499983104941</v>
          </cell>
          <cell r="Z2296">
            <v>670.5363805144209</v>
          </cell>
          <cell r="AA2296">
            <v>708.43228305201626</v>
          </cell>
          <cell r="AB2296">
            <v>701.9790841899802</v>
          </cell>
          <cell r="AC2296">
            <v>837.13803155109269</v>
          </cell>
          <cell r="AD2296">
            <v>147.54253881189859</v>
          </cell>
          <cell r="AE2296">
            <v>163.04282756975499</v>
          </cell>
          <cell r="AF2296">
            <v>170.5886014822</v>
          </cell>
          <cell r="AG2296">
            <v>165.20154625209736</v>
          </cell>
          <cell r="AH2296">
            <v>160.64616376698683</v>
          </cell>
        </row>
        <row r="2297">
          <cell r="B2297">
            <v>6169</v>
          </cell>
          <cell r="C2297" t="str">
            <v>MT</v>
          </cell>
          <cell r="D2297" t="str">
            <v>Cooperative</v>
          </cell>
          <cell r="E2297">
            <v>3.4666749689850902E-2</v>
          </cell>
          <cell r="F2297">
            <v>1</v>
          </cell>
          <cell r="G2297">
            <v>13556.223002159828</v>
          </cell>
          <cell r="H2297">
            <v>13556.223002159828</v>
          </cell>
          <cell r="I2297">
            <v>11.608880937499999</v>
          </cell>
          <cell r="J2297">
            <v>20918</v>
          </cell>
          <cell r="K2297">
            <v>200849</v>
          </cell>
          <cell r="L2297">
            <v>14816</v>
          </cell>
          <cell r="M2297">
            <v>9.38716839036291E-2</v>
          </cell>
          <cell r="N2297">
            <v>9.38716839036291E-2</v>
          </cell>
          <cell r="O2297">
            <v>8579.4857915164193</v>
          </cell>
          <cell r="P2297">
            <v>23949.87633184989</v>
          </cell>
          <cell r="Q2297">
            <v>37937.492245093868</v>
          </cell>
          <cell r="R2297">
            <v>46691.156873090491</v>
          </cell>
          <cell r="S2297">
            <v>110011.18932516499</v>
          </cell>
          <cell r="T2297">
            <v>1466.2467834427946</v>
          </cell>
          <cell r="U2297">
            <v>1548.8996986627405</v>
          </cell>
          <cell r="V2297">
            <v>1574.2847448797454</v>
          </cell>
          <cell r="W2297">
            <v>1570.6865929552225</v>
          </cell>
          <cell r="X2297">
            <v>1732.2168868702663</v>
          </cell>
          <cell r="Y2297">
            <v>621.38499983104941</v>
          </cell>
          <cell r="Z2297">
            <v>670.5363805144209</v>
          </cell>
          <cell r="AA2297">
            <v>708.43228305201626</v>
          </cell>
          <cell r="AB2297">
            <v>701.9790841899802</v>
          </cell>
          <cell r="AC2297">
            <v>837.13803155109269</v>
          </cell>
          <cell r="AD2297">
            <v>147.54253881189859</v>
          </cell>
          <cell r="AE2297">
            <v>163.04282756975499</v>
          </cell>
          <cell r="AF2297">
            <v>170.5886014822</v>
          </cell>
          <cell r="AG2297">
            <v>165.20154625209736</v>
          </cell>
          <cell r="AH2297">
            <v>160.64616376698683</v>
          </cell>
        </row>
        <row r="2298">
          <cell r="B2298">
            <v>7484</v>
          </cell>
          <cell r="C2298" t="str">
            <v>MT</v>
          </cell>
          <cell r="D2298" t="str">
            <v>Cooperative</v>
          </cell>
          <cell r="E2298">
            <v>3.4666749689850902E-2</v>
          </cell>
          <cell r="F2298">
            <v>0</v>
          </cell>
          <cell r="G2298">
            <v>0</v>
          </cell>
          <cell r="H2298">
            <v>3962.0774405323677</v>
          </cell>
          <cell r="I2298">
            <v>11.608880937499999</v>
          </cell>
          <cell r="J2298">
            <v>0</v>
          </cell>
          <cell r="K2298">
            <v>0</v>
          </cell>
          <cell r="L2298">
            <v>0</v>
          </cell>
          <cell r="M2298">
            <v>0</v>
          </cell>
          <cell r="N2298">
            <v>2.8419035409061152E-2</v>
          </cell>
          <cell r="O2298">
            <v>8579.4857915164193</v>
          </cell>
          <cell r="P2298">
            <v>23949.87633184989</v>
          </cell>
          <cell r="Q2298">
            <v>37937.492245093868</v>
          </cell>
          <cell r="R2298">
            <v>46691.156873090491</v>
          </cell>
          <cell r="S2298">
            <v>110011.18932516499</v>
          </cell>
          <cell r="T2298">
            <v>1466.2467834427946</v>
          </cell>
          <cell r="U2298">
            <v>1548.8996986627405</v>
          </cell>
          <cell r="V2298">
            <v>1574.2847448797454</v>
          </cell>
          <cell r="W2298">
            <v>1570.6865929552225</v>
          </cell>
          <cell r="X2298">
            <v>1732.2168868702663</v>
          </cell>
          <cell r="Y2298">
            <v>621.38499983104941</v>
          </cell>
          <cell r="Z2298">
            <v>670.5363805144209</v>
          </cell>
          <cell r="AA2298">
            <v>708.43228305201626</v>
          </cell>
          <cell r="AB2298">
            <v>701.9790841899802</v>
          </cell>
          <cell r="AC2298">
            <v>837.13803155109269</v>
          </cell>
          <cell r="AD2298">
            <v>147.54253881189859</v>
          </cell>
          <cell r="AE2298">
            <v>163.04282756975499</v>
          </cell>
          <cell r="AF2298">
            <v>170.5886014822</v>
          </cell>
          <cell r="AG2298">
            <v>165.20154625209736</v>
          </cell>
          <cell r="AH2298">
            <v>160.64616376698683</v>
          </cell>
        </row>
        <row r="2299">
          <cell r="B2299">
            <v>12087</v>
          </cell>
          <cell r="C2299" t="str">
            <v>MT</v>
          </cell>
          <cell r="D2299" t="str">
            <v>Cooperative</v>
          </cell>
          <cell r="E2299">
            <v>3.4666749689850902E-2</v>
          </cell>
          <cell r="F2299">
            <v>1</v>
          </cell>
          <cell r="G2299">
            <v>20334.150018846587</v>
          </cell>
          <cell r="H2299">
            <v>20334.150018846587</v>
          </cell>
          <cell r="I2299">
            <v>11.608880937499999</v>
          </cell>
          <cell r="J2299">
            <v>8380.2999999999993</v>
          </cell>
          <cell r="K2299">
            <v>107893</v>
          </cell>
          <cell r="L2299">
            <v>5306</v>
          </cell>
          <cell r="M2299">
            <v>7.0821455821485163E-2</v>
          </cell>
          <cell r="N2299">
            <v>7.0821455821485163E-2</v>
          </cell>
          <cell r="O2299">
            <v>8579.4857915164193</v>
          </cell>
          <cell r="P2299">
            <v>23949.87633184989</v>
          </cell>
          <cell r="Q2299">
            <v>37937.492245093868</v>
          </cell>
          <cell r="R2299">
            <v>46691.156873090491</v>
          </cell>
          <cell r="S2299">
            <v>110011.18932516499</v>
          </cell>
          <cell r="T2299">
            <v>1466.2467834427946</v>
          </cell>
          <cell r="U2299">
            <v>1548.8996986627405</v>
          </cell>
          <cell r="V2299">
            <v>1574.2847448797454</v>
          </cell>
          <cell r="W2299">
            <v>1570.6865929552225</v>
          </cell>
          <cell r="X2299">
            <v>1732.2168868702663</v>
          </cell>
          <cell r="Y2299">
            <v>621.38499983104941</v>
          </cell>
          <cell r="Z2299">
            <v>670.5363805144209</v>
          </cell>
          <cell r="AA2299">
            <v>708.43228305201626</v>
          </cell>
          <cell r="AB2299">
            <v>701.9790841899802</v>
          </cell>
          <cell r="AC2299">
            <v>837.13803155109269</v>
          </cell>
          <cell r="AD2299">
            <v>147.54253881189859</v>
          </cell>
          <cell r="AE2299">
            <v>163.04282756975499</v>
          </cell>
          <cell r="AF2299">
            <v>170.5886014822</v>
          </cell>
          <cell r="AG2299">
            <v>165.20154625209736</v>
          </cell>
          <cell r="AH2299">
            <v>160.64616376698683</v>
          </cell>
        </row>
        <row r="2300">
          <cell r="B2300">
            <v>13758</v>
          </cell>
          <cell r="C2300" t="str">
            <v>MT</v>
          </cell>
          <cell r="D2300" t="str">
            <v>Cooperative</v>
          </cell>
          <cell r="E2300">
            <v>0.18043408266011005</v>
          </cell>
          <cell r="F2300">
            <v>1</v>
          </cell>
          <cell r="G2300">
            <v>11895.417269657501</v>
          </cell>
          <cell r="H2300">
            <v>11895.417269657501</v>
          </cell>
          <cell r="I2300">
            <v>11.608880937499999</v>
          </cell>
          <cell r="J2300">
            <v>28601</v>
          </cell>
          <cell r="K2300">
            <v>246592</v>
          </cell>
          <cell r="L2300">
            <v>20730</v>
          </cell>
          <cell r="M2300">
            <v>0.10427416452272377</v>
          </cell>
          <cell r="N2300">
            <v>0.10427416452272377</v>
          </cell>
          <cell r="O2300">
            <v>8579.4857915164193</v>
          </cell>
          <cell r="P2300">
            <v>23949.87633184989</v>
          </cell>
          <cell r="Q2300">
            <v>37937.492245093868</v>
          </cell>
          <cell r="R2300">
            <v>46691.156873090491</v>
          </cell>
          <cell r="S2300">
            <v>110011.18932516499</v>
          </cell>
          <cell r="T2300">
            <v>1466.2467834427946</v>
          </cell>
          <cell r="U2300">
            <v>1548.8996986627405</v>
          </cell>
          <cell r="V2300">
            <v>1574.2847448797454</v>
          </cell>
          <cell r="W2300">
            <v>1570.6865929552225</v>
          </cell>
          <cell r="X2300">
            <v>1732.2168868702663</v>
          </cell>
          <cell r="Y2300">
            <v>621.38499983104941</v>
          </cell>
          <cell r="Z2300">
            <v>670.5363805144209</v>
          </cell>
          <cell r="AA2300">
            <v>708.43228305201626</v>
          </cell>
          <cell r="AB2300">
            <v>701.9790841899802</v>
          </cell>
          <cell r="AC2300">
            <v>837.13803155109269</v>
          </cell>
          <cell r="AD2300">
            <v>147.54253881189859</v>
          </cell>
          <cell r="AE2300">
            <v>163.04282756975499</v>
          </cell>
          <cell r="AF2300">
            <v>170.5886014822</v>
          </cell>
          <cell r="AG2300">
            <v>165.20154625209736</v>
          </cell>
          <cell r="AH2300">
            <v>160.64616376698683</v>
          </cell>
        </row>
        <row r="2301">
          <cell r="B2301">
            <v>19156</v>
          </cell>
          <cell r="C2301" t="str">
            <v>MT</v>
          </cell>
          <cell r="D2301" t="str">
            <v>Cooperative</v>
          </cell>
          <cell r="E2301">
            <v>3.4666749689850902E-2</v>
          </cell>
          <cell r="F2301">
            <v>1</v>
          </cell>
          <cell r="G2301">
            <v>13998.373243102551</v>
          </cell>
          <cell r="H2301">
            <v>13998.373243102551</v>
          </cell>
          <cell r="I2301">
            <v>11.608880937499999</v>
          </cell>
          <cell r="J2301">
            <v>24649.3</v>
          </cell>
          <cell r="K2301">
            <v>215127</v>
          </cell>
          <cell r="L2301">
            <v>15368</v>
          </cell>
          <cell r="M2301">
            <v>0.10462859898120645</v>
          </cell>
          <cell r="N2301">
            <v>0.10462859898120645</v>
          </cell>
          <cell r="O2301">
            <v>8579.4857915164193</v>
          </cell>
          <cell r="P2301">
            <v>23949.87633184989</v>
          </cell>
          <cell r="Q2301">
            <v>37937.492245093868</v>
          </cell>
          <cell r="R2301">
            <v>46691.156873090491</v>
          </cell>
          <cell r="S2301">
            <v>110011.18932516499</v>
          </cell>
          <cell r="T2301">
            <v>1466.2467834427946</v>
          </cell>
          <cell r="U2301">
            <v>1548.8996986627405</v>
          </cell>
          <cell r="V2301">
            <v>1574.2847448797454</v>
          </cell>
          <cell r="W2301">
            <v>1570.6865929552225</v>
          </cell>
          <cell r="X2301">
            <v>1732.2168868702663</v>
          </cell>
          <cell r="Y2301">
            <v>621.38499983104941</v>
          </cell>
          <cell r="Z2301">
            <v>670.5363805144209</v>
          </cell>
          <cell r="AA2301">
            <v>708.43228305201626</v>
          </cell>
          <cell r="AB2301">
            <v>701.9790841899802</v>
          </cell>
          <cell r="AC2301">
            <v>837.13803155109269</v>
          </cell>
          <cell r="AD2301">
            <v>147.54253881189859</v>
          </cell>
          <cell r="AE2301">
            <v>163.04282756975499</v>
          </cell>
          <cell r="AF2301">
            <v>170.5886014822</v>
          </cell>
          <cell r="AG2301">
            <v>165.20154625209736</v>
          </cell>
          <cell r="AH2301">
            <v>160.64616376698683</v>
          </cell>
        </row>
        <row r="2302">
          <cell r="B2302">
            <v>19603</v>
          </cell>
          <cell r="C2302" t="str">
            <v>MT</v>
          </cell>
          <cell r="D2302" t="str">
            <v>Federal</v>
          </cell>
          <cell r="E2302">
            <v>3.4666749689850902E-2</v>
          </cell>
          <cell r="F2302">
            <v>1</v>
          </cell>
          <cell r="G2302">
            <v>15569.708994708995</v>
          </cell>
          <cell r="H2302">
            <v>15569.708994708995</v>
          </cell>
          <cell r="I2302">
            <v>11.608880937499999</v>
          </cell>
          <cell r="J2302">
            <v>16220</v>
          </cell>
          <cell r="K2302">
            <v>235414</v>
          </cell>
          <cell r="L2302">
            <v>15120</v>
          </cell>
          <cell r="M2302">
            <v>5.9952613874705837E-2</v>
          </cell>
          <cell r="N2302">
            <v>5.9952613874705837E-2</v>
          </cell>
          <cell r="O2302">
            <v>8579.4857915164193</v>
          </cell>
          <cell r="P2302">
            <v>23949.87633184989</v>
          </cell>
          <cell r="Q2302">
            <v>37937.492245093868</v>
          </cell>
          <cell r="R2302">
            <v>46691.156873090491</v>
          </cell>
          <cell r="S2302">
            <v>110011.18932516499</v>
          </cell>
          <cell r="T2302">
            <v>1466.2467834427946</v>
          </cell>
          <cell r="U2302">
            <v>1548.8996986627405</v>
          </cell>
          <cell r="V2302">
            <v>1574.2847448797454</v>
          </cell>
          <cell r="W2302">
            <v>1570.6865929552225</v>
          </cell>
          <cell r="X2302">
            <v>1732.2168868702663</v>
          </cell>
          <cell r="Y2302">
            <v>621.38499983104941</v>
          </cell>
          <cell r="Z2302">
            <v>670.5363805144209</v>
          </cell>
          <cell r="AA2302">
            <v>708.43228305201626</v>
          </cell>
          <cell r="AB2302">
            <v>701.9790841899802</v>
          </cell>
          <cell r="AC2302">
            <v>837.13803155109269</v>
          </cell>
          <cell r="AD2302">
            <v>147.54253881189859</v>
          </cell>
          <cell r="AE2302">
            <v>163.04282756975499</v>
          </cell>
          <cell r="AF2302">
            <v>170.5886014822</v>
          </cell>
          <cell r="AG2302">
            <v>165.20154625209736</v>
          </cell>
          <cell r="AH2302">
            <v>160.64616376698683</v>
          </cell>
        </row>
        <row r="2303">
          <cell r="B2303">
            <v>27000</v>
          </cell>
          <cell r="C2303" t="str">
            <v>MT</v>
          </cell>
          <cell r="D2303" t="str">
            <v>Federal</v>
          </cell>
          <cell r="E2303">
            <v>3.4666749689850902E-2</v>
          </cell>
          <cell r="F2303">
            <v>0</v>
          </cell>
          <cell r="G2303">
            <v>0</v>
          </cell>
          <cell r="H2303">
            <v>7784.8544973544977</v>
          </cell>
          <cell r="I2303">
            <v>11.608880937499999</v>
          </cell>
          <cell r="J2303">
            <v>0</v>
          </cell>
          <cell r="K2303">
            <v>0</v>
          </cell>
          <cell r="L2303">
            <v>0</v>
          </cell>
          <cell r="M2303">
            <v>0</v>
          </cell>
          <cell r="N2303">
            <v>2.9976306937352919E-2</v>
          </cell>
          <cell r="O2303">
            <v>8579.4857915164193</v>
          </cell>
          <cell r="P2303">
            <v>23949.87633184989</v>
          </cell>
          <cell r="Q2303">
            <v>37937.492245093868</v>
          </cell>
          <cell r="R2303">
            <v>46691.156873090491</v>
          </cell>
          <cell r="S2303">
            <v>110011.18932516499</v>
          </cell>
          <cell r="T2303">
            <v>1466.2467834427946</v>
          </cell>
          <cell r="U2303">
            <v>1548.8996986627405</v>
          </cell>
          <cell r="V2303">
            <v>1574.2847448797454</v>
          </cell>
          <cell r="W2303">
            <v>1570.6865929552225</v>
          </cell>
          <cell r="X2303">
            <v>1732.2168868702663</v>
          </cell>
          <cell r="Y2303">
            <v>621.38499983104941</v>
          </cell>
          <cell r="Z2303">
            <v>670.5363805144209</v>
          </cell>
          <cell r="AA2303">
            <v>708.43228305201626</v>
          </cell>
          <cell r="AB2303">
            <v>701.9790841899802</v>
          </cell>
          <cell r="AC2303">
            <v>837.13803155109269</v>
          </cell>
          <cell r="AD2303">
            <v>147.54253881189859</v>
          </cell>
          <cell r="AE2303">
            <v>163.04282756975499</v>
          </cell>
          <cell r="AF2303">
            <v>170.5886014822</v>
          </cell>
          <cell r="AG2303">
            <v>165.20154625209736</v>
          </cell>
          <cell r="AH2303">
            <v>160.64616376698683</v>
          </cell>
        </row>
        <row r="2304">
          <cell r="B2304">
            <v>12199</v>
          </cell>
          <cell r="C2304" t="str">
            <v>MT</v>
          </cell>
          <cell r="D2304" t="str">
            <v>Investor Owned</v>
          </cell>
          <cell r="E2304">
            <v>3.4666749689850902E-2</v>
          </cell>
          <cell r="F2304">
            <v>1</v>
          </cell>
          <cell r="G2304">
            <v>9859.6690665656188</v>
          </cell>
          <cell r="H2304">
            <v>9859.6690665656188</v>
          </cell>
          <cell r="I2304">
            <v>11.608880937499999</v>
          </cell>
          <cell r="J2304">
            <v>122544</v>
          </cell>
          <cell r="K2304">
            <v>1170885</v>
          </cell>
          <cell r="L2304">
            <v>118755</v>
          </cell>
          <cell r="M2304">
            <v>9.0530366458880462E-2</v>
          </cell>
          <cell r="N2304">
            <v>9.0530366458880462E-2</v>
          </cell>
          <cell r="O2304">
            <v>8579.4857915164193</v>
          </cell>
          <cell r="P2304">
            <v>23949.87633184989</v>
          </cell>
          <cell r="Q2304">
            <v>37937.492245093868</v>
          </cell>
          <cell r="R2304">
            <v>46691.156873090491</v>
          </cell>
          <cell r="S2304">
            <v>110011.18932516499</v>
          </cell>
          <cell r="T2304">
            <v>1466.2467834427946</v>
          </cell>
          <cell r="U2304">
            <v>1548.8996986627405</v>
          </cell>
          <cell r="V2304">
            <v>1574.2847448797454</v>
          </cell>
          <cell r="W2304">
            <v>1570.6865929552225</v>
          </cell>
          <cell r="X2304">
            <v>1732.2168868702663</v>
          </cell>
          <cell r="Y2304">
            <v>621.38499983104941</v>
          </cell>
          <cell r="Z2304">
            <v>670.5363805144209</v>
          </cell>
          <cell r="AA2304">
            <v>708.43228305201626</v>
          </cell>
          <cell r="AB2304">
            <v>701.9790841899802</v>
          </cell>
          <cell r="AC2304">
            <v>837.13803155109269</v>
          </cell>
          <cell r="AD2304">
            <v>147.54253881189859</v>
          </cell>
          <cell r="AE2304">
            <v>163.04282756975499</v>
          </cell>
          <cell r="AF2304">
            <v>170.5886014822</v>
          </cell>
          <cell r="AG2304">
            <v>165.20154625209736</v>
          </cell>
          <cell r="AH2304">
            <v>160.64616376698683</v>
          </cell>
        </row>
        <row r="2305">
          <cell r="B2305">
            <v>19545</v>
          </cell>
          <cell r="C2305" t="str">
            <v>MT</v>
          </cell>
          <cell r="D2305" t="str">
            <v>Investor Owned</v>
          </cell>
          <cell r="E2305">
            <v>3.4666749689850902E-2</v>
          </cell>
          <cell r="F2305">
            <v>1</v>
          </cell>
          <cell r="G2305">
            <v>9342.8806060199768</v>
          </cell>
          <cell r="H2305">
            <v>9342.8806060199768</v>
          </cell>
          <cell r="I2305">
            <v>11.608880937499999</v>
          </cell>
          <cell r="J2305">
            <v>74424</v>
          </cell>
          <cell r="K2305">
            <v>557471</v>
          </cell>
          <cell r="L2305">
            <v>59668</v>
          </cell>
          <cell r="M2305">
            <v>0.1185924568392885</v>
          </cell>
          <cell r="N2305">
            <v>0.1185924568392885</v>
          </cell>
          <cell r="O2305">
            <v>8579.4857915164193</v>
          </cell>
          <cell r="P2305">
            <v>23949.87633184989</v>
          </cell>
          <cell r="Q2305">
            <v>37937.492245093868</v>
          </cell>
          <cell r="R2305">
            <v>46691.156873090491</v>
          </cell>
          <cell r="S2305">
            <v>110011.18932516499</v>
          </cell>
          <cell r="T2305">
            <v>1466.2467834427946</v>
          </cell>
          <cell r="U2305">
            <v>1548.8996986627405</v>
          </cell>
          <cell r="V2305">
            <v>1574.2847448797454</v>
          </cell>
          <cell r="W2305">
            <v>1570.6865929552225</v>
          </cell>
          <cell r="X2305">
            <v>1732.2168868702663</v>
          </cell>
          <cell r="Y2305">
            <v>621.38499983104941</v>
          </cell>
          <cell r="Z2305">
            <v>670.5363805144209</v>
          </cell>
          <cell r="AA2305">
            <v>708.43228305201626</v>
          </cell>
          <cell r="AB2305">
            <v>701.9790841899802</v>
          </cell>
          <cell r="AC2305">
            <v>837.13803155109269</v>
          </cell>
          <cell r="AD2305">
            <v>147.54253881189859</v>
          </cell>
          <cell r="AE2305">
            <v>163.04282756975499</v>
          </cell>
          <cell r="AF2305">
            <v>170.5886014822</v>
          </cell>
          <cell r="AG2305">
            <v>165.20154625209736</v>
          </cell>
          <cell r="AH2305">
            <v>160.64616376698683</v>
          </cell>
        </row>
        <row r="2306">
          <cell r="B2306">
            <v>20169</v>
          </cell>
          <cell r="C2306" t="str">
            <v>MT</v>
          </cell>
          <cell r="D2306" t="str">
            <v>Investor Owned</v>
          </cell>
          <cell r="E2306">
            <v>0.20153670530382858</v>
          </cell>
          <cell r="F2306">
            <v>1</v>
          </cell>
          <cell r="G2306">
            <v>10856.303237525986</v>
          </cell>
          <cell r="H2306">
            <v>10856.303237525986</v>
          </cell>
          <cell r="I2306">
            <v>11.608880937499999</v>
          </cell>
          <cell r="J2306">
            <v>376119.7</v>
          </cell>
          <cell r="K2306">
            <v>3806969</v>
          </cell>
          <cell r="L2306">
            <v>350669</v>
          </cell>
          <cell r="M2306">
            <v>8.5965817942392955E-2</v>
          </cell>
          <cell r="N2306">
            <v>8.5965817942392955E-2</v>
          </cell>
          <cell r="O2306">
            <v>8579.4857915164193</v>
          </cell>
          <cell r="P2306">
            <v>23949.87633184989</v>
          </cell>
          <cell r="Q2306">
            <v>37937.492245093868</v>
          </cell>
          <cell r="R2306">
            <v>46691.156873090491</v>
          </cell>
          <cell r="S2306">
            <v>110011.18932516499</v>
          </cell>
          <cell r="T2306">
            <v>1466.2467834427946</v>
          </cell>
          <cell r="U2306">
            <v>1548.8996986627405</v>
          </cell>
          <cell r="V2306">
            <v>1574.2847448797454</v>
          </cell>
          <cell r="W2306">
            <v>1570.6865929552225</v>
          </cell>
          <cell r="X2306">
            <v>1732.2168868702663</v>
          </cell>
          <cell r="Y2306">
            <v>621.38499983104941</v>
          </cell>
          <cell r="Z2306">
            <v>670.5363805144209</v>
          </cell>
          <cell r="AA2306">
            <v>708.43228305201626</v>
          </cell>
          <cell r="AB2306">
            <v>701.9790841899802</v>
          </cell>
          <cell r="AC2306">
            <v>837.13803155109269</v>
          </cell>
          <cell r="AD2306">
            <v>147.54253881189859</v>
          </cell>
          <cell r="AE2306">
            <v>163.04282756975499</v>
          </cell>
          <cell r="AF2306">
            <v>170.5886014822</v>
          </cell>
          <cell r="AG2306">
            <v>165.20154625209736</v>
          </cell>
          <cell r="AH2306">
            <v>160.64616376698683</v>
          </cell>
        </row>
        <row r="2307">
          <cell r="B2307">
            <v>19236</v>
          </cell>
          <cell r="C2307" t="str">
            <v>MT</v>
          </cell>
          <cell r="D2307" t="str">
            <v>Municipal</v>
          </cell>
          <cell r="E2307">
            <v>3.4666749689850902E-2</v>
          </cell>
          <cell r="F2307">
            <v>0</v>
          </cell>
          <cell r="G2307">
            <v>0</v>
          </cell>
          <cell r="H2307">
            <v>0</v>
          </cell>
          <cell r="I2307">
            <v>11.608880937499999</v>
          </cell>
          <cell r="J2307">
            <v>0</v>
          </cell>
          <cell r="K2307">
            <v>0</v>
          </cell>
          <cell r="L2307">
            <v>0</v>
          </cell>
          <cell r="M2307">
            <v>0</v>
          </cell>
          <cell r="N2307">
            <v>0</v>
          </cell>
          <cell r="O2307">
            <v>8579.4857915164193</v>
          </cell>
          <cell r="P2307">
            <v>23949.87633184989</v>
          </cell>
          <cell r="Q2307">
            <v>37937.492245093868</v>
          </cell>
          <cell r="R2307">
            <v>46691.156873090491</v>
          </cell>
          <cell r="S2307">
            <v>110011.18932516499</v>
          </cell>
          <cell r="T2307">
            <v>1466.2467834427946</v>
          </cell>
          <cell r="U2307">
            <v>1548.8996986627405</v>
          </cell>
          <cell r="V2307">
            <v>1574.2847448797454</v>
          </cell>
          <cell r="W2307">
            <v>1570.6865929552225</v>
          </cell>
          <cell r="X2307">
            <v>1732.2168868702663</v>
          </cell>
          <cell r="Y2307">
            <v>621.38499983104941</v>
          </cell>
          <cell r="Z2307">
            <v>670.5363805144209</v>
          </cell>
          <cell r="AA2307">
            <v>708.43228305201626</v>
          </cell>
          <cell r="AB2307">
            <v>701.9790841899802</v>
          </cell>
          <cell r="AC2307">
            <v>837.13803155109269</v>
          </cell>
          <cell r="AD2307">
            <v>147.54253881189859</v>
          </cell>
          <cell r="AE2307">
            <v>163.04282756975499</v>
          </cell>
          <cell r="AF2307">
            <v>170.5886014822</v>
          </cell>
          <cell r="AG2307">
            <v>165.20154625209736</v>
          </cell>
          <cell r="AH2307">
            <v>160.64616376698683</v>
          </cell>
        </row>
        <row r="2308">
          <cell r="B2308">
            <v>18995</v>
          </cell>
          <cell r="C2308" t="str">
            <v>MT</v>
          </cell>
          <cell r="D2308" t="str">
            <v>Retail Power Marketer</v>
          </cell>
          <cell r="E2308">
            <v>3.4666749689850902E-2</v>
          </cell>
          <cell r="F2308">
            <v>0</v>
          </cell>
          <cell r="G2308">
            <v>0</v>
          </cell>
          <cell r="H2308">
            <v>0</v>
          </cell>
          <cell r="I2308">
            <v>11.608880937499999</v>
          </cell>
          <cell r="J2308">
            <v>0</v>
          </cell>
          <cell r="K2308">
            <v>0</v>
          </cell>
          <cell r="L2308">
            <v>0</v>
          </cell>
          <cell r="M2308">
            <v>0</v>
          </cell>
          <cell r="N2308">
            <v>0</v>
          </cell>
          <cell r="O2308">
            <v>8579.4857915164193</v>
          </cell>
          <cell r="P2308">
            <v>23949.87633184989</v>
          </cell>
          <cell r="Q2308">
            <v>37937.492245093868</v>
          </cell>
          <cell r="R2308">
            <v>46691.156873090491</v>
          </cell>
          <cell r="S2308">
            <v>110011.18932516499</v>
          </cell>
          <cell r="T2308">
            <v>1466.2467834427946</v>
          </cell>
          <cell r="U2308">
            <v>1548.8996986627405</v>
          </cell>
          <cell r="V2308">
            <v>1574.2847448797454</v>
          </cell>
          <cell r="W2308">
            <v>1570.6865929552225</v>
          </cell>
          <cell r="X2308">
            <v>1732.2168868702663</v>
          </cell>
          <cell r="Y2308">
            <v>621.38499983104941</v>
          </cell>
          <cell r="Z2308">
            <v>670.5363805144209</v>
          </cell>
          <cell r="AA2308">
            <v>708.43228305201626</v>
          </cell>
          <cell r="AB2308">
            <v>701.9790841899802</v>
          </cell>
          <cell r="AC2308">
            <v>837.13803155109269</v>
          </cell>
          <cell r="AD2308">
            <v>147.54253881189859</v>
          </cell>
          <cell r="AE2308">
            <v>163.04282756975499</v>
          </cell>
          <cell r="AF2308">
            <v>170.5886014822</v>
          </cell>
          <cell r="AG2308">
            <v>165.20154625209736</v>
          </cell>
          <cell r="AH2308">
            <v>160.64616376698683</v>
          </cell>
        </row>
        <row r="2309">
          <cell r="B2309">
            <v>28802</v>
          </cell>
          <cell r="C2309" t="str">
            <v>MT</v>
          </cell>
          <cell r="D2309" t="str">
            <v>Retail Power Marketer</v>
          </cell>
          <cell r="E2309">
            <v>3.4666749689850902E-2</v>
          </cell>
          <cell r="F2309">
            <v>0</v>
          </cell>
          <cell r="G2309">
            <v>0</v>
          </cell>
          <cell r="H2309">
            <v>0</v>
          </cell>
          <cell r="I2309">
            <v>11.608880937499999</v>
          </cell>
          <cell r="J2309">
            <v>0</v>
          </cell>
          <cell r="K2309">
            <v>0</v>
          </cell>
          <cell r="L2309">
            <v>0</v>
          </cell>
          <cell r="M2309">
            <v>0</v>
          </cell>
          <cell r="N2309">
            <v>0</v>
          </cell>
          <cell r="O2309">
            <v>8579.4857915164193</v>
          </cell>
          <cell r="P2309">
            <v>23949.87633184989</v>
          </cell>
          <cell r="Q2309">
            <v>37937.492245093868</v>
          </cell>
          <cell r="R2309">
            <v>46691.156873090491</v>
          </cell>
          <cell r="S2309">
            <v>110011.18932516499</v>
          </cell>
          <cell r="T2309">
            <v>1466.2467834427946</v>
          </cell>
          <cell r="U2309">
            <v>1548.8996986627405</v>
          </cell>
          <cell r="V2309">
            <v>1574.2847448797454</v>
          </cell>
          <cell r="W2309">
            <v>1570.6865929552225</v>
          </cell>
          <cell r="X2309">
            <v>1732.2168868702663</v>
          </cell>
          <cell r="Y2309">
            <v>621.38499983104941</v>
          </cell>
          <cell r="Z2309">
            <v>670.5363805144209</v>
          </cell>
          <cell r="AA2309">
            <v>708.43228305201626</v>
          </cell>
          <cell r="AB2309">
            <v>701.9790841899802</v>
          </cell>
          <cell r="AC2309">
            <v>837.13803155109269</v>
          </cell>
          <cell r="AD2309">
            <v>147.54253881189859</v>
          </cell>
          <cell r="AE2309">
            <v>163.04282756975499</v>
          </cell>
          <cell r="AF2309">
            <v>170.5886014822</v>
          </cell>
          <cell r="AG2309">
            <v>165.20154625209736</v>
          </cell>
          <cell r="AH2309">
            <v>160.64616376698683</v>
          </cell>
        </row>
        <row r="2310">
          <cell r="B2310">
            <v>18339</v>
          </cell>
          <cell r="C2310" t="str">
            <v>NC</v>
          </cell>
          <cell r="D2310" t="str">
            <v>Cooperative</v>
          </cell>
          <cell r="E2310">
            <v>2.4932794251099909E-2</v>
          </cell>
          <cell r="F2310">
            <v>1</v>
          </cell>
          <cell r="G2310">
            <v>12368.522642910171</v>
          </cell>
          <cell r="H2310">
            <v>12368.522642910171</v>
          </cell>
          <cell r="I2310">
            <v>11.608880937499999</v>
          </cell>
          <cell r="J2310">
            <v>50743.6</v>
          </cell>
          <cell r="K2310">
            <v>333208</v>
          </cell>
          <cell r="L2310">
            <v>26940</v>
          </cell>
          <cell r="M2310">
            <v>0.1410250683372698</v>
          </cell>
          <cell r="N2310">
            <v>0.1410250683372698</v>
          </cell>
          <cell r="O2310">
            <v>8637.9393171765569</v>
          </cell>
          <cell r="P2310">
            <v>23691.389773438943</v>
          </cell>
          <cell r="Q2310">
            <v>37635.404061349756</v>
          </cell>
          <cell r="R2310">
            <v>46668.759817534177</v>
          </cell>
          <cell r="S2310">
            <v>114841.93223065852</v>
          </cell>
          <cell r="T2310">
            <v>1515.8451194207364</v>
          </cell>
          <cell r="U2310">
            <v>1518.1060769162509</v>
          </cell>
          <cell r="V2310">
            <v>1535.7725637902076</v>
          </cell>
          <cell r="W2310">
            <v>1529.1660739778847</v>
          </cell>
          <cell r="X2310">
            <v>1551.6625758673033</v>
          </cell>
          <cell r="Y2310">
            <v>272.55931285579908</v>
          </cell>
          <cell r="Z2310">
            <v>315.33200793775671</v>
          </cell>
          <cell r="AA2310">
            <v>331.9150346603725</v>
          </cell>
          <cell r="AB2310">
            <v>336.63399949575137</v>
          </cell>
          <cell r="AC2310">
            <v>425.49049414309542</v>
          </cell>
          <cell r="AD2310">
            <v>38.776105682181388</v>
          </cell>
          <cell r="AE2310">
            <v>45.044183206664634</v>
          </cell>
          <cell r="AF2310">
            <v>39.011119818367654</v>
          </cell>
          <cell r="AG2310">
            <v>37.090597097006025</v>
          </cell>
          <cell r="AH2310">
            <v>28.812741611892577</v>
          </cell>
        </row>
        <row r="2311">
          <cell r="B2311">
            <v>240</v>
          </cell>
          <cell r="C2311" t="str">
            <v>NC</v>
          </cell>
          <cell r="D2311" t="str">
            <v>Cooperative</v>
          </cell>
          <cell r="E2311">
            <v>2.4932794251099909E-2</v>
          </cell>
          <cell r="F2311">
            <v>1</v>
          </cell>
          <cell r="G2311">
            <v>14425.288303130148</v>
          </cell>
          <cell r="H2311">
            <v>14425.288303130148</v>
          </cell>
          <cell r="I2311">
            <v>11.608880937499999</v>
          </cell>
          <cell r="J2311">
            <v>24077</v>
          </cell>
          <cell r="K2311">
            <v>175123</v>
          </cell>
          <cell r="L2311">
            <v>12140</v>
          </cell>
          <cell r="M2311">
            <v>0.12782911567883715</v>
          </cell>
          <cell r="N2311">
            <v>0.12782911567883715</v>
          </cell>
          <cell r="O2311">
            <v>8637.9393171765569</v>
          </cell>
          <cell r="P2311">
            <v>23691.389773438943</v>
          </cell>
          <cell r="Q2311">
            <v>37635.404061349756</v>
          </cell>
          <cell r="R2311">
            <v>46668.759817534177</v>
          </cell>
          <cell r="S2311">
            <v>114841.93223065852</v>
          </cell>
          <cell r="T2311">
            <v>1515.8451194207364</v>
          </cell>
          <cell r="U2311">
            <v>1518.1060769162509</v>
          </cell>
          <cell r="V2311">
            <v>1535.7725637902076</v>
          </cell>
          <cell r="W2311">
            <v>1529.1660739778847</v>
          </cell>
          <cell r="X2311">
            <v>1551.6625758673033</v>
          </cell>
          <cell r="Y2311">
            <v>272.55931285579908</v>
          </cell>
          <cell r="Z2311">
            <v>315.33200793775671</v>
          </cell>
          <cell r="AA2311">
            <v>331.9150346603725</v>
          </cell>
          <cell r="AB2311">
            <v>336.63399949575137</v>
          </cell>
          <cell r="AC2311">
            <v>425.49049414309542</v>
          </cell>
          <cell r="AD2311">
            <v>38.776105682181388</v>
          </cell>
          <cell r="AE2311">
            <v>45.044183206664634</v>
          </cell>
          <cell r="AF2311">
            <v>39.011119818367654</v>
          </cell>
          <cell r="AG2311">
            <v>37.090597097006025</v>
          </cell>
          <cell r="AH2311">
            <v>28.812741611892577</v>
          </cell>
        </row>
        <row r="2312">
          <cell r="B2312">
            <v>1889</v>
          </cell>
          <cell r="C2312" t="str">
            <v>NC</v>
          </cell>
          <cell r="D2312" t="str">
            <v>Cooperative</v>
          </cell>
          <cell r="E2312">
            <v>0.21559464481748492</v>
          </cell>
          <cell r="F2312">
            <v>1</v>
          </cell>
          <cell r="G2312">
            <v>10636.97075702164</v>
          </cell>
          <cell r="H2312">
            <v>10636.97075702164</v>
          </cell>
          <cell r="I2312">
            <v>11.608880937499999</v>
          </cell>
          <cell r="J2312">
            <v>94635</v>
          </cell>
          <cell r="K2312">
            <v>735855</v>
          </cell>
          <cell r="L2312">
            <v>69179</v>
          </cell>
          <cell r="M2312">
            <v>0.11550904826018205</v>
          </cell>
          <cell r="N2312">
            <v>0.11550904826018205</v>
          </cell>
          <cell r="O2312">
            <v>8637.9393171765569</v>
          </cell>
          <cell r="P2312">
            <v>23691.389773438943</v>
          </cell>
          <cell r="Q2312">
            <v>37635.404061349756</v>
          </cell>
          <cell r="R2312">
            <v>46668.759817534177</v>
          </cell>
          <cell r="S2312">
            <v>114841.93223065852</v>
          </cell>
          <cell r="T2312">
            <v>1515.8451194207364</v>
          </cell>
          <cell r="U2312">
            <v>1518.1060769162509</v>
          </cell>
          <cell r="V2312">
            <v>1535.7725637902076</v>
          </cell>
          <cell r="W2312">
            <v>1529.1660739778847</v>
          </cell>
          <cell r="X2312">
            <v>1551.6625758673033</v>
          </cell>
          <cell r="Y2312">
            <v>272.55931285579908</v>
          </cell>
          <cell r="Z2312">
            <v>315.33200793775671</v>
          </cell>
          <cell r="AA2312">
            <v>331.9150346603725</v>
          </cell>
          <cell r="AB2312">
            <v>336.63399949575137</v>
          </cell>
          <cell r="AC2312">
            <v>425.49049414309542</v>
          </cell>
          <cell r="AD2312">
            <v>38.776105682181388</v>
          </cell>
          <cell r="AE2312">
            <v>45.044183206664634</v>
          </cell>
          <cell r="AF2312">
            <v>39.011119818367654</v>
          </cell>
          <cell r="AG2312">
            <v>37.090597097006025</v>
          </cell>
          <cell r="AH2312">
            <v>28.812741611892577</v>
          </cell>
        </row>
        <row r="2313">
          <cell r="B2313">
            <v>24889</v>
          </cell>
          <cell r="C2313" t="str">
            <v>NC</v>
          </cell>
          <cell r="D2313" t="str">
            <v>Cooperative</v>
          </cell>
          <cell r="E2313">
            <v>0.22797367111579442</v>
          </cell>
          <cell r="F2313">
            <v>1</v>
          </cell>
          <cell r="G2313">
            <v>12036.557282671272</v>
          </cell>
          <cell r="H2313">
            <v>12036.557282671272</v>
          </cell>
          <cell r="I2313">
            <v>11.608880937499999</v>
          </cell>
          <cell r="J2313">
            <v>141525</v>
          </cell>
          <cell r="K2313">
            <v>1045375</v>
          </cell>
          <cell r="L2313">
            <v>86850</v>
          </cell>
          <cell r="M2313">
            <v>0.1238084173496951</v>
          </cell>
          <cell r="N2313">
            <v>0.1238084173496951</v>
          </cell>
          <cell r="O2313">
            <v>8637.9393171765569</v>
          </cell>
          <cell r="P2313">
            <v>23691.389773438943</v>
          </cell>
          <cell r="Q2313">
            <v>37635.404061349756</v>
          </cell>
          <cell r="R2313">
            <v>46668.759817534177</v>
          </cell>
          <cell r="S2313">
            <v>114841.93223065852</v>
          </cell>
          <cell r="T2313">
            <v>1515.8451194207364</v>
          </cell>
          <cell r="U2313">
            <v>1518.1060769162509</v>
          </cell>
          <cell r="V2313">
            <v>1535.7725637902076</v>
          </cell>
          <cell r="W2313">
            <v>1529.1660739778847</v>
          </cell>
          <cell r="X2313">
            <v>1551.6625758673033</v>
          </cell>
          <cell r="Y2313">
            <v>272.55931285579908</v>
          </cell>
          <cell r="Z2313">
            <v>315.33200793775671</v>
          </cell>
          <cell r="AA2313">
            <v>331.9150346603725</v>
          </cell>
          <cell r="AB2313">
            <v>336.63399949575137</v>
          </cell>
          <cell r="AC2313">
            <v>425.49049414309542</v>
          </cell>
          <cell r="AD2313">
            <v>38.776105682181388</v>
          </cell>
          <cell r="AE2313">
            <v>45.044183206664634</v>
          </cell>
          <cell r="AF2313">
            <v>39.011119818367654</v>
          </cell>
          <cell r="AG2313">
            <v>37.090597097006025</v>
          </cell>
          <cell r="AH2313">
            <v>28.812741611892577</v>
          </cell>
        </row>
        <row r="2314">
          <cell r="B2314">
            <v>2982</v>
          </cell>
          <cell r="C2314" t="str">
            <v>NC</v>
          </cell>
          <cell r="D2314" t="str">
            <v>Cooperative</v>
          </cell>
          <cell r="E2314">
            <v>0.22599373609647586</v>
          </cell>
          <cell r="F2314">
            <v>0</v>
          </cell>
          <cell r="G2314">
            <v>0</v>
          </cell>
          <cell r="H2314">
            <v>11293.41861406789</v>
          </cell>
          <cell r="I2314">
            <v>11.608880937499999</v>
          </cell>
          <cell r="J2314">
            <v>0</v>
          </cell>
          <cell r="K2314">
            <v>0</v>
          </cell>
          <cell r="L2314">
            <v>0</v>
          </cell>
          <cell r="M2314">
            <v>0</v>
          </cell>
          <cell r="N2314">
            <v>0.10497866476108404</v>
          </cell>
          <cell r="O2314">
            <v>8637.9393171765569</v>
          </cell>
          <cell r="P2314">
            <v>23691.389773438943</v>
          </cell>
          <cell r="Q2314">
            <v>37635.404061349756</v>
          </cell>
          <cell r="R2314">
            <v>46668.759817534177</v>
          </cell>
          <cell r="S2314">
            <v>114841.93223065852</v>
          </cell>
          <cell r="T2314">
            <v>1515.8451194207364</v>
          </cell>
          <cell r="U2314">
            <v>1518.1060769162509</v>
          </cell>
          <cell r="V2314">
            <v>1535.7725637902076</v>
          </cell>
          <cell r="W2314">
            <v>1529.1660739778847</v>
          </cell>
          <cell r="X2314">
            <v>1551.6625758673033</v>
          </cell>
          <cell r="Y2314">
            <v>272.55931285579908</v>
          </cell>
          <cell r="Z2314">
            <v>315.33200793775671</v>
          </cell>
          <cell r="AA2314">
            <v>331.9150346603725</v>
          </cell>
          <cell r="AB2314">
            <v>336.63399949575137</v>
          </cell>
          <cell r="AC2314">
            <v>425.49049414309542</v>
          </cell>
          <cell r="AD2314">
            <v>38.776105682181388</v>
          </cell>
          <cell r="AE2314">
            <v>45.044183206664634</v>
          </cell>
          <cell r="AF2314">
            <v>39.011119818367654</v>
          </cell>
          <cell r="AG2314">
            <v>37.090597097006025</v>
          </cell>
          <cell r="AH2314">
            <v>28.812741611892577</v>
          </cell>
        </row>
        <row r="2315">
          <cell r="B2315">
            <v>3107</v>
          </cell>
          <cell r="C2315" t="str">
            <v>NC</v>
          </cell>
          <cell r="D2315" t="str">
            <v>Cooperative</v>
          </cell>
          <cell r="E2315">
            <v>2.4932794251099909E-2</v>
          </cell>
          <cell r="F2315">
            <v>1</v>
          </cell>
          <cell r="G2315">
            <v>12021.449088615071</v>
          </cell>
          <cell r="H2315">
            <v>12021.449088615071</v>
          </cell>
          <cell r="I2315">
            <v>11.608880937499999</v>
          </cell>
          <cell r="J2315">
            <v>51863.9</v>
          </cell>
          <cell r="K2315">
            <v>447811</v>
          </cell>
          <cell r="L2315">
            <v>37251</v>
          </cell>
          <cell r="M2315">
            <v>0.1042283260446176</v>
          </cell>
          <cell r="N2315">
            <v>0.1042283260446176</v>
          </cell>
          <cell r="O2315">
            <v>8637.9393171765569</v>
          </cell>
          <cell r="P2315">
            <v>23691.389773438943</v>
          </cell>
          <cell r="Q2315">
            <v>37635.404061349756</v>
          </cell>
          <cell r="R2315">
            <v>46668.759817534177</v>
          </cell>
          <cell r="S2315">
            <v>114841.93223065852</v>
          </cell>
          <cell r="T2315">
            <v>1515.8451194207364</v>
          </cell>
          <cell r="U2315">
            <v>1518.1060769162509</v>
          </cell>
          <cell r="V2315">
            <v>1535.7725637902076</v>
          </cell>
          <cell r="W2315">
            <v>1529.1660739778847</v>
          </cell>
          <cell r="X2315">
            <v>1551.6625758673033</v>
          </cell>
          <cell r="Y2315">
            <v>272.55931285579908</v>
          </cell>
          <cell r="Z2315">
            <v>315.33200793775671</v>
          </cell>
          <cell r="AA2315">
            <v>331.9150346603725</v>
          </cell>
          <cell r="AB2315">
            <v>336.63399949575137</v>
          </cell>
          <cell r="AC2315">
            <v>425.49049414309542</v>
          </cell>
          <cell r="AD2315">
            <v>38.776105682181388</v>
          </cell>
          <cell r="AE2315">
            <v>45.044183206664634</v>
          </cell>
          <cell r="AF2315">
            <v>39.011119818367654</v>
          </cell>
          <cell r="AG2315">
            <v>37.090597097006025</v>
          </cell>
          <cell r="AH2315">
            <v>28.812741611892577</v>
          </cell>
        </row>
        <row r="2316">
          <cell r="B2316">
            <v>3250</v>
          </cell>
          <cell r="C2316" t="str">
            <v>NC</v>
          </cell>
          <cell r="D2316" t="str">
            <v>Cooperative</v>
          </cell>
          <cell r="E2316">
            <v>0.22323059360730593</v>
          </cell>
          <cell r="F2316">
            <v>1</v>
          </cell>
          <cell r="G2316">
            <v>15045.404735813998</v>
          </cell>
          <cell r="H2316">
            <v>15045.404735813998</v>
          </cell>
          <cell r="I2316">
            <v>11.608880937499999</v>
          </cell>
          <cell r="J2316">
            <v>42720</v>
          </cell>
          <cell r="K2316">
            <v>315788</v>
          </cell>
          <cell r="L2316">
            <v>20989</v>
          </cell>
          <cell r="M2316">
            <v>0.12602155362469047</v>
          </cell>
          <cell r="N2316">
            <v>0.12602155362469047</v>
          </cell>
          <cell r="O2316">
            <v>8637.9393171765569</v>
          </cell>
          <cell r="P2316">
            <v>23691.389773438943</v>
          </cell>
          <cell r="Q2316">
            <v>37635.404061349756</v>
          </cell>
          <cell r="R2316">
            <v>46668.759817534177</v>
          </cell>
          <cell r="S2316">
            <v>114841.93223065852</v>
          </cell>
          <cell r="T2316">
            <v>1515.8451194207364</v>
          </cell>
          <cell r="U2316">
            <v>1518.1060769162509</v>
          </cell>
          <cell r="V2316">
            <v>1535.7725637902076</v>
          </cell>
          <cell r="W2316">
            <v>1529.1660739778847</v>
          </cell>
          <cell r="X2316">
            <v>1551.6625758673033</v>
          </cell>
          <cell r="Y2316">
            <v>272.55931285579908</v>
          </cell>
          <cell r="Z2316">
            <v>315.33200793775671</v>
          </cell>
          <cell r="AA2316">
            <v>331.9150346603725</v>
          </cell>
          <cell r="AB2316">
            <v>336.63399949575137</v>
          </cell>
          <cell r="AC2316">
            <v>425.49049414309542</v>
          </cell>
          <cell r="AD2316">
            <v>38.776105682181388</v>
          </cell>
          <cell r="AE2316">
            <v>45.044183206664634</v>
          </cell>
          <cell r="AF2316">
            <v>39.011119818367654</v>
          </cell>
          <cell r="AG2316">
            <v>37.090597097006025</v>
          </cell>
          <cell r="AH2316">
            <v>28.812741611892577</v>
          </cell>
        </row>
        <row r="2317">
          <cell r="B2317">
            <v>5656</v>
          </cell>
          <cell r="C2317" t="str">
            <v>NC</v>
          </cell>
          <cell r="D2317" t="str">
            <v>Cooperative</v>
          </cell>
          <cell r="E2317">
            <v>2.4932794251099909E-2</v>
          </cell>
          <cell r="F2317">
            <v>1</v>
          </cell>
          <cell r="G2317">
            <v>13525.482625482626</v>
          </cell>
          <cell r="H2317">
            <v>13525.482625482626</v>
          </cell>
          <cell r="I2317">
            <v>11.608880937499999</v>
          </cell>
          <cell r="J2317">
            <v>20001</v>
          </cell>
          <cell r="K2317">
            <v>140124</v>
          </cell>
          <cell r="L2317">
            <v>10360</v>
          </cell>
          <cell r="M2317">
            <v>0.13243829695020123</v>
          </cell>
          <cell r="N2317">
            <v>0.13243829695020123</v>
          </cell>
          <cell r="O2317">
            <v>8637.9393171765569</v>
          </cell>
          <cell r="P2317">
            <v>23691.389773438943</v>
          </cell>
          <cell r="Q2317">
            <v>37635.404061349756</v>
          </cell>
          <cell r="R2317">
            <v>46668.759817534177</v>
          </cell>
          <cell r="S2317">
            <v>114841.93223065852</v>
          </cell>
          <cell r="T2317">
            <v>1515.8451194207364</v>
          </cell>
          <cell r="U2317">
            <v>1518.1060769162509</v>
          </cell>
          <cell r="V2317">
            <v>1535.7725637902076</v>
          </cell>
          <cell r="W2317">
            <v>1529.1660739778847</v>
          </cell>
          <cell r="X2317">
            <v>1551.6625758673033</v>
          </cell>
          <cell r="Y2317">
            <v>272.55931285579908</v>
          </cell>
          <cell r="Z2317">
            <v>315.33200793775671</v>
          </cell>
          <cell r="AA2317">
            <v>331.9150346603725</v>
          </cell>
          <cell r="AB2317">
            <v>336.63399949575137</v>
          </cell>
          <cell r="AC2317">
            <v>425.49049414309542</v>
          </cell>
          <cell r="AD2317">
            <v>38.776105682181388</v>
          </cell>
          <cell r="AE2317">
            <v>45.044183206664634</v>
          </cell>
          <cell r="AF2317">
            <v>39.011119818367654</v>
          </cell>
          <cell r="AG2317">
            <v>37.090597097006025</v>
          </cell>
          <cell r="AH2317">
            <v>28.812741611892577</v>
          </cell>
        </row>
        <row r="2318">
          <cell r="B2318">
            <v>21632</v>
          </cell>
          <cell r="C2318" t="str">
            <v>NC</v>
          </cell>
          <cell r="D2318" t="str">
            <v>Cooperative</v>
          </cell>
          <cell r="E2318">
            <v>2.4932794251099909E-2</v>
          </cell>
          <cell r="F2318">
            <v>1</v>
          </cell>
          <cell r="G2318">
            <v>14211.150849517746</v>
          </cell>
          <cell r="H2318">
            <v>14211.150849517746</v>
          </cell>
          <cell r="I2318">
            <v>11.608880937499999</v>
          </cell>
          <cell r="J2318">
            <v>185884</v>
          </cell>
          <cell r="K2318">
            <v>1625173</v>
          </cell>
          <cell r="L2318">
            <v>114359</v>
          </cell>
          <cell r="M2318">
            <v>0.10457535278916229</v>
          </cell>
          <cell r="N2318">
            <v>0.10457535278916229</v>
          </cell>
          <cell r="O2318">
            <v>8637.9393171765569</v>
          </cell>
          <cell r="P2318">
            <v>23691.389773438943</v>
          </cell>
          <cell r="Q2318">
            <v>37635.404061349756</v>
          </cell>
          <cell r="R2318">
            <v>46668.759817534177</v>
          </cell>
          <cell r="S2318">
            <v>114841.93223065852</v>
          </cell>
          <cell r="T2318">
            <v>1515.8451194207364</v>
          </cell>
          <cell r="U2318">
            <v>1518.1060769162509</v>
          </cell>
          <cell r="V2318">
            <v>1535.7725637902076</v>
          </cell>
          <cell r="W2318">
            <v>1529.1660739778847</v>
          </cell>
          <cell r="X2318">
            <v>1551.6625758673033</v>
          </cell>
          <cell r="Y2318">
            <v>272.55931285579908</v>
          </cell>
          <cell r="Z2318">
            <v>315.33200793775671</v>
          </cell>
          <cell r="AA2318">
            <v>331.9150346603725</v>
          </cell>
          <cell r="AB2318">
            <v>336.63399949575137</v>
          </cell>
          <cell r="AC2318">
            <v>425.49049414309542</v>
          </cell>
          <cell r="AD2318">
            <v>38.776105682181388</v>
          </cell>
          <cell r="AE2318">
            <v>45.044183206664634</v>
          </cell>
          <cell r="AF2318">
            <v>39.011119818367654</v>
          </cell>
          <cell r="AG2318">
            <v>37.090597097006025</v>
          </cell>
          <cell r="AH2318">
            <v>28.812741611892577</v>
          </cell>
        </row>
        <row r="2319">
          <cell r="B2319">
            <v>6640</v>
          </cell>
          <cell r="C2319" t="str">
            <v>NC</v>
          </cell>
          <cell r="D2319" t="str">
            <v>Cooperative</v>
          </cell>
          <cell r="E2319">
            <v>2.4932794251099909E-2</v>
          </cell>
          <cell r="F2319">
            <v>1</v>
          </cell>
          <cell r="G2319">
            <v>14403.848125491268</v>
          </cell>
          <cell r="H2319">
            <v>14403.848125491268</v>
          </cell>
          <cell r="I2319">
            <v>11.608880937499999</v>
          </cell>
          <cell r="J2319">
            <v>54758.5</v>
          </cell>
          <cell r="K2319">
            <v>421471</v>
          </cell>
          <cell r="L2319">
            <v>29261</v>
          </cell>
          <cell r="M2319">
            <v>0.12025086048305518</v>
          </cell>
          <cell r="N2319">
            <v>0.12025086048305518</v>
          </cell>
          <cell r="O2319">
            <v>8637.9393171765569</v>
          </cell>
          <cell r="P2319">
            <v>23691.389773438943</v>
          </cell>
          <cell r="Q2319">
            <v>37635.404061349756</v>
          </cell>
          <cell r="R2319">
            <v>46668.759817534177</v>
          </cell>
          <cell r="S2319">
            <v>114841.93223065852</v>
          </cell>
          <cell r="T2319">
            <v>1515.8451194207364</v>
          </cell>
          <cell r="U2319">
            <v>1518.1060769162509</v>
          </cell>
          <cell r="V2319">
            <v>1535.7725637902076</v>
          </cell>
          <cell r="W2319">
            <v>1529.1660739778847</v>
          </cell>
          <cell r="X2319">
            <v>1551.6625758673033</v>
          </cell>
          <cell r="Y2319">
            <v>272.55931285579908</v>
          </cell>
          <cell r="Z2319">
            <v>315.33200793775671</v>
          </cell>
          <cell r="AA2319">
            <v>331.9150346603725</v>
          </cell>
          <cell r="AB2319">
            <v>336.63399949575137</v>
          </cell>
          <cell r="AC2319">
            <v>425.49049414309542</v>
          </cell>
          <cell r="AD2319">
            <v>38.776105682181388</v>
          </cell>
          <cell r="AE2319">
            <v>45.044183206664634</v>
          </cell>
          <cell r="AF2319">
            <v>39.011119818367654</v>
          </cell>
          <cell r="AG2319">
            <v>37.090597097006025</v>
          </cell>
          <cell r="AH2319">
            <v>28.812741611892577</v>
          </cell>
        </row>
        <row r="2320">
          <cell r="B2320">
            <v>6784</v>
          </cell>
          <cell r="C2320" t="str">
            <v>NC</v>
          </cell>
          <cell r="D2320" t="str">
            <v>Cooperative</v>
          </cell>
          <cell r="E2320">
            <v>2.4932794251099909E-2</v>
          </cell>
          <cell r="F2320">
            <v>1</v>
          </cell>
          <cell r="G2320">
            <v>9178.9680866019971</v>
          </cell>
          <cell r="H2320">
            <v>9178.9680866019971</v>
          </cell>
          <cell r="I2320">
            <v>11.608880937499999</v>
          </cell>
          <cell r="J2320">
            <v>40796.799999999996</v>
          </cell>
          <cell r="K2320">
            <v>326450</v>
          </cell>
          <cell r="L2320">
            <v>35565</v>
          </cell>
          <cell r="M2320">
            <v>0.10979433846988433</v>
          </cell>
          <cell r="N2320">
            <v>0.10979433846988433</v>
          </cell>
          <cell r="O2320">
            <v>8637.9393171765569</v>
          </cell>
          <cell r="P2320">
            <v>23691.389773438943</v>
          </cell>
          <cell r="Q2320">
            <v>37635.404061349756</v>
          </cell>
          <cell r="R2320">
            <v>46668.759817534177</v>
          </cell>
          <cell r="S2320">
            <v>114841.93223065852</v>
          </cell>
          <cell r="T2320">
            <v>1515.8451194207364</v>
          </cell>
          <cell r="U2320">
            <v>1518.1060769162509</v>
          </cell>
          <cell r="V2320">
            <v>1535.7725637902076</v>
          </cell>
          <cell r="W2320">
            <v>1529.1660739778847</v>
          </cell>
          <cell r="X2320">
            <v>1551.6625758673033</v>
          </cell>
          <cell r="Y2320">
            <v>272.55931285579908</v>
          </cell>
          <cell r="Z2320">
            <v>315.33200793775671</v>
          </cell>
          <cell r="AA2320">
            <v>331.9150346603725</v>
          </cell>
          <cell r="AB2320">
            <v>336.63399949575137</v>
          </cell>
          <cell r="AC2320">
            <v>425.49049414309542</v>
          </cell>
          <cell r="AD2320">
            <v>38.776105682181388</v>
          </cell>
          <cell r="AE2320">
            <v>45.044183206664634</v>
          </cell>
          <cell r="AF2320">
            <v>39.011119818367654</v>
          </cell>
          <cell r="AG2320">
            <v>37.090597097006025</v>
          </cell>
          <cell r="AH2320">
            <v>28.812741611892577</v>
          </cell>
        </row>
        <row r="2321">
          <cell r="B2321">
            <v>7978</v>
          </cell>
          <cell r="C2321" t="str">
            <v>NC</v>
          </cell>
          <cell r="D2321" t="str">
            <v>Cooperative</v>
          </cell>
          <cell r="E2321">
            <v>2.4932794251099909E-2</v>
          </cell>
          <cell r="F2321">
            <v>0</v>
          </cell>
          <cell r="G2321">
            <v>0</v>
          </cell>
          <cell r="H2321">
            <v>11293.41861406789</v>
          </cell>
          <cell r="I2321">
            <v>11.608880937499999</v>
          </cell>
          <cell r="J2321">
            <v>0</v>
          </cell>
          <cell r="K2321">
            <v>0</v>
          </cell>
          <cell r="L2321">
            <v>0</v>
          </cell>
          <cell r="M2321">
            <v>0</v>
          </cell>
          <cell r="N2321">
            <v>0.10497866476108404</v>
          </cell>
          <cell r="O2321">
            <v>8637.9393171765569</v>
          </cell>
          <cell r="P2321">
            <v>23691.389773438943</v>
          </cell>
          <cell r="Q2321">
            <v>37635.404061349756</v>
          </cell>
          <cell r="R2321">
            <v>46668.759817534177</v>
          </cell>
          <cell r="S2321">
            <v>114841.93223065852</v>
          </cell>
          <cell r="T2321">
            <v>1515.8451194207364</v>
          </cell>
          <cell r="U2321">
            <v>1518.1060769162509</v>
          </cell>
          <cell r="V2321">
            <v>1535.7725637902076</v>
          </cell>
          <cell r="W2321">
            <v>1529.1660739778847</v>
          </cell>
          <cell r="X2321">
            <v>1551.6625758673033</v>
          </cell>
          <cell r="Y2321">
            <v>272.55931285579908</v>
          </cell>
          <cell r="Z2321">
            <v>315.33200793775671</v>
          </cell>
          <cell r="AA2321">
            <v>331.9150346603725</v>
          </cell>
          <cell r="AB2321">
            <v>336.63399949575137</v>
          </cell>
          <cell r="AC2321">
            <v>425.49049414309542</v>
          </cell>
          <cell r="AD2321">
            <v>38.776105682181388</v>
          </cell>
          <cell r="AE2321">
            <v>45.044183206664634</v>
          </cell>
          <cell r="AF2321">
            <v>39.011119818367654</v>
          </cell>
          <cell r="AG2321">
            <v>37.090597097006025</v>
          </cell>
          <cell r="AH2321">
            <v>28.812741611892577</v>
          </cell>
        </row>
        <row r="2322">
          <cell r="B2322">
            <v>8333</v>
          </cell>
          <cell r="C2322" t="str">
            <v>NC</v>
          </cell>
          <cell r="D2322" t="str">
            <v>Cooperative</v>
          </cell>
          <cell r="E2322">
            <v>2.4932794251099909E-2</v>
          </cell>
          <cell r="F2322">
            <v>1</v>
          </cell>
          <cell r="G2322">
            <v>10268.075980392157</v>
          </cell>
          <cell r="H2322">
            <v>10268.075980392157</v>
          </cell>
          <cell r="I2322">
            <v>11.608880937499999</v>
          </cell>
          <cell r="J2322">
            <v>39790.300000000003</v>
          </cell>
          <cell r="K2322">
            <v>268120</v>
          </cell>
          <cell r="L2322">
            <v>26112</v>
          </cell>
          <cell r="M2322">
            <v>0.13483785921050276</v>
          </cell>
          <cell r="N2322">
            <v>0.13483785921050276</v>
          </cell>
          <cell r="O2322">
            <v>8637.9393171765569</v>
          </cell>
          <cell r="P2322">
            <v>23691.389773438943</v>
          </cell>
          <cell r="Q2322">
            <v>37635.404061349756</v>
          </cell>
          <cell r="R2322">
            <v>46668.759817534177</v>
          </cell>
          <cell r="S2322">
            <v>114841.93223065852</v>
          </cell>
          <cell r="T2322">
            <v>1515.8451194207364</v>
          </cell>
          <cell r="U2322">
            <v>1518.1060769162509</v>
          </cell>
          <cell r="V2322">
            <v>1535.7725637902076</v>
          </cell>
          <cell r="W2322">
            <v>1529.1660739778847</v>
          </cell>
          <cell r="X2322">
            <v>1551.6625758673033</v>
          </cell>
          <cell r="Y2322">
            <v>272.55931285579908</v>
          </cell>
          <cell r="Z2322">
            <v>315.33200793775671</v>
          </cell>
          <cell r="AA2322">
            <v>331.9150346603725</v>
          </cell>
          <cell r="AB2322">
            <v>336.63399949575137</v>
          </cell>
          <cell r="AC2322">
            <v>425.49049414309542</v>
          </cell>
          <cell r="AD2322">
            <v>38.776105682181388</v>
          </cell>
          <cell r="AE2322">
            <v>45.044183206664634</v>
          </cell>
          <cell r="AF2322">
            <v>39.011119818367654</v>
          </cell>
          <cell r="AG2322">
            <v>37.090597097006025</v>
          </cell>
          <cell r="AH2322">
            <v>28.812741611892577</v>
          </cell>
        </row>
        <row r="2323">
          <cell r="B2323">
            <v>9837</v>
          </cell>
          <cell r="C2323" t="str">
            <v>NC</v>
          </cell>
          <cell r="D2323" t="str">
            <v>Cooperative</v>
          </cell>
          <cell r="E2323">
            <v>2.4932794251099909E-2</v>
          </cell>
          <cell r="F2323">
            <v>1</v>
          </cell>
          <cell r="G2323">
            <v>12957.636915042634</v>
          </cell>
          <cell r="H2323">
            <v>12957.636915042634</v>
          </cell>
          <cell r="I2323">
            <v>11.608880937499999</v>
          </cell>
          <cell r="J2323">
            <v>112253.1</v>
          </cell>
          <cell r="K2323">
            <v>952788</v>
          </cell>
          <cell r="L2323">
            <v>73531</v>
          </cell>
          <cell r="M2323">
            <v>0.10706447657759779</v>
          </cell>
          <cell r="N2323">
            <v>0.10706447657759779</v>
          </cell>
          <cell r="O2323">
            <v>8637.9393171765569</v>
          </cell>
          <cell r="P2323">
            <v>23691.389773438943</v>
          </cell>
          <cell r="Q2323">
            <v>37635.404061349756</v>
          </cell>
          <cell r="R2323">
            <v>46668.759817534177</v>
          </cell>
          <cell r="S2323">
            <v>114841.93223065852</v>
          </cell>
          <cell r="T2323">
            <v>1515.8451194207364</v>
          </cell>
          <cell r="U2323">
            <v>1518.1060769162509</v>
          </cell>
          <cell r="V2323">
            <v>1535.7725637902076</v>
          </cell>
          <cell r="W2323">
            <v>1529.1660739778847</v>
          </cell>
          <cell r="X2323">
            <v>1551.6625758673033</v>
          </cell>
          <cell r="Y2323">
            <v>272.55931285579908</v>
          </cell>
          <cell r="Z2323">
            <v>315.33200793775671</v>
          </cell>
          <cell r="AA2323">
            <v>331.9150346603725</v>
          </cell>
          <cell r="AB2323">
            <v>336.63399949575137</v>
          </cell>
          <cell r="AC2323">
            <v>425.49049414309542</v>
          </cell>
          <cell r="AD2323">
            <v>38.776105682181388</v>
          </cell>
          <cell r="AE2323">
            <v>45.044183206664634</v>
          </cell>
          <cell r="AF2323">
            <v>39.011119818367654</v>
          </cell>
          <cell r="AG2323">
            <v>37.090597097006025</v>
          </cell>
          <cell r="AH2323">
            <v>28.812741611892577</v>
          </cell>
        </row>
        <row r="2324">
          <cell r="B2324">
            <v>11291</v>
          </cell>
          <cell r="C2324" t="str">
            <v>NC</v>
          </cell>
          <cell r="D2324" t="str">
            <v>Cooperative</v>
          </cell>
          <cell r="E2324">
            <v>2.4932794251099909E-2</v>
          </cell>
          <cell r="F2324">
            <v>1</v>
          </cell>
          <cell r="G2324">
            <v>15178.392919413494</v>
          </cell>
          <cell r="H2324">
            <v>15178.392919413494</v>
          </cell>
          <cell r="I2324">
            <v>11.608880937499999</v>
          </cell>
          <cell r="J2324">
            <v>107005.3</v>
          </cell>
          <cell r="K2324">
            <v>914058</v>
          </cell>
          <cell r="L2324">
            <v>60221</v>
          </cell>
          <cell r="M2324">
            <v>0.10788825104397505</v>
          </cell>
          <cell r="N2324">
            <v>0.10788825104397505</v>
          </cell>
          <cell r="O2324">
            <v>8637.9393171765569</v>
          </cell>
          <cell r="P2324">
            <v>23691.389773438943</v>
          </cell>
          <cell r="Q2324">
            <v>37635.404061349756</v>
          </cell>
          <cell r="R2324">
            <v>46668.759817534177</v>
          </cell>
          <cell r="S2324">
            <v>114841.93223065852</v>
          </cell>
          <cell r="T2324">
            <v>1515.8451194207364</v>
          </cell>
          <cell r="U2324">
            <v>1518.1060769162509</v>
          </cell>
          <cell r="V2324">
            <v>1535.7725637902076</v>
          </cell>
          <cell r="W2324">
            <v>1529.1660739778847</v>
          </cell>
          <cell r="X2324">
            <v>1551.6625758673033</v>
          </cell>
          <cell r="Y2324">
            <v>272.55931285579908</v>
          </cell>
          <cell r="Z2324">
            <v>315.33200793775671</v>
          </cell>
          <cell r="AA2324">
            <v>331.9150346603725</v>
          </cell>
          <cell r="AB2324">
            <v>336.63399949575137</v>
          </cell>
          <cell r="AC2324">
            <v>425.49049414309542</v>
          </cell>
          <cell r="AD2324">
            <v>38.776105682181388</v>
          </cell>
          <cell r="AE2324">
            <v>45.044183206664634</v>
          </cell>
          <cell r="AF2324">
            <v>39.011119818367654</v>
          </cell>
          <cell r="AG2324">
            <v>37.090597097006025</v>
          </cell>
          <cell r="AH2324">
            <v>28.812741611892577</v>
          </cell>
        </row>
        <row r="2325">
          <cell r="B2325">
            <v>13683</v>
          </cell>
          <cell r="C2325" t="str">
            <v>NC</v>
          </cell>
          <cell r="D2325" t="str">
            <v>Cooperative</v>
          </cell>
          <cell r="E2325">
            <v>2.4932794251099909E-2</v>
          </cell>
          <cell r="F2325">
            <v>0</v>
          </cell>
          <cell r="G2325">
            <v>0</v>
          </cell>
          <cell r="H2325">
            <v>11293.41861406789</v>
          </cell>
          <cell r="I2325">
            <v>11.608880937499999</v>
          </cell>
          <cell r="J2325">
            <v>0</v>
          </cell>
          <cell r="K2325">
            <v>0</v>
          </cell>
          <cell r="L2325">
            <v>0</v>
          </cell>
          <cell r="M2325">
            <v>0</v>
          </cell>
          <cell r="N2325">
            <v>0.10497866476108404</v>
          </cell>
          <cell r="O2325">
            <v>8637.9393171765569</v>
          </cell>
          <cell r="P2325">
            <v>23691.389773438943</v>
          </cell>
          <cell r="Q2325">
            <v>37635.404061349756</v>
          </cell>
          <cell r="R2325">
            <v>46668.759817534177</v>
          </cell>
          <cell r="S2325">
            <v>114841.93223065852</v>
          </cell>
          <cell r="T2325">
            <v>1515.8451194207364</v>
          </cell>
          <cell r="U2325">
            <v>1518.1060769162509</v>
          </cell>
          <cell r="V2325">
            <v>1535.7725637902076</v>
          </cell>
          <cell r="W2325">
            <v>1529.1660739778847</v>
          </cell>
          <cell r="X2325">
            <v>1551.6625758673033</v>
          </cell>
          <cell r="Y2325">
            <v>272.55931285579908</v>
          </cell>
          <cell r="Z2325">
            <v>315.33200793775671</v>
          </cell>
          <cell r="AA2325">
            <v>331.9150346603725</v>
          </cell>
          <cell r="AB2325">
            <v>336.63399949575137</v>
          </cell>
          <cell r="AC2325">
            <v>425.49049414309542</v>
          </cell>
          <cell r="AD2325">
            <v>38.776105682181388</v>
          </cell>
          <cell r="AE2325">
            <v>45.044183206664634</v>
          </cell>
          <cell r="AF2325">
            <v>39.011119818367654</v>
          </cell>
          <cell r="AG2325">
            <v>37.090597097006025</v>
          </cell>
          <cell r="AH2325">
            <v>28.812741611892577</v>
          </cell>
        </row>
        <row r="2326">
          <cell r="B2326">
            <v>14717</v>
          </cell>
          <cell r="C2326" t="str">
            <v>NC</v>
          </cell>
          <cell r="D2326" t="str">
            <v>Cooperative</v>
          </cell>
          <cell r="E2326">
            <v>0.22138069312726846</v>
          </cell>
          <cell r="F2326">
            <v>1</v>
          </cell>
          <cell r="G2326">
            <v>13263.411315224786</v>
          </cell>
          <cell r="H2326">
            <v>13263.411315224786</v>
          </cell>
          <cell r="I2326">
            <v>11.608880937499999</v>
          </cell>
          <cell r="J2326">
            <v>33398.400000000001</v>
          </cell>
          <cell r="K2326">
            <v>253424</v>
          </cell>
          <cell r="L2326">
            <v>19107</v>
          </cell>
          <cell r="M2326">
            <v>0.12128555047322373</v>
          </cell>
          <cell r="N2326">
            <v>0.12128555047322373</v>
          </cell>
          <cell r="O2326">
            <v>8637.9393171765569</v>
          </cell>
          <cell r="P2326">
            <v>23691.389773438943</v>
          </cell>
          <cell r="Q2326">
            <v>37635.404061349756</v>
          </cell>
          <cell r="R2326">
            <v>46668.759817534177</v>
          </cell>
          <cell r="S2326">
            <v>114841.93223065852</v>
          </cell>
          <cell r="T2326">
            <v>1515.8451194207364</v>
          </cell>
          <cell r="U2326">
            <v>1518.1060769162509</v>
          </cell>
          <cell r="V2326">
            <v>1535.7725637902076</v>
          </cell>
          <cell r="W2326">
            <v>1529.1660739778847</v>
          </cell>
          <cell r="X2326">
            <v>1551.6625758673033</v>
          </cell>
          <cell r="Y2326">
            <v>272.55931285579908</v>
          </cell>
          <cell r="Z2326">
            <v>315.33200793775671</v>
          </cell>
          <cell r="AA2326">
            <v>331.9150346603725</v>
          </cell>
          <cell r="AB2326">
            <v>336.63399949575137</v>
          </cell>
          <cell r="AC2326">
            <v>425.49049414309542</v>
          </cell>
          <cell r="AD2326">
            <v>38.776105682181388</v>
          </cell>
          <cell r="AE2326">
            <v>45.044183206664634</v>
          </cell>
          <cell r="AF2326">
            <v>39.011119818367654</v>
          </cell>
          <cell r="AG2326">
            <v>37.090597097006025</v>
          </cell>
          <cell r="AH2326">
            <v>28.812741611892577</v>
          </cell>
        </row>
        <row r="2327">
          <cell r="B2327">
            <v>15023</v>
          </cell>
          <cell r="C2327" t="str">
            <v>NC</v>
          </cell>
          <cell r="D2327" t="str">
            <v>Cooperative</v>
          </cell>
          <cell r="E2327">
            <v>0.22553126097646645</v>
          </cell>
          <cell r="F2327">
            <v>1</v>
          </cell>
          <cell r="G2327">
            <v>13813.405175372365</v>
          </cell>
          <cell r="H2327">
            <v>13813.405175372365</v>
          </cell>
          <cell r="I2327">
            <v>11.608880937499999</v>
          </cell>
          <cell r="J2327">
            <v>55878.5</v>
          </cell>
          <cell r="K2327">
            <v>402495</v>
          </cell>
          <cell r="L2327">
            <v>29138</v>
          </cell>
          <cell r="M2327">
            <v>0.12874541330182362</v>
          </cell>
          <cell r="N2327">
            <v>0.12874541330182362</v>
          </cell>
          <cell r="O2327">
            <v>8637.9393171765569</v>
          </cell>
          <cell r="P2327">
            <v>23691.389773438943</v>
          </cell>
          <cell r="Q2327">
            <v>37635.404061349756</v>
          </cell>
          <cell r="R2327">
            <v>46668.759817534177</v>
          </cell>
          <cell r="S2327">
            <v>114841.93223065852</v>
          </cell>
          <cell r="T2327">
            <v>1515.8451194207364</v>
          </cell>
          <cell r="U2327">
            <v>1518.1060769162509</v>
          </cell>
          <cell r="V2327">
            <v>1535.7725637902076</v>
          </cell>
          <cell r="W2327">
            <v>1529.1660739778847</v>
          </cell>
          <cell r="X2327">
            <v>1551.6625758673033</v>
          </cell>
          <cell r="Y2327">
            <v>272.55931285579908</v>
          </cell>
          <cell r="Z2327">
            <v>315.33200793775671</v>
          </cell>
          <cell r="AA2327">
            <v>331.9150346603725</v>
          </cell>
          <cell r="AB2327">
            <v>336.63399949575137</v>
          </cell>
          <cell r="AC2327">
            <v>425.49049414309542</v>
          </cell>
          <cell r="AD2327">
            <v>38.776105682181388</v>
          </cell>
          <cell r="AE2327">
            <v>45.044183206664634</v>
          </cell>
          <cell r="AF2327">
            <v>39.011119818367654</v>
          </cell>
          <cell r="AG2327">
            <v>37.090597097006025</v>
          </cell>
          <cell r="AH2327">
            <v>28.812741611892577</v>
          </cell>
        </row>
        <row r="2328">
          <cell r="B2328">
            <v>14857</v>
          </cell>
          <cell r="C2328" t="str">
            <v>NC</v>
          </cell>
          <cell r="D2328" t="str">
            <v>Cooperative</v>
          </cell>
          <cell r="E2328">
            <v>2.4932794251099909E-2</v>
          </cell>
          <cell r="F2328">
            <v>0</v>
          </cell>
          <cell r="G2328">
            <v>0</v>
          </cell>
          <cell r="H2328">
            <v>11293.41861406789</v>
          </cell>
          <cell r="I2328">
            <v>11.608880937499999</v>
          </cell>
          <cell r="J2328">
            <v>0</v>
          </cell>
          <cell r="K2328">
            <v>0</v>
          </cell>
          <cell r="L2328">
            <v>0</v>
          </cell>
          <cell r="M2328">
            <v>0</v>
          </cell>
          <cell r="N2328">
            <v>0.10497866476108404</v>
          </cell>
          <cell r="O2328">
            <v>8637.9393171765569</v>
          </cell>
          <cell r="P2328">
            <v>23691.389773438943</v>
          </cell>
          <cell r="Q2328">
            <v>37635.404061349756</v>
          </cell>
          <cell r="R2328">
            <v>46668.759817534177</v>
          </cell>
          <cell r="S2328">
            <v>114841.93223065852</v>
          </cell>
          <cell r="T2328">
            <v>1515.8451194207364</v>
          </cell>
          <cell r="U2328">
            <v>1518.1060769162509</v>
          </cell>
          <cell r="V2328">
            <v>1535.7725637902076</v>
          </cell>
          <cell r="W2328">
            <v>1529.1660739778847</v>
          </cell>
          <cell r="X2328">
            <v>1551.6625758673033</v>
          </cell>
          <cell r="Y2328">
            <v>272.55931285579908</v>
          </cell>
          <cell r="Z2328">
            <v>315.33200793775671</v>
          </cell>
          <cell r="AA2328">
            <v>331.9150346603725</v>
          </cell>
          <cell r="AB2328">
            <v>336.63399949575137</v>
          </cell>
          <cell r="AC2328">
            <v>425.49049414309542</v>
          </cell>
          <cell r="AD2328">
            <v>38.776105682181388</v>
          </cell>
          <cell r="AE2328">
            <v>45.044183206664634</v>
          </cell>
          <cell r="AF2328">
            <v>39.011119818367654</v>
          </cell>
          <cell r="AG2328">
            <v>37.090597097006025</v>
          </cell>
          <cell r="AH2328">
            <v>28.812741611892577</v>
          </cell>
        </row>
        <row r="2329">
          <cell r="B2329">
            <v>15671</v>
          </cell>
          <cell r="C2329" t="str">
            <v>NC</v>
          </cell>
          <cell r="D2329" t="str">
            <v>Cooperative</v>
          </cell>
          <cell r="E2329">
            <v>0.22585909144128322</v>
          </cell>
          <cell r="F2329">
            <v>1</v>
          </cell>
          <cell r="G2329">
            <v>12179.846302272197</v>
          </cell>
          <cell r="H2329">
            <v>12179.846302272197</v>
          </cell>
          <cell r="I2329">
            <v>11.608880937499999</v>
          </cell>
          <cell r="J2329">
            <v>49052.6</v>
          </cell>
          <cell r="K2329">
            <v>366114</v>
          </cell>
          <cell r="L2329">
            <v>30059</v>
          </cell>
          <cell r="M2329">
            <v>0.12254429979404297</v>
          </cell>
          <cell r="N2329">
            <v>0.12254429979404297</v>
          </cell>
          <cell r="O2329">
            <v>8637.9393171765569</v>
          </cell>
          <cell r="P2329">
            <v>23691.389773438943</v>
          </cell>
          <cell r="Q2329">
            <v>37635.404061349756</v>
          </cell>
          <cell r="R2329">
            <v>46668.759817534177</v>
          </cell>
          <cell r="S2329">
            <v>114841.93223065852</v>
          </cell>
          <cell r="T2329">
            <v>1515.8451194207364</v>
          </cell>
          <cell r="U2329">
            <v>1518.1060769162509</v>
          </cell>
          <cell r="V2329">
            <v>1535.7725637902076</v>
          </cell>
          <cell r="W2329">
            <v>1529.1660739778847</v>
          </cell>
          <cell r="X2329">
            <v>1551.6625758673033</v>
          </cell>
          <cell r="Y2329">
            <v>272.55931285579908</v>
          </cell>
          <cell r="Z2329">
            <v>315.33200793775671</v>
          </cell>
          <cell r="AA2329">
            <v>331.9150346603725</v>
          </cell>
          <cell r="AB2329">
            <v>336.63399949575137</v>
          </cell>
          <cell r="AC2329">
            <v>425.49049414309542</v>
          </cell>
          <cell r="AD2329">
            <v>38.776105682181388</v>
          </cell>
          <cell r="AE2329">
            <v>45.044183206664634</v>
          </cell>
          <cell r="AF2329">
            <v>39.011119818367654</v>
          </cell>
          <cell r="AG2329">
            <v>37.090597097006025</v>
          </cell>
          <cell r="AH2329">
            <v>28.812741611892577</v>
          </cell>
        </row>
        <row r="2330">
          <cell r="B2330">
            <v>16101</v>
          </cell>
          <cell r="C2330" t="str">
            <v>NC</v>
          </cell>
          <cell r="D2330" t="str">
            <v>Cooperative</v>
          </cell>
          <cell r="E2330">
            <v>0.22175682004449127</v>
          </cell>
          <cell r="F2330">
            <v>1</v>
          </cell>
          <cell r="G2330">
            <v>13396.362133112856</v>
          </cell>
          <cell r="H2330">
            <v>13396.362133112856</v>
          </cell>
          <cell r="I2330">
            <v>11.608880937499999</v>
          </cell>
          <cell r="J2330">
            <v>27060</v>
          </cell>
          <cell r="K2330">
            <v>162029</v>
          </cell>
          <cell r="L2330">
            <v>12095</v>
          </cell>
          <cell r="M2330">
            <v>0.15660830481414592</v>
          </cell>
          <cell r="N2330">
            <v>0.15660830481414592</v>
          </cell>
          <cell r="O2330">
            <v>8637.9393171765569</v>
          </cell>
          <cell r="P2330">
            <v>23691.389773438943</v>
          </cell>
          <cell r="Q2330">
            <v>37635.404061349756</v>
          </cell>
          <cell r="R2330">
            <v>46668.759817534177</v>
          </cell>
          <cell r="S2330">
            <v>114841.93223065852</v>
          </cell>
          <cell r="T2330">
            <v>1515.8451194207364</v>
          </cell>
          <cell r="U2330">
            <v>1518.1060769162509</v>
          </cell>
          <cell r="V2330">
            <v>1535.7725637902076</v>
          </cell>
          <cell r="W2330">
            <v>1529.1660739778847</v>
          </cell>
          <cell r="X2330">
            <v>1551.6625758673033</v>
          </cell>
          <cell r="Y2330">
            <v>272.55931285579908</v>
          </cell>
          <cell r="Z2330">
            <v>315.33200793775671</v>
          </cell>
          <cell r="AA2330">
            <v>331.9150346603725</v>
          </cell>
          <cell r="AB2330">
            <v>336.63399949575137</v>
          </cell>
          <cell r="AC2330">
            <v>425.49049414309542</v>
          </cell>
          <cell r="AD2330">
            <v>38.776105682181388</v>
          </cell>
          <cell r="AE2330">
            <v>45.044183206664634</v>
          </cell>
          <cell r="AF2330">
            <v>39.011119818367654</v>
          </cell>
          <cell r="AG2330">
            <v>37.090597097006025</v>
          </cell>
          <cell r="AH2330">
            <v>28.812741611892577</v>
          </cell>
        </row>
        <row r="2331">
          <cell r="B2331">
            <v>16496</v>
          </cell>
          <cell r="C2331" t="str">
            <v>NC</v>
          </cell>
          <cell r="D2331" t="str">
            <v>Cooperative</v>
          </cell>
          <cell r="E2331">
            <v>2.4932794251099909E-2</v>
          </cell>
          <cell r="F2331">
            <v>1</v>
          </cell>
          <cell r="G2331">
            <v>13704.315185546875</v>
          </cell>
          <cell r="H2331">
            <v>13704.315185546875</v>
          </cell>
          <cell r="I2331">
            <v>11.608880937499999</v>
          </cell>
          <cell r="J2331">
            <v>102591.2</v>
          </cell>
          <cell r="K2331">
            <v>898126</v>
          </cell>
          <cell r="L2331">
            <v>65536</v>
          </cell>
          <cell r="M2331">
            <v>0.10406290937636813</v>
          </cell>
          <cell r="N2331">
            <v>0.10406290937636813</v>
          </cell>
          <cell r="O2331">
            <v>8637.9393171765569</v>
          </cell>
          <cell r="P2331">
            <v>23691.389773438943</v>
          </cell>
          <cell r="Q2331">
            <v>37635.404061349756</v>
          </cell>
          <cell r="R2331">
            <v>46668.759817534177</v>
          </cell>
          <cell r="S2331">
            <v>114841.93223065852</v>
          </cell>
          <cell r="T2331">
            <v>1515.8451194207364</v>
          </cell>
          <cell r="U2331">
            <v>1518.1060769162509</v>
          </cell>
          <cell r="V2331">
            <v>1535.7725637902076</v>
          </cell>
          <cell r="W2331">
            <v>1529.1660739778847</v>
          </cell>
          <cell r="X2331">
            <v>1551.6625758673033</v>
          </cell>
          <cell r="Y2331">
            <v>272.55931285579908</v>
          </cell>
          <cell r="Z2331">
            <v>315.33200793775671</v>
          </cell>
          <cell r="AA2331">
            <v>331.9150346603725</v>
          </cell>
          <cell r="AB2331">
            <v>336.63399949575137</v>
          </cell>
          <cell r="AC2331">
            <v>425.49049414309542</v>
          </cell>
          <cell r="AD2331">
            <v>38.776105682181388</v>
          </cell>
          <cell r="AE2331">
            <v>45.044183206664634</v>
          </cell>
          <cell r="AF2331">
            <v>39.011119818367654</v>
          </cell>
          <cell r="AG2331">
            <v>37.090597097006025</v>
          </cell>
          <cell r="AH2331">
            <v>28.812741611892577</v>
          </cell>
        </row>
        <row r="2332">
          <cell r="B2332">
            <v>17572</v>
          </cell>
          <cell r="C2332" t="str">
            <v>NC</v>
          </cell>
          <cell r="D2332" t="str">
            <v>Cooperative</v>
          </cell>
          <cell r="E2332">
            <v>2.4932794251099909E-2</v>
          </cell>
          <cell r="F2332">
            <v>1</v>
          </cell>
          <cell r="G2332">
            <v>14821.48591106871</v>
          </cell>
          <cell r="H2332">
            <v>14821.48591106871</v>
          </cell>
          <cell r="I2332">
            <v>11.608880937499999</v>
          </cell>
          <cell r="J2332">
            <v>81572</v>
          </cell>
          <cell r="K2332">
            <v>636983</v>
          </cell>
          <cell r="L2332">
            <v>42977</v>
          </cell>
          <cell r="M2332">
            <v>0.11866097130910674</v>
          </cell>
          <cell r="N2332">
            <v>0.11866097130910674</v>
          </cell>
          <cell r="O2332">
            <v>8637.9393171765569</v>
          </cell>
          <cell r="P2332">
            <v>23691.389773438943</v>
          </cell>
          <cell r="Q2332">
            <v>37635.404061349756</v>
          </cell>
          <cell r="R2332">
            <v>46668.759817534177</v>
          </cell>
          <cell r="S2332">
            <v>114841.93223065852</v>
          </cell>
          <cell r="T2332">
            <v>1515.8451194207364</v>
          </cell>
          <cell r="U2332">
            <v>1518.1060769162509</v>
          </cell>
          <cell r="V2332">
            <v>1535.7725637902076</v>
          </cell>
          <cell r="W2332">
            <v>1529.1660739778847</v>
          </cell>
          <cell r="X2332">
            <v>1551.6625758673033</v>
          </cell>
          <cell r="Y2332">
            <v>272.55931285579908</v>
          </cell>
          <cell r="Z2332">
            <v>315.33200793775671</v>
          </cell>
          <cell r="AA2332">
            <v>331.9150346603725</v>
          </cell>
          <cell r="AB2332">
            <v>336.63399949575137</v>
          </cell>
          <cell r="AC2332">
            <v>425.49049414309542</v>
          </cell>
          <cell r="AD2332">
            <v>38.776105682181388</v>
          </cell>
          <cell r="AE2332">
            <v>45.044183206664634</v>
          </cell>
          <cell r="AF2332">
            <v>39.011119818367654</v>
          </cell>
          <cell r="AG2332">
            <v>37.090597097006025</v>
          </cell>
          <cell r="AH2332">
            <v>28.812741611892577</v>
          </cell>
        </row>
        <row r="2333">
          <cell r="B2333">
            <v>19108</v>
          </cell>
          <cell r="C2333" t="str">
            <v>NC</v>
          </cell>
          <cell r="D2333" t="str">
            <v>Cooperative</v>
          </cell>
          <cell r="E2333">
            <v>0.19298530617023768</v>
          </cell>
          <cell r="F2333">
            <v>1</v>
          </cell>
          <cell r="G2333">
            <v>11021.595416483033</v>
          </cell>
          <cell r="H2333">
            <v>11021.595416483033</v>
          </cell>
          <cell r="I2333">
            <v>11.608880937499999</v>
          </cell>
          <cell r="J2333">
            <v>34181</v>
          </cell>
          <cell r="K2333">
            <v>225072</v>
          </cell>
          <cell r="L2333">
            <v>20421</v>
          </cell>
          <cell r="M2333">
            <v>0.13922753833663784</v>
          </cell>
          <cell r="N2333">
            <v>0.13922753833663784</v>
          </cell>
          <cell r="O2333">
            <v>8637.9393171765569</v>
          </cell>
          <cell r="P2333">
            <v>23691.389773438943</v>
          </cell>
          <cell r="Q2333">
            <v>37635.404061349756</v>
          </cell>
          <cell r="R2333">
            <v>46668.759817534177</v>
          </cell>
          <cell r="S2333">
            <v>114841.93223065852</v>
          </cell>
          <cell r="T2333">
            <v>1515.8451194207364</v>
          </cell>
          <cell r="U2333">
            <v>1518.1060769162509</v>
          </cell>
          <cell r="V2333">
            <v>1535.7725637902076</v>
          </cell>
          <cell r="W2333">
            <v>1529.1660739778847</v>
          </cell>
          <cell r="X2333">
            <v>1551.6625758673033</v>
          </cell>
          <cell r="Y2333">
            <v>272.55931285579908</v>
          </cell>
          <cell r="Z2333">
            <v>315.33200793775671</v>
          </cell>
          <cell r="AA2333">
            <v>331.9150346603725</v>
          </cell>
          <cell r="AB2333">
            <v>336.63399949575137</v>
          </cell>
          <cell r="AC2333">
            <v>425.49049414309542</v>
          </cell>
          <cell r="AD2333">
            <v>38.776105682181388</v>
          </cell>
          <cell r="AE2333">
            <v>45.044183206664634</v>
          </cell>
          <cell r="AF2333">
            <v>39.011119818367654</v>
          </cell>
          <cell r="AG2333">
            <v>37.090597097006025</v>
          </cell>
          <cell r="AH2333">
            <v>28.812741611892577</v>
          </cell>
        </row>
        <row r="2334">
          <cell r="B2334">
            <v>18957</v>
          </cell>
          <cell r="C2334" t="str">
            <v>NC</v>
          </cell>
          <cell r="D2334" t="str">
            <v>Cooperative</v>
          </cell>
          <cell r="E2334">
            <v>2.4932794251099909E-2</v>
          </cell>
          <cell r="F2334">
            <v>1</v>
          </cell>
          <cell r="G2334">
            <v>15050.174703004892</v>
          </cell>
          <cell r="H2334">
            <v>15050.174703004892</v>
          </cell>
          <cell r="I2334">
            <v>11.608880937499999</v>
          </cell>
          <cell r="J2334">
            <v>37288.699999999997</v>
          </cell>
          <cell r="K2334">
            <v>323052</v>
          </cell>
          <cell r="L2334">
            <v>21465</v>
          </cell>
          <cell r="M2334">
            <v>0.10617016594269267</v>
          </cell>
          <cell r="N2334">
            <v>0.10617016594269267</v>
          </cell>
          <cell r="O2334">
            <v>8637.9393171765569</v>
          </cell>
          <cell r="P2334">
            <v>23691.389773438943</v>
          </cell>
          <cell r="Q2334">
            <v>37635.404061349756</v>
          </cell>
          <cell r="R2334">
            <v>46668.759817534177</v>
          </cell>
          <cell r="S2334">
            <v>114841.93223065852</v>
          </cell>
          <cell r="T2334">
            <v>1515.8451194207364</v>
          </cell>
          <cell r="U2334">
            <v>1518.1060769162509</v>
          </cell>
          <cell r="V2334">
            <v>1535.7725637902076</v>
          </cell>
          <cell r="W2334">
            <v>1529.1660739778847</v>
          </cell>
          <cell r="X2334">
            <v>1551.6625758673033</v>
          </cell>
          <cell r="Y2334">
            <v>272.55931285579908</v>
          </cell>
          <cell r="Z2334">
            <v>315.33200793775671</v>
          </cell>
          <cell r="AA2334">
            <v>331.9150346603725</v>
          </cell>
          <cell r="AB2334">
            <v>336.63399949575137</v>
          </cell>
          <cell r="AC2334">
            <v>425.49049414309542</v>
          </cell>
          <cell r="AD2334">
            <v>38.776105682181388</v>
          </cell>
          <cell r="AE2334">
            <v>45.044183206664634</v>
          </cell>
          <cell r="AF2334">
            <v>39.011119818367654</v>
          </cell>
          <cell r="AG2334">
            <v>37.090597097006025</v>
          </cell>
          <cell r="AH2334">
            <v>28.812741611892577</v>
          </cell>
        </row>
        <row r="2335">
          <cell r="B2335">
            <v>19435</v>
          </cell>
          <cell r="C2335" t="str">
            <v>NC</v>
          </cell>
          <cell r="D2335" t="str">
            <v>Cooperative</v>
          </cell>
          <cell r="E2335">
            <v>2.4932794251099909E-2</v>
          </cell>
          <cell r="F2335">
            <v>1</v>
          </cell>
          <cell r="G2335">
            <v>14592.327840931084</v>
          </cell>
          <cell r="H2335">
            <v>14592.327840931084</v>
          </cell>
          <cell r="I2335">
            <v>11.608880937499999</v>
          </cell>
          <cell r="J2335">
            <v>138657</v>
          </cell>
          <cell r="K2335">
            <v>1130920</v>
          </cell>
          <cell r="L2335">
            <v>77501</v>
          </cell>
          <cell r="M2335">
            <v>0.1130589267335919</v>
          </cell>
          <cell r="N2335">
            <v>0.1130589267335919</v>
          </cell>
          <cell r="O2335">
            <v>8637.9393171765569</v>
          </cell>
          <cell r="P2335">
            <v>23691.389773438943</v>
          </cell>
          <cell r="Q2335">
            <v>37635.404061349756</v>
          </cell>
          <cell r="R2335">
            <v>46668.759817534177</v>
          </cell>
          <cell r="S2335">
            <v>114841.93223065852</v>
          </cell>
          <cell r="T2335">
            <v>1515.8451194207364</v>
          </cell>
          <cell r="U2335">
            <v>1518.1060769162509</v>
          </cell>
          <cell r="V2335">
            <v>1535.7725637902076</v>
          </cell>
          <cell r="W2335">
            <v>1529.1660739778847</v>
          </cell>
          <cell r="X2335">
            <v>1551.6625758673033</v>
          </cell>
          <cell r="Y2335">
            <v>272.55931285579908</v>
          </cell>
          <cell r="Z2335">
            <v>315.33200793775671</v>
          </cell>
          <cell r="AA2335">
            <v>331.9150346603725</v>
          </cell>
          <cell r="AB2335">
            <v>336.63399949575137</v>
          </cell>
          <cell r="AC2335">
            <v>425.49049414309542</v>
          </cell>
          <cell r="AD2335">
            <v>38.776105682181388</v>
          </cell>
          <cell r="AE2335">
            <v>45.044183206664634</v>
          </cell>
          <cell r="AF2335">
            <v>39.011119818367654</v>
          </cell>
          <cell r="AG2335">
            <v>37.090597097006025</v>
          </cell>
          <cell r="AH2335">
            <v>28.812741611892577</v>
          </cell>
        </row>
        <row r="2336">
          <cell r="B2336">
            <v>19981</v>
          </cell>
          <cell r="C2336" t="str">
            <v>NC</v>
          </cell>
          <cell r="D2336" t="str">
            <v>Cooperative</v>
          </cell>
          <cell r="E2336">
            <v>2.4932794251099909E-2</v>
          </cell>
          <cell r="F2336">
            <v>1</v>
          </cell>
          <cell r="G2336">
            <v>13734.816834513391</v>
          </cell>
          <cell r="H2336">
            <v>13734.816834513391</v>
          </cell>
          <cell r="I2336">
            <v>11.608880937499999</v>
          </cell>
          <cell r="J2336">
            <v>76460.3</v>
          </cell>
          <cell r="K2336">
            <v>624632</v>
          </cell>
          <cell r="L2336">
            <v>45478</v>
          </cell>
          <cell r="M2336">
            <v>0.11226596740591661</v>
          </cell>
          <cell r="N2336">
            <v>0.11226596740591661</v>
          </cell>
          <cell r="O2336">
            <v>8637.9393171765569</v>
          </cell>
          <cell r="P2336">
            <v>23691.389773438943</v>
          </cell>
          <cell r="Q2336">
            <v>37635.404061349756</v>
          </cell>
          <cell r="R2336">
            <v>46668.759817534177</v>
          </cell>
          <cell r="S2336">
            <v>114841.93223065852</v>
          </cell>
          <cell r="T2336">
            <v>1515.8451194207364</v>
          </cell>
          <cell r="U2336">
            <v>1518.1060769162509</v>
          </cell>
          <cell r="V2336">
            <v>1535.7725637902076</v>
          </cell>
          <cell r="W2336">
            <v>1529.1660739778847</v>
          </cell>
          <cell r="X2336">
            <v>1551.6625758673033</v>
          </cell>
          <cell r="Y2336">
            <v>272.55931285579908</v>
          </cell>
          <cell r="Z2336">
            <v>315.33200793775671</v>
          </cell>
          <cell r="AA2336">
            <v>331.9150346603725</v>
          </cell>
          <cell r="AB2336">
            <v>336.63399949575137</v>
          </cell>
          <cell r="AC2336">
            <v>425.49049414309542</v>
          </cell>
          <cell r="AD2336">
            <v>38.776105682181388</v>
          </cell>
          <cell r="AE2336">
            <v>45.044183206664634</v>
          </cell>
          <cell r="AF2336">
            <v>39.011119818367654</v>
          </cell>
          <cell r="AG2336">
            <v>37.090597097006025</v>
          </cell>
          <cell r="AH2336">
            <v>28.812741611892577</v>
          </cell>
        </row>
        <row r="2337">
          <cell r="B2337">
            <v>1891</v>
          </cell>
          <cell r="C2337" t="str">
            <v>NC</v>
          </cell>
          <cell r="D2337" t="str">
            <v>Cooperative</v>
          </cell>
          <cell r="E2337">
            <v>2.4932794251099909E-2</v>
          </cell>
          <cell r="F2337">
            <v>1</v>
          </cell>
          <cell r="G2337">
            <v>10612.18619848593</v>
          </cell>
          <cell r="H2337">
            <v>10612.18619848593</v>
          </cell>
          <cell r="I2337">
            <v>11.608880937499999</v>
          </cell>
          <cell r="J2337">
            <v>58002</v>
          </cell>
          <cell r="K2337">
            <v>461195</v>
          </cell>
          <cell r="L2337">
            <v>43459</v>
          </cell>
          <cell r="M2337">
            <v>0.11263755183825985</v>
          </cell>
          <cell r="N2337">
            <v>0.11263755183825985</v>
          </cell>
          <cell r="O2337">
            <v>8637.9393171765569</v>
          </cell>
          <cell r="P2337">
            <v>23691.389773438943</v>
          </cell>
          <cell r="Q2337">
            <v>37635.404061349756</v>
          </cell>
          <cell r="R2337">
            <v>46668.759817534177</v>
          </cell>
          <cell r="S2337">
            <v>114841.93223065852</v>
          </cell>
          <cell r="T2337">
            <v>1515.8451194207364</v>
          </cell>
          <cell r="U2337">
            <v>1518.1060769162509</v>
          </cell>
          <cell r="V2337">
            <v>1535.7725637902076</v>
          </cell>
          <cell r="W2337">
            <v>1529.1660739778847</v>
          </cell>
          <cell r="X2337">
            <v>1551.6625758673033</v>
          </cell>
          <cell r="Y2337">
            <v>272.55931285579908</v>
          </cell>
          <cell r="Z2337">
            <v>315.33200793775671</v>
          </cell>
          <cell r="AA2337">
            <v>331.9150346603725</v>
          </cell>
          <cell r="AB2337">
            <v>336.63399949575137</v>
          </cell>
          <cell r="AC2337">
            <v>425.49049414309542</v>
          </cell>
          <cell r="AD2337">
            <v>38.776105682181388</v>
          </cell>
          <cell r="AE2337">
            <v>45.044183206664634</v>
          </cell>
          <cell r="AF2337">
            <v>39.011119818367654</v>
          </cell>
          <cell r="AG2337">
            <v>37.090597097006025</v>
          </cell>
          <cell r="AH2337">
            <v>28.812741611892577</v>
          </cell>
        </row>
        <row r="2338">
          <cell r="B2338">
            <v>2212</v>
          </cell>
          <cell r="C2338" t="str">
            <v>NC</v>
          </cell>
          <cell r="D2338" t="str">
            <v>Cooperative</v>
          </cell>
          <cell r="E2338">
            <v>0.23053652968036531</v>
          </cell>
          <cell r="F2338">
            <v>1</v>
          </cell>
          <cell r="G2338">
            <v>12678.696158323632</v>
          </cell>
          <cell r="H2338">
            <v>12678.696158323632</v>
          </cell>
          <cell r="I2338">
            <v>11.608880937499999</v>
          </cell>
          <cell r="J2338">
            <v>39597.699999999997</v>
          </cell>
          <cell r="K2338">
            <v>272275</v>
          </cell>
          <cell r="L2338">
            <v>21475</v>
          </cell>
          <cell r="M2338">
            <v>0.13444529017502985</v>
          </cell>
          <cell r="N2338">
            <v>0.13444529017502985</v>
          </cell>
          <cell r="O2338">
            <v>8637.9393171765569</v>
          </cell>
          <cell r="P2338">
            <v>23691.389773438943</v>
          </cell>
          <cell r="Q2338">
            <v>37635.404061349756</v>
          </cell>
          <cell r="R2338">
            <v>46668.759817534177</v>
          </cell>
          <cell r="S2338">
            <v>114841.93223065852</v>
          </cell>
          <cell r="T2338">
            <v>1515.8451194207364</v>
          </cell>
          <cell r="U2338">
            <v>1518.1060769162509</v>
          </cell>
          <cell r="V2338">
            <v>1535.7725637902076</v>
          </cell>
          <cell r="W2338">
            <v>1529.1660739778847</v>
          </cell>
          <cell r="X2338">
            <v>1551.6625758673033</v>
          </cell>
          <cell r="Y2338">
            <v>272.55931285579908</v>
          </cell>
          <cell r="Z2338">
            <v>315.33200793775671</v>
          </cell>
          <cell r="AA2338">
            <v>331.9150346603725</v>
          </cell>
          <cell r="AB2338">
            <v>336.63399949575137</v>
          </cell>
          <cell r="AC2338">
            <v>425.49049414309542</v>
          </cell>
          <cell r="AD2338">
            <v>38.776105682181388</v>
          </cell>
          <cell r="AE2338">
            <v>45.044183206664634</v>
          </cell>
          <cell r="AF2338">
            <v>39.011119818367654</v>
          </cell>
          <cell r="AG2338">
            <v>37.090597097006025</v>
          </cell>
          <cell r="AH2338">
            <v>28.812741611892577</v>
          </cell>
        </row>
        <row r="2339">
          <cell r="B2339">
            <v>12260</v>
          </cell>
          <cell r="C2339" t="str">
            <v>NC</v>
          </cell>
          <cell r="D2339" t="str">
            <v>Cooperative</v>
          </cell>
          <cell r="E2339">
            <v>2.4932794251099909E-2</v>
          </cell>
          <cell r="F2339">
            <v>1</v>
          </cell>
          <cell r="G2339">
            <v>11756.181134103736</v>
          </cell>
          <cell r="H2339">
            <v>11756.181134103736</v>
          </cell>
          <cell r="I2339">
            <v>11.608880937499999</v>
          </cell>
          <cell r="J2339">
            <v>46693.600000000006</v>
          </cell>
          <cell r="K2339">
            <v>349958</v>
          </cell>
          <cell r="L2339">
            <v>29768</v>
          </cell>
          <cell r="M2339">
            <v>0.12157665201832793</v>
          </cell>
          <cell r="N2339">
            <v>0.12157665201832793</v>
          </cell>
          <cell r="O2339">
            <v>8637.9393171765569</v>
          </cell>
          <cell r="P2339">
            <v>23691.389773438943</v>
          </cell>
          <cell r="Q2339">
            <v>37635.404061349756</v>
          </cell>
          <cell r="R2339">
            <v>46668.759817534177</v>
          </cell>
          <cell r="S2339">
            <v>114841.93223065852</v>
          </cell>
          <cell r="T2339">
            <v>1515.8451194207364</v>
          </cell>
          <cell r="U2339">
            <v>1518.1060769162509</v>
          </cell>
          <cell r="V2339">
            <v>1535.7725637902076</v>
          </cell>
          <cell r="W2339">
            <v>1529.1660739778847</v>
          </cell>
          <cell r="X2339">
            <v>1551.6625758673033</v>
          </cell>
          <cell r="Y2339">
            <v>272.55931285579908</v>
          </cell>
          <cell r="Z2339">
            <v>315.33200793775671</v>
          </cell>
          <cell r="AA2339">
            <v>331.9150346603725</v>
          </cell>
          <cell r="AB2339">
            <v>336.63399949575137</v>
          </cell>
          <cell r="AC2339">
            <v>425.49049414309542</v>
          </cell>
          <cell r="AD2339">
            <v>38.776105682181388</v>
          </cell>
          <cell r="AE2339">
            <v>45.044183206664634</v>
          </cell>
          <cell r="AF2339">
            <v>39.011119818367654</v>
          </cell>
          <cell r="AG2339">
            <v>37.090597097006025</v>
          </cell>
          <cell r="AH2339">
            <v>28.812741611892577</v>
          </cell>
        </row>
        <row r="2340">
          <cell r="B2340">
            <v>13027</v>
          </cell>
          <cell r="C2340" t="str">
            <v>NC</v>
          </cell>
          <cell r="D2340" t="str">
            <v>Cooperative</v>
          </cell>
          <cell r="E2340">
            <v>2.4932794251099909E-2</v>
          </cell>
          <cell r="F2340">
            <v>1</v>
          </cell>
          <cell r="G2340">
            <v>11394.562690037561</v>
          </cell>
          <cell r="H2340">
            <v>11394.562690037561</v>
          </cell>
          <cell r="I2340">
            <v>11.608880937499999</v>
          </cell>
          <cell r="J2340">
            <v>33833</v>
          </cell>
          <cell r="K2340">
            <v>318535</v>
          </cell>
          <cell r="L2340">
            <v>27955</v>
          </cell>
          <cell r="M2340">
            <v>9.3988681936698473E-2</v>
          </cell>
          <cell r="N2340">
            <v>9.3988681936698473E-2</v>
          </cell>
          <cell r="O2340">
            <v>8637.9393171765569</v>
          </cell>
          <cell r="P2340">
            <v>23691.389773438943</v>
          </cell>
          <cell r="Q2340">
            <v>37635.404061349756</v>
          </cell>
          <cell r="R2340">
            <v>46668.759817534177</v>
          </cell>
          <cell r="S2340">
            <v>114841.93223065852</v>
          </cell>
          <cell r="T2340">
            <v>1515.8451194207364</v>
          </cell>
          <cell r="U2340">
            <v>1518.1060769162509</v>
          </cell>
          <cell r="V2340">
            <v>1535.7725637902076</v>
          </cell>
          <cell r="W2340">
            <v>1529.1660739778847</v>
          </cell>
          <cell r="X2340">
            <v>1551.6625758673033</v>
          </cell>
          <cell r="Y2340">
            <v>272.55931285579908</v>
          </cell>
          <cell r="Z2340">
            <v>315.33200793775671</v>
          </cell>
          <cell r="AA2340">
            <v>331.9150346603725</v>
          </cell>
          <cell r="AB2340">
            <v>336.63399949575137</v>
          </cell>
          <cell r="AC2340">
            <v>425.49049414309542</v>
          </cell>
          <cell r="AD2340">
            <v>38.776105682181388</v>
          </cell>
          <cell r="AE2340">
            <v>45.044183206664634</v>
          </cell>
          <cell r="AF2340">
            <v>39.011119818367654</v>
          </cell>
          <cell r="AG2340">
            <v>37.090597097006025</v>
          </cell>
          <cell r="AH2340">
            <v>28.812741611892577</v>
          </cell>
        </row>
        <row r="2341">
          <cell r="B2341">
            <v>19154</v>
          </cell>
          <cell r="C2341" t="str">
            <v>NC</v>
          </cell>
          <cell r="D2341" t="str">
            <v>Cooperative</v>
          </cell>
          <cell r="E2341">
            <v>2.4932794251099909E-2</v>
          </cell>
          <cell r="F2341">
            <v>1</v>
          </cell>
          <cell r="G2341">
            <v>11635.18113299295</v>
          </cell>
          <cell r="H2341">
            <v>11635.18113299295</v>
          </cell>
          <cell r="I2341">
            <v>11.608880937499999</v>
          </cell>
          <cell r="J2341">
            <v>23688</v>
          </cell>
          <cell r="K2341">
            <v>191422</v>
          </cell>
          <cell r="L2341">
            <v>16452</v>
          </cell>
          <cell r="M2341">
            <v>0.11177465646474805</v>
          </cell>
          <cell r="N2341">
            <v>0.11177465646474805</v>
          </cell>
          <cell r="O2341">
            <v>8637.9393171765569</v>
          </cell>
          <cell r="P2341">
            <v>23691.389773438943</v>
          </cell>
          <cell r="Q2341">
            <v>37635.404061349756</v>
          </cell>
          <cell r="R2341">
            <v>46668.759817534177</v>
          </cell>
          <cell r="S2341">
            <v>114841.93223065852</v>
          </cell>
          <cell r="T2341">
            <v>1515.8451194207364</v>
          </cell>
          <cell r="U2341">
            <v>1518.1060769162509</v>
          </cell>
          <cell r="V2341">
            <v>1535.7725637902076</v>
          </cell>
          <cell r="W2341">
            <v>1529.1660739778847</v>
          </cell>
          <cell r="X2341">
            <v>1551.6625758673033</v>
          </cell>
          <cell r="Y2341">
            <v>272.55931285579908</v>
          </cell>
          <cell r="Z2341">
            <v>315.33200793775671</v>
          </cell>
          <cell r="AA2341">
            <v>331.9150346603725</v>
          </cell>
          <cell r="AB2341">
            <v>336.63399949575137</v>
          </cell>
          <cell r="AC2341">
            <v>425.49049414309542</v>
          </cell>
          <cell r="AD2341">
            <v>38.776105682181388</v>
          </cell>
          <cell r="AE2341">
            <v>45.044183206664634</v>
          </cell>
          <cell r="AF2341">
            <v>39.011119818367654</v>
          </cell>
          <cell r="AG2341">
            <v>37.090597097006025</v>
          </cell>
          <cell r="AH2341">
            <v>28.812741611892577</v>
          </cell>
        </row>
        <row r="2342">
          <cell r="B2342">
            <v>21002</v>
          </cell>
          <cell r="C2342" t="str">
            <v>NC</v>
          </cell>
          <cell r="D2342" t="str">
            <v>Cooperative</v>
          </cell>
          <cell r="E2342">
            <v>0.22869782837769737</v>
          </cell>
          <cell r="F2342">
            <v>1</v>
          </cell>
          <cell r="G2342">
            <v>12770.517820662175</v>
          </cell>
          <cell r="H2342">
            <v>12770.517820662175</v>
          </cell>
          <cell r="I2342">
            <v>11.608880937499999</v>
          </cell>
          <cell r="J2342">
            <v>92945</v>
          </cell>
          <cell r="K2342">
            <v>756385</v>
          </cell>
          <cell r="L2342">
            <v>59229</v>
          </cell>
          <cell r="M2342">
            <v>0.11197209237548834</v>
          </cell>
          <cell r="N2342">
            <v>0.11197209237548834</v>
          </cell>
          <cell r="O2342">
            <v>8637.9393171765569</v>
          </cell>
          <cell r="P2342">
            <v>23691.389773438943</v>
          </cell>
          <cell r="Q2342">
            <v>37635.404061349756</v>
          </cell>
          <cell r="R2342">
            <v>46668.759817534177</v>
          </cell>
          <cell r="S2342">
            <v>114841.93223065852</v>
          </cell>
          <cell r="T2342">
            <v>1515.8451194207364</v>
          </cell>
          <cell r="U2342">
            <v>1518.1060769162509</v>
          </cell>
          <cell r="V2342">
            <v>1535.7725637902076</v>
          </cell>
          <cell r="W2342">
            <v>1529.1660739778847</v>
          </cell>
          <cell r="X2342">
            <v>1551.6625758673033</v>
          </cell>
          <cell r="Y2342">
            <v>272.55931285579908</v>
          </cell>
          <cell r="Z2342">
            <v>315.33200793775671</v>
          </cell>
          <cell r="AA2342">
            <v>331.9150346603725</v>
          </cell>
          <cell r="AB2342">
            <v>336.63399949575137</v>
          </cell>
          <cell r="AC2342">
            <v>425.49049414309542</v>
          </cell>
          <cell r="AD2342">
            <v>38.776105682181388</v>
          </cell>
          <cell r="AE2342">
            <v>45.044183206664634</v>
          </cell>
          <cell r="AF2342">
            <v>39.011119818367654</v>
          </cell>
          <cell r="AG2342">
            <v>37.090597097006025</v>
          </cell>
          <cell r="AH2342">
            <v>28.812741611892577</v>
          </cell>
        </row>
        <row r="2343">
          <cell r="B2343">
            <v>18642</v>
          </cell>
          <cell r="C2343" t="str">
            <v>NC</v>
          </cell>
          <cell r="D2343" t="str">
            <v>Federal</v>
          </cell>
          <cell r="E2343">
            <v>2.4932794251099909E-2</v>
          </cell>
          <cell r="F2343">
            <v>0</v>
          </cell>
          <cell r="G2343">
            <v>0</v>
          </cell>
          <cell r="H2343">
            <v>0</v>
          </cell>
          <cell r="I2343">
            <v>11.608880937499999</v>
          </cell>
          <cell r="J2343">
            <v>0</v>
          </cell>
          <cell r="K2343">
            <v>0</v>
          </cell>
          <cell r="L2343">
            <v>0</v>
          </cell>
          <cell r="M2343">
            <v>0</v>
          </cell>
          <cell r="N2343">
            <v>0</v>
          </cell>
          <cell r="O2343">
            <v>8637.9393171765569</v>
          </cell>
          <cell r="P2343">
            <v>23691.389773438943</v>
          </cell>
          <cell r="Q2343">
            <v>37635.404061349756</v>
          </cell>
          <cell r="R2343">
            <v>46668.759817534177</v>
          </cell>
          <cell r="S2343">
            <v>114841.93223065852</v>
          </cell>
          <cell r="T2343">
            <v>1515.8451194207364</v>
          </cell>
          <cell r="U2343">
            <v>1518.1060769162509</v>
          </cell>
          <cell r="V2343">
            <v>1535.7725637902076</v>
          </cell>
          <cell r="W2343">
            <v>1529.1660739778847</v>
          </cell>
          <cell r="X2343">
            <v>1551.6625758673033</v>
          </cell>
          <cell r="Y2343">
            <v>272.55931285579908</v>
          </cell>
          <cell r="Z2343">
            <v>315.33200793775671</v>
          </cell>
          <cell r="AA2343">
            <v>331.9150346603725</v>
          </cell>
          <cell r="AB2343">
            <v>336.63399949575137</v>
          </cell>
          <cell r="AC2343">
            <v>425.49049414309542</v>
          </cell>
          <cell r="AD2343">
            <v>38.776105682181388</v>
          </cell>
          <cell r="AE2343">
            <v>45.044183206664634</v>
          </cell>
          <cell r="AF2343">
            <v>39.011119818367654</v>
          </cell>
          <cell r="AG2343">
            <v>37.090597097006025</v>
          </cell>
          <cell r="AH2343">
            <v>28.812741611892577</v>
          </cell>
        </row>
        <row r="2344">
          <cell r="B2344">
            <v>5416</v>
          </cell>
          <cell r="C2344" t="str">
            <v>NC</v>
          </cell>
          <cell r="D2344" t="str">
            <v>Investor Owned</v>
          </cell>
          <cell r="E2344">
            <v>0.22512542442336961</v>
          </cell>
          <cell r="F2344">
            <v>1</v>
          </cell>
          <cell r="G2344">
            <v>12211.794222698049</v>
          </cell>
          <cell r="H2344">
            <v>12211.794222698049</v>
          </cell>
          <cell r="I2344">
            <v>11.608880937499999</v>
          </cell>
          <cell r="J2344">
            <v>2992717.1</v>
          </cell>
          <cell r="K2344">
            <v>28162388</v>
          </cell>
          <cell r="L2344">
            <v>2306163</v>
          </cell>
          <cell r="M2344">
            <v>9.4858910392342649E-2</v>
          </cell>
          <cell r="N2344">
            <v>9.4858910392342649E-2</v>
          </cell>
          <cell r="O2344">
            <v>8637.9393171765569</v>
          </cell>
          <cell r="P2344">
            <v>23691.389773438943</v>
          </cell>
          <cell r="Q2344">
            <v>37635.404061349756</v>
          </cell>
          <cell r="R2344">
            <v>46668.759817534177</v>
          </cell>
          <cell r="S2344">
            <v>114841.93223065852</v>
          </cell>
          <cell r="T2344">
            <v>1515.8451194207364</v>
          </cell>
          <cell r="U2344">
            <v>1518.1060769162509</v>
          </cell>
          <cell r="V2344">
            <v>1535.7725637902076</v>
          </cell>
          <cell r="W2344">
            <v>1529.1660739778847</v>
          </cell>
          <cell r="X2344">
            <v>1551.6625758673033</v>
          </cell>
          <cell r="Y2344">
            <v>272.55931285579908</v>
          </cell>
          <cell r="Z2344">
            <v>315.33200793775671</v>
          </cell>
          <cell r="AA2344">
            <v>331.9150346603725</v>
          </cell>
          <cell r="AB2344">
            <v>336.63399949575137</v>
          </cell>
          <cell r="AC2344">
            <v>425.49049414309542</v>
          </cell>
          <cell r="AD2344">
            <v>38.776105682181388</v>
          </cell>
          <cell r="AE2344">
            <v>45.044183206664634</v>
          </cell>
          <cell r="AF2344">
            <v>39.011119818367654</v>
          </cell>
          <cell r="AG2344">
            <v>37.090597097006025</v>
          </cell>
          <cell r="AH2344">
            <v>28.812741611892577</v>
          </cell>
        </row>
        <row r="2345">
          <cell r="B2345">
            <v>3046</v>
          </cell>
          <cell r="C2345" t="str">
            <v>NC</v>
          </cell>
          <cell r="D2345" t="str">
            <v>Investor Owned</v>
          </cell>
          <cell r="E2345">
            <v>0.22861381264143449</v>
          </cell>
          <cell r="F2345">
            <v>1</v>
          </cell>
          <cell r="G2345">
            <v>12901.947112413387</v>
          </cell>
          <cell r="H2345">
            <v>12901.947112413387</v>
          </cell>
          <cell r="I2345">
            <v>11.608880937499999</v>
          </cell>
          <cell r="J2345">
            <v>2056765.4000000001</v>
          </cell>
          <cell r="K2345">
            <v>17744951</v>
          </cell>
          <cell r="L2345">
            <v>1375370</v>
          </cell>
          <cell r="M2345">
            <v>0.10510974761778084</v>
          </cell>
          <cell r="N2345">
            <v>0.10510974761778084</v>
          </cell>
          <cell r="O2345">
            <v>8637.9393171765569</v>
          </cell>
          <cell r="P2345">
            <v>23691.389773438943</v>
          </cell>
          <cell r="Q2345">
            <v>37635.404061349756</v>
          </cell>
          <cell r="R2345">
            <v>46668.759817534177</v>
          </cell>
          <cell r="S2345">
            <v>114841.93223065852</v>
          </cell>
          <cell r="T2345">
            <v>1515.8451194207364</v>
          </cell>
          <cell r="U2345">
            <v>1518.1060769162509</v>
          </cell>
          <cell r="V2345">
            <v>1535.7725637902076</v>
          </cell>
          <cell r="W2345">
            <v>1529.1660739778847</v>
          </cell>
          <cell r="X2345">
            <v>1551.6625758673033</v>
          </cell>
          <cell r="Y2345">
            <v>272.55931285579908</v>
          </cell>
          <cell r="Z2345">
            <v>315.33200793775671</v>
          </cell>
          <cell r="AA2345">
            <v>331.9150346603725</v>
          </cell>
          <cell r="AB2345">
            <v>336.63399949575137</v>
          </cell>
          <cell r="AC2345">
            <v>425.49049414309542</v>
          </cell>
          <cell r="AD2345">
            <v>38.776105682181388</v>
          </cell>
          <cell r="AE2345">
            <v>45.044183206664634</v>
          </cell>
          <cell r="AF2345">
            <v>39.011119818367654</v>
          </cell>
          <cell r="AG2345">
            <v>37.090597097006025</v>
          </cell>
          <cell r="AH2345">
            <v>28.812741611892577</v>
          </cell>
        </row>
        <row r="2346">
          <cell r="B2346">
            <v>19876</v>
          </cell>
          <cell r="C2346" t="str">
            <v>NC</v>
          </cell>
          <cell r="D2346" t="str">
            <v>Investor Owned</v>
          </cell>
          <cell r="E2346">
            <v>2.4932794251099909E-2</v>
          </cell>
          <cell r="F2346">
            <v>1</v>
          </cell>
          <cell r="G2346">
            <v>13161.228971799781</v>
          </cell>
          <cell r="H2346">
            <v>13161.228971799781</v>
          </cell>
          <cell r="I2346">
            <v>11.608880937499999</v>
          </cell>
          <cell r="J2346">
            <v>3808481.1</v>
          </cell>
          <cell r="K2346">
            <v>31348218</v>
          </cell>
          <cell r="L2346">
            <v>2381861</v>
          </cell>
          <cell r="M2346">
            <v>0.11090493918652421</v>
          </cell>
          <cell r="N2346">
            <v>0.11090493918652421</v>
          </cell>
          <cell r="O2346">
            <v>8637.9393171765569</v>
          </cell>
          <cell r="P2346">
            <v>23691.389773438943</v>
          </cell>
          <cell r="Q2346">
            <v>37635.404061349756</v>
          </cell>
          <cell r="R2346">
            <v>46668.759817534177</v>
          </cell>
          <cell r="S2346">
            <v>114841.93223065852</v>
          </cell>
          <cell r="T2346">
            <v>1515.8451194207364</v>
          </cell>
          <cell r="U2346">
            <v>1518.1060769162509</v>
          </cell>
          <cell r="V2346">
            <v>1535.7725637902076</v>
          </cell>
          <cell r="W2346">
            <v>1529.1660739778847</v>
          </cell>
          <cell r="X2346">
            <v>1551.6625758673033</v>
          </cell>
          <cell r="Y2346">
            <v>272.55931285579908</v>
          </cell>
          <cell r="Z2346">
            <v>315.33200793775671</v>
          </cell>
          <cell r="AA2346">
            <v>331.9150346603725</v>
          </cell>
          <cell r="AB2346">
            <v>336.63399949575137</v>
          </cell>
          <cell r="AC2346">
            <v>425.49049414309542</v>
          </cell>
          <cell r="AD2346">
            <v>38.776105682181388</v>
          </cell>
          <cell r="AE2346">
            <v>45.044183206664634</v>
          </cell>
          <cell r="AF2346">
            <v>39.011119818367654</v>
          </cell>
          <cell r="AG2346">
            <v>37.090597097006025</v>
          </cell>
          <cell r="AH2346">
            <v>28.812741611892577</v>
          </cell>
        </row>
        <row r="2347">
          <cell r="B2347">
            <v>232</v>
          </cell>
          <cell r="C2347" t="str">
            <v>NC</v>
          </cell>
          <cell r="D2347" t="str">
            <v>Municipal</v>
          </cell>
          <cell r="E2347">
            <v>2.4932794251099909E-2</v>
          </cell>
          <cell r="F2347">
            <v>1</v>
          </cell>
          <cell r="G2347">
            <v>12296.204292527822</v>
          </cell>
          <cell r="H2347">
            <v>12296.204292527822</v>
          </cell>
          <cell r="I2347">
            <v>11.608880937499999</v>
          </cell>
          <cell r="J2347">
            <v>15609.8</v>
          </cell>
          <cell r="K2347">
            <v>123749</v>
          </cell>
          <cell r="L2347">
            <v>10064</v>
          </cell>
          <cell r="M2347">
            <v>0.11481158366483769</v>
          </cell>
          <cell r="N2347">
            <v>0.11481158366483769</v>
          </cell>
          <cell r="O2347">
            <v>8637.9393171765569</v>
          </cell>
          <cell r="P2347">
            <v>23691.389773438943</v>
          </cell>
          <cell r="Q2347">
            <v>37635.404061349756</v>
          </cell>
          <cell r="R2347">
            <v>46668.759817534177</v>
          </cell>
          <cell r="S2347">
            <v>114841.93223065852</v>
          </cell>
          <cell r="T2347">
            <v>1515.8451194207364</v>
          </cell>
          <cell r="U2347">
            <v>1518.1060769162509</v>
          </cell>
          <cell r="V2347">
            <v>1535.7725637902076</v>
          </cell>
          <cell r="W2347">
            <v>1529.1660739778847</v>
          </cell>
          <cell r="X2347">
            <v>1551.6625758673033</v>
          </cell>
          <cell r="Y2347">
            <v>272.55931285579908</v>
          </cell>
          <cell r="Z2347">
            <v>315.33200793775671</v>
          </cell>
          <cell r="AA2347">
            <v>331.9150346603725</v>
          </cell>
          <cell r="AB2347">
            <v>336.63399949575137</v>
          </cell>
          <cell r="AC2347">
            <v>425.49049414309542</v>
          </cell>
          <cell r="AD2347">
            <v>38.776105682181388</v>
          </cell>
          <cell r="AE2347">
            <v>45.044183206664634</v>
          </cell>
          <cell r="AF2347">
            <v>39.011119818367654</v>
          </cell>
          <cell r="AG2347">
            <v>37.090597097006025</v>
          </cell>
          <cell r="AH2347">
            <v>28.812741611892577</v>
          </cell>
        </row>
        <row r="2348">
          <cell r="B2348">
            <v>3437</v>
          </cell>
          <cell r="C2348" t="str">
            <v>NC</v>
          </cell>
          <cell r="D2348" t="str">
            <v>Municipal</v>
          </cell>
          <cell r="E2348">
            <v>2.4932794251099909E-2</v>
          </cell>
          <cell r="F2348">
            <v>0</v>
          </cell>
          <cell r="G2348">
            <v>0</v>
          </cell>
          <cell r="H2348">
            <v>3411.2536589790952</v>
          </cell>
          <cell r="I2348">
            <v>11.608880937499999</v>
          </cell>
          <cell r="J2348">
            <v>0</v>
          </cell>
          <cell r="K2348">
            <v>0</v>
          </cell>
          <cell r="L2348">
            <v>0</v>
          </cell>
          <cell r="M2348">
            <v>0</v>
          </cell>
          <cell r="N2348">
            <v>3.1680557455616376E-2</v>
          </cell>
          <cell r="O2348">
            <v>8637.9393171765569</v>
          </cell>
          <cell r="P2348">
            <v>23691.389773438943</v>
          </cell>
          <cell r="Q2348">
            <v>37635.404061349756</v>
          </cell>
          <cell r="R2348">
            <v>46668.759817534177</v>
          </cell>
          <cell r="S2348">
            <v>114841.93223065852</v>
          </cell>
          <cell r="T2348">
            <v>1515.8451194207364</v>
          </cell>
          <cell r="U2348">
            <v>1518.1060769162509</v>
          </cell>
          <cell r="V2348">
            <v>1535.7725637902076</v>
          </cell>
          <cell r="W2348">
            <v>1529.1660739778847</v>
          </cell>
          <cell r="X2348">
            <v>1551.6625758673033</v>
          </cell>
          <cell r="Y2348">
            <v>272.55931285579908</v>
          </cell>
          <cell r="Z2348">
            <v>315.33200793775671</v>
          </cell>
          <cell r="AA2348">
            <v>331.9150346603725</v>
          </cell>
          <cell r="AB2348">
            <v>336.63399949575137</v>
          </cell>
          <cell r="AC2348">
            <v>425.49049414309542</v>
          </cell>
          <cell r="AD2348">
            <v>38.776105682181388</v>
          </cell>
          <cell r="AE2348">
            <v>45.044183206664634</v>
          </cell>
          <cell r="AF2348">
            <v>39.011119818367654</v>
          </cell>
          <cell r="AG2348">
            <v>37.090597097006025</v>
          </cell>
          <cell r="AH2348">
            <v>28.812741611892577</v>
          </cell>
        </row>
        <row r="2349">
          <cell r="B2349">
            <v>4150</v>
          </cell>
          <cell r="C2349" t="str">
            <v>NC</v>
          </cell>
          <cell r="D2349" t="str">
            <v>Municipal</v>
          </cell>
          <cell r="E2349">
            <v>2.4932794251099909E-2</v>
          </cell>
          <cell r="F2349">
            <v>1</v>
          </cell>
          <cell r="G2349">
            <v>12142.294330432291</v>
          </cell>
          <cell r="H2349">
            <v>12142.294330432291</v>
          </cell>
          <cell r="I2349">
            <v>11.608880937499999</v>
          </cell>
          <cell r="J2349">
            <v>34780.9</v>
          </cell>
          <cell r="K2349">
            <v>339025</v>
          </cell>
          <cell r="L2349">
            <v>27921</v>
          </cell>
          <cell r="M2349">
            <v>9.1118121743614042E-2</v>
          </cell>
          <cell r="N2349">
            <v>9.1118121743614042E-2</v>
          </cell>
          <cell r="O2349">
            <v>8637.9393171765569</v>
          </cell>
          <cell r="P2349">
            <v>23691.389773438943</v>
          </cell>
          <cell r="Q2349">
            <v>37635.404061349756</v>
          </cell>
          <cell r="R2349">
            <v>46668.759817534177</v>
          </cell>
          <cell r="S2349">
            <v>114841.93223065852</v>
          </cell>
          <cell r="T2349">
            <v>1515.8451194207364</v>
          </cell>
          <cell r="U2349">
            <v>1518.1060769162509</v>
          </cell>
          <cell r="V2349">
            <v>1535.7725637902076</v>
          </cell>
          <cell r="W2349">
            <v>1529.1660739778847</v>
          </cell>
          <cell r="X2349">
            <v>1551.6625758673033</v>
          </cell>
          <cell r="Y2349">
            <v>272.55931285579908</v>
          </cell>
          <cell r="Z2349">
            <v>315.33200793775671</v>
          </cell>
          <cell r="AA2349">
            <v>331.9150346603725</v>
          </cell>
          <cell r="AB2349">
            <v>336.63399949575137</v>
          </cell>
          <cell r="AC2349">
            <v>425.49049414309542</v>
          </cell>
          <cell r="AD2349">
            <v>38.776105682181388</v>
          </cell>
          <cell r="AE2349">
            <v>45.044183206664634</v>
          </cell>
          <cell r="AF2349">
            <v>39.011119818367654</v>
          </cell>
          <cell r="AG2349">
            <v>37.090597097006025</v>
          </cell>
          <cell r="AH2349">
            <v>28.812741611892577</v>
          </cell>
        </row>
        <row r="2350">
          <cell r="B2350">
            <v>5760</v>
          </cell>
          <cell r="C2350" t="str">
            <v>NC</v>
          </cell>
          <cell r="D2350" t="str">
            <v>Municipal</v>
          </cell>
          <cell r="E2350">
            <v>2.4932794251099909E-2</v>
          </cell>
          <cell r="F2350">
            <v>1</v>
          </cell>
          <cell r="G2350">
            <v>11679.979691995262</v>
          </cell>
          <cell r="H2350">
            <v>11679.979691995262</v>
          </cell>
          <cell r="I2350">
            <v>11.608880937499999</v>
          </cell>
          <cell r="J2350">
            <v>16067</v>
          </cell>
          <cell r="K2350">
            <v>138034</v>
          </cell>
          <cell r="L2350">
            <v>11818</v>
          </cell>
          <cell r="M2350">
            <v>0.10447190504489837</v>
          </cell>
          <cell r="N2350">
            <v>0.10447190504489837</v>
          </cell>
          <cell r="O2350">
            <v>8637.9393171765569</v>
          </cell>
          <cell r="P2350">
            <v>23691.389773438943</v>
          </cell>
          <cell r="Q2350">
            <v>37635.404061349756</v>
          </cell>
          <cell r="R2350">
            <v>46668.759817534177</v>
          </cell>
          <cell r="S2350">
            <v>114841.93223065852</v>
          </cell>
          <cell r="T2350">
            <v>1515.8451194207364</v>
          </cell>
          <cell r="U2350">
            <v>1518.1060769162509</v>
          </cell>
          <cell r="V2350">
            <v>1535.7725637902076</v>
          </cell>
          <cell r="W2350">
            <v>1529.1660739778847</v>
          </cell>
          <cell r="X2350">
            <v>1551.6625758673033</v>
          </cell>
          <cell r="Y2350">
            <v>272.55931285579908</v>
          </cell>
          <cell r="Z2350">
            <v>315.33200793775671</v>
          </cell>
          <cell r="AA2350">
            <v>331.9150346603725</v>
          </cell>
          <cell r="AB2350">
            <v>336.63399949575137</v>
          </cell>
          <cell r="AC2350">
            <v>425.49049414309542</v>
          </cell>
          <cell r="AD2350">
            <v>38.776105682181388</v>
          </cell>
          <cell r="AE2350">
            <v>45.044183206664634</v>
          </cell>
          <cell r="AF2350">
            <v>39.011119818367654</v>
          </cell>
          <cell r="AG2350">
            <v>37.090597097006025</v>
          </cell>
          <cell r="AH2350">
            <v>28.812741611892577</v>
          </cell>
        </row>
        <row r="2351">
          <cell r="B2351">
            <v>7027</v>
          </cell>
          <cell r="C2351" t="str">
            <v>NC</v>
          </cell>
          <cell r="D2351" t="str">
            <v>Municipal</v>
          </cell>
          <cell r="E2351">
            <v>2.4932794251099909E-2</v>
          </cell>
          <cell r="F2351">
            <v>1</v>
          </cell>
          <cell r="G2351">
            <v>10651.884346959123</v>
          </cell>
          <cell r="H2351">
            <v>10651.884346959123</v>
          </cell>
          <cell r="I2351">
            <v>11.608880937499999</v>
          </cell>
          <cell r="J2351">
            <v>33165</v>
          </cell>
          <cell r="K2351">
            <v>267096</v>
          </cell>
          <cell r="L2351">
            <v>25075</v>
          </cell>
          <cell r="M2351">
            <v>0.11109072290826615</v>
          </cell>
          <cell r="N2351">
            <v>0.11109072290826615</v>
          </cell>
          <cell r="O2351">
            <v>8637.9393171765569</v>
          </cell>
          <cell r="P2351">
            <v>23691.389773438943</v>
          </cell>
          <cell r="Q2351">
            <v>37635.404061349756</v>
          </cell>
          <cell r="R2351">
            <v>46668.759817534177</v>
          </cell>
          <cell r="S2351">
            <v>114841.93223065852</v>
          </cell>
          <cell r="T2351">
            <v>1515.8451194207364</v>
          </cell>
          <cell r="U2351">
            <v>1518.1060769162509</v>
          </cell>
          <cell r="V2351">
            <v>1535.7725637902076</v>
          </cell>
          <cell r="W2351">
            <v>1529.1660739778847</v>
          </cell>
          <cell r="X2351">
            <v>1551.6625758673033</v>
          </cell>
          <cell r="Y2351">
            <v>272.55931285579908</v>
          </cell>
          <cell r="Z2351">
            <v>315.33200793775671</v>
          </cell>
          <cell r="AA2351">
            <v>331.9150346603725</v>
          </cell>
          <cell r="AB2351">
            <v>336.63399949575137</v>
          </cell>
          <cell r="AC2351">
            <v>425.49049414309542</v>
          </cell>
          <cell r="AD2351">
            <v>38.776105682181388</v>
          </cell>
          <cell r="AE2351">
            <v>45.044183206664634</v>
          </cell>
          <cell r="AF2351">
            <v>39.011119818367654</v>
          </cell>
          <cell r="AG2351">
            <v>37.090597097006025</v>
          </cell>
          <cell r="AH2351">
            <v>28.812741611892577</v>
          </cell>
        </row>
        <row r="2352">
          <cell r="B2352">
            <v>8517</v>
          </cell>
          <cell r="C2352" t="str">
            <v>NC</v>
          </cell>
          <cell r="D2352" t="str">
            <v>Municipal</v>
          </cell>
          <cell r="E2352">
            <v>2.4932794251099909E-2</v>
          </cell>
          <cell r="F2352">
            <v>0</v>
          </cell>
          <cell r="G2352">
            <v>0</v>
          </cell>
          <cell r="H2352">
            <v>3411.2536589790952</v>
          </cell>
          <cell r="I2352">
            <v>11.608880937499999</v>
          </cell>
          <cell r="J2352">
            <v>0</v>
          </cell>
          <cell r="K2352">
            <v>0</v>
          </cell>
          <cell r="L2352">
            <v>0</v>
          </cell>
          <cell r="M2352">
            <v>0</v>
          </cell>
          <cell r="N2352">
            <v>3.1680557455616376E-2</v>
          </cell>
          <cell r="O2352">
            <v>8637.9393171765569</v>
          </cell>
          <cell r="P2352">
            <v>23691.389773438943</v>
          </cell>
          <cell r="Q2352">
            <v>37635.404061349756</v>
          </cell>
          <cell r="R2352">
            <v>46668.759817534177</v>
          </cell>
          <cell r="S2352">
            <v>114841.93223065852</v>
          </cell>
          <cell r="T2352">
            <v>1515.8451194207364</v>
          </cell>
          <cell r="U2352">
            <v>1518.1060769162509</v>
          </cell>
          <cell r="V2352">
            <v>1535.7725637902076</v>
          </cell>
          <cell r="W2352">
            <v>1529.1660739778847</v>
          </cell>
          <cell r="X2352">
            <v>1551.6625758673033</v>
          </cell>
          <cell r="Y2352">
            <v>272.55931285579908</v>
          </cell>
          <cell r="Z2352">
            <v>315.33200793775671</v>
          </cell>
          <cell r="AA2352">
            <v>331.9150346603725</v>
          </cell>
          <cell r="AB2352">
            <v>336.63399949575137</v>
          </cell>
          <cell r="AC2352">
            <v>425.49049414309542</v>
          </cell>
          <cell r="AD2352">
            <v>38.776105682181388</v>
          </cell>
          <cell r="AE2352">
            <v>45.044183206664634</v>
          </cell>
          <cell r="AF2352">
            <v>39.011119818367654</v>
          </cell>
          <cell r="AG2352">
            <v>37.090597097006025</v>
          </cell>
          <cell r="AH2352">
            <v>28.812741611892577</v>
          </cell>
        </row>
        <row r="2353">
          <cell r="B2353">
            <v>8579</v>
          </cell>
          <cell r="C2353" t="str">
            <v>NC</v>
          </cell>
          <cell r="D2353" t="str">
            <v>Municipal</v>
          </cell>
          <cell r="E2353">
            <v>2.4932794251099909E-2</v>
          </cell>
          <cell r="F2353">
            <v>0</v>
          </cell>
          <cell r="G2353">
            <v>0</v>
          </cell>
          <cell r="H2353">
            <v>3411.2536589790952</v>
          </cell>
          <cell r="I2353">
            <v>11.608880937499999</v>
          </cell>
          <cell r="J2353">
            <v>0</v>
          </cell>
          <cell r="K2353">
            <v>0</v>
          </cell>
          <cell r="L2353">
            <v>0</v>
          </cell>
          <cell r="M2353">
            <v>0</v>
          </cell>
          <cell r="N2353">
            <v>3.1680557455616376E-2</v>
          </cell>
          <cell r="O2353">
            <v>8637.9393171765569</v>
          </cell>
          <cell r="P2353">
            <v>23691.389773438943</v>
          </cell>
          <cell r="Q2353">
            <v>37635.404061349756</v>
          </cell>
          <cell r="R2353">
            <v>46668.759817534177</v>
          </cell>
          <cell r="S2353">
            <v>114841.93223065852</v>
          </cell>
          <cell r="T2353">
            <v>1515.8451194207364</v>
          </cell>
          <cell r="U2353">
            <v>1518.1060769162509</v>
          </cell>
          <cell r="V2353">
            <v>1535.7725637902076</v>
          </cell>
          <cell r="W2353">
            <v>1529.1660739778847</v>
          </cell>
          <cell r="X2353">
            <v>1551.6625758673033</v>
          </cell>
          <cell r="Y2353">
            <v>272.55931285579908</v>
          </cell>
          <cell r="Z2353">
            <v>315.33200793775671</v>
          </cell>
          <cell r="AA2353">
            <v>331.9150346603725</v>
          </cell>
          <cell r="AB2353">
            <v>336.63399949575137</v>
          </cell>
          <cell r="AC2353">
            <v>425.49049414309542</v>
          </cell>
          <cell r="AD2353">
            <v>38.776105682181388</v>
          </cell>
          <cell r="AE2353">
            <v>45.044183206664634</v>
          </cell>
          <cell r="AF2353">
            <v>39.011119818367654</v>
          </cell>
          <cell r="AG2353">
            <v>37.090597097006025</v>
          </cell>
          <cell r="AH2353">
            <v>28.812741611892577</v>
          </cell>
        </row>
        <row r="2354">
          <cell r="B2354">
            <v>10324</v>
          </cell>
          <cell r="C2354" t="str">
            <v>NC</v>
          </cell>
          <cell r="D2354" t="str">
            <v>Municipal</v>
          </cell>
          <cell r="E2354">
            <v>2.4932794251099909E-2</v>
          </cell>
          <cell r="F2354">
            <v>0</v>
          </cell>
          <cell r="G2354">
            <v>0</v>
          </cell>
          <cell r="H2354">
            <v>3411.2536589790952</v>
          </cell>
          <cell r="I2354">
            <v>11.608880937499999</v>
          </cell>
          <cell r="J2354">
            <v>0</v>
          </cell>
          <cell r="K2354">
            <v>0</v>
          </cell>
          <cell r="L2354">
            <v>0</v>
          </cell>
          <cell r="M2354">
            <v>0</v>
          </cell>
          <cell r="N2354">
            <v>3.1680557455616376E-2</v>
          </cell>
          <cell r="O2354">
            <v>8637.9393171765569</v>
          </cell>
          <cell r="P2354">
            <v>23691.389773438943</v>
          </cell>
          <cell r="Q2354">
            <v>37635.404061349756</v>
          </cell>
          <cell r="R2354">
            <v>46668.759817534177</v>
          </cell>
          <cell r="S2354">
            <v>114841.93223065852</v>
          </cell>
          <cell r="T2354">
            <v>1515.8451194207364</v>
          </cell>
          <cell r="U2354">
            <v>1518.1060769162509</v>
          </cell>
          <cell r="V2354">
            <v>1535.7725637902076</v>
          </cell>
          <cell r="W2354">
            <v>1529.1660739778847</v>
          </cell>
          <cell r="X2354">
            <v>1551.6625758673033</v>
          </cell>
          <cell r="Y2354">
            <v>272.55931285579908</v>
          </cell>
          <cell r="Z2354">
            <v>315.33200793775671</v>
          </cell>
          <cell r="AA2354">
            <v>331.9150346603725</v>
          </cell>
          <cell r="AB2354">
            <v>336.63399949575137</v>
          </cell>
          <cell r="AC2354">
            <v>425.49049414309542</v>
          </cell>
          <cell r="AD2354">
            <v>38.776105682181388</v>
          </cell>
          <cell r="AE2354">
            <v>45.044183206664634</v>
          </cell>
          <cell r="AF2354">
            <v>39.011119818367654</v>
          </cell>
          <cell r="AG2354">
            <v>37.090597097006025</v>
          </cell>
          <cell r="AH2354">
            <v>28.812741611892577</v>
          </cell>
        </row>
        <row r="2355">
          <cell r="B2355">
            <v>10345</v>
          </cell>
          <cell r="C2355" t="str">
            <v>NC</v>
          </cell>
          <cell r="D2355" t="str">
            <v>Municipal</v>
          </cell>
          <cell r="E2355">
            <v>2.4932794251099909E-2</v>
          </cell>
          <cell r="F2355">
            <v>1</v>
          </cell>
          <cell r="G2355">
            <v>12416.261151662611</v>
          </cell>
          <cell r="H2355">
            <v>12416.261151662611</v>
          </cell>
          <cell r="I2355">
            <v>11.608880937499999</v>
          </cell>
          <cell r="J2355">
            <v>16048.1</v>
          </cell>
          <cell r="K2355">
            <v>122474</v>
          </cell>
          <cell r="L2355">
            <v>9864</v>
          </cell>
          <cell r="M2355">
            <v>0.11981302138568185</v>
          </cell>
          <cell r="N2355">
            <v>0.11981302138568185</v>
          </cell>
          <cell r="O2355">
            <v>8637.9393171765569</v>
          </cell>
          <cell r="P2355">
            <v>23691.389773438943</v>
          </cell>
          <cell r="Q2355">
            <v>37635.404061349756</v>
          </cell>
          <cell r="R2355">
            <v>46668.759817534177</v>
          </cell>
          <cell r="S2355">
            <v>114841.93223065852</v>
          </cell>
          <cell r="T2355">
            <v>1515.8451194207364</v>
          </cell>
          <cell r="U2355">
            <v>1518.1060769162509</v>
          </cell>
          <cell r="V2355">
            <v>1535.7725637902076</v>
          </cell>
          <cell r="W2355">
            <v>1529.1660739778847</v>
          </cell>
          <cell r="X2355">
            <v>1551.6625758673033</v>
          </cell>
          <cell r="Y2355">
            <v>272.55931285579908</v>
          </cell>
          <cell r="Z2355">
            <v>315.33200793775671</v>
          </cell>
          <cell r="AA2355">
            <v>331.9150346603725</v>
          </cell>
          <cell r="AB2355">
            <v>336.63399949575137</v>
          </cell>
          <cell r="AC2355">
            <v>425.49049414309542</v>
          </cell>
          <cell r="AD2355">
            <v>38.776105682181388</v>
          </cell>
          <cell r="AE2355">
            <v>45.044183206664634</v>
          </cell>
          <cell r="AF2355">
            <v>39.011119818367654</v>
          </cell>
          <cell r="AG2355">
            <v>37.090597097006025</v>
          </cell>
          <cell r="AH2355">
            <v>28.812741611892577</v>
          </cell>
        </row>
        <row r="2356">
          <cell r="B2356">
            <v>10770</v>
          </cell>
          <cell r="C2356" t="str">
            <v>NC</v>
          </cell>
          <cell r="D2356" t="str">
            <v>Municipal</v>
          </cell>
          <cell r="E2356">
            <v>2.4932794251099909E-2</v>
          </cell>
          <cell r="F2356">
            <v>0</v>
          </cell>
          <cell r="G2356">
            <v>0</v>
          </cell>
          <cell r="H2356">
            <v>3411.2536589790952</v>
          </cell>
          <cell r="I2356">
            <v>11.608880937499999</v>
          </cell>
          <cell r="J2356">
            <v>0</v>
          </cell>
          <cell r="K2356">
            <v>0</v>
          </cell>
          <cell r="L2356">
            <v>0</v>
          </cell>
          <cell r="M2356">
            <v>0</v>
          </cell>
          <cell r="N2356">
            <v>3.1680557455616376E-2</v>
          </cell>
          <cell r="O2356">
            <v>8637.9393171765569</v>
          </cell>
          <cell r="P2356">
            <v>23691.389773438943</v>
          </cell>
          <cell r="Q2356">
            <v>37635.404061349756</v>
          </cell>
          <cell r="R2356">
            <v>46668.759817534177</v>
          </cell>
          <cell r="S2356">
            <v>114841.93223065852</v>
          </cell>
          <cell r="T2356">
            <v>1515.8451194207364</v>
          </cell>
          <cell r="U2356">
            <v>1518.1060769162509</v>
          </cell>
          <cell r="V2356">
            <v>1535.7725637902076</v>
          </cell>
          <cell r="W2356">
            <v>1529.1660739778847</v>
          </cell>
          <cell r="X2356">
            <v>1551.6625758673033</v>
          </cell>
          <cell r="Y2356">
            <v>272.55931285579908</v>
          </cell>
          <cell r="Z2356">
            <v>315.33200793775671</v>
          </cell>
          <cell r="AA2356">
            <v>331.9150346603725</v>
          </cell>
          <cell r="AB2356">
            <v>336.63399949575137</v>
          </cell>
          <cell r="AC2356">
            <v>425.49049414309542</v>
          </cell>
          <cell r="AD2356">
            <v>38.776105682181388</v>
          </cell>
          <cell r="AE2356">
            <v>45.044183206664634</v>
          </cell>
          <cell r="AF2356">
            <v>39.011119818367654</v>
          </cell>
          <cell r="AG2356">
            <v>37.090597097006025</v>
          </cell>
          <cell r="AH2356">
            <v>28.812741611892577</v>
          </cell>
        </row>
        <row r="2357">
          <cell r="B2357">
            <v>10966</v>
          </cell>
          <cell r="C2357" t="str">
            <v>NC</v>
          </cell>
          <cell r="D2357" t="str">
            <v>Municipal</v>
          </cell>
          <cell r="E2357">
            <v>2.4932794251099909E-2</v>
          </cell>
          <cell r="F2357">
            <v>1</v>
          </cell>
          <cell r="G2357">
            <v>12727.028917910447</v>
          </cell>
          <cell r="H2357">
            <v>12727.028917910447</v>
          </cell>
          <cell r="I2357">
            <v>11.608880937499999</v>
          </cell>
          <cell r="J2357">
            <v>27701.4</v>
          </cell>
          <cell r="K2357">
            <v>218294</v>
          </cell>
          <cell r="L2357">
            <v>17152</v>
          </cell>
          <cell r="M2357">
            <v>0.11595377651204339</v>
          </cell>
          <cell r="N2357">
            <v>0.11595377651204339</v>
          </cell>
          <cell r="O2357">
            <v>8637.9393171765569</v>
          </cell>
          <cell r="P2357">
            <v>23691.389773438943</v>
          </cell>
          <cell r="Q2357">
            <v>37635.404061349756</v>
          </cell>
          <cell r="R2357">
            <v>46668.759817534177</v>
          </cell>
          <cell r="S2357">
            <v>114841.93223065852</v>
          </cell>
          <cell r="T2357">
            <v>1515.8451194207364</v>
          </cell>
          <cell r="U2357">
            <v>1518.1060769162509</v>
          </cell>
          <cell r="V2357">
            <v>1535.7725637902076</v>
          </cell>
          <cell r="W2357">
            <v>1529.1660739778847</v>
          </cell>
          <cell r="X2357">
            <v>1551.6625758673033</v>
          </cell>
          <cell r="Y2357">
            <v>272.55931285579908</v>
          </cell>
          <cell r="Z2357">
            <v>315.33200793775671</v>
          </cell>
          <cell r="AA2357">
            <v>331.9150346603725</v>
          </cell>
          <cell r="AB2357">
            <v>336.63399949575137</v>
          </cell>
          <cell r="AC2357">
            <v>425.49049414309542</v>
          </cell>
          <cell r="AD2357">
            <v>38.776105682181388</v>
          </cell>
          <cell r="AE2357">
            <v>45.044183206664634</v>
          </cell>
          <cell r="AF2357">
            <v>39.011119818367654</v>
          </cell>
          <cell r="AG2357">
            <v>37.090597097006025</v>
          </cell>
          <cell r="AH2357">
            <v>28.812741611892577</v>
          </cell>
        </row>
        <row r="2358">
          <cell r="B2358">
            <v>11035</v>
          </cell>
          <cell r="C2358" t="str">
            <v>NC</v>
          </cell>
          <cell r="D2358" t="str">
            <v>Municipal</v>
          </cell>
          <cell r="E2358">
            <v>2.4932794251099909E-2</v>
          </cell>
          <cell r="F2358">
            <v>0</v>
          </cell>
          <cell r="G2358">
            <v>0</v>
          </cell>
          <cell r="H2358">
            <v>3411.2536589790952</v>
          </cell>
          <cell r="I2358">
            <v>11.608880937499999</v>
          </cell>
          <cell r="J2358">
            <v>0</v>
          </cell>
          <cell r="K2358">
            <v>0</v>
          </cell>
          <cell r="L2358">
            <v>0</v>
          </cell>
          <cell r="M2358">
            <v>0</v>
          </cell>
          <cell r="N2358">
            <v>3.1680557455616376E-2</v>
          </cell>
          <cell r="O2358">
            <v>8637.9393171765569</v>
          </cell>
          <cell r="P2358">
            <v>23691.389773438943</v>
          </cell>
          <cell r="Q2358">
            <v>37635.404061349756</v>
          </cell>
          <cell r="R2358">
            <v>46668.759817534177</v>
          </cell>
          <cell r="S2358">
            <v>114841.93223065852</v>
          </cell>
          <cell r="T2358">
            <v>1515.8451194207364</v>
          </cell>
          <cell r="U2358">
            <v>1518.1060769162509</v>
          </cell>
          <cell r="V2358">
            <v>1535.7725637902076</v>
          </cell>
          <cell r="W2358">
            <v>1529.1660739778847</v>
          </cell>
          <cell r="X2358">
            <v>1551.6625758673033</v>
          </cell>
          <cell r="Y2358">
            <v>272.55931285579908</v>
          </cell>
          <cell r="Z2358">
            <v>315.33200793775671</v>
          </cell>
          <cell r="AA2358">
            <v>331.9150346603725</v>
          </cell>
          <cell r="AB2358">
            <v>336.63399949575137</v>
          </cell>
          <cell r="AC2358">
            <v>425.49049414309542</v>
          </cell>
          <cell r="AD2358">
            <v>38.776105682181388</v>
          </cell>
          <cell r="AE2358">
            <v>45.044183206664634</v>
          </cell>
          <cell r="AF2358">
            <v>39.011119818367654</v>
          </cell>
          <cell r="AG2358">
            <v>37.090597097006025</v>
          </cell>
          <cell r="AH2358">
            <v>28.812741611892577</v>
          </cell>
        </row>
        <row r="2359">
          <cell r="B2359">
            <v>11318</v>
          </cell>
          <cell r="C2359" t="str">
            <v>NC</v>
          </cell>
          <cell r="D2359" t="str">
            <v>Municipal</v>
          </cell>
          <cell r="E2359">
            <v>2.4932794251099909E-2</v>
          </cell>
          <cell r="F2359">
            <v>1</v>
          </cell>
          <cell r="G2359">
            <v>9562.2001918771984</v>
          </cell>
          <cell r="H2359">
            <v>9562.2001918771984</v>
          </cell>
          <cell r="I2359">
            <v>11.608880937499999</v>
          </cell>
          <cell r="J2359">
            <v>11144</v>
          </cell>
          <cell r="K2359">
            <v>89703</v>
          </cell>
          <cell r="L2359">
            <v>9381</v>
          </cell>
          <cell r="M2359">
            <v>0.10966372423557463</v>
          </cell>
          <cell r="N2359">
            <v>0.10966372423557463</v>
          </cell>
          <cell r="O2359">
            <v>8637.9393171765569</v>
          </cell>
          <cell r="P2359">
            <v>23691.389773438943</v>
          </cell>
          <cell r="Q2359">
            <v>37635.404061349756</v>
          </cell>
          <cell r="R2359">
            <v>46668.759817534177</v>
          </cell>
          <cell r="S2359">
            <v>114841.93223065852</v>
          </cell>
          <cell r="T2359">
            <v>1515.8451194207364</v>
          </cell>
          <cell r="U2359">
            <v>1518.1060769162509</v>
          </cell>
          <cell r="V2359">
            <v>1535.7725637902076</v>
          </cell>
          <cell r="W2359">
            <v>1529.1660739778847</v>
          </cell>
          <cell r="X2359">
            <v>1551.6625758673033</v>
          </cell>
          <cell r="Y2359">
            <v>272.55931285579908</v>
          </cell>
          <cell r="Z2359">
            <v>315.33200793775671</v>
          </cell>
          <cell r="AA2359">
            <v>331.9150346603725</v>
          </cell>
          <cell r="AB2359">
            <v>336.63399949575137</v>
          </cell>
          <cell r="AC2359">
            <v>425.49049414309542</v>
          </cell>
          <cell r="AD2359">
            <v>38.776105682181388</v>
          </cell>
          <cell r="AE2359">
            <v>45.044183206664634</v>
          </cell>
          <cell r="AF2359">
            <v>39.011119818367654</v>
          </cell>
          <cell r="AG2359">
            <v>37.090597097006025</v>
          </cell>
          <cell r="AH2359">
            <v>28.812741611892577</v>
          </cell>
        </row>
        <row r="2360">
          <cell r="B2360">
            <v>12801</v>
          </cell>
          <cell r="C2360" t="str">
            <v>NC</v>
          </cell>
          <cell r="D2360" t="str">
            <v>Municipal</v>
          </cell>
          <cell r="E2360">
            <v>2.4932794251099909E-2</v>
          </cell>
          <cell r="F2360">
            <v>1</v>
          </cell>
          <cell r="G2360">
            <v>11531.393396754336</v>
          </cell>
          <cell r="H2360">
            <v>11531.393396754336</v>
          </cell>
          <cell r="I2360">
            <v>11.608880937499999</v>
          </cell>
          <cell r="J2360">
            <v>13497</v>
          </cell>
          <cell r="K2360">
            <v>103033</v>
          </cell>
          <cell r="L2360">
            <v>8935</v>
          </cell>
          <cell r="M2360">
            <v>0.11891622864403881</v>
          </cell>
          <cell r="N2360">
            <v>0.11891622864403881</v>
          </cell>
          <cell r="O2360">
            <v>8637.9393171765569</v>
          </cell>
          <cell r="P2360">
            <v>23691.389773438943</v>
          </cell>
          <cell r="Q2360">
            <v>37635.404061349756</v>
          </cell>
          <cell r="R2360">
            <v>46668.759817534177</v>
          </cell>
          <cell r="S2360">
            <v>114841.93223065852</v>
          </cell>
          <cell r="T2360">
            <v>1515.8451194207364</v>
          </cell>
          <cell r="U2360">
            <v>1518.1060769162509</v>
          </cell>
          <cell r="V2360">
            <v>1535.7725637902076</v>
          </cell>
          <cell r="W2360">
            <v>1529.1660739778847</v>
          </cell>
          <cell r="X2360">
            <v>1551.6625758673033</v>
          </cell>
          <cell r="Y2360">
            <v>272.55931285579908</v>
          </cell>
          <cell r="Z2360">
            <v>315.33200793775671</v>
          </cell>
          <cell r="AA2360">
            <v>331.9150346603725</v>
          </cell>
          <cell r="AB2360">
            <v>336.63399949575137</v>
          </cell>
          <cell r="AC2360">
            <v>425.49049414309542</v>
          </cell>
          <cell r="AD2360">
            <v>38.776105682181388</v>
          </cell>
          <cell r="AE2360">
            <v>45.044183206664634</v>
          </cell>
          <cell r="AF2360">
            <v>39.011119818367654</v>
          </cell>
          <cell r="AG2360">
            <v>37.090597097006025</v>
          </cell>
          <cell r="AH2360">
            <v>28.812741611892577</v>
          </cell>
        </row>
        <row r="2361">
          <cell r="B2361">
            <v>12944</v>
          </cell>
          <cell r="C2361" t="str">
            <v>NC</v>
          </cell>
          <cell r="D2361" t="str">
            <v>Municipal</v>
          </cell>
          <cell r="E2361">
            <v>2.4932794251099909E-2</v>
          </cell>
          <cell r="F2361">
            <v>1</v>
          </cell>
          <cell r="G2361">
            <v>10414.257900254604</v>
          </cell>
          <cell r="H2361">
            <v>10414.257900254604</v>
          </cell>
          <cell r="I2361">
            <v>11.608880937499999</v>
          </cell>
          <cell r="J2361">
            <v>8276.5</v>
          </cell>
          <cell r="K2361">
            <v>69536</v>
          </cell>
          <cell r="L2361">
            <v>6677</v>
          </cell>
          <cell r="M2361">
            <v>0.10564815381620671</v>
          </cell>
          <cell r="N2361">
            <v>0.10564815381620671</v>
          </cell>
          <cell r="O2361">
            <v>8637.9393171765569</v>
          </cell>
          <cell r="P2361">
            <v>23691.389773438943</v>
          </cell>
          <cell r="Q2361">
            <v>37635.404061349756</v>
          </cell>
          <cell r="R2361">
            <v>46668.759817534177</v>
          </cell>
          <cell r="S2361">
            <v>114841.93223065852</v>
          </cell>
          <cell r="T2361">
            <v>1515.8451194207364</v>
          </cell>
          <cell r="U2361">
            <v>1518.1060769162509</v>
          </cell>
          <cell r="V2361">
            <v>1535.7725637902076</v>
          </cell>
          <cell r="W2361">
            <v>1529.1660739778847</v>
          </cell>
          <cell r="X2361">
            <v>1551.6625758673033</v>
          </cell>
          <cell r="Y2361">
            <v>272.55931285579908</v>
          </cell>
          <cell r="Z2361">
            <v>315.33200793775671</v>
          </cell>
          <cell r="AA2361">
            <v>331.9150346603725</v>
          </cell>
          <cell r="AB2361">
            <v>336.63399949575137</v>
          </cell>
          <cell r="AC2361">
            <v>425.49049414309542</v>
          </cell>
          <cell r="AD2361">
            <v>38.776105682181388</v>
          </cell>
          <cell r="AE2361">
            <v>45.044183206664634</v>
          </cell>
          <cell r="AF2361">
            <v>39.011119818367654</v>
          </cell>
          <cell r="AG2361">
            <v>37.090597097006025</v>
          </cell>
          <cell r="AH2361">
            <v>28.812741611892577</v>
          </cell>
        </row>
        <row r="2362">
          <cell r="B2362">
            <v>13416</v>
          </cell>
          <cell r="C2362" t="str">
            <v>NC</v>
          </cell>
          <cell r="D2362" t="str">
            <v>Municipal</v>
          </cell>
          <cell r="E2362">
            <v>2.4932794251099909E-2</v>
          </cell>
          <cell r="F2362">
            <v>1</v>
          </cell>
          <cell r="G2362">
            <v>12198.290510272385</v>
          </cell>
          <cell r="H2362">
            <v>12198.290510272385</v>
          </cell>
          <cell r="I2362">
            <v>11.608880937499999</v>
          </cell>
          <cell r="J2362">
            <v>28521</v>
          </cell>
          <cell r="K2362">
            <v>236903</v>
          </cell>
          <cell r="L2362">
            <v>19421</v>
          </cell>
          <cell r="M2362">
            <v>0.10897087449189646</v>
          </cell>
          <cell r="N2362">
            <v>0.10897087449189646</v>
          </cell>
          <cell r="O2362">
            <v>8637.9393171765569</v>
          </cell>
          <cell r="P2362">
            <v>23691.389773438943</v>
          </cell>
          <cell r="Q2362">
            <v>37635.404061349756</v>
          </cell>
          <cell r="R2362">
            <v>46668.759817534177</v>
          </cell>
          <cell r="S2362">
            <v>114841.93223065852</v>
          </cell>
          <cell r="T2362">
            <v>1515.8451194207364</v>
          </cell>
          <cell r="U2362">
            <v>1518.1060769162509</v>
          </cell>
          <cell r="V2362">
            <v>1535.7725637902076</v>
          </cell>
          <cell r="W2362">
            <v>1529.1660739778847</v>
          </cell>
          <cell r="X2362">
            <v>1551.6625758673033</v>
          </cell>
          <cell r="Y2362">
            <v>272.55931285579908</v>
          </cell>
          <cell r="Z2362">
            <v>315.33200793775671</v>
          </cell>
          <cell r="AA2362">
            <v>331.9150346603725</v>
          </cell>
          <cell r="AB2362">
            <v>336.63399949575137</v>
          </cell>
          <cell r="AC2362">
            <v>425.49049414309542</v>
          </cell>
          <cell r="AD2362">
            <v>38.776105682181388</v>
          </cell>
          <cell r="AE2362">
            <v>45.044183206664634</v>
          </cell>
          <cell r="AF2362">
            <v>39.011119818367654</v>
          </cell>
          <cell r="AG2362">
            <v>37.090597097006025</v>
          </cell>
          <cell r="AH2362">
            <v>28.812741611892577</v>
          </cell>
        </row>
        <row r="2363">
          <cell r="B2363">
            <v>13561</v>
          </cell>
          <cell r="C2363" t="str">
            <v>NC</v>
          </cell>
          <cell r="D2363" t="str">
            <v>Municipal</v>
          </cell>
          <cell r="E2363">
            <v>2.4932794251099909E-2</v>
          </cell>
          <cell r="F2363">
            <v>0</v>
          </cell>
          <cell r="G2363">
            <v>0</v>
          </cell>
          <cell r="H2363">
            <v>3411.2536589790952</v>
          </cell>
          <cell r="I2363">
            <v>11.608880937499999</v>
          </cell>
          <cell r="J2363">
            <v>0</v>
          </cell>
          <cell r="K2363">
            <v>0</v>
          </cell>
          <cell r="L2363">
            <v>0</v>
          </cell>
          <cell r="M2363">
            <v>0</v>
          </cell>
          <cell r="N2363">
            <v>3.1680557455616376E-2</v>
          </cell>
          <cell r="O2363">
            <v>8637.9393171765569</v>
          </cell>
          <cell r="P2363">
            <v>23691.389773438943</v>
          </cell>
          <cell r="Q2363">
            <v>37635.404061349756</v>
          </cell>
          <cell r="R2363">
            <v>46668.759817534177</v>
          </cell>
          <cell r="S2363">
            <v>114841.93223065852</v>
          </cell>
          <cell r="T2363">
            <v>1515.8451194207364</v>
          </cell>
          <cell r="U2363">
            <v>1518.1060769162509</v>
          </cell>
          <cell r="V2363">
            <v>1535.7725637902076</v>
          </cell>
          <cell r="W2363">
            <v>1529.1660739778847</v>
          </cell>
          <cell r="X2363">
            <v>1551.6625758673033</v>
          </cell>
          <cell r="Y2363">
            <v>272.55931285579908</v>
          </cell>
          <cell r="Z2363">
            <v>315.33200793775671</v>
          </cell>
          <cell r="AA2363">
            <v>331.9150346603725</v>
          </cell>
          <cell r="AB2363">
            <v>336.63399949575137</v>
          </cell>
          <cell r="AC2363">
            <v>425.49049414309542</v>
          </cell>
          <cell r="AD2363">
            <v>38.776105682181388</v>
          </cell>
          <cell r="AE2363">
            <v>45.044183206664634</v>
          </cell>
          <cell r="AF2363">
            <v>39.011119818367654</v>
          </cell>
          <cell r="AG2363">
            <v>37.090597097006025</v>
          </cell>
          <cell r="AH2363">
            <v>28.812741611892577</v>
          </cell>
        </row>
        <row r="2364">
          <cell r="B2364">
            <v>16113</v>
          </cell>
          <cell r="C2364" t="str">
            <v>NC</v>
          </cell>
          <cell r="D2364" t="str">
            <v>Municipal</v>
          </cell>
          <cell r="E2364">
            <v>2.4932794251099909E-2</v>
          </cell>
          <cell r="F2364">
            <v>0</v>
          </cell>
          <cell r="G2364">
            <v>0</v>
          </cell>
          <cell r="H2364">
            <v>3411.2536589790952</v>
          </cell>
          <cell r="I2364">
            <v>11.608880937499999</v>
          </cell>
          <cell r="J2364">
            <v>0</v>
          </cell>
          <cell r="K2364">
            <v>0</v>
          </cell>
          <cell r="L2364">
            <v>0</v>
          </cell>
          <cell r="M2364">
            <v>0</v>
          </cell>
          <cell r="N2364">
            <v>3.1680557455616376E-2</v>
          </cell>
          <cell r="O2364">
            <v>8637.9393171765569</v>
          </cell>
          <cell r="P2364">
            <v>23691.389773438943</v>
          </cell>
          <cell r="Q2364">
            <v>37635.404061349756</v>
          </cell>
          <cell r="R2364">
            <v>46668.759817534177</v>
          </cell>
          <cell r="S2364">
            <v>114841.93223065852</v>
          </cell>
          <cell r="T2364">
            <v>1515.8451194207364</v>
          </cell>
          <cell r="U2364">
            <v>1518.1060769162509</v>
          </cell>
          <cell r="V2364">
            <v>1535.7725637902076</v>
          </cell>
          <cell r="W2364">
            <v>1529.1660739778847</v>
          </cell>
          <cell r="X2364">
            <v>1551.6625758673033</v>
          </cell>
          <cell r="Y2364">
            <v>272.55931285579908</v>
          </cell>
          <cell r="Z2364">
            <v>315.33200793775671</v>
          </cell>
          <cell r="AA2364">
            <v>331.9150346603725</v>
          </cell>
          <cell r="AB2364">
            <v>336.63399949575137</v>
          </cell>
          <cell r="AC2364">
            <v>425.49049414309542</v>
          </cell>
          <cell r="AD2364">
            <v>38.776105682181388</v>
          </cell>
          <cell r="AE2364">
            <v>45.044183206664634</v>
          </cell>
          <cell r="AF2364">
            <v>39.011119818367654</v>
          </cell>
          <cell r="AG2364">
            <v>37.090597097006025</v>
          </cell>
          <cell r="AH2364">
            <v>28.812741611892577</v>
          </cell>
        </row>
        <row r="2365">
          <cell r="B2365">
            <v>16226</v>
          </cell>
          <cell r="C2365" t="str">
            <v>NC</v>
          </cell>
          <cell r="D2365" t="str">
            <v>Municipal</v>
          </cell>
          <cell r="E2365">
            <v>2.4932794251099909E-2</v>
          </cell>
          <cell r="F2365">
            <v>1</v>
          </cell>
          <cell r="G2365">
            <v>12108.515204275824</v>
          </cell>
          <cell r="H2365">
            <v>12108.515204275824</v>
          </cell>
          <cell r="I2365">
            <v>11.608880937499999</v>
          </cell>
          <cell r="J2365">
            <v>36145</v>
          </cell>
          <cell r="K2365">
            <v>299044</v>
          </cell>
          <cell r="L2365">
            <v>24697</v>
          </cell>
          <cell r="M2365">
            <v>0.10936365755487069</v>
          </cell>
          <cell r="N2365">
            <v>0.10936365755487069</v>
          </cell>
          <cell r="O2365">
            <v>8637.9393171765569</v>
          </cell>
          <cell r="P2365">
            <v>23691.389773438943</v>
          </cell>
          <cell r="Q2365">
            <v>37635.404061349756</v>
          </cell>
          <cell r="R2365">
            <v>46668.759817534177</v>
          </cell>
          <cell r="S2365">
            <v>114841.93223065852</v>
          </cell>
          <cell r="T2365">
            <v>1515.8451194207364</v>
          </cell>
          <cell r="U2365">
            <v>1518.1060769162509</v>
          </cell>
          <cell r="V2365">
            <v>1535.7725637902076</v>
          </cell>
          <cell r="W2365">
            <v>1529.1660739778847</v>
          </cell>
          <cell r="X2365">
            <v>1551.6625758673033</v>
          </cell>
          <cell r="Y2365">
            <v>272.55931285579908</v>
          </cell>
          <cell r="Z2365">
            <v>315.33200793775671</v>
          </cell>
          <cell r="AA2365">
            <v>331.9150346603725</v>
          </cell>
          <cell r="AB2365">
            <v>336.63399949575137</v>
          </cell>
          <cell r="AC2365">
            <v>425.49049414309542</v>
          </cell>
          <cell r="AD2365">
            <v>38.776105682181388</v>
          </cell>
          <cell r="AE2365">
            <v>45.044183206664634</v>
          </cell>
          <cell r="AF2365">
            <v>39.011119818367654</v>
          </cell>
          <cell r="AG2365">
            <v>37.090597097006025</v>
          </cell>
          <cell r="AH2365">
            <v>28.812741611892577</v>
          </cell>
        </row>
        <row r="2366">
          <cell r="B2366">
            <v>17037</v>
          </cell>
          <cell r="C2366" t="str">
            <v>NC</v>
          </cell>
          <cell r="D2366" t="str">
            <v>Municipal</v>
          </cell>
          <cell r="E2366">
            <v>2.4932794251099909E-2</v>
          </cell>
          <cell r="F2366">
            <v>0</v>
          </cell>
          <cell r="G2366">
            <v>0</v>
          </cell>
          <cell r="H2366">
            <v>3411.2536589790952</v>
          </cell>
          <cell r="I2366">
            <v>11.608880937499999</v>
          </cell>
          <cell r="J2366">
            <v>0</v>
          </cell>
          <cell r="K2366">
            <v>0</v>
          </cell>
          <cell r="L2366">
            <v>0</v>
          </cell>
          <cell r="M2366">
            <v>0</v>
          </cell>
          <cell r="N2366">
            <v>3.1680557455616376E-2</v>
          </cell>
          <cell r="O2366">
            <v>8637.9393171765569</v>
          </cell>
          <cell r="P2366">
            <v>23691.389773438943</v>
          </cell>
          <cell r="Q2366">
            <v>37635.404061349756</v>
          </cell>
          <cell r="R2366">
            <v>46668.759817534177</v>
          </cell>
          <cell r="S2366">
            <v>114841.93223065852</v>
          </cell>
          <cell r="T2366">
            <v>1515.8451194207364</v>
          </cell>
          <cell r="U2366">
            <v>1518.1060769162509</v>
          </cell>
          <cell r="V2366">
            <v>1535.7725637902076</v>
          </cell>
          <cell r="W2366">
            <v>1529.1660739778847</v>
          </cell>
          <cell r="X2366">
            <v>1551.6625758673033</v>
          </cell>
          <cell r="Y2366">
            <v>272.55931285579908</v>
          </cell>
          <cell r="Z2366">
            <v>315.33200793775671</v>
          </cell>
          <cell r="AA2366">
            <v>331.9150346603725</v>
          </cell>
          <cell r="AB2366">
            <v>336.63399949575137</v>
          </cell>
          <cell r="AC2366">
            <v>425.49049414309542</v>
          </cell>
          <cell r="AD2366">
            <v>38.776105682181388</v>
          </cell>
          <cell r="AE2366">
            <v>45.044183206664634</v>
          </cell>
          <cell r="AF2366">
            <v>39.011119818367654</v>
          </cell>
          <cell r="AG2366">
            <v>37.090597097006025</v>
          </cell>
          <cell r="AH2366">
            <v>28.812741611892577</v>
          </cell>
        </row>
        <row r="2367">
          <cell r="B2367">
            <v>17668</v>
          </cell>
          <cell r="C2367" t="str">
            <v>NC</v>
          </cell>
          <cell r="D2367" t="str">
            <v>Municipal</v>
          </cell>
          <cell r="E2367">
            <v>2.4932794251099909E-2</v>
          </cell>
          <cell r="F2367">
            <v>0</v>
          </cell>
          <cell r="G2367">
            <v>0</v>
          </cell>
          <cell r="H2367">
            <v>3411.2536589790952</v>
          </cell>
          <cell r="I2367">
            <v>11.608880937499999</v>
          </cell>
          <cell r="J2367">
            <v>0</v>
          </cell>
          <cell r="K2367">
            <v>0</v>
          </cell>
          <cell r="L2367">
            <v>0</v>
          </cell>
          <cell r="M2367">
            <v>0</v>
          </cell>
          <cell r="N2367">
            <v>3.1680557455616376E-2</v>
          </cell>
          <cell r="O2367">
            <v>8637.9393171765569</v>
          </cell>
          <cell r="P2367">
            <v>23691.389773438943</v>
          </cell>
          <cell r="Q2367">
            <v>37635.404061349756</v>
          </cell>
          <cell r="R2367">
            <v>46668.759817534177</v>
          </cell>
          <cell r="S2367">
            <v>114841.93223065852</v>
          </cell>
          <cell r="T2367">
            <v>1515.8451194207364</v>
          </cell>
          <cell r="U2367">
            <v>1518.1060769162509</v>
          </cell>
          <cell r="V2367">
            <v>1535.7725637902076</v>
          </cell>
          <cell r="W2367">
            <v>1529.1660739778847</v>
          </cell>
          <cell r="X2367">
            <v>1551.6625758673033</v>
          </cell>
          <cell r="Y2367">
            <v>272.55931285579908</v>
          </cell>
          <cell r="Z2367">
            <v>315.33200793775671</v>
          </cell>
          <cell r="AA2367">
            <v>331.9150346603725</v>
          </cell>
          <cell r="AB2367">
            <v>336.63399949575137</v>
          </cell>
          <cell r="AC2367">
            <v>425.49049414309542</v>
          </cell>
          <cell r="AD2367">
            <v>38.776105682181388</v>
          </cell>
          <cell r="AE2367">
            <v>45.044183206664634</v>
          </cell>
          <cell r="AF2367">
            <v>39.011119818367654</v>
          </cell>
          <cell r="AG2367">
            <v>37.090597097006025</v>
          </cell>
          <cell r="AH2367">
            <v>28.812741611892577</v>
          </cell>
        </row>
        <row r="2368">
          <cell r="B2368">
            <v>18022</v>
          </cell>
          <cell r="C2368" t="str">
            <v>NC</v>
          </cell>
          <cell r="D2368" t="str">
            <v>Municipal</v>
          </cell>
          <cell r="E2368">
            <v>2.4932794251099909E-2</v>
          </cell>
          <cell r="F2368">
            <v>1</v>
          </cell>
          <cell r="G2368">
            <v>10639.307699170309</v>
          </cell>
          <cell r="H2368">
            <v>10639.307699170309</v>
          </cell>
          <cell r="I2368">
            <v>11.608880937499999</v>
          </cell>
          <cell r="J2368">
            <v>12853.3</v>
          </cell>
          <cell r="K2368">
            <v>119256</v>
          </cell>
          <cell r="L2368">
            <v>11209</v>
          </cell>
          <cell r="M2368">
            <v>9.4685488720557043E-2</v>
          </cell>
          <cell r="N2368">
            <v>9.4685488720557043E-2</v>
          </cell>
          <cell r="O2368">
            <v>8637.9393171765569</v>
          </cell>
          <cell r="P2368">
            <v>23691.389773438943</v>
          </cell>
          <cell r="Q2368">
            <v>37635.404061349756</v>
          </cell>
          <cell r="R2368">
            <v>46668.759817534177</v>
          </cell>
          <cell r="S2368">
            <v>114841.93223065852</v>
          </cell>
          <cell r="T2368">
            <v>1515.8451194207364</v>
          </cell>
          <cell r="U2368">
            <v>1518.1060769162509</v>
          </cell>
          <cell r="V2368">
            <v>1535.7725637902076</v>
          </cell>
          <cell r="W2368">
            <v>1529.1660739778847</v>
          </cell>
          <cell r="X2368">
            <v>1551.6625758673033</v>
          </cell>
          <cell r="Y2368">
            <v>272.55931285579908</v>
          </cell>
          <cell r="Z2368">
            <v>315.33200793775671</v>
          </cell>
          <cell r="AA2368">
            <v>331.9150346603725</v>
          </cell>
          <cell r="AB2368">
            <v>336.63399949575137</v>
          </cell>
          <cell r="AC2368">
            <v>425.49049414309542</v>
          </cell>
          <cell r="AD2368">
            <v>38.776105682181388</v>
          </cell>
          <cell r="AE2368">
            <v>45.044183206664634</v>
          </cell>
          <cell r="AF2368">
            <v>39.011119818367654</v>
          </cell>
          <cell r="AG2368">
            <v>37.090597097006025</v>
          </cell>
          <cell r="AH2368">
            <v>28.812741611892577</v>
          </cell>
        </row>
        <row r="2369">
          <cell r="B2369">
            <v>20142</v>
          </cell>
          <cell r="C2369" t="str">
            <v>NC</v>
          </cell>
          <cell r="D2369" t="str">
            <v>Municipal</v>
          </cell>
          <cell r="E2369">
            <v>2.4932794251099909E-2</v>
          </cell>
          <cell r="F2369">
            <v>1</v>
          </cell>
          <cell r="G2369">
            <v>11938.014699371291</v>
          </cell>
          <cell r="H2369">
            <v>11938.014699371291</v>
          </cell>
          <cell r="I2369">
            <v>11.608880937499999</v>
          </cell>
          <cell r="J2369">
            <v>17118.8</v>
          </cell>
          <cell r="K2369">
            <v>134816</v>
          </cell>
          <cell r="L2369">
            <v>11293</v>
          </cell>
          <cell r="M2369">
            <v>0.11530983630187627</v>
          </cell>
          <cell r="N2369">
            <v>0.11530983630187627</v>
          </cell>
          <cell r="O2369">
            <v>8637.9393171765569</v>
          </cell>
          <cell r="P2369">
            <v>23691.389773438943</v>
          </cell>
          <cell r="Q2369">
            <v>37635.404061349756</v>
          </cell>
          <cell r="R2369">
            <v>46668.759817534177</v>
          </cell>
          <cell r="S2369">
            <v>114841.93223065852</v>
          </cell>
          <cell r="T2369">
            <v>1515.8451194207364</v>
          </cell>
          <cell r="U2369">
            <v>1518.1060769162509</v>
          </cell>
          <cell r="V2369">
            <v>1535.7725637902076</v>
          </cell>
          <cell r="W2369">
            <v>1529.1660739778847</v>
          </cell>
          <cell r="X2369">
            <v>1551.6625758673033</v>
          </cell>
          <cell r="Y2369">
            <v>272.55931285579908</v>
          </cell>
          <cell r="Z2369">
            <v>315.33200793775671</v>
          </cell>
          <cell r="AA2369">
            <v>331.9150346603725</v>
          </cell>
          <cell r="AB2369">
            <v>336.63399949575137</v>
          </cell>
          <cell r="AC2369">
            <v>425.49049414309542</v>
          </cell>
          <cell r="AD2369">
            <v>38.776105682181388</v>
          </cell>
          <cell r="AE2369">
            <v>45.044183206664634</v>
          </cell>
          <cell r="AF2369">
            <v>39.011119818367654</v>
          </cell>
          <cell r="AG2369">
            <v>37.090597097006025</v>
          </cell>
          <cell r="AH2369">
            <v>28.812741611892577</v>
          </cell>
        </row>
        <row r="2370">
          <cell r="B2370">
            <v>20785</v>
          </cell>
          <cell r="C2370" t="str">
            <v>NC</v>
          </cell>
          <cell r="D2370" t="str">
            <v>Municipal</v>
          </cell>
          <cell r="E2370">
            <v>2.4932794251099909E-2</v>
          </cell>
          <cell r="F2370">
            <v>1</v>
          </cell>
          <cell r="G2370">
            <v>12919.831499199947</v>
          </cell>
          <cell r="H2370">
            <v>12919.831499199947</v>
          </cell>
          <cell r="I2370">
            <v>11.608880937499999</v>
          </cell>
          <cell r="J2370">
            <v>45836.4</v>
          </cell>
          <cell r="K2370">
            <v>395644</v>
          </cell>
          <cell r="L2370">
            <v>30623</v>
          </cell>
          <cell r="M2370">
            <v>0.10507025221818414</v>
          </cell>
          <cell r="N2370">
            <v>0.10507025221818414</v>
          </cell>
          <cell r="O2370">
            <v>8637.9393171765569</v>
          </cell>
          <cell r="P2370">
            <v>23691.389773438943</v>
          </cell>
          <cell r="Q2370">
            <v>37635.404061349756</v>
          </cell>
          <cell r="R2370">
            <v>46668.759817534177</v>
          </cell>
          <cell r="S2370">
            <v>114841.93223065852</v>
          </cell>
          <cell r="T2370">
            <v>1515.8451194207364</v>
          </cell>
          <cell r="U2370">
            <v>1518.1060769162509</v>
          </cell>
          <cell r="V2370">
            <v>1535.7725637902076</v>
          </cell>
          <cell r="W2370">
            <v>1529.1660739778847</v>
          </cell>
          <cell r="X2370">
            <v>1551.6625758673033</v>
          </cell>
          <cell r="Y2370">
            <v>272.55931285579908</v>
          </cell>
          <cell r="Z2370">
            <v>315.33200793775671</v>
          </cell>
          <cell r="AA2370">
            <v>331.9150346603725</v>
          </cell>
          <cell r="AB2370">
            <v>336.63399949575137</v>
          </cell>
          <cell r="AC2370">
            <v>425.49049414309542</v>
          </cell>
          <cell r="AD2370">
            <v>38.776105682181388</v>
          </cell>
          <cell r="AE2370">
            <v>45.044183206664634</v>
          </cell>
          <cell r="AF2370">
            <v>39.011119818367654</v>
          </cell>
          <cell r="AG2370">
            <v>37.090597097006025</v>
          </cell>
          <cell r="AH2370">
            <v>28.812741611892577</v>
          </cell>
        </row>
        <row r="2371">
          <cell r="B2371">
            <v>20836</v>
          </cell>
          <cell r="C2371" t="str">
            <v>NC</v>
          </cell>
          <cell r="D2371" t="str">
            <v>Municipal</v>
          </cell>
          <cell r="E2371">
            <v>2.4932794251099909E-2</v>
          </cell>
          <cell r="F2371">
            <v>0</v>
          </cell>
          <cell r="G2371">
            <v>0</v>
          </cell>
          <cell r="H2371">
            <v>3411.2536589790952</v>
          </cell>
          <cell r="I2371">
            <v>11.608880937499999</v>
          </cell>
          <cell r="J2371">
            <v>0</v>
          </cell>
          <cell r="K2371">
            <v>0</v>
          </cell>
          <cell r="L2371">
            <v>0</v>
          </cell>
          <cell r="M2371">
            <v>0</v>
          </cell>
          <cell r="N2371">
            <v>3.1680557455616376E-2</v>
          </cell>
          <cell r="O2371">
            <v>8637.9393171765569</v>
          </cell>
          <cell r="P2371">
            <v>23691.389773438943</v>
          </cell>
          <cell r="Q2371">
            <v>37635.404061349756</v>
          </cell>
          <cell r="R2371">
            <v>46668.759817534177</v>
          </cell>
          <cell r="S2371">
            <v>114841.93223065852</v>
          </cell>
          <cell r="T2371">
            <v>1515.8451194207364</v>
          </cell>
          <cell r="U2371">
            <v>1518.1060769162509</v>
          </cell>
          <cell r="V2371">
            <v>1535.7725637902076</v>
          </cell>
          <cell r="W2371">
            <v>1529.1660739778847</v>
          </cell>
          <cell r="X2371">
            <v>1551.6625758673033</v>
          </cell>
          <cell r="Y2371">
            <v>272.55931285579908</v>
          </cell>
          <cell r="Z2371">
            <v>315.33200793775671</v>
          </cell>
          <cell r="AA2371">
            <v>331.9150346603725</v>
          </cell>
          <cell r="AB2371">
            <v>336.63399949575137</v>
          </cell>
          <cell r="AC2371">
            <v>425.49049414309542</v>
          </cell>
          <cell r="AD2371">
            <v>38.776105682181388</v>
          </cell>
          <cell r="AE2371">
            <v>45.044183206664634</v>
          </cell>
          <cell r="AF2371">
            <v>39.011119818367654</v>
          </cell>
          <cell r="AG2371">
            <v>37.090597097006025</v>
          </cell>
          <cell r="AH2371">
            <v>28.812741611892577</v>
          </cell>
        </row>
        <row r="2372">
          <cell r="B2372">
            <v>7639</v>
          </cell>
          <cell r="C2372" t="str">
            <v>NC</v>
          </cell>
          <cell r="D2372" t="str">
            <v>Municipal</v>
          </cell>
          <cell r="E2372">
            <v>2.4932794251099909E-2</v>
          </cell>
          <cell r="F2372">
            <v>1</v>
          </cell>
          <cell r="G2372">
            <v>12402.472571927894</v>
          </cell>
          <cell r="H2372">
            <v>12402.472571927894</v>
          </cell>
          <cell r="I2372">
            <v>11.608880937499999</v>
          </cell>
          <cell r="J2372">
            <v>85970.3</v>
          </cell>
          <cell r="K2372">
            <v>766448</v>
          </cell>
          <cell r="L2372">
            <v>61798</v>
          </cell>
          <cell r="M2372">
            <v>0.10093500473599316</v>
          </cell>
          <cell r="N2372">
            <v>0.10093500473599316</v>
          </cell>
          <cell r="O2372">
            <v>8637.9393171765569</v>
          </cell>
          <cell r="P2372">
            <v>23691.389773438943</v>
          </cell>
          <cell r="Q2372">
            <v>37635.404061349756</v>
          </cell>
          <cell r="R2372">
            <v>46668.759817534177</v>
          </cell>
          <cell r="S2372">
            <v>114841.93223065852</v>
          </cell>
          <cell r="T2372">
            <v>1515.8451194207364</v>
          </cell>
          <cell r="U2372">
            <v>1518.1060769162509</v>
          </cell>
          <cell r="V2372">
            <v>1535.7725637902076</v>
          </cell>
          <cell r="W2372">
            <v>1529.1660739778847</v>
          </cell>
          <cell r="X2372">
            <v>1551.6625758673033</v>
          </cell>
          <cell r="Y2372">
            <v>272.55931285579908</v>
          </cell>
          <cell r="Z2372">
            <v>315.33200793775671</v>
          </cell>
          <cell r="AA2372">
            <v>331.9150346603725</v>
          </cell>
          <cell r="AB2372">
            <v>336.63399949575137</v>
          </cell>
          <cell r="AC2372">
            <v>425.49049414309542</v>
          </cell>
          <cell r="AD2372">
            <v>38.776105682181388</v>
          </cell>
          <cell r="AE2372">
            <v>45.044183206664634</v>
          </cell>
          <cell r="AF2372">
            <v>39.011119818367654</v>
          </cell>
          <cell r="AG2372">
            <v>37.090597097006025</v>
          </cell>
          <cell r="AH2372">
            <v>28.812741611892577</v>
          </cell>
        </row>
        <row r="2373">
          <cell r="B2373">
            <v>6235</v>
          </cell>
          <cell r="C2373" t="str">
            <v>NC</v>
          </cell>
          <cell r="D2373" t="str">
            <v>Municipal</v>
          </cell>
          <cell r="E2373">
            <v>0.22331986886781408</v>
          </cell>
          <cell r="F2373">
            <v>1</v>
          </cell>
          <cell r="G2373">
            <v>11921.106322033211</v>
          </cell>
          <cell r="H2373">
            <v>11921.106322033211</v>
          </cell>
          <cell r="I2373">
            <v>11.608880937499999</v>
          </cell>
          <cell r="J2373">
            <v>97943</v>
          </cell>
          <cell r="K2373">
            <v>882293</v>
          </cell>
          <cell r="L2373">
            <v>74011</v>
          </cell>
          <cell r="M2373">
            <v>9.9323899606158325E-2</v>
          </cell>
          <cell r="N2373">
            <v>9.9323899606158325E-2</v>
          </cell>
          <cell r="O2373">
            <v>8637.9393171765569</v>
          </cell>
          <cell r="P2373">
            <v>23691.389773438943</v>
          </cell>
          <cell r="Q2373">
            <v>37635.404061349756</v>
          </cell>
          <cell r="R2373">
            <v>46668.759817534177</v>
          </cell>
          <cell r="S2373">
            <v>114841.93223065852</v>
          </cell>
          <cell r="T2373">
            <v>1515.8451194207364</v>
          </cell>
          <cell r="U2373">
            <v>1518.1060769162509</v>
          </cell>
          <cell r="V2373">
            <v>1535.7725637902076</v>
          </cell>
          <cell r="W2373">
            <v>1529.1660739778847</v>
          </cell>
          <cell r="X2373">
            <v>1551.6625758673033</v>
          </cell>
          <cell r="Y2373">
            <v>272.55931285579908</v>
          </cell>
          <cell r="Z2373">
            <v>315.33200793775671</v>
          </cell>
          <cell r="AA2373">
            <v>331.9150346603725</v>
          </cell>
          <cell r="AB2373">
            <v>336.63399949575137</v>
          </cell>
          <cell r="AC2373">
            <v>425.49049414309542</v>
          </cell>
          <cell r="AD2373">
            <v>38.776105682181388</v>
          </cell>
          <cell r="AE2373">
            <v>45.044183206664634</v>
          </cell>
          <cell r="AF2373">
            <v>39.011119818367654</v>
          </cell>
          <cell r="AG2373">
            <v>37.090597097006025</v>
          </cell>
          <cell r="AH2373">
            <v>28.812741611892577</v>
          </cell>
        </row>
        <row r="2374">
          <cell r="B2374">
            <v>719</v>
          </cell>
          <cell r="C2374" t="str">
            <v>NC</v>
          </cell>
          <cell r="D2374" t="str">
            <v>Municipal</v>
          </cell>
          <cell r="E2374">
            <v>2.4932794251099909E-2</v>
          </cell>
          <cell r="F2374">
            <v>1</v>
          </cell>
          <cell r="G2374">
            <v>9901.783804594259</v>
          </cell>
          <cell r="H2374">
            <v>9901.783804594259</v>
          </cell>
          <cell r="I2374">
            <v>11.608880937499999</v>
          </cell>
          <cell r="J2374">
            <v>23718.5</v>
          </cell>
          <cell r="K2374">
            <v>231474</v>
          </cell>
          <cell r="L2374">
            <v>23377</v>
          </cell>
          <cell r="M2374">
            <v>8.8398395862553672E-2</v>
          </cell>
          <cell r="N2374">
            <v>8.8398395862553672E-2</v>
          </cell>
          <cell r="O2374">
            <v>8637.9393171765569</v>
          </cell>
          <cell r="P2374">
            <v>23691.389773438943</v>
          </cell>
          <cell r="Q2374">
            <v>37635.404061349756</v>
          </cell>
          <cell r="R2374">
            <v>46668.759817534177</v>
          </cell>
          <cell r="S2374">
            <v>114841.93223065852</v>
          </cell>
          <cell r="T2374">
            <v>1515.8451194207364</v>
          </cell>
          <cell r="U2374">
            <v>1518.1060769162509</v>
          </cell>
          <cell r="V2374">
            <v>1535.7725637902076</v>
          </cell>
          <cell r="W2374">
            <v>1529.1660739778847</v>
          </cell>
          <cell r="X2374">
            <v>1551.6625758673033</v>
          </cell>
          <cell r="Y2374">
            <v>272.55931285579908</v>
          </cell>
          <cell r="Z2374">
            <v>315.33200793775671</v>
          </cell>
          <cell r="AA2374">
            <v>331.9150346603725</v>
          </cell>
          <cell r="AB2374">
            <v>336.63399949575137</v>
          </cell>
          <cell r="AC2374">
            <v>425.49049414309542</v>
          </cell>
          <cell r="AD2374">
            <v>38.776105682181388</v>
          </cell>
          <cell r="AE2374">
            <v>45.044183206664634</v>
          </cell>
          <cell r="AF2374">
            <v>39.011119818367654</v>
          </cell>
          <cell r="AG2374">
            <v>37.090597097006025</v>
          </cell>
          <cell r="AH2374">
            <v>28.812741611892577</v>
          </cell>
        </row>
        <row r="2375">
          <cell r="B2375">
            <v>1036</v>
          </cell>
          <cell r="C2375" t="str">
            <v>NC</v>
          </cell>
          <cell r="D2375" t="str">
            <v>Municipal</v>
          </cell>
          <cell r="E2375">
            <v>2.4932794251099909E-2</v>
          </cell>
          <cell r="F2375">
            <v>0</v>
          </cell>
          <cell r="G2375">
            <v>0</v>
          </cell>
          <cell r="H2375">
            <v>3411.2536589790952</v>
          </cell>
          <cell r="I2375">
            <v>11.608880937499999</v>
          </cell>
          <cell r="J2375">
            <v>0</v>
          </cell>
          <cell r="K2375">
            <v>0</v>
          </cell>
          <cell r="L2375">
            <v>0</v>
          </cell>
          <cell r="M2375">
            <v>0</v>
          </cell>
          <cell r="N2375">
            <v>3.1680557455616376E-2</v>
          </cell>
          <cell r="O2375">
            <v>8637.9393171765569</v>
          </cell>
          <cell r="P2375">
            <v>23691.389773438943</v>
          </cell>
          <cell r="Q2375">
            <v>37635.404061349756</v>
          </cell>
          <cell r="R2375">
            <v>46668.759817534177</v>
          </cell>
          <cell r="S2375">
            <v>114841.93223065852</v>
          </cell>
          <cell r="T2375">
            <v>1515.8451194207364</v>
          </cell>
          <cell r="U2375">
            <v>1518.1060769162509</v>
          </cell>
          <cell r="V2375">
            <v>1535.7725637902076</v>
          </cell>
          <cell r="W2375">
            <v>1529.1660739778847</v>
          </cell>
          <cell r="X2375">
            <v>1551.6625758673033</v>
          </cell>
          <cell r="Y2375">
            <v>272.55931285579908</v>
          </cell>
          <cell r="Z2375">
            <v>315.33200793775671</v>
          </cell>
          <cell r="AA2375">
            <v>331.9150346603725</v>
          </cell>
          <cell r="AB2375">
            <v>336.63399949575137</v>
          </cell>
          <cell r="AC2375">
            <v>425.49049414309542</v>
          </cell>
          <cell r="AD2375">
            <v>38.776105682181388</v>
          </cell>
          <cell r="AE2375">
            <v>45.044183206664634</v>
          </cell>
          <cell r="AF2375">
            <v>39.011119818367654</v>
          </cell>
          <cell r="AG2375">
            <v>37.090597097006025</v>
          </cell>
          <cell r="AH2375">
            <v>28.812741611892577</v>
          </cell>
        </row>
        <row r="2376">
          <cell r="B2376">
            <v>1494</v>
          </cell>
          <cell r="C2376" t="str">
            <v>NC</v>
          </cell>
          <cell r="D2376" t="str">
            <v>Municipal</v>
          </cell>
          <cell r="E2376">
            <v>2.4932794251099909E-2</v>
          </cell>
          <cell r="F2376">
            <v>0</v>
          </cell>
          <cell r="G2376">
            <v>0</v>
          </cell>
          <cell r="H2376">
            <v>3411.2536589790952</v>
          </cell>
          <cell r="I2376">
            <v>11.608880937499999</v>
          </cell>
          <cell r="J2376">
            <v>0</v>
          </cell>
          <cell r="K2376">
            <v>0</v>
          </cell>
          <cell r="L2376">
            <v>0</v>
          </cell>
          <cell r="M2376">
            <v>0</v>
          </cell>
          <cell r="N2376">
            <v>3.1680557455616376E-2</v>
          </cell>
          <cell r="O2376">
            <v>8637.9393171765569</v>
          </cell>
          <cell r="P2376">
            <v>23691.389773438943</v>
          </cell>
          <cell r="Q2376">
            <v>37635.404061349756</v>
          </cell>
          <cell r="R2376">
            <v>46668.759817534177</v>
          </cell>
          <cell r="S2376">
            <v>114841.93223065852</v>
          </cell>
          <cell r="T2376">
            <v>1515.8451194207364</v>
          </cell>
          <cell r="U2376">
            <v>1518.1060769162509</v>
          </cell>
          <cell r="V2376">
            <v>1535.7725637902076</v>
          </cell>
          <cell r="W2376">
            <v>1529.1660739778847</v>
          </cell>
          <cell r="X2376">
            <v>1551.6625758673033</v>
          </cell>
          <cell r="Y2376">
            <v>272.55931285579908</v>
          </cell>
          <cell r="Z2376">
            <v>315.33200793775671</v>
          </cell>
          <cell r="AA2376">
            <v>331.9150346603725</v>
          </cell>
          <cell r="AB2376">
            <v>336.63399949575137</v>
          </cell>
          <cell r="AC2376">
            <v>425.49049414309542</v>
          </cell>
          <cell r="AD2376">
            <v>38.776105682181388</v>
          </cell>
          <cell r="AE2376">
            <v>45.044183206664634</v>
          </cell>
          <cell r="AF2376">
            <v>39.011119818367654</v>
          </cell>
          <cell r="AG2376">
            <v>37.090597097006025</v>
          </cell>
          <cell r="AH2376">
            <v>28.812741611892577</v>
          </cell>
        </row>
        <row r="2377">
          <cell r="B2377">
            <v>1571</v>
          </cell>
          <cell r="C2377" t="str">
            <v>NC</v>
          </cell>
          <cell r="D2377" t="str">
            <v>Municipal</v>
          </cell>
          <cell r="E2377">
            <v>2.4932794251099909E-2</v>
          </cell>
          <cell r="F2377">
            <v>0</v>
          </cell>
          <cell r="G2377">
            <v>0</v>
          </cell>
          <cell r="H2377">
            <v>3411.2536589790952</v>
          </cell>
          <cell r="I2377">
            <v>11.608880937499999</v>
          </cell>
          <cell r="J2377">
            <v>0</v>
          </cell>
          <cell r="K2377">
            <v>0</v>
          </cell>
          <cell r="L2377">
            <v>0</v>
          </cell>
          <cell r="M2377">
            <v>0</v>
          </cell>
          <cell r="N2377">
            <v>3.1680557455616376E-2</v>
          </cell>
          <cell r="O2377">
            <v>8637.9393171765569</v>
          </cell>
          <cell r="P2377">
            <v>23691.389773438943</v>
          </cell>
          <cell r="Q2377">
            <v>37635.404061349756</v>
          </cell>
          <cell r="R2377">
            <v>46668.759817534177</v>
          </cell>
          <cell r="S2377">
            <v>114841.93223065852</v>
          </cell>
          <cell r="T2377">
            <v>1515.8451194207364</v>
          </cell>
          <cell r="U2377">
            <v>1518.1060769162509</v>
          </cell>
          <cell r="V2377">
            <v>1535.7725637902076</v>
          </cell>
          <cell r="W2377">
            <v>1529.1660739778847</v>
          </cell>
          <cell r="X2377">
            <v>1551.6625758673033</v>
          </cell>
          <cell r="Y2377">
            <v>272.55931285579908</v>
          </cell>
          <cell r="Z2377">
            <v>315.33200793775671</v>
          </cell>
          <cell r="AA2377">
            <v>331.9150346603725</v>
          </cell>
          <cell r="AB2377">
            <v>336.63399949575137</v>
          </cell>
          <cell r="AC2377">
            <v>425.49049414309542</v>
          </cell>
          <cell r="AD2377">
            <v>38.776105682181388</v>
          </cell>
          <cell r="AE2377">
            <v>45.044183206664634</v>
          </cell>
          <cell r="AF2377">
            <v>39.011119818367654</v>
          </cell>
          <cell r="AG2377">
            <v>37.090597097006025</v>
          </cell>
          <cell r="AH2377">
            <v>28.812741611892577</v>
          </cell>
        </row>
        <row r="2378">
          <cell r="B2378">
            <v>202</v>
          </cell>
          <cell r="C2378" t="str">
            <v>NC</v>
          </cell>
          <cell r="D2378" t="str">
            <v>Municipal</v>
          </cell>
          <cell r="E2378">
            <v>2.4932794251099909E-2</v>
          </cell>
          <cell r="F2378">
            <v>0</v>
          </cell>
          <cell r="G2378">
            <v>0</v>
          </cell>
          <cell r="H2378">
            <v>3411.2536589790952</v>
          </cell>
          <cell r="I2378">
            <v>11.608880937499999</v>
          </cell>
          <cell r="J2378">
            <v>0</v>
          </cell>
          <cell r="K2378">
            <v>0</v>
          </cell>
          <cell r="L2378">
            <v>0</v>
          </cell>
          <cell r="M2378">
            <v>0</v>
          </cell>
          <cell r="N2378">
            <v>3.1680557455616376E-2</v>
          </cell>
          <cell r="O2378">
            <v>8637.9393171765569</v>
          </cell>
          <cell r="P2378">
            <v>23691.389773438943</v>
          </cell>
          <cell r="Q2378">
            <v>37635.404061349756</v>
          </cell>
          <cell r="R2378">
            <v>46668.759817534177</v>
          </cell>
          <cell r="S2378">
            <v>114841.93223065852</v>
          </cell>
          <cell r="T2378">
            <v>1515.8451194207364</v>
          </cell>
          <cell r="U2378">
            <v>1518.1060769162509</v>
          </cell>
          <cell r="V2378">
            <v>1535.7725637902076</v>
          </cell>
          <cell r="W2378">
            <v>1529.1660739778847</v>
          </cell>
          <cell r="X2378">
            <v>1551.6625758673033</v>
          </cell>
          <cell r="Y2378">
            <v>272.55931285579908</v>
          </cell>
          <cell r="Z2378">
            <v>315.33200793775671</v>
          </cell>
          <cell r="AA2378">
            <v>331.9150346603725</v>
          </cell>
          <cell r="AB2378">
            <v>336.63399949575137</v>
          </cell>
          <cell r="AC2378">
            <v>425.49049414309542</v>
          </cell>
          <cell r="AD2378">
            <v>38.776105682181388</v>
          </cell>
          <cell r="AE2378">
            <v>45.044183206664634</v>
          </cell>
          <cell r="AF2378">
            <v>39.011119818367654</v>
          </cell>
          <cell r="AG2378">
            <v>37.090597097006025</v>
          </cell>
          <cell r="AH2378">
            <v>28.812741611892577</v>
          </cell>
        </row>
        <row r="2379">
          <cell r="B2379">
            <v>1987</v>
          </cell>
          <cell r="C2379" t="str">
            <v>NC</v>
          </cell>
          <cell r="D2379" t="str">
            <v>Municipal</v>
          </cell>
          <cell r="E2379">
            <v>2.4932794251099909E-2</v>
          </cell>
          <cell r="F2379">
            <v>0</v>
          </cell>
          <cell r="G2379">
            <v>0</v>
          </cell>
          <cell r="H2379">
            <v>3411.2536589790952</v>
          </cell>
          <cell r="I2379">
            <v>11.608880937499999</v>
          </cell>
          <cell r="J2379">
            <v>0</v>
          </cell>
          <cell r="K2379">
            <v>0</v>
          </cell>
          <cell r="L2379">
            <v>0</v>
          </cell>
          <cell r="M2379">
            <v>0</v>
          </cell>
          <cell r="N2379">
            <v>3.1680557455616376E-2</v>
          </cell>
          <cell r="O2379">
            <v>8637.9393171765569</v>
          </cell>
          <cell r="P2379">
            <v>23691.389773438943</v>
          </cell>
          <cell r="Q2379">
            <v>37635.404061349756</v>
          </cell>
          <cell r="R2379">
            <v>46668.759817534177</v>
          </cell>
          <cell r="S2379">
            <v>114841.93223065852</v>
          </cell>
          <cell r="T2379">
            <v>1515.8451194207364</v>
          </cell>
          <cell r="U2379">
            <v>1518.1060769162509</v>
          </cell>
          <cell r="V2379">
            <v>1535.7725637902076</v>
          </cell>
          <cell r="W2379">
            <v>1529.1660739778847</v>
          </cell>
          <cell r="X2379">
            <v>1551.6625758673033</v>
          </cell>
          <cell r="Y2379">
            <v>272.55931285579908</v>
          </cell>
          <cell r="Z2379">
            <v>315.33200793775671</v>
          </cell>
          <cell r="AA2379">
            <v>331.9150346603725</v>
          </cell>
          <cell r="AB2379">
            <v>336.63399949575137</v>
          </cell>
          <cell r="AC2379">
            <v>425.49049414309542</v>
          </cell>
          <cell r="AD2379">
            <v>38.776105682181388</v>
          </cell>
          <cell r="AE2379">
            <v>45.044183206664634</v>
          </cell>
          <cell r="AF2379">
            <v>39.011119818367654</v>
          </cell>
          <cell r="AG2379">
            <v>37.090597097006025</v>
          </cell>
          <cell r="AH2379">
            <v>28.812741611892577</v>
          </cell>
        </row>
        <row r="2380">
          <cell r="B2380">
            <v>3731</v>
          </cell>
          <cell r="C2380" t="str">
            <v>NC</v>
          </cell>
          <cell r="D2380" t="str">
            <v>Municipal</v>
          </cell>
          <cell r="E2380">
            <v>2.4932794251099909E-2</v>
          </cell>
          <cell r="F2380">
            <v>0</v>
          </cell>
          <cell r="G2380">
            <v>0</v>
          </cell>
          <cell r="H2380">
            <v>3411.2536589790952</v>
          </cell>
          <cell r="I2380">
            <v>11.608880937499999</v>
          </cell>
          <cell r="J2380">
            <v>0</v>
          </cell>
          <cell r="K2380">
            <v>0</v>
          </cell>
          <cell r="L2380">
            <v>0</v>
          </cell>
          <cell r="M2380">
            <v>0</v>
          </cell>
          <cell r="N2380">
            <v>3.1680557455616376E-2</v>
          </cell>
          <cell r="O2380">
            <v>8637.9393171765569</v>
          </cell>
          <cell r="P2380">
            <v>23691.389773438943</v>
          </cell>
          <cell r="Q2380">
            <v>37635.404061349756</v>
          </cell>
          <cell r="R2380">
            <v>46668.759817534177</v>
          </cell>
          <cell r="S2380">
            <v>114841.93223065852</v>
          </cell>
          <cell r="T2380">
            <v>1515.8451194207364</v>
          </cell>
          <cell r="U2380">
            <v>1518.1060769162509</v>
          </cell>
          <cell r="V2380">
            <v>1535.7725637902076</v>
          </cell>
          <cell r="W2380">
            <v>1529.1660739778847</v>
          </cell>
          <cell r="X2380">
            <v>1551.6625758673033</v>
          </cell>
          <cell r="Y2380">
            <v>272.55931285579908</v>
          </cell>
          <cell r="Z2380">
            <v>315.33200793775671</v>
          </cell>
          <cell r="AA2380">
            <v>331.9150346603725</v>
          </cell>
          <cell r="AB2380">
            <v>336.63399949575137</v>
          </cell>
          <cell r="AC2380">
            <v>425.49049414309542</v>
          </cell>
          <cell r="AD2380">
            <v>38.776105682181388</v>
          </cell>
          <cell r="AE2380">
            <v>45.044183206664634</v>
          </cell>
          <cell r="AF2380">
            <v>39.011119818367654</v>
          </cell>
          <cell r="AG2380">
            <v>37.090597097006025</v>
          </cell>
          <cell r="AH2380">
            <v>28.812741611892577</v>
          </cell>
        </row>
        <row r="2381">
          <cell r="B2381">
            <v>4365</v>
          </cell>
          <cell r="C2381" t="str">
            <v>NC</v>
          </cell>
          <cell r="D2381" t="str">
            <v>Municipal</v>
          </cell>
          <cell r="E2381">
            <v>2.4932794251099909E-2</v>
          </cell>
          <cell r="F2381">
            <v>0</v>
          </cell>
          <cell r="G2381">
            <v>0</v>
          </cell>
          <cell r="H2381">
            <v>3411.2536589790952</v>
          </cell>
          <cell r="I2381">
            <v>11.608880937499999</v>
          </cell>
          <cell r="J2381">
            <v>0</v>
          </cell>
          <cell r="K2381">
            <v>0</v>
          </cell>
          <cell r="L2381">
            <v>0</v>
          </cell>
          <cell r="M2381">
            <v>0</v>
          </cell>
          <cell r="N2381">
            <v>3.1680557455616376E-2</v>
          </cell>
          <cell r="O2381">
            <v>8637.9393171765569</v>
          </cell>
          <cell r="P2381">
            <v>23691.389773438943</v>
          </cell>
          <cell r="Q2381">
            <v>37635.404061349756</v>
          </cell>
          <cell r="R2381">
            <v>46668.759817534177</v>
          </cell>
          <cell r="S2381">
            <v>114841.93223065852</v>
          </cell>
          <cell r="T2381">
            <v>1515.8451194207364</v>
          </cell>
          <cell r="U2381">
            <v>1518.1060769162509</v>
          </cell>
          <cell r="V2381">
            <v>1535.7725637902076</v>
          </cell>
          <cell r="W2381">
            <v>1529.1660739778847</v>
          </cell>
          <cell r="X2381">
            <v>1551.6625758673033</v>
          </cell>
          <cell r="Y2381">
            <v>272.55931285579908</v>
          </cell>
          <cell r="Z2381">
            <v>315.33200793775671</v>
          </cell>
          <cell r="AA2381">
            <v>331.9150346603725</v>
          </cell>
          <cell r="AB2381">
            <v>336.63399949575137</v>
          </cell>
          <cell r="AC2381">
            <v>425.49049414309542</v>
          </cell>
          <cell r="AD2381">
            <v>38.776105682181388</v>
          </cell>
          <cell r="AE2381">
            <v>45.044183206664634</v>
          </cell>
          <cell r="AF2381">
            <v>39.011119818367654</v>
          </cell>
          <cell r="AG2381">
            <v>37.090597097006025</v>
          </cell>
          <cell r="AH2381">
            <v>28.812741611892577</v>
          </cell>
        </row>
        <row r="2382">
          <cell r="B2382">
            <v>4739</v>
          </cell>
          <cell r="C2382" t="str">
            <v>NC</v>
          </cell>
          <cell r="D2382" t="str">
            <v>Municipal</v>
          </cell>
          <cell r="E2382">
            <v>2.4932794251099909E-2</v>
          </cell>
          <cell r="F2382">
            <v>0</v>
          </cell>
          <cell r="G2382">
            <v>0</v>
          </cell>
          <cell r="H2382">
            <v>3411.2536589790952</v>
          </cell>
          <cell r="I2382">
            <v>11.608880937499999</v>
          </cell>
          <cell r="J2382">
            <v>0</v>
          </cell>
          <cell r="K2382">
            <v>0</v>
          </cell>
          <cell r="L2382">
            <v>0</v>
          </cell>
          <cell r="M2382">
            <v>0</v>
          </cell>
          <cell r="N2382">
            <v>3.1680557455616376E-2</v>
          </cell>
          <cell r="O2382">
            <v>8637.9393171765569</v>
          </cell>
          <cell r="P2382">
            <v>23691.389773438943</v>
          </cell>
          <cell r="Q2382">
            <v>37635.404061349756</v>
          </cell>
          <cell r="R2382">
            <v>46668.759817534177</v>
          </cell>
          <cell r="S2382">
            <v>114841.93223065852</v>
          </cell>
          <cell r="T2382">
            <v>1515.8451194207364</v>
          </cell>
          <cell r="U2382">
            <v>1518.1060769162509</v>
          </cell>
          <cell r="V2382">
            <v>1535.7725637902076</v>
          </cell>
          <cell r="W2382">
            <v>1529.1660739778847</v>
          </cell>
          <cell r="X2382">
            <v>1551.6625758673033</v>
          </cell>
          <cell r="Y2382">
            <v>272.55931285579908</v>
          </cell>
          <cell r="Z2382">
            <v>315.33200793775671</v>
          </cell>
          <cell r="AA2382">
            <v>331.9150346603725</v>
          </cell>
          <cell r="AB2382">
            <v>336.63399949575137</v>
          </cell>
          <cell r="AC2382">
            <v>425.49049414309542</v>
          </cell>
          <cell r="AD2382">
            <v>38.776105682181388</v>
          </cell>
          <cell r="AE2382">
            <v>45.044183206664634</v>
          </cell>
          <cell r="AF2382">
            <v>39.011119818367654</v>
          </cell>
          <cell r="AG2382">
            <v>37.090597097006025</v>
          </cell>
          <cell r="AH2382">
            <v>28.812741611892577</v>
          </cell>
        </row>
        <row r="2383">
          <cell r="B2383">
            <v>5372</v>
          </cell>
          <cell r="C2383" t="str">
            <v>NC</v>
          </cell>
          <cell r="D2383" t="str">
            <v>Municipal</v>
          </cell>
          <cell r="E2383">
            <v>2.4932794251099909E-2</v>
          </cell>
          <cell r="F2383">
            <v>0</v>
          </cell>
          <cell r="G2383">
            <v>0</v>
          </cell>
          <cell r="H2383">
            <v>3411.2536589790952</v>
          </cell>
          <cell r="I2383">
            <v>11.608880937499999</v>
          </cell>
          <cell r="J2383">
            <v>0</v>
          </cell>
          <cell r="K2383">
            <v>0</v>
          </cell>
          <cell r="L2383">
            <v>0</v>
          </cell>
          <cell r="M2383">
            <v>0</v>
          </cell>
          <cell r="N2383">
            <v>3.1680557455616376E-2</v>
          </cell>
          <cell r="O2383">
            <v>8637.9393171765569</v>
          </cell>
          <cell r="P2383">
            <v>23691.389773438943</v>
          </cell>
          <cell r="Q2383">
            <v>37635.404061349756</v>
          </cell>
          <cell r="R2383">
            <v>46668.759817534177</v>
          </cell>
          <cell r="S2383">
            <v>114841.93223065852</v>
          </cell>
          <cell r="T2383">
            <v>1515.8451194207364</v>
          </cell>
          <cell r="U2383">
            <v>1518.1060769162509</v>
          </cell>
          <cell r="V2383">
            <v>1535.7725637902076</v>
          </cell>
          <cell r="W2383">
            <v>1529.1660739778847</v>
          </cell>
          <cell r="X2383">
            <v>1551.6625758673033</v>
          </cell>
          <cell r="Y2383">
            <v>272.55931285579908</v>
          </cell>
          <cell r="Z2383">
            <v>315.33200793775671</v>
          </cell>
          <cell r="AA2383">
            <v>331.9150346603725</v>
          </cell>
          <cell r="AB2383">
            <v>336.63399949575137</v>
          </cell>
          <cell r="AC2383">
            <v>425.49049414309542</v>
          </cell>
          <cell r="AD2383">
            <v>38.776105682181388</v>
          </cell>
          <cell r="AE2383">
            <v>45.044183206664634</v>
          </cell>
          <cell r="AF2383">
            <v>39.011119818367654</v>
          </cell>
          <cell r="AG2383">
            <v>37.090597097006025</v>
          </cell>
          <cell r="AH2383">
            <v>28.812741611892577</v>
          </cell>
        </row>
        <row r="2384">
          <cell r="B2384">
            <v>6710</v>
          </cell>
          <cell r="C2384" t="str">
            <v>NC</v>
          </cell>
          <cell r="D2384" t="str">
            <v>Municipal</v>
          </cell>
          <cell r="E2384">
            <v>2.4932794251099909E-2</v>
          </cell>
          <cell r="F2384">
            <v>0</v>
          </cell>
          <cell r="G2384">
            <v>0</v>
          </cell>
          <cell r="H2384">
            <v>3411.2536589790952</v>
          </cell>
          <cell r="I2384">
            <v>11.608880937499999</v>
          </cell>
          <cell r="J2384">
            <v>0</v>
          </cell>
          <cell r="K2384">
            <v>0</v>
          </cell>
          <cell r="L2384">
            <v>0</v>
          </cell>
          <cell r="M2384">
            <v>0</v>
          </cell>
          <cell r="N2384">
            <v>3.1680557455616376E-2</v>
          </cell>
          <cell r="O2384">
            <v>8637.9393171765569</v>
          </cell>
          <cell r="P2384">
            <v>23691.389773438943</v>
          </cell>
          <cell r="Q2384">
            <v>37635.404061349756</v>
          </cell>
          <cell r="R2384">
            <v>46668.759817534177</v>
          </cell>
          <cell r="S2384">
            <v>114841.93223065852</v>
          </cell>
          <cell r="T2384">
            <v>1515.8451194207364</v>
          </cell>
          <cell r="U2384">
            <v>1518.1060769162509</v>
          </cell>
          <cell r="V2384">
            <v>1535.7725637902076</v>
          </cell>
          <cell r="W2384">
            <v>1529.1660739778847</v>
          </cell>
          <cell r="X2384">
            <v>1551.6625758673033</v>
          </cell>
          <cell r="Y2384">
            <v>272.55931285579908</v>
          </cell>
          <cell r="Z2384">
            <v>315.33200793775671</v>
          </cell>
          <cell r="AA2384">
            <v>331.9150346603725</v>
          </cell>
          <cell r="AB2384">
            <v>336.63399949575137</v>
          </cell>
          <cell r="AC2384">
            <v>425.49049414309542</v>
          </cell>
          <cell r="AD2384">
            <v>38.776105682181388</v>
          </cell>
          <cell r="AE2384">
            <v>45.044183206664634</v>
          </cell>
          <cell r="AF2384">
            <v>39.011119818367654</v>
          </cell>
          <cell r="AG2384">
            <v>37.090597097006025</v>
          </cell>
          <cell r="AH2384">
            <v>28.812741611892577</v>
          </cell>
        </row>
        <row r="2385">
          <cell r="B2385">
            <v>5896</v>
          </cell>
          <cell r="C2385" t="str">
            <v>NC</v>
          </cell>
          <cell r="D2385" t="str">
            <v>Municipal</v>
          </cell>
          <cell r="E2385">
            <v>2.4932794251099909E-2</v>
          </cell>
          <cell r="F2385">
            <v>0</v>
          </cell>
          <cell r="G2385">
            <v>0</v>
          </cell>
          <cell r="H2385">
            <v>3411.2536589790952</v>
          </cell>
          <cell r="I2385">
            <v>11.608880937499999</v>
          </cell>
          <cell r="J2385">
            <v>0</v>
          </cell>
          <cell r="K2385">
            <v>0</v>
          </cell>
          <cell r="L2385">
            <v>0</v>
          </cell>
          <cell r="M2385">
            <v>0</v>
          </cell>
          <cell r="N2385">
            <v>3.1680557455616376E-2</v>
          </cell>
          <cell r="O2385">
            <v>8637.9393171765569</v>
          </cell>
          <cell r="P2385">
            <v>23691.389773438943</v>
          </cell>
          <cell r="Q2385">
            <v>37635.404061349756</v>
          </cell>
          <cell r="R2385">
            <v>46668.759817534177</v>
          </cell>
          <cell r="S2385">
            <v>114841.93223065852</v>
          </cell>
          <cell r="T2385">
            <v>1515.8451194207364</v>
          </cell>
          <cell r="U2385">
            <v>1518.1060769162509</v>
          </cell>
          <cell r="V2385">
            <v>1535.7725637902076</v>
          </cell>
          <cell r="W2385">
            <v>1529.1660739778847</v>
          </cell>
          <cell r="X2385">
            <v>1551.6625758673033</v>
          </cell>
          <cell r="Y2385">
            <v>272.55931285579908</v>
          </cell>
          <cell r="Z2385">
            <v>315.33200793775671</v>
          </cell>
          <cell r="AA2385">
            <v>331.9150346603725</v>
          </cell>
          <cell r="AB2385">
            <v>336.63399949575137</v>
          </cell>
          <cell r="AC2385">
            <v>425.49049414309542</v>
          </cell>
          <cell r="AD2385">
            <v>38.776105682181388</v>
          </cell>
          <cell r="AE2385">
            <v>45.044183206664634</v>
          </cell>
          <cell r="AF2385">
            <v>39.011119818367654</v>
          </cell>
          <cell r="AG2385">
            <v>37.090597097006025</v>
          </cell>
          <cell r="AH2385">
            <v>28.812741611892577</v>
          </cell>
        </row>
        <row r="2386">
          <cell r="B2386">
            <v>6209</v>
          </cell>
          <cell r="C2386" t="str">
            <v>NC</v>
          </cell>
          <cell r="D2386" t="str">
            <v>Municipal</v>
          </cell>
          <cell r="E2386">
            <v>2.4932794251099909E-2</v>
          </cell>
          <cell r="F2386">
            <v>0</v>
          </cell>
          <cell r="G2386">
            <v>0</v>
          </cell>
          <cell r="H2386">
            <v>3411.2536589790952</v>
          </cell>
          <cell r="I2386">
            <v>11.608880937499999</v>
          </cell>
          <cell r="J2386">
            <v>0</v>
          </cell>
          <cell r="K2386">
            <v>0</v>
          </cell>
          <cell r="L2386">
            <v>0</v>
          </cell>
          <cell r="M2386">
            <v>0</v>
          </cell>
          <cell r="N2386">
            <v>3.1680557455616376E-2</v>
          </cell>
          <cell r="O2386">
            <v>8637.9393171765569</v>
          </cell>
          <cell r="P2386">
            <v>23691.389773438943</v>
          </cell>
          <cell r="Q2386">
            <v>37635.404061349756</v>
          </cell>
          <cell r="R2386">
            <v>46668.759817534177</v>
          </cell>
          <cell r="S2386">
            <v>114841.93223065852</v>
          </cell>
          <cell r="T2386">
            <v>1515.8451194207364</v>
          </cell>
          <cell r="U2386">
            <v>1518.1060769162509</v>
          </cell>
          <cell r="V2386">
            <v>1535.7725637902076</v>
          </cell>
          <cell r="W2386">
            <v>1529.1660739778847</v>
          </cell>
          <cell r="X2386">
            <v>1551.6625758673033</v>
          </cell>
          <cell r="Y2386">
            <v>272.55931285579908</v>
          </cell>
          <cell r="Z2386">
            <v>315.33200793775671</v>
          </cell>
          <cell r="AA2386">
            <v>331.9150346603725</v>
          </cell>
          <cell r="AB2386">
            <v>336.63399949575137</v>
          </cell>
          <cell r="AC2386">
            <v>425.49049414309542</v>
          </cell>
          <cell r="AD2386">
            <v>38.776105682181388</v>
          </cell>
          <cell r="AE2386">
            <v>45.044183206664634</v>
          </cell>
          <cell r="AF2386">
            <v>39.011119818367654</v>
          </cell>
          <cell r="AG2386">
            <v>37.090597097006025</v>
          </cell>
          <cell r="AH2386">
            <v>28.812741611892577</v>
          </cell>
        </row>
        <row r="2387">
          <cell r="B2387">
            <v>6580</v>
          </cell>
          <cell r="C2387" t="str">
            <v>NC</v>
          </cell>
          <cell r="D2387" t="str">
            <v>Municipal</v>
          </cell>
          <cell r="E2387">
            <v>2.4932794251099909E-2</v>
          </cell>
          <cell r="F2387">
            <v>0</v>
          </cell>
          <cell r="G2387">
            <v>0</v>
          </cell>
          <cell r="H2387">
            <v>3411.2536589790952</v>
          </cell>
          <cell r="I2387">
            <v>11.608880937499999</v>
          </cell>
          <cell r="J2387">
            <v>0</v>
          </cell>
          <cell r="K2387">
            <v>0</v>
          </cell>
          <cell r="L2387">
            <v>0</v>
          </cell>
          <cell r="M2387">
            <v>0</v>
          </cell>
          <cell r="N2387">
            <v>3.1680557455616376E-2</v>
          </cell>
          <cell r="O2387">
            <v>8637.9393171765569</v>
          </cell>
          <cell r="P2387">
            <v>23691.389773438943</v>
          </cell>
          <cell r="Q2387">
            <v>37635.404061349756</v>
          </cell>
          <cell r="R2387">
            <v>46668.759817534177</v>
          </cell>
          <cell r="S2387">
            <v>114841.93223065852</v>
          </cell>
          <cell r="T2387">
            <v>1515.8451194207364</v>
          </cell>
          <cell r="U2387">
            <v>1518.1060769162509</v>
          </cell>
          <cell r="V2387">
            <v>1535.7725637902076</v>
          </cell>
          <cell r="W2387">
            <v>1529.1660739778847</v>
          </cell>
          <cell r="X2387">
            <v>1551.6625758673033</v>
          </cell>
          <cell r="Y2387">
            <v>272.55931285579908</v>
          </cell>
          <cell r="Z2387">
            <v>315.33200793775671</v>
          </cell>
          <cell r="AA2387">
            <v>331.9150346603725</v>
          </cell>
          <cell r="AB2387">
            <v>336.63399949575137</v>
          </cell>
          <cell r="AC2387">
            <v>425.49049414309542</v>
          </cell>
          <cell r="AD2387">
            <v>38.776105682181388</v>
          </cell>
          <cell r="AE2387">
            <v>45.044183206664634</v>
          </cell>
          <cell r="AF2387">
            <v>39.011119818367654</v>
          </cell>
          <cell r="AG2387">
            <v>37.090597097006025</v>
          </cell>
          <cell r="AH2387">
            <v>28.812741611892577</v>
          </cell>
        </row>
        <row r="2388">
          <cell r="B2388">
            <v>6613</v>
          </cell>
          <cell r="C2388" t="str">
            <v>NC</v>
          </cell>
          <cell r="D2388" t="str">
            <v>Municipal</v>
          </cell>
          <cell r="E2388">
            <v>2.4932794251099909E-2</v>
          </cell>
          <cell r="F2388">
            <v>0</v>
          </cell>
          <cell r="G2388">
            <v>0</v>
          </cell>
          <cell r="H2388">
            <v>3411.2536589790952</v>
          </cell>
          <cell r="I2388">
            <v>11.608880937499999</v>
          </cell>
          <cell r="J2388">
            <v>0</v>
          </cell>
          <cell r="K2388">
            <v>0</v>
          </cell>
          <cell r="L2388">
            <v>0</v>
          </cell>
          <cell r="M2388">
            <v>0</v>
          </cell>
          <cell r="N2388">
            <v>3.1680557455616376E-2</v>
          </cell>
          <cell r="O2388">
            <v>8637.9393171765569</v>
          </cell>
          <cell r="P2388">
            <v>23691.389773438943</v>
          </cell>
          <cell r="Q2388">
            <v>37635.404061349756</v>
          </cell>
          <cell r="R2388">
            <v>46668.759817534177</v>
          </cell>
          <cell r="S2388">
            <v>114841.93223065852</v>
          </cell>
          <cell r="T2388">
            <v>1515.8451194207364</v>
          </cell>
          <cell r="U2388">
            <v>1518.1060769162509</v>
          </cell>
          <cell r="V2388">
            <v>1535.7725637902076</v>
          </cell>
          <cell r="W2388">
            <v>1529.1660739778847</v>
          </cell>
          <cell r="X2388">
            <v>1551.6625758673033</v>
          </cell>
          <cell r="Y2388">
            <v>272.55931285579908</v>
          </cell>
          <cell r="Z2388">
            <v>315.33200793775671</v>
          </cell>
          <cell r="AA2388">
            <v>331.9150346603725</v>
          </cell>
          <cell r="AB2388">
            <v>336.63399949575137</v>
          </cell>
          <cell r="AC2388">
            <v>425.49049414309542</v>
          </cell>
          <cell r="AD2388">
            <v>38.776105682181388</v>
          </cell>
          <cell r="AE2388">
            <v>45.044183206664634</v>
          </cell>
          <cell r="AF2388">
            <v>39.011119818367654</v>
          </cell>
          <cell r="AG2388">
            <v>37.090597097006025</v>
          </cell>
          <cell r="AH2388">
            <v>28.812741611892577</v>
          </cell>
        </row>
        <row r="2389">
          <cell r="B2389">
            <v>6780</v>
          </cell>
          <cell r="C2389" t="str">
            <v>NC</v>
          </cell>
          <cell r="D2389" t="str">
            <v>Municipal</v>
          </cell>
          <cell r="E2389">
            <v>2.4932794251099909E-2</v>
          </cell>
          <cell r="F2389">
            <v>0</v>
          </cell>
          <cell r="G2389">
            <v>0</v>
          </cell>
          <cell r="H2389">
            <v>3411.2536589790952</v>
          </cell>
          <cell r="I2389">
            <v>11.608880937499999</v>
          </cell>
          <cell r="J2389">
            <v>0</v>
          </cell>
          <cell r="K2389">
            <v>0</v>
          </cell>
          <cell r="L2389">
            <v>0</v>
          </cell>
          <cell r="M2389">
            <v>0</v>
          </cell>
          <cell r="N2389">
            <v>3.1680557455616376E-2</v>
          </cell>
          <cell r="O2389">
            <v>8637.9393171765569</v>
          </cell>
          <cell r="P2389">
            <v>23691.389773438943</v>
          </cell>
          <cell r="Q2389">
            <v>37635.404061349756</v>
          </cell>
          <cell r="R2389">
            <v>46668.759817534177</v>
          </cell>
          <cell r="S2389">
            <v>114841.93223065852</v>
          </cell>
          <cell r="T2389">
            <v>1515.8451194207364</v>
          </cell>
          <cell r="U2389">
            <v>1518.1060769162509</v>
          </cell>
          <cell r="V2389">
            <v>1535.7725637902076</v>
          </cell>
          <cell r="W2389">
            <v>1529.1660739778847</v>
          </cell>
          <cell r="X2389">
            <v>1551.6625758673033</v>
          </cell>
          <cell r="Y2389">
            <v>272.55931285579908</v>
          </cell>
          <cell r="Z2389">
            <v>315.33200793775671</v>
          </cell>
          <cell r="AA2389">
            <v>331.9150346603725</v>
          </cell>
          <cell r="AB2389">
            <v>336.63399949575137</v>
          </cell>
          <cell r="AC2389">
            <v>425.49049414309542</v>
          </cell>
          <cell r="AD2389">
            <v>38.776105682181388</v>
          </cell>
          <cell r="AE2389">
            <v>45.044183206664634</v>
          </cell>
          <cell r="AF2389">
            <v>39.011119818367654</v>
          </cell>
          <cell r="AG2389">
            <v>37.090597097006025</v>
          </cell>
          <cell r="AH2389">
            <v>28.812741611892577</v>
          </cell>
        </row>
        <row r="2390">
          <cell r="B2390">
            <v>7496</v>
          </cell>
          <cell r="C2390" t="str">
            <v>NC</v>
          </cell>
          <cell r="D2390" t="str">
            <v>Municipal</v>
          </cell>
          <cell r="E2390">
            <v>2.4932794251099909E-2</v>
          </cell>
          <cell r="F2390">
            <v>0</v>
          </cell>
          <cell r="G2390">
            <v>0</v>
          </cell>
          <cell r="H2390">
            <v>3411.2536589790952</v>
          </cell>
          <cell r="I2390">
            <v>11.608880937499999</v>
          </cell>
          <cell r="J2390">
            <v>0</v>
          </cell>
          <cell r="K2390">
            <v>0</v>
          </cell>
          <cell r="L2390">
            <v>0</v>
          </cell>
          <cell r="M2390">
            <v>0</v>
          </cell>
          <cell r="N2390">
            <v>3.1680557455616376E-2</v>
          </cell>
          <cell r="O2390">
            <v>8637.9393171765569</v>
          </cell>
          <cell r="P2390">
            <v>23691.389773438943</v>
          </cell>
          <cell r="Q2390">
            <v>37635.404061349756</v>
          </cell>
          <cell r="R2390">
            <v>46668.759817534177</v>
          </cell>
          <cell r="S2390">
            <v>114841.93223065852</v>
          </cell>
          <cell r="T2390">
            <v>1515.8451194207364</v>
          </cell>
          <cell r="U2390">
            <v>1518.1060769162509</v>
          </cell>
          <cell r="V2390">
            <v>1535.7725637902076</v>
          </cell>
          <cell r="W2390">
            <v>1529.1660739778847</v>
          </cell>
          <cell r="X2390">
            <v>1551.6625758673033</v>
          </cell>
          <cell r="Y2390">
            <v>272.55931285579908</v>
          </cell>
          <cell r="Z2390">
            <v>315.33200793775671</v>
          </cell>
          <cell r="AA2390">
            <v>331.9150346603725</v>
          </cell>
          <cell r="AB2390">
            <v>336.63399949575137</v>
          </cell>
          <cell r="AC2390">
            <v>425.49049414309542</v>
          </cell>
          <cell r="AD2390">
            <v>38.776105682181388</v>
          </cell>
          <cell r="AE2390">
            <v>45.044183206664634</v>
          </cell>
          <cell r="AF2390">
            <v>39.011119818367654</v>
          </cell>
          <cell r="AG2390">
            <v>37.090597097006025</v>
          </cell>
          <cell r="AH2390">
            <v>28.812741611892577</v>
          </cell>
        </row>
        <row r="2391">
          <cell r="B2391">
            <v>7996</v>
          </cell>
          <cell r="C2391" t="str">
            <v>NC</v>
          </cell>
          <cell r="D2391" t="str">
            <v>Municipal</v>
          </cell>
          <cell r="E2391">
            <v>2.4932794251099909E-2</v>
          </cell>
          <cell r="F2391">
            <v>0</v>
          </cell>
          <cell r="G2391">
            <v>0</v>
          </cell>
          <cell r="H2391">
            <v>3411.2536589790952</v>
          </cell>
          <cell r="I2391">
            <v>11.608880937499999</v>
          </cell>
          <cell r="J2391">
            <v>0</v>
          </cell>
          <cell r="K2391">
            <v>0</v>
          </cell>
          <cell r="L2391">
            <v>0</v>
          </cell>
          <cell r="M2391">
            <v>0</v>
          </cell>
          <cell r="N2391">
            <v>3.1680557455616376E-2</v>
          </cell>
          <cell r="O2391">
            <v>8637.9393171765569</v>
          </cell>
          <cell r="P2391">
            <v>23691.389773438943</v>
          </cell>
          <cell r="Q2391">
            <v>37635.404061349756</v>
          </cell>
          <cell r="R2391">
            <v>46668.759817534177</v>
          </cell>
          <cell r="S2391">
            <v>114841.93223065852</v>
          </cell>
          <cell r="T2391">
            <v>1515.8451194207364</v>
          </cell>
          <cell r="U2391">
            <v>1518.1060769162509</v>
          </cell>
          <cell r="V2391">
            <v>1535.7725637902076</v>
          </cell>
          <cell r="W2391">
            <v>1529.1660739778847</v>
          </cell>
          <cell r="X2391">
            <v>1551.6625758673033</v>
          </cell>
          <cell r="Y2391">
            <v>272.55931285579908</v>
          </cell>
          <cell r="Z2391">
            <v>315.33200793775671</v>
          </cell>
          <cell r="AA2391">
            <v>331.9150346603725</v>
          </cell>
          <cell r="AB2391">
            <v>336.63399949575137</v>
          </cell>
          <cell r="AC2391">
            <v>425.49049414309542</v>
          </cell>
          <cell r="AD2391">
            <v>38.776105682181388</v>
          </cell>
          <cell r="AE2391">
            <v>45.044183206664634</v>
          </cell>
          <cell r="AF2391">
            <v>39.011119818367654</v>
          </cell>
          <cell r="AG2391">
            <v>37.090597097006025</v>
          </cell>
          <cell r="AH2391">
            <v>28.812741611892577</v>
          </cell>
        </row>
        <row r="2392">
          <cell r="B2392">
            <v>8571</v>
          </cell>
          <cell r="C2392" t="str">
            <v>NC</v>
          </cell>
          <cell r="D2392" t="str">
            <v>Municipal</v>
          </cell>
          <cell r="E2392">
            <v>2.4932794251099909E-2</v>
          </cell>
          <cell r="F2392">
            <v>1</v>
          </cell>
          <cell r="G2392">
            <v>10937.760352854693</v>
          </cell>
          <cell r="H2392">
            <v>10937.760352854693</v>
          </cell>
          <cell r="I2392">
            <v>11.608880937499999</v>
          </cell>
          <cell r="J2392">
            <v>51323</v>
          </cell>
          <cell r="K2392">
            <v>401733</v>
          </cell>
          <cell r="L2392">
            <v>36729</v>
          </cell>
          <cell r="M2392">
            <v>0.11501770814087654</v>
          </cell>
          <cell r="N2392">
            <v>0.11501770814087654</v>
          </cell>
          <cell r="O2392">
            <v>8637.9393171765569</v>
          </cell>
          <cell r="P2392">
            <v>23691.389773438943</v>
          </cell>
          <cell r="Q2392">
            <v>37635.404061349756</v>
          </cell>
          <cell r="R2392">
            <v>46668.759817534177</v>
          </cell>
          <cell r="S2392">
            <v>114841.93223065852</v>
          </cell>
          <cell r="T2392">
            <v>1515.8451194207364</v>
          </cell>
          <cell r="U2392">
            <v>1518.1060769162509</v>
          </cell>
          <cell r="V2392">
            <v>1535.7725637902076</v>
          </cell>
          <cell r="W2392">
            <v>1529.1660739778847</v>
          </cell>
          <cell r="X2392">
            <v>1551.6625758673033</v>
          </cell>
          <cell r="Y2392">
            <v>272.55931285579908</v>
          </cell>
          <cell r="Z2392">
            <v>315.33200793775671</v>
          </cell>
          <cell r="AA2392">
            <v>331.9150346603725</v>
          </cell>
          <cell r="AB2392">
            <v>336.63399949575137</v>
          </cell>
          <cell r="AC2392">
            <v>425.49049414309542</v>
          </cell>
          <cell r="AD2392">
            <v>38.776105682181388</v>
          </cell>
          <cell r="AE2392">
            <v>45.044183206664634</v>
          </cell>
          <cell r="AF2392">
            <v>39.011119818367654</v>
          </cell>
          <cell r="AG2392">
            <v>37.090597097006025</v>
          </cell>
          <cell r="AH2392">
            <v>28.812741611892577</v>
          </cell>
        </row>
        <row r="2393">
          <cell r="B2393">
            <v>8677</v>
          </cell>
          <cell r="C2393" t="str">
            <v>NC</v>
          </cell>
          <cell r="D2393" t="str">
            <v>Municipal</v>
          </cell>
          <cell r="E2393">
            <v>2.4932794251099909E-2</v>
          </cell>
          <cell r="F2393">
            <v>0</v>
          </cell>
          <cell r="G2393">
            <v>0</v>
          </cell>
          <cell r="H2393">
            <v>3411.2536589790952</v>
          </cell>
          <cell r="I2393">
            <v>11.608880937499999</v>
          </cell>
          <cell r="J2393">
            <v>0</v>
          </cell>
          <cell r="K2393">
            <v>0</v>
          </cell>
          <cell r="L2393">
            <v>0</v>
          </cell>
          <cell r="M2393">
            <v>0</v>
          </cell>
          <cell r="N2393">
            <v>3.1680557455616376E-2</v>
          </cell>
          <cell r="O2393">
            <v>8637.9393171765569</v>
          </cell>
          <cell r="P2393">
            <v>23691.389773438943</v>
          </cell>
          <cell r="Q2393">
            <v>37635.404061349756</v>
          </cell>
          <cell r="R2393">
            <v>46668.759817534177</v>
          </cell>
          <cell r="S2393">
            <v>114841.93223065852</v>
          </cell>
          <cell r="T2393">
            <v>1515.8451194207364</v>
          </cell>
          <cell r="U2393">
            <v>1518.1060769162509</v>
          </cell>
          <cell r="V2393">
            <v>1535.7725637902076</v>
          </cell>
          <cell r="W2393">
            <v>1529.1660739778847</v>
          </cell>
          <cell r="X2393">
            <v>1551.6625758673033</v>
          </cell>
          <cell r="Y2393">
            <v>272.55931285579908</v>
          </cell>
          <cell r="Z2393">
            <v>315.33200793775671</v>
          </cell>
          <cell r="AA2393">
            <v>331.9150346603725</v>
          </cell>
          <cell r="AB2393">
            <v>336.63399949575137</v>
          </cell>
          <cell r="AC2393">
            <v>425.49049414309542</v>
          </cell>
          <cell r="AD2393">
            <v>38.776105682181388</v>
          </cell>
          <cell r="AE2393">
            <v>45.044183206664634</v>
          </cell>
          <cell r="AF2393">
            <v>39.011119818367654</v>
          </cell>
          <cell r="AG2393">
            <v>37.090597097006025</v>
          </cell>
          <cell r="AH2393">
            <v>28.812741611892577</v>
          </cell>
        </row>
        <row r="2394">
          <cell r="B2394">
            <v>8825</v>
          </cell>
          <cell r="C2394" t="str">
            <v>NC</v>
          </cell>
          <cell r="D2394" t="str">
            <v>Municipal</v>
          </cell>
          <cell r="E2394">
            <v>2.4932794251099909E-2</v>
          </cell>
          <cell r="F2394">
            <v>0</v>
          </cell>
          <cell r="G2394">
            <v>0</v>
          </cell>
          <cell r="H2394">
            <v>3411.2536589790952</v>
          </cell>
          <cell r="I2394">
            <v>11.608880937499999</v>
          </cell>
          <cell r="J2394">
            <v>0</v>
          </cell>
          <cell r="K2394">
            <v>0</v>
          </cell>
          <cell r="L2394">
            <v>0</v>
          </cell>
          <cell r="M2394">
            <v>0</v>
          </cell>
          <cell r="N2394">
            <v>3.1680557455616376E-2</v>
          </cell>
          <cell r="O2394">
            <v>8637.9393171765569</v>
          </cell>
          <cell r="P2394">
            <v>23691.389773438943</v>
          </cell>
          <cell r="Q2394">
            <v>37635.404061349756</v>
          </cell>
          <cell r="R2394">
            <v>46668.759817534177</v>
          </cell>
          <cell r="S2394">
            <v>114841.93223065852</v>
          </cell>
          <cell r="T2394">
            <v>1515.8451194207364</v>
          </cell>
          <cell r="U2394">
            <v>1518.1060769162509</v>
          </cell>
          <cell r="V2394">
            <v>1535.7725637902076</v>
          </cell>
          <cell r="W2394">
            <v>1529.1660739778847</v>
          </cell>
          <cell r="X2394">
            <v>1551.6625758673033</v>
          </cell>
          <cell r="Y2394">
            <v>272.55931285579908</v>
          </cell>
          <cell r="Z2394">
            <v>315.33200793775671</v>
          </cell>
          <cell r="AA2394">
            <v>331.9150346603725</v>
          </cell>
          <cell r="AB2394">
            <v>336.63399949575137</v>
          </cell>
          <cell r="AC2394">
            <v>425.49049414309542</v>
          </cell>
          <cell r="AD2394">
            <v>38.776105682181388</v>
          </cell>
          <cell r="AE2394">
            <v>45.044183206664634</v>
          </cell>
          <cell r="AF2394">
            <v>39.011119818367654</v>
          </cell>
          <cell r="AG2394">
            <v>37.090597097006025</v>
          </cell>
          <cell r="AH2394">
            <v>28.812741611892577</v>
          </cell>
        </row>
        <row r="2395">
          <cell r="B2395">
            <v>9087</v>
          </cell>
          <cell r="C2395" t="str">
            <v>NC</v>
          </cell>
          <cell r="D2395" t="str">
            <v>Municipal</v>
          </cell>
          <cell r="E2395">
            <v>2.4932794251099909E-2</v>
          </cell>
          <cell r="F2395">
            <v>1</v>
          </cell>
          <cell r="G2395">
            <v>10552.317680809301</v>
          </cell>
          <cell r="H2395">
            <v>10552.317680809301</v>
          </cell>
          <cell r="I2395">
            <v>11.608880937499999</v>
          </cell>
          <cell r="J2395">
            <v>8355.1</v>
          </cell>
          <cell r="K2395">
            <v>69888</v>
          </cell>
          <cell r="L2395">
            <v>6623</v>
          </cell>
          <cell r="M2395">
            <v>0.10634833703370035</v>
          </cell>
          <cell r="N2395">
            <v>0.10634833703370035</v>
          </cell>
          <cell r="O2395">
            <v>8637.9393171765569</v>
          </cell>
          <cell r="P2395">
            <v>23691.389773438943</v>
          </cell>
          <cell r="Q2395">
            <v>37635.404061349756</v>
          </cell>
          <cell r="R2395">
            <v>46668.759817534177</v>
          </cell>
          <cell r="S2395">
            <v>114841.93223065852</v>
          </cell>
          <cell r="T2395">
            <v>1515.8451194207364</v>
          </cell>
          <cell r="U2395">
            <v>1518.1060769162509</v>
          </cell>
          <cell r="V2395">
            <v>1535.7725637902076</v>
          </cell>
          <cell r="W2395">
            <v>1529.1660739778847</v>
          </cell>
          <cell r="X2395">
            <v>1551.6625758673033</v>
          </cell>
          <cell r="Y2395">
            <v>272.55931285579908</v>
          </cell>
          <cell r="Z2395">
            <v>315.33200793775671</v>
          </cell>
          <cell r="AA2395">
            <v>331.9150346603725</v>
          </cell>
          <cell r="AB2395">
            <v>336.63399949575137</v>
          </cell>
          <cell r="AC2395">
            <v>425.49049414309542</v>
          </cell>
          <cell r="AD2395">
            <v>38.776105682181388</v>
          </cell>
          <cell r="AE2395">
            <v>45.044183206664634</v>
          </cell>
          <cell r="AF2395">
            <v>39.011119818367654</v>
          </cell>
          <cell r="AG2395">
            <v>37.090597097006025</v>
          </cell>
          <cell r="AH2395">
            <v>28.812741611892577</v>
          </cell>
        </row>
        <row r="2396">
          <cell r="B2396">
            <v>10586</v>
          </cell>
          <cell r="C2396" t="str">
            <v>NC</v>
          </cell>
          <cell r="D2396" t="str">
            <v>Municipal</v>
          </cell>
          <cell r="E2396">
            <v>2.4932794251099909E-2</v>
          </cell>
          <cell r="F2396">
            <v>0</v>
          </cell>
          <cell r="G2396">
            <v>0</v>
          </cell>
          <cell r="H2396">
            <v>3411.2536589790952</v>
          </cell>
          <cell r="I2396">
            <v>11.608880937499999</v>
          </cell>
          <cell r="J2396">
            <v>0</v>
          </cell>
          <cell r="K2396">
            <v>0</v>
          </cell>
          <cell r="L2396">
            <v>0</v>
          </cell>
          <cell r="M2396">
            <v>0</v>
          </cell>
          <cell r="N2396">
            <v>3.1680557455616376E-2</v>
          </cell>
          <cell r="O2396">
            <v>8637.9393171765569</v>
          </cell>
          <cell r="P2396">
            <v>23691.389773438943</v>
          </cell>
          <cell r="Q2396">
            <v>37635.404061349756</v>
          </cell>
          <cell r="R2396">
            <v>46668.759817534177</v>
          </cell>
          <cell r="S2396">
            <v>114841.93223065852</v>
          </cell>
          <cell r="T2396">
            <v>1515.8451194207364</v>
          </cell>
          <cell r="U2396">
            <v>1518.1060769162509</v>
          </cell>
          <cell r="V2396">
            <v>1535.7725637902076</v>
          </cell>
          <cell r="W2396">
            <v>1529.1660739778847</v>
          </cell>
          <cell r="X2396">
            <v>1551.6625758673033</v>
          </cell>
          <cell r="Y2396">
            <v>272.55931285579908</v>
          </cell>
          <cell r="Z2396">
            <v>315.33200793775671</v>
          </cell>
          <cell r="AA2396">
            <v>331.9150346603725</v>
          </cell>
          <cell r="AB2396">
            <v>336.63399949575137</v>
          </cell>
          <cell r="AC2396">
            <v>425.49049414309542</v>
          </cell>
          <cell r="AD2396">
            <v>38.776105682181388</v>
          </cell>
          <cell r="AE2396">
            <v>45.044183206664634</v>
          </cell>
          <cell r="AF2396">
            <v>39.011119818367654</v>
          </cell>
          <cell r="AG2396">
            <v>37.090597097006025</v>
          </cell>
          <cell r="AH2396">
            <v>28.812741611892577</v>
          </cell>
        </row>
        <row r="2397">
          <cell r="B2397">
            <v>10669</v>
          </cell>
          <cell r="C2397" t="str">
            <v>NC</v>
          </cell>
          <cell r="D2397" t="str">
            <v>Municipal</v>
          </cell>
          <cell r="E2397">
            <v>2.4932794251099909E-2</v>
          </cell>
          <cell r="F2397">
            <v>0</v>
          </cell>
          <cell r="G2397">
            <v>0</v>
          </cell>
          <cell r="H2397">
            <v>3411.2536589790952</v>
          </cell>
          <cell r="I2397">
            <v>11.608880937499999</v>
          </cell>
          <cell r="J2397">
            <v>0</v>
          </cell>
          <cell r="K2397">
            <v>0</v>
          </cell>
          <cell r="L2397">
            <v>0</v>
          </cell>
          <cell r="M2397">
            <v>0</v>
          </cell>
          <cell r="N2397">
            <v>3.1680557455616376E-2</v>
          </cell>
          <cell r="O2397">
            <v>8637.9393171765569</v>
          </cell>
          <cell r="P2397">
            <v>23691.389773438943</v>
          </cell>
          <cell r="Q2397">
            <v>37635.404061349756</v>
          </cell>
          <cell r="R2397">
            <v>46668.759817534177</v>
          </cell>
          <cell r="S2397">
            <v>114841.93223065852</v>
          </cell>
          <cell r="T2397">
            <v>1515.8451194207364</v>
          </cell>
          <cell r="U2397">
            <v>1518.1060769162509</v>
          </cell>
          <cell r="V2397">
            <v>1535.7725637902076</v>
          </cell>
          <cell r="W2397">
            <v>1529.1660739778847</v>
          </cell>
          <cell r="X2397">
            <v>1551.6625758673033</v>
          </cell>
          <cell r="Y2397">
            <v>272.55931285579908</v>
          </cell>
          <cell r="Z2397">
            <v>315.33200793775671</v>
          </cell>
          <cell r="AA2397">
            <v>331.9150346603725</v>
          </cell>
          <cell r="AB2397">
            <v>336.63399949575137</v>
          </cell>
          <cell r="AC2397">
            <v>425.49049414309542</v>
          </cell>
          <cell r="AD2397">
            <v>38.776105682181388</v>
          </cell>
          <cell r="AE2397">
            <v>45.044183206664634</v>
          </cell>
          <cell r="AF2397">
            <v>39.011119818367654</v>
          </cell>
          <cell r="AG2397">
            <v>37.090597097006025</v>
          </cell>
          <cell r="AH2397">
            <v>28.812741611892577</v>
          </cell>
        </row>
        <row r="2398">
          <cell r="B2398">
            <v>11228</v>
          </cell>
          <cell r="C2398" t="str">
            <v>NC</v>
          </cell>
          <cell r="D2398" t="str">
            <v>Municipal</v>
          </cell>
          <cell r="E2398">
            <v>2.4932794251099909E-2</v>
          </cell>
          <cell r="F2398">
            <v>0</v>
          </cell>
          <cell r="G2398">
            <v>0</v>
          </cell>
          <cell r="H2398">
            <v>3411.2536589790952</v>
          </cell>
          <cell r="I2398">
            <v>11.608880937499999</v>
          </cell>
          <cell r="J2398">
            <v>0</v>
          </cell>
          <cell r="K2398">
            <v>0</v>
          </cell>
          <cell r="L2398">
            <v>0</v>
          </cell>
          <cell r="M2398">
            <v>0</v>
          </cell>
          <cell r="N2398">
            <v>3.1680557455616376E-2</v>
          </cell>
          <cell r="O2398">
            <v>8637.9393171765569</v>
          </cell>
          <cell r="P2398">
            <v>23691.389773438943</v>
          </cell>
          <cell r="Q2398">
            <v>37635.404061349756</v>
          </cell>
          <cell r="R2398">
            <v>46668.759817534177</v>
          </cell>
          <cell r="S2398">
            <v>114841.93223065852</v>
          </cell>
          <cell r="T2398">
            <v>1515.8451194207364</v>
          </cell>
          <cell r="U2398">
            <v>1518.1060769162509</v>
          </cell>
          <cell r="V2398">
            <v>1535.7725637902076</v>
          </cell>
          <cell r="W2398">
            <v>1529.1660739778847</v>
          </cell>
          <cell r="X2398">
            <v>1551.6625758673033</v>
          </cell>
          <cell r="Y2398">
            <v>272.55931285579908</v>
          </cell>
          <cell r="Z2398">
            <v>315.33200793775671</v>
          </cell>
          <cell r="AA2398">
            <v>331.9150346603725</v>
          </cell>
          <cell r="AB2398">
            <v>336.63399949575137</v>
          </cell>
          <cell r="AC2398">
            <v>425.49049414309542</v>
          </cell>
          <cell r="AD2398">
            <v>38.776105682181388</v>
          </cell>
          <cell r="AE2398">
            <v>45.044183206664634</v>
          </cell>
          <cell r="AF2398">
            <v>39.011119818367654</v>
          </cell>
          <cell r="AG2398">
            <v>37.090597097006025</v>
          </cell>
          <cell r="AH2398">
            <v>28.812741611892577</v>
          </cell>
        </row>
        <row r="2399">
          <cell r="B2399">
            <v>11205</v>
          </cell>
          <cell r="C2399" t="str">
            <v>NC</v>
          </cell>
          <cell r="D2399" t="str">
            <v>Municipal</v>
          </cell>
          <cell r="E2399">
            <v>2.4932794251099909E-2</v>
          </cell>
          <cell r="F2399">
            <v>0</v>
          </cell>
          <cell r="G2399">
            <v>0</v>
          </cell>
          <cell r="H2399">
            <v>3411.2536589790952</v>
          </cell>
          <cell r="I2399">
            <v>11.608880937499999</v>
          </cell>
          <cell r="J2399">
            <v>0</v>
          </cell>
          <cell r="K2399">
            <v>0</v>
          </cell>
          <cell r="L2399">
            <v>0</v>
          </cell>
          <cell r="M2399">
            <v>0</v>
          </cell>
          <cell r="N2399">
            <v>3.1680557455616376E-2</v>
          </cell>
          <cell r="O2399">
            <v>8637.9393171765569</v>
          </cell>
          <cell r="P2399">
            <v>23691.389773438943</v>
          </cell>
          <cell r="Q2399">
            <v>37635.404061349756</v>
          </cell>
          <cell r="R2399">
            <v>46668.759817534177</v>
          </cell>
          <cell r="S2399">
            <v>114841.93223065852</v>
          </cell>
          <cell r="T2399">
            <v>1515.8451194207364</v>
          </cell>
          <cell r="U2399">
            <v>1518.1060769162509</v>
          </cell>
          <cell r="V2399">
            <v>1535.7725637902076</v>
          </cell>
          <cell r="W2399">
            <v>1529.1660739778847</v>
          </cell>
          <cell r="X2399">
            <v>1551.6625758673033</v>
          </cell>
          <cell r="Y2399">
            <v>272.55931285579908</v>
          </cell>
          <cell r="Z2399">
            <v>315.33200793775671</v>
          </cell>
          <cell r="AA2399">
            <v>331.9150346603725</v>
          </cell>
          <cell r="AB2399">
            <v>336.63399949575137</v>
          </cell>
          <cell r="AC2399">
            <v>425.49049414309542</v>
          </cell>
          <cell r="AD2399">
            <v>38.776105682181388</v>
          </cell>
          <cell r="AE2399">
            <v>45.044183206664634</v>
          </cell>
          <cell r="AF2399">
            <v>39.011119818367654</v>
          </cell>
          <cell r="AG2399">
            <v>37.090597097006025</v>
          </cell>
          <cell r="AH2399">
            <v>28.812741611892577</v>
          </cell>
        </row>
        <row r="2400">
          <cell r="B2400">
            <v>11360</v>
          </cell>
          <cell r="C2400" t="str">
            <v>NC</v>
          </cell>
          <cell r="D2400" t="str">
            <v>Municipal</v>
          </cell>
          <cell r="E2400">
            <v>2.4932794251099909E-2</v>
          </cell>
          <cell r="F2400">
            <v>0</v>
          </cell>
          <cell r="G2400">
            <v>0</v>
          </cell>
          <cell r="H2400">
            <v>3411.2536589790952</v>
          </cell>
          <cell r="I2400">
            <v>11.608880937499999</v>
          </cell>
          <cell r="J2400">
            <v>0</v>
          </cell>
          <cell r="K2400">
            <v>0</v>
          </cell>
          <cell r="L2400">
            <v>0</v>
          </cell>
          <cell r="M2400">
            <v>0</v>
          </cell>
          <cell r="N2400">
            <v>3.1680557455616376E-2</v>
          </cell>
          <cell r="O2400">
            <v>8637.9393171765569</v>
          </cell>
          <cell r="P2400">
            <v>23691.389773438943</v>
          </cell>
          <cell r="Q2400">
            <v>37635.404061349756</v>
          </cell>
          <cell r="R2400">
            <v>46668.759817534177</v>
          </cell>
          <cell r="S2400">
            <v>114841.93223065852</v>
          </cell>
          <cell r="T2400">
            <v>1515.8451194207364</v>
          </cell>
          <cell r="U2400">
            <v>1518.1060769162509</v>
          </cell>
          <cell r="V2400">
            <v>1535.7725637902076</v>
          </cell>
          <cell r="W2400">
            <v>1529.1660739778847</v>
          </cell>
          <cell r="X2400">
            <v>1551.6625758673033</v>
          </cell>
          <cell r="Y2400">
            <v>272.55931285579908</v>
          </cell>
          <cell r="Z2400">
            <v>315.33200793775671</v>
          </cell>
          <cell r="AA2400">
            <v>331.9150346603725</v>
          </cell>
          <cell r="AB2400">
            <v>336.63399949575137</v>
          </cell>
          <cell r="AC2400">
            <v>425.49049414309542</v>
          </cell>
          <cell r="AD2400">
            <v>38.776105682181388</v>
          </cell>
          <cell r="AE2400">
            <v>45.044183206664634</v>
          </cell>
          <cell r="AF2400">
            <v>39.011119818367654</v>
          </cell>
          <cell r="AG2400">
            <v>37.090597097006025</v>
          </cell>
          <cell r="AH2400">
            <v>28.812741611892577</v>
          </cell>
        </row>
        <row r="2401">
          <cell r="B2401">
            <v>11515</v>
          </cell>
          <cell r="C2401" t="str">
            <v>NC</v>
          </cell>
          <cell r="D2401" t="str">
            <v>Municipal</v>
          </cell>
          <cell r="E2401">
            <v>2.4932794251099909E-2</v>
          </cell>
          <cell r="F2401">
            <v>0</v>
          </cell>
          <cell r="G2401">
            <v>0</v>
          </cell>
          <cell r="H2401">
            <v>3411.2536589790952</v>
          </cell>
          <cell r="I2401">
            <v>11.608880937499999</v>
          </cell>
          <cell r="J2401">
            <v>0</v>
          </cell>
          <cell r="K2401">
            <v>0</v>
          </cell>
          <cell r="L2401">
            <v>0</v>
          </cell>
          <cell r="M2401">
            <v>0</v>
          </cell>
          <cell r="N2401">
            <v>3.1680557455616376E-2</v>
          </cell>
          <cell r="O2401">
            <v>8637.9393171765569</v>
          </cell>
          <cell r="P2401">
            <v>23691.389773438943</v>
          </cell>
          <cell r="Q2401">
            <v>37635.404061349756</v>
          </cell>
          <cell r="R2401">
            <v>46668.759817534177</v>
          </cell>
          <cell r="S2401">
            <v>114841.93223065852</v>
          </cell>
          <cell r="T2401">
            <v>1515.8451194207364</v>
          </cell>
          <cell r="U2401">
            <v>1518.1060769162509</v>
          </cell>
          <cell r="V2401">
            <v>1535.7725637902076</v>
          </cell>
          <cell r="W2401">
            <v>1529.1660739778847</v>
          </cell>
          <cell r="X2401">
            <v>1551.6625758673033</v>
          </cell>
          <cell r="Y2401">
            <v>272.55931285579908</v>
          </cell>
          <cell r="Z2401">
            <v>315.33200793775671</v>
          </cell>
          <cell r="AA2401">
            <v>331.9150346603725</v>
          </cell>
          <cell r="AB2401">
            <v>336.63399949575137</v>
          </cell>
          <cell r="AC2401">
            <v>425.49049414309542</v>
          </cell>
          <cell r="AD2401">
            <v>38.776105682181388</v>
          </cell>
          <cell r="AE2401">
            <v>45.044183206664634</v>
          </cell>
          <cell r="AF2401">
            <v>39.011119818367654</v>
          </cell>
          <cell r="AG2401">
            <v>37.090597097006025</v>
          </cell>
          <cell r="AH2401">
            <v>28.812741611892577</v>
          </cell>
        </row>
        <row r="2402">
          <cell r="B2402">
            <v>40441</v>
          </cell>
          <cell r="C2402" t="str">
            <v>NC</v>
          </cell>
          <cell r="D2402" t="str">
            <v>Municipal</v>
          </cell>
          <cell r="E2402">
            <v>2.4932794251099909E-2</v>
          </cell>
          <cell r="F2402">
            <v>1</v>
          </cell>
          <cell r="G2402">
            <v>12502.95691354548</v>
          </cell>
          <cell r="H2402">
            <v>12502.95691354548</v>
          </cell>
          <cell r="I2402">
            <v>11.608880937499999</v>
          </cell>
          <cell r="J2402">
            <v>5242</v>
          </cell>
          <cell r="K2402">
            <v>44398</v>
          </cell>
          <cell r="L2402">
            <v>3551</v>
          </cell>
          <cell r="M2402">
            <v>0.10692649140707353</v>
          </cell>
          <cell r="N2402">
            <v>0.10692649140707353</v>
          </cell>
          <cell r="O2402">
            <v>8637.9393171765569</v>
          </cell>
          <cell r="P2402">
            <v>23691.389773438943</v>
          </cell>
          <cell r="Q2402">
            <v>37635.404061349756</v>
          </cell>
          <cell r="R2402">
            <v>46668.759817534177</v>
          </cell>
          <cell r="S2402">
            <v>114841.93223065852</v>
          </cell>
          <cell r="T2402">
            <v>1515.8451194207364</v>
          </cell>
          <cell r="U2402">
            <v>1518.1060769162509</v>
          </cell>
          <cell r="V2402">
            <v>1535.7725637902076</v>
          </cell>
          <cell r="W2402">
            <v>1529.1660739778847</v>
          </cell>
          <cell r="X2402">
            <v>1551.6625758673033</v>
          </cell>
          <cell r="Y2402">
            <v>272.55931285579908</v>
          </cell>
          <cell r="Z2402">
            <v>315.33200793775671</v>
          </cell>
          <cell r="AA2402">
            <v>331.9150346603725</v>
          </cell>
          <cell r="AB2402">
            <v>336.63399949575137</v>
          </cell>
          <cell r="AC2402">
            <v>425.49049414309542</v>
          </cell>
          <cell r="AD2402">
            <v>38.776105682181388</v>
          </cell>
          <cell r="AE2402">
            <v>45.044183206664634</v>
          </cell>
          <cell r="AF2402">
            <v>39.011119818367654</v>
          </cell>
          <cell r="AG2402">
            <v>37.090597097006025</v>
          </cell>
          <cell r="AH2402">
            <v>28.812741611892577</v>
          </cell>
        </row>
        <row r="2403">
          <cell r="B2403">
            <v>13931</v>
          </cell>
          <cell r="C2403" t="str">
            <v>NC</v>
          </cell>
          <cell r="D2403" t="str">
            <v>Municipal</v>
          </cell>
          <cell r="E2403">
            <v>2.4932794251099909E-2</v>
          </cell>
          <cell r="F2403">
            <v>0</v>
          </cell>
          <cell r="G2403">
            <v>0</v>
          </cell>
          <cell r="H2403">
            <v>3411.2536589790952</v>
          </cell>
          <cell r="I2403">
            <v>11.608880937499999</v>
          </cell>
          <cell r="J2403">
            <v>0</v>
          </cell>
          <cell r="K2403">
            <v>0</v>
          </cell>
          <cell r="L2403">
            <v>0</v>
          </cell>
          <cell r="M2403">
            <v>0</v>
          </cell>
          <cell r="N2403">
            <v>3.1680557455616376E-2</v>
          </cell>
          <cell r="O2403">
            <v>8637.9393171765569</v>
          </cell>
          <cell r="P2403">
            <v>23691.389773438943</v>
          </cell>
          <cell r="Q2403">
            <v>37635.404061349756</v>
          </cell>
          <cell r="R2403">
            <v>46668.759817534177</v>
          </cell>
          <cell r="S2403">
            <v>114841.93223065852</v>
          </cell>
          <cell r="T2403">
            <v>1515.8451194207364</v>
          </cell>
          <cell r="U2403">
            <v>1518.1060769162509</v>
          </cell>
          <cell r="V2403">
            <v>1535.7725637902076</v>
          </cell>
          <cell r="W2403">
            <v>1529.1660739778847</v>
          </cell>
          <cell r="X2403">
            <v>1551.6625758673033</v>
          </cell>
          <cell r="Y2403">
            <v>272.55931285579908</v>
          </cell>
          <cell r="Z2403">
            <v>315.33200793775671</v>
          </cell>
          <cell r="AA2403">
            <v>331.9150346603725</v>
          </cell>
          <cell r="AB2403">
            <v>336.63399949575137</v>
          </cell>
          <cell r="AC2403">
            <v>425.49049414309542</v>
          </cell>
          <cell r="AD2403">
            <v>38.776105682181388</v>
          </cell>
          <cell r="AE2403">
            <v>45.044183206664634</v>
          </cell>
          <cell r="AF2403">
            <v>39.011119818367654</v>
          </cell>
          <cell r="AG2403">
            <v>37.090597097006025</v>
          </cell>
          <cell r="AH2403">
            <v>28.812741611892577</v>
          </cell>
        </row>
        <row r="2404">
          <cell r="B2404">
            <v>15046</v>
          </cell>
          <cell r="C2404" t="str">
            <v>NC</v>
          </cell>
          <cell r="D2404" t="str">
            <v>Municipal</v>
          </cell>
          <cell r="E2404">
            <v>2.4932794251099909E-2</v>
          </cell>
          <cell r="F2404">
            <v>0</v>
          </cell>
          <cell r="G2404">
            <v>0</v>
          </cell>
          <cell r="H2404">
            <v>3411.2536589790952</v>
          </cell>
          <cell r="I2404">
            <v>11.608880937499999</v>
          </cell>
          <cell r="J2404">
            <v>0</v>
          </cell>
          <cell r="K2404">
            <v>0</v>
          </cell>
          <cell r="L2404">
            <v>0</v>
          </cell>
          <cell r="M2404">
            <v>0</v>
          </cell>
          <cell r="N2404">
            <v>3.1680557455616376E-2</v>
          </cell>
          <cell r="O2404">
            <v>8637.9393171765569</v>
          </cell>
          <cell r="P2404">
            <v>23691.389773438943</v>
          </cell>
          <cell r="Q2404">
            <v>37635.404061349756</v>
          </cell>
          <cell r="R2404">
            <v>46668.759817534177</v>
          </cell>
          <cell r="S2404">
            <v>114841.93223065852</v>
          </cell>
          <cell r="T2404">
            <v>1515.8451194207364</v>
          </cell>
          <cell r="U2404">
            <v>1518.1060769162509</v>
          </cell>
          <cell r="V2404">
            <v>1535.7725637902076</v>
          </cell>
          <cell r="W2404">
            <v>1529.1660739778847</v>
          </cell>
          <cell r="X2404">
            <v>1551.6625758673033</v>
          </cell>
          <cell r="Y2404">
            <v>272.55931285579908</v>
          </cell>
          <cell r="Z2404">
            <v>315.33200793775671</v>
          </cell>
          <cell r="AA2404">
            <v>331.9150346603725</v>
          </cell>
          <cell r="AB2404">
            <v>336.63399949575137</v>
          </cell>
          <cell r="AC2404">
            <v>425.49049414309542</v>
          </cell>
          <cell r="AD2404">
            <v>38.776105682181388</v>
          </cell>
          <cell r="AE2404">
            <v>45.044183206664634</v>
          </cell>
          <cell r="AF2404">
            <v>39.011119818367654</v>
          </cell>
          <cell r="AG2404">
            <v>37.090597097006025</v>
          </cell>
          <cell r="AH2404">
            <v>28.812741611892577</v>
          </cell>
        </row>
        <row r="2405">
          <cell r="B2405">
            <v>15058</v>
          </cell>
          <cell r="C2405" t="str">
            <v>NC</v>
          </cell>
          <cell r="D2405" t="str">
            <v>Municipal</v>
          </cell>
          <cell r="E2405">
            <v>2.4932794251099909E-2</v>
          </cell>
          <cell r="F2405">
            <v>0</v>
          </cell>
          <cell r="G2405">
            <v>0</v>
          </cell>
          <cell r="H2405">
            <v>3411.2536589790952</v>
          </cell>
          <cell r="I2405">
            <v>11.608880937499999</v>
          </cell>
          <cell r="J2405">
            <v>0</v>
          </cell>
          <cell r="K2405">
            <v>0</v>
          </cell>
          <cell r="L2405">
            <v>0</v>
          </cell>
          <cell r="M2405">
            <v>0</v>
          </cell>
          <cell r="N2405">
            <v>3.1680557455616376E-2</v>
          </cell>
          <cell r="O2405">
            <v>8637.9393171765569</v>
          </cell>
          <cell r="P2405">
            <v>23691.389773438943</v>
          </cell>
          <cell r="Q2405">
            <v>37635.404061349756</v>
          </cell>
          <cell r="R2405">
            <v>46668.759817534177</v>
          </cell>
          <cell r="S2405">
            <v>114841.93223065852</v>
          </cell>
          <cell r="T2405">
            <v>1515.8451194207364</v>
          </cell>
          <cell r="U2405">
            <v>1518.1060769162509</v>
          </cell>
          <cell r="V2405">
            <v>1535.7725637902076</v>
          </cell>
          <cell r="W2405">
            <v>1529.1660739778847</v>
          </cell>
          <cell r="X2405">
            <v>1551.6625758673033</v>
          </cell>
          <cell r="Y2405">
            <v>272.55931285579908</v>
          </cell>
          <cell r="Z2405">
            <v>315.33200793775671</v>
          </cell>
          <cell r="AA2405">
            <v>331.9150346603725</v>
          </cell>
          <cell r="AB2405">
            <v>336.63399949575137</v>
          </cell>
          <cell r="AC2405">
            <v>425.49049414309542</v>
          </cell>
          <cell r="AD2405">
            <v>38.776105682181388</v>
          </cell>
          <cell r="AE2405">
            <v>45.044183206664634</v>
          </cell>
          <cell r="AF2405">
            <v>39.011119818367654</v>
          </cell>
          <cell r="AG2405">
            <v>37.090597097006025</v>
          </cell>
          <cell r="AH2405">
            <v>28.812741611892577</v>
          </cell>
        </row>
        <row r="2406">
          <cell r="B2406">
            <v>15062</v>
          </cell>
          <cell r="C2406" t="str">
            <v>NC</v>
          </cell>
          <cell r="D2406" t="str">
            <v>Municipal</v>
          </cell>
          <cell r="E2406">
            <v>2.4932794251099909E-2</v>
          </cell>
          <cell r="F2406">
            <v>0</v>
          </cell>
          <cell r="G2406">
            <v>0</v>
          </cell>
          <cell r="H2406">
            <v>3411.2536589790952</v>
          </cell>
          <cell r="I2406">
            <v>11.608880937499999</v>
          </cell>
          <cell r="J2406">
            <v>0</v>
          </cell>
          <cell r="K2406">
            <v>0</v>
          </cell>
          <cell r="L2406">
            <v>0</v>
          </cell>
          <cell r="M2406">
            <v>0</v>
          </cell>
          <cell r="N2406">
            <v>3.1680557455616376E-2</v>
          </cell>
          <cell r="O2406">
            <v>8637.9393171765569</v>
          </cell>
          <cell r="P2406">
            <v>23691.389773438943</v>
          </cell>
          <cell r="Q2406">
            <v>37635.404061349756</v>
          </cell>
          <cell r="R2406">
            <v>46668.759817534177</v>
          </cell>
          <cell r="S2406">
            <v>114841.93223065852</v>
          </cell>
          <cell r="T2406">
            <v>1515.8451194207364</v>
          </cell>
          <cell r="U2406">
            <v>1518.1060769162509</v>
          </cell>
          <cell r="V2406">
            <v>1535.7725637902076</v>
          </cell>
          <cell r="W2406">
            <v>1529.1660739778847</v>
          </cell>
          <cell r="X2406">
            <v>1551.6625758673033</v>
          </cell>
          <cell r="Y2406">
            <v>272.55931285579908</v>
          </cell>
          <cell r="Z2406">
            <v>315.33200793775671</v>
          </cell>
          <cell r="AA2406">
            <v>331.9150346603725</v>
          </cell>
          <cell r="AB2406">
            <v>336.63399949575137</v>
          </cell>
          <cell r="AC2406">
            <v>425.49049414309542</v>
          </cell>
          <cell r="AD2406">
            <v>38.776105682181388</v>
          </cell>
          <cell r="AE2406">
            <v>45.044183206664634</v>
          </cell>
          <cell r="AF2406">
            <v>39.011119818367654</v>
          </cell>
          <cell r="AG2406">
            <v>37.090597097006025</v>
          </cell>
          <cell r="AH2406">
            <v>28.812741611892577</v>
          </cell>
        </row>
        <row r="2407">
          <cell r="B2407">
            <v>15778</v>
          </cell>
          <cell r="C2407" t="str">
            <v>NC</v>
          </cell>
          <cell r="D2407" t="str">
            <v>Municipal</v>
          </cell>
          <cell r="E2407">
            <v>2.4932794251099909E-2</v>
          </cell>
          <cell r="F2407">
            <v>0</v>
          </cell>
          <cell r="G2407">
            <v>0</v>
          </cell>
          <cell r="H2407">
            <v>3411.2536589790952</v>
          </cell>
          <cell r="I2407">
            <v>11.608880937499999</v>
          </cell>
          <cell r="J2407">
            <v>0</v>
          </cell>
          <cell r="K2407">
            <v>0</v>
          </cell>
          <cell r="L2407">
            <v>0</v>
          </cell>
          <cell r="M2407">
            <v>0</v>
          </cell>
          <cell r="N2407">
            <v>3.1680557455616376E-2</v>
          </cell>
          <cell r="O2407">
            <v>8637.9393171765569</v>
          </cell>
          <cell r="P2407">
            <v>23691.389773438943</v>
          </cell>
          <cell r="Q2407">
            <v>37635.404061349756</v>
          </cell>
          <cell r="R2407">
            <v>46668.759817534177</v>
          </cell>
          <cell r="S2407">
            <v>114841.93223065852</v>
          </cell>
          <cell r="T2407">
            <v>1515.8451194207364</v>
          </cell>
          <cell r="U2407">
            <v>1518.1060769162509</v>
          </cell>
          <cell r="V2407">
            <v>1535.7725637902076</v>
          </cell>
          <cell r="W2407">
            <v>1529.1660739778847</v>
          </cell>
          <cell r="X2407">
            <v>1551.6625758673033</v>
          </cell>
          <cell r="Y2407">
            <v>272.55931285579908</v>
          </cell>
          <cell r="Z2407">
            <v>315.33200793775671</v>
          </cell>
          <cell r="AA2407">
            <v>331.9150346603725</v>
          </cell>
          <cell r="AB2407">
            <v>336.63399949575137</v>
          </cell>
          <cell r="AC2407">
            <v>425.49049414309542</v>
          </cell>
          <cell r="AD2407">
            <v>38.776105682181388</v>
          </cell>
          <cell r="AE2407">
            <v>45.044183206664634</v>
          </cell>
          <cell r="AF2407">
            <v>39.011119818367654</v>
          </cell>
          <cell r="AG2407">
            <v>37.090597097006025</v>
          </cell>
          <cell r="AH2407">
            <v>28.812741611892577</v>
          </cell>
        </row>
        <row r="2408">
          <cell r="B2408">
            <v>16788</v>
          </cell>
          <cell r="C2408" t="str">
            <v>NC</v>
          </cell>
          <cell r="D2408" t="str">
            <v>Municipal</v>
          </cell>
          <cell r="E2408">
            <v>2.4932794251099909E-2</v>
          </cell>
          <cell r="F2408">
            <v>0</v>
          </cell>
          <cell r="G2408">
            <v>0</v>
          </cell>
          <cell r="H2408">
            <v>3411.2536589790952</v>
          </cell>
          <cell r="I2408">
            <v>11.608880937499999</v>
          </cell>
          <cell r="J2408">
            <v>0</v>
          </cell>
          <cell r="K2408">
            <v>0</v>
          </cell>
          <cell r="L2408">
            <v>0</v>
          </cell>
          <cell r="M2408">
            <v>0</v>
          </cell>
          <cell r="N2408">
            <v>3.1680557455616376E-2</v>
          </cell>
          <cell r="O2408">
            <v>8637.9393171765569</v>
          </cell>
          <cell r="P2408">
            <v>23691.389773438943</v>
          </cell>
          <cell r="Q2408">
            <v>37635.404061349756</v>
          </cell>
          <cell r="R2408">
            <v>46668.759817534177</v>
          </cell>
          <cell r="S2408">
            <v>114841.93223065852</v>
          </cell>
          <cell r="T2408">
            <v>1515.8451194207364</v>
          </cell>
          <cell r="U2408">
            <v>1518.1060769162509</v>
          </cell>
          <cell r="V2408">
            <v>1535.7725637902076</v>
          </cell>
          <cell r="W2408">
            <v>1529.1660739778847</v>
          </cell>
          <cell r="X2408">
            <v>1551.6625758673033</v>
          </cell>
          <cell r="Y2408">
            <v>272.55931285579908</v>
          </cell>
          <cell r="Z2408">
            <v>315.33200793775671</v>
          </cell>
          <cell r="AA2408">
            <v>331.9150346603725</v>
          </cell>
          <cell r="AB2408">
            <v>336.63399949575137</v>
          </cell>
          <cell r="AC2408">
            <v>425.49049414309542</v>
          </cell>
          <cell r="AD2408">
            <v>38.776105682181388</v>
          </cell>
          <cell r="AE2408">
            <v>45.044183206664634</v>
          </cell>
          <cell r="AF2408">
            <v>39.011119818367654</v>
          </cell>
          <cell r="AG2408">
            <v>37.090597097006025</v>
          </cell>
          <cell r="AH2408">
            <v>28.812741611892577</v>
          </cell>
        </row>
        <row r="2409">
          <cell r="B2409">
            <v>16914</v>
          </cell>
          <cell r="C2409" t="str">
            <v>NC</v>
          </cell>
          <cell r="D2409" t="str">
            <v>Municipal</v>
          </cell>
          <cell r="E2409">
            <v>2.4932794251099909E-2</v>
          </cell>
          <cell r="F2409">
            <v>0</v>
          </cell>
          <cell r="G2409">
            <v>0</v>
          </cell>
          <cell r="H2409">
            <v>3411.2536589790952</v>
          </cell>
          <cell r="I2409">
            <v>11.608880937499999</v>
          </cell>
          <cell r="J2409">
            <v>0</v>
          </cell>
          <cell r="K2409">
            <v>0</v>
          </cell>
          <cell r="L2409">
            <v>0</v>
          </cell>
          <cell r="M2409">
            <v>0</v>
          </cell>
          <cell r="N2409">
            <v>3.1680557455616376E-2</v>
          </cell>
          <cell r="O2409">
            <v>8637.9393171765569</v>
          </cell>
          <cell r="P2409">
            <v>23691.389773438943</v>
          </cell>
          <cell r="Q2409">
            <v>37635.404061349756</v>
          </cell>
          <cell r="R2409">
            <v>46668.759817534177</v>
          </cell>
          <cell r="S2409">
            <v>114841.93223065852</v>
          </cell>
          <cell r="T2409">
            <v>1515.8451194207364</v>
          </cell>
          <cell r="U2409">
            <v>1518.1060769162509</v>
          </cell>
          <cell r="V2409">
            <v>1535.7725637902076</v>
          </cell>
          <cell r="W2409">
            <v>1529.1660739778847</v>
          </cell>
          <cell r="X2409">
            <v>1551.6625758673033</v>
          </cell>
          <cell r="Y2409">
            <v>272.55931285579908</v>
          </cell>
          <cell r="Z2409">
            <v>315.33200793775671</v>
          </cell>
          <cell r="AA2409">
            <v>331.9150346603725</v>
          </cell>
          <cell r="AB2409">
            <v>336.63399949575137</v>
          </cell>
          <cell r="AC2409">
            <v>425.49049414309542</v>
          </cell>
          <cell r="AD2409">
            <v>38.776105682181388</v>
          </cell>
          <cell r="AE2409">
            <v>45.044183206664634</v>
          </cell>
          <cell r="AF2409">
            <v>39.011119818367654</v>
          </cell>
          <cell r="AG2409">
            <v>37.090597097006025</v>
          </cell>
          <cell r="AH2409">
            <v>28.812741611892577</v>
          </cell>
        </row>
        <row r="2410">
          <cell r="B2410">
            <v>17004</v>
          </cell>
          <cell r="C2410" t="str">
            <v>NC</v>
          </cell>
          <cell r="D2410" t="str">
            <v>Municipal</v>
          </cell>
          <cell r="E2410">
            <v>2.4932794251099909E-2</v>
          </cell>
          <cell r="F2410">
            <v>0</v>
          </cell>
          <cell r="G2410">
            <v>0</v>
          </cell>
          <cell r="H2410">
            <v>3411.2536589790952</v>
          </cell>
          <cell r="I2410">
            <v>11.608880937499999</v>
          </cell>
          <cell r="J2410">
            <v>0</v>
          </cell>
          <cell r="K2410">
            <v>0</v>
          </cell>
          <cell r="L2410">
            <v>0</v>
          </cell>
          <cell r="M2410">
            <v>0</v>
          </cell>
          <cell r="N2410">
            <v>3.1680557455616376E-2</v>
          </cell>
          <cell r="O2410">
            <v>8637.9393171765569</v>
          </cell>
          <cell r="P2410">
            <v>23691.389773438943</v>
          </cell>
          <cell r="Q2410">
            <v>37635.404061349756</v>
          </cell>
          <cell r="R2410">
            <v>46668.759817534177</v>
          </cell>
          <cell r="S2410">
            <v>114841.93223065852</v>
          </cell>
          <cell r="T2410">
            <v>1515.8451194207364</v>
          </cell>
          <cell r="U2410">
            <v>1518.1060769162509</v>
          </cell>
          <cell r="V2410">
            <v>1535.7725637902076</v>
          </cell>
          <cell r="W2410">
            <v>1529.1660739778847</v>
          </cell>
          <cell r="X2410">
            <v>1551.6625758673033</v>
          </cell>
          <cell r="Y2410">
            <v>272.55931285579908</v>
          </cell>
          <cell r="Z2410">
            <v>315.33200793775671</v>
          </cell>
          <cell r="AA2410">
            <v>331.9150346603725</v>
          </cell>
          <cell r="AB2410">
            <v>336.63399949575137</v>
          </cell>
          <cell r="AC2410">
            <v>425.49049414309542</v>
          </cell>
          <cell r="AD2410">
            <v>38.776105682181388</v>
          </cell>
          <cell r="AE2410">
            <v>45.044183206664634</v>
          </cell>
          <cell r="AF2410">
            <v>39.011119818367654</v>
          </cell>
          <cell r="AG2410">
            <v>37.090597097006025</v>
          </cell>
          <cell r="AH2410">
            <v>28.812741611892577</v>
          </cell>
        </row>
        <row r="2411">
          <cell r="B2411">
            <v>17451</v>
          </cell>
          <cell r="C2411" t="str">
            <v>NC</v>
          </cell>
          <cell r="D2411" t="str">
            <v>Municipal</v>
          </cell>
          <cell r="E2411">
            <v>2.4932794251099909E-2</v>
          </cell>
          <cell r="F2411">
            <v>0</v>
          </cell>
          <cell r="G2411">
            <v>0</v>
          </cell>
          <cell r="H2411">
            <v>3411.2536589790952</v>
          </cell>
          <cell r="I2411">
            <v>11.608880937499999</v>
          </cell>
          <cell r="J2411">
            <v>0</v>
          </cell>
          <cell r="K2411">
            <v>0</v>
          </cell>
          <cell r="L2411">
            <v>0</v>
          </cell>
          <cell r="M2411">
            <v>0</v>
          </cell>
          <cell r="N2411">
            <v>3.1680557455616376E-2</v>
          </cell>
          <cell r="O2411">
            <v>8637.9393171765569</v>
          </cell>
          <cell r="P2411">
            <v>23691.389773438943</v>
          </cell>
          <cell r="Q2411">
            <v>37635.404061349756</v>
          </cell>
          <cell r="R2411">
            <v>46668.759817534177</v>
          </cell>
          <cell r="S2411">
            <v>114841.93223065852</v>
          </cell>
          <cell r="T2411">
            <v>1515.8451194207364</v>
          </cell>
          <cell r="U2411">
            <v>1518.1060769162509</v>
          </cell>
          <cell r="V2411">
            <v>1535.7725637902076</v>
          </cell>
          <cell r="W2411">
            <v>1529.1660739778847</v>
          </cell>
          <cell r="X2411">
            <v>1551.6625758673033</v>
          </cell>
          <cell r="Y2411">
            <v>272.55931285579908</v>
          </cell>
          <cell r="Z2411">
            <v>315.33200793775671</v>
          </cell>
          <cell r="AA2411">
            <v>331.9150346603725</v>
          </cell>
          <cell r="AB2411">
            <v>336.63399949575137</v>
          </cell>
          <cell r="AC2411">
            <v>425.49049414309542</v>
          </cell>
          <cell r="AD2411">
            <v>38.776105682181388</v>
          </cell>
          <cell r="AE2411">
            <v>45.044183206664634</v>
          </cell>
          <cell r="AF2411">
            <v>39.011119818367654</v>
          </cell>
          <cell r="AG2411">
            <v>37.090597097006025</v>
          </cell>
          <cell r="AH2411">
            <v>28.812741611892577</v>
          </cell>
        </row>
        <row r="2412">
          <cell r="B2412">
            <v>17981</v>
          </cell>
          <cell r="C2412" t="str">
            <v>NC</v>
          </cell>
          <cell r="D2412" t="str">
            <v>Municipal</v>
          </cell>
          <cell r="E2412">
            <v>2.4932794251099909E-2</v>
          </cell>
          <cell r="F2412">
            <v>0</v>
          </cell>
          <cell r="G2412">
            <v>0</v>
          </cell>
          <cell r="H2412">
            <v>3411.2536589790952</v>
          </cell>
          <cell r="I2412">
            <v>11.608880937499999</v>
          </cell>
          <cell r="J2412">
            <v>0</v>
          </cell>
          <cell r="K2412">
            <v>0</v>
          </cell>
          <cell r="L2412">
            <v>0</v>
          </cell>
          <cell r="M2412">
            <v>0</v>
          </cell>
          <cell r="N2412">
            <v>3.1680557455616376E-2</v>
          </cell>
          <cell r="O2412">
            <v>8637.9393171765569</v>
          </cell>
          <cell r="P2412">
            <v>23691.389773438943</v>
          </cell>
          <cell r="Q2412">
            <v>37635.404061349756</v>
          </cell>
          <cell r="R2412">
            <v>46668.759817534177</v>
          </cell>
          <cell r="S2412">
            <v>114841.93223065852</v>
          </cell>
          <cell r="T2412">
            <v>1515.8451194207364</v>
          </cell>
          <cell r="U2412">
            <v>1518.1060769162509</v>
          </cell>
          <cell r="V2412">
            <v>1535.7725637902076</v>
          </cell>
          <cell r="W2412">
            <v>1529.1660739778847</v>
          </cell>
          <cell r="X2412">
            <v>1551.6625758673033</v>
          </cell>
          <cell r="Y2412">
            <v>272.55931285579908</v>
          </cell>
          <cell r="Z2412">
            <v>315.33200793775671</v>
          </cell>
          <cell r="AA2412">
            <v>331.9150346603725</v>
          </cell>
          <cell r="AB2412">
            <v>336.63399949575137</v>
          </cell>
          <cell r="AC2412">
            <v>425.49049414309542</v>
          </cell>
          <cell r="AD2412">
            <v>38.776105682181388</v>
          </cell>
          <cell r="AE2412">
            <v>45.044183206664634</v>
          </cell>
          <cell r="AF2412">
            <v>39.011119818367654</v>
          </cell>
          <cell r="AG2412">
            <v>37.090597097006025</v>
          </cell>
          <cell r="AH2412">
            <v>28.812741611892577</v>
          </cell>
        </row>
        <row r="2413">
          <cell r="B2413">
            <v>18466</v>
          </cell>
          <cell r="C2413" t="str">
            <v>NC</v>
          </cell>
          <cell r="D2413" t="str">
            <v>Municipal</v>
          </cell>
          <cell r="E2413">
            <v>2.4932794251099909E-2</v>
          </cell>
          <cell r="F2413">
            <v>1</v>
          </cell>
          <cell r="G2413">
            <v>10755.148309087474</v>
          </cell>
          <cell r="H2413">
            <v>10755.148309087474</v>
          </cell>
          <cell r="I2413">
            <v>11.608880937499999</v>
          </cell>
          <cell r="J2413">
            <v>6856</v>
          </cell>
          <cell r="K2413">
            <v>56927</v>
          </cell>
          <cell r="L2413">
            <v>5293</v>
          </cell>
          <cell r="M2413">
            <v>0.1074823953198614</v>
          </cell>
          <cell r="N2413">
            <v>0.1074823953198614</v>
          </cell>
          <cell r="O2413">
            <v>8637.9393171765569</v>
          </cell>
          <cell r="P2413">
            <v>23691.389773438943</v>
          </cell>
          <cell r="Q2413">
            <v>37635.404061349756</v>
          </cell>
          <cell r="R2413">
            <v>46668.759817534177</v>
          </cell>
          <cell r="S2413">
            <v>114841.93223065852</v>
          </cell>
          <cell r="T2413">
            <v>1515.8451194207364</v>
          </cell>
          <cell r="U2413">
            <v>1518.1060769162509</v>
          </cell>
          <cell r="V2413">
            <v>1535.7725637902076</v>
          </cell>
          <cell r="W2413">
            <v>1529.1660739778847</v>
          </cell>
          <cell r="X2413">
            <v>1551.6625758673033</v>
          </cell>
          <cell r="Y2413">
            <v>272.55931285579908</v>
          </cell>
          <cell r="Z2413">
            <v>315.33200793775671</v>
          </cell>
          <cell r="AA2413">
            <v>331.9150346603725</v>
          </cell>
          <cell r="AB2413">
            <v>336.63399949575137</v>
          </cell>
          <cell r="AC2413">
            <v>425.49049414309542</v>
          </cell>
          <cell r="AD2413">
            <v>38.776105682181388</v>
          </cell>
          <cell r="AE2413">
            <v>45.044183206664634</v>
          </cell>
          <cell r="AF2413">
            <v>39.011119818367654</v>
          </cell>
          <cell r="AG2413">
            <v>37.090597097006025</v>
          </cell>
          <cell r="AH2413">
            <v>28.812741611892577</v>
          </cell>
        </row>
        <row r="2414">
          <cell r="B2414">
            <v>19974</v>
          </cell>
          <cell r="C2414" t="str">
            <v>NC</v>
          </cell>
          <cell r="D2414" t="str">
            <v>Municipal</v>
          </cell>
          <cell r="E2414">
            <v>2.4932794251099909E-2</v>
          </cell>
          <cell r="F2414">
            <v>0</v>
          </cell>
          <cell r="G2414">
            <v>0</v>
          </cell>
          <cell r="H2414">
            <v>3411.2536589790952</v>
          </cell>
          <cell r="I2414">
            <v>11.608880937499999</v>
          </cell>
          <cell r="J2414">
            <v>0</v>
          </cell>
          <cell r="K2414">
            <v>0</v>
          </cell>
          <cell r="L2414">
            <v>0</v>
          </cell>
          <cell r="M2414">
            <v>0</v>
          </cell>
          <cell r="N2414">
            <v>3.1680557455616376E-2</v>
          </cell>
          <cell r="O2414">
            <v>8637.9393171765569</v>
          </cell>
          <cell r="P2414">
            <v>23691.389773438943</v>
          </cell>
          <cell r="Q2414">
            <v>37635.404061349756</v>
          </cell>
          <cell r="R2414">
            <v>46668.759817534177</v>
          </cell>
          <cell r="S2414">
            <v>114841.93223065852</v>
          </cell>
          <cell r="T2414">
            <v>1515.8451194207364</v>
          </cell>
          <cell r="U2414">
            <v>1518.1060769162509</v>
          </cell>
          <cell r="V2414">
            <v>1535.7725637902076</v>
          </cell>
          <cell r="W2414">
            <v>1529.1660739778847</v>
          </cell>
          <cell r="X2414">
            <v>1551.6625758673033</v>
          </cell>
          <cell r="Y2414">
            <v>272.55931285579908</v>
          </cell>
          <cell r="Z2414">
            <v>315.33200793775671</v>
          </cell>
          <cell r="AA2414">
            <v>331.9150346603725</v>
          </cell>
          <cell r="AB2414">
            <v>336.63399949575137</v>
          </cell>
          <cell r="AC2414">
            <v>425.49049414309542</v>
          </cell>
          <cell r="AD2414">
            <v>38.776105682181388</v>
          </cell>
          <cell r="AE2414">
            <v>45.044183206664634</v>
          </cell>
          <cell r="AF2414">
            <v>39.011119818367654</v>
          </cell>
          <cell r="AG2414">
            <v>37.090597097006025</v>
          </cell>
          <cell r="AH2414">
            <v>28.812741611892577</v>
          </cell>
        </row>
        <row r="2415">
          <cell r="B2415">
            <v>20071</v>
          </cell>
          <cell r="C2415" t="str">
            <v>NC</v>
          </cell>
          <cell r="D2415" t="str">
            <v>Municipal</v>
          </cell>
          <cell r="E2415">
            <v>2.4932794251099909E-2</v>
          </cell>
          <cell r="F2415">
            <v>0</v>
          </cell>
          <cell r="G2415">
            <v>0</v>
          </cell>
          <cell r="H2415">
            <v>3411.2536589790952</v>
          </cell>
          <cell r="I2415">
            <v>11.608880937499999</v>
          </cell>
          <cell r="J2415">
            <v>0</v>
          </cell>
          <cell r="K2415">
            <v>0</v>
          </cell>
          <cell r="L2415">
            <v>0</v>
          </cell>
          <cell r="M2415">
            <v>0</v>
          </cell>
          <cell r="N2415">
            <v>3.1680557455616376E-2</v>
          </cell>
          <cell r="O2415">
            <v>8637.9393171765569</v>
          </cell>
          <cell r="P2415">
            <v>23691.389773438943</v>
          </cell>
          <cell r="Q2415">
            <v>37635.404061349756</v>
          </cell>
          <cell r="R2415">
            <v>46668.759817534177</v>
          </cell>
          <cell r="S2415">
            <v>114841.93223065852</v>
          </cell>
          <cell r="T2415">
            <v>1515.8451194207364</v>
          </cell>
          <cell r="U2415">
            <v>1518.1060769162509</v>
          </cell>
          <cell r="V2415">
            <v>1535.7725637902076</v>
          </cell>
          <cell r="W2415">
            <v>1529.1660739778847</v>
          </cell>
          <cell r="X2415">
            <v>1551.6625758673033</v>
          </cell>
          <cell r="Y2415">
            <v>272.55931285579908</v>
          </cell>
          <cell r="Z2415">
            <v>315.33200793775671</v>
          </cell>
          <cell r="AA2415">
            <v>331.9150346603725</v>
          </cell>
          <cell r="AB2415">
            <v>336.63399949575137</v>
          </cell>
          <cell r="AC2415">
            <v>425.49049414309542</v>
          </cell>
          <cell r="AD2415">
            <v>38.776105682181388</v>
          </cell>
          <cell r="AE2415">
            <v>45.044183206664634</v>
          </cell>
          <cell r="AF2415">
            <v>39.011119818367654</v>
          </cell>
          <cell r="AG2415">
            <v>37.090597097006025</v>
          </cell>
          <cell r="AH2415">
            <v>28.812741611892577</v>
          </cell>
        </row>
        <row r="2416">
          <cell r="B2416">
            <v>20225</v>
          </cell>
          <cell r="C2416" t="str">
            <v>NC</v>
          </cell>
          <cell r="D2416" t="str">
            <v>Municipal</v>
          </cell>
          <cell r="E2416">
            <v>2.4932794251099909E-2</v>
          </cell>
          <cell r="F2416">
            <v>0</v>
          </cell>
          <cell r="G2416">
            <v>0</v>
          </cell>
          <cell r="H2416">
            <v>3411.2536589790952</v>
          </cell>
          <cell r="I2416">
            <v>11.608880937499999</v>
          </cell>
          <cell r="J2416">
            <v>0</v>
          </cell>
          <cell r="K2416">
            <v>0</v>
          </cell>
          <cell r="L2416">
            <v>0</v>
          </cell>
          <cell r="M2416">
            <v>0</v>
          </cell>
          <cell r="N2416">
            <v>3.1680557455616376E-2</v>
          </cell>
          <cell r="O2416">
            <v>8637.9393171765569</v>
          </cell>
          <cell r="P2416">
            <v>23691.389773438943</v>
          </cell>
          <cell r="Q2416">
            <v>37635.404061349756</v>
          </cell>
          <cell r="R2416">
            <v>46668.759817534177</v>
          </cell>
          <cell r="S2416">
            <v>114841.93223065852</v>
          </cell>
          <cell r="T2416">
            <v>1515.8451194207364</v>
          </cell>
          <cell r="U2416">
            <v>1518.1060769162509</v>
          </cell>
          <cell r="V2416">
            <v>1535.7725637902076</v>
          </cell>
          <cell r="W2416">
            <v>1529.1660739778847</v>
          </cell>
          <cell r="X2416">
            <v>1551.6625758673033</v>
          </cell>
          <cell r="Y2416">
            <v>272.55931285579908</v>
          </cell>
          <cell r="Z2416">
            <v>315.33200793775671</v>
          </cell>
          <cell r="AA2416">
            <v>331.9150346603725</v>
          </cell>
          <cell r="AB2416">
            <v>336.63399949575137</v>
          </cell>
          <cell r="AC2416">
            <v>425.49049414309542</v>
          </cell>
          <cell r="AD2416">
            <v>38.776105682181388</v>
          </cell>
          <cell r="AE2416">
            <v>45.044183206664634</v>
          </cell>
          <cell r="AF2416">
            <v>39.011119818367654</v>
          </cell>
          <cell r="AG2416">
            <v>37.090597097006025</v>
          </cell>
          <cell r="AH2416">
            <v>28.812741611892577</v>
          </cell>
        </row>
        <row r="2417">
          <cell r="B2417">
            <v>20811</v>
          </cell>
          <cell r="C2417" t="str">
            <v>NC</v>
          </cell>
          <cell r="D2417" t="str">
            <v>Municipal</v>
          </cell>
          <cell r="E2417">
            <v>2.4932794251099909E-2</v>
          </cell>
          <cell r="F2417">
            <v>0</v>
          </cell>
          <cell r="G2417">
            <v>0</v>
          </cell>
          <cell r="H2417">
            <v>3411.2536589790952</v>
          </cell>
          <cell r="I2417">
            <v>11.608880937499999</v>
          </cell>
          <cell r="J2417">
            <v>0</v>
          </cell>
          <cell r="K2417">
            <v>0</v>
          </cell>
          <cell r="L2417">
            <v>0</v>
          </cell>
          <cell r="M2417">
            <v>0</v>
          </cell>
          <cell r="N2417">
            <v>3.1680557455616376E-2</v>
          </cell>
          <cell r="O2417">
            <v>8637.9393171765569</v>
          </cell>
          <cell r="P2417">
            <v>23691.389773438943</v>
          </cell>
          <cell r="Q2417">
            <v>37635.404061349756</v>
          </cell>
          <cell r="R2417">
            <v>46668.759817534177</v>
          </cell>
          <cell r="S2417">
            <v>114841.93223065852</v>
          </cell>
          <cell r="T2417">
            <v>1515.8451194207364</v>
          </cell>
          <cell r="U2417">
            <v>1518.1060769162509</v>
          </cell>
          <cell r="V2417">
            <v>1535.7725637902076</v>
          </cell>
          <cell r="W2417">
            <v>1529.1660739778847</v>
          </cell>
          <cell r="X2417">
            <v>1551.6625758673033</v>
          </cell>
          <cell r="Y2417">
            <v>272.55931285579908</v>
          </cell>
          <cell r="Z2417">
            <v>315.33200793775671</v>
          </cell>
          <cell r="AA2417">
            <v>331.9150346603725</v>
          </cell>
          <cell r="AB2417">
            <v>336.63399949575137</v>
          </cell>
          <cell r="AC2417">
            <v>425.49049414309542</v>
          </cell>
          <cell r="AD2417">
            <v>38.776105682181388</v>
          </cell>
          <cell r="AE2417">
            <v>45.044183206664634</v>
          </cell>
          <cell r="AF2417">
            <v>39.011119818367654</v>
          </cell>
          <cell r="AG2417">
            <v>37.090597097006025</v>
          </cell>
          <cell r="AH2417">
            <v>28.812741611892577</v>
          </cell>
        </row>
        <row r="2418">
          <cell r="B2418">
            <v>13687</v>
          </cell>
          <cell r="C2418" t="str">
            <v>NC</v>
          </cell>
          <cell r="D2418" t="str">
            <v>Municipal Mktg Authority</v>
          </cell>
          <cell r="E2418">
            <v>2.4932794251099909E-2</v>
          </cell>
          <cell r="F2418">
            <v>0</v>
          </cell>
          <cell r="G2418">
            <v>0</v>
          </cell>
          <cell r="H2418">
            <v>0</v>
          </cell>
          <cell r="I2418">
            <v>11.608880937499999</v>
          </cell>
          <cell r="J2418">
            <v>0</v>
          </cell>
          <cell r="K2418">
            <v>0</v>
          </cell>
          <cell r="L2418">
            <v>0</v>
          </cell>
          <cell r="M2418">
            <v>0</v>
          </cell>
          <cell r="N2418">
            <v>0</v>
          </cell>
          <cell r="O2418">
            <v>8637.9393171765569</v>
          </cell>
          <cell r="P2418">
            <v>23691.389773438943</v>
          </cell>
          <cell r="Q2418">
            <v>37635.404061349756</v>
          </cell>
          <cell r="R2418">
            <v>46668.759817534177</v>
          </cell>
          <cell r="S2418">
            <v>114841.93223065852</v>
          </cell>
          <cell r="T2418">
            <v>1515.8451194207364</v>
          </cell>
          <cell r="U2418">
            <v>1518.1060769162509</v>
          </cell>
          <cell r="V2418">
            <v>1535.7725637902076</v>
          </cell>
          <cell r="W2418">
            <v>1529.1660739778847</v>
          </cell>
          <cell r="X2418">
            <v>1551.6625758673033</v>
          </cell>
          <cell r="Y2418">
            <v>272.55931285579908</v>
          </cell>
          <cell r="Z2418">
            <v>315.33200793775671</v>
          </cell>
          <cell r="AA2418">
            <v>331.9150346603725</v>
          </cell>
          <cell r="AB2418">
            <v>336.63399949575137</v>
          </cell>
          <cell r="AC2418">
            <v>425.49049414309542</v>
          </cell>
          <cell r="AD2418">
            <v>38.776105682181388</v>
          </cell>
          <cell r="AE2418">
            <v>45.044183206664634</v>
          </cell>
          <cell r="AF2418">
            <v>39.011119818367654</v>
          </cell>
          <cell r="AG2418">
            <v>37.090597097006025</v>
          </cell>
          <cell r="AH2418">
            <v>28.812741611892577</v>
          </cell>
        </row>
        <row r="2419">
          <cell r="B2419">
            <v>13630</v>
          </cell>
          <cell r="C2419" t="str">
            <v>NC</v>
          </cell>
          <cell r="D2419" t="str">
            <v>Municipal Mktg Authority</v>
          </cell>
          <cell r="E2419">
            <v>2.4932794251099909E-2</v>
          </cell>
          <cell r="F2419">
            <v>0</v>
          </cell>
          <cell r="G2419">
            <v>0</v>
          </cell>
          <cell r="H2419">
            <v>0</v>
          </cell>
          <cell r="I2419">
            <v>11.608880937499999</v>
          </cell>
          <cell r="J2419">
            <v>0</v>
          </cell>
          <cell r="K2419">
            <v>0</v>
          </cell>
          <cell r="L2419">
            <v>0</v>
          </cell>
          <cell r="M2419">
            <v>0</v>
          </cell>
          <cell r="N2419">
            <v>0</v>
          </cell>
          <cell r="O2419">
            <v>8637.9393171765569</v>
          </cell>
          <cell r="P2419">
            <v>23691.389773438943</v>
          </cell>
          <cell r="Q2419">
            <v>37635.404061349756</v>
          </cell>
          <cell r="R2419">
            <v>46668.759817534177</v>
          </cell>
          <cell r="S2419">
            <v>114841.93223065852</v>
          </cell>
          <cell r="T2419">
            <v>1515.8451194207364</v>
          </cell>
          <cell r="U2419">
            <v>1518.1060769162509</v>
          </cell>
          <cell r="V2419">
            <v>1535.7725637902076</v>
          </cell>
          <cell r="W2419">
            <v>1529.1660739778847</v>
          </cell>
          <cell r="X2419">
            <v>1551.6625758673033</v>
          </cell>
          <cell r="Y2419">
            <v>272.55931285579908</v>
          </cell>
          <cell r="Z2419">
            <v>315.33200793775671</v>
          </cell>
          <cell r="AA2419">
            <v>331.9150346603725</v>
          </cell>
          <cell r="AB2419">
            <v>336.63399949575137</v>
          </cell>
          <cell r="AC2419">
            <v>425.49049414309542</v>
          </cell>
          <cell r="AD2419">
            <v>38.776105682181388</v>
          </cell>
          <cell r="AE2419">
            <v>45.044183206664634</v>
          </cell>
          <cell r="AF2419">
            <v>39.011119818367654</v>
          </cell>
          <cell r="AG2419">
            <v>37.090597097006025</v>
          </cell>
          <cell r="AH2419">
            <v>28.812741611892577</v>
          </cell>
        </row>
        <row r="2420">
          <cell r="B2420">
            <v>57487</v>
          </cell>
          <cell r="C2420" t="str">
            <v>NC</v>
          </cell>
          <cell r="D2420" t="str">
            <v>Retail Power Marketer</v>
          </cell>
          <cell r="E2420">
            <v>2.4932794251099909E-2</v>
          </cell>
          <cell r="F2420">
            <v>1</v>
          </cell>
          <cell r="G2420">
            <v>7221.8972765490771</v>
          </cell>
          <cell r="H2420">
            <v>7221.8972765490771</v>
          </cell>
          <cell r="I2420">
            <v>11.608880937499999</v>
          </cell>
          <cell r="J2420">
            <v>3989</v>
          </cell>
          <cell r="K2420">
            <v>39511</v>
          </cell>
          <cell r="L2420">
            <v>5471</v>
          </cell>
          <cell r="M2420">
            <v>8.1669756490376097E-2</v>
          </cell>
          <cell r="N2420">
            <v>8.1669756490376097E-2</v>
          </cell>
          <cell r="O2420">
            <v>8637.9393171765569</v>
          </cell>
          <cell r="P2420">
            <v>23691.389773438943</v>
          </cell>
          <cell r="Q2420">
            <v>37635.404061349756</v>
          </cell>
          <cell r="R2420">
            <v>46668.759817534177</v>
          </cell>
          <cell r="S2420">
            <v>114841.93223065852</v>
          </cell>
          <cell r="T2420">
            <v>1515.8451194207364</v>
          </cell>
          <cell r="U2420">
            <v>1518.1060769162509</v>
          </cell>
          <cell r="V2420">
            <v>1535.7725637902076</v>
          </cell>
          <cell r="W2420">
            <v>1529.1660739778847</v>
          </cell>
          <cell r="X2420">
            <v>1551.6625758673033</v>
          </cell>
          <cell r="Y2420">
            <v>272.55931285579908</v>
          </cell>
          <cell r="Z2420">
            <v>315.33200793775671</v>
          </cell>
          <cell r="AA2420">
            <v>331.9150346603725</v>
          </cell>
          <cell r="AB2420">
            <v>336.63399949575137</v>
          </cell>
          <cell r="AC2420">
            <v>425.49049414309542</v>
          </cell>
          <cell r="AD2420">
            <v>38.776105682181388</v>
          </cell>
          <cell r="AE2420">
            <v>45.044183206664634</v>
          </cell>
          <cell r="AF2420">
            <v>39.011119818367654</v>
          </cell>
          <cell r="AG2420">
            <v>37.090597097006025</v>
          </cell>
          <cell r="AH2420">
            <v>28.812741611892577</v>
          </cell>
        </row>
        <row r="2421">
          <cell r="B2421">
            <v>58632</v>
          </cell>
          <cell r="C2421" t="str">
            <v>NC</v>
          </cell>
          <cell r="D2421" t="str">
            <v>Retail Power Marketer</v>
          </cell>
          <cell r="E2421">
            <v>2.4932794251099909E-2</v>
          </cell>
          <cell r="F2421">
            <v>1</v>
          </cell>
          <cell r="G2421">
            <v>12020.51282051282</v>
          </cell>
          <cell r="H2421">
            <v>12020.51282051282</v>
          </cell>
          <cell r="I2421">
            <v>11.608880937499999</v>
          </cell>
          <cell r="J2421">
            <v>774</v>
          </cell>
          <cell r="K2421">
            <v>7032</v>
          </cell>
          <cell r="L2421">
            <v>585</v>
          </cell>
          <cell r="M2421">
            <v>9.8479188825191979E-2</v>
          </cell>
          <cell r="N2421">
            <v>9.8479188825191979E-2</v>
          </cell>
          <cell r="O2421">
            <v>8637.9393171765569</v>
          </cell>
          <cell r="P2421">
            <v>23691.389773438943</v>
          </cell>
          <cell r="Q2421">
            <v>37635.404061349756</v>
          </cell>
          <cell r="R2421">
            <v>46668.759817534177</v>
          </cell>
          <cell r="S2421">
            <v>114841.93223065852</v>
          </cell>
          <cell r="T2421">
            <v>1515.8451194207364</v>
          </cell>
          <cell r="U2421">
            <v>1518.1060769162509</v>
          </cell>
          <cell r="V2421">
            <v>1535.7725637902076</v>
          </cell>
          <cell r="W2421">
            <v>1529.1660739778847</v>
          </cell>
          <cell r="X2421">
            <v>1551.6625758673033</v>
          </cell>
          <cell r="Y2421">
            <v>272.55931285579908</v>
          </cell>
          <cell r="Z2421">
            <v>315.33200793775671</v>
          </cell>
          <cell r="AA2421">
            <v>331.9150346603725</v>
          </cell>
          <cell r="AB2421">
            <v>336.63399949575137</v>
          </cell>
          <cell r="AC2421">
            <v>425.49049414309542</v>
          </cell>
          <cell r="AD2421">
            <v>38.776105682181388</v>
          </cell>
          <cell r="AE2421">
            <v>45.044183206664634</v>
          </cell>
          <cell r="AF2421">
            <v>39.011119818367654</v>
          </cell>
          <cell r="AG2421">
            <v>37.090597097006025</v>
          </cell>
          <cell r="AH2421">
            <v>28.812741611892577</v>
          </cell>
        </row>
        <row r="2422">
          <cell r="B2422">
            <v>57488</v>
          </cell>
          <cell r="C2422" t="str">
            <v>NC</v>
          </cell>
          <cell r="D2422" t="str">
            <v>Retail Power Marketer</v>
          </cell>
          <cell r="E2422">
            <v>2.4932794251099909E-2</v>
          </cell>
          <cell r="F2422">
            <v>1</v>
          </cell>
          <cell r="G2422">
            <v>6439.0973981119041</v>
          </cell>
          <cell r="H2422">
            <v>6439.0973981119041</v>
          </cell>
          <cell r="I2422">
            <v>11.608880937499999</v>
          </cell>
          <cell r="J2422">
            <v>12161</v>
          </cell>
          <cell r="K2422">
            <v>111860</v>
          </cell>
          <cell r="L2422">
            <v>17372</v>
          </cell>
          <cell r="M2422">
            <v>8.7081765101421418E-2</v>
          </cell>
          <cell r="N2422">
            <v>8.7081765101421418E-2</v>
          </cell>
          <cell r="O2422">
            <v>8637.9393171765569</v>
          </cell>
          <cell r="P2422">
            <v>23691.389773438943</v>
          </cell>
          <cell r="Q2422">
            <v>37635.404061349756</v>
          </cell>
          <cell r="R2422">
            <v>46668.759817534177</v>
          </cell>
          <cell r="S2422">
            <v>114841.93223065852</v>
          </cell>
          <cell r="T2422">
            <v>1515.8451194207364</v>
          </cell>
          <cell r="U2422">
            <v>1518.1060769162509</v>
          </cell>
          <cell r="V2422">
            <v>1535.7725637902076</v>
          </cell>
          <cell r="W2422">
            <v>1529.1660739778847</v>
          </cell>
          <cell r="X2422">
            <v>1551.6625758673033</v>
          </cell>
          <cell r="Y2422">
            <v>272.55931285579908</v>
          </cell>
          <cell r="Z2422">
            <v>315.33200793775671</v>
          </cell>
          <cell r="AA2422">
            <v>331.9150346603725</v>
          </cell>
          <cell r="AB2422">
            <v>336.63399949575137</v>
          </cell>
          <cell r="AC2422">
            <v>425.49049414309542</v>
          </cell>
          <cell r="AD2422">
            <v>38.776105682181388</v>
          </cell>
          <cell r="AE2422">
            <v>45.044183206664634</v>
          </cell>
          <cell r="AF2422">
            <v>39.011119818367654</v>
          </cell>
          <cell r="AG2422">
            <v>37.090597097006025</v>
          </cell>
          <cell r="AH2422">
            <v>28.812741611892577</v>
          </cell>
        </row>
        <row r="2423">
          <cell r="B2423">
            <v>58630</v>
          </cell>
          <cell r="C2423" t="str">
            <v>NC</v>
          </cell>
          <cell r="D2423" t="str">
            <v>Retail Power Marketer</v>
          </cell>
          <cell r="E2423">
            <v>2.4932794251099909E-2</v>
          </cell>
          <cell r="F2423">
            <v>1</v>
          </cell>
          <cell r="G2423">
            <v>6588.2352941176468</v>
          </cell>
          <cell r="H2423">
            <v>6588.2352941176468</v>
          </cell>
          <cell r="I2423">
            <v>11.608880937499999</v>
          </cell>
          <cell r="J2423">
            <v>748</v>
          </cell>
          <cell r="K2423">
            <v>6720</v>
          </cell>
          <cell r="L2423">
            <v>1020</v>
          </cell>
          <cell r="M2423">
            <v>9.0164776387648818E-2</v>
          </cell>
          <cell r="N2423">
            <v>9.0164776387648818E-2</v>
          </cell>
          <cell r="O2423">
            <v>8637.9393171765569</v>
          </cell>
          <cell r="P2423">
            <v>23691.389773438943</v>
          </cell>
          <cell r="Q2423">
            <v>37635.404061349756</v>
          </cell>
          <cell r="R2423">
            <v>46668.759817534177</v>
          </cell>
          <cell r="S2423">
            <v>114841.93223065852</v>
          </cell>
          <cell r="T2423">
            <v>1515.8451194207364</v>
          </cell>
          <cell r="U2423">
            <v>1518.1060769162509</v>
          </cell>
          <cell r="V2423">
            <v>1535.7725637902076</v>
          </cell>
          <cell r="W2423">
            <v>1529.1660739778847</v>
          </cell>
          <cell r="X2423">
            <v>1551.6625758673033</v>
          </cell>
          <cell r="Y2423">
            <v>272.55931285579908</v>
          </cell>
          <cell r="Z2423">
            <v>315.33200793775671</v>
          </cell>
          <cell r="AA2423">
            <v>331.9150346603725</v>
          </cell>
          <cell r="AB2423">
            <v>336.63399949575137</v>
          </cell>
          <cell r="AC2423">
            <v>425.49049414309542</v>
          </cell>
          <cell r="AD2423">
            <v>38.776105682181388</v>
          </cell>
          <cell r="AE2423">
            <v>45.044183206664634</v>
          </cell>
          <cell r="AF2423">
            <v>39.011119818367654</v>
          </cell>
          <cell r="AG2423">
            <v>37.090597097006025</v>
          </cell>
          <cell r="AH2423">
            <v>28.812741611892577</v>
          </cell>
        </row>
        <row r="2424">
          <cell r="B2424">
            <v>57490</v>
          </cell>
          <cell r="C2424" t="str">
            <v>NC</v>
          </cell>
          <cell r="D2424" t="str">
            <v>Retail Power Marketer</v>
          </cell>
          <cell r="E2424">
            <v>2.4932794251099909E-2</v>
          </cell>
          <cell r="F2424">
            <v>1</v>
          </cell>
          <cell r="G2424">
            <v>11989.615471442547</v>
          </cell>
          <cell r="H2424">
            <v>11989.615471442547</v>
          </cell>
          <cell r="I2424">
            <v>11.608880937499999</v>
          </cell>
          <cell r="J2424">
            <v>16776</v>
          </cell>
          <cell r="K2424">
            <v>159330</v>
          </cell>
          <cell r="L2424">
            <v>13289</v>
          </cell>
          <cell r="M2424">
            <v>9.3671969965849186E-2</v>
          </cell>
          <cell r="N2424">
            <v>9.3671969965849186E-2</v>
          </cell>
          <cell r="O2424">
            <v>8637.9393171765569</v>
          </cell>
          <cell r="P2424">
            <v>23691.389773438943</v>
          </cell>
          <cell r="Q2424">
            <v>37635.404061349756</v>
          </cell>
          <cell r="R2424">
            <v>46668.759817534177</v>
          </cell>
          <cell r="S2424">
            <v>114841.93223065852</v>
          </cell>
          <cell r="T2424">
            <v>1515.8451194207364</v>
          </cell>
          <cell r="U2424">
            <v>1518.1060769162509</v>
          </cell>
          <cell r="V2424">
            <v>1535.7725637902076</v>
          </cell>
          <cell r="W2424">
            <v>1529.1660739778847</v>
          </cell>
          <cell r="X2424">
            <v>1551.6625758673033</v>
          </cell>
          <cell r="Y2424">
            <v>272.55931285579908</v>
          </cell>
          <cell r="Z2424">
            <v>315.33200793775671</v>
          </cell>
          <cell r="AA2424">
            <v>331.9150346603725</v>
          </cell>
          <cell r="AB2424">
            <v>336.63399949575137</v>
          </cell>
          <cell r="AC2424">
            <v>425.49049414309542</v>
          </cell>
          <cell r="AD2424">
            <v>38.776105682181388</v>
          </cell>
          <cell r="AE2424">
            <v>45.044183206664634</v>
          </cell>
          <cell r="AF2424">
            <v>39.011119818367654</v>
          </cell>
          <cell r="AG2424">
            <v>37.090597097006025</v>
          </cell>
          <cell r="AH2424">
            <v>28.812741611892577</v>
          </cell>
        </row>
        <row r="2425">
          <cell r="B2425">
            <v>57489</v>
          </cell>
          <cell r="C2425" t="str">
            <v>NC</v>
          </cell>
          <cell r="D2425" t="str">
            <v>Retail Power Marketer</v>
          </cell>
          <cell r="E2425">
            <v>2.4932794251099909E-2</v>
          </cell>
          <cell r="F2425">
            <v>1</v>
          </cell>
          <cell r="G2425">
            <v>8430.7504575960957</v>
          </cell>
          <cell r="H2425">
            <v>8430.7504575960957</v>
          </cell>
          <cell r="I2425">
            <v>11.608880937499999</v>
          </cell>
          <cell r="J2425">
            <v>5531</v>
          </cell>
          <cell r="K2425">
            <v>41454</v>
          </cell>
          <cell r="L2425">
            <v>4917</v>
          </cell>
          <cell r="M2425">
            <v>0.11690137475668815</v>
          </cell>
          <cell r="N2425">
            <v>0.11690137475668815</v>
          </cell>
          <cell r="O2425">
            <v>8637.9393171765569</v>
          </cell>
          <cell r="P2425">
            <v>23691.389773438943</v>
          </cell>
          <cell r="Q2425">
            <v>37635.404061349756</v>
          </cell>
          <cell r="R2425">
            <v>46668.759817534177</v>
          </cell>
          <cell r="S2425">
            <v>114841.93223065852</v>
          </cell>
          <cell r="T2425">
            <v>1515.8451194207364</v>
          </cell>
          <cell r="U2425">
            <v>1518.1060769162509</v>
          </cell>
          <cell r="V2425">
            <v>1535.7725637902076</v>
          </cell>
          <cell r="W2425">
            <v>1529.1660739778847</v>
          </cell>
          <cell r="X2425">
            <v>1551.6625758673033</v>
          </cell>
          <cell r="Y2425">
            <v>272.55931285579908</v>
          </cell>
          <cell r="Z2425">
            <v>315.33200793775671</v>
          </cell>
          <cell r="AA2425">
            <v>331.9150346603725</v>
          </cell>
          <cell r="AB2425">
            <v>336.63399949575137</v>
          </cell>
          <cell r="AC2425">
            <v>425.49049414309542</v>
          </cell>
          <cell r="AD2425">
            <v>38.776105682181388</v>
          </cell>
          <cell r="AE2425">
            <v>45.044183206664634</v>
          </cell>
          <cell r="AF2425">
            <v>39.011119818367654</v>
          </cell>
          <cell r="AG2425">
            <v>37.090597097006025</v>
          </cell>
          <cell r="AH2425">
            <v>28.812741611892577</v>
          </cell>
        </row>
        <row r="2426">
          <cell r="B2426">
            <v>58633</v>
          </cell>
          <cell r="C2426" t="str">
            <v>NC</v>
          </cell>
          <cell r="D2426" t="str">
            <v>Retail Power Marketer</v>
          </cell>
          <cell r="E2426">
            <v>2.4932794251099909E-2</v>
          </cell>
          <cell r="F2426">
            <v>1</v>
          </cell>
          <cell r="G2426">
            <v>7066.243833685694</v>
          </cell>
          <cell r="H2426">
            <v>7066.243833685694</v>
          </cell>
          <cell r="I2426">
            <v>11.608880937499999</v>
          </cell>
          <cell r="J2426">
            <v>995</v>
          </cell>
          <cell r="K2426">
            <v>10027</v>
          </cell>
          <cell r="L2426">
            <v>1419</v>
          </cell>
          <cell r="M2426">
            <v>7.9517699750299195E-2</v>
          </cell>
          <cell r="N2426">
            <v>7.9517699750299195E-2</v>
          </cell>
          <cell r="O2426">
            <v>8637.9393171765569</v>
          </cell>
          <cell r="P2426">
            <v>23691.389773438943</v>
          </cell>
          <cell r="Q2426">
            <v>37635.404061349756</v>
          </cell>
          <cell r="R2426">
            <v>46668.759817534177</v>
          </cell>
          <cell r="S2426">
            <v>114841.93223065852</v>
          </cell>
          <cell r="T2426">
            <v>1515.8451194207364</v>
          </cell>
          <cell r="U2426">
            <v>1518.1060769162509</v>
          </cell>
          <cell r="V2426">
            <v>1535.7725637902076</v>
          </cell>
          <cell r="W2426">
            <v>1529.1660739778847</v>
          </cell>
          <cell r="X2426">
            <v>1551.6625758673033</v>
          </cell>
          <cell r="Y2426">
            <v>272.55931285579908</v>
          </cell>
          <cell r="Z2426">
            <v>315.33200793775671</v>
          </cell>
          <cell r="AA2426">
            <v>331.9150346603725</v>
          </cell>
          <cell r="AB2426">
            <v>336.63399949575137</v>
          </cell>
          <cell r="AC2426">
            <v>425.49049414309542</v>
          </cell>
          <cell r="AD2426">
            <v>38.776105682181388</v>
          </cell>
          <cell r="AE2426">
            <v>45.044183206664634</v>
          </cell>
          <cell r="AF2426">
            <v>39.011119818367654</v>
          </cell>
          <cell r="AG2426">
            <v>37.090597097006025</v>
          </cell>
          <cell r="AH2426">
            <v>28.812741611892577</v>
          </cell>
        </row>
        <row r="2427">
          <cell r="B2427">
            <v>57491</v>
          </cell>
          <cell r="C2427" t="str">
            <v>NC</v>
          </cell>
          <cell r="D2427" t="str">
            <v>Retail Power Marketer</v>
          </cell>
          <cell r="E2427">
            <v>2.4932794251099909E-2</v>
          </cell>
          <cell r="F2427">
            <v>1</v>
          </cell>
          <cell r="G2427">
            <v>7274.737802097583</v>
          </cell>
          <cell r="H2427">
            <v>7274.737802097583</v>
          </cell>
          <cell r="I2427">
            <v>11.608880937499999</v>
          </cell>
          <cell r="J2427">
            <v>4848</v>
          </cell>
          <cell r="K2427">
            <v>31907</v>
          </cell>
          <cell r="L2427">
            <v>4386</v>
          </cell>
          <cell r="M2427">
            <v>0.13279222046878428</v>
          </cell>
          <cell r="N2427">
            <v>0.13279222046878428</v>
          </cell>
          <cell r="O2427">
            <v>8637.9393171765569</v>
          </cell>
          <cell r="P2427">
            <v>23691.389773438943</v>
          </cell>
          <cell r="Q2427">
            <v>37635.404061349756</v>
          </cell>
          <cell r="R2427">
            <v>46668.759817534177</v>
          </cell>
          <cell r="S2427">
            <v>114841.93223065852</v>
          </cell>
          <cell r="T2427">
            <v>1515.8451194207364</v>
          </cell>
          <cell r="U2427">
            <v>1518.1060769162509</v>
          </cell>
          <cell r="V2427">
            <v>1535.7725637902076</v>
          </cell>
          <cell r="W2427">
            <v>1529.1660739778847</v>
          </cell>
          <cell r="X2427">
            <v>1551.6625758673033</v>
          </cell>
          <cell r="Y2427">
            <v>272.55931285579908</v>
          </cell>
          <cell r="Z2427">
            <v>315.33200793775671</v>
          </cell>
          <cell r="AA2427">
            <v>331.9150346603725</v>
          </cell>
          <cell r="AB2427">
            <v>336.63399949575137</v>
          </cell>
          <cell r="AC2427">
            <v>425.49049414309542</v>
          </cell>
          <cell r="AD2427">
            <v>38.776105682181388</v>
          </cell>
          <cell r="AE2427">
            <v>45.044183206664634</v>
          </cell>
          <cell r="AF2427">
            <v>39.011119818367654</v>
          </cell>
          <cell r="AG2427">
            <v>37.090597097006025</v>
          </cell>
          <cell r="AH2427">
            <v>28.812741611892577</v>
          </cell>
        </row>
        <row r="2428">
          <cell r="B2428">
            <v>58367</v>
          </cell>
          <cell r="C2428" t="str">
            <v>NC</v>
          </cell>
          <cell r="D2428" t="str">
            <v>Retail Power Marketer</v>
          </cell>
          <cell r="E2428">
            <v>2.4932794251099909E-2</v>
          </cell>
          <cell r="F2428">
            <v>1</v>
          </cell>
          <cell r="G2428">
            <v>6731.6029143897995</v>
          </cell>
          <cell r="H2428">
            <v>6731.6029143897995</v>
          </cell>
          <cell r="I2428">
            <v>11.608880937499999</v>
          </cell>
          <cell r="J2428">
            <v>14444</v>
          </cell>
          <cell r="K2428">
            <v>147826</v>
          </cell>
          <cell r="L2428">
            <v>21960</v>
          </cell>
          <cell r="M2428">
            <v>7.7015056183283054E-2</v>
          </cell>
          <cell r="N2428">
            <v>7.7015056183283054E-2</v>
          </cell>
          <cell r="O2428">
            <v>8637.9393171765569</v>
          </cell>
          <cell r="P2428">
            <v>23691.389773438943</v>
          </cell>
          <cell r="Q2428">
            <v>37635.404061349756</v>
          </cell>
          <cell r="R2428">
            <v>46668.759817534177</v>
          </cell>
          <cell r="S2428">
            <v>114841.93223065852</v>
          </cell>
          <cell r="T2428">
            <v>1515.8451194207364</v>
          </cell>
          <cell r="U2428">
            <v>1518.1060769162509</v>
          </cell>
          <cell r="V2428">
            <v>1535.7725637902076</v>
          </cell>
          <cell r="W2428">
            <v>1529.1660739778847</v>
          </cell>
          <cell r="X2428">
            <v>1551.6625758673033</v>
          </cell>
          <cell r="Y2428">
            <v>272.55931285579908</v>
          </cell>
          <cell r="Z2428">
            <v>315.33200793775671</v>
          </cell>
          <cell r="AA2428">
            <v>331.9150346603725</v>
          </cell>
          <cell r="AB2428">
            <v>336.63399949575137</v>
          </cell>
          <cell r="AC2428">
            <v>425.49049414309542</v>
          </cell>
          <cell r="AD2428">
            <v>38.776105682181388</v>
          </cell>
          <cell r="AE2428">
            <v>45.044183206664634</v>
          </cell>
          <cell r="AF2428">
            <v>39.011119818367654</v>
          </cell>
          <cell r="AG2428">
            <v>37.090597097006025</v>
          </cell>
          <cell r="AH2428">
            <v>28.812741611892577</v>
          </cell>
        </row>
        <row r="2429">
          <cell r="B2429">
            <v>59311</v>
          </cell>
          <cell r="C2429" t="str">
            <v>NC</v>
          </cell>
          <cell r="D2429" t="str">
            <v>Retail Power Marketer</v>
          </cell>
          <cell r="E2429">
            <v>2.4932794251099909E-2</v>
          </cell>
          <cell r="F2429">
            <v>1</v>
          </cell>
          <cell r="G2429">
            <v>10573.993331623493</v>
          </cell>
          <cell r="H2429">
            <v>10573.993331623493</v>
          </cell>
          <cell r="I2429">
            <v>11.608880937499999</v>
          </cell>
          <cell r="J2429">
            <v>7850</v>
          </cell>
          <cell r="K2429">
            <v>123684</v>
          </cell>
          <cell r="L2429">
            <v>11697</v>
          </cell>
          <cell r="M2429">
            <v>5.0293740791765705E-2</v>
          </cell>
          <cell r="N2429">
            <v>5.0293740791765705E-2</v>
          </cell>
          <cell r="O2429">
            <v>8637.9393171765569</v>
          </cell>
          <cell r="P2429">
            <v>23691.389773438943</v>
          </cell>
          <cell r="Q2429">
            <v>37635.404061349756</v>
          </cell>
          <cell r="R2429">
            <v>46668.759817534177</v>
          </cell>
          <cell r="S2429">
            <v>114841.93223065852</v>
          </cell>
          <cell r="T2429">
            <v>1515.8451194207364</v>
          </cell>
          <cell r="U2429">
            <v>1518.1060769162509</v>
          </cell>
          <cell r="V2429">
            <v>1535.7725637902076</v>
          </cell>
          <cell r="W2429">
            <v>1529.1660739778847</v>
          </cell>
          <cell r="X2429">
            <v>1551.6625758673033</v>
          </cell>
          <cell r="Y2429">
            <v>272.55931285579908</v>
          </cell>
          <cell r="Z2429">
            <v>315.33200793775671</v>
          </cell>
          <cell r="AA2429">
            <v>331.9150346603725</v>
          </cell>
          <cell r="AB2429">
            <v>336.63399949575137</v>
          </cell>
          <cell r="AC2429">
            <v>425.49049414309542</v>
          </cell>
          <cell r="AD2429">
            <v>38.776105682181388</v>
          </cell>
          <cell r="AE2429">
            <v>45.044183206664634</v>
          </cell>
          <cell r="AF2429">
            <v>39.011119818367654</v>
          </cell>
          <cell r="AG2429">
            <v>37.090597097006025</v>
          </cell>
          <cell r="AH2429">
            <v>28.812741611892577</v>
          </cell>
        </row>
        <row r="2430">
          <cell r="B2430">
            <v>58339</v>
          </cell>
          <cell r="C2430" t="str">
            <v>NC</v>
          </cell>
          <cell r="D2430" t="str">
            <v>Retail Power Marketer</v>
          </cell>
          <cell r="E2430">
            <v>2.4932794251099909E-2</v>
          </cell>
          <cell r="F2430">
            <v>1</v>
          </cell>
          <cell r="G2430">
            <v>10818.315334773219</v>
          </cell>
          <cell r="H2430">
            <v>10818.315334773219</v>
          </cell>
          <cell r="I2430">
            <v>11.608880937499999</v>
          </cell>
          <cell r="J2430">
            <v>12087</v>
          </cell>
          <cell r="K2430">
            <v>125222</v>
          </cell>
          <cell r="L2430">
            <v>11575</v>
          </cell>
          <cell r="M2430">
            <v>8.3647653270042407E-2</v>
          </cell>
          <cell r="N2430">
            <v>8.3647653270042407E-2</v>
          </cell>
          <cell r="O2430">
            <v>8637.9393171765569</v>
          </cell>
          <cell r="P2430">
            <v>23691.389773438943</v>
          </cell>
          <cell r="Q2430">
            <v>37635.404061349756</v>
          </cell>
          <cell r="R2430">
            <v>46668.759817534177</v>
          </cell>
          <cell r="S2430">
            <v>114841.93223065852</v>
          </cell>
          <cell r="T2430">
            <v>1515.8451194207364</v>
          </cell>
          <cell r="U2430">
            <v>1518.1060769162509</v>
          </cell>
          <cell r="V2430">
            <v>1535.7725637902076</v>
          </cell>
          <cell r="W2430">
            <v>1529.1660739778847</v>
          </cell>
          <cell r="X2430">
            <v>1551.6625758673033</v>
          </cell>
          <cell r="Y2430">
            <v>272.55931285579908</v>
          </cell>
          <cell r="Z2430">
            <v>315.33200793775671</v>
          </cell>
          <cell r="AA2430">
            <v>331.9150346603725</v>
          </cell>
          <cell r="AB2430">
            <v>336.63399949575137</v>
          </cell>
          <cell r="AC2430">
            <v>425.49049414309542</v>
          </cell>
          <cell r="AD2430">
            <v>38.776105682181388</v>
          </cell>
          <cell r="AE2430">
            <v>45.044183206664634</v>
          </cell>
          <cell r="AF2430">
            <v>39.011119818367654</v>
          </cell>
          <cell r="AG2430">
            <v>37.090597097006025</v>
          </cell>
          <cell r="AH2430">
            <v>28.812741611892577</v>
          </cell>
        </row>
        <row r="2431">
          <cell r="B2431">
            <v>58631</v>
          </cell>
          <cell r="C2431" t="str">
            <v>NC</v>
          </cell>
          <cell r="D2431" t="str">
            <v>Retail Power Marketer</v>
          </cell>
          <cell r="E2431">
            <v>2.4932794251099909E-2</v>
          </cell>
          <cell r="F2431">
            <v>1</v>
          </cell>
          <cell r="G2431">
            <v>7473.6842105263158</v>
          </cell>
          <cell r="H2431">
            <v>7473.6842105263158</v>
          </cell>
          <cell r="I2431">
            <v>11.608880937499999</v>
          </cell>
          <cell r="J2431">
            <v>1227</v>
          </cell>
          <cell r="K2431">
            <v>10082</v>
          </cell>
          <cell r="L2431">
            <v>1349</v>
          </cell>
          <cell r="M2431">
            <v>0.10306243159926105</v>
          </cell>
          <cell r="N2431">
            <v>0.10306243159926105</v>
          </cell>
          <cell r="O2431">
            <v>8637.9393171765569</v>
          </cell>
          <cell r="P2431">
            <v>23691.389773438943</v>
          </cell>
          <cell r="Q2431">
            <v>37635.404061349756</v>
          </cell>
          <cell r="R2431">
            <v>46668.759817534177</v>
          </cell>
          <cell r="S2431">
            <v>114841.93223065852</v>
          </cell>
          <cell r="T2431">
            <v>1515.8451194207364</v>
          </cell>
          <cell r="U2431">
            <v>1518.1060769162509</v>
          </cell>
          <cell r="V2431">
            <v>1535.7725637902076</v>
          </cell>
          <cell r="W2431">
            <v>1529.1660739778847</v>
          </cell>
          <cell r="X2431">
            <v>1551.6625758673033</v>
          </cell>
          <cell r="Y2431">
            <v>272.55931285579908</v>
          </cell>
          <cell r="Z2431">
            <v>315.33200793775671</v>
          </cell>
          <cell r="AA2431">
            <v>331.9150346603725</v>
          </cell>
          <cell r="AB2431">
            <v>336.63399949575137</v>
          </cell>
          <cell r="AC2431">
            <v>425.49049414309542</v>
          </cell>
          <cell r="AD2431">
            <v>38.776105682181388</v>
          </cell>
          <cell r="AE2431">
            <v>45.044183206664634</v>
          </cell>
          <cell r="AF2431">
            <v>39.011119818367654</v>
          </cell>
          <cell r="AG2431">
            <v>37.090597097006025</v>
          </cell>
          <cell r="AH2431">
            <v>28.812741611892577</v>
          </cell>
        </row>
        <row r="2432">
          <cell r="B2432">
            <v>57486</v>
          </cell>
          <cell r="C2432" t="str">
            <v>NC</v>
          </cell>
          <cell r="D2432" t="str">
            <v>Retail Power Marketer</v>
          </cell>
          <cell r="E2432">
            <v>2.4932794251099909E-2</v>
          </cell>
          <cell r="F2432">
            <v>1</v>
          </cell>
          <cell r="G2432">
            <v>14702.981571425251</v>
          </cell>
          <cell r="H2432">
            <v>14702.981571425251</v>
          </cell>
          <cell r="I2432">
            <v>11.608880937499999</v>
          </cell>
          <cell r="J2432">
            <v>78269.899999999994</v>
          </cell>
          <cell r="K2432">
            <v>632684</v>
          </cell>
          <cell r="L2432">
            <v>43031</v>
          </cell>
          <cell r="M2432">
            <v>0.1142361730856814</v>
          </cell>
          <cell r="N2432">
            <v>0.1142361730856814</v>
          </cell>
          <cell r="O2432">
            <v>8637.9393171765569</v>
          </cell>
          <cell r="P2432">
            <v>23691.389773438943</v>
          </cell>
          <cell r="Q2432">
            <v>37635.404061349756</v>
          </cell>
          <cell r="R2432">
            <v>46668.759817534177</v>
          </cell>
          <cell r="S2432">
            <v>114841.93223065852</v>
          </cell>
          <cell r="T2432">
            <v>1515.8451194207364</v>
          </cell>
          <cell r="U2432">
            <v>1518.1060769162509</v>
          </cell>
          <cell r="V2432">
            <v>1535.7725637902076</v>
          </cell>
          <cell r="W2432">
            <v>1529.1660739778847</v>
          </cell>
          <cell r="X2432">
            <v>1551.6625758673033</v>
          </cell>
          <cell r="Y2432">
            <v>272.55931285579908</v>
          </cell>
          <cell r="Z2432">
            <v>315.33200793775671</v>
          </cell>
          <cell r="AA2432">
            <v>331.9150346603725</v>
          </cell>
          <cell r="AB2432">
            <v>336.63399949575137</v>
          </cell>
          <cell r="AC2432">
            <v>425.49049414309542</v>
          </cell>
          <cell r="AD2432">
            <v>38.776105682181388</v>
          </cell>
          <cell r="AE2432">
            <v>45.044183206664634</v>
          </cell>
          <cell r="AF2432">
            <v>39.011119818367654</v>
          </cell>
          <cell r="AG2432">
            <v>37.090597097006025</v>
          </cell>
          <cell r="AH2432">
            <v>28.812741611892577</v>
          </cell>
        </row>
        <row r="2433">
          <cell r="B2433">
            <v>59312</v>
          </cell>
          <cell r="C2433" t="str">
            <v>NC</v>
          </cell>
          <cell r="D2433" t="str">
            <v>Retail Power Marketer</v>
          </cell>
          <cell r="E2433">
            <v>2.4932794251099909E-2</v>
          </cell>
          <cell r="F2433">
            <v>1</v>
          </cell>
          <cell r="G2433">
            <v>9682.0428336079076</v>
          </cell>
          <cell r="H2433">
            <v>9682.0428336079076</v>
          </cell>
          <cell r="I2433">
            <v>11.608880937499999</v>
          </cell>
          <cell r="J2433">
            <v>1271</v>
          </cell>
          <cell r="K2433">
            <v>11754</v>
          </cell>
          <cell r="L2433">
            <v>1214</v>
          </cell>
          <cell r="M2433">
            <v>9.3745263102135434E-2</v>
          </cell>
          <cell r="N2433">
            <v>9.3745263102135434E-2</v>
          </cell>
          <cell r="O2433">
            <v>8637.9393171765569</v>
          </cell>
          <cell r="P2433">
            <v>23691.389773438943</v>
          </cell>
          <cell r="Q2433">
            <v>37635.404061349756</v>
          </cell>
          <cell r="R2433">
            <v>46668.759817534177</v>
          </cell>
          <cell r="S2433">
            <v>114841.93223065852</v>
          </cell>
          <cell r="T2433">
            <v>1515.8451194207364</v>
          </cell>
          <cell r="U2433">
            <v>1518.1060769162509</v>
          </cell>
          <cell r="V2433">
            <v>1535.7725637902076</v>
          </cell>
          <cell r="W2433">
            <v>1529.1660739778847</v>
          </cell>
          <cell r="X2433">
            <v>1551.6625758673033</v>
          </cell>
          <cell r="Y2433">
            <v>272.55931285579908</v>
          </cell>
          <cell r="Z2433">
            <v>315.33200793775671</v>
          </cell>
          <cell r="AA2433">
            <v>331.9150346603725</v>
          </cell>
          <cell r="AB2433">
            <v>336.63399949575137</v>
          </cell>
          <cell r="AC2433">
            <v>425.49049414309542</v>
          </cell>
          <cell r="AD2433">
            <v>38.776105682181388</v>
          </cell>
          <cell r="AE2433">
            <v>45.044183206664634</v>
          </cell>
          <cell r="AF2433">
            <v>39.011119818367654</v>
          </cell>
          <cell r="AG2433">
            <v>37.090597097006025</v>
          </cell>
          <cell r="AH2433">
            <v>28.812741611892577</v>
          </cell>
        </row>
        <row r="2434">
          <cell r="B2434">
            <v>13482</v>
          </cell>
          <cell r="C2434" t="str">
            <v>NC</v>
          </cell>
          <cell r="D2434" t="str">
            <v>State</v>
          </cell>
          <cell r="E2434">
            <v>2.4932794251099909E-2</v>
          </cell>
          <cell r="F2434">
            <v>1</v>
          </cell>
          <cell r="G2434">
            <v>8262.1717320743574</v>
          </cell>
          <cell r="H2434">
            <v>8262.1717320743574</v>
          </cell>
          <cell r="I2434">
            <v>11.608880937499999</v>
          </cell>
          <cell r="J2434">
            <v>6127.4</v>
          </cell>
          <cell r="K2434">
            <v>56001</v>
          </cell>
          <cell r="L2434">
            <v>6778</v>
          </cell>
          <cell r="M2434">
            <v>9.2555134016669344E-2</v>
          </cell>
          <cell r="N2434">
            <v>9.2555134016669344E-2</v>
          </cell>
          <cell r="O2434">
            <v>8637.9393171765569</v>
          </cell>
          <cell r="P2434">
            <v>23691.389773438943</v>
          </cell>
          <cell r="Q2434">
            <v>37635.404061349756</v>
          </cell>
          <cell r="R2434">
            <v>46668.759817534177</v>
          </cell>
          <cell r="S2434">
            <v>114841.93223065852</v>
          </cell>
          <cell r="T2434">
            <v>1515.8451194207364</v>
          </cell>
          <cell r="U2434">
            <v>1518.1060769162509</v>
          </cell>
          <cell r="V2434">
            <v>1535.7725637902076</v>
          </cell>
          <cell r="W2434">
            <v>1529.1660739778847</v>
          </cell>
          <cell r="X2434">
            <v>1551.6625758673033</v>
          </cell>
          <cell r="Y2434">
            <v>272.55931285579908</v>
          </cell>
          <cell r="Z2434">
            <v>315.33200793775671</v>
          </cell>
          <cell r="AA2434">
            <v>331.9150346603725</v>
          </cell>
          <cell r="AB2434">
            <v>336.63399949575137</v>
          </cell>
          <cell r="AC2434">
            <v>425.49049414309542</v>
          </cell>
          <cell r="AD2434">
            <v>38.776105682181388</v>
          </cell>
          <cell r="AE2434">
            <v>45.044183206664634</v>
          </cell>
          <cell r="AF2434">
            <v>39.011119818367654</v>
          </cell>
          <cell r="AG2434">
            <v>37.090597097006025</v>
          </cell>
          <cell r="AH2434">
            <v>28.812741611892577</v>
          </cell>
        </row>
        <row r="2435">
          <cell r="B2435">
            <v>12199</v>
          </cell>
          <cell r="C2435" t="str">
            <v>ND</v>
          </cell>
          <cell r="D2435" t="str">
            <v>Investor Owned</v>
          </cell>
          <cell r="E2435">
            <v>1.0294954945977149E-2</v>
          </cell>
          <cell r="F2435">
            <v>1</v>
          </cell>
          <cell r="G2435">
            <v>9859.6690665656188</v>
          </cell>
          <cell r="H2435">
            <v>9859.6690665656188</v>
          </cell>
          <cell r="I2435">
            <v>11.608880937499999</v>
          </cell>
          <cell r="J2435">
            <v>122544</v>
          </cell>
          <cell r="K2435">
            <v>1170885</v>
          </cell>
          <cell r="L2435">
            <v>118755</v>
          </cell>
          <cell r="M2435">
            <v>9.0530366458880462E-2</v>
          </cell>
          <cell r="N2435">
            <v>9.0530366458880462E-2</v>
          </cell>
          <cell r="O2435">
            <v>10026.598459966035</v>
          </cell>
          <cell r="P2435">
            <v>30136.575364588614</v>
          </cell>
          <cell r="Q2435">
            <v>46372.138493270402</v>
          </cell>
          <cell r="R2435">
            <v>61949.449277065149</v>
          </cell>
          <cell r="S2435">
            <v>131157.03841550706</v>
          </cell>
          <cell r="T2435">
            <v>1497.3098727257222</v>
          </cell>
          <cell r="U2435">
            <v>1477.4290248600309</v>
          </cell>
          <cell r="V2435">
            <v>1542.1274000882042</v>
          </cell>
          <cell r="W2435">
            <v>1631.8599667617573</v>
          </cell>
          <cell r="X2435">
            <v>1824.5457023984659</v>
          </cell>
          <cell r="Y2435">
            <v>510.3604084614862</v>
          </cell>
          <cell r="Z2435">
            <v>474.48423059055909</v>
          </cell>
          <cell r="AA2435">
            <v>553.64797641531254</v>
          </cell>
          <cell r="AB2435">
            <v>593.8960141369422</v>
          </cell>
          <cell r="AC2435">
            <v>694.10832664679197</v>
          </cell>
          <cell r="AD2435">
            <v>40.721767248714912</v>
          </cell>
          <cell r="AE2435">
            <v>55.867331488332788</v>
          </cell>
          <cell r="AF2435">
            <v>55.07252064299346</v>
          </cell>
          <cell r="AG2435">
            <v>60.916054204593401</v>
          </cell>
          <cell r="AH2435">
            <v>49.605840378767063</v>
          </cell>
        </row>
        <row r="2436">
          <cell r="B2436">
            <v>1307</v>
          </cell>
          <cell r="C2436" t="str">
            <v>ND</v>
          </cell>
          <cell r="D2436" t="str">
            <v>Cooperative</v>
          </cell>
          <cell r="E2436">
            <v>1.0294954945977149E-2</v>
          </cell>
          <cell r="F2436">
            <v>0</v>
          </cell>
          <cell r="G2436">
            <v>0</v>
          </cell>
          <cell r="H2436">
            <v>10223.874339964559</v>
          </cell>
          <cell r="I2436">
            <v>11.608880937499999</v>
          </cell>
          <cell r="J2436">
            <v>0</v>
          </cell>
          <cell r="K2436">
            <v>0</v>
          </cell>
          <cell r="L2436">
            <v>0</v>
          </cell>
          <cell r="M2436">
            <v>0</v>
          </cell>
          <cell r="N2436">
            <v>5.4038271708427343E-2</v>
          </cell>
          <cell r="O2436">
            <v>10026.598459966035</v>
          </cell>
          <cell r="P2436">
            <v>30136.575364588614</v>
          </cell>
          <cell r="Q2436">
            <v>46372.138493270402</v>
          </cell>
          <cell r="R2436">
            <v>61949.449277065149</v>
          </cell>
          <cell r="S2436">
            <v>131157.03841550706</v>
          </cell>
          <cell r="T2436">
            <v>1497.3098727257222</v>
          </cell>
          <cell r="U2436">
            <v>1477.4290248600309</v>
          </cell>
          <cell r="V2436">
            <v>1542.1274000882042</v>
          </cell>
          <cell r="W2436">
            <v>1631.8599667617573</v>
          </cell>
          <cell r="X2436">
            <v>1824.5457023984659</v>
          </cell>
          <cell r="Y2436">
            <v>510.3604084614862</v>
          </cell>
          <cell r="Z2436">
            <v>474.48423059055909</v>
          </cell>
          <cell r="AA2436">
            <v>553.64797641531254</v>
          </cell>
          <cell r="AB2436">
            <v>593.8960141369422</v>
          </cell>
          <cell r="AC2436">
            <v>694.10832664679197</v>
          </cell>
          <cell r="AD2436">
            <v>40.721767248714912</v>
          </cell>
          <cell r="AE2436">
            <v>55.867331488332788</v>
          </cell>
          <cell r="AF2436">
            <v>55.07252064299346</v>
          </cell>
          <cell r="AG2436">
            <v>60.916054204593401</v>
          </cell>
          <cell r="AH2436">
            <v>49.605840378767063</v>
          </cell>
        </row>
        <row r="2437">
          <cell r="B2437">
            <v>2394</v>
          </cell>
          <cell r="C2437" t="str">
            <v>ND</v>
          </cell>
          <cell r="D2437" t="str">
            <v>Cooperative</v>
          </cell>
          <cell r="E2437">
            <v>1.0294954945977149E-2</v>
          </cell>
          <cell r="F2437">
            <v>1</v>
          </cell>
          <cell r="G2437">
            <v>19370.960400546199</v>
          </cell>
          <cell r="H2437">
            <v>19370.960400546199</v>
          </cell>
          <cell r="I2437">
            <v>11.608880937499999</v>
          </cell>
          <cell r="J2437">
            <v>3447</v>
          </cell>
          <cell r="K2437">
            <v>42558</v>
          </cell>
          <cell r="L2437">
            <v>2197</v>
          </cell>
          <cell r="M2437">
            <v>7.3803831546683352E-2</v>
          </cell>
          <cell r="N2437">
            <v>7.3803831546683352E-2</v>
          </cell>
          <cell r="O2437">
            <v>10026.598459966035</v>
          </cell>
          <cell r="P2437">
            <v>30136.575364588614</v>
          </cell>
          <cell r="Q2437">
            <v>46372.138493270402</v>
          </cell>
          <cell r="R2437">
            <v>61949.449277065149</v>
          </cell>
          <cell r="S2437">
            <v>131157.03841550706</v>
          </cell>
          <cell r="T2437">
            <v>1497.3098727257222</v>
          </cell>
          <cell r="U2437">
            <v>1477.4290248600309</v>
          </cell>
          <cell r="V2437">
            <v>1542.1274000882042</v>
          </cell>
          <cell r="W2437">
            <v>1631.8599667617573</v>
          </cell>
          <cell r="X2437">
            <v>1824.5457023984659</v>
          </cell>
          <cell r="Y2437">
            <v>510.3604084614862</v>
          </cell>
          <cell r="Z2437">
            <v>474.48423059055909</v>
          </cell>
          <cell r="AA2437">
            <v>553.64797641531254</v>
          </cell>
          <cell r="AB2437">
            <v>593.8960141369422</v>
          </cell>
          <cell r="AC2437">
            <v>694.10832664679197</v>
          </cell>
          <cell r="AD2437">
            <v>40.721767248714912</v>
          </cell>
          <cell r="AE2437">
            <v>55.867331488332788</v>
          </cell>
          <cell r="AF2437">
            <v>55.07252064299346</v>
          </cell>
          <cell r="AG2437">
            <v>60.916054204593401</v>
          </cell>
          <cell r="AH2437">
            <v>49.605840378767063</v>
          </cell>
        </row>
        <row r="2438">
          <cell r="B2438">
            <v>2985</v>
          </cell>
          <cell r="C2438" t="str">
            <v>ND</v>
          </cell>
          <cell r="D2438" t="str">
            <v>Cooperative</v>
          </cell>
          <cell r="E2438">
            <v>1.0294954945977149E-2</v>
          </cell>
          <cell r="F2438">
            <v>1</v>
          </cell>
          <cell r="G2438">
            <v>12425.380765297885</v>
          </cell>
          <cell r="H2438">
            <v>12425.380765297885</v>
          </cell>
          <cell r="I2438">
            <v>11.608880937499999</v>
          </cell>
          <cell r="J2438">
            <v>24313.5</v>
          </cell>
          <cell r="K2438">
            <v>230876</v>
          </cell>
          <cell r="L2438">
            <v>18581</v>
          </cell>
          <cell r="M2438">
            <v>9.4098323773816897E-2</v>
          </cell>
          <cell r="N2438">
            <v>9.4098323773816897E-2</v>
          </cell>
          <cell r="O2438">
            <v>10026.598459966035</v>
          </cell>
          <cell r="P2438">
            <v>30136.575364588614</v>
          </cell>
          <cell r="Q2438">
            <v>46372.138493270402</v>
          </cell>
          <cell r="R2438">
            <v>61949.449277065149</v>
          </cell>
          <cell r="S2438">
            <v>131157.03841550706</v>
          </cell>
          <cell r="T2438">
            <v>1497.3098727257222</v>
          </cell>
          <cell r="U2438">
            <v>1477.4290248600309</v>
          </cell>
          <cell r="V2438">
            <v>1542.1274000882042</v>
          </cell>
          <cell r="W2438">
            <v>1631.8599667617573</v>
          </cell>
          <cell r="X2438">
            <v>1824.5457023984659</v>
          </cell>
          <cell r="Y2438">
            <v>510.3604084614862</v>
          </cell>
          <cell r="Z2438">
            <v>474.48423059055909</v>
          </cell>
          <cell r="AA2438">
            <v>553.64797641531254</v>
          </cell>
          <cell r="AB2438">
            <v>593.8960141369422</v>
          </cell>
          <cell r="AC2438">
            <v>694.10832664679197</v>
          </cell>
          <cell r="AD2438">
            <v>40.721767248714912</v>
          </cell>
          <cell r="AE2438">
            <v>55.867331488332788</v>
          </cell>
          <cell r="AF2438">
            <v>55.07252064299346</v>
          </cell>
          <cell r="AG2438">
            <v>60.916054204593401</v>
          </cell>
          <cell r="AH2438">
            <v>49.605840378767063</v>
          </cell>
        </row>
        <row r="2439">
          <cell r="B2439">
            <v>24949</v>
          </cell>
          <cell r="C2439" t="str">
            <v>ND</v>
          </cell>
          <cell r="D2439" t="str">
            <v>Cooperative</v>
          </cell>
          <cell r="E2439">
            <v>0.20920998712094599</v>
          </cell>
          <cell r="F2439">
            <v>1</v>
          </cell>
          <cell r="G2439">
            <v>12948.432564835306</v>
          </cell>
          <cell r="H2439">
            <v>12948.432564835306</v>
          </cell>
          <cell r="I2439">
            <v>11.608880937499999</v>
          </cell>
          <cell r="J2439">
            <v>70787</v>
          </cell>
          <cell r="K2439">
            <v>602633</v>
          </cell>
          <cell r="L2439">
            <v>46541</v>
          </cell>
          <cell r="M2439">
            <v>0.1067043007393451</v>
          </cell>
          <cell r="N2439">
            <v>0.1067043007393451</v>
          </cell>
          <cell r="O2439">
            <v>10026.598459966035</v>
          </cell>
          <cell r="P2439">
            <v>30136.575364588614</v>
          </cell>
          <cell r="Q2439">
            <v>46372.138493270402</v>
          </cell>
          <cell r="R2439">
            <v>61949.449277065149</v>
          </cell>
          <cell r="S2439">
            <v>131157.03841550706</v>
          </cell>
          <cell r="T2439">
            <v>1497.3098727257222</v>
          </cell>
          <cell r="U2439">
            <v>1477.4290248600309</v>
          </cell>
          <cell r="V2439">
            <v>1542.1274000882042</v>
          </cell>
          <cell r="W2439">
            <v>1631.8599667617573</v>
          </cell>
          <cell r="X2439">
            <v>1824.5457023984659</v>
          </cell>
          <cell r="Y2439">
            <v>510.3604084614862</v>
          </cell>
          <cell r="Z2439">
            <v>474.48423059055909</v>
          </cell>
          <cell r="AA2439">
            <v>553.64797641531254</v>
          </cell>
          <cell r="AB2439">
            <v>593.8960141369422</v>
          </cell>
          <cell r="AC2439">
            <v>694.10832664679197</v>
          </cell>
          <cell r="AD2439">
            <v>40.721767248714912</v>
          </cell>
          <cell r="AE2439">
            <v>55.867331488332788</v>
          </cell>
          <cell r="AF2439">
            <v>55.07252064299346</v>
          </cell>
          <cell r="AG2439">
            <v>60.916054204593401</v>
          </cell>
          <cell r="AH2439">
            <v>49.605840378767063</v>
          </cell>
        </row>
        <row r="2440">
          <cell r="B2440">
            <v>3138</v>
          </cell>
          <cell r="C2440" t="str">
            <v>ND</v>
          </cell>
          <cell r="D2440" t="str">
            <v>Cooperative</v>
          </cell>
          <cell r="E2440">
            <v>1.0294954945977149E-2</v>
          </cell>
          <cell r="F2440">
            <v>0</v>
          </cell>
          <cell r="G2440">
            <v>0</v>
          </cell>
          <cell r="H2440">
            <v>10223.874339964559</v>
          </cell>
          <cell r="I2440">
            <v>11.608880937499999</v>
          </cell>
          <cell r="J2440">
            <v>0</v>
          </cell>
          <cell r="K2440">
            <v>0</v>
          </cell>
          <cell r="L2440">
            <v>0</v>
          </cell>
          <cell r="M2440">
            <v>0</v>
          </cell>
          <cell r="N2440">
            <v>5.4038271708427343E-2</v>
          </cell>
          <cell r="O2440">
            <v>10026.598459966035</v>
          </cell>
          <cell r="P2440">
            <v>30136.575364588614</v>
          </cell>
          <cell r="Q2440">
            <v>46372.138493270402</v>
          </cell>
          <cell r="R2440">
            <v>61949.449277065149</v>
          </cell>
          <cell r="S2440">
            <v>131157.03841550706</v>
          </cell>
          <cell r="T2440">
            <v>1497.3098727257222</v>
          </cell>
          <cell r="U2440">
            <v>1477.4290248600309</v>
          </cell>
          <cell r="V2440">
            <v>1542.1274000882042</v>
          </cell>
          <cell r="W2440">
            <v>1631.8599667617573</v>
          </cell>
          <cell r="X2440">
            <v>1824.5457023984659</v>
          </cell>
          <cell r="Y2440">
            <v>510.3604084614862</v>
          </cell>
          <cell r="Z2440">
            <v>474.48423059055909</v>
          </cell>
          <cell r="AA2440">
            <v>553.64797641531254</v>
          </cell>
          <cell r="AB2440">
            <v>593.8960141369422</v>
          </cell>
          <cell r="AC2440">
            <v>694.10832664679197</v>
          </cell>
          <cell r="AD2440">
            <v>40.721767248714912</v>
          </cell>
          <cell r="AE2440">
            <v>55.867331488332788</v>
          </cell>
          <cell r="AF2440">
            <v>55.07252064299346</v>
          </cell>
          <cell r="AG2440">
            <v>60.916054204593401</v>
          </cell>
          <cell r="AH2440">
            <v>49.605840378767063</v>
          </cell>
        </row>
        <row r="2441">
          <cell r="B2441">
            <v>3279</v>
          </cell>
          <cell r="C2441" t="str">
            <v>ND</v>
          </cell>
          <cell r="D2441" t="str">
            <v>Cooperative</v>
          </cell>
          <cell r="E2441">
            <v>1.0294954945977149E-2</v>
          </cell>
          <cell r="F2441">
            <v>0</v>
          </cell>
          <cell r="G2441">
            <v>0</v>
          </cell>
          <cell r="H2441">
            <v>10223.874339964559</v>
          </cell>
          <cell r="I2441">
            <v>11.608880937499999</v>
          </cell>
          <cell r="J2441">
            <v>0</v>
          </cell>
          <cell r="K2441">
            <v>0</v>
          </cell>
          <cell r="L2441">
            <v>0</v>
          </cell>
          <cell r="M2441">
            <v>0</v>
          </cell>
          <cell r="N2441">
            <v>5.4038271708427343E-2</v>
          </cell>
          <cell r="O2441">
            <v>10026.598459966035</v>
          </cell>
          <cell r="P2441">
            <v>30136.575364588614</v>
          </cell>
          <cell r="Q2441">
            <v>46372.138493270402</v>
          </cell>
          <cell r="R2441">
            <v>61949.449277065149</v>
          </cell>
          <cell r="S2441">
            <v>131157.03841550706</v>
          </cell>
          <cell r="T2441">
            <v>1497.3098727257222</v>
          </cell>
          <cell r="U2441">
            <v>1477.4290248600309</v>
          </cell>
          <cell r="V2441">
            <v>1542.1274000882042</v>
          </cell>
          <cell r="W2441">
            <v>1631.8599667617573</v>
          </cell>
          <cell r="X2441">
            <v>1824.5457023984659</v>
          </cell>
          <cell r="Y2441">
            <v>510.3604084614862</v>
          </cell>
          <cell r="Z2441">
            <v>474.48423059055909</v>
          </cell>
          <cell r="AA2441">
            <v>553.64797641531254</v>
          </cell>
          <cell r="AB2441">
            <v>593.8960141369422</v>
          </cell>
          <cell r="AC2441">
            <v>694.10832664679197</v>
          </cell>
          <cell r="AD2441">
            <v>40.721767248714912</v>
          </cell>
          <cell r="AE2441">
            <v>55.867331488332788</v>
          </cell>
          <cell r="AF2441">
            <v>55.07252064299346</v>
          </cell>
          <cell r="AG2441">
            <v>60.916054204593401</v>
          </cell>
          <cell r="AH2441">
            <v>49.605840378767063</v>
          </cell>
        </row>
        <row r="2442">
          <cell r="B2442">
            <v>4717</v>
          </cell>
          <cell r="C2442" t="str">
            <v>ND</v>
          </cell>
          <cell r="D2442" t="str">
            <v>Cooperative</v>
          </cell>
          <cell r="E2442">
            <v>1.0294954945977149E-2</v>
          </cell>
          <cell r="F2442">
            <v>1</v>
          </cell>
          <cell r="G2442">
            <v>22778.701862231061</v>
          </cell>
          <cell r="H2442">
            <v>22778.701862231061</v>
          </cell>
          <cell r="I2442">
            <v>11.608880937499999</v>
          </cell>
          <cell r="J2442">
            <v>13478.1</v>
          </cell>
          <cell r="K2442">
            <v>125989</v>
          </cell>
          <cell r="L2442">
            <v>5531</v>
          </cell>
          <cell r="M2442">
            <v>0.10086273686128353</v>
          </cell>
          <cell r="N2442">
            <v>0.10086273686128353</v>
          </cell>
          <cell r="O2442">
            <v>10026.598459966035</v>
          </cell>
          <cell r="P2442">
            <v>30136.575364588614</v>
          </cell>
          <cell r="Q2442">
            <v>46372.138493270402</v>
          </cell>
          <cell r="R2442">
            <v>61949.449277065149</v>
          </cell>
          <cell r="S2442">
            <v>131157.03841550706</v>
          </cell>
          <cell r="T2442">
            <v>1497.3098727257222</v>
          </cell>
          <cell r="U2442">
            <v>1477.4290248600309</v>
          </cell>
          <cell r="V2442">
            <v>1542.1274000882042</v>
          </cell>
          <cell r="W2442">
            <v>1631.8599667617573</v>
          </cell>
          <cell r="X2442">
            <v>1824.5457023984659</v>
          </cell>
          <cell r="Y2442">
            <v>510.3604084614862</v>
          </cell>
          <cell r="Z2442">
            <v>474.48423059055909</v>
          </cell>
          <cell r="AA2442">
            <v>553.64797641531254</v>
          </cell>
          <cell r="AB2442">
            <v>593.8960141369422</v>
          </cell>
          <cell r="AC2442">
            <v>694.10832664679197</v>
          </cell>
          <cell r="AD2442">
            <v>40.721767248714912</v>
          </cell>
          <cell r="AE2442">
            <v>55.867331488332788</v>
          </cell>
          <cell r="AF2442">
            <v>55.07252064299346</v>
          </cell>
          <cell r="AG2442">
            <v>60.916054204593401</v>
          </cell>
          <cell r="AH2442">
            <v>49.605840378767063</v>
          </cell>
        </row>
        <row r="2443">
          <cell r="B2443">
            <v>7318</v>
          </cell>
          <cell r="C2443" t="str">
            <v>ND</v>
          </cell>
          <cell r="D2443" t="str">
            <v>Cooperative</v>
          </cell>
          <cell r="E2443">
            <v>1.0294954945977149E-2</v>
          </cell>
          <cell r="F2443">
            <v>0</v>
          </cell>
          <cell r="G2443">
            <v>0</v>
          </cell>
          <cell r="H2443">
            <v>10223.874339964559</v>
          </cell>
          <cell r="I2443">
            <v>11.608880937499999</v>
          </cell>
          <cell r="J2443">
            <v>0</v>
          </cell>
          <cell r="K2443">
            <v>0</v>
          </cell>
          <cell r="L2443">
            <v>0</v>
          </cell>
          <cell r="M2443">
            <v>0</v>
          </cell>
          <cell r="N2443">
            <v>5.4038271708427343E-2</v>
          </cell>
          <cell r="O2443">
            <v>10026.598459966035</v>
          </cell>
          <cell r="P2443">
            <v>30136.575364588614</v>
          </cell>
          <cell r="Q2443">
            <v>46372.138493270402</v>
          </cell>
          <cell r="R2443">
            <v>61949.449277065149</v>
          </cell>
          <cell r="S2443">
            <v>131157.03841550706</v>
          </cell>
          <cell r="T2443">
            <v>1497.3098727257222</v>
          </cell>
          <cell r="U2443">
            <v>1477.4290248600309</v>
          </cell>
          <cell r="V2443">
            <v>1542.1274000882042</v>
          </cell>
          <cell r="W2443">
            <v>1631.8599667617573</v>
          </cell>
          <cell r="X2443">
            <v>1824.5457023984659</v>
          </cell>
          <cell r="Y2443">
            <v>510.3604084614862</v>
          </cell>
          <cell r="Z2443">
            <v>474.48423059055909</v>
          </cell>
          <cell r="AA2443">
            <v>553.64797641531254</v>
          </cell>
          <cell r="AB2443">
            <v>593.8960141369422</v>
          </cell>
          <cell r="AC2443">
            <v>694.10832664679197</v>
          </cell>
          <cell r="AD2443">
            <v>40.721767248714912</v>
          </cell>
          <cell r="AE2443">
            <v>55.867331488332788</v>
          </cell>
          <cell r="AF2443">
            <v>55.07252064299346</v>
          </cell>
          <cell r="AG2443">
            <v>60.916054204593401</v>
          </cell>
          <cell r="AH2443">
            <v>49.605840378767063</v>
          </cell>
        </row>
        <row r="2444">
          <cell r="B2444">
            <v>10153</v>
          </cell>
          <cell r="C2444" t="str">
            <v>ND</v>
          </cell>
          <cell r="D2444" t="str">
            <v>Cooperative</v>
          </cell>
          <cell r="E2444">
            <v>1.0294954945977149E-2</v>
          </cell>
          <cell r="F2444">
            <v>0</v>
          </cell>
          <cell r="G2444">
            <v>0</v>
          </cell>
          <cell r="H2444">
            <v>10223.874339964559</v>
          </cell>
          <cell r="I2444">
            <v>11.608880937499999</v>
          </cell>
          <cell r="J2444">
            <v>0</v>
          </cell>
          <cell r="K2444">
            <v>0</v>
          </cell>
          <cell r="L2444">
            <v>0</v>
          </cell>
          <cell r="M2444">
            <v>0</v>
          </cell>
          <cell r="N2444">
            <v>5.4038271708427343E-2</v>
          </cell>
          <cell r="O2444">
            <v>10026.598459966035</v>
          </cell>
          <cell r="P2444">
            <v>30136.575364588614</v>
          </cell>
          <cell r="Q2444">
            <v>46372.138493270402</v>
          </cell>
          <cell r="R2444">
            <v>61949.449277065149</v>
          </cell>
          <cell r="S2444">
            <v>131157.03841550706</v>
          </cell>
          <cell r="T2444">
            <v>1497.3098727257222</v>
          </cell>
          <cell r="U2444">
            <v>1477.4290248600309</v>
          </cell>
          <cell r="V2444">
            <v>1542.1274000882042</v>
          </cell>
          <cell r="W2444">
            <v>1631.8599667617573</v>
          </cell>
          <cell r="X2444">
            <v>1824.5457023984659</v>
          </cell>
          <cell r="Y2444">
            <v>510.3604084614862</v>
          </cell>
          <cell r="Z2444">
            <v>474.48423059055909</v>
          </cell>
          <cell r="AA2444">
            <v>553.64797641531254</v>
          </cell>
          <cell r="AB2444">
            <v>593.8960141369422</v>
          </cell>
          <cell r="AC2444">
            <v>694.10832664679197</v>
          </cell>
          <cell r="AD2444">
            <v>40.721767248714912</v>
          </cell>
          <cell r="AE2444">
            <v>55.867331488332788</v>
          </cell>
          <cell r="AF2444">
            <v>55.07252064299346</v>
          </cell>
          <cell r="AG2444">
            <v>60.916054204593401</v>
          </cell>
          <cell r="AH2444">
            <v>49.605840378767063</v>
          </cell>
        </row>
        <row r="2445">
          <cell r="B2445">
            <v>12087</v>
          </cell>
          <cell r="C2445" t="str">
            <v>ND</v>
          </cell>
          <cell r="D2445" t="str">
            <v>Cooperative</v>
          </cell>
          <cell r="E2445">
            <v>1.0294954945977149E-2</v>
          </cell>
          <cell r="F2445">
            <v>1</v>
          </cell>
          <cell r="G2445">
            <v>20334.150018846587</v>
          </cell>
          <cell r="H2445">
            <v>20334.150018846587</v>
          </cell>
          <cell r="I2445">
            <v>11.608880937499999</v>
          </cell>
          <cell r="J2445">
            <v>8380.2999999999993</v>
          </cell>
          <cell r="K2445">
            <v>107893</v>
          </cell>
          <cell r="L2445">
            <v>5306</v>
          </cell>
          <cell r="M2445">
            <v>7.0821455821485163E-2</v>
          </cell>
          <cell r="N2445">
            <v>7.0821455821485163E-2</v>
          </cell>
          <cell r="O2445">
            <v>10026.598459966035</v>
          </cell>
          <cell r="P2445">
            <v>30136.575364588614</v>
          </cell>
          <cell r="Q2445">
            <v>46372.138493270402</v>
          </cell>
          <cell r="R2445">
            <v>61949.449277065149</v>
          </cell>
          <cell r="S2445">
            <v>131157.03841550706</v>
          </cell>
          <cell r="T2445">
            <v>1497.3098727257222</v>
          </cell>
          <cell r="U2445">
            <v>1477.4290248600309</v>
          </cell>
          <cell r="V2445">
            <v>1542.1274000882042</v>
          </cell>
          <cell r="W2445">
            <v>1631.8599667617573</v>
          </cell>
          <cell r="X2445">
            <v>1824.5457023984659</v>
          </cell>
          <cell r="Y2445">
            <v>510.3604084614862</v>
          </cell>
          <cell r="Z2445">
            <v>474.48423059055909</v>
          </cell>
          <cell r="AA2445">
            <v>553.64797641531254</v>
          </cell>
          <cell r="AB2445">
            <v>593.8960141369422</v>
          </cell>
          <cell r="AC2445">
            <v>694.10832664679197</v>
          </cell>
          <cell r="AD2445">
            <v>40.721767248714912</v>
          </cell>
          <cell r="AE2445">
            <v>55.867331488332788</v>
          </cell>
          <cell r="AF2445">
            <v>55.07252064299346</v>
          </cell>
          <cell r="AG2445">
            <v>60.916054204593401</v>
          </cell>
          <cell r="AH2445">
            <v>49.605840378767063</v>
          </cell>
        </row>
        <row r="2446">
          <cell r="B2446">
            <v>12090</v>
          </cell>
          <cell r="C2446" t="str">
            <v>ND</v>
          </cell>
          <cell r="D2446" t="str">
            <v>Cooperative</v>
          </cell>
          <cell r="E2446">
            <v>1.0294954945977149E-2</v>
          </cell>
          <cell r="F2446">
            <v>1</v>
          </cell>
          <cell r="G2446">
            <v>15172.558922558923</v>
          </cell>
          <cell r="H2446">
            <v>15172.558922558923</v>
          </cell>
          <cell r="I2446">
            <v>11.608880937499999</v>
          </cell>
          <cell r="J2446">
            <v>7153</v>
          </cell>
          <cell r="K2446">
            <v>54075</v>
          </cell>
          <cell r="L2446">
            <v>3564</v>
          </cell>
          <cell r="M2446">
            <v>0.1230977601491447</v>
          </cell>
          <cell r="N2446">
            <v>0.1230977601491447</v>
          </cell>
          <cell r="O2446">
            <v>10026.598459966035</v>
          </cell>
          <cell r="P2446">
            <v>30136.575364588614</v>
          </cell>
          <cell r="Q2446">
            <v>46372.138493270402</v>
          </cell>
          <cell r="R2446">
            <v>61949.449277065149</v>
          </cell>
          <cell r="S2446">
            <v>131157.03841550706</v>
          </cell>
          <cell r="T2446">
            <v>1497.3098727257222</v>
          </cell>
          <cell r="U2446">
            <v>1477.4290248600309</v>
          </cell>
          <cell r="V2446">
            <v>1542.1274000882042</v>
          </cell>
          <cell r="W2446">
            <v>1631.8599667617573</v>
          </cell>
          <cell r="X2446">
            <v>1824.5457023984659</v>
          </cell>
          <cell r="Y2446">
            <v>510.3604084614862</v>
          </cell>
          <cell r="Z2446">
            <v>474.48423059055909</v>
          </cell>
          <cell r="AA2446">
            <v>553.64797641531254</v>
          </cell>
          <cell r="AB2446">
            <v>593.8960141369422</v>
          </cell>
          <cell r="AC2446">
            <v>694.10832664679197</v>
          </cell>
          <cell r="AD2446">
            <v>40.721767248714912</v>
          </cell>
          <cell r="AE2446">
            <v>55.867331488332788</v>
          </cell>
          <cell r="AF2446">
            <v>55.07252064299346</v>
          </cell>
          <cell r="AG2446">
            <v>60.916054204593401</v>
          </cell>
          <cell r="AH2446">
            <v>49.605840378767063</v>
          </cell>
        </row>
        <row r="2447">
          <cell r="B2447">
            <v>12658</v>
          </cell>
          <cell r="C2447" t="str">
            <v>ND</v>
          </cell>
          <cell r="D2447" t="str">
            <v>Cooperative</v>
          </cell>
          <cell r="E2447">
            <v>1.0294954945977149E-2</v>
          </cell>
          <cell r="F2447">
            <v>0</v>
          </cell>
          <cell r="G2447">
            <v>0</v>
          </cell>
          <cell r="H2447">
            <v>10223.874339964559</v>
          </cell>
          <cell r="I2447">
            <v>11.608880937499999</v>
          </cell>
          <cell r="J2447">
            <v>0</v>
          </cell>
          <cell r="K2447">
            <v>0</v>
          </cell>
          <cell r="L2447">
            <v>0</v>
          </cell>
          <cell r="M2447">
            <v>0</v>
          </cell>
          <cell r="N2447">
            <v>5.4038271708427343E-2</v>
          </cell>
          <cell r="O2447">
            <v>10026.598459966035</v>
          </cell>
          <cell r="P2447">
            <v>30136.575364588614</v>
          </cell>
          <cell r="Q2447">
            <v>46372.138493270402</v>
          </cell>
          <cell r="R2447">
            <v>61949.449277065149</v>
          </cell>
          <cell r="S2447">
            <v>131157.03841550706</v>
          </cell>
          <cell r="T2447">
            <v>1497.3098727257222</v>
          </cell>
          <cell r="U2447">
            <v>1477.4290248600309</v>
          </cell>
          <cell r="V2447">
            <v>1542.1274000882042</v>
          </cell>
          <cell r="W2447">
            <v>1631.8599667617573</v>
          </cell>
          <cell r="X2447">
            <v>1824.5457023984659</v>
          </cell>
          <cell r="Y2447">
            <v>510.3604084614862</v>
          </cell>
          <cell r="Z2447">
            <v>474.48423059055909</v>
          </cell>
          <cell r="AA2447">
            <v>553.64797641531254</v>
          </cell>
          <cell r="AB2447">
            <v>593.8960141369422</v>
          </cell>
          <cell r="AC2447">
            <v>694.10832664679197</v>
          </cell>
          <cell r="AD2447">
            <v>40.721767248714912</v>
          </cell>
          <cell r="AE2447">
            <v>55.867331488332788</v>
          </cell>
          <cell r="AF2447">
            <v>55.07252064299346</v>
          </cell>
          <cell r="AG2447">
            <v>60.916054204593401</v>
          </cell>
          <cell r="AH2447">
            <v>49.605840378767063</v>
          </cell>
        </row>
        <row r="2448">
          <cell r="B2448">
            <v>12899</v>
          </cell>
          <cell r="C2448" t="str">
            <v>ND</v>
          </cell>
          <cell r="D2448" t="str">
            <v>Cooperative</v>
          </cell>
          <cell r="E2448">
            <v>1.0294954945977149E-2</v>
          </cell>
          <cell r="F2448">
            <v>0</v>
          </cell>
          <cell r="G2448">
            <v>0</v>
          </cell>
          <cell r="H2448">
            <v>10223.874339964559</v>
          </cell>
          <cell r="I2448">
            <v>11.608880937499999</v>
          </cell>
          <cell r="J2448">
            <v>0</v>
          </cell>
          <cell r="K2448">
            <v>0</v>
          </cell>
          <cell r="L2448">
            <v>0</v>
          </cell>
          <cell r="M2448">
            <v>0</v>
          </cell>
          <cell r="N2448">
            <v>5.4038271708427343E-2</v>
          </cell>
          <cell r="O2448">
            <v>10026.598459966035</v>
          </cell>
          <cell r="P2448">
            <v>30136.575364588614</v>
          </cell>
          <cell r="Q2448">
            <v>46372.138493270402</v>
          </cell>
          <cell r="R2448">
            <v>61949.449277065149</v>
          </cell>
          <cell r="S2448">
            <v>131157.03841550706</v>
          </cell>
          <cell r="T2448">
            <v>1497.3098727257222</v>
          </cell>
          <cell r="U2448">
            <v>1477.4290248600309</v>
          </cell>
          <cell r="V2448">
            <v>1542.1274000882042</v>
          </cell>
          <cell r="W2448">
            <v>1631.8599667617573</v>
          </cell>
          <cell r="X2448">
            <v>1824.5457023984659</v>
          </cell>
          <cell r="Y2448">
            <v>510.3604084614862</v>
          </cell>
          <cell r="Z2448">
            <v>474.48423059055909</v>
          </cell>
          <cell r="AA2448">
            <v>553.64797641531254</v>
          </cell>
          <cell r="AB2448">
            <v>593.8960141369422</v>
          </cell>
          <cell r="AC2448">
            <v>694.10832664679197</v>
          </cell>
          <cell r="AD2448">
            <v>40.721767248714912</v>
          </cell>
          <cell r="AE2448">
            <v>55.867331488332788</v>
          </cell>
          <cell r="AF2448">
            <v>55.07252064299346</v>
          </cell>
          <cell r="AG2448">
            <v>60.916054204593401</v>
          </cell>
          <cell r="AH2448">
            <v>49.605840378767063</v>
          </cell>
        </row>
        <row r="2449">
          <cell r="B2449">
            <v>20413</v>
          </cell>
          <cell r="C2449" t="str">
            <v>ND</v>
          </cell>
          <cell r="D2449" t="str">
            <v>Cooperative</v>
          </cell>
          <cell r="E2449">
            <v>1.0294954945977149E-2</v>
          </cell>
          <cell r="F2449">
            <v>1</v>
          </cell>
          <cell r="G2449">
            <v>15739.30608365019</v>
          </cell>
          <cell r="H2449">
            <v>15739.30608365019</v>
          </cell>
          <cell r="I2449">
            <v>11.608880937499999</v>
          </cell>
          <cell r="J2449">
            <v>13168.3</v>
          </cell>
          <cell r="K2449">
            <v>198693</v>
          </cell>
          <cell r="L2449">
            <v>12624</v>
          </cell>
          <cell r="M2449">
            <v>5.7423733319945845E-2</v>
          </cell>
          <cell r="N2449">
            <v>5.7423733319945845E-2</v>
          </cell>
          <cell r="O2449">
            <v>10026.598459966035</v>
          </cell>
          <cell r="P2449">
            <v>30136.575364588614</v>
          </cell>
          <cell r="Q2449">
            <v>46372.138493270402</v>
          </cell>
          <cell r="R2449">
            <v>61949.449277065149</v>
          </cell>
          <cell r="S2449">
            <v>131157.03841550706</v>
          </cell>
          <cell r="T2449">
            <v>1497.3098727257222</v>
          </cell>
          <cell r="U2449">
            <v>1477.4290248600309</v>
          </cell>
          <cell r="V2449">
            <v>1542.1274000882042</v>
          </cell>
          <cell r="W2449">
            <v>1631.8599667617573</v>
          </cell>
          <cell r="X2449">
            <v>1824.5457023984659</v>
          </cell>
          <cell r="Y2449">
            <v>510.3604084614862</v>
          </cell>
          <cell r="Z2449">
            <v>474.48423059055909</v>
          </cell>
          <cell r="AA2449">
            <v>553.64797641531254</v>
          </cell>
          <cell r="AB2449">
            <v>593.8960141369422</v>
          </cell>
          <cell r="AC2449">
            <v>694.10832664679197</v>
          </cell>
          <cell r="AD2449">
            <v>40.721767248714912</v>
          </cell>
          <cell r="AE2449">
            <v>55.867331488332788</v>
          </cell>
          <cell r="AF2449">
            <v>55.07252064299346</v>
          </cell>
          <cell r="AG2449">
            <v>60.916054204593401</v>
          </cell>
          <cell r="AH2449">
            <v>49.605840378767063</v>
          </cell>
        </row>
        <row r="2450">
          <cell r="B2450">
            <v>12301</v>
          </cell>
          <cell r="C2450" t="str">
            <v>ND</v>
          </cell>
          <cell r="D2450" t="str">
            <v>Cooperative</v>
          </cell>
          <cell r="E2450">
            <v>1.0294954945977149E-2</v>
          </cell>
          <cell r="F2450">
            <v>1</v>
          </cell>
          <cell r="G2450">
            <v>19595.535490343616</v>
          </cell>
          <cell r="H2450">
            <v>19595.535490343616</v>
          </cell>
          <cell r="I2450">
            <v>11.608880937499999</v>
          </cell>
          <cell r="J2450">
            <v>45911</v>
          </cell>
          <cell r="K2450">
            <v>390637</v>
          </cell>
          <cell r="L2450">
            <v>19935</v>
          </cell>
          <cell r="M2450">
            <v>0.11041945207988811</v>
          </cell>
          <cell r="N2450">
            <v>0.11041945207988811</v>
          </cell>
          <cell r="O2450">
            <v>10026.598459966035</v>
          </cell>
          <cell r="P2450">
            <v>30136.575364588614</v>
          </cell>
          <cell r="Q2450">
            <v>46372.138493270402</v>
          </cell>
          <cell r="R2450">
            <v>61949.449277065149</v>
          </cell>
          <cell r="S2450">
            <v>131157.03841550706</v>
          </cell>
          <cell r="T2450">
            <v>1497.3098727257222</v>
          </cell>
          <cell r="U2450">
            <v>1477.4290248600309</v>
          </cell>
          <cell r="V2450">
            <v>1542.1274000882042</v>
          </cell>
          <cell r="W2450">
            <v>1631.8599667617573</v>
          </cell>
          <cell r="X2450">
            <v>1824.5457023984659</v>
          </cell>
          <cell r="Y2450">
            <v>510.3604084614862</v>
          </cell>
          <cell r="Z2450">
            <v>474.48423059055909</v>
          </cell>
          <cell r="AA2450">
            <v>553.64797641531254</v>
          </cell>
          <cell r="AB2450">
            <v>593.8960141369422</v>
          </cell>
          <cell r="AC2450">
            <v>694.10832664679197</v>
          </cell>
          <cell r="AD2450">
            <v>40.721767248714912</v>
          </cell>
          <cell r="AE2450">
            <v>55.867331488332788</v>
          </cell>
          <cell r="AF2450">
            <v>55.07252064299346</v>
          </cell>
          <cell r="AG2450">
            <v>60.916054204593401</v>
          </cell>
          <cell r="AH2450">
            <v>49.605840378767063</v>
          </cell>
        </row>
        <row r="2451">
          <cell r="B2451">
            <v>13694</v>
          </cell>
          <cell r="C2451" t="str">
            <v>ND</v>
          </cell>
          <cell r="D2451" t="str">
            <v>Cooperative</v>
          </cell>
          <cell r="E2451">
            <v>1.0294954945977149E-2</v>
          </cell>
          <cell r="F2451">
            <v>1</v>
          </cell>
          <cell r="G2451">
            <v>22950.417362270451</v>
          </cell>
          <cell r="H2451">
            <v>22950.417362270451</v>
          </cell>
          <cell r="I2451">
            <v>11.608880937499999</v>
          </cell>
          <cell r="J2451">
            <v>13326.7</v>
          </cell>
          <cell r="K2451">
            <v>137473</v>
          </cell>
          <cell r="L2451">
            <v>5990</v>
          </cell>
          <cell r="M2451">
            <v>9.0870597413401172E-2</v>
          </cell>
          <cell r="N2451">
            <v>9.0870597413401172E-2</v>
          </cell>
          <cell r="O2451">
            <v>10026.598459966035</v>
          </cell>
          <cell r="P2451">
            <v>30136.575364588614</v>
          </cell>
          <cell r="Q2451">
            <v>46372.138493270402</v>
          </cell>
          <cell r="R2451">
            <v>61949.449277065149</v>
          </cell>
          <cell r="S2451">
            <v>131157.03841550706</v>
          </cell>
          <cell r="T2451">
            <v>1497.3098727257222</v>
          </cell>
          <cell r="U2451">
            <v>1477.4290248600309</v>
          </cell>
          <cell r="V2451">
            <v>1542.1274000882042</v>
          </cell>
          <cell r="W2451">
            <v>1631.8599667617573</v>
          </cell>
          <cell r="X2451">
            <v>1824.5457023984659</v>
          </cell>
          <cell r="Y2451">
            <v>510.3604084614862</v>
          </cell>
          <cell r="Z2451">
            <v>474.48423059055909</v>
          </cell>
          <cell r="AA2451">
            <v>553.64797641531254</v>
          </cell>
          <cell r="AB2451">
            <v>593.8960141369422</v>
          </cell>
          <cell r="AC2451">
            <v>694.10832664679197</v>
          </cell>
          <cell r="AD2451">
            <v>40.721767248714912</v>
          </cell>
          <cell r="AE2451">
            <v>55.867331488332788</v>
          </cell>
          <cell r="AF2451">
            <v>55.07252064299346</v>
          </cell>
          <cell r="AG2451">
            <v>60.916054204593401</v>
          </cell>
          <cell r="AH2451">
            <v>49.605840378767063</v>
          </cell>
        </row>
        <row r="2452">
          <cell r="B2452">
            <v>13196</v>
          </cell>
          <cell r="C2452" t="str">
            <v>ND</v>
          </cell>
          <cell r="D2452" t="str">
            <v>Cooperative</v>
          </cell>
          <cell r="E2452">
            <v>1.0294954945977149E-2</v>
          </cell>
          <cell r="F2452">
            <v>1</v>
          </cell>
          <cell r="G2452">
            <v>23614.038556599109</v>
          </cell>
          <cell r="H2452">
            <v>23614.038556599109</v>
          </cell>
          <cell r="I2452">
            <v>11.608880937499999</v>
          </cell>
          <cell r="J2452">
            <v>24363</v>
          </cell>
          <cell r="K2452">
            <v>238856</v>
          </cell>
          <cell r="L2452">
            <v>10115</v>
          </cell>
          <cell r="M2452">
            <v>9.6099382187620361E-2</v>
          </cell>
          <cell r="N2452">
            <v>9.6099382187620361E-2</v>
          </cell>
          <cell r="O2452">
            <v>10026.598459966035</v>
          </cell>
          <cell r="P2452">
            <v>30136.575364588614</v>
          </cell>
          <cell r="Q2452">
            <v>46372.138493270402</v>
          </cell>
          <cell r="R2452">
            <v>61949.449277065149</v>
          </cell>
          <cell r="S2452">
            <v>131157.03841550706</v>
          </cell>
          <cell r="T2452">
            <v>1497.3098727257222</v>
          </cell>
          <cell r="U2452">
            <v>1477.4290248600309</v>
          </cell>
          <cell r="V2452">
            <v>1542.1274000882042</v>
          </cell>
          <cell r="W2452">
            <v>1631.8599667617573</v>
          </cell>
          <cell r="X2452">
            <v>1824.5457023984659</v>
          </cell>
          <cell r="Y2452">
            <v>510.3604084614862</v>
          </cell>
          <cell r="Z2452">
            <v>474.48423059055909</v>
          </cell>
          <cell r="AA2452">
            <v>553.64797641531254</v>
          </cell>
          <cell r="AB2452">
            <v>593.8960141369422</v>
          </cell>
          <cell r="AC2452">
            <v>694.10832664679197</v>
          </cell>
          <cell r="AD2452">
            <v>40.721767248714912</v>
          </cell>
          <cell r="AE2452">
            <v>55.867331488332788</v>
          </cell>
          <cell r="AF2452">
            <v>55.07252064299346</v>
          </cell>
          <cell r="AG2452">
            <v>60.916054204593401</v>
          </cell>
          <cell r="AH2452">
            <v>49.605840378767063</v>
          </cell>
        </row>
        <row r="2453">
          <cell r="B2453">
            <v>55959</v>
          </cell>
          <cell r="C2453" t="str">
            <v>ND</v>
          </cell>
          <cell r="D2453" t="str">
            <v>Cooperative</v>
          </cell>
          <cell r="E2453">
            <v>1.0294954945977149E-2</v>
          </cell>
          <cell r="F2453">
            <v>1</v>
          </cell>
          <cell r="G2453">
            <v>14692.413162705667</v>
          </cell>
          <cell r="H2453">
            <v>14692.413162705667</v>
          </cell>
          <cell r="I2453">
            <v>11.608880937499999</v>
          </cell>
          <cell r="J2453">
            <v>16368</v>
          </cell>
          <cell r="K2453">
            <v>160735</v>
          </cell>
          <cell r="L2453">
            <v>10940</v>
          </cell>
          <cell r="M2453">
            <v>9.2350677267085582E-2</v>
          </cell>
          <cell r="N2453">
            <v>9.2350677267085582E-2</v>
          </cell>
          <cell r="O2453">
            <v>10026.598459966035</v>
          </cell>
          <cell r="P2453">
            <v>30136.575364588614</v>
          </cell>
          <cell r="Q2453">
            <v>46372.138493270402</v>
          </cell>
          <cell r="R2453">
            <v>61949.449277065149</v>
          </cell>
          <cell r="S2453">
            <v>131157.03841550706</v>
          </cell>
          <cell r="T2453">
            <v>1497.3098727257222</v>
          </cell>
          <cell r="U2453">
            <v>1477.4290248600309</v>
          </cell>
          <cell r="V2453">
            <v>1542.1274000882042</v>
          </cell>
          <cell r="W2453">
            <v>1631.8599667617573</v>
          </cell>
          <cell r="X2453">
            <v>1824.5457023984659</v>
          </cell>
          <cell r="Y2453">
            <v>510.3604084614862</v>
          </cell>
          <cell r="Z2453">
            <v>474.48423059055909</v>
          </cell>
          <cell r="AA2453">
            <v>553.64797641531254</v>
          </cell>
          <cell r="AB2453">
            <v>593.8960141369422</v>
          </cell>
          <cell r="AC2453">
            <v>694.10832664679197</v>
          </cell>
          <cell r="AD2453">
            <v>40.721767248714912</v>
          </cell>
          <cell r="AE2453">
            <v>55.867331488332788</v>
          </cell>
          <cell r="AF2453">
            <v>55.07252064299346</v>
          </cell>
          <cell r="AG2453">
            <v>60.916054204593401</v>
          </cell>
          <cell r="AH2453">
            <v>49.605840378767063</v>
          </cell>
        </row>
        <row r="2454">
          <cell r="B2454">
            <v>17261</v>
          </cell>
          <cell r="C2454" t="str">
            <v>ND</v>
          </cell>
          <cell r="D2454" t="str">
            <v>Cooperative</v>
          </cell>
          <cell r="E2454">
            <v>1.0294954945977149E-2</v>
          </cell>
          <cell r="F2454">
            <v>1</v>
          </cell>
          <cell r="G2454">
            <v>14975.663716814159</v>
          </cell>
          <cell r="H2454">
            <v>14975.663716814159</v>
          </cell>
          <cell r="I2454">
            <v>11.608880937499999</v>
          </cell>
          <cell r="J2454">
            <v>5492</v>
          </cell>
          <cell r="K2454">
            <v>47383</v>
          </cell>
          <cell r="L2454">
            <v>3164</v>
          </cell>
          <cell r="M2454">
            <v>0.10660435195249351</v>
          </cell>
          <cell r="N2454">
            <v>0.10660435195249351</v>
          </cell>
          <cell r="O2454">
            <v>10026.598459966035</v>
          </cell>
          <cell r="P2454">
            <v>30136.575364588614</v>
          </cell>
          <cell r="Q2454">
            <v>46372.138493270402</v>
          </cell>
          <cell r="R2454">
            <v>61949.449277065149</v>
          </cell>
          <cell r="S2454">
            <v>131157.03841550706</v>
          </cell>
          <cell r="T2454">
            <v>1497.3098727257222</v>
          </cell>
          <cell r="U2454">
            <v>1477.4290248600309</v>
          </cell>
          <cell r="V2454">
            <v>1542.1274000882042</v>
          </cell>
          <cell r="W2454">
            <v>1631.8599667617573</v>
          </cell>
          <cell r="X2454">
            <v>1824.5457023984659</v>
          </cell>
          <cell r="Y2454">
            <v>510.3604084614862</v>
          </cell>
          <cell r="Z2454">
            <v>474.48423059055909</v>
          </cell>
          <cell r="AA2454">
            <v>553.64797641531254</v>
          </cell>
          <cell r="AB2454">
            <v>593.8960141369422</v>
          </cell>
          <cell r="AC2454">
            <v>694.10832664679197</v>
          </cell>
          <cell r="AD2454">
            <v>40.721767248714912</v>
          </cell>
          <cell r="AE2454">
            <v>55.867331488332788</v>
          </cell>
          <cell r="AF2454">
            <v>55.07252064299346</v>
          </cell>
          <cell r="AG2454">
            <v>60.916054204593401</v>
          </cell>
          <cell r="AH2454">
            <v>49.605840378767063</v>
          </cell>
        </row>
        <row r="2455">
          <cell r="B2455">
            <v>17858</v>
          </cell>
          <cell r="C2455" t="str">
            <v>ND</v>
          </cell>
          <cell r="D2455" t="str">
            <v>Cooperative</v>
          </cell>
          <cell r="E2455">
            <v>1.0294954945977149E-2</v>
          </cell>
          <cell r="F2455">
            <v>0</v>
          </cell>
          <cell r="G2455">
            <v>0</v>
          </cell>
          <cell r="H2455">
            <v>10223.874339964559</v>
          </cell>
          <cell r="I2455">
            <v>11.608880937499999</v>
          </cell>
          <cell r="J2455">
            <v>0</v>
          </cell>
          <cell r="K2455">
            <v>0</v>
          </cell>
          <cell r="L2455">
            <v>0</v>
          </cell>
          <cell r="M2455">
            <v>0</v>
          </cell>
          <cell r="N2455">
            <v>5.4038271708427343E-2</v>
          </cell>
          <cell r="O2455">
            <v>10026.598459966035</v>
          </cell>
          <cell r="P2455">
            <v>30136.575364588614</v>
          </cell>
          <cell r="Q2455">
            <v>46372.138493270402</v>
          </cell>
          <cell r="R2455">
            <v>61949.449277065149</v>
          </cell>
          <cell r="S2455">
            <v>131157.03841550706</v>
          </cell>
          <cell r="T2455">
            <v>1497.3098727257222</v>
          </cell>
          <cell r="U2455">
            <v>1477.4290248600309</v>
          </cell>
          <cell r="V2455">
            <v>1542.1274000882042</v>
          </cell>
          <cell r="W2455">
            <v>1631.8599667617573</v>
          </cell>
          <cell r="X2455">
            <v>1824.5457023984659</v>
          </cell>
          <cell r="Y2455">
            <v>510.3604084614862</v>
          </cell>
          <cell r="Z2455">
            <v>474.48423059055909</v>
          </cell>
          <cell r="AA2455">
            <v>553.64797641531254</v>
          </cell>
          <cell r="AB2455">
            <v>593.8960141369422</v>
          </cell>
          <cell r="AC2455">
            <v>694.10832664679197</v>
          </cell>
          <cell r="AD2455">
            <v>40.721767248714912</v>
          </cell>
          <cell r="AE2455">
            <v>55.867331488332788</v>
          </cell>
          <cell r="AF2455">
            <v>55.07252064299346</v>
          </cell>
          <cell r="AG2455">
            <v>60.916054204593401</v>
          </cell>
          <cell r="AH2455">
            <v>49.605840378767063</v>
          </cell>
        </row>
        <row r="2456">
          <cell r="B2456">
            <v>19790</v>
          </cell>
          <cell r="C2456" t="str">
            <v>ND</v>
          </cell>
          <cell r="D2456" t="str">
            <v>Cooperative</v>
          </cell>
          <cell r="E2456">
            <v>1.0294954945977149E-2</v>
          </cell>
          <cell r="F2456">
            <v>1</v>
          </cell>
          <cell r="G2456">
            <v>15477.683013503909</v>
          </cell>
          <cell r="H2456">
            <v>15477.683013503909</v>
          </cell>
          <cell r="I2456">
            <v>11.608880937499999</v>
          </cell>
          <cell r="J2456">
            <v>22720.2</v>
          </cell>
          <cell r="K2456">
            <v>217771</v>
          </cell>
          <cell r="L2456">
            <v>14070</v>
          </cell>
          <cell r="M2456">
            <v>9.533021633969857E-2</v>
          </cell>
          <cell r="N2456">
            <v>9.533021633969857E-2</v>
          </cell>
          <cell r="O2456">
            <v>10026.598459966035</v>
          </cell>
          <cell r="P2456">
            <v>30136.575364588614</v>
          </cell>
          <cell r="Q2456">
            <v>46372.138493270402</v>
          </cell>
          <cell r="R2456">
            <v>61949.449277065149</v>
          </cell>
          <cell r="S2456">
            <v>131157.03841550706</v>
          </cell>
          <cell r="T2456">
            <v>1497.3098727257222</v>
          </cell>
          <cell r="U2456">
            <v>1477.4290248600309</v>
          </cell>
          <cell r="V2456">
            <v>1542.1274000882042</v>
          </cell>
          <cell r="W2456">
            <v>1631.8599667617573</v>
          </cell>
          <cell r="X2456">
            <v>1824.5457023984659</v>
          </cell>
          <cell r="Y2456">
            <v>510.3604084614862</v>
          </cell>
          <cell r="Z2456">
            <v>474.48423059055909</v>
          </cell>
          <cell r="AA2456">
            <v>553.64797641531254</v>
          </cell>
          <cell r="AB2456">
            <v>593.8960141369422</v>
          </cell>
          <cell r="AC2456">
            <v>694.10832664679197</v>
          </cell>
          <cell r="AD2456">
            <v>40.721767248714912</v>
          </cell>
          <cell r="AE2456">
            <v>55.867331488332788</v>
          </cell>
          <cell r="AF2456">
            <v>55.07252064299346</v>
          </cell>
          <cell r="AG2456">
            <v>60.916054204593401</v>
          </cell>
          <cell r="AH2456">
            <v>49.605840378767063</v>
          </cell>
        </row>
        <row r="2457">
          <cell r="B2457">
            <v>11272</v>
          </cell>
          <cell r="C2457" t="str">
            <v>ND</v>
          </cell>
          <cell r="D2457" t="str">
            <v>Cooperative</v>
          </cell>
          <cell r="E2457">
            <v>1.0294954945977149E-2</v>
          </cell>
          <cell r="F2457">
            <v>1</v>
          </cell>
          <cell r="G2457">
            <v>15297.742238946379</v>
          </cell>
          <cell r="H2457">
            <v>15297.742238946379</v>
          </cell>
          <cell r="I2457">
            <v>11.608880937499999</v>
          </cell>
          <cell r="J2457">
            <v>5694</v>
          </cell>
          <cell r="K2457">
            <v>65046</v>
          </cell>
          <cell r="L2457">
            <v>4252</v>
          </cell>
          <cell r="M2457">
            <v>7.8431701550364358E-2</v>
          </cell>
          <cell r="N2457">
            <v>7.8431701550364358E-2</v>
          </cell>
          <cell r="O2457">
            <v>10026.598459966035</v>
          </cell>
          <cell r="P2457">
            <v>30136.575364588614</v>
          </cell>
          <cell r="Q2457">
            <v>46372.138493270402</v>
          </cell>
          <cell r="R2457">
            <v>61949.449277065149</v>
          </cell>
          <cell r="S2457">
            <v>131157.03841550706</v>
          </cell>
          <cell r="T2457">
            <v>1497.3098727257222</v>
          </cell>
          <cell r="U2457">
            <v>1477.4290248600309</v>
          </cell>
          <cell r="V2457">
            <v>1542.1274000882042</v>
          </cell>
          <cell r="W2457">
            <v>1631.8599667617573</v>
          </cell>
          <cell r="X2457">
            <v>1824.5457023984659</v>
          </cell>
          <cell r="Y2457">
            <v>510.3604084614862</v>
          </cell>
          <cell r="Z2457">
            <v>474.48423059055909</v>
          </cell>
          <cell r="AA2457">
            <v>553.64797641531254</v>
          </cell>
          <cell r="AB2457">
            <v>593.8960141369422</v>
          </cell>
          <cell r="AC2457">
            <v>694.10832664679197</v>
          </cell>
          <cell r="AD2457">
            <v>40.721767248714912</v>
          </cell>
          <cell r="AE2457">
            <v>55.867331488332788</v>
          </cell>
          <cell r="AF2457">
            <v>55.07252064299346</v>
          </cell>
          <cell r="AG2457">
            <v>60.916054204593401</v>
          </cell>
          <cell r="AH2457">
            <v>49.605840378767063</v>
          </cell>
        </row>
        <row r="2458">
          <cell r="B2458">
            <v>16759</v>
          </cell>
          <cell r="C2458" t="str">
            <v>ND</v>
          </cell>
          <cell r="D2458" t="str">
            <v>Cooperative</v>
          </cell>
          <cell r="E2458">
            <v>1.0294954945977149E-2</v>
          </cell>
          <cell r="F2458">
            <v>0</v>
          </cell>
          <cell r="G2458">
            <v>0</v>
          </cell>
          <cell r="H2458">
            <v>10223.874339964559</v>
          </cell>
          <cell r="I2458">
            <v>11.608880937499999</v>
          </cell>
          <cell r="J2458">
            <v>0</v>
          </cell>
          <cell r="K2458">
            <v>0</v>
          </cell>
          <cell r="L2458">
            <v>0</v>
          </cell>
          <cell r="M2458">
            <v>0</v>
          </cell>
          <cell r="N2458">
            <v>5.4038271708427343E-2</v>
          </cell>
          <cell r="O2458">
            <v>10026.598459966035</v>
          </cell>
          <cell r="P2458">
            <v>30136.575364588614</v>
          </cell>
          <cell r="Q2458">
            <v>46372.138493270402</v>
          </cell>
          <cell r="R2458">
            <v>61949.449277065149</v>
          </cell>
          <cell r="S2458">
            <v>131157.03841550706</v>
          </cell>
          <cell r="T2458">
            <v>1497.3098727257222</v>
          </cell>
          <cell r="U2458">
            <v>1477.4290248600309</v>
          </cell>
          <cell r="V2458">
            <v>1542.1274000882042</v>
          </cell>
          <cell r="W2458">
            <v>1631.8599667617573</v>
          </cell>
          <cell r="X2458">
            <v>1824.5457023984659</v>
          </cell>
          <cell r="Y2458">
            <v>510.3604084614862</v>
          </cell>
          <cell r="Z2458">
            <v>474.48423059055909</v>
          </cell>
          <cell r="AA2458">
            <v>553.64797641531254</v>
          </cell>
          <cell r="AB2458">
            <v>593.8960141369422</v>
          </cell>
          <cell r="AC2458">
            <v>694.10832664679197</v>
          </cell>
          <cell r="AD2458">
            <v>40.721767248714912</v>
          </cell>
          <cell r="AE2458">
            <v>55.867331488332788</v>
          </cell>
          <cell r="AF2458">
            <v>55.07252064299346</v>
          </cell>
          <cell r="AG2458">
            <v>60.916054204593401</v>
          </cell>
          <cell r="AH2458">
            <v>49.605840378767063</v>
          </cell>
        </row>
        <row r="2459">
          <cell r="B2459">
            <v>19060</v>
          </cell>
          <cell r="C2459" t="str">
            <v>ND</v>
          </cell>
          <cell r="D2459" t="str">
            <v>Cooperative</v>
          </cell>
          <cell r="E2459">
            <v>1.0294954945977149E-2</v>
          </cell>
          <cell r="F2459">
            <v>0</v>
          </cell>
          <cell r="G2459">
            <v>0</v>
          </cell>
          <cell r="H2459">
            <v>10223.874339964559</v>
          </cell>
          <cell r="I2459">
            <v>11.608880937499999</v>
          </cell>
          <cell r="J2459">
            <v>0</v>
          </cell>
          <cell r="K2459">
            <v>0</v>
          </cell>
          <cell r="L2459">
            <v>0</v>
          </cell>
          <cell r="M2459">
            <v>0</v>
          </cell>
          <cell r="N2459">
            <v>5.4038271708427343E-2</v>
          </cell>
          <cell r="O2459">
            <v>10026.598459966035</v>
          </cell>
          <cell r="P2459">
            <v>30136.575364588614</v>
          </cell>
          <cell r="Q2459">
            <v>46372.138493270402</v>
          </cell>
          <cell r="R2459">
            <v>61949.449277065149</v>
          </cell>
          <cell r="S2459">
            <v>131157.03841550706</v>
          </cell>
          <cell r="T2459">
            <v>1497.3098727257222</v>
          </cell>
          <cell r="U2459">
            <v>1477.4290248600309</v>
          </cell>
          <cell r="V2459">
            <v>1542.1274000882042</v>
          </cell>
          <cell r="W2459">
            <v>1631.8599667617573</v>
          </cell>
          <cell r="X2459">
            <v>1824.5457023984659</v>
          </cell>
          <cell r="Y2459">
            <v>510.3604084614862</v>
          </cell>
          <cell r="Z2459">
            <v>474.48423059055909</v>
          </cell>
          <cell r="AA2459">
            <v>553.64797641531254</v>
          </cell>
          <cell r="AB2459">
            <v>593.8960141369422</v>
          </cell>
          <cell r="AC2459">
            <v>694.10832664679197</v>
          </cell>
          <cell r="AD2459">
            <v>40.721767248714912</v>
          </cell>
          <cell r="AE2459">
            <v>55.867331488332788</v>
          </cell>
          <cell r="AF2459">
            <v>55.07252064299346</v>
          </cell>
          <cell r="AG2459">
            <v>60.916054204593401</v>
          </cell>
          <cell r="AH2459">
            <v>49.605840378767063</v>
          </cell>
        </row>
        <row r="2460">
          <cell r="B2460">
            <v>27000</v>
          </cell>
          <cell r="C2460" t="str">
            <v>ND</v>
          </cell>
          <cell r="D2460" t="str">
            <v>Federal</v>
          </cell>
          <cell r="E2460">
            <v>1.0294954945977149E-2</v>
          </cell>
          <cell r="F2460">
            <v>0</v>
          </cell>
          <cell r="G2460">
            <v>0</v>
          </cell>
          <cell r="H2460">
            <v>0</v>
          </cell>
          <cell r="I2460">
            <v>11.608880937499999</v>
          </cell>
          <cell r="J2460">
            <v>0</v>
          </cell>
          <cell r="K2460">
            <v>0</v>
          </cell>
          <cell r="L2460">
            <v>0</v>
          </cell>
          <cell r="M2460">
            <v>0</v>
          </cell>
          <cell r="N2460">
            <v>0</v>
          </cell>
          <cell r="O2460">
            <v>10026.598459966035</v>
          </cell>
          <cell r="P2460">
            <v>30136.575364588614</v>
          </cell>
          <cell r="Q2460">
            <v>46372.138493270402</v>
          </cell>
          <cell r="R2460">
            <v>61949.449277065149</v>
          </cell>
          <cell r="S2460">
            <v>131157.03841550706</v>
          </cell>
          <cell r="T2460">
            <v>1497.3098727257222</v>
          </cell>
          <cell r="U2460">
            <v>1477.4290248600309</v>
          </cell>
          <cell r="V2460">
            <v>1542.1274000882042</v>
          </cell>
          <cell r="W2460">
            <v>1631.8599667617573</v>
          </cell>
          <cell r="X2460">
            <v>1824.5457023984659</v>
          </cell>
          <cell r="Y2460">
            <v>510.3604084614862</v>
          </cell>
          <cell r="Z2460">
            <v>474.48423059055909</v>
          </cell>
          <cell r="AA2460">
            <v>553.64797641531254</v>
          </cell>
          <cell r="AB2460">
            <v>593.8960141369422</v>
          </cell>
          <cell r="AC2460">
            <v>694.10832664679197</v>
          </cell>
          <cell r="AD2460">
            <v>40.721767248714912</v>
          </cell>
          <cell r="AE2460">
            <v>55.867331488332788</v>
          </cell>
          <cell r="AF2460">
            <v>55.07252064299346</v>
          </cell>
          <cell r="AG2460">
            <v>60.916054204593401</v>
          </cell>
          <cell r="AH2460">
            <v>49.605840378767063</v>
          </cell>
        </row>
        <row r="2461">
          <cell r="B2461">
            <v>13781</v>
          </cell>
          <cell r="C2461" t="str">
            <v>ND</v>
          </cell>
          <cell r="D2461" t="str">
            <v>Investor Owned</v>
          </cell>
          <cell r="E2461">
            <v>0.21288316566411711</v>
          </cell>
          <cell r="F2461">
            <v>1</v>
          </cell>
          <cell r="G2461">
            <v>7938.1350710262541</v>
          </cell>
          <cell r="H2461">
            <v>7938.1350710262541</v>
          </cell>
          <cell r="I2461">
            <v>11.608880937499999</v>
          </cell>
          <cell r="J2461">
            <v>1418149.5999999999</v>
          </cell>
          <cell r="K2461">
            <v>10615287</v>
          </cell>
          <cell r="L2461">
            <v>1337252</v>
          </cell>
          <cell r="M2461">
            <v>0.11604600129820275</v>
          </cell>
          <cell r="N2461">
            <v>0.11604600129820275</v>
          </cell>
          <cell r="O2461">
            <v>10026.598459966035</v>
          </cell>
          <cell r="P2461">
            <v>30136.575364588614</v>
          </cell>
          <cell r="Q2461">
            <v>46372.138493270402</v>
          </cell>
          <cell r="R2461">
            <v>61949.449277065149</v>
          </cell>
          <cell r="S2461">
            <v>131157.03841550706</v>
          </cell>
          <cell r="T2461">
            <v>1497.3098727257222</v>
          </cell>
          <cell r="U2461">
            <v>1477.4290248600309</v>
          </cell>
          <cell r="V2461">
            <v>1542.1274000882042</v>
          </cell>
          <cell r="W2461">
            <v>1631.8599667617573</v>
          </cell>
          <cell r="X2461">
            <v>1824.5457023984659</v>
          </cell>
          <cell r="Y2461">
            <v>510.3604084614862</v>
          </cell>
          <cell r="Z2461">
            <v>474.48423059055909</v>
          </cell>
          <cell r="AA2461">
            <v>553.64797641531254</v>
          </cell>
          <cell r="AB2461">
            <v>593.8960141369422</v>
          </cell>
          <cell r="AC2461">
            <v>694.10832664679197</v>
          </cell>
          <cell r="AD2461">
            <v>40.721767248714912</v>
          </cell>
          <cell r="AE2461">
            <v>55.867331488332788</v>
          </cell>
          <cell r="AF2461">
            <v>55.07252064299346</v>
          </cell>
          <cell r="AG2461">
            <v>60.916054204593401</v>
          </cell>
          <cell r="AH2461">
            <v>49.605840378767063</v>
          </cell>
        </row>
        <row r="2462">
          <cell r="B2462">
            <v>14232</v>
          </cell>
          <cell r="C2462" t="str">
            <v>ND</v>
          </cell>
          <cell r="D2462" t="str">
            <v>Investor Owned</v>
          </cell>
          <cell r="E2462">
            <v>1.0294954945977149E-2</v>
          </cell>
          <cell r="F2462">
            <v>1</v>
          </cell>
          <cell r="G2462">
            <v>12183.03923643851</v>
          </cell>
          <cell r="H2462">
            <v>12183.03923643851</v>
          </cell>
          <cell r="I2462">
            <v>11.608880937499999</v>
          </cell>
          <cell r="J2462">
            <v>126576.6</v>
          </cell>
          <cell r="K2462">
            <v>1266232</v>
          </cell>
          <cell r="L2462">
            <v>103934</v>
          </cell>
          <cell r="M2462">
            <v>8.8528729982896098E-2</v>
          </cell>
          <cell r="N2462">
            <v>8.8528729982896098E-2</v>
          </cell>
          <cell r="O2462">
            <v>10026.598459966035</v>
          </cell>
          <cell r="P2462">
            <v>30136.575364588614</v>
          </cell>
          <cell r="Q2462">
            <v>46372.138493270402</v>
          </cell>
          <cell r="R2462">
            <v>61949.449277065149</v>
          </cell>
          <cell r="S2462">
            <v>131157.03841550706</v>
          </cell>
          <cell r="T2462">
            <v>1497.3098727257222</v>
          </cell>
          <cell r="U2462">
            <v>1477.4290248600309</v>
          </cell>
          <cell r="V2462">
            <v>1542.1274000882042</v>
          </cell>
          <cell r="W2462">
            <v>1631.8599667617573</v>
          </cell>
          <cell r="X2462">
            <v>1824.5457023984659</v>
          </cell>
          <cell r="Y2462">
            <v>510.3604084614862</v>
          </cell>
          <cell r="Z2462">
            <v>474.48423059055909</v>
          </cell>
          <cell r="AA2462">
            <v>553.64797641531254</v>
          </cell>
          <cell r="AB2462">
            <v>593.8960141369422</v>
          </cell>
          <cell r="AC2462">
            <v>694.10832664679197</v>
          </cell>
          <cell r="AD2462">
            <v>40.721767248714912</v>
          </cell>
          <cell r="AE2462">
            <v>55.867331488332788</v>
          </cell>
          <cell r="AF2462">
            <v>55.07252064299346</v>
          </cell>
          <cell r="AG2462">
            <v>60.916054204593401</v>
          </cell>
          <cell r="AH2462">
            <v>49.605840378767063</v>
          </cell>
        </row>
        <row r="2463">
          <cell r="B2463">
            <v>3186</v>
          </cell>
          <cell r="C2463" t="str">
            <v>ND</v>
          </cell>
          <cell r="D2463" t="str">
            <v>Municipal</v>
          </cell>
          <cell r="E2463">
            <v>1.0294954945977149E-2</v>
          </cell>
          <cell r="F2463">
            <v>0</v>
          </cell>
          <cell r="G2463">
            <v>0</v>
          </cell>
          <cell r="H2463">
            <v>0</v>
          </cell>
          <cell r="I2463">
            <v>11.608880937499999</v>
          </cell>
          <cell r="J2463">
            <v>0</v>
          </cell>
          <cell r="K2463">
            <v>0</v>
          </cell>
          <cell r="L2463">
            <v>0</v>
          </cell>
          <cell r="M2463">
            <v>0</v>
          </cell>
          <cell r="N2463">
            <v>0</v>
          </cell>
          <cell r="O2463">
            <v>10026.598459966035</v>
          </cell>
          <cell r="P2463">
            <v>30136.575364588614</v>
          </cell>
          <cell r="Q2463">
            <v>46372.138493270402</v>
          </cell>
          <cell r="R2463">
            <v>61949.449277065149</v>
          </cell>
          <cell r="S2463">
            <v>131157.03841550706</v>
          </cell>
          <cell r="T2463">
            <v>1497.3098727257222</v>
          </cell>
          <cell r="U2463">
            <v>1477.4290248600309</v>
          </cell>
          <cell r="V2463">
            <v>1542.1274000882042</v>
          </cell>
          <cell r="W2463">
            <v>1631.8599667617573</v>
          </cell>
          <cell r="X2463">
            <v>1824.5457023984659</v>
          </cell>
          <cell r="Y2463">
            <v>510.3604084614862</v>
          </cell>
          <cell r="Z2463">
            <v>474.48423059055909</v>
          </cell>
          <cell r="AA2463">
            <v>553.64797641531254</v>
          </cell>
          <cell r="AB2463">
            <v>593.8960141369422</v>
          </cell>
          <cell r="AC2463">
            <v>694.10832664679197</v>
          </cell>
          <cell r="AD2463">
            <v>40.721767248714912</v>
          </cell>
          <cell r="AE2463">
            <v>55.867331488332788</v>
          </cell>
          <cell r="AF2463">
            <v>55.07252064299346</v>
          </cell>
          <cell r="AG2463">
            <v>60.916054204593401</v>
          </cell>
          <cell r="AH2463">
            <v>49.605840378767063</v>
          </cell>
        </row>
        <row r="2464">
          <cell r="B2464">
            <v>7444</v>
          </cell>
          <cell r="C2464" t="str">
            <v>ND</v>
          </cell>
          <cell r="D2464" t="str">
            <v>Municipal</v>
          </cell>
          <cell r="E2464">
            <v>1.0294954945977149E-2</v>
          </cell>
          <cell r="F2464">
            <v>0</v>
          </cell>
          <cell r="G2464">
            <v>0</v>
          </cell>
          <cell r="H2464">
            <v>0</v>
          </cell>
          <cell r="I2464">
            <v>11.608880937499999</v>
          </cell>
          <cell r="J2464">
            <v>0</v>
          </cell>
          <cell r="K2464">
            <v>0</v>
          </cell>
          <cell r="L2464">
            <v>0</v>
          </cell>
          <cell r="M2464">
            <v>0</v>
          </cell>
          <cell r="N2464">
            <v>0</v>
          </cell>
          <cell r="O2464">
            <v>10026.598459966035</v>
          </cell>
          <cell r="P2464">
            <v>30136.575364588614</v>
          </cell>
          <cell r="Q2464">
            <v>46372.138493270402</v>
          </cell>
          <cell r="R2464">
            <v>61949.449277065149</v>
          </cell>
          <cell r="S2464">
            <v>131157.03841550706</v>
          </cell>
          <cell r="T2464">
            <v>1497.3098727257222</v>
          </cell>
          <cell r="U2464">
            <v>1477.4290248600309</v>
          </cell>
          <cell r="V2464">
            <v>1542.1274000882042</v>
          </cell>
          <cell r="W2464">
            <v>1631.8599667617573</v>
          </cell>
          <cell r="X2464">
            <v>1824.5457023984659</v>
          </cell>
          <cell r="Y2464">
            <v>510.3604084614862</v>
          </cell>
          <cell r="Z2464">
            <v>474.48423059055909</v>
          </cell>
          <cell r="AA2464">
            <v>553.64797641531254</v>
          </cell>
          <cell r="AB2464">
            <v>593.8960141369422</v>
          </cell>
          <cell r="AC2464">
            <v>694.10832664679197</v>
          </cell>
          <cell r="AD2464">
            <v>40.721767248714912</v>
          </cell>
          <cell r="AE2464">
            <v>55.867331488332788</v>
          </cell>
          <cell r="AF2464">
            <v>55.07252064299346</v>
          </cell>
          <cell r="AG2464">
            <v>60.916054204593401</v>
          </cell>
          <cell r="AH2464">
            <v>49.605840378767063</v>
          </cell>
        </row>
        <row r="2465">
          <cell r="B2465">
            <v>8628</v>
          </cell>
          <cell r="C2465" t="str">
            <v>ND</v>
          </cell>
          <cell r="D2465" t="str">
            <v>Municipal</v>
          </cell>
          <cell r="E2465">
            <v>1.0294954945977149E-2</v>
          </cell>
          <cell r="F2465">
            <v>0</v>
          </cell>
          <cell r="G2465">
            <v>0</v>
          </cell>
          <cell r="H2465">
            <v>0</v>
          </cell>
          <cell r="I2465">
            <v>11.608880937499999</v>
          </cell>
          <cell r="J2465">
            <v>0</v>
          </cell>
          <cell r="K2465">
            <v>0</v>
          </cell>
          <cell r="L2465">
            <v>0</v>
          </cell>
          <cell r="M2465">
            <v>0</v>
          </cell>
          <cell r="N2465">
            <v>0</v>
          </cell>
          <cell r="O2465">
            <v>10026.598459966035</v>
          </cell>
          <cell r="P2465">
            <v>30136.575364588614</v>
          </cell>
          <cell r="Q2465">
            <v>46372.138493270402</v>
          </cell>
          <cell r="R2465">
            <v>61949.449277065149</v>
          </cell>
          <cell r="S2465">
            <v>131157.03841550706</v>
          </cell>
          <cell r="T2465">
            <v>1497.3098727257222</v>
          </cell>
          <cell r="U2465">
            <v>1477.4290248600309</v>
          </cell>
          <cell r="V2465">
            <v>1542.1274000882042</v>
          </cell>
          <cell r="W2465">
            <v>1631.8599667617573</v>
          </cell>
          <cell r="X2465">
            <v>1824.5457023984659</v>
          </cell>
          <cell r="Y2465">
            <v>510.3604084614862</v>
          </cell>
          <cell r="Z2465">
            <v>474.48423059055909</v>
          </cell>
          <cell r="AA2465">
            <v>553.64797641531254</v>
          </cell>
          <cell r="AB2465">
            <v>593.8960141369422</v>
          </cell>
          <cell r="AC2465">
            <v>694.10832664679197</v>
          </cell>
          <cell r="AD2465">
            <v>40.721767248714912</v>
          </cell>
          <cell r="AE2465">
            <v>55.867331488332788</v>
          </cell>
          <cell r="AF2465">
            <v>55.07252064299346</v>
          </cell>
          <cell r="AG2465">
            <v>60.916054204593401</v>
          </cell>
          <cell r="AH2465">
            <v>49.605840378767063</v>
          </cell>
        </row>
        <row r="2466">
          <cell r="B2466">
            <v>9067</v>
          </cell>
          <cell r="C2466" t="str">
            <v>ND</v>
          </cell>
          <cell r="D2466" t="str">
            <v>Municipal</v>
          </cell>
          <cell r="E2466">
            <v>1.0294954945977149E-2</v>
          </cell>
          <cell r="F2466">
            <v>0</v>
          </cell>
          <cell r="G2466">
            <v>0</v>
          </cell>
          <cell r="H2466">
            <v>0</v>
          </cell>
          <cell r="I2466">
            <v>11.608880937499999</v>
          </cell>
          <cell r="J2466">
            <v>0</v>
          </cell>
          <cell r="K2466">
            <v>0</v>
          </cell>
          <cell r="L2466">
            <v>0</v>
          </cell>
          <cell r="M2466">
            <v>0</v>
          </cell>
          <cell r="N2466">
            <v>0</v>
          </cell>
          <cell r="O2466">
            <v>10026.598459966035</v>
          </cell>
          <cell r="P2466">
            <v>30136.575364588614</v>
          </cell>
          <cell r="Q2466">
            <v>46372.138493270402</v>
          </cell>
          <cell r="R2466">
            <v>61949.449277065149</v>
          </cell>
          <cell r="S2466">
            <v>131157.03841550706</v>
          </cell>
          <cell r="T2466">
            <v>1497.3098727257222</v>
          </cell>
          <cell r="U2466">
            <v>1477.4290248600309</v>
          </cell>
          <cell r="V2466">
            <v>1542.1274000882042</v>
          </cell>
          <cell r="W2466">
            <v>1631.8599667617573</v>
          </cell>
          <cell r="X2466">
            <v>1824.5457023984659</v>
          </cell>
          <cell r="Y2466">
            <v>510.3604084614862</v>
          </cell>
          <cell r="Z2466">
            <v>474.48423059055909</v>
          </cell>
          <cell r="AA2466">
            <v>553.64797641531254</v>
          </cell>
          <cell r="AB2466">
            <v>593.8960141369422</v>
          </cell>
          <cell r="AC2466">
            <v>694.10832664679197</v>
          </cell>
          <cell r="AD2466">
            <v>40.721767248714912</v>
          </cell>
          <cell r="AE2466">
            <v>55.867331488332788</v>
          </cell>
          <cell r="AF2466">
            <v>55.07252064299346</v>
          </cell>
          <cell r="AG2466">
            <v>60.916054204593401</v>
          </cell>
          <cell r="AH2466">
            <v>49.605840378767063</v>
          </cell>
        </row>
        <row r="2467">
          <cell r="B2467">
            <v>10629</v>
          </cell>
          <cell r="C2467" t="str">
            <v>ND</v>
          </cell>
          <cell r="D2467" t="str">
            <v>Municipal</v>
          </cell>
          <cell r="E2467">
            <v>1.0294954945977149E-2</v>
          </cell>
          <cell r="F2467">
            <v>0</v>
          </cell>
          <cell r="G2467">
            <v>0</v>
          </cell>
          <cell r="H2467">
            <v>0</v>
          </cell>
          <cell r="I2467">
            <v>11.608880937499999</v>
          </cell>
          <cell r="J2467">
            <v>0</v>
          </cell>
          <cell r="K2467">
            <v>0</v>
          </cell>
          <cell r="L2467">
            <v>0</v>
          </cell>
          <cell r="M2467">
            <v>0</v>
          </cell>
          <cell r="N2467">
            <v>0</v>
          </cell>
          <cell r="O2467">
            <v>10026.598459966035</v>
          </cell>
          <cell r="P2467">
            <v>30136.575364588614</v>
          </cell>
          <cell r="Q2467">
            <v>46372.138493270402</v>
          </cell>
          <cell r="R2467">
            <v>61949.449277065149</v>
          </cell>
          <cell r="S2467">
            <v>131157.03841550706</v>
          </cell>
          <cell r="T2467">
            <v>1497.3098727257222</v>
          </cell>
          <cell r="U2467">
            <v>1477.4290248600309</v>
          </cell>
          <cell r="V2467">
            <v>1542.1274000882042</v>
          </cell>
          <cell r="W2467">
            <v>1631.8599667617573</v>
          </cell>
          <cell r="X2467">
            <v>1824.5457023984659</v>
          </cell>
          <cell r="Y2467">
            <v>510.3604084614862</v>
          </cell>
          <cell r="Z2467">
            <v>474.48423059055909</v>
          </cell>
          <cell r="AA2467">
            <v>553.64797641531254</v>
          </cell>
          <cell r="AB2467">
            <v>593.8960141369422</v>
          </cell>
          <cell r="AC2467">
            <v>694.10832664679197</v>
          </cell>
          <cell r="AD2467">
            <v>40.721767248714912</v>
          </cell>
          <cell r="AE2467">
            <v>55.867331488332788</v>
          </cell>
          <cell r="AF2467">
            <v>55.07252064299346</v>
          </cell>
          <cell r="AG2467">
            <v>60.916054204593401</v>
          </cell>
          <cell r="AH2467">
            <v>49.605840378767063</v>
          </cell>
        </row>
        <row r="2468">
          <cell r="B2468">
            <v>11470</v>
          </cell>
          <cell r="C2468" t="str">
            <v>ND</v>
          </cell>
          <cell r="D2468" t="str">
            <v>Municipal</v>
          </cell>
          <cell r="E2468">
            <v>1.0294954945977149E-2</v>
          </cell>
          <cell r="F2468">
            <v>0</v>
          </cell>
          <cell r="G2468">
            <v>0</v>
          </cell>
          <cell r="H2468">
            <v>0</v>
          </cell>
          <cell r="I2468">
            <v>11.608880937499999</v>
          </cell>
          <cell r="J2468">
            <v>0</v>
          </cell>
          <cell r="K2468">
            <v>0</v>
          </cell>
          <cell r="L2468">
            <v>0</v>
          </cell>
          <cell r="M2468">
            <v>0</v>
          </cell>
          <cell r="N2468">
            <v>0</v>
          </cell>
          <cell r="O2468">
            <v>10026.598459966035</v>
          </cell>
          <cell r="P2468">
            <v>30136.575364588614</v>
          </cell>
          <cell r="Q2468">
            <v>46372.138493270402</v>
          </cell>
          <cell r="R2468">
            <v>61949.449277065149</v>
          </cell>
          <cell r="S2468">
            <v>131157.03841550706</v>
          </cell>
          <cell r="T2468">
            <v>1497.3098727257222</v>
          </cell>
          <cell r="U2468">
            <v>1477.4290248600309</v>
          </cell>
          <cell r="V2468">
            <v>1542.1274000882042</v>
          </cell>
          <cell r="W2468">
            <v>1631.8599667617573</v>
          </cell>
          <cell r="X2468">
            <v>1824.5457023984659</v>
          </cell>
          <cell r="Y2468">
            <v>510.3604084614862</v>
          </cell>
          <cell r="Z2468">
            <v>474.48423059055909</v>
          </cell>
          <cell r="AA2468">
            <v>553.64797641531254</v>
          </cell>
          <cell r="AB2468">
            <v>593.8960141369422</v>
          </cell>
          <cell r="AC2468">
            <v>694.10832664679197</v>
          </cell>
          <cell r="AD2468">
            <v>40.721767248714912</v>
          </cell>
          <cell r="AE2468">
            <v>55.867331488332788</v>
          </cell>
          <cell r="AF2468">
            <v>55.07252064299346</v>
          </cell>
          <cell r="AG2468">
            <v>60.916054204593401</v>
          </cell>
          <cell r="AH2468">
            <v>49.605840378767063</v>
          </cell>
        </row>
        <row r="2469">
          <cell r="B2469">
            <v>13816</v>
          </cell>
          <cell r="C2469" t="str">
            <v>ND</v>
          </cell>
          <cell r="D2469" t="str">
            <v>Municipal</v>
          </cell>
          <cell r="E2469">
            <v>1.0294954945977149E-2</v>
          </cell>
          <cell r="F2469">
            <v>0</v>
          </cell>
          <cell r="G2469">
            <v>0</v>
          </cell>
          <cell r="H2469">
            <v>0</v>
          </cell>
          <cell r="I2469">
            <v>11.608880937499999</v>
          </cell>
          <cell r="J2469">
            <v>0</v>
          </cell>
          <cell r="K2469">
            <v>0</v>
          </cell>
          <cell r="L2469">
            <v>0</v>
          </cell>
          <cell r="M2469">
            <v>0</v>
          </cell>
          <cell r="N2469">
            <v>0</v>
          </cell>
          <cell r="O2469">
            <v>10026.598459966035</v>
          </cell>
          <cell r="P2469">
            <v>30136.575364588614</v>
          </cell>
          <cell r="Q2469">
            <v>46372.138493270402</v>
          </cell>
          <cell r="R2469">
            <v>61949.449277065149</v>
          </cell>
          <cell r="S2469">
            <v>131157.03841550706</v>
          </cell>
          <cell r="T2469">
            <v>1497.3098727257222</v>
          </cell>
          <cell r="U2469">
            <v>1477.4290248600309</v>
          </cell>
          <cell r="V2469">
            <v>1542.1274000882042</v>
          </cell>
          <cell r="W2469">
            <v>1631.8599667617573</v>
          </cell>
          <cell r="X2469">
            <v>1824.5457023984659</v>
          </cell>
          <cell r="Y2469">
            <v>510.3604084614862</v>
          </cell>
          <cell r="Z2469">
            <v>474.48423059055909</v>
          </cell>
          <cell r="AA2469">
            <v>553.64797641531254</v>
          </cell>
          <cell r="AB2469">
            <v>593.8960141369422</v>
          </cell>
          <cell r="AC2469">
            <v>694.10832664679197</v>
          </cell>
          <cell r="AD2469">
            <v>40.721767248714912</v>
          </cell>
          <cell r="AE2469">
            <v>55.867331488332788</v>
          </cell>
          <cell r="AF2469">
            <v>55.07252064299346</v>
          </cell>
          <cell r="AG2469">
            <v>60.916054204593401</v>
          </cell>
          <cell r="AH2469">
            <v>49.605840378767063</v>
          </cell>
        </row>
        <row r="2470">
          <cell r="B2470">
            <v>14474</v>
          </cell>
          <cell r="C2470" t="str">
            <v>ND</v>
          </cell>
          <cell r="D2470" t="str">
            <v>Municipal</v>
          </cell>
          <cell r="E2470">
            <v>1.0294954945977149E-2</v>
          </cell>
          <cell r="F2470">
            <v>0</v>
          </cell>
          <cell r="G2470">
            <v>0</v>
          </cell>
          <cell r="H2470">
            <v>0</v>
          </cell>
          <cell r="I2470">
            <v>11.608880937499999</v>
          </cell>
          <cell r="J2470">
            <v>0</v>
          </cell>
          <cell r="K2470">
            <v>0</v>
          </cell>
          <cell r="L2470">
            <v>0</v>
          </cell>
          <cell r="M2470">
            <v>0</v>
          </cell>
          <cell r="N2470">
            <v>0</v>
          </cell>
          <cell r="O2470">
            <v>10026.598459966035</v>
          </cell>
          <cell r="P2470">
            <v>30136.575364588614</v>
          </cell>
          <cell r="Q2470">
            <v>46372.138493270402</v>
          </cell>
          <cell r="R2470">
            <v>61949.449277065149</v>
          </cell>
          <cell r="S2470">
            <v>131157.03841550706</v>
          </cell>
          <cell r="T2470">
            <v>1497.3098727257222</v>
          </cell>
          <cell r="U2470">
            <v>1477.4290248600309</v>
          </cell>
          <cell r="V2470">
            <v>1542.1274000882042</v>
          </cell>
          <cell r="W2470">
            <v>1631.8599667617573</v>
          </cell>
          <cell r="X2470">
            <v>1824.5457023984659</v>
          </cell>
          <cell r="Y2470">
            <v>510.3604084614862</v>
          </cell>
          <cell r="Z2470">
            <v>474.48423059055909</v>
          </cell>
          <cell r="AA2470">
            <v>553.64797641531254</v>
          </cell>
          <cell r="AB2470">
            <v>593.8960141369422</v>
          </cell>
          <cell r="AC2470">
            <v>694.10832664679197</v>
          </cell>
          <cell r="AD2470">
            <v>40.721767248714912</v>
          </cell>
          <cell r="AE2470">
            <v>55.867331488332788</v>
          </cell>
          <cell r="AF2470">
            <v>55.07252064299346</v>
          </cell>
          <cell r="AG2470">
            <v>60.916054204593401</v>
          </cell>
          <cell r="AH2470">
            <v>49.605840378767063</v>
          </cell>
        </row>
        <row r="2471">
          <cell r="B2471">
            <v>16105</v>
          </cell>
          <cell r="C2471" t="str">
            <v>ND</v>
          </cell>
          <cell r="D2471" t="str">
            <v>Municipal</v>
          </cell>
          <cell r="E2471">
            <v>1.0294954945977149E-2</v>
          </cell>
          <cell r="F2471">
            <v>0</v>
          </cell>
          <cell r="G2471">
            <v>0</v>
          </cell>
          <cell r="H2471">
            <v>0</v>
          </cell>
          <cell r="I2471">
            <v>11.608880937499999</v>
          </cell>
          <cell r="J2471">
            <v>0</v>
          </cell>
          <cell r="K2471">
            <v>0</v>
          </cell>
          <cell r="L2471">
            <v>0</v>
          </cell>
          <cell r="M2471">
            <v>0</v>
          </cell>
          <cell r="N2471">
            <v>0</v>
          </cell>
          <cell r="O2471">
            <v>10026.598459966035</v>
          </cell>
          <cell r="P2471">
            <v>30136.575364588614</v>
          </cell>
          <cell r="Q2471">
            <v>46372.138493270402</v>
          </cell>
          <cell r="R2471">
            <v>61949.449277065149</v>
          </cell>
          <cell r="S2471">
            <v>131157.03841550706</v>
          </cell>
          <cell r="T2471">
            <v>1497.3098727257222</v>
          </cell>
          <cell r="U2471">
            <v>1477.4290248600309</v>
          </cell>
          <cell r="V2471">
            <v>1542.1274000882042</v>
          </cell>
          <cell r="W2471">
            <v>1631.8599667617573</v>
          </cell>
          <cell r="X2471">
            <v>1824.5457023984659</v>
          </cell>
          <cell r="Y2471">
            <v>510.3604084614862</v>
          </cell>
          <cell r="Z2471">
            <v>474.48423059055909</v>
          </cell>
          <cell r="AA2471">
            <v>553.64797641531254</v>
          </cell>
          <cell r="AB2471">
            <v>593.8960141369422</v>
          </cell>
          <cell r="AC2471">
            <v>694.10832664679197</v>
          </cell>
          <cell r="AD2471">
            <v>40.721767248714912</v>
          </cell>
          <cell r="AE2471">
            <v>55.867331488332788</v>
          </cell>
          <cell r="AF2471">
            <v>55.07252064299346</v>
          </cell>
          <cell r="AG2471">
            <v>60.916054204593401</v>
          </cell>
          <cell r="AH2471">
            <v>49.605840378767063</v>
          </cell>
        </row>
        <row r="2472">
          <cell r="B2472">
            <v>17045</v>
          </cell>
          <cell r="C2472" t="str">
            <v>ND</v>
          </cell>
          <cell r="D2472" t="str">
            <v>Municipal</v>
          </cell>
          <cell r="E2472">
            <v>1.0294954945977149E-2</v>
          </cell>
          <cell r="F2472">
            <v>0</v>
          </cell>
          <cell r="G2472">
            <v>0</v>
          </cell>
          <cell r="H2472">
            <v>0</v>
          </cell>
          <cell r="I2472">
            <v>11.608880937499999</v>
          </cell>
          <cell r="J2472">
            <v>0</v>
          </cell>
          <cell r="K2472">
            <v>0</v>
          </cell>
          <cell r="L2472">
            <v>0</v>
          </cell>
          <cell r="M2472">
            <v>0</v>
          </cell>
          <cell r="N2472">
            <v>0</v>
          </cell>
          <cell r="O2472">
            <v>10026.598459966035</v>
          </cell>
          <cell r="P2472">
            <v>30136.575364588614</v>
          </cell>
          <cell r="Q2472">
            <v>46372.138493270402</v>
          </cell>
          <cell r="R2472">
            <v>61949.449277065149</v>
          </cell>
          <cell r="S2472">
            <v>131157.03841550706</v>
          </cell>
          <cell r="T2472">
            <v>1497.3098727257222</v>
          </cell>
          <cell r="U2472">
            <v>1477.4290248600309</v>
          </cell>
          <cell r="V2472">
            <v>1542.1274000882042</v>
          </cell>
          <cell r="W2472">
            <v>1631.8599667617573</v>
          </cell>
          <cell r="X2472">
            <v>1824.5457023984659</v>
          </cell>
          <cell r="Y2472">
            <v>510.3604084614862</v>
          </cell>
          <cell r="Z2472">
            <v>474.48423059055909</v>
          </cell>
          <cell r="AA2472">
            <v>553.64797641531254</v>
          </cell>
          <cell r="AB2472">
            <v>593.8960141369422</v>
          </cell>
          <cell r="AC2472">
            <v>694.10832664679197</v>
          </cell>
          <cell r="AD2472">
            <v>40.721767248714912</v>
          </cell>
          <cell r="AE2472">
            <v>55.867331488332788</v>
          </cell>
          <cell r="AF2472">
            <v>55.07252064299346</v>
          </cell>
          <cell r="AG2472">
            <v>60.916054204593401</v>
          </cell>
          <cell r="AH2472">
            <v>49.605840378767063</v>
          </cell>
        </row>
        <row r="2473">
          <cell r="B2473">
            <v>40440</v>
          </cell>
          <cell r="C2473" t="str">
            <v>ND</v>
          </cell>
          <cell r="D2473" t="str">
            <v>Municipal</v>
          </cell>
          <cell r="E2473">
            <v>1.0294954945977149E-2</v>
          </cell>
          <cell r="F2473">
            <v>0</v>
          </cell>
          <cell r="G2473">
            <v>0</v>
          </cell>
          <cell r="H2473">
            <v>0</v>
          </cell>
          <cell r="I2473">
            <v>11.608880937499999</v>
          </cell>
          <cell r="J2473">
            <v>0</v>
          </cell>
          <cell r="K2473">
            <v>0</v>
          </cell>
          <cell r="L2473">
            <v>0</v>
          </cell>
          <cell r="M2473">
            <v>0</v>
          </cell>
          <cell r="N2473">
            <v>0</v>
          </cell>
          <cell r="O2473">
            <v>10026.598459966035</v>
          </cell>
          <cell r="P2473">
            <v>30136.575364588614</v>
          </cell>
          <cell r="Q2473">
            <v>46372.138493270402</v>
          </cell>
          <cell r="R2473">
            <v>61949.449277065149</v>
          </cell>
          <cell r="S2473">
            <v>131157.03841550706</v>
          </cell>
          <cell r="T2473">
            <v>1497.3098727257222</v>
          </cell>
          <cell r="U2473">
            <v>1477.4290248600309</v>
          </cell>
          <cell r="V2473">
            <v>1542.1274000882042</v>
          </cell>
          <cell r="W2473">
            <v>1631.8599667617573</v>
          </cell>
          <cell r="X2473">
            <v>1824.5457023984659</v>
          </cell>
          <cell r="Y2473">
            <v>510.3604084614862</v>
          </cell>
          <cell r="Z2473">
            <v>474.48423059055909</v>
          </cell>
          <cell r="AA2473">
            <v>553.64797641531254</v>
          </cell>
          <cell r="AB2473">
            <v>593.8960141369422</v>
          </cell>
          <cell r="AC2473">
            <v>694.10832664679197</v>
          </cell>
          <cell r="AD2473">
            <v>40.721767248714912</v>
          </cell>
          <cell r="AE2473">
            <v>55.867331488332788</v>
          </cell>
          <cell r="AF2473">
            <v>55.07252064299346</v>
          </cell>
          <cell r="AG2473">
            <v>60.916054204593401</v>
          </cell>
          <cell r="AH2473">
            <v>49.605840378767063</v>
          </cell>
        </row>
        <row r="2474">
          <cell r="B2474">
            <v>19687</v>
          </cell>
          <cell r="C2474" t="str">
            <v>ND</v>
          </cell>
          <cell r="D2474" t="str">
            <v>Municipal</v>
          </cell>
          <cell r="E2474">
            <v>1.0294954945977149E-2</v>
          </cell>
          <cell r="F2474">
            <v>0</v>
          </cell>
          <cell r="G2474">
            <v>0</v>
          </cell>
          <cell r="H2474">
            <v>0</v>
          </cell>
          <cell r="I2474">
            <v>11.608880937499999</v>
          </cell>
          <cell r="J2474">
            <v>0</v>
          </cell>
          <cell r="K2474">
            <v>0</v>
          </cell>
          <cell r="L2474">
            <v>0</v>
          </cell>
          <cell r="M2474">
            <v>0</v>
          </cell>
          <cell r="N2474">
            <v>0</v>
          </cell>
          <cell r="O2474">
            <v>10026.598459966035</v>
          </cell>
          <cell r="P2474">
            <v>30136.575364588614</v>
          </cell>
          <cell r="Q2474">
            <v>46372.138493270402</v>
          </cell>
          <cell r="R2474">
            <v>61949.449277065149</v>
          </cell>
          <cell r="S2474">
            <v>131157.03841550706</v>
          </cell>
          <cell r="T2474">
            <v>1497.3098727257222</v>
          </cell>
          <cell r="U2474">
            <v>1477.4290248600309</v>
          </cell>
          <cell r="V2474">
            <v>1542.1274000882042</v>
          </cell>
          <cell r="W2474">
            <v>1631.8599667617573</v>
          </cell>
          <cell r="X2474">
            <v>1824.5457023984659</v>
          </cell>
          <cell r="Y2474">
            <v>510.3604084614862</v>
          </cell>
          <cell r="Z2474">
            <v>474.48423059055909</v>
          </cell>
          <cell r="AA2474">
            <v>553.64797641531254</v>
          </cell>
          <cell r="AB2474">
            <v>593.8960141369422</v>
          </cell>
          <cell r="AC2474">
            <v>694.10832664679197</v>
          </cell>
          <cell r="AD2474">
            <v>40.721767248714912</v>
          </cell>
          <cell r="AE2474">
            <v>55.867331488332788</v>
          </cell>
          <cell r="AF2474">
            <v>55.07252064299346</v>
          </cell>
          <cell r="AG2474">
            <v>60.916054204593401</v>
          </cell>
          <cell r="AH2474">
            <v>49.605840378767063</v>
          </cell>
        </row>
        <row r="2475">
          <cell r="B2475">
            <v>15711</v>
          </cell>
          <cell r="C2475" t="str">
            <v>ND</v>
          </cell>
          <cell r="D2475" t="str">
            <v>Wholesale Power Marketer</v>
          </cell>
          <cell r="E2475">
            <v>1.0294954945977149E-2</v>
          </cell>
          <cell r="F2475">
            <v>0</v>
          </cell>
          <cell r="G2475">
            <v>0</v>
          </cell>
          <cell r="H2475">
            <v>0</v>
          </cell>
          <cell r="I2475">
            <v>11.608880937499999</v>
          </cell>
          <cell r="J2475">
            <v>0</v>
          </cell>
          <cell r="K2475">
            <v>0</v>
          </cell>
          <cell r="L2475">
            <v>0</v>
          </cell>
          <cell r="M2475">
            <v>0</v>
          </cell>
          <cell r="N2475">
            <v>0</v>
          </cell>
          <cell r="O2475">
            <v>10026.598459966035</v>
          </cell>
          <cell r="P2475">
            <v>30136.575364588614</v>
          </cell>
          <cell r="Q2475">
            <v>46372.138493270402</v>
          </cell>
          <cell r="R2475">
            <v>61949.449277065149</v>
          </cell>
          <cell r="S2475">
            <v>131157.03841550706</v>
          </cell>
          <cell r="T2475">
            <v>1497.3098727257222</v>
          </cell>
          <cell r="U2475">
            <v>1477.4290248600309</v>
          </cell>
          <cell r="V2475">
            <v>1542.1274000882042</v>
          </cell>
          <cell r="W2475">
            <v>1631.8599667617573</v>
          </cell>
          <cell r="X2475">
            <v>1824.5457023984659</v>
          </cell>
          <cell r="Y2475">
            <v>510.3604084614862</v>
          </cell>
          <cell r="Z2475">
            <v>474.48423059055909</v>
          </cell>
          <cell r="AA2475">
            <v>553.64797641531254</v>
          </cell>
          <cell r="AB2475">
            <v>593.8960141369422</v>
          </cell>
          <cell r="AC2475">
            <v>694.10832664679197</v>
          </cell>
          <cell r="AD2475">
            <v>40.721767248714912</v>
          </cell>
          <cell r="AE2475">
            <v>55.867331488332788</v>
          </cell>
          <cell r="AF2475">
            <v>55.07252064299346</v>
          </cell>
          <cell r="AG2475">
            <v>60.916054204593401</v>
          </cell>
          <cell r="AH2475">
            <v>49.605840378767063</v>
          </cell>
        </row>
        <row r="2476">
          <cell r="B2476">
            <v>16954</v>
          </cell>
          <cell r="C2476" t="str">
            <v>NE</v>
          </cell>
          <cell r="D2476" t="str">
            <v>Political Subdivision</v>
          </cell>
          <cell r="E2476">
            <v>8.4629439209247623E-3</v>
          </cell>
          <cell r="F2476">
            <v>0</v>
          </cell>
          <cell r="G2476">
            <v>0</v>
          </cell>
          <cell r="H2476">
            <v>6314.3835128969122</v>
          </cell>
          <cell r="I2476">
            <v>11.608880937499999</v>
          </cell>
          <cell r="J2476">
            <v>0</v>
          </cell>
          <cell r="K2476">
            <v>0</v>
          </cell>
          <cell r="L2476">
            <v>0</v>
          </cell>
          <cell r="M2476">
            <v>0</v>
          </cell>
          <cell r="N2476">
            <v>3.425177157540233E-2</v>
          </cell>
          <cell r="O2476">
            <v>10091.252990068944</v>
          </cell>
          <cell r="P2476">
            <v>27428.238816931669</v>
          </cell>
          <cell r="Q2476">
            <v>43465.97183106756</v>
          </cell>
          <cell r="R2476">
            <v>55642.342206041627</v>
          </cell>
          <cell r="S2476">
            <v>117026.02581819012</v>
          </cell>
          <cell r="T2476">
            <v>1666.0935735699634</v>
          </cell>
          <cell r="U2476">
            <v>1687.2497729676811</v>
          </cell>
          <cell r="V2476">
            <v>1667.3917443362473</v>
          </cell>
          <cell r="W2476">
            <v>1694.5061465709121</v>
          </cell>
          <cell r="X2476">
            <v>1799.6829369043398</v>
          </cell>
          <cell r="Y2476">
            <v>562.85527297532406</v>
          </cell>
          <cell r="Z2476">
            <v>629.11728670144169</v>
          </cell>
          <cell r="AA2476">
            <v>659.61708379222637</v>
          </cell>
          <cell r="AB2476">
            <v>637.06177608469841</v>
          </cell>
          <cell r="AC2476">
            <v>629.6793920455716</v>
          </cell>
          <cell r="AD2476">
            <v>16.369153821873667</v>
          </cell>
          <cell r="AE2476">
            <v>16.545302429060456</v>
          </cell>
          <cell r="AF2476">
            <v>15.126932521651161</v>
          </cell>
          <cell r="AG2476">
            <v>14.844014339165351</v>
          </cell>
          <cell r="AH2476">
            <v>14.532905551997676</v>
          </cell>
        </row>
        <row r="2477">
          <cell r="B2477">
            <v>7411</v>
          </cell>
          <cell r="C2477" t="str">
            <v>NE</v>
          </cell>
          <cell r="D2477" t="str">
            <v>Municipal</v>
          </cell>
          <cell r="E2477">
            <v>8.4629439209247623E-3</v>
          </cell>
          <cell r="F2477">
            <v>0</v>
          </cell>
          <cell r="G2477">
            <v>0</v>
          </cell>
          <cell r="H2477">
            <v>651.71673227670317</v>
          </cell>
          <cell r="I2477">
            <v>11.608880937499999</v>
          </cell>
          <cell r="J2477">
            <v>0</v>
          </cell>
          <cell r="K2477">
            <v>0</v>
          </cell>
          <cell r="L2477">
            <v>0</v>
          </cell>
          <cell r="M2477">
            <v>0</v>
          </cell>
          <cell r="N2477">
            <v>5.469772260155663E-3</v>
          </cell>
          <cell r="O2477">
            <v>10091.252990068944</v>
          </cell>
          <cell r="P2477">
            <v>27428.238816931669</v>
          </cell>
          <cell r="Q2477">
            <v>43465.97183106756</v>
          </cell>
          <cell r="R2477">
            <v>55642.342206041627</v>
          </cell>
          <cell r="S2477">
            <v>117026.02581819012</v>
          </cell>
          <cell r="T2477">
            <v>1666.0935735699634</v>
          </cell>
          <cell r="U2477">
            <v>1687.2497729676811</v>
          </cell>
          <cell r="V2477">
            <v>1667.3917443362473</v>
          </cell>
          <cell r="W2477">
            <v>1694.5061465709121</v>
          </cell>
          <cell r="X2477">
            <v>1799.6829369043398</v>
          </cell>
          <cell r="Y2477">
            <v>562.85527297532406</v>
          </cell>
          <cell r="Z2477">
            <v>629.11728670144169</v>
          </cell>
          <cell r="AA2477">
            <v>659.61708379222637</v>
          </cell>
          <cell r="AB2477">
            <v>637.06177608469841</v>
          </cell>
          <cell r="AC2477">
            <v>629.6793920455716</v>
          </cell>
          <cell r="AD2477">
            <v>16.369153821873667</v>
          </cell>
          <cell r="AE2477">
            <v>16.545302429060456</v>
          </cell>
          <cell r="AF2477">
            <v>15.126932521651161</v>
          </cell>
          <cell r="AG2477">
            <v>14.844014339165351</v>
          </cell>
          <cell r="AH2477">
            <v>14.532905551997676</v>
          </cell>
        </row>
        <row r="2478">
          <cell r="B2478">
            <v>12539</v>
          </cell>
          <cell r="C2478" t="str">
            <v>NE</v>
          </cell>
          <cell r="D2478" t="str">
            <v>Cooperative</v>
          </cell>
          <cell r="E2478">
            <v>8.4629439209247623E-3</v>
          </cell>
          <cell r="F2478">
            <v>1</v>
          </cell>
          <cell r="G2478">
            <v>10968.54562441607</v>
          </cell>
          <cell r="H2478">
            <v>10968.54562441607</v>
          </cell>
          <cell r="I2478">
            <v>11.608880937499999</v>
          </cell>
          <cell r="J2478">
            <v>4242.2</v>
          </cell>
          <cell r="K2478">
            <v>35220</v>
          </cell>
          <cell r="L2478">
            <v>3211</v>
          </cell>
          <cell r="M2478">
            <v>0.10774805791357893</v>
          </cell>
          <cell r="N2478">
            <v>0.10774805791357893</v>
          </cell>
          <cell r="O2478">
            <v>10091.252990068944</v>
          </cell>
          <cell r="P2478">
            <v>27428.238816931669</v>
          </cell>
          <cell r="Q2478">
            <v>43465.97183106756</v>
          </cell>
          <cell r="R2478">
            <v>55642.342206041627</v>
          </cell>
          <cell r="S2478">
            <v>117026.02581819012</v>
          </cell>
          <cell r="T2478">
            <v>1666.0935735699634</v>
          </cell>
          <cell r="U2478">
            <v>1687.2497729676811</v>
          </cell>
          <cell r="V2478">
            <v>1667.3917443362473</v>
          </cell>
          <cell r="W2478">
            <v>1694.5061465709121</v>
          </cell>
          <cell r="X2478">
            <v>1799.6829369043398</v>
          </cell>
          <cell r="Y2478">
            <v>562.85527297532406</v>
          </cell>
          <cell r="Z2478">
            <v>629.11728670144169</v>
          </cell>
          <cell r="AA2478">
            <v>659.61708379222637</v>
          </cell>
          <cell r="AB2478">
            <v>637.06177608469841</v>
          </cell>
          <cell r="AC2478">
            <v>629.6793920455716</v>
          </cell>
          <cell r="AD2478">
            <v>16.369153821873667</v>
          </cell>
          <cell r="AE2478">
            <v>16.545302429060456</v>
          </cell>
          <cell r="AF2478">
            <v>15.126932521651161</v>
          </cell>
          <cell r="AG2478">
            <v>14.844014339165351</v>
          </cell>
          <cell r="AH2478">
            <v>14.532905551997676</v>
          </cell>
        </row>
        <row r="2479">
          <cell r="B2479">
            <v>40300</v>
          </cell>
          <cell r="C2479" t="str">
            <v>NE</v>
          </cell>
          <cell r="D2479" t="str">
            <v>Cooperative</v>
          </cell>
          <cell r="E2479">
            <v>8.4629439209247623E-3</v>
          </cell>
          <cell r="F2479">
            <v>0</v>
          </cell>
          <cell r="G2479">
            <v>0</v>
          </cell>
          <cell r="H2479">
            <v>3936.6827080431426</v>
          </cell>
          <cell r="I2479">
            <v>11.608880937499999</v>
          </cell>
          <cell r="J2479">
            <v>0</v>
          </cell>
          <cell r="K2479">
            <v>0</v>
          </cell>
          <cell r="L2479">
            <v>0</v>
          </cell>
          <cell r="M2479">
            <v>0</v>
          </cell>
          <cell r="N2479">
            <v>4.4375375934107314E-2</v>
          </cell>
          <cell r="O2479">
            <v>10091.252990068944</v>
          </cell>
          <cell r="P2479">
            <v>27428.238816931669</v>
          </cell>
          <cell r="Q2479">
            <v>43465.97183106756</v>
          </cell>
          <cell r="R2479">
            <v>55642.342206041627</v>
          </cell>
          <cell r="S2479">
            <v>117026.02581819012</v>
          </cell>
          <cell r="T2479">
            <v>1666.0935735699634</v>
          </cell>
          <cell r="U2479">
            <v>1687.2497729676811</v>
          </cell>
          <cell r="V2479">
            <v>1667.3917443362473</v>
          </cell>
          <cell r="W2479">
            <v>1694.5061465709121</v>
          </cell>
          <cell r="X2479">
            <v>1799.6829369043398</v>
          </cell>
          <cell r="Y2479">
            <v>562.85527297532406</v>
          </cell>
          <cell r="Z2479">
            <v>629.11728670144169</v>
          </cell>
          <cell r="AA2479">
            <v>659.61708379222637</v>
          </cell>
          <cell r="AB2479">
            <v>637.06177608469841</v>
          </cell>
          <cell r="AC2479">
            <v>629.6793920455716</v>
          </cell>
          <cell r="AD2479">
            <v>16.369153821873667</v>
          </cell>
          <cell r="AE2479">
            <v>16.545302429060456</v>
          </cell>
          <cell r="AF2479">
            <v>15.126932521651161</v>
          </cell>
          <cell r="AG2479">
            <v>14.844014339165351</v>
          </cell>
          <cell r="AH2479">
            <v>14.532905551997676</v>
          </cell>
        </row>
        <row r="2480">
          <cell r="B2480">
            <v>13685</v>
          </cell>
          <cell r="C2480" t="str">
            <v>NE</v>
          </cell>
          <cell r="D2480" t="str">
            <v>Cooperative</v>
          </cell>
          <cell r="E2480">
            <v>8.4629439209247623E-3</v>
          </cell>
          <cell r="F2480">
            <v>0</v>
          </cell>
          <cell r="G2480">
            <v>0</v>
          </cell>
          <cell r="H2480">
            <v>3936.6827080431426</v>
          </cell>
          <cell r="I2480">
            <v>11.608880937499999</v>
          </cell>
          <cell r="J2480">
            <v>0</v>
          </cell>
          <cell r="K2480">
            <v>0</v>
          </cell>
          <cell r="L2480">
            <v>0</v>
          </cell>
          <cell r="M2480">
            <v>0</v>
          </cell>
          <cell r="N2480">
            <v>4.4375375934107314E-2</v>
          </cell>
          <cell r="O2480">
            <v>10091.252990068944</v>
          </cell>
          <cell r="P2480">
            <v>27428.238816931669</v>
          </cell>
          <cell r="Q2480">
            <v>43465.97183106756</v>
          </cell>
          <cell r="R2480">
            <v>55642.342206041627</v>
          </cell>
          <cell r="S2480">
            <v>117026.02581819012</v>
          </cell>
          <cell r="T2480">
            <v>1666.0935735699634</v>
          </cell>
          <cell r="U2480">
            <v>1687.2497729676811</v>
          </cell>
          <cell r="V2480">
            <v>1667.3917443362473</v>
          </cell>
          <cell r="W2480">
            <v>1694.5061465709121</v>
          </cell>
          <cell r="X2480">
            <v>1799.6829369043398</v>
          </cell>
          <cell r="Y2480">
            <v>562.85527297532406</v>
          </cell>
          <cell r="Z2480">
            <v>629.11728670144169</v>
          </cell>
          <cell r="AA2480">
            <v>659.61708379222637</v>
          </cell>
          <cell r="AB2480">
            <v>637.06177608469841</v>
          </cell>
          <cell r="AC2480">
            <v>629.6793920455716</v>
          </cell>
          <cell r="AD2480">
            <v>16.369153821873667</v>
          </cell>
          <cell r="AE2480">
            <v>16.545302429060456</v>
          </cell>
          <cell r="AF2480">
            <v>15.126932521651161</v>
          </cell>
          <cell r="AG2480">
            <v>14.844014339165351</v>
          </cell>
          <cell r="AH2480">
            <v>14.532905551997676</v>
          </cell>
        </row>
        <row r="2481">
          <cell r="B2481">
            <v>13610</v>
          </cell>
          <cell r="C2481" t="str">
            <v>NE</v>
          </cell>
          <cell r="D2481" t="str">
            <v>Cooperative</v>
          </cell>
          <cell r="E2481">
            <v>8.4629439209247623E-3</v>
          </cell>
          <cell r="F2481">
            <v>0</v>
          </cell>
          <cell r="G2481">
            <v>0</v>
          </cell>
          <cell r="H2481">
            <v>3936.6827080431426</v>
          </cell>
          <cell r="I2481">
            <v>11.608880937499999</v>
          </cell>
          <cell r="J2481">
            <v>0</v>
          </cell>
          <cell r="K2481">
            <v>0</v>
          </cell>
          <cell r="L2481">
            <v>0</v>
          </cell>
          <cell r="M2481">
            <v>0</v>
          </cell>
          <cell r="N2481">
            <v>4.4375375934107314E-2</v>
          </cell>
          <cell r="O2481">
            <v>10091.252990068944</v>
          </cell>
          <cell r="P2481">
            <v>27428.238816931669</v>
          </cell>
          <cell r="Q2481">
            <v>43465.97183106756</v>
          </cell>
          <cell r="R2481">
            <v>55642.342206041627</v>
          </cell>
          <cell r="S2481">
            <v>117026.02581819012</v>
          </cell>
          <cell r="T2481">
            <v>1666.0935735699634</v>
          </cell>
          <cell r="U2481">
            <v>1687.2497729676811</v>
          </cell>
          <cell r="V2481">
            <v>1667.3917443362473</v>
          </cell>
          <cell r="W2481">
            <v>1694.5061465709121</v>
          </cell>
          <cell r="X2481">
            <v>1799.6829369043398</v>
          </cell>
          <cell r="Y2481">
            <v>562.85527297532406</v>
          </cell>
          <cell r="Z2481">
            <v>629.11728670144169</v>
          </cell>
          <cell r="AA2481">
            <v>659.61708379222637</v>
          </cell>
          <cell r="AB2481">
            <v>637.06177608469841</v>
          </cell>
          <cell r="AC2481">
            <v>629.6793920455716</v>
          </cell>
          <cell r="AD2481">
            <v>16.369153821873667</v>
          </cell>
          <cell r="AE2481">
            <v>16.545302429060456</v>
          </cell>
          <cell r="AF2481">
            <v>15.126932521651161</v>
          </cell>
          <cell r="AG2481">
            <v>14.844014339165351</v>
          </cell>
          <cell r="AH2481">
            <v>14.532905551997676</v>
          </cell>
        </row>
        <row r="2482">
          <cell r="B2482">
            <v>14426</v>
          </cell>
          <cell r="C2482" t="str">
            <v>NE</v>
          </cell>
          <cell r="D2482" t="str">
            <v>Cooperative</v>
          </cell>
          <cell r="E2482">
            <v>8.4629439209247623E-3</v>
          </cell>
          <cell r="F2482">
            <v>0</v>
          </cell>
          <cell r="G2482">
            <v>0</v>
          </cell>
          <cell r="H2482">
            <v>3936.6827080431426</v>
          </cell>
          <cell r="I2482">
            <v>11.608880937499999</v>
          </cell>
          <cell r="J2482">
            <v>0</v>
          </cell>
          <cell r="K2482">
            <v>0</v>
          </cell>
          <cell r="L2482">
            <v>0</v>
          </cell>
          <cell r="M2482">
            <v>0</v>
          </cell>
          <cell r="N2482">
            <v>4.4375375934107314E-2</v>
          </cell>
          <cell r="O2482">
            <v>10091.252990068944</v>
          </cell>
          <cell r="P2482">
            <v>27428.238816931669</v>
          </cell>
          <cell r="Q2482">
            <v>43465.97183106756</v>
          </cell>
          <cell r="R2482">
            <v>55642.342206041627</v>
          </cell>
          <cell r="S2482">
            <v>117026.02581819012</v>
          </cell>
          <cell r="T2482">
            <v>1666.0935735699634</v>
          </cell>
          <cell r="U2482">
            <v>1687.2497729676811</v>
          </cell>
          <cell r="V2482">
            <v>1667.3917443362473</v>
          </cell>
          <cell r="W2482">
            <v>1694.5061465709121</v>
          </cell>
          <cell r="X2482">
            <v>1799.6829369043398</v>
          </cell>
          <cell r="Y2482">
            <v>562.85527297532406</v>
          </cell>
          <cell r="Z2482">
            <v>629.11728670144169</v>
          </cell>
          <cell r="AA2482">
            <v>659.61708379222637</v>
          </cell>
          <cell r="AB2482">
            <v>637.06177608469841</v>
          </cell>
          <cell r="AC2482">
            <v>629.6793920455716</v>
          </cell>
          <cell r="AD2482">
            <v>16.369153821873667</v>
          </cell>
          <cell r="AE2482">
            <v>16.545302429060456</v>
          </cell>
          <cell r="AF2482">
            <v>15.126932521651161</v>
          </cell>
          <cell r="AG2482">
            <v>14.844014339165351</v>
          </cell>
          <cell r="AH2482">
            <v>14.532905551997676</v>
          </cell>
        </row>
        <row r="2483">
          <cell r="B2483">
            <v>3435</v>
          </cell>
          <cell r="C2483" t="str">
            <v>NE</v>
          </cell>
          <cell r="D2483" t="str">
            <v>Cooperative</v>
          </cell>
          <cell r="E2483">
            <v>8.4629439209247623E-3</v>
          </cell>
          <cell r="F2483">
            <v>0</v>
          </cell>
          <cell r="G2483">
            <v>0</v>
          </cell>
          <cell r="H2483">
            <v>3936.6827080431426</v>
          </cell>
          <cell r="I2483">
            <v>11.608880937499999</v>
          </cell>
          <cell r="J2483">
            <v>0</v>
          </cell>
          <cell r="K2483">
            <v>0</v>
          </cell>
          <cell r="L2483">
            <v>0</v>
          </cell>
          <cell r="M2483">
            <v>0</v>
          </cell>
          <cell r="N2483">
            <v>4.4375375934107314E-2</v>
          </cell>
          <cell r="O2483">
            <v>10091.252990068944</v>
          </cell>
          <cell r="P2483">
            <v>27428.238816931669</v>
          </cell>
          <cell r="Q2483">
            <v>43465.97183106756</v>
          </cell>
          <cell r="R2483">
            <v>55642.342206041627</v>
          </cell>
          <cell r="S2483">
            <v>117026.02581819012</v>
          </cell>
          <cell r="T2483">
            <v>1666.0935735699634</v>
          </cell>
          <cell r="U2483">
            <v>1687.2497729676811</v>
          </cell>
          <cell r="V2483">
            <v>1667.3917443362473</v>
          </cell>
          <cell r="W2483">
            <v>1694.5061465709121</v>
          </cell>
          <cell r="X2483">
            <v>1799.6829369043398</v>
          </cell>
          <cell r="Y2483">
            <v>562.85527297532406</v>
          </cell>
          <cell r="Z2483">
            <v>629.11728670144169</v>
          </cell>
          <cell r="AA2483">
            <v>659.61708379222637</v>
          </cell>
          <cell r="AB2483">
            <v>637.06177608469841</v>
          </cell>
          <cell r="AC2483">
            <v>629.6793920455716</v>
          </cell>
          <cell r="AD2483">
            <v>16.369153821873667</v>
          </cell>
          <cell r="AE2483">
            <v>16.545302429060456</v>
          </cell>
          <cell r="AF2483">
            <v>15.126932521651161</v>
          </cell>
          <cell r="AG2483">
            <v>14.844014339165351</v>
          </cell>
          <cell r="AH2483">
            <v>14.532905551997676</v>
          </cell>
        </row>
        <row r="2484">
          <cell r="B2484">
            <v>8570</v>
          </cell>
          <cell r="C2484" t="str">
            <v>NE</v>
          </cell>
          <cell r="D2484" t="str">
            <v>Cooperative</v>
          </cell>
          <cell r="E2484">
            <v>8.4629439209247623E-3</v>
          </cell>
          <cell r="F2484">
            <v>1</v>
          </cell>
          <cell r="G2484">
            <v>11306.603773584906</v>
          </cell>
          <cell r="H2484">
            <v>11306.603773584906</v>
          </cell>
          <cell r="I2484">
            <v>11.608880937499999</v>
          </cell>
          <cell r="J2484">
            <v>8178</v>
          </cell>
          <cell r="K2484">
            <v>64719</v>
          </cell>
          <cell r="L2484">
            <v>5724</v>
          </cell>
          <cell r="M2484">
            <v>0.11404084096115515</v>
          </cell>
          <cell r="N2484">
            <v>0.11404084096115515</v>
          </cell>
          <cell r="O2484">
            <v>10091.252990068944</v>
          </cell>
          <cell r="P2484">
            <v>27428.238816931669</v>
          </cell>
          <cell r="Q2484">
            <v>43465.97183106756</v>
          </cell>
          <cell r="R2484">
            <v>55642.342206041627</v>
          </cell>
          <cell r="S2484">
            <v>117026.02581819012</v>
          </cell>
          <cell r="T2484">
            <v>1666.0935735699634</v>
          </cell>
          <cell r="U2484">
            <v>1687.2497729676811</v>
          </cell>
          <cell r="V2484">
            <v>1667.3917443362473</v>
          </cell>
          <cell r="W2484">
            <v>1694.5061465709121</v>
          </cell>
          <cell r="X2484">
            <v>1799.6829369043398</v>
          </cell>
          <cell r="Y2484">
            <v>562.85527297532406</v>
          </cell>
          <cell r="Z2484">
            <v>629.11728670144169</v>
          </cell>
          <cell r="AA2484">
            <v>659.61708379222637</v>
          </cell>
          <cell r="AB2484">
            <v>637.06177608469841</v>
          </cell>
          <cell r="AC2484">
            <v>629.6793920455716</v>
          </cell>
          <cell r="AD2484">
            <v>16.369153821873667</v>
          </cell>
          <cell r="AE2484">
            <v>16.545302429060456</v>
          </cell>
          <cell r="AF2484">
            <v>15.126932521651161</v>
          </cell>
          <cell r="AG2484">
            <v>14.844014339165351</v>
          </cell>
          <cell r="AH2484">
            <v>14.532905551997676</v>
          </cell>
        </row>
        <row r="2485">
          <cell r="B2485">
            <v>10558</v>
          </cell>
          <cell r="C2485" t="str">
            <v>NE</v>
          </cell>
          <cell r="D2485" t="str">
            <v>Cooperative</v>
          </cell>
          <cell r="E2485">
            <v>8.4629439209247623E-3</v>
          </cell>
          <cell r="F2485">
            <v>0</v>
          </cell>
          <cell r="G2485">
            <v>0</v>
          </cell>
          <cell r="H2485">
            <v>3936.6827080431426</v>
          </cell>
          <cell r="I2485">
            <v>11.608880937499999</v>
          </cell>
          <cell r="J2485">
            <v>0</v>
          </cell>
          <cell r="K2485">
            <v>0</v>
          </cell>
          <cell r="L2485">
            <v>0</v>
          </cell>
          <cell r="M2485">
            <v>0</v>
          </cell>
          <cell r="N2485">
            <v>4.4375375934107314E-2</v>
          </cell>
          <cell r="O2485">
            <v>10091.252990068944</v>
          </cell>
          <cell r="P2485">
            <v>27428.238816931669</v>
          </cell>
          <cell r="Q2485">
            <v>43465.97183106756</v>
          </cell>
          <cell r="R2485">
            <v>55642.342206041627</v>
          </cell>
          <cell r="S2485">
            <v>117026.02581819012</v>
          </cell>
          <cell r="T2485">
            <v>1666.0935735699634</v>
          </cell>
          <cell r="U2485">
            <v>1687.2497729676811</v>
          </cell>
          <cell r="V2485">
            <v>1667.3917443362473</v>
          </cell>
          <cell r="W2485">
            <v>1694.5061465709121</v>
          </cell>
          <cell r="X2485">
            <v>1799.6829369043398</v>
          </cell>
          <cell r="Y2485">
            <v>562.85527297532406</v>
          </cell>
          <cell r="Z2485">
            <v>629.11728670144169</v>
          </cell>
          <cell r="AA2485">
            <v>659.61708379222637</v>
          </cell>
          <cell r="AB2485">
            <v>637.06177608469841</v>
          </cell>
          <cell r="AC2485">
            <v>629.6793920455716</v>
          </cell>
          <cell r="AD2485">
            <v>16.369153821873667</v>
          </cell>
          <cell r="AE2485">
            <v>16.545302429060456</v>
          </cell>
          <cell r="AF2485">
            <v>15.126932521651161</v>
          </cell>
          <cell r="AG2485">
            <v>14.844014339165351</v>
          </cell>
          <cell r="AH2485">
            <v>14.532905551997676</v>
          </cell>
        </row>
        <row r="2486">
          <cell r="B2486">
            <v>21075</v>
          </cell>
          <cell r="C2486" t="str">
            <v>NE</v>
          </cell>
          <cell r="D2486" t="str">
            <v>Cooperative</v>
          </cell>
          <cell r="E2486">
            <v>8.4629439209247623E-3</v>
          </cell>
          <cell r="F2486">
            <v>1</v>
          </cell>
          <cell r="G2486">
            <v>9513.8087386644675</v>
          </cell>
          <cell r="H2486">
            <v>9513.8087386644675</v>
          </cell>
          <cell r="I2486">
            <v>11.608880937499999</v>
          </cell>
          <cell r="J2486">
            <v>6898</v>
          </cell>
          <cell r="K2486">
            <v>46161</v>
          </cell>
          <cell r="L2486">
            <v>4852</v>
          </cell>
          <cell r="M2486">
            <v>0.13479093859091007</v>
          </cell>
          <cell r="N2486">
            <v>0.13479093859091007</v>
          </cell>
          <cell r="O2486">
            <v>10091.252990068944</v>
          </cell>
          <cell r="P2486">
            <v>27428.238816931669</v>
          </cell>
          <cell r="Q2486">
            <v>43465.97183106756</v>
          </cell>
          <cell r="R2486">
            <v>55642.342206041627</v>
          </cell>
          <cell r="S2486">
            <v>117026.02581819012</v>
          </cell>
          <cell r="T2486">
            <v>1666.0935735699634</v>
          </cell>
          <cell r="U2486">
            <v>1687.2497729676811</v>
          </cell>
          <cell r="V2486">
            <v>1667.3917443362473</v>
          </cell>
          <cell r="W2486">
            <v>1694.5061465709121</v>
          </cell>
          <cell r="X2486">
            <v>1799.6829369043398</v>
          </cell>
          <cell r="Y2486">
            <v>562.85527297532406</v>
          </cell>
          <cell r="Z2486">
            <v>629.11728670144169</v>
          </cell>
          <cell r="AA2486">
            <v>659.61708379222637</v>
          </cell>
          <cell r="AB2486">
            <v>637.06177608469841</v>
          </cell>
          <cell r="AC2486">
            <v>629.6793920455716</v>
          </cell>
          <cell r="AD2486">
            <v>16.369153821873667</v>
          </cell>
          <cell r="AE2486">
            <v>16.545302429060456</v>
          </cell>
          <cell r="AF2486">
            <v>15.126932521651161</v>
          </cell>
          <cell r="AG2486">
            <v>14.844014339165351</v>
          </cell>
          <cell r="AH2486">
            <v>14.532905551997676</v>
          </cell>
        </row>
        <row r="2487">
          <cell r="B2487">
            <v>21079</v>
          </cell>
          <cell r="C2487" t="str">
            <v>NE</v>
          </cell>
          <cell r="D2487" t="str">
            <v>Cooperative</v>
          </cell>
          <cell r="E2487">
            <v>8.4629439209247623E-3</v>
          </cell>
          <cell r="F2487">
            <v>0</v>
          </cell>
          <cell r="G2487">
            <v>0</v>
          </cell>
          <cell r="H2487">
            <v>3936.6827080431426</v>
          </cell>
          <cell r="I2487">
            <v>11.608880937499999</v>
          </cell>
          <cell r="J2487">
            <v>0</v>
          </cell>
          <cell r="K2487">
            <v>0</v>
          </cell>
          <cell r="L2487">
            <v>0</v>
          </cell>
          <cell r="M2487">
            <v>0</v>
          </cell>
          <cell r="N2487">
            <v>4.4375375934107314E-2</v>
          </cell>
          <cell r="O2487">
            <v>10091.252990068944</v>
          </cell>
          <cell r="P2487">
            <v>27428.238816931669</v>
          </cell>
          <cell r="Q2487">
            <v>43465.97183106756</v>
          </cell>
          <cell r="R2487">
            <v>55642.342206041627</v>
          </cell>
          <cell r="S2487">
            <v>117026.02581819012</v>
          </cell>
          <cell r="T2487">
            <v>1666.0935735699634</v>
          </cell>
          <cell r="U2487">
            <v>1687.2497729676811</v>
          </cell>
          <cell r="V2487">
            <v>1667.3917443362473</v>
          </cell>
          <cell r="W2487">
            <v>1694.5061465709121</v>
          </cell>
          <cell r="X2487">
            <v>1799.6829369043398</v>
          </cell>
          <cell r="Y2487">
            <v>562.85527297532406</v>
          </cell>
          <cell r="Z2487">
            <v>629.11728670144169</v>
          </cell>
          <cell r="AA2487">
            <v>659.61708379222637</v>
          </cell>
          <cell r="AB2487">
            <v>637.06177608469841</v>
          </cell>
          <cell r="AC2487">
            <v>629.6793920455716</v>
          </cell>
          <cell r="AD2487">
            <v>16.369153821873667</v>
          </cell>
          <cell r="AE2487">
            <v>16.545302429060456</v>
          </cell>
          <cell r="AF2487">
            <v>15.126932521651161</v>
          </cell>
          <cell r="AG2487">
            <v>14.844014339165351</v>
          </cell>
          <cell r="AH2487">
            <v>14.532905551997676</v>
          </cell>
        </row>
        <row r="2488">
          <cell r="B2488">
            <v>27058</v>
          </cell>
          <cell r="C2488" t="str">
            <v>NE</v>
          </cell>
          <cell r="D2488" t="str">
            <v>Cooperative</v>
          </cell>
          <cell r="E2488">
            <v>8.4629439209247623E-3</v>
          </cell>
          <cell r="F2488">
            <v>1</v>
          </cell>
          <cell r="G2488">
            <v>11514.551651809124</v>
          </cell>
          <cell r="H2488">
            <v>11514.551651809124</v>
          </cell>
          <cell r="I2488">
            <v>11.608880937499999</v>
          </cell>
          <cell r="J2488">
            <v>12617</v>
          </cell>
          <cell r="K2488">
            <v>87833</v>
          </cell>
          <cell r="L2488">
            <v>7628</v>
          </cell>
          <cell r="M2488">
            <v>0.13154929780953628</v>
          </cell>
          <cell r="N2488">
            <v>0.13154929780953628</v>
          </cell>
          <cell r="O2488">
            <v>10091.252990068944</v>
          </cell>
          <cell r="P2488">
            <v>27428.238816931669</v>
          </cell>
          <cell r="Q2488">
            <v>43465.97183106756</v>
          </cell>
          <cell r="R2488">
            <v>55642.342206041627</v>
          </cell>
          <cell r="S2488">
            <v>117026.02581819012</v>
          </cell>
          <cell r="T2488">
            <v>1666.0935735699634</v>
          </cell>
          <cell r="U2488">
            <v>1687.2497729676811</v>
          </cell>
          <cell r="V2488">
            <v>1667.3917443362473</v>
          </cell>
          <cell r="W2488">
            <v>1694.5061465709121</v>
          </cell>
          <cell r="X2488">
            <v>1799.6829369043398</v>
          </cell>
          <cell r="Y2488">
            <v>562.85527297532406</v>
          </cell>
          <cell r="Z2488">
            <v>629.11728670144169</v>
          </cell>
          <cell r="AA2488">
            <v>659.61708379222637</v>
          </cell>
          <cell r="AB2488">
            <v>637.06177608469841</v>
          </cell>
          <cell r="AC2488">
            <v>629.6793920455716</v>
          </cell>
          <cell r="AD2488">
            <v>16.369153821873667</v>
          </cell>
          <cell r="AE2488">
            <v>16.545302429060456</v>
          </cell>
          <cell r="AF2488">
            <v>15.126932521651161</v>
          </cell>
          <cell r="AG2488">
            <v>14.844014339165351</v>
          </cell>
          <cell r="AH2488">
            <v>14.532905551997676</v>
          </cell>
        </row>
        <row r="2489">
          <cell r="B2489">
            <v>27000</v>
          </cell>
          <cell r="C2489" t="str">
            <v>NE</v>
          </cell>
          <cell r="D2489" t="str">
            <v>Federal</v>
          </cell>
          <cell r="E2489">
            <v>8.4629439209247623E-3</v>
          </cell>
          <cell r="F2489">
            <v>0</v>
          </cell>
          <cell r="G2489">
            <v>0</v>
          </cell>
          <cell r="H2489">
            <v>0</v>
          </cell>
          <cell r="I2489">
            <v>11.608880937499999</v>
          </cell>
          <cell r="J2489">
            <v>0</v>
          </cell>
          <cell r="K2489">
            <v>0</v>
          </cell>
          <cell r="L2489">
            <v>0</v>
          </cell>
          <cell r="M2489">
            <v>0</v>
          </cell>
          <cell r="N2489">
            <v>0</v>
          </cell>
          <cell r="O2489">
            <v>10091.252990068944</v>
          </cell>
          <cell r="P2489">
            <v>27428.238816931669</v>
          </cell>
          <cell r="Q2489">
            <v>43465.97183106756</v>
          </cell>
          <cell r="R2489">
            <v>55642.342206041627</v>
          </cell>
          <cell r="S2489">
            <v>117026.02581819012</v>
          </cell>
          <cell r="T2489">
            <v>1666.0935735699634</v>
          </cell>
          <cell r="U2489">
            <v>1687.2497729676811</v>
          </cell>
          <cell r="V2489">
            <v>1667.3917443362473</v>
          </cell>
          <cell r="W2489">
            <v>1694.5061465709121</v>
          </cell>
          <cell r="X2489">
            <v>1799.6829369043398</v>
          </cell>
          <cell r="Y2489">
            <v>562.85527297532406</v>
          </cell>
          <cell r="Z2489">
            <v>629.11728670144169</v>
          </cell>
          <cell r="AA2489">
            <v>659.61708379222637</v>
          </cell>
          <cell r="AB2489">
            <v>637.06177608469841</v>
          </cell>
          <cell r="AC2489">
            <v>629.6793920455716</v>
          </cell>
          <cell r="AD2489">
            <v>16.369153821873667</v>
          </cell>
          <cell r="AE2489">
            <v>16.545302429060456</v>
          </cell>
          <cell r="AF2489">
            <v>15.126932521651161</v>
          </cell>
          <cell r="AG2489">
            <v>14.844014339165351</v>
          </cell>
          <cell r="AH2489">
            <v>14.532905551997676</v>
          </cell>
        </row>
        <row r="2490">
          <cell r="B2490">
            <v>993</v>
          </cell>
          <cell r="C2490" t="str">
            <v>NE</v>
          </cell>
          <cell r="D2490" t="str">
            <v>Municipal</v>
          </cell>
          <cell r="E2490">
            <v>8.4629439209247623E-3</v>
          </cell>
          <cell r="F2490">
            <v>0</v>
          </cell>
          <cell r="G2490">
            <v>0</v>
          </cell>
          <cell r="H2490">
            <v>651.71673227670317</v>
          </cell>
          <cell r="I2490">
            <v>11.608880937499999</v>
          </cell>
          <cell r="J2490">
            <v>0</v>
          </cell>
          <cell r="K2490">
            <v>0</v>
          </cell>
          <cell r="L2490">
            <v>0</v>
          </cell>
          <cell r="M2490">
            <v>0</v>
          </cell>
          <cell r="N2490">
            <v>5.469772260155663E-3</v>
          </cell>
          <cell r="O2490">
            <v>10091.252990068944</v>
          </cell>
          <cell r="P2490">
            <v>27428.238816931669</v>
          </cell>
          <cell r="Q2490">
            <v>43465.97183106756</v>
          </cell>
          <cell r="R2490">
            <v>55642.342206041627</v>
          </cell>
          <cell r="S2490">
            <v>117026.02581819012</v>
          </cell>
          <cell r="T2490">
            <v>1666.0935735699634</v>
          </cell>
          <cell r="U2490">
            <v>1687.2497729676811</v>
          </cell>
          <cell r="V2490">
            <v>1667.3917443362473</v>
          </cell>
          <cell r="W2490">
            <v>1694.5061465709121</v>
          </cell>
          <cell r="X2490">
            <v>1799.6829369043398</v>
          </cell>
          <cell r="Y2490">
            <v>562.85527297532406</v>
          </cell>
          <cell r="Z2490">
            <v>629.11728670144169</v>
          </cell>
          <cell r="AA2490">
            <v>659.61708379222637</v>
          </cell>
          <cell r="AB2490">
            <v>637.06177608469841</v>
          </cell>
          <cell r="AC2490">
            <v>629.6793920455716</v>
          </cell>
          <cell r="AD2490">
            <v>16.369153821873667</v>
          </cell>
          <cell r="AE2490">
            <v>16.545302429060456</v>
          </cell>
          <cell r="AF2490">
            <v>15.126932521651161</v>
          </cell>
          <cell r="AG2490">
            <v>14.844014339165351</v>
          </cell>
          <cell r="AH2490">
            <v>14.532905551997676</v>
          </cell>
        </row>
        <row r="2491">
          <cell r="B2491">
            <v>367</v>
          </cell>
          <cell r="C2491" t="str">
            <v>NE</v>
          </cell>
          <cell r="D2491" t="str">
            <v>Municipal</v>
          </cell>
          <cell r="E2491">
            <v>8.4629439209247623E-3</v>
          </cell>
          <cell r="F2491">
            <v>0</v>
          </cell>
          <cell r="G2491">
            <v>0</v>
          </cell>
          <cell r="H2491">
            <v>651.71673227670317</v>
          </cell>
          <cell r="I2491">
            <v>11.608880937499999</v>
          </cell>
          <cell r="J2491">
            <v>0</v>
          </cell>
          <cell r="K2491">
            <v>0</v>
          </cell>
          <cell r="L2491">
            <v>0</v>
          </cell>
          <cell r="M2491">
            <v>0</v>
          </cell>
          <cell r="N2491">
            <v>5.469772260155663E-3</v>
          </cell>
          <cell r="O2491">
            <v>10091.252990068944</v>
          </cell>
          <cell r="P2491">
            <v>27428.238816931669</v>
          </cell>
          <cell r="Q2491">
            <v>43465.97183106756</v>
          </cell>
          <cell r="R2491">
            <v>55642.342206041627</v>
          </cell>
          <cell r="S2491">
            <v>117026.02581819012</v>
          </cell>
          <cell r="T2491">
            <v>1666.0935735699634</v>
          </cell>
          <cell r="U2491">
            <v>1687.2497729676811</v>
          </cell>
          <cell r="V2491">
            <v>1667.3917443362473</v>
          </cell>
          <cell r="W2491">
            <v>1694.5061465709121</v>
          </cell>
          <cell r="X2491">
            <v>1799.6829369043398</v>
          </cell>
          <cell r="Y2491">
            <v>562.85527297532406</v>
          </cell>
          <cell r="Z2491">
            <v>629.11728670144169</v>
          </cell>
          <cell r="AA2491">
            <v>659.61708379222637</v>
          </cell>
          <cell r="AB2491">
            <v>637.06177608469841</v>
          </cell>
          <cell r="AC2491">
            <v>629.6793920455716</v>
          </cell>
          <cell r="AD2491">
            <v>16.369153821873667</v>
          </cell>
          <cell r="AE2491">
            <v>16.545302429060456</v>
          </cell>
          <cell r="AF2491">
            <v>15.126932521651161</v>
          </cell>
          <cell r="AG2491">
            <v>14.844014339165351</v>
          </cell>
          <cell r="AH2491">
            <v>14.532905551997676</v>
          </cell>
        </row>
        <row r="2492">
          <cell r="B2492">
            <v>695</v>
          </cell>
          <cell r="C2492" t="str">
            <v>NE</v>
          </cell>
          <cell r="D2492" t="str">
            <v>Municipal</v>
          </cell>
          <cell r="E2492">
            <v>8.4629439209247623E-3</v>
          </cell>
          <cell r="F2492">
            <v>0</v>
          </cell>
          <cell r="G2492">
            <v>0</v>
          </cell>
          <cell r="H2492">
            <v>651.71673227670317</v>
          </cell>
          <cell r="I2492">
            <v>11.608880937499999</v>
          </cell>
          <cell r="J2492">
            <v>0</v>
          </cell>
          <cell r="K2492">
            <v>0</v>
          </cell>
          <cell r="L2492">
            <v>0</v>
          </cell>
          <cell r="M2492">
            <v>0</v>
          </cell>
          <cell r="N2492">
            <v>5.469772260155663E-3</v>
          </cell>
          <cell r="O2492">
            <v>10091.252990068944</v>
          </cell>
          <cell r="P2492">
            <v>27428.238816931669</v>
          </cell>
          <cell r="Q2492">
            <v>43465.97183106756</v>
          </cell>
          <cell r="R2492">
            <v>55642.342206041627</v>
          </cell>
          <cell r="S2492">
            <v>117026.02581819012</v>
          </cell>
          <cell r="T2492">
            <v>1666.0935735699634</v>
          </cell>
          <cell r="U2492">
            <v>1687.2497729676811</v>
          </cell>
          <cell r="V2492">
            <v>1667.3917443362473</v>
          </cell>
          <cell r="W2492">
            <v>1694.5061465709121</v>
          </cell>
          <cell r="X2492">
            <v>1799.6829369043398</v>
          </cell>
          <cell r="Y2492">
            <v>562.85527297532406</v>
          </cell>
          <cell r="Z2492">
            <v>629.11728670144169</v>
          </cell>
          <cell r="AA2492">
            <v>659.61708379222637</v>
          </cell>
          <cell r="AB2492">
            <v>637.06177608469841</v>
          </cell>
          <cell r="AC2492">
            <v>629.6793920455716</v>
          </cell>
          <cell r="AD2492">
            <v>16.369153821873667</v>
          </cell>
          <cell r="AE2492">
            <v>16.545302429060456</v>
          </cell>
          <cell r="AF2492">
            <v>15.126932521651161</v>
          </cell>
          <cell r="AG2492">
            <v>14.844014339165351</v>
          </cell>
          <cell r="AH2492">
            <v>14.532905551997676</v>
          </cell>
        </row>
        <row r="2493">
          <cell r="B2493">
            <v>752</v>
          </cell>
          <cell r="C2493" t="str">
            <v>NE</v>
          </cell>
          <cell r="D2493" t="str">
            <v>Municipal</v>
          </cell>
          <cell r="E2493">
            <v>8.4629439209247623E-3</v>
          </cell>
          <cell r="F2493">
            <v>0</v>
          </cell>
          <cell r="G2493">
            <v>0</v>
          </cell>
          <cell r="H2493">
            <v>651.71673227670317</v>
          </cell>
          <cell r="I2493">
            <v>11.608880937499999</v>
          </cell>
          <cell r="J2493">
            <v>0</v>
          </cell>
          <cell r="K2493">
            <v>0</v>
          </cell>
          <cell r="L2493">
            <v>0</v>
          </cell>
          <cell r="M2493">
            <v>0</v>
          </cell>
          <cell r="N2493">
            <v>5.469772260155663E-3</v>
          </cell>
          <cell r="O2493">
            <v>10091.252990068944</v>
          </cell>
          <cell r="P2493">
            <v>27428.238816931669</v>
          </cell>
          <cell r="Q2493">
            <v>43465.97183106756</v>
          </cell>
          <cell r="R2493">
            <v>55642.342206041627</v>
          </cell>
          <cell r="S2493">
            <v>117026.02581819012</v>
          </cell>
          <cell r="T2493">
            <v>1666.0935735699634</v>
          </cell>
          <cell r="U2493">
            <v>1687.2497729676811</v>
          </cell>
          <cell r="V2493">
            <v>1667.3917443362473</v>
          </cell>
          <cell r="W2493">
            <v>1694.5061465709121</v>
          </cell>
          <cell r="X2493">
            <v>1799.6829369043398</v>
          </cell>
          <cell r="Y2493">
            <v>562.85527297532406</v>
          </cell>
          <cell r="Z2493">
            <v>629.11728670144169</v>
          </cell>
          <cell r="AA2493">
            <v>659.61708379222637</v>
          </cell>
          <cell r="AB2493">
            <v>637.06177608469841</v>
          </cell>
          <cell r="AC2493">
            <v>629.6793920455716</v>
          </cell>
          <cell r="AD2493">
            <v>16.369153821873667</v>
          </cell>
          <cell r="AE2493">
            <v>16.545302429060456</v>
          </cell>
          <cell r="AF2493">
            <v>15.126932521651161</v>
          </cell>
          <cell r="AG2493">
            <v>14.844014339165351</v>
          </cell>
          <cell r="AH2493">
            <v>14.532905551997676</v>
          </cell>
        </row>
        <row r="2494">
          <cell r="B2494">
            <v>1346</v>
          </cell>
          <cell r="C2494" t="str">
            <v>NE</v>
          </cell>
          <cell r="D2494" t="str">
            <v>Municipal</v>
          </cell>
          <cell r="E2494">
            <v>8.4629439209247623E-3</v>
          </cell>
          <cell r="F2494">
            <v>0</v>
          </cell>
          <cell r="G2494">
            <v>0</v>
          </cell>
          <cell r="H2494">
            <v>651.71673227670317</v>
          </cell>
          <cell r="I2494">
            <v>11.608880937499999</v>
          </cell>
          <cell r="J2494">
            <v>0</v>
          </cell>
          <cell r="K2494">
            <v>0</v>
          </cell>
          <cell r="L2494">
            <v>0</v>
          </cell>
          <cell r="M2494">
            <v>0</v>
          </cell>
          <cell r="N2494">
            <v>5.469772260155663E-3</v>
          </cell>
          <cell r="O2494">
            <v>10091.252990068944</v>
          </cell>
          <cell r="P2494">
            <v>27428.238816931669</v>
          </cell>
          <cell r="Q2494">
            <v>43465.97183106756</v>
          </cell>
          <cell r="R2494">
            <v>55642.342206041627</v>
          </cell>
          <cell r="S2494">
            <v>117026.02581819012</v>
          </cell>
          <cell r="T2494">
            <v>1666.0935735699634</v>
          </cell>
          <cell r="U2494">
            <v>1687.2497729676811</v>
          </cell>
          <cell r="V2494">
            <v>1667.3917443362473</v>
          </cell>
          <cell r="W2494">
            <v>1694.5061465709121</v>
          </cell>
          <cell r="X2494">
            <v>1799.6829369043398</v>
          </cell>
          <cell r="Y2494">
            <v>562.85527297532406</v>
          </cell>
          <cell r="Z2494">
            <v>629.11728670144169</v>
          </cell>
          <cell r="AA2494">
            <v>659.61708379222637</v>
          </cell>
          <cell r="AB2494">
            <v>637.06177608469841</v>
          </cell>
          <cell r="AC2494">
            <v>629.6793920455716</v>
          </cell>
          <cell r="AD2494">
            <v>16.369153821873667</v>
          </cell>
          <cell r="AE2494">
            <v>16.545302429060456</v>
          </cell>
          <cell r="AF2494">
            <v>15.126932521651161</v>
          </cell>
          <cell r="AG2494">
            <v>14.844014339165351</v>
          </cell>
          <cell r="AH2494">
            <v>14.532905551997676</v>
          </cell>
        </row>
        <row r="2495">
          <cell r="B2495">
            <v>1374</v>
          </cell>
          <cell r="C2495" t="str">
            <v>NE</v>
          </cell>
          <cell r="D2495" t="str">
            <v>Municipal</v>
          </cell>
          <cell r="E2495">
            <v>8.4629439209247623E-3</v>
          </cell>
          <cell r="F2495">
            <v>0</v>
          </cell>
          <cell r="G2495">
            <v>0</v>
          </cell>
          <cell r="H2495">
            <v>651.71673227670317</v>
          </cell>
          <cell r="I2495">
            <v>11.608880937499999</v>
          </cell>
          <cell r="J2495">
            <v>0</v>
          </cell>
          <cell r="K2495">
            <v>0</v>
          </cell>
          <cell r="L2495">
            <v>0</v>
          </cell>
          <cell r="M2495">
            <v>0</v>
          </cell>
          <cell r="N2495">
            <v>5.469772260155663E-3</v>
          </cell>
          <cell r="O2495">
            <v>10091.252990068944</v>
          </cell>
          <cell r="P2495">
            <v>27428.238816931669</v>
          </cell>
          <cell r="Q2495">
            <v>43465.97183106756</v>
          </cell>
          <cell r="R2495">
            <v>55642.342206041627</v>
          </cell>
          <cell r="S2495">
            <v>117026.02581819012</v>
          </cell>
          <cell r="T2495">
            <v>1666.0935735699634</v>
          </cell>
          <cell r="U2495">
            <v>1687.2497729676811</v>
          </cell>
          <cell r="V2495">
            <v>1667.3917443362473</v>
          </cell>
          <cell r="W2495">
            <v>1694.5061465709121</v>
          </cell>
          <cell r="X2495">
            <v>1799.6829369043398</v>
          </cell>
          <cell r="Y2495">
            <v>562.85527297532406</v>
          </cell>
          <cell r="Z2495">
            <v>629.11728670144169</v>
          </cell>
          <cell r="AA2495">
            <v>659.61708379222637</v>
          </cell>
          <cell r="AB2495">
            <v>637.06177608469841</v>
          </cell>
          <cell r="AC2495">
            <v>629.6793920455716</v>
          </cell>
          <cell r="AD2495">
            <v>16.369153821873667</v>
          </cell>
          <cell r="AE2495">
            <v>16.545302429060456</v>
          </cell>
          <cell r="AF2495">
            <v>15.126932521651161</v>
          </cell>
          <cell r="AG2495">
            <v>14.844014339165351</v>
          </cell>
          <cell r="AH2495">
            <v>14.532905551997676</v>
          </cell>
        </row>
        <row r="2496">
          <cell r="B2496">
            <v>1427</v>
          </cell>
          <cell r="C2496" t="str">
            <v>NE</v>
          </cell>
          <cell r="D2496" t="str">
            <v>Municipal</v>
          </cell>
          <cell r="E2496">
            <v>8.4629439209247623E-3</v>
          </cell>
          <cell r="F2496">
            <v>0</v>
          </cell>
          <cell r="G2496">
            <v>0</v>
          </cell>
          <cell r="H2496">
            <v>651.71673227670317</v>
          </cell>
          <cell r="I2496">
            <v>11.608880937499999</v>
          </cell>
          <cell r="J2496">
            <v>0</v>
          </cell>
          <cell r="K2496">
            <v>0</v>
          </cell>
          <cell r="L2496">
            <v>0</v>
          </cell>
          <cell r="M2496">
            <v>0</v>
          </cell>
          <cell r="N2496">
            <v>5.469772260155663E-3</v>
          </cell>
          <cell r="O2496">
            <v>10091.252990068944</v>
          </cell>
          <cell r="P2496">
            <v>27428.238816931669</v>
          </cell>
          <cell r="Q2496">
            <v>43465.97183106756</v>
          </cell>
          <cell r="R2496">
            <v>55642.342206041627</v>
          </cell>
          <cell r="S2496">
            <v>117026.02581819012</v>
          </cell>
          <cell r="T2496">
            <v>1666.0935735699634</v>
          </cell>
          <cell r="U2496">
            <v>1687.2497729676811</v>
          </cell>
          <cell r="V2496">
            <v>1667.3917443362473</v>
          </cell>
          <cell r="W2496">
            <v>1694.5061465709121</v>
          </cell>
          <cell r="X2496">
            <v>1799.6829369043398</v>
          </cell>
          <cell r="Y2496">
            <v>562.85527297532406</v>
          </cell>
          <cell r="Z2496">
            <v>629.11728670144169</v>
          </cell>
          <cell r="AA2496">
            <v>659.61708379222637</v>
          </cell>
          <cell r="AB2496">
            <v>637.06177608469841</v>
          </cell>
          <cell r="AC2496">
            <v>629.6793920455716</v>
          </cell>
          <cell r="AD2496">
            <v>16.369153821873667</v>
          </cell>
          <cell r="AE2496">
            <v>16.545302429060456</v>
          </cell>
          <cell r="AF2496">
            <v>15.126932521651161</v>
          </cell>
          <cell r="AG2496">
            <v>14.844014339165351</v>
          </cell>
          <cell r="AH2496">
            <v>14.532905551997676</v>
          </cell>
        </row>
        <row r="2497">
          <cell r="B2497">
            <v>1435</v>
          </cell>
          <cell r="C2497" t="str">
            <v>NE</v>
          </cell>
          <cell r="D2497" t="str">
            <v>Municipal</v>
          </cell>
          <cell r="E2497">
            <v>8.4629439209247623E-3</v>
          </cell>
          <cell r="F2497">
            <v>0</v>
          </cell>
          <cell r="G2497">
            <v>0</v>
          </cell>
          <cell r="H2497">
            <v>651.71673227670317</v>
          </cell>
          <cell r="I2497">
            <v>11.608880937499999</v>
          </cell>
          <cell r="J2497">
            <v>0</v>
          </cell>
          <cell r="K2497">
            <v>0</v>
          </cell>
          <cell r="L2497">
            <v>0</v>
          </cell>
          <cell r="M2497">
            <v>0</v>
          </cell>
          <cell r="N2497">
            <v>5.469772260155663E-3</v>
          </cell>
          <cell r="O2497">
            <v>10091.252990068944</v>
          </cell>
          <cell r="P2497">
            <v>27428.238816931669</v>
          </cell>
          <cell r="Q2497">
            <v>43465.97183106756</v>
          </cell>
          <cell r="R2497">
            <v>55642.342206041627</v>
          </cell>
          <cell r="S2497">
            <v>117026.02581819012</v>
          </cell>
          <cell r="T2497">
            <v>1666.0935735699634</v>
          </cell>
          <cell r="U2497">
            <v>1687.2497729676811</v>
          </cell>
          <cell r="V2497">
            <v>1667.3917443362473</v>
          </cell>
          <cell r="W2497">
            <v>1694.5061465709121</v>
          </cell>
          <cell r="X2497">
            <v>1799.6829369043398</v>
          </cell>
          <cell r="Y2497">
            <v>562.85527297532406</v>
          </cell>
          <cell r="Z2497">
            <v>629.11728670144169</v>
          </cell>
          <cell r="AA2497">
            <v>659.61708379222637</v>
          </cell>
          <cell r="AB2497">
            <v>637.06177608469841</v>
          </cell>
          <cell r="AC2497">
            <v>629.6793920455716</v>
          </cell>
          <cell r="AD2497">
            <v>16.369153821873667</v>
          </cell>
          <cell r="AE2497">
            <v>16.545302429060456</v>
          </cell>
          <cell r="AF2497">
            <v>15.126932521651161</v>
          </cell>
          <cell r="AG2497">
            <v>14.844014339165351</v>
          </cell>
          <cell r="AH2497">
            <v>14.532905551997676</v>
          </cell>
        </row>
        <row r="2498">
          <cell r="B2498">
            <v>1554</v>
          </cell>
          <cell r="C2498" t="str">
            <v>NE</v>
          </cell>
          <cell r="D2498" t="str">
            <v>Municipal</v>
          </cell>
          <cell r="E2498">
            <v>8.4629439209247623E-3</v>
          </cell>
          <cell r="F2498">
            <v>0</v>
          </cell>
          <cell r="G2498">
            <v>0</v>
          </cell>
          <cell r="H2498">
            <v>651.71673227670317</v>
          </cell>
          <cell r="I2498">
            <v>11.608880937499999</v>
          </cell>
          <cell r="J2498">
            <v>0</v>
          </cell>
          <cell r="K2498">
            <v>0</v>
          </cell>
          <cell r="L2498">
            <v>0</v>
          </cell>
          <cell r="M2498">
            <v>0</v>
          </cell>
          <cell r="N2498">
            <v>5.469772260155663E-3</v>
          </cell>
          <cell r="O2498">
            <v>10091.252990068944</v>
          </cell>
          <cell r="P2498">
            <v>27428.238816931669</v>
          </cell>
          <cell r="Q2498">
            <v>43465.97183106756</v>
          </cell>
          <cell r="R2498">
            <v>55642.342206041627</v>
          </cell>
          <cell r="S2498">
            <v>117026.02581819012</v>
          </cell>
          <cell r="T2498">
            <v>1666.0935735699634</v>
          </cell>
          <cell r="U2498">
            <v>1687.2497729676811</v>
          </cell>
          <cell r="V2498">
            <v>1667.3917443362473</v>
          </cell>
          <cell r="W2498">
            <v>1694.5061465709121</v>
          </cell>
          <cell r="X2498">
            <v>1799.6829369043398</v>
          </cell>
          <cell r="Y2498">
            <v>562.85527297532406</v>
          </cell>
          <cell r="Z2498">
            <v>629.11728670144169</v>
          </cell>
          <cell r="AA2498">
            <v>659.61708379222637</v>
          </cell>
          <cell r="AB2498">
            <v>637.06177608469841</v>
          </cell>
          <cell r="AC2498">
            <v>629.6793920455716</v>
          </cell>
          <cell r="AD2498">
            <v>16.369153821873667</v>
          </cell>
          <cell r="AE2498">
            <v>16.545302429060456</v>
          </cell>
          <cell r="AF2498">
            <v>15.126932521651161</v>
          </cell>
          <cell r="AG2498">
            <v>14.844014339165351</v>
          </cell>
          <cell r="AH2498">
            <v>14.532905551997676</v>
          </cell>
        </row>
        <row r="2499">
          <cell r="B2499">
            <v>20848</v>
          </cell>
          <cell r="C2499" t="str">
            <v>NE</v>
          </cell>
          <cell r="D2499" t="str">
            <v>Municipal</v>
          </cell>
          <cell r="E2499">
            <v>8.4629439209247623E-3</v>
          </cell>
          <cell r="F2499">
            <v>0</v>
          </cell>
          <cell r="G2499">
            <v>0</v>
          </cell>
          <cell r="H2499">
            <v>651.71673227670317</v>
          </cell>
          <cell r="I2499">
            <v>11.608880937499999</v>
          </cell>
          <cell r="J2499">
            <v>0</v>
          </cell>
          <cell r="K2499">
            <v>0</v>
          </cell>
          <cell r="L2499">
            <v>0</v>
          </cell>
          <cell r="M2499">
            <v>0</v>
          </cell>
          <cell r="N2499">
            <v>5.469772260155663E-3</v>
          </cell>
          <cell r="O2499">
            <v>10091.252990068944</v>
          </cell>
          <cell r="P2499">
            <v>27428.238816931669</v>
          </cell>
          <cell r="Q2499">
            <v>43465.97183106756</v>
          </cell>
          <cell r="R2499">
            <v>55642.342206041627</v>
          </cell>
          <cell r="S2499">
            <v>117026.02581819012</v>
          </cell>
          <cell r="T2499">
            <v>1666.0935735699634</v>
          </cell>
          <cell r="U2499">
            <v>1687.2497729676811</v>
          </cell>
          <cell r="V2499">
            <v>1667.3917443362473</v>
          </cell>
          <cell r="W2499">
            <v>1694.5061465709121</v>
          </cell>
          <cell r="X2499">
            <v>1799.6829369043398</v>
          </cell>
          <cell r="Y2499">
            <v>562.85527297532406</v>
          </cell>
          <cell r="Z2499">
            <v>629.11728670144169</v>
          </cell>
          <cell r="AA2499">
            <v>659.61708379222637</v>
          </cell>
          <cell r="AB2499">
            <v>637.06177608469841</v>
          </cell>
          <cell r="AC2499">
            <v>629.6793920455716</v>
          </cell>
          <cell r="AD2499">
            <v>16.369153821873667</v>
          </cell>
          <cell r="AE2499">
            <v>16.545302429060456</v>
          </cell>
          <cell r="AF2499">
            <v>15.126932521651161</v>
          </cell>
          <cell r="AG2499">
            <v>14.844014339165351</v>
          </cell>
          <cell r="AH2499">
            <v>14.532905551997676</v>
          </cell>
        </row>
        <row r="2500">
          <cell r="B2500">
            <v>1955</v>
          </cell>
          <cell r="C2500" t="str">
            <v>NE</v>
          </cell>
          <cell r="D2500" t="str">
            <v>Municipal</v>
          </cell>
          <cell r="E2500">
            <v>8.4629439209247623E-3</v>
          </cell>
          <cell r="F2500">
            <v>0</v>
          </cell>
          <cell r="G2500">
            <v>0</v>
          </cell>
          <cell r="H2500">
            <v>651.71673227670317</v>
          </cell>
          <cell r="I2500">
            <v>11.608880937499999</v>
          </cell>
          <cell r="J2500">
            <v>0</v>
          </cell>
          <cell r="K2500">
            <v>0</v>
          </cell>
          <cell r="L2500">
            <v>0</v>
          </cell>
          <cell r="M2500">
            <v>0</v>
          </cell>
          <cell r="N2500">
            <v>5.469772260155663E-3</v>
          </cell>
          <cell r="O2500">
            <v>10091.252990068944</v>
          </cell>
          <cell r="P2500">
            <v>27428.238816931669</v>
          </cell>
          <cell r="Q2500">
            <v>43465.97183106756</v>
          </cell>
          <cell r="R2500">
            <v>55642.342206041627</v>
          </cell>
          <cell r="S2500">
            <v>117026.02581819012</v>
          </cell>
          <cell r="T2500">
            <v>1666.0935735699634</v>
          </cell>
          <cell r="U2500">
            <v>1687.2497729676811</v>
          </cell>
          <cell r="V2500">
            <v>1667.3917443362473</v>
          </cell>
          <cell r="W2500">
            <v>1694.5061465709121</v>
          </cell>
          <cell r="X2500">
            <v>1799.6829369043398</v>
          </cell>
          <cell r="Y2500">
            <v>562.85527297532406</v>
          </cell>
          <cell r="Z2500">
            <v>629.11728670144169</v>
          </cell>
          <cell r="AA2500">
            <v>659.61708379222637</v>
          </cell>
          <cell r="AB2500">
            <v>637.06177608469841</v>
          </cell>
          <cell r="AC2500">
            <v>629.6793920455716</v>
          </cell>
          <cell r="AD2500">
            <v>16.369153821873667</v>
          </cell>
          <cell r="AE2500">
            <v>16.545302429060456</v>
          </cell>
          <cell r="AF2500">
            <v>15.126932521651161</v>
          </cell>
          <cell r="AG2500">
            <v>14.844014339165351</v>
          </cell>
          <cell r="AH2500">
            <v>14.532905551997676</v>
          </cell>
        </row>
        <row r="2501">
          <cell r="B2501">
            <v>2277</v>
          </cell>
          <cell r="C2501" t="str">
            <v>NE</v>
          </cell>
          <cell r="D2501" t="str">
            <v>Municipal</v>
          </cell>
          <cell r="E2501">
            <v>8.4629439209247623E-3</v>
          </cell>
          <cell r="F2501">
            <v>0</v>
          </cell>
          <cell r="G2501">
            <v>0</v>
          </cell>
          <cell r="H2501">
            <v>651.71673227670317</v>
          </cell>
          <cell r="I2501">
            <v>11.608880937499999</v>
          </cell>
          <cell r="J2501">
            <v>0</v>
          </cell>
          <cell r="K2501">
            <v>0</v>
          </cell>
          <cell r="L2501">
            <v>0</v>
          </cell>
          <cell r="M2501">
            <v>0</v>
          </cell>
          <cell r="N2501">
            <v>5.469772260155663E-3</v>
          </cell>
          <cell r="O2501">
            <v>10091.252990068944</v>
          </cell>
          <cell r="P2501">
            <v>27428.238816931669</v>
          </cell>
          <cell r="Q2501">
            <v>43465.97183106756</v>
          </cell>
          <cell r="R2501">
            <v>55642.342206041627</v>
          </cell>
          <cell r="S2501">
            <v>117026.02581819012</v>
          </cell>
          <cell r="T2501">
            <v>1666.0935735699634</v>
          </cell>
          <cell r="U2501">
            <v>1687.2497729676811</v>
          </cell>
          <cell r="V2501">
            <v>1667.3917443362473</v>
          </cell>
          <cell r="W2501">
            <v>1694.5061465709121</v>
          </cell>
          <cell r="X2501">
            <v>1799.6829369043398</v>
          </cell>
          <cell r="Y2501">
            <v>562.85527297532406</v>
          </cell>
          <cell r="Z2501">
            <v>629.11728670144169</v>
          </cell>
          <cell r="AA2501">
            <v>659.61708379222637</v>
          </cell>
          <cell r="AB2501">
            <v>637.06177608469841</v>
          </cell>
          <cell r="AC2501">
            <v>629.6793920455716</v>
          </cell>
          <cell r="AD2501">
            <v>16.369153821873667</v>
          </cell>
          <cell r="AE2501">
            <v>16.545302429060456</v>
          </cell>
          <cell r="AF2501">
            <v>15.126932521651161</v>
          </cell>
          <cell r="AG2501">
            <v>14.844014339165351</v>
          </cell>
          <cell r="AH2501">
            <v>14.532905551997676</v>
          </cell>
        </row>
        <row r="2502">
          <cell r="B2502">
            <v>2609</v>
          </cell>
          <cell r="C2502" t="str">
            <v>NE</v>
          </cell>
          <cell r="D2502" t="str">
            <v>Municipal</v>
          </cell>
          <cell r="E2502">
            <v>8.4629439209247623E-3</v>
          </cell>
          <cell r="F2502">
            <v>0</v>
          </cell>
          <cell r="G2502">
            <v>0</v>
          </cell>
          <cell r="H2502">
            <v>651.71673227670317</v>
          </cell>
          <cell r="I2502">
            <v>11.608880937499999</v>
          </cell>
          <cell r="J2502">
            <v>0</v>
          </cell>
          <cell r="K2502">
            <v>0</v>
          </cell>
          <cell r="L2502">
            <v>0</v>
          </cell>
          <cell r="M2502">
            <v>0</v>
          </cell>
          <cell r="N2502">
            <v>5.469772260155663E-3</v>
          </cell>
          <cell r="O2502">
            <v>10091.252990068944</v>
          </cell>
          <cell r="P2502">
            <v>27428.238816931669</v>
          </cell>
          <cell r="Q2502">
            <v>43465.97183106756</v>
          </cell>
          <cell r="R2502">
            <v>55642.342206041627</v>
          </cell>
          <cell r="S2502">
            <v>117026.02581819012</v>
          </cell>
          <cell r="T2502">
            <v>1666.0935735699634</v>
          </cell>
          <cell r="U2502">
            <v>1687.2497729676811</v>
          </cell>
          <cell r="V2502">
            <v>1667.3917443362473</v>
          </cell>
          <cell r="W2502">
            <v>1694.5061465709121</v>
          </cell>
          <cell r="X2502">
            <v>1799.6829369043398</v>
          </cell>
          <cell r="Y2502">
            <v>562.85527297532406</v>
          </cell>
          <cell r="Z2502">
            <v>629.11728670144169</v>
          </cell>
          <cell r="AA2502">
            <v>659.61708379222637</v>
          </cell>
          <cell r="AB2502">
            <v>637.06177608469841</v>
          </cell>
          <cell r="AC2502">
            <v>629.6793920455716</v>
          </cell>
          <cell r="AD2502">
            <v>16.369153821873667</v>
          </cell>
          <cell r="AE2502">
            <v>16.545302429060456</v>
          </cell>
          <cell r="AF2502">
            <v>15.126932521651161</v>
          </cell>
          <cell r="AG2502">
            <v>14.844014339165351</v>
          </cell>
          <cell r="AH2502">
            <v>14.532905551997676</v>
          </cell>
        </row>
        <row r="2503">
          <cell r="B2503">
            <v>2888</v>
          </cell>
          <cell r="C2503" t="str">
            <v>NE</v>
          </cell>
          <cell r="D2503" t="str">
            <v>Municipal</v>
          </cell>
          <cell r="E2503">
            <v>8.4629439209247623E-3</v>
          </cell>
          <cell r="F2503">
            <v>0</v>
          </cell>
          <cell r="G2503">
            <v>0</v>
          </cell>
          <cell r="H2503">
            <v>651.71673227670317</v>
          </cell>
          <cell r="I2503">
            <v>11.608880937499999</v>
          </cell>
          <cell r="J2503">
            <v>0</v>
          </cell>
          <cell r="K2503">
            <v>0</v>
          </cell>
          <cell r="L2503">
            <v>0</v>
          </cell>
          <cell r="M2503">
            <v>0</v>
          </cell>
          <cell r="N2503">
            <v>5.469772260155663E-3</v>
          </cell>
          <cell r="O2503">
            <v>10091.252990068944</v>
          </cell>
          <cell r="P2503">
            <v>27428.238816931669</v>
          </cell>
          <cell r="Q2503">
            <v>43465.97183106756</v>
          </cell>
          <cell r="R2503">
            <v>55642.342206041627</v>
          </cell>
          <cell r="S2503">
            <v>117026.02581819012</v>
          </cell>
          <cell r="T2503">
            <v>1666.0935735699634</v>
          </cell>
          <cell r="U2503">
            <v>1687.2497729676811</v>
          </cell>
          <cell r="V2503">
            <v>1667.3917443362473</v>
          </cell>
          <cell r="W2503">
            <v>1694.5061465709121</v>
          </cell>
          <cell r="X2503">
            <v>1799.6829369043398</v>
          </cell>
          <cell r="Y2503">
            <v>562.85527297532406</v>
          </cell>
          <cell r="Z2503">
            <v>629.11728670144169</v>
          </cell>
          <cell r="AA2503">
            <v>659.61708379222637</v>
          </cell>
          <cell r="AB2503">
            <v>637.06177608469841</v>
          </cell>
          <cell r="AC2503">
            <v>629.6793920455716</v>
          </cell>
          <cell r="AD2503">
            <v>16.369153821873667</v>
          </cell>
          <cell r="AE2503">
            <v>16.545302429060456</v>
          </cell>
          <cell r="AF2503">
            <v>15.126932521651161</v>
          </cell>
          <cell r="AG2503">
            <v>14.844014339165351</v>
          </cell>
          <cell r="AH2503">
            <v>14.532905551997676</v>
          </cell>
        </row>
        <row r="2504">
          <cell r="B2504">
            <v>3235</v>
          </cell>
          <cell r="C2504" t="str">
            <v>NE</v>
          </cell>
          <cell r="D2504" t="str">
            <v>Municipal</v>
          </cell>
          <cell r="E2504">
            <v>0.22936424306287323</v>
          </cell>
          <cell r="F2504">
            <v>0</v>
          </cell>
          <cell r="G2504">
            <v>0</v>
          </cell>
          <cell r="H2504">
            <v>651.71673227670317</v>
          </cell>
          <cell r="I2504">
            <v>11.608880937499999</v>
          </cell>
          <cell r="J2504">
            <v>0</v>
          </cell>
          <cell r="K2504">
            <v>0</v>
          </cell>
          <cell r="L2504">
            <v>0</v>
          </cell>
          <cell r="M2504">
            <v>0</v>
          </cell>
          <cell r="N2504">
            <v>5.469772260155663E-3</v>
          </cell>
          <cell r="O2504">
            <v>10091.252990068944</v>
          </cell>
          <cell r="P2504">
            <v>27428.238816931669</v>
          </cell>
          <cell r="Q2504">
            <v>43465.97183106756</v>
          </cell>
          <cell r="R2504">
            <v>55642.342206041627</v>
          </cell>
          <cell r="S2504">
            <v>117026.02581819012</v>
          </cell>
          <cell r="T2504">
            <v>1666.0935735699634</v>
          </cell>
          <cell r="U2504">
            <v>1687.2497729676811</v>
          </cell>
          <cell r="V2504">
            <v>1667.3917443362473</v>
          </cell>
          <cell r="W2504">
            <v>1694.5061465709121</v>
          </cell>
          <cell r="X2504">
            <v>1799.6829369043398</v>
          </cell>
          <cell r="Y2504">
            <v>562.85527297532406</v>
          </cell>
          <cell r="Z2504">
            <v>629.11728670144169</v>
          </cell>
          <cell r="AA2504">
            <v>659.61708379222637</v>
          </cell>
          <cell r="AB2504">
            <v>637.06177608469841</v>
          </cell>
          <cell r="AC2504">
            <v>629.6793920455716</v>
          </cell>
          <cell r="AD2504">
            <v>16.369153821873667</v>
          </cell>
          <cell r="AE2504">
            <v>16.545302429060456</v>
          </cell>
          <cell r="AF2504">
            <v>15.126932521651161</v>
          </cell>
          <cell r="AG2504">
            <v>14.844014339165351</v>
          </cell>
          <cell r="AH2504">
            <v>14.532905551997676</v>
          </cell>
        </row>
        <row r="2505">
          <cell r="B2505">
            <v>3373</v>
          </cell>
          <cell r="C2505" t="str">
            <v>NE</v>
          </cell>
          <cell r="D2505" t="str">
            <v>Municipal</v>
          </cell>
          <cell r="E2505">
            <v>8.4629439209247623E-3</v>
          </cell>
          <cell r="F2505">
            <v>0</v>
          </cell>
          <cell r="G2505">
            <v>0</v>
          </cell>
          <cell r="H2505">
            <v>651.71673227670317</v>
          </cell>
          <cell r="I2505">
            <v>11.608880937499999</v>
          </cell>
          <cell r="J2505">
            <v>0</v>
          </cell>
          <cell r="K2505">
            <v>0</v>
          </cell>
          <cell r="L2505">
            <v>0</v>
          </cell>
          <cell r="M2505">
            <v>0</v>
          </cell>
          <cell r="N2505">
            <v>5.469772260155663E-3</v>
          </cell>
          <cell r="O2505">
            <v>10091.252990068944</v>
          </cell>
          <cell r="P2505">
            <v>27428.238816931669</v>
          </cell>
          <cell r="Q2505">
            <v>43465.97183106756</v>
          </cell>
          <cell r="R2505">
            <v>55642.342206041627</v>
          </cell>
          <cell r="S2505">
            <v>117026.02581819012</v>
          </cell>
          <cell r="T2505">
            <v>1666.0935735699634</v>
          </cell>
          <cell r="U2505">
            <v>1687.2497729676811</v>
          </cell>
          <cell r="V2505">
            <v>1667.3917443362473</v>
          </cell>
          <cell r="W2505">
            <v>1694.5061465709121</v>
          </cell>
          <cell r="X2505">
            <v>1799.6829369043398</v>
          </cell>
          <cell r="Y2505">
            <v>562.85527297532406</v>
          </cell>
          <cell r="Z2505">
            <v>629.11728670144169</v>
          </cell>
          <cell r="AA2505">
            <v>659.61708379222637</v>
          </cell>
          <cell r="AB2505">
            <v>637.06177608469841</v>
          </cell>
          <cell r="AC2505">
            <v>629.6793920455716</v>
          </cell>
          <cell r="AD2505">
            <v>16.369153821873667</v>
          </cell>
          <cell r="AE2505">
            <v>16.545302429060456</v>
          </cell>
          <cell r="AF2505">
            <v>15.126932521651161</v>
          </cell>
          <cell r="AG2505">
            <v>14.844014339165351</v>
          </cell>
          <cell r="AH2505">
            <v>14.532905551997676</v>
          </cell>
        </row>
        <row r="2506">
          <cell r="B2506">
            <v>4527</v>
          </cell>
          <cell r="C2506" t="str">
            <v>NE</v>
          </cell>
          <cell r="D2506" t="str">
            <v>Municipal</v>
          </cell>
          <cell r="E2506">
            <v>8.4629439209247623E-3</v>
          </cell>
          <cell r="F2506">
            <v>0</v>
          </cell>
          <cell r="G2506">
            <v>0</v>
          </cell>
          <cell r="H2506">
            <v>651.71673227670317</v>
          </cell>
          <cell r="I2506">
            <v>11.608880937499999</v>
          </cell>
          <cell r="J2506">
            <v>0</v>
          </cell>
          <cell r="K2506">
            <v>0</v>
          </cell>
          <cell r="L2506">
            <v>0</v>
          </cell>
          <cell r="M2506">
            <v>0</v>
          </cell>
          <cell r="N2506">
            <v>5.469772260155663E-3</v>
          </cell>
          <cell r="O2506">
            <v>10091.252990068944</v>
          </cell>
          <cell r="P2506">
            <v>27428.238816931669</v>
          </cell>
          <cell r="Q2506">
            <v>43465.97183106756</v>
          </cell>
          <cell r="R2506">
            <v>55642.342206041627</v>
          </cell>
          <cell r="S2506">
            <v>117026.02581819012</v>
          </cell>
          <cell r="T2506">
            <v>1666.0935735699634</v>
          </cell>
          <cell r="U2506">
            <v>1687.2497729676811</v>
          </cell>
          <cell r="V2506">
            <v>1667.3917443362473</v>
          </cell>
          <cell r="W2506">
            <v>1694.5061465709121</v>
          </cell>
          <cell r="X2506">
            <v>1799.6829369043398</v>
          </cell>
          <cell r="Y2506">
            <v>562.85527297532406</v>
          </cell>
          <cell r="Z2506">
            <v>629.11728670144169</v>
          </cell>
          <cell r="AA2506">
            <v>659.61708379222637</v>
          </cell>
          <cell r="AB2506">
            <v>637.06177608469841</v>
          </cell>
          <cell r="AC2506">
            <v>629.6793920455716</v>
          </cell>
          <cell r="AD2506">
            <v>16.369153821873667</v>
          </cell>
          <cell r="AE2506">
            <v>16.545302429060456</v>
          </cell>
          <cell r="AF2506">
            <v>15.126932521651161</v>
          </cell>
          <cell r="AG2506">
            <v>14.844014339165351</v>
          </cell>
          <cell r="AH2506">
            <v>14.532905551997676</v>
          </cell>
        </row>
        <row r="2507">
          <cell r="B2507">
            <v>4661</v>
          </cell>
          <cell r="C2507" t="str">
            <v>NE</v>
          </cell>
          <cell r="D2507" t="str">
            <v>Municipal</v>
          </cell>
          <cell r="E2507">
            <v>8.4629439209247623E-3</v>
          </cell>
          <cell r="F2507">
            <v>0</v>
          </cell>
          <cell r="G2507">
            <v>0</v>
          </cell>
          <cell r="H2507">
            <v>651.71673227670317</v>
          </cell>
          <cell r="I2507">
            <v>11.608880937499999</v>
          </cell>
          <cell r="J2507">
            <v>0</v>
          </cell>
          <cell r="K2507">
            <v>0</v>
          </cell>
          <cell r="L2507">
            <v>0</v>
          </cell>
          <cell r="M2507">
            <v>0</v>
          </cell>
          <cell r="N2507">
            <v>5.469772260155663E-3</v>
          </cell>
          <cell r="O2507">
            <v>10091.252990068944</v>
          </cell>
          <cell r="P2507">
            <v>27428.238816931669</v>
          </cell>
          <cell r="Q2507">
            <v>43465.97183106756</v>
          </cell>
          <cell r="R2507">
            <v>55642.342206041627</v>
          </cell>
          <cell r="S2507">
            <v>117026.02581819012</v>
          </cell>
          <cell r="T2507">
            <v>1666.0935735699634</v>
          </cell>
          <cell r="U2507">
            <v>1687.2497729676811</v>
          </cell>
          <cell r="V2507">
            <v>1667.3917443362473</v>
          </cell>
          <cell r="W2507">
            <v>1694.5061465709121</v>
          </cell>
          <cell r="X2507">
            <v>1799.6829369043398</v>
          </cell>
          <cell r="Y2507">
            <v>562.85527297532406</v>
          </cell>
          <cell r="Z2507">
            <v>629.11728670144169</v>
          </cell>
          <cell r="AA2507">
            <v>659.61708379222637</v>
          </cell>
          <cell r="AB2507">
            <v>637.06177608469841</v>
          </cell>
          <cell r="AC2507">
            <v>629.6793920455716</v>
          </cell>
          <cell r="AD2507">
            <v>16.369153821873667</v>
          </cell>
          <cell r="AE2507">
            <v>16.545302429060456</v>
          </cell>
          <cell r="AF2507">
            <v>15.126932521651161</v>
          </cell>
          <cell r="AG2507">
            <v>14.844014339165351</v>
          </cell>
          <cell r="AH2507">
            <v>14.532905551997676</v>
          </cell>
        </row>
        <row r="2508">
          <cell r="B2508">
            <v>4836</v>
          </cell>
          <cell r="C2508" t="str">
            <v>NE</v>
          </cell>
          <cell r="D2508" t="str">
            <v>Municipal</v>
          </cell>
          <cell r="E2508">
            <v>8.4629439209247623E-3</v>
          </cell>
          <cell r="F2508">
            <v>0</v>
          </cell>
          <cell r="G2508">
            <v>0</v>
          </cell>
          <cell r="H2508">
            <v>651.71673227670317</v>
          </cell>
          <cell r="I2508">
            <v>11.608880937499999</v>
          </cell>
          <cell r="J2508">
            <v>0</v>
          </cell>
          <cell r="K2508">
            <v>0</v>
          </cell>
          <cell r="L2508">
            <v>0</v>
          </cell>
          <cell r="M2508">
            <v>0</v>
          </cell>
          <cell r="N2508">
            <v>5.469772260155663E-3</v>
          </cell>
          <cell r="O2508">
            <v>10091.252990068944</v>
          </cell>
          <cell r="P2508">
            <v>27428.238816931669</v>
          </cell>
          <cell r="Q2508">
            <v>43465.97183106756</v>
          </cell>
          <cell r="R2508">
            <v>55642.342206041627</v>
          </cell>
          <cell r="S2508">
            <v>117026.02581819012</v>
          </cell>
          <cell r="T2508">
            <v>1666.0935735699634</v>
          </cell>
          <cell r="U2508">
            <v>1687.2497729676811</v>
          </cell>
          <cell r="V2508">
            <v>1667.3917443362473</v>
          </cell>
          <cell r="W2508">
            <v>1694.5061465709121</v>
          </cell>
          <cell r="X2508">
            <v>1799.6829369043398</v>
          </cell>
          <cell r="Y2508">
            <v>562.85527297532406</v>
          </cell>
          <cell r="Z2508">
            <v>629.11728670144169</v>
          </cell>
          <cell r="AA2508">
            <v>659.61708379222637</v>
          </cell>
          <cell r="AB2508">
            <v>637.06177608469841</v>
          </cell>
          <cell r="AC2508">
            <v>629.6793920455716</v>
          </cell>
          <cell r="AD2508">
            <v>16.369153821873667</v>
          </cell>
          <cell r="AE2508">
            <v>16.545302429060456</v>
          </cell>
          <cell r="AF2508">
            <v>15.126932521651161</v>
          </cell>
          <cell r="AG2508">
            <v>14.844014339165351</v>
          </cell>
          <cell r="AH2508">
            <v>14.532905551997676</v>
          </cell>
        </row>
        <row r="2509">
          <cell r="B2509">
            <v>5097</v>
          </cell>
          <cell r="C2509" t="str">
            <v>NE</v>
          </cell>
          <cell r="D2509" t="str">
            <v>Municipal</v>
          </cell>
          <cell r="E2509">
            <v>8.4629439209247623E-3</v>
          </cell>
          <cell r="F2509">
            <v>0</v>
          </cell>
          <cell r="G2509">
            <v>0</v>
          </cell>
          <cell r="H2509">
            <v>651.71673227670317</v>
          </cell>
          <cell r="I2509">
            <v>11.608880937499999</v>
          </cell>
          <cell r="J2509">
            <v>0</v>
          </cell>
          <cell r="K2509">
            <v>0</v>
          </cell>
          <cell r="L2509">
            <v>0</v>
          </cell>
          <cell r="M2509">
            <v>0</v>
          </cell>
          <cell r="N2509">
            <v>5.469772260155663E-3</v>
          </cell>
          <cell r="O2509">
            <v>10091.252990068944</v>
          </cell>
          <cell r="P2509">
            <v>27428.238816931669</v>
          </cell>
          <cell r="Q2509">
            <v>43465.97183106756</v>
          </cell>
          <cell r="R2509">
            <v>55642.342206041627</v>
          </cell>
          <cell r="S2509">
            <v>117026.02581819012</v>
          </cell>
          <cell r="T2509">
            <v>1666.0935735699634</v>
          </cell>
          <cell r="U2509">
            <v>1687.2497729676811</v>
          </cell>
          <cell r="V2509">
            <v>1667.3917443362473</v>
          </cell>
          <cell r="W2509">
            <v>1694.5061465709121</v>
          </cell>
          <cell r="X2509">
            <v>1799.6829369043398</v>
          </cell>
          <cell r="Y2509">
            <v>562.85527297532406</v>
          </cell>
          <cell r="Z2509">
            <v>629.11728670144169</v>
          </cell>
          <cell r="AA2509">
            <v>659.61708379222637</v>
          </cell>
          <cell r="AB2509">
            <v>637.06177608469841</v>
          </cell>
          <cell r="AC2509">
            <v>629.6793920455716</v>
          </cell>
          <cell r="AD2509">
            <v>16.369153821873667</v>
          </cell>
          <cell r="AE2509">
            <v>16.545302429060456</v>
          </cell>
          <cell r="AF2509">
            <v>15.126932521651161</v>
          </cell>
          <cell r="AG2509">
            <v>14.844014339165351</v>
          </cell>
          <cell r="AH2509">
            <v>14.532905551997676</v>
          </cell>
        </row>
        <row r="2510">
          <cell r="B2510">
            <v>5850</v>
          </cell>
          <cell r="C2510" t="str">
            <v>NE</v>
          </cell>
          <cell r="D2510" t="str">
            <v>Municipal</v>
          </cell>
          <cell r="E2510">
            <v>8.4629439209247623E-3</v>
          </cell>
          <cell r="F2510">
            <v>0</v>
          </cell>
          <cell r="G2510">
            <v>0</v>
          </cell>
          <cell r="H2510">
            <v>651.71673227670317</v>
          </cell>
          <cell r="I2510">
            <v>11.608880937499999</v>
          </cell>
          <cell r="J2510">
            <v>0</v>
          </cell>
          <cell r="K2510">
            <v>0</v>
          </cell>
          <cell r="L2510">
            <v>0</v>
          </cell>
          <cell r="M2510">
            <v>0</v>
          </cell>
          <cell r="N2510">
            <v>5.469772260155663E-3</v>
          </cell>
          <cell r="O2510">
            <v>10091.252990068944</v>
          </cell>
          <cell r="P2510">
            <v>27428.238816931669</v>
          </cell>
          <cell r="Q2510">
            <v>43465.97183106756</v>
          </cell>
          <cell r="R2510">
            <v>55642.342206041627</v>
          </cell>
          <cell r="S2510">
            <v>117026.02581819012</v>
          </cell>
          <cell r="T2510">
            <v>1666.0935735699634</v>
          </cell>
          <cell r="U2510">
            <v>1687.2497729676811</v>
          </cell>
          <cell r="V2510">
            <v>1667.3917443362473</v>
          </cell>
          <cell r="W2510">
            <v>1694.5061465709121</v>
          </cell>
          <cell r="X2510">
            <v>1799.6829369043398</v>
          </cell>
          <cell r="Y2510">
            <v>562.85527297532406</v>
          </cell>
          <cell r="Z2510">
            <v>629.11728670144169</v>
          </cell>
          <cell r="AA2510">
            <v>659.61708379222637</v>
          </cell>
          <cell r="AB2510">
            <v>637.06177608469841</v>
          </cell>
          <cell r="AC2510">
            <v>629.6793920455716</v>
          </cell>
          <cell r="AD2510">
            <v>16.369153821873667</v>
          </cell>
          <cell r="AE2510">
            <v>16.545302429060456</v>
          </cell>
          <cell r="AF2510">
            <v>15.126932521651161</v>
          </cell>
          <cell r="AG2510">
            <v>14.844014339165351</v>
          </cell>
          <cell r="AH2510">
            <v>14.532905551997676</v>
          </cell>
        </row>
        <row r="2511">
          <cell r="B2511">
            <v>6132</v>
          </cell>
          <cell r="C2511" t="str">
            <v>NE</v>
          </cell>
          <cell r="D2511" t="str">
            <v>Municipal</v>
          </cell>
          <cell r="E2511">
            <v>8.4629439209247623E-3</v>
          </cell>
          <cell r="F2511">
            <v>0</v>
          </cell>
          <cell r="G2511">
            <v>0</v>
          </cell>
          <cell r="H2511">
            <v>651.71673227670317</v>
          </cell>
          <cell r="I2511">
            <v>11.608880937499999</v>
          </cell>
          <cell r="J2511">
            <v>0</v>
          </cell>
          <cell r="K2511">
            <v>0</v>
          </cell>
          <cell r="L2511">
            <v>0</v>
          </cell>
          <cell r="M2511">
            <v>0</v>
          </cell>
          <cell r="N2511">
            <v>5.469772260155663E-3</v>
          </cell>
          <cell r="O2511">
            <v>10091.252990068944</v>
          </cell>
          <cell r="P2511">
            <v>27428.238816931669</v>
          </cell>
          <cell r="Q2511">
            <v>43465.97183106756</v>
          </cell>
          <cell r="R2511">
            <v>55642.342206041627</v>
          </cell>
          <cell r="S2511">
            <v>117026.02581819012</v>
          </cell>
          <cell r="T2511">
            <v>1666.0935735699634</v>
          </cell>
          <cell r="U2511">
            <v>1687.2497729676811</v>
          </cell>
          <cell r="V2511">
            <v>1667.3917443362473</v>
          </cell>
          <cell r="W2511">
            <v>1694.5061465709121</v>
          </cell>
          <cell r="X2511">
            <v>1799.6829369043398</v>
          </cell>
          <cell r="Y2511">
            <v>562.85527297532406</v>
          </cell>
          <cell r="Z2511">
            <v>629.11728670144169</v>
          </cell>
          <cell r="AA2511">
            <v>659.61708379222637</v>
          </cell>
          <cell r="AB2511">
            <v>637.06177608469841</v>
          </cell>
          <cell r="AC2511">
            <v>629.6793920455716</v>
          </cell>
          <cell r="AD2511">
            <v>16.369153821873667</v>
          </cell>
          <cell r="AE2511">
            <v>16.545302429060456</v>
          </cell>
          <cell r="AF2511">
            <v>15.126932521651161</v>
          </cell>
          <cell r="AG2511">
            <v>14.844014339165351</v>
          </cell>
          <cell r="AH2511">
            <v>14.532905551997676</v>
          </cell>
        </row>
        <row r="2512">
          <cell r="B2512">
            <v>6175</v>
          </cell>
          <cell r="C2512" t="str">
            <v>NE</v>
          </cell>
          <cell r="D2512" t="str">
            <v>Municipal</v>
          </cell>
          <cell r="E2512">
            <v>8.4629439209247623E-3</v>
          </cell>
          <cell r="F2512">
            <v>0</v>
          </cell>
          <cell r="G2512">
            <v>0</v>
          </cell>
          <cell r="H2512">
            <v>651.71673227670317</v>
          </cell>
          <cell r="I2512">
            <v>11.608880937499999</v>
          </cell>
          <cell r="J2512">
            <v>0</v>
          </cell>
          <cell r="K2512">
            <v>0</v>
          </cell>
          <cell r="L2512">
            <v>0</v>
          </cell>
          <cell r="M2512">
            <v>0</v>
          </cell>
          <cell r="N2512">
            <v>5.469772260155663E-3</v>
          </cell>
          <cell r="O2512">
            <v>10091.252990068944</v>
          </cell>
          <cell r="P2512">
            <v>27428.238816931669</v>
          </cell>
          <cell r="Q2512">
            <v>43465.97183106756</v>
          </cell>
          <cell r="R2512">
            <v>55642.342206041627</v>
          </cell>
          <cell r="S2512">
            <v>117026.02581819012</v>
          </cell>
          <cell r="T2512">
            <v>1666.0935735699634</v>
          </cell>
          <cell r="U2512">
            <v>1687.2497729676811</v>
          </cell>
          <cell r="V2512">
            <v>1667.3917443362473</v>
          </cell>
          <cell r="W2512">
            <v>1694.5061465709121</v>
          </cell>
          <cell r="X2512">
            <v>1799.6829369043398</v>
          </cell>
          <cell r="Y2512">
            <v>562.85527297532406</v>
          </cell>
          <cell r="Z2512">
            <v>629.11728670144169</v>
          </cell>
          <cell r="AA2512">
            <v>659.61708379222637</v>
          </cell>
          <cell r="AB2512">
            <v>637.06177608469841</v>
          </cell>
          <cell r="AC2512">
            <v>629.6793920455716</v>
          </cell>
          <cell r="AD2512">
            <v>16.369153821873667</v>
          </cell>
          <cell r="AE2512">
            <v>16.545302429060456</v>
          </cell>
          <cell r="AF2512">
            <v>15.126932521651161</v>
          </cell>
          <cell r="AG2512">
            <v>14.844014339165351</v>
          </cell>
          <cell r="AH2512">
            <v>14.532905551997676</v>
          </cell>
        </row>
        <row r="2513">
          <cell r="B2513">
            <v>6723</v>
          </cell>
          <cell r="C2513" t="str">
            <v>NE</v>
          </cell>
          <cell r="D2513" t="str">
            <v>Municipal</v>
          </cell>
          <cell r="E2513">
            <v>8.4629439209247623E-3</v>
          </cell>
          <cell r="F2513">
            <v>0</v>
          </cell>
          <cell r="G2513">
            <v>0</v>
          </cell>
          <cell r="H2513">
            <v>651.71673227670317</v>
          </cell>
          <cell r="I2513">
            <v>11.608880937499999</v>
          </cell>
          <cell r="J2513">
            <v>0</v>
          </cell>
          <cell r="K2513">
            <v>0</v>
          </cell>
          <cell r="L2513">
            <v>0</v>
          </cell>
          <cell r="M2513">
            <v>0</v>
          </cell>
          <cell r="N2513">
            <v>5.469772260155663E-3</v>
          </cell>
          <cell r="O2513">
            <v>10091.252990068944</v>
          </cell>
          <cell r="P2513">
            <v>27428.238816931669</v>
          </cell>
          <cell r="Q2513">
            <v>43465.97183106756</v>
          </cell>
          <cell r="R2513">
            <v>55642.342206041627</v>
          </cell>
          <cell r="S2513">
            <v>117026.02581819012</v>
          </cell>
          <cell r="T2513">
            <v>1666.0935735699634</v>
          </cell>
          <cell r="U2513">
            <v>1687.2497729676811</v>
          </cell>
          <cell r="V2513">
            <v>1667.3917443362473</v>
          </cell>
          <cell r="W2513">
            <v>1694.5061465709121</v>
          </cell>
          <cell r="X2513">
            <v>1799.6829369043398</v>
          </cell>
          <cell r="Y2513">
            <v>562.85527297532406</v>
          </cell>
          <cell r="Z2513">
            <v>629.11728670144169</v>
          </cell>
          <cell r="AA2513">
            <v>659.61708379222637</v>
          </cell>
          <cell r="AB2513">
            <v>637.06177608469841</v>
          </cell>
          <cell r="AC2513">
            <v>629.6793920455716</v>
          </cell>
          <cell r="AD2513">
            <v>16.369153821873667</v>
          </cell>
          <cell r="AE2513">
            <v>16.545302429060456</v>
          </cell>
          <cell r="AF2513">
            <v>15.126932521651161</v>
          </cell>
          <cell r="AG2513">
            <v>14.844014339165351</v>
          </cell>
          <cell r="AH2513">
            <v>14.532905551997676</v>
          </cell>
        </row>
        <row r="2514">
          <cell r="B2514">
            <v>6779</v>
          </cell>
          <cell r="C2514" t="str">
            <v>NE</v>
          </cell>
          <cell r="D2514" t="str">
            <v>Municipal</v>
          </cell>
          <cell r="E2514">
            <v>0.22897348085704253</v>
          </cell>
          <cell r="F2514">
            <v>1</v>
          </cell>
          <cell r="G2514">
            <v>10932.648401826484</v>
          </cell>
          <cell r="H2514">
            <v>10932.648401826484</v>
          </cell>
          <cell r="I2514">
            <v>11.608880937499999</v>
          </cell>
          <cell r="J2514">
            <v>15484.3</v>
          </cell>
          <cell r="K2514">
            <v>143655</v>
          </cell>
          <cell r="L2514">
            <v>13140</v>
          </cell>
          <cell r="M2514">
            <v>9.5045850501374832E-2</v>
          </cell>
          <cell r="N2514">
            <v>9.5045850501374832E-2</v>
          </cell>
          <cell r="O2514">
            <v>10091.252990068944</v>
          </cell>
          <cell r="P2514">
            <v>27428.238816931669</v>
          </cell>
          <cell r="Q2514">
            <v>43465.97183106756</v>
          </cell>
          <cell r="R2514">
            <v>55642.342206041627</v>
          </cell>
          <cell r="S2514">
            <v>117026.02581819012</v>
          </cell>
          <cell r="T2514">
            <v>1666.0935735699634</v>
          </cell>
          <cell r="U2514">
            <v>1687.2497729676811</v>
          </cell>
          <cell r="V2514">
            <v>1667.3917443362473</v>
          </cell>
          <cell r="W2514">
            <v>1694.5061465709121</v>
          </cell>
          <cell r="X2514">
            <v>1799.6829369043398</v>
          </cell>
          <cell r="Y2514">
            <v>562.85527297532406</v>
          </cell>
          <cell r="Z2514">
            <v>629.11728670144169</v>
          </cell>
          <cell r="AA2514">
            <v>659.61708379222637</v>
          </cell>
          <cell r="AB2514">
            <v>637.06177608469841</v>
          </cell>
          <cell r="AC2514">
            <v>629.6793920455716</v>
          </cell>
          <cell r="AD2514">
            <v>16.369153821873667</v>
          </cell>
          <cell r="AE2514">
            <v>16.545302429060456</v>
          </cell>
          <cell r="AF2514">
            <v>15.126932521651161</v>
          </cell>
          <cell r="AG2514">
            <v>14.844014339165351</v>
          </cell>
          <cell r="AH2514">
            <v>14.532905551997676</v>
          </cell>
        </row>
        <row r="2515">
          <cell r="B2515">
            <v>6793</v>
          </cell>
          <cell r="C2515" t="str">
            <v>NE</v>
          </cell>
          <cell r="D2515" t="str">
            <v>Municipal</v>
          </cell>
          <cell r="E2515">
            <v>8.4629439209247623E-3</v>
          </cell>
          <cell r="F2515">
            <v>0</v>
          </cell>
          <cell r="G2515">
            <v>0</v>
          </cell>
          <cell r="H2515">
            <v>651.71673227670317</v>
          </cell>
          <cell r="I2515">
            <v>11.608880937499999</v>
          </cell>
          <cell r="J2515">
            <v>0</v>
          </cell>
          <cell r="K2515">
            <v>0</v>
          </cell>
          <cell r="L2515">
            <v>0</v>
          </cell>
          <cell r="M2515">
            <v>0</v>
          </cell>
          <cell r="N2515">
            <v>5.469772260155663E-3</v>
          </cell>
          <cell r="O2515">
            <v>10091.252990068944</v>
          </cell>
          <cell r="P2515">
            <v>27428.238816931669</v>
          </cell>
          <cell r="Q2515">
            <v>43465.97183106756</v>
          </cell>
          <cell r="R2515">
            <v>55642.342206041627</v>
          </cell>
          <cell r="S2515">
            <v>117026.02581819012</v>
          </cell>
          <cell r="T2515">
            <v>1666.0935735699634</v>
          </cell>
          <cell r="U2515">
            <v>1687.2497729676811</v>
          </cell>
          <cell r="V2515">
            <v>1667.3917443362473</v>
          </cell>
          <cell r="W2515">
            <v>1694.5061465709121</v>
          </cell>
          <cell r="X2515">
            <v>1799.6829369043398</v>
          </cell>
          <cell r="Y2515">
            <v>562.85527297532406</v>
          </cell>
          <cell r="Z2515">
            <v>629.11728670144169</v>
          </cell>
          <cell r="AA2515">
            <v>659.61708379222637</v>
          </cell>
          <cell r="AB2515">
            <v>637.06177608469841</v>
          </cell>
          <cell r="AC2515">
            <v>629.6793920455716</v>
          </cell>
          <cell r="AD2515">
            <v>16.369153821873667</v>
          </cell>
          <cell r="AE2515">
            <v>16.545302429060456</v>
          </cell>
          <cell r="AF2515">
            <v>15.126932521651161</v>
          </cell>
          <cell r="AG2515">
            <v>14.844014339165351</v>
          </cell>
          <cell r="AH2515">
            <v>14.532905551997676</v>
          </cell>
        </row>
        <row r="2516">
          <cell r="B2516">
            <v>7149</v>
          </cell>
          <cell r="C2516" t="str">
            <v>NE</v>
          </cell>
          <cell r="D2516" t="str">
            <v>Municipal</v>
          </cell>
          <cell r="E2516">
            <v>8.4629439209247623E-3</v>
          </cell>
          <cell r="F2516">
            <v>0</v>
          </cell>
          <cell r="G2516">
            <v>0</v>
          </cell>
          <cell r="H2516">
            <v>651.71673227670317</v>
          </cell>
          <cell r="I2516">
            <v>11.608880937499999</v>
          </cell>
          <cell r="J2516">
            <v>0</v>
          </cell>
          <cell r="K2516">
            <v>0</v>
          </cell>
          <cell r="L2516">
            <v>0</v>
          </cell>
          <cell r="M2516">
            <v>0</v>
          </cell>
          <cell r="N2516">
            <v>5.469772260155663E-3</v>
          </cell>
          <cell r="O2516">
            <v>10091.252990068944</v>
          </cell>
          <cell r="P2516">
            <v>27428.238816931669</v>
          </cell>
          <cell r="Q2516">
            <v>43465.97183106756</v>
          </cell>
          <cell r="R2516">
            <v>55642.342206041627</v>
          </cell>
          <cell r="S2516">
            <v>117026.02581819012</v>
          </cell>
          <cell r="T2516">
            <v>1666.0935735699634</v>
          </cell>
          <cell r="U2516">
            <v>1687.2497729676811</v>
          </cell>
          <cell r="V2516">
            <v>1667.3917443362473</v>
          </cell>
          <cell r="W2516">
            <v>1694.5061465709121</v>
          </cell>
          <cell r="X2516">
            <v>1799.6829369043398</v>
          </cell>
          <cell r="Y2516">
            <v>562.85527297532406</v>
          </cell>
          <cell r="Z2516">
            <v>629.11728670144169</v>
          </cell>
          <cell r="AA2516">
            <v>659.61708379222637</v>
          </cell>
          <cell r="AB2516">
            <v>637.06177608469841</v>
          </cell>
          <cell r="AC2516">
            <v>629.6793920455716</v>
          </cell>
          <cell r="AD2516">
            <v>16.369153821873667</v>
          </cell>
          <cell r="AE2516">
            <v>16.545302429060456</v>
          </cell>
          <cell r="AF2516">
            <v>15.126932521651161</v>
          </cell>
          <cell r="AG2516">
            <v>14.844014339165351</v>
          </cell>
          <cell r="AH2516">
            <v>14.532905551997676</v>
          </cell>
        </row>
        <row r="2517">
          <cell r="B2517">
            <v>7249</v>
          </cell>
          <cell r="C2517" t="str">
            <v>NE</v>
          </cell>
          <cell r="D2517" t="str">
            <v>Municipal</v>
          </cell>
          <cell r="E2517">
            <v>8.4629439209247623E-3</v>
          </cell>
          <cell r="F2517">
            <v>0</v>
          </cell>
          <cell r="G2517">
            <v>0</v>
          </cell>
          <cell r="H2517">
            <v>651.71673227670317</v>
          </cell>
          <cell r="I2517">
            <v>11.608880937499999</v>
          </cell>
          <cell r="J2517">
            <v>0</v>
          </cell>
          <cell r="K2517">
            <v>0</v>
          </cell>
          <cell r="L2517">
            <v>0</v>
          </cell>
          <cell r="M2517">
            <v>0</v>
          </cell>
          <cell r="N2517">
            <v>5.469772260155663E-3</v>
          </cell>
          <cell r="O2517">
            <v>10091.252990068944</v>
          </cell>
          <cell r="P2517">
            <v>27428.238816931669</v>
          </cell>
          <cell r="Q2517">
            <v>43465.97183106756</v>
          </cell>
          <cell r="R2517">
            <v>55642.342206041627</v>
          </cell>
          <cell r="S2517">
            <v>117026.02581819012</v>
          </cell>
          <cell r="T2517">
            <v>1666.0935735699634</v>
          </cell>
          <cell r="U2517">
            <v>1687.2497729676811</v>
          </cell>
          <cell r="V2517">
            <v>1667.3917443362473</v>
          </cell>
          <cell r="W2517">
            <v>1694.5061465709121</v>
          </cell>
          <cell r="X2517">
            <v>1799.6829369043398</v>
          </cell>
          <cell r="Y2517">
            <v>562.85527297532406</v>
          </cell>
          <cell r="Z2517">
            <v>629.11728670144169</v>
          </cell>
          <cell r="AA2517">
            <v>659.61708379222637</v>
          </cell>
          <cell r="AB2517">
            <v>637.06177608469841</v>
          </cell>
          <cell r="AC2517">
            <v>629.6793920455716</v>
          </cell>
          <cell r="AD2517">
            <v>16.369153821873667</v>
          </cell>
          <cell r="AE2517">
            <v>16.545302429060456</v>
          </cell>
          <cell r="AF2517">
            <v>15.126932521651161</v>
          </cell>
          <cell r="AG2517">
            <v>14.844014339165351</v>
          </cell>
          <cell r="AH2517">
            <v>14.532905551997676</v>
          </cell>
        </row>
        <row r="2518">
          <cell r="B2518">
            <v>40606</v>
          </cell>
          <cell r="C2518" t="str">
            <v>NE</v>
          </cell>
          <cell r="D2518" t="str">
            <v>Municipal</v>
          </cell>
          <cell r="E2518">
            <v>8.4629439209247623E-3</v>
          </cell>
          <cell r="F2518">
            <v>1</v>
          </cell>
          <cell r="G2518">
            <v>10066.844550765974</v>
          </cell>
          <cell r="H2518">
            <v>10066.844550765974</v>
          </cell>
          <cell r="I2518">
            <v>11.608880937499999</v>
          </cell>
          <cell r="J2518">
            <v>21160</v>
          </cell>
          <cell r="K2518">
            <v>218823</v>
          </cell>
          <cell r="L2518">
            <v>21737</v>
          </cell>
          <cell r="M2518">
            <v>8.2861002091821928E-2</v>
          </cell>
          <cell r="N2518">
            <v>8.2861002091821928E-2</v>
          </cell>
          <cell r="O2518">
            <v>10091.252990068944</v>
          </cell>
          <cell r="P2518">
            <v>27428.238816931669</v>
          </cell>
          <cell r="Q2518">
            <v>43465.97183106756</v>
          </cell>
          <cell r="R2518">
            <v>55642.342206041627</v>
          </cell>
          <cell r="S2518">
            <v>117026.02581819012</v>
          </cell>
          <cell r="T2518">
            <v>1666.0935735699634</v>
          </cell>
          <cell r="U2518">
            <v>1687.2497729676811</v>
          </cell>
          <cell r="V2518">
            <v>1667.3917443362473</v>
          </cell>
          <cell r="W2518">
            <v>1694.5061465709121</v>
          </cell>
          <cell r="X2518">
            <v>1799.6829369043398</v>
          </cell>
          <cell r="Y2518">
            <v>562.85527297532406</v>
          </cell>
          <cell r="Z2518">
            <v>629.11728670144169</v>
          </cell>
          <cell r="AA2518">
            <v>659.61708379222637</v>
          </cell>
          <cell r="AB2518">
            <v>637.06177608469841</v>
          </cell>
          <cell r="AC2518">
            <v>629.6793920455716</v>
          </cell>
          <cell r="AD2518">
            <v>16.369153821873667</v>
          </cell>
          <cell r="AE2518">
            <v>16.545302429060456</v>
          </cell>
          <cell r="AF2518">
            <v>15.126932521651161</v>
          </cell>
          <cell r="AG2518">
            <v>14.844014339165351</v>
          </cell>
          <cell r="AH2518">
            <v>14.532905551997676</v>
          </cell>
        </row>
        <row r="2519">
          <cell r="B2519">
            <v>7485</v>
          </cell>
          <cell r="C2519" t="str">
            <v>NE</v>
          </cell>
          <cell r="D2519" t="str">
            <v>Municipal</v>
          </cell>
          <cell r="E2519">
            <v>8.4629439209247623E-3</v>
          </cell>
          <cell r="F2519">
            <v>0</v>
          </cell>
          <cell r="G2519">
            <v>0</v>
          </cell>
          <cell r="H2519">
            <v>651.71673227670317</v>
          </cell>
          <cell r="I2519">
            <v>11.608880937499999</v>
          </cell>
          <cell r="J2519">
            <v>0</v>
          </cell>
          <cell r="K2519">
            <v>0</v>
          </cell>
          <cell r="L2519">
            <v>0</v>
          </cell>
          <cell r="M2519">
            <v>0</v>
          </cell>
          <cell r="N2519">
            <v>5.469772260155663E-3</v>
          </cell>
          <cell r="O2519">
            <v>10091.252990068944</v>
          </cell>
          <cell r="P2519">
            <v>27428.238816931669</v>
          </cell>
          <cell r="Q2519">
            <v>43465.97183106756</v>
          </cell>
          <cell r="R2519">
            <v>55642.342206041627</v>
          </cell>
          <cell r="S2519">
            <v>117026.02581819012</v>
          </cell>
          <cell r="T2519">
            <v>1666.0935735699634</v>
          </cell>
          <cell r="U2519">
            <v>1687.2497729676811</v>
          </cell>
          <cell r="V2519">
            <v>1667.3917443362473</v>
          </cell>
          <cell r="W2519">
            <v>1694.5061465709121</v>
          </cell>
          <cell r="X2519">
            <v>1799.6829369043398</v>
          </cell>
          <cell r="Y2519">
            <v>562.85527297532406</v>
          </cell>
          <cell r="Z2519">
            <v>629.11728670144169</v>
          </cell>
          <cell r="AA2519">
            <v>659.61708379222637</v>
          </cell>
          <cell r="AB2519">
            <v>637.06177608469841</v>
          </cell>
          <cell r="AC2519">
            <v>629.6793920455716</v>
          </cell>
          <cell r="AD2519">
            <v>16.369153821873667</v>
          </cell>
          <cell r="AE2519">
            <v>16.545302429060456</v>
          </cell>
          <cell r="AF2519">
            <v>15.126932521651161</v>
          </cell>
          <cell r="AG2519">
            <v>14.844014339165351</v>
          </cell>
          <cell r="AH2519">
            <v>14.532905551997676</v>
          </cell>
        </row>
        <row r="2520">
          <cell r="B2520">
            <v>8245</v>
          </cell>
          <cell r="C2520" t="str">
            <v>NE</v>
          </cell>
          <cell r="D2520" t="str">
            <v>Municipal</v>
          </cell>
          <cell r="E2520">
            <v>0.23274645826015691</v>
          </cell>
          <cell r="F2520">
            <v>1</v>
          </cell>
          <cell r="G2520">
            <v>9935.728293813514</v>
          </cell>
          <cell r="H2520">
            <v>9935.728293813514</v>
          </cell>
          <cell r="I2520">
            <v>11.608880937499999</v>
          </cell>
          <cell r="J2520">
            <v>11449</v>
          </cell>
          <cell r="K2520">
            <v>111459</v>
          </cell>
          <cell r="L2520">
            <v>11218</v>
          </cell>
          <cell r="M2520">
            <v>8.8698614591172537E-2</v>
          </cell>
          <cell r="N2520">
            <v>8.8698614591172537E-2</v>
          </cell>
          <cell r="O2520">
            <v>10091.252990068944</v>
          </cell>
          <cell r="P2520">
            <v>27428.238816931669</v>
          </cell>
          <cell r="Q2520">
            <v>43465.97183106756</v>
          </cell>
          <cell r="R2520">
            <v>55642.342206041627</v>
          </cell>
          <cell r="S2520">
            <v>117026.02581819012</v>
          </cell>
          <cell r="T2520">
            <v>1666.0935735699634</v>
          </cell>
          <cell r="U2520">
            <v>1687.2497729676811</v>
          </cell>
          <cell r="V2520">
            <v>1667.3917443362473</v>
          </cell>
          <cell r="W2520">
            <v>1694.5061465709121</v>
          </cell>
          <cell r="X2520">
            <v>1799.6829369043398</v>
          </cell>
          <cell r="Y2520">
            <v>562.85527297532406</v>
          </cell>
          <cell r="Z2520">
            <v>629.11728670144169</v>
          </cell>
          <cell r="AA2520">
            <v>659.61708379222637</v>
          </cell>
          <cell r="AB2520">
            <v>637.06177608469841</v>
          </cell>
          <cell r="AC2520">
            <v>629.6793920455716</v>
          </cell>
          <cell r="AD2520">
            <v>16.369153821873667</v>
          </cell>
          <cell r="AE2520">
            <v>16.545302429060456</v>
          </cell>
          <cell r="AF2520">
            <v>15.126932521651161</v>
          </cell>
          <cell r="AG2520">
            <v>14.844014339165351</v>
          </cell>
          <cell r="AH2520">
            <v>14.532905551997676</v>
          </cell>
        </row>
        <row r="2521">
          <cell r="B2521">
            <v>8375</v>
          </cell>
          <cell r="C2521" t="str">
            <v>NE</v>
          </cell>
          <cell r="D2521" t="str">
            <v>Municipal</v>
          </cell>
          <cell r="E2521">
            <v>8.4629439209247623E-3</v>
          </cell>
          <cell r="F2521">
            <v>0</v>
          </cell>
          <cell r="G2521">
            <v>0</v>
          </cell>
          <cell r="H2521">
            <v>651.71673227670317</v>
          </cell>
          <cell r="I2521">
            <v>11.608880937499999</v>
          </cell>
          <cell r="J2521">
            <v>0</v>
          </cell>
          <cell r="K2521">
            <v>0</v>
          </cell>
          <cell r="L2521">
            <v>0</v>
          </cell>
          <cell r="M2521">
            <v>0</v>
          </cell>
          <cell r="N2521">
            <v>5.469772260155663E-3</v>
          </cell>
          <cell r="O2521">
            <v>10091.252990068944</v>
          </cell>
          <cell r="P2521">
            <v>27428.238816931669</v>
          </cell>
          <cell r="Q2521">
            <v>43465.97183106756</v>
          </cell>
          <cell r="R2521">
            <v>55642.342206041627</v>
          </cell>
          <cell r="S2521">
            <v>117026.02581819012</v>
          </cell>
          <cell r="T2521">
            <v>1666.0935735699634</v>
          </cell>
          <cell r="U2521">
            <v>1687.2497729676811</v>
          </cell>
          <cell r="V2521">
            <v>1667.3917443362473</v>
          </cell>
          <cell r="W2521">
            <v>1694.5061465709121</v>
          </cell>
          <cell r="X2521">
            <v>1799.6829369043398</v>
          </cell>
          <cell r="Y2521">
            <v>562.85527297532406</v>
          </cell>
          <cell r="Z2521">
            <v>629.11728670144169</v>
          </cell>
          <cell r="AA2521">
            <v>659.61708379222637</v>
          </cell>
          <cell r="AB2521">
            <v>637.06177608469841</v>
          </cell>
          <cell r="AC2521">
            <v>629.6793920455716</v>
          </cell>
          <cell r="AD2521">
            <v>16.369153821873667</v>
          </cell>
          <cell r="AE2521">
            <v>16.545302429060456</v>
          </cell>
          <cell r="AF2521">
            <v>15.126932521651161</v>
          </cell>
          <cell r="AG2521">
            <v>14.844014339165351</v>
          </cell>
          <cell r="AH2521">
            <v>14.532905551997676</v>
          </cell>
        </row>
        <row r="2522">
          <cell r="B2522">
            <v>10229</v>
          </cell>
          <cell r="C2522" t="str">
            <v>NE</v>
          </cell>
          <cell r="D2522" t="str">
            <v>Municipal</v>
          </cell>
          <cell r="E2522">
            <v>8.4629439209247623E-3</v>
          </cell>
          <cell r="F2522">
            <v>0</v>
          </cell>
          <cell r="G2522">
            <v>0</v>
          </cell>
          <cell r="H2522">
            <v>651.71673227670317</v>
          </cell>
          <cell r="I2522">
            <v>11.608880937499999</v>
          </cell>
          <cell r="J2522">
            <v>0</v>
          </cell>
          <cell r="K2522">
            <v>0</v>
          </cell>
          <cell r="L2522">
            <v>0</v>
          </cell>
          <cell r="M2522">
            <v>0</v>
          </cell>
          <cell r="N2522">
            <v>5.469772260155663E-3</v>
          </cell>
          <cell r="O2522">
            <v>10091.252990068944</v>
          </cell>
          <cell r="P2522">
            <v>27428.238816931669</v>
          </cell>
          <cell r="Q2522">
            <v>43465.97183106756</v>
          </cell>
          <cell r="R2522">
            <v>55642.342206041627</v>
          </cell>
          <cell r="S2522">
            <v>117026.02581819012</v>
          </cell>
          <cell r="T2522">
            <v>1666.0935735699634</v>
          </cell>
          <cell r="U2522">
            <v>1687.2497729676811</v>
          </cell>
          <cell r="V2522">
            <v>1667.3917443362473</v>
          </cell>
          <cell r="W2522">
            <v>1694.5061465709121</v>
          </cell>
          <cell r="X2522">
            <v>1799.6829369043398</v>
          </cell>
          <cell r="Y2522">
            <v>562.85527297532406</v>
          </cell>
          <cell r="Z2522">
            <v>629.11728670144169</v>
          </cell>
          <cell r="AA2522">
            <v>659.61708379222637</v>
          </cell>
          <cell r="AB2522">
            <v>637.06177608469841</v>
          </cell>
          <cell r="AC2522">
            <v>629.6793920455716</v>
          </cell>
          <cell r="AD2522">
            <v>16.369153821873667</v>
          </cell>
          <cell r="AE2522">
            <v>16.545302429060456</v>
          </cell>
          <cell r="AF2522">
            <v>15.126932521651161</v>
          </cell>
          <cell r="AG2522">
            <v>14.844014339165351</v>
          </cell>
          <cell r="AH2522">
            <v>14.532905551997676</v>
          </cell>
        </row>
        <row r="2523">
          <cell r="B2523">
            <v>8717</v>
          </cell>
          <cell r="C2523" t="str">
            <v>NE</v>
          </cell>
          <cell r="D2523" t="str">
            <v>Municipal</v>
          </cell>
          <cell r="E2523">
            <v>8.4629439209247623E-3</v>
          </cell>
          <cell r="F2523">
            <v>0</v>
          </cell>
          <cell r="G2523">
            <v>0</v>
          </cell>
          <cell r="H2523">
            <v>651.71673227670317</v>
          </cell>
          <cell r="I2523">
            <v>11.608880937499999</v>
          </cell>
          <cell r="J2523">
            <v>0</v>
          </cell>
          <cell r="K2523">
            <v>0</v>
          </cell>
          <cell r="L2523">
            <v>0</v>
          </cell>
          <cell r="M2523">
            <v>0</v>
          </cell>
          <cell r="N2523">
            <v>5.469772260155663E-3</v>
          </cell>
          <cell r="O2523">
            <v>10091.252990068944</v>
          </cell>
          <cell r="P2523">
            <v>27428.238816931669</v>
          </cell>
          <cell r="Q2523">
            <v>43465.97183106756</v>
          </cell>
          <cell r="R2523">
            <v>55642.342206041627</v>
          </cell>
          <cell r="S2523">
            <v>117026.02581819012</v>
          </cell>
          <cell r="T2523">
            <v>1666.0935735699634</v>
          </cell>
          <cell r="U2523">
            <v>1687.2497729676811</v>
          </cell>
          <cell r="V2523">
            <v>1667.3917443362473</v>
          </cell>
          <cell r="W2523">
            <v>1694.5061465709121</v>
          </cell>
          <cell r="X2523">
            <v>1799.6829369043398</v>
          </cell>
          <cell r="Y2523">
            <v>562.85527297532406</v>
          </cell>
          <cell r="Z2523">
            <v>629.11728670144169</v>
          </cell>
          <cell r="AA2523">
            <v>659.61708379222637</v>
          </cell>
          <cell r="AB2523">
            <v>637.06177608469841</v>
          </cell>
          <cell r="AC2523">
            <v>629.6793920455716</v>
          </cell>
          <cell r="AD2523">
            <v>16.369153821873667</v>
          </cell>
          <cell r="AE2523">
            <v>16.545302429060456</v>
          </cell>
          <cell r="AF2523">
            <v>15.126932521651161</v>
          </cell>
          <cell r="AG2523">
            <v>14.844014339165351</v>
          </cell>
          <cell r="AH2523">
            <v>14.532905551997676</v>
          </cell>
        </row>
        <row r="2524">
          <cell r="B2524">
            <v>9022</v>
          </cell>
          <cell r="C2524" t="str">
            <v>NE</v>
          </cell>
          <cell r="D2524" t="str">
            <v>Municipal</v>
          </cell>
          <cell r="E2524">
            <v>8.4629439209247623E-3</v>
          </cell>
          <cell r="F2524">
            <v>0</v>
          </cell>
          <cell r="G2524">
            <v>0</v>
          </cell>
          <cell r="H2524">
            <v>651.71673227670317</v>
          </cell>
          <cell r="I2524">
            <v>11.608880937499999</v>
          </cell>
          <cell r="J2524">
            <v>0</v>
          </cell>
          <cell r="K2524">
            <v>0</v>
          </cell>
          <cell r="L2524">
            <v>0</v>
          </cell>
          <cell r="M2524">
            <v>0</v>
          </cell>
          <cell r="N2524">
            <v>5.469772260155663E-3</v>
          </cell>
          <cell r="O2524">
            <v>10091.252990068944</v>
          </cell>
          <cell r="P2524">
            <v>27428.238816931669</v>
          </cell>
          <cell r="Q2524">
            <v>43465.97183106756</v>
          </cell>
          <cell r="R2524">
            <v>55642.342206041627</v>
          </cell>
          <cell r="S2524">
            <v>117026.02581819012</v>
          </cell>
          <cell r="T2524">
            <v>1666.0935735699634</v>
          </cell>
          <cell r="U2524">
            <v>1687.2497729676811</v>
          </cell>
          <cell r="V2524">
            <v>1667.3917443362473</v>
          </cell>
          <cell r="W2524">
            <v>1694.5061465709121</v>
          </cell>
          <cell r="X2524">
            <v>1799.6829369043398</v>
          </cell>
          <cell r="Y2524">
            <v>562.85527297532406</v>
          </cell>
          <cell r="Z2524">
            <v>629.11728670144169</v>
          </cell>
          <cell r="AA2524">
            <v>659.61708379222637</v>
          </cell>
          <cell r="AB2524">
            <v>637.06177608469841</v>
          </cell>
          <cell r="AC2524">
            <v>629.6793920455716</v>
          </cell>
          <cell r="AD2524">
            <v>16.369153821873667</v>
          </cell>
          <cell r="AE2524">
            <v>16.545302429060456</v>
          </cell>
          <cell r="AF2524">
            <v>15.126932521651161</v>
          </cell>
          <cell r="AG2524">
            <v>14.844014339165351</v>
          </cell>
          <cell r="AH2524">
            <v>14.532905551997676</v>
          </cell>
        </row>
        <row r="2525">
          <cell r="B2525">
            <v>9217</v>
          </cell>
          <cell r="C2525" t="str">
            <v>NE</v>
          </cell>
          <cell r="D2525" t="str">
            <v>Municipal</v>
          </cell>
          <cell r="E2525">
            <v>8.4629439209247623E-3</v>
          </cell>
          <cell r="F2525">
            <v>0</v>
          </cell>
          <cell r="G2525">
            <v>0</v>
          </cell>
          <cell r="H2525">
            <v>651.71673227670317</v>
          </cell>
          <cell r="I2525">
            <v>11.608880937499999</v>
          </cell>
          <cell r="J2525">
            <v>0</v>
          </cell>
          <cell r="K2525">
            <v>0</v>
          </cell>
          <cell r="L2525">
            <v>0</v>
          </cell>
          <cell r="M2525">
            <v>0</v>
          </cell>
          <cell r="N2525">
            <v>5.469772260155663E-3</v>
          </cell>
          <cell r="O2525">
            <v>10091.252990068944</v>
          </cell>
          <cell r="P2525">
            <v>27428.238816931669</v>
          </cell>
          <cell r="Q2525">
            <v>43465.97183106756</v>
          </cell>
          <cell r="R2525">
            <v>55642.342206041627</v>
          </cell>
          <cell r="S2525">
            <v>117026.02581819012</v>
          </cell>
          <cell r="T2525">
            <v>1666.0935735699634</v>
          </cell>
          <cell r="U2525">
            <v>1687.2497729676811</v>
          </cell>
          <cell r="V2525">
            <v>1667.3917443362473</v>
          </cell>
          <cell r="W2525">
            <v>1694.5061465709121</v>
          </cell>
          <cell r="X2525">
            <v>1799.6829369043398</v>
          </cell>
          <cell r="Y2525">
            <v>562.85527297532406</v>
          </cell>
          <cell r="Z2525">
            <v>629.11728670144169</v>
          </cell>
          <cell r="AA2525">
            <v>659.61708379222637</v>
          </cell>
          <cell r="AB2525">
            <v>637.06177608469841</v>
          </cell>
          <cell r="AC2525">
            <v>629.6793920455716</v>
          </cell>
          <cell r="AD2525">
            <v>16.369153821873667</v>
          </cell>
          <cell r="AE2525">
            <v>16.545302429060456</v>
          </cell>
          <cell r="AF2525">
            <v>15.126932521651161</v>
          </cell>
          <cell r="AG2525">
            <v>14.844014339165351</v>
          </cell>
          <cell r="AH2525">
            <v>14.532905551997676</v>
          </cell>
        </row>
        <row r="2526">
          <cell r="B2526">
            <v>9274</v>
          </cell>
          <cell r="C2526" t="str">
            <v>NE</v>
          </cell>
          <cell r="D2526" t="str">
            <v>Municipal</v>
          </cell>
          <cell r="E2526">
            <v>8.4629439209247623E-3</v>
          </cell>
          <cell r="F2526">
            <v>0</v>
          </cell>
          <cell r="G2526">
            <v>0</v>
          </cell>
          <cell r="H2526">
            <v>651.71673227670317</v>
          </cell>
          <cell r="I2526">
            <v>11.608880937499999</v>
          </cell>
          <cell r="J2526">
            <v>0</v>
          </cell>
          <cell r="K2526">
            <v>0</v>
          </cell>
          <cell r="L2526">
            <v>0</v>
          </cell>
          <cell r="M2526">
            <v>0</v>
          </cell>
          <cell r="N2526">
            <v>5.469772260155663E-3</v>
          </cell>
          <cell r="O2526">
            <v>10091.252990068944</v>
          </cell>
          <cell r="P2526">
            <v>27428.238816931669</v>
          </cell>
          <cell r="Q2526">
            <v>43465.97183106756</v>
          </cell>
          <cell r="R2526">
            <v>55642.342206041627</v>
          </cell>
          <cell r="S2526">
            <v>117026.02581819012</v>
          </cell>
          <cell r="T2526">
            <v>1666.0935735699634</v>
          </cell>
          <cell r="U2526">
            <v>1687.2497729676811</v>
          </cell>
          <cell r="V2526">
            <v>1667.3917443362473</v>
          </cell>
          <cell r="W2526">
            <v>1694.5061465709121</v>
          </cell>
          <cell r="X2526">
            <v>1799.6829369043398</v>
          </cell>
          <cell r="Y2526">
            <v>562.85527297532406</v>
          </cell>
          <cell r="Z2526">
            <v>629.11728670144169</v>
          </cell>
          <cell r="AA2526">
            <v>659.61708379222637</v>
          </cell>
          <cell r="AB2526">
            <v>637.06177608469841</v>
          </cell>
          <cell r="AC2526">
            <v>629.6793920455716</v>
          </cell>
          <cell r="AD2526">
            <v>16.369153821873667</v>
          </cell>
          <cell r="AE2526">
            <v>16.545302429060456</v>
          </cell>
          <cell r="AF2526">
            <v>15.126932521651161</v>
          </cell>
          <cell r="AG2526">
            <v>14.844014339165351</v>
          </cell>
          <cell r="AH2526">
            <v>14.532905551997676</v>
          </cell>
        </row>
        <row r="2527">
          <cell r="B2527">
            <v>10260</v>
          </cell>
          <cell r="C2527" t="str">
            <v>NE</v>
          </cell>
          <cell r="D2527" t="str">
            <v>Municipal</v>
          </cell>
          <cell r="E2527">
            <v>8.4629439209247623E-3</v>
          </cell>
          <cell r="F2527">
            <v>0</v>
          </cell>
          <cell r="G2527">
            <v>0</v>
          </cell>
          <cell r="H2527">
            <v>651.71673227670317</v>
          </cell>
          <cell r="I2527">
            <v>11.608880937499999</v>
          </cell>
          <cell r="J2527">
            <v>0</v>
          </cell>
          <cell r="K2527">
            <v>0</v>
          </cell>
          <cell r="L2527">
            <v>0</v>
          </cell>
          <cell r="M2527">
            <v>0</v>
          </cell>
          <cell r="N2527">
            <v>5.469772260155663E-3</v>
          </cell>
          <cell r="O2527">
            <v>10091.252990068944</v>
          </cell>
          <cell r="P2527">
            <v>27428.238816931669</v>
          </cell>
          <cell r="Q2527">
            <v>43465.97183106756</v>
          </cell>
          <cell r="R2527">
            <v>55642.342206041627</v>
          </cell>
          <cell r="S2527">
            <v>117026.02581819012</v>
          </cell>
          <cell r="T2527">
            <v>1666.0935735699634</v>
          </cell>
          <cell r="U2527">
            <v>1687.2497729676811</v>
          </cell>
          <cell r="V2527">
            <v>1667.3917443362473</v>
          </cell>
          <cell r="W2527">
            <v>1694.5061465709121</v>
          </cell>
          <cell r="X2527">
            <v>1799.6829369043398</v>
          </cell>
          <cell r="Y2527">
            <v>562.85527297532406</v>
          </cell>
          <cell r="Z2527">
            <v>629.11728670144169</v>
          </cell>
          <cell r="AA2527">
            <v>659.61708379222637</v>
          </cell>
          <cell r="AB2527">
            <v>637.06177608469841</v>
          </cell>
          <cell r="AC2527">
            <v>629.6793920455716</v>
          </cell>
          <cell r="AD2527">
            <v>16.369153821873667</v>
          </cell>
          <cell r="AE2527">
            <v>16.545302429060456</v>
          </cell>
          <cell r="AF2527">
            <v>15.126932521651161</v>
          </cell>
          <cell r="AG2527">
            <v>14.844014339165351</v>
          </cell>
          <cell r="AH2527">
            <v>14.532905551997676</v>
          </cell>
        </row>
        <row r="2528">
          <cell r="B2528">
            <v>10760</v>
          </cell>
          <cell r="C2528" t="str">
            <v>NE</v>
          </cell>
          <cell r="D2528" t="str">
            <v>Municipal</v>
          </cell>
          <cell r="E2528">
            <v>8.4629439209247623E-3</v>
          </cell>
          <cell r="F2528">
            <v>0</v>
          </cell>
          <cell r="G2528">
            <v>0</v>
          </cell>
          <cell r="H2528">
            <v>651.71673227670317</v>
          </cell>
          <cell r="I2528">
            <v>11.608880937499999</v>
          </cell>
          <cell r="J2528">
            <v>0</v>
          </cell>
          <cell r="K2528">
            <v>0</v>
          </cell>
          <cell r="L2528">
            <v>0</v>
          </cell>
          <cell r="M2528">
            <v>0</v>
          </cell>
          <cell r="N2528">
            <v>5.469772260155663E-3</v>
          </cell>
          <cell r="O2528">
            <v>10091.252990068944</v>
          </cell>
          <cell r="P2528">
            <v>27428.238816931669</v>
          </cell>
          <cell r="Q2528">
            <v>43465.97183106756</v>
          </cell>
          <cell r="R2528">
            <v>55642.342206041627</v>
          </cell>
          <cell r="S2528">
            <v>117026.02581819012</v>
          </cell>
          <cell r="T2528">
            <v>1666.0935735699634</v>
          </cell>
          <cell r="U2528">
            <v>1687.2497729676811</v>
          </cell>
          <cell r="V2528">
            <v>1667.3917443362473</v>
          </cell>
          <cell r="W2528">
            <v>1694.5061465709121</v>
          </cell>
          <cell r="X2528">
            <v>1799.6829369043398</v>
          </cell>
          <cell r="Y2528">
            <v>562.85527297532406</v>
          </cell>
          <cell r="Z2528">
            <v>629.11728670144169</v>
          </cell>
          <cell r="AA2528">
            <v>659.61708379222637</v>
          </cell>
          <cell r="AB2528">
            <v>637.06177608469841</v>
          </cell>
          <cell r="AC2528">
            <v>629.6793920455716</v>
          </cell>
          <cell r="AD2528">
            <v>16.369153821873667</v>
          </cell>
          <cell r="AE2528">
            <v>16.545302429060456</v>
          </cell>
          <cell r="AF2528">
            <v>15.126932521651161</v>
          </cell>
          <cell r="AG2528">
            <v>14.844014339165351</v>
          </cell>
          <cell r="AH2528">
            <v>14.532905551997676</v>
          </cell>
        </row>
        <row r="2529">
          <cell r="B2529">
            <v>10967</v>
          </cell>
          <cell r="C2529" t="str">
            <v>NE</v>
          </cell>
          <cell r="D2529" t="str">
            <v>Municipal</v>
          </cell>
          <cell r="E2529">
            <v>8.4629439209247623E-3</v>
          </cell>
          <cell r="F2529">
            <v>1</v>
          </cell>
          <cell r="G2529">
            <v>15039.843967679019</v>
          </cell>
          <cell r="H2529">
            <v>15039.843967679019</v>
          </cell>
          <cell r="I2529">
            <v>11.608880937499999</v>
          </cell>
          <cell r="J2529">
            <v>5362</v>
          </cell>
          <cell r="K2529">
            <v>53978</v>
          </cell>
          <cell r="L2529">
            <v>3589</v>
          </cell>
          <cell r="M2529">
            <v>9.0074265733886952E-2</v>
          </cell>
          <cell r="N2529">
            <v>9.0074265733886952E-2</v>
          </cell>
          <cell r="O2529">
            <v>10091.252990068944</v>
          </cell>
          <cell r="P2529">
            <v>27428.238816931669</v>
          </cell>
          <cell r="Q2529">
            <v>43465.97183106756</v>
          </cell>
          <cell r="R2529">
            <v>55642.342206041627</v>
          </cell>
          <cell r="S2529">
            <v>117026.02581819012</v>
          </cell>
          <cell r="T2529">
            <v>1666.0935735699634</v>
          </cell>
          <cell r="U2529">
            <v>1687.2497729676811</v>
          </cell>
          <cell r="V2529">
            <v>1667.3917443362473</v>
          </cell>
          <cell r="W2529">
            <v>1694.5061465709121</v>
          </cell>
          <cell r="X2529">
            <v>1799.6829369043398</v>
          </cell>
          <cell r="Y2529">
            <v>562.85527297532406</v>
          </cell>
          <cell r="Z2529">
            <v>629.11728670144169</v>
          </cell>
          <cell r="AA2529">
            <v>659.61708379222637</v>
          </cell>
          <cell r="AB2529">
            <v>637.06177608469841</v>
          </cell>
          <cell r="AC2529">
            <v>629.6793920455716</v>
          </cell>
          <cell r="AD2529">
            <v>16.369153821873667</v>
          </cell>
          <cell r="AE2529">
            <v>16.545302429060456</v>
          </cell>
          <cell r="AF2529">
            <v>15.126932521651161</v>
          </cell>
          <cell r="AG2529">
            <v>14.844014339165351</v>
          </cell>
          <cell r="AH2529">
            <v>14.532905551997676</v>
          </cell>
        </row>
        <row r="2530">
          <cell r="B2530">
            <v>11122</v>
          </cell>
          <cell r="C2530" t="str">
            <v>NE</v>
          </cell>
          <cell r="D2530" t="str">
            <v>Municipal</v>
          </cell>
          <cell r="E2530">
            <v>8.4629439209247623E-3</v>
          </cell>
          <cell r="F2530">
            <v>0</v>
          </cell>
          <cell r="G2530">
            <v>0</v>
          </cell>
          <cell r="H2530">
            <v>651.71673227670317</v>
          </cell>
          <cell r="I2530">
            <v>11.608880937499999</v>
          </cell>
          <cell r="J2530">
            <v>0</v>
          </cell>
          <cell r="K2530">
            <v>0</v>
          </cell>
          <cell r="L2530">
            <v>0</v>
          </cell>
          <cell r="M2530">
            <v>0</v>
          </cell>
          <cell r="N2530">
            <v>5.469772260155663E-3</v>
          </cell>
          <cell r="O2530">
            <v>10091.252990068944</v>
          </cell>
          <cell r="P2530">
            <v>27428.238816931669</v>
          </cell>
          <cell r="Q2530">
            <v>43465.97183106756</v>
          </cell>
          <cell r="R2530">
            <v>55642.342206041627</v>
          </cell>
          <cell r="S2530">
            <v>117026.02581819012</v>
          </cell>
          <cell r="T2530">
            <v>1666.0935735699634</v>
          </cell>
          <cell r="U2530">
            <v>1687.2497729676811</v>
          </cell>
          <cell r="V2530">
            <v>1667.3917443362473</v>
          </cell>
          <cell r="W2530">
            <v>1694.5061465709121</v>
          </cell>
          <cell r="X2530">
            <v>1799.6829369043398</v>
          </cell>
          <cell r="Y2530">
            <v>562.85527297532406</v>
          </cell>
          <cell r="Z2530">
            <v>629.11728670144169</v>
          </cell>
          <cell r="AA2530">
            <v>659.61708379222637</v>
          </cell>
          <cell r="AB2530">
            <v>637.06177608469841</v>
          </cell>
          <cell r="AC2530">
            <v>629.6793920455716</v>
          </cell>
          <cell r="AD2530">
            <v>16.369153821873667</v>
          </cell>
          <cell r="AE2530">
            <v>16.545302429060456</v>
          </cell>
          <cell r="AF2530">
            <v>15.126932521651161</v>
          </cell>
          <cell r="AG2530">
            <v>14.844014339165351</v>
          </cell>
          <cell r="AH2530">
            <v>14.532905551997676</v>
          </cell>
        </row>
        <row r="2531">
          <cell r="B2531">
            <v>11372</v>
          </cell>
          <cell r="C2531" t="str">
            <v>NE</v>
          </cell>
          <cell r="D2531" t="str">
            <v>Municipal</v>
          </cell>
          <cell r="E2531">
            <v>8.4629439209247623E-3</v>
          </cell>
          <cell r="F2531">
            <v>0</v>
          </cell>
          <cell r="G2531">
            <v>0</v>
          </cell>
          <cell r="H2531">
            <v>651.71673227670317</v>
          </cell>
          <cell r="I2531">
            <v>11.608880937499999</v>
          </cell>
          <cell r="J2531">
            <v>0</v>
          </cell>
          <cell r="K2531">
            <v>0</v>
          </cell>
          <cell r="L2531">
            <v>0</v>
          </cell>
          <cell r="M2531">
            <v>0</v>
          </cell>
          <cell r="N2531">
            <v>5.469772260155663E-3</v>
          </cell>
          <cell r="O2531">
            <v>10091.252990068944</v>
          </cell>
          <cell r="P2531">
            <v>27428.238816931669</v>
          </cell>
          <cell r="Q2531">
            <v>43465.97183106756</v>
          </cell>
          <cell r="R2531">
            <v>55642.342206041627</v>
          </cell>
          <cell r="S2531">
            <v>117026.02581819012</v>
          </cell>
          <cell r="T2531">
            <v>1666.0935735699634</v>
          </cell>
          <cell r="U2531">
            <v>1687.2497729676811</v>
          </cell>
          <cell r="V2531">
            <v>1667.3917443362473</v>
          </cell>
          <cell r="W2531">
            <v>1694.5061465709121</v>
          </cell>
          <cell r="X2531">
            <v>1799.6829369043398</v>
          </cell>
          <cell r="Y2531">
            <v>562.85527297532406</v>
          </cell>
          <cell r="Z2531">
            <v>629.11728670144169</v>
          </cell>
          <cell r="AA2531">
            <v>659.61708379222637</v>
          </cell>
          <cell r="AB2531">
            <v>637.06177608469841</v>
          </cell>
          <cell r="AC2531">
            <v>629.6793920455716</v>
          </cell>
          <cell r="AD2531">
            <v>16.369153821873667</v>
          </cell>
          <cell r="AE2531">
            <v>16.545302429060456</v>
          </cell>
          <cell r="AF2531">
            <v>15.126932521651161</v>
          </cell>
          <cell r="AG2531">
            <v>14.844014339165351</v>
          </cell>
          <cell r="AH2531">
            <v>14.532905551997676</v>
          </cell>
        </row>
        <row r="2532">
          <cell r="B2532">
            <v>11481</v>
          </cell>
          <cell r="C2532" t="str">
            <v>NE</v>
          </cell>
          <cell r="D2532" t="str">
            <v>Municipal</v>
          </cell>
          <cell r="E2532">
            <v>8.4629439209247623E-3</v>
          </cell>
          <cell r="F2532">
            <v>0</v>
          </cell>
          <cell r="G2532">
            <v>0</v>
          </cell>
          <cell r="H2532">
            <v>651.71673227670317</v>
          </cell>
          <cell r="I2532">
            <v>11.608880937499999</v>
          </cell>
          <cell r="J2532">
            <v>0</v>
          </cell>
          <cell r="K2532">
            <v>0</v>
          </cell>
          <cell r="L2532">
            <v>0</v>
          </cell>
          <cell r="M2532">
            <v>0</v>
          </cell>
          <cell r="N2532">
            <v>5.469772260155663E-3</v>
          </cell>
          <cell r="O2532">
            <v>10091.252990068944</v>
          </cell>
          <cell r="P2532">
            <v>27428.238816931669</v>
          </cell>
          <cell r="Q2532">
            <v>43465.97183106756</v>
          </cell>
          <cell r="R2532">
            <v>55642.342206041627</v>
          </cell>
          <cell r="S2532">
            <v>117026.02581819012</v>
          </cell>
          <cell r="T2532">
            <v>1666.0935735699634</v>
          </cell>
          <cell r="U2532">
            <v>1687.2497729676811</v>
          </cell>
          <cell r="V2532">
            <v>1667.3917443362473</v>
          </cell>
          <cell r="W2532">
            <v>1694.5061465709121</v>
          </cell>
          <cell r="X2532">
            <v>1799.6829369043398</v>
          </cell>
          <cell r="Y2532">
            <v>562.85527297532406</v>
          </cell>
          <cell r="Z2532">
            <v>629.11728670144169</v>
          </cell>
          <cell r="AA2532">
            <v>659.61708379222637</v>
          </cell>
          <cell r="AB2532">
            <v>637.06177608469841</v>
          </cell>
          <cell r="AC2532">
            <v>629.6793920455716</v>
          </cell>
          <cell r="AD2532">
            <v>16.369153821873667</v>
          </cell>
          <cell r="AE2532">
            <v>16.545302429060456</v>
          </cell>
          <cell r="AF2532">
            <v>15.126932521651161</v>
          </cell>
          <cell r="AG2532">
            <v>14.844014339165351</v>
          </cell>
          <cell r="AH2532">
            <v>14.532905551997676</v>
          </cell>
        </row>
        <row r="2533">
          <cell r="B2533">
            <v>12626</v>
          </cell>
          <cell r="C2533" t="str">
            <v>NE</v>
          </cell>
          <cell r="D2533" t="str">
            <v>Municipal</v>
          </cell>
          <cell r="E2533">
            <v>8.4629439209247623E-3</v>
          </cell>
          <cell r="F2533">
            <v>0</v>
          </cell>
          <cell r="G2533">
            <v>0</v>
          </cell>
          <cell r="H2533">
            <v>651.71673227670317</v>
          </cell>
          <cell r="I2533">
            <v>11.608880937499999</v>
          </cell>
          <cell r="J2533">
            <v>0</v>
          </cell>
          <cell r="K2533">
            <v>0</v>
          </cell>
          <cell r="L2533">
            <v>0</v>
          </cell>
          <cell r="M2533">
            <v>0</v>
          </cell>
          <cell r="N2533">
            <v>5.469772260155663E-3</v>
          </cell>
          <cell r="O2533">
            <v>10091.252990068944</v>
          </cell>
          <cell r="P2533">
            <v>27428.238816931669</v>
          </cell>
          <cell r="Q2533">
            <v>43465.97183106756</v>
          </cell>
          <cell r="R2533">
            <v>55642.342206041627</v>
          </cell>
          <cell r="S2533">
            <v>117026.02581819012</v>
          </cell>
          <cell r="T2533">
            <v>1666.0935735699634</v>
          </cell>
          <cell r="U2533">
            <v>1687.2497729676811</v>
          </cell>
          <cell r="V2533">
            <v>1667.3917443362473</v>
          </cell>
          <cell r="W2533">
            <v>1694.5061465709121</v>
          </cell>
          <cell r="X2533">
            <v>1799.6829369043398</v>
          </cell>
          <cell r="Y2533">
            <v>562.85527297532406</v>
          </cell>
          <cell r="Z2533">
            <v>629.11728670144169</v>
          </cell>
          <cell r="AA2533">
            <v>659.61708379222637</v>
          </cell>
          <cell r="AB2533">
            <v>637.06177608469841</v>
          </cell>
          <cell r="AC2533">
            <v>629.6793920455716</v>
          </cell>
          <cell r="AD2533">
            <v>16.369153821873667</v>
          </cell>
          <cell r="AE2533">
            <v>16.545302429060456</v>
          </cell>
          <cell r="AF2533">
            <v>15.126932521651161</v>
          </cell>
          <cell r="AG2533">
            <v>14.844014339165351</v>
          </cell>
          <cell r="AH2533">
            <v>14.532905551997676</v>
          </cell>
        </row>
        <row r="2534">
          <cell r="B2534">
            <v>12717</v>
          </cell>
          <cell r="C2534" t="str">
            <v>NE</v>
          </cell>
          <cell r="D2534" t="str">
            <v>Municipal</v>
          </cell>
          <cell r="E2534">
            <v>8.4629439209247623E-3</v>
          </cell>
          <cell r="F2534">
            <v>0</v>
          </cell>
          <cell r="G2534">
            <v>0</v>
          </cell>
          <cell r="H2534">
            <v>651.71673227670317</v>
          </cell>
          <cell r="I2534">
            <v>11.608880937499999</v>
          </cell>
          <cell r="J2534">
            <v>0</v>
          </cell>
          <cell r="K2534">
            <v>0</v>
          </cell>
          <cell r="L2534">
            <v>0</v>
          </cell>
          <cell r="M2534">
            <v>0</v>
          </cell>
          <cell r="N2534">
            <v>5.469772260155663E-3</v>
          </cell>
          <cell r="O2534">
            <v>10091.252990068944</v>
          </cell>
          <cell r="P2534">
            <v>27428.238816931669</v>
          </cell>
          <cell r="Q2534">
            <v>43465.97183106756</v>
          </cell>
          <cell r="R2534">
            <v>55642.342206041627</v>
          </cell>
          <cell r="S2534">
            <v>117026.02581819012</v>
          </cell>
          <cell r="T2534">
            <v>1666.0935735699634</v>
          </cell>
          <cell r="U2534">
            <v>1687.2497729676811</v>
          </cell>
          <cell r="V2534">
            <v>1667.3917443362473</v>
          </cell>
          <cell r="W2534">
            <v>1694.5061465709121</v>
          </cell>
          <cell r="X2534">
            <v>1799.6829369043398</v>
          </cell>
          <cell r="Y2534">
            <v>562.85527297532406</v>
          </cell>
          <cell r="Z2534">
            <v>629.11728670144169</v>
          </cell>
          <cell r="AA2534">
            <v>659.61708379222637</v>
          </cell>
          <cell r="AB2534">
            <v>637.06177608469841</v>
          </cell>
          <cell r="AC2534">
            <v>629.6793920455716</v>
          </cell>
          <cell r="AD2534">
            <v>16.369153821873667</v>
          </cell>
          <cell r="AE2534">
            <v>16.545302429060456</v>
          </cell>
          <cell r="AF2534">
            <v>15.126932521651161</v>
          </cell>
          <cell r="AG2534">
            <v>14.844014339165351</v>
          </cell>
          <cell r="AH2534">
            <v>14.532905551997676</v>
          </cell>
        </row>
        <row r="2535">
          <cell r="B2535">
            <v>13334</v>
          </cell>
          <cell r="C2535" t="str">
            <v>NE</v>
          </cell>
          <cell r="D2535" t="str">
            <v>Municipal</v>
          </cell>
          <cell r="E2535">
            <v>8.4629439209247623E-3</v>
          </cell>
          <cell r="F2535">
            <v>0</v>
          </cell>
          <cell r="G2535">
            <v>0</v>
          </cell>
          <cell r="H2535">
            <v>651.71673227670317</v>
          </cell>
          <cell r="I2535">
            <v>11.608880937499999</v>
          </cell>
          <cell r="J2535">
            <v>0</v>
          </cell>
          <cell r="K2535">
            <v>0</v>
          </cell>
          <cell r="L2535">
            <v>0</v>
          </cell>
          <cell r="M2535">
            <v>0</v>
          </cell>
          <cell r="N2535">
            <v>5.469772260155663E-3</v>
          </cell>
          <cell r="O2535">
            <v>10091.252990068944</v>
          </cell>
          <cell r="P2535">
            <v>27428.238816931669</v>
          </cell>
          <cell r="Q2535">
            <v>43465.97183106756</v>
          </cell>
          <cell r="R2535">
            <v>55642.342206041627</v>
          </cell>
          <cell r="S2535">
            <v>117026.02581819012</v>
          </cell>
          <cell r="T2535">
            <v>1666.0935735699634</v>
          </cell>
          <cell r="U2535">
            <v>1687.2497729676811</v>
          </cell>
          <cell r="V2535">
            <v>1667.3917443362473</v>
          </cell>
          <cell r="W2535">
            <v>1694.5061465709121</v>
          </cell>
          <cell r="X2535">
            <v>1799.6829369043398</v>
          </cell>
          <cell r="Y2535">
            <v>562.85527297532406</v>
          </cell>
          <cell r="Z2535">
            <v>629.11728670144169</v>
          </cell>
          <cell r="AA2535">
            <v>659.61708379222637</v>
          </cell>
          <cell r="AB2535">
            <v>637.06177608469841</v>
          </cell>
          <cell r="AC2535">
            <v>629.6793920455716</v>
          </cell>
          <cell r="AD2535">
            <v>16.369153821873667</v>
          </cell>
          <cell r="AE2535">
            <v>16.545302429060456</v>
          </cell>
          <cell r="AF2535">
            <v>15.126932521651161</v>
          </cell>
          <cell r="AG2535">
            <v>14.844014339165351</v>
          </cell>
          <cell r="AH2535">
            <v>14.532905551997676</v>
          </cell>
        </row>
        <row r="2536">
          <cell r="B2536">
            <v>13233</v>
          </cell>
          <cell r="C2536" t="str">
            <v>NE</v>
          </cell>
          <cell r="D2536" t="str">
            <v>Municipal</v>
          </cell>
          <cell r="E2536">
            <v>8.4629439209247623E-3</v>
          </cell>
          <cell r="F2536">
            <v>0</v>
          </cell>
          <cell r="G2536">
            <v>0</v>
          </cell>
          <cell r="H2536">
            <v>651.71673227670317</v>
          </cell>
          <cell r="I2536">
            <v>11.608880937499999</v>
          </cell>
          <cell r="J2536">
            <v>0</v>
          </cell>
          <cell r="K2536">
            <v>0</v>
          </cell>
          <cell r="L2536">
            <v>0</v>
          </cell>
          <cell r="M2536">
            <v>0</v>
          </cell>
          <cell r="N2536">
            <v>5.469772260155663E-3</v>
          </cell>
          <cell r="O2536">
            <v>10091.252990068944</v>
          </cell>
          <cell r="P2536">
            <v>27428.238816931669</v>
          </cell>
          <cell r="Q2536">
            <v>43465.97183106756</v>
          </cell>
          <cell r="R2536">
            <v>55642.342206041627</v>
          </cell>
          <cell r="S2536">
            <v>117026.02581819012</v>
          </cell>
          <cell r="T2536">
            <v>1666.0935735699634</v>
          </cell>
          <cell r="U2536">
            <v>1687.2497729676811</v>
          </cell>
          <cell r="V2536">
            <v>1667.3917443362473</v>
          </cell>
          <cell r="W2536">
            <v>1694.5061465709121</v>
          </cell>
          <cell r="X2536">
            <v>1799.6829369043398</v>
          </cell>
          <cell r="Y2536">
            <v>562.85527297532406</v>
          </cell>
          <cell r="Z2536">
            <v>629.11728670144169</v>
          </cell>
          <cell r="AA2536">
            <v>659.61708379222637</v>
          </cell>
          <cell r="AB2536">
            <v>637.06177608469841</v>
          </cell>
          <cell r="AC2536">
            <v>629.6793920455716</v>
          </cell>
          <cell r="AD2536">
            <v>16.369153821873667</v>
          </cell>
          <cell r="AE2536">
            <v>16.545302429060456</v>
          </cell>
          <cell r="AF2536">
            <v>15.126932521651161</v>
          </cell>
          <cell r="AG2536">
            <v>14.844014339165351</v>
          </cell>
          <cell r="AH2536">
            <v>14.532905551997676</v>
          </cell>
        </row>
        <row r="2537">
          <cell r="B2537">
            <v>13375</v>
          </cell>
          <cell r="C2537" t="str">
            <v>NE</v>
          </cell>
          <cell r="D2537" t="str">
            <v>Municipal</v>
          </cell>
          <cell r="E2537">
            <v>8.4629439209247623E-3</v>
          </cell>
          <cell r="F2537">
            <v>0</v>
          </cell>
          <cell r="G2537">
            <v>0</v>
          </cell>
          <cell r="H2537">
            <v>651.71673227670317</v>
          </cell>
          <cell r="I2537">
            <v>11.608880937499999</v>
          </cell>
          <cell r="J2537">
            <v>0</v>
          </cell>
          <cell r="K2537">
            <v>0</v>
          </cell>
          <cell r="L2537">
            <v>0</v>
          </cell>
          <cell r="M2537">
            <v>0</v>
          </cell>
          <cell r="N2537">
            <v>5.469772260155663E-3</v>
          </cell>
          <cell r="O2537">
            <v>10091.252990068944</v>
          </cell>
          <cell r="P2537">
            <v>27428.238816931669</v>
          </cell>
          <cell r="Q2537">
            <v>43465.97183106756</v>
          </cell>
          <cell r="R2537">
            <v>55642.342206041627</v>
          </cell>
          <cell r="S2537">
            <v>117026.02581819012</v>
          </cell>
          <cell r="T2537">
            <v>1666.0935735699634</v>
          </cell>
          <cell r="U2537">
            <v>1687.2497729676811</v>
          </cell>
          <cell r="V2537">
            <v>1667.3917443362473</v>
          </cell>
          <cell r="W2537">
            <v>1694.5061465709121</v>
          </cell>
          <cell r="X2537">
            <v>1799.6829369043398</v>
          </cell>
          <cell r="Y2537">
            <v>562.85527297532406</v>
          </cell>
          <cell r="Z2537">
            <v>629.11728670144169</v>
          </cell>
          <cell r="AA2537">
            <v>659.61708379222637</v>
          </cell>
          <cell r="AB2537">
            <v>637.06177608469841</v>
          </cell>
          <cell r="AC2537">
            <v>629.6793920455716</v>
          </cell>
          <cell r="AD2537">
            <v>16.369153821873667</v>
          </cell>
          <cell r="AE2537">
            <v>16.545302429060456</v>
          </cell>
          <cell r="AF2537">
            <v>15.126932521651161</v>
          </cell>
          <cell r="AG2537">
            <v>14.844014339165351</v>
          </cell>
          <cell r="AH2537">
            <v>14.532905551997676</v>
          </cell>
        </row>
        <row r="2538">
          <cell r="B2538">
            <v>13725</v>
          </cell>
          <cell r="C2538" t="str">
            <v>NE</v>
          </cell>
          <cell r="D2538" t="str">
            <v>Municipal</v>
          </cell>
          <cell r="E2538">
            <v>8.4629439209247623E-3</v>
          </cell>
          <cell r="F2538">
            <v>1</v>
          </cell>
          <cell r="G2538">
            <v>10348.079770094922</v>
          </cell>
          <cell r="H2538">
            <v>10348.079770094922</v>
          </cell>
          <cell r="I2538">
            <v>11.608880937499999</v>
          </cell>
          <cell r="J2538">
            <v>12562</v>
          </cell>
          <cell r="K2538">
            <v>118827</v>
          </cell>
          <cell r="L2538">
            <v>11483</v>
          </cell>
          <cell r="M2538">
            <v>9.2254644502817118E-2</v>
          </cell>
          <cell r="N2538">
            <v>9.2254644502817118E-2</v>
          </cell>
          <cell r="O2538">
            <v>10091.252990068944</v>
          </cell>
          <cell r="P2538">
            <v>27428.238816931669</v>
          </cell>
          <cell r="Q2538">
            <v>43465.97183106756</v>
          </cell>
          <cell r="R2538">
            <v>55642.342206041627</v>
          </cell>
          <cell r="S2538">
            <v>117026.02581819012</v>
          </cell>
          <cell r="T2538">
            <v>1666.0935735699634</v>
          </cell>
          <cell r="U2538">
            <v>1687.2497729676811</v>
          </cell>
          <cell r="V2538">
            <v>1667.3917443362473</v>
          </cell>
          <cell r="W2538">
            <v>1694.5061465709121</v>
          </cell>
          <cell r="X2538">
            <v>1799.6829369043398</v>
          </cell>
          <cell r="Y2538">
            <v>562.85527297532406</v>
          </cell>
          <cell r="Z2538">
            <v>629.11728670144169</v>
          </cell>
          <cell r="AA2538">
            <v>659.61708379222637</v>
          </cell>
          <cell r="AB2538">
            <v>637.06177608469841</v>
          </cell>
          <cell r="AC2538">
            <v>629.6793920455716</v>
          </cell>
          <cell r="AD2538">
            <v>16.369153821873667</v>
          </cell>
          <cell r="AE2538">
            <v>16.545302429060456</v>
          </cell>
          <cell r="AF2538">
            <v>15.126932521651161</v>
          </cell>
          <cell r="AG2538">
            <v>14.844014339165351</v>
          </cell>
          <cell r="AH2538">
            <v>14.532905551997676</v>
          </cell>
        </row>
        <row r="2539">
          <cell r="B2539">
            <v>14172</v>
          </cell>
          <cell r="C2539" t="str">
            <v>NE</v>
          </cell>
          <cell r="D2539" t="str">
            <v>Municipal</v>
          </cell>
          <cell r="E2539">
            <v>8.4629439209247623E-3</v>
          </cell>
          <cell r="F2539">
            <v>0</v>
          </cell>
          <cell r="G2539">
            <v>0</v>
          </cell>
          <cell r="H2539">
            <v>651.71673227670317</v>
          </cell>
          <cell r="I2539">
            <v>11.608880937499999</v>
          </cell>
          <cell r="J2539">
            <v>0</v>
          </cell>
          <cell r="K2539">
            <v>0</v>
          </cell>
          <cell r="L2539">
            <v>0</v>
          </cell>
          <cell r="M2539">
            <v>0</v>
          </cell>
          <cell r="N2539">
            <v>5.469772260155663E-3</v>
          </cell>
          <cell r="O2539">
            <v>10091.252990068944</v>
          </cell>
          <cell r="P2539">
            <v>27428.238816931669</v>
          </cell>
          <cell r="Q2539">
            <v>43465.97183106756</v>
          </cell>
          <cell r="R2539">
            <v>55642.342206041627</v>
          </cell>
          <cell r="S2539">
            <v>117026.02581819012</v>
          </cell>
          <cell r="T2539">
            <v>1666.0935735699634</v>
          </cell>
          <cell r="U2539">
            <v>1687.2497729676811</v>
          </cell>
          <cell r="V2539">
            <v>1667.3917443362473</v>
          </cell>
          <cell r="W2539">
            <v>1694.5061465709121</v>
          </cell>
          <cell r="X2539">
            <v>1799.6829369043398</v>
          </cell>
          <cell r="Y2539">
            <v>562.85527297532406</v>
          </cell>
          <cell r="Z2539">
            <v>629.11728670144169</v>
          </cell>
          <cell r="AA2539">
            <v>659.61708379222637</v>
          </cell>
          <cell r="AB2539">
            <v>637.06177608469841</v>
          </cell>
          <cell r="AC2539">
            <v>629.6793920455716</v>
          </cell>
          <cell r="AD2539">
            <v>16.369153821873667</v>
          </cell>
          <cell r="AE2539">
            <v>16.545302429060456</v>
          </cell>
          <cell r="AF2539">
            <v>15.126932521651161</v>
          </cell>
          <cell r="AG2539">
            <v>14.844014339165351</v>
          </cell>
          <cell r="AH2539">
            <v>14.532905551997676</v>
          </cell>
        </row>
        <row r="2540">
          <cell r="B2540">
            <v>14656</v>
          </cell>
          <cell r="C2540" t="str">
            <v>NE</v>
          </cell>
          <cell r="D2540" t="str">
            <v>Municipal</v>
          </cell>
          <cell r="E2540">
            <v>8.4629439209247623E-3</v>
          </cell>
          <cell r="F2540">
            <v>0</v>
          </cell>
          <cell r="G2540">
            <v>0</v>
          </cell>
          <cell r="H2540">
            <v>651.71673227670317</v>
          </cell>
          <cell r="I2540">
            <v>11.608880937499999</v>
          </cell>
          <cell r="J2540">
            <v>0</v>
          </cell>
          <cell r="K2540">
            <v>0</v>
          </cell>
          <cell r="L2540">
            <v>0</v>
          </cell>
          <cell r="M2540">
            <v>0</v>
          </cell>
          <cell r="N2540">
            <v>5.469772260155663E-3</v>
          </cell>
          <cell r="O2540">
            <v>10091.252990068944</v>
          </cell>
          <cell r="P2540">
            <v>27428.238816931669</v>
          </cell>
          <cell r="Q2540">
            <v>43465.97183106756</v>
          </cell>
          <cell r="R2540">
            <v>55642.342206041627</v>
          </cell>
          <cell r="S2540">
            <v>117026.02581819012</v>
          </cell>
          <cell r="T2540">
            <v>1666.0935735699634</v>
          </cell>
          <cell r="U2540">
            <v>1687.2497729676811</v>
          </cell>
          <cell r="V2540">
            <v>1667.3917443362473</v>
          </cell>
          <cell r="W2540">
            <v>1694.5061465709121</v>
          </cell>
          <cell r="X2540">
            <v>1799.6829369043398</v>
          </cell>
          <cell r="Y2540">
            <v>562.85527297532406</v>
          </cell>
          <cell r="Z2540">
            <v>629.11728670144169</v>
          </cell>
          <cell r="AA2540">
            <v>659.61708379222637</v>
          </cell>
          <cell r="AB2540">
            <v>637.06177608469841</v>
          </cell>
          <cell r="AC2540">
            <v>629.6793920455716</v>
          </cell>
          <cell r="AD2540">
            <v>16.369153821873667</v>
          </cell>
          <cell r="AE2540">
            <v>16.545302429060456</v>
          </cell>
          <cell r="AF2540">
            <v>15.126932521651161</v>
          </cell>
          <cell r="AG2540">
            <v>14.844014339165351</v>
          </cell>
          <cell r="AH2540">
            <v>14.532905551997676</v>
          </cell>
        </row>
        <row r="2541">
          <cell r="B2541">
            <v>15039</v>
          </cell>
          <cell r="C2541" t="str">
            <v>NE</v>
          </cell>
          <cell r="D2541" t="str">
            <v>Municipal</v>
          </cell>
          <cell r="E2541">
            <v>8.4629439209247623E-3</v>
          </cell>
          <cell r="F2541">
            <v>0</v>
          </cell>
          <cell r="G2541">
            <v>0</v>
          </cell>
          <cell r="H2541">
            <v>651.71673227670317</v>
          </cell>
          <cell r="I2541">
            <v>11.608880937499999</v>
          </cell>
          <cell r="J2541">
            <v>0</v>
          </cell>
          <cell r="K2541">
            <v>0</v>
          </cell>
          <cell r="L2541">
            <v>0</v>
          </cell>
          <cell r="M2541">
            <v>0</v>
          </cell>
          <cell r="N2541">
            <v>5.469772260155663E-3</v>
          </cell>
          <cell r="O2541">
            <v>10091.252990068944</v>
          </cell>
          <cell r="P2541">
            <v>27428.238816931669</v>
          </cell>
          <cell r="Q2541">
            <v>43465.97183106756</v>
          </cell>
          <cell r="R2541">
            <v>55642.342206041627</v>
          </cell>
          <cell r="S2541">
            <v>117026.02581819012</v>
          </cell>
          <cell r="T2541">
            <v>1666.0935735699634</v>
          </cell>
          <cell r="U2541">
            <v>1687.2497729676811</v>
          </cell>
          <cell r="V2541">
            <v>1667.3917443362473</v>
          </cell>
          <cell r="W2541">
            <v>1694.5061465709121</v>
          </cell>
          <cell r="X2541">
            <v>1799.6829369043398</v>
          </cell>
          <cell r="Y2541">
            <v>562.85527297532406</v>
          </cell>
          <cell r="Z2541">
            <v>629.11728670144169</v>
          </cell>
          <cell r="AA2541">
            <v>659.61708379222637</v>
          </cell>
          <cell r="AB2541">
            <v>637.06177608469841</v>
          </cell>
          <cell r="AC2541">
            <v>629.6793920455716</v>
          </cell>
          <cell r="AD2541">
            <v>16.369153821873667</v>
          </cell>
          <cell r="AE2541">
            <v>16.545302429060456</v>
          </cell>
          <cell r="AF2541">
            <v>15.126932521651161</v>
          </cell>
          <cell r="AG2541">
            <v>14.844014339165351</v>
          </cell>
          <cell r="AH2541">
            <v>14.532905551997676</v>
          </cell>
        </row>
        <row r="2542">
          <cell r="B2542">
            <v>15132</v>
          </cell>
          <cell r="C2542" t="str">
            <v>NE</v>
          </cell>
          <cell r="D2542" t="str">
            <v>Municipal</v>
          </cell>
          <cell r="E2542">
            <v>8.4629439209247623E-3</v>
          </cell>
          <cell r="F2542">
            <v>0</v>
          </cell>
          <cell r="G2542">
            <v>0</v>
          </cell>
          <cell r="H2542">
            <v>651.71673227670317</v>
          </cell>
          <cell r="I2542">
            <v>11.608880937499999</v>
          </cell>
          <cell r="J2542">
            <v>0</v>
          </cell>
          <cell r="K2542">
            <v>0</v>
          </cell>
          <cell r="L2542">
            <v>0</v>
          </cell>
          <cell r="M2542">
            <v>0</v>
          </cell>
          <cell r="N2542">
            <v>5.469772260155663E-3</v>
          </cell>
          <cell r="O2542">
            <v>10091.252990068944</v>
          </cell>
          <cell r="P2542">
            <v>27428.238816931669</v>
          </cell>
          <cell r="Q2542">
            <v>43465.97183106756</v>
          </cell>
          <cell r="R2542">
            <v>55642.342206041627</v>
          </cell>
          <cell r="S2542">
            <v>117026.02581819012</v>
          </cell>
          <cell r="T2542">
            <v>1666.0935735699634</v>
          </cell>
          <cell r="U2542">
            <v>1687.2497729676811</v>
          </cell>
          <cell r="V2542">
            <v>1667.3917443362473</v>
          </cell>
          <cell r="W2542">
            <v>1694.5061465709121</v>
          </cell>
          <cell r="X2542">
            <v>1799.6829369043398</v>
          </cell>
          <cell r="Y2542">
            <v>562.85527297532406</v>
          </cell>
          <cell r="Z2542">
            <v>629.11728670144169</v>
          </cell>
          <cell r="AA2542">
            <v>659.61708379222637</v>
          </cell>
          <cell r="AB2542">
            <v>637.06177608469841</v>
          </cell>
          <cell r="AC2542">
            <v>629.6793920455716</v>
          </cell>
          <cell r="AD2542">
            <v>16.369153821873667</v>
          </cell>
          <cell r="AE2542">
            <v>16.545302429060456</v>
          </cell>
          <cell r="AF2542">
            <v>15.126932521651161</v>
          </cell>
          <cell r="AG2542">
            <v>14.844014339165351</v>
          </cell>
          <cell r="AH2542">
            <v>14.532905551997676</v>
          </cell>
        </row>
        <row r="2543">
          <cell r="B2543">
            <v>15674</v>
          </cell>
          <cell r="C2543" t="str">
            <v>NE</v>
          </cell>
          <cell r="D2543" t="str">
            <v>Municipal</v>
          </cell>
          <cell r="E2543">
            <v>8.4629439209247623E-3</v>
          </cell>
          <cell r="F2543">
            <v>0</v>
          </cell>
          <cell r="G2543">
            <v>0</v>
          </cell>
          <cell r="H2543">
            <v>651.71673227670317</v>
          </cell>
          <cell r="I2543">
            <v>11.608880937499999</v>
          </cell>
          <cell r="J2543">
            <v>0</v>
          </cell>
          <cell r="K2543">
            <v>0</v>
          </cell>
          <cell r="L2543">
            <v>0</v>
          </cell>
          <cell r="M2543">
            <v>0</v>
          </cell>
          <cell r="N2543">
            <v>5.469772260155663E-3</v>
          </cell>
          <cell r="O2543">
            <v>10091.252990068944</v>
          </cell>
          <cell r="P2543">
            <v>27428.238816931669</v>
          </cell>
          <cell r="Q2543">
            <v>43465.97183106756</v>
          </cell>
          <cell r="R2543">
            <v>55642.342206041627</v>
          </cell>
          <cell r="S2543">
            <v>117026.02581819012</v>
          </cell>
          <cell r="T2543">
            <v>1666.0935735699634</v>
          </cell>
          <cell r="U2543">
            <v>1687.2497729676811</v>
          </cell>
          <cell r="V2543">
            <v>1667.3917443362473</v>
          </cell>
          <cell r="W2543">
            <v>1694.5061465709121</v>
          </cell>
          <cell r="X2543">
            <v>1799.6829369043398</v>
          </cell>
          <cell r="Y2543">
            <v>562.85527297532406</v>
          </cell>
          <cell r="Z2543">
            <v>629.11728670144169</v>
          </cell>
          <cell r="AA2543">
            <v>659.61708379222637</v>
          </cell>
          <cell r="AB2543">
            <v>637.06177608469841</v>
          </cell>
          <cell r="AC2543">
            <v>629.6793920455716</v>
          </cell>
          <cell r="AD2543">
            <v>16.369153821873667</v>
          </cell>
          <cell r="AE2543">
            <v>16.545302429060456</v>
          </cell>
          <cell r="AF2543">
            <v>15.126932521651161</v>
          </cell>
          <cell r="AG2543">
            <v>14.844014339165351</v>
          </cell>
          <cell r="AH2543">
            <v>14.532905551997676</v>
          </cell>
        </row>
        <row r="2544">
          <cell r="B2544">
            <v>15773</v>
          </cell>
          <cell r="C2544" t="str">
            <v>NE</v>
          </cell>
          <cell r="D2544" t="str">
            <v>Municipal</v>
          </cell>
          <cell r="E2544">
            <v>8.4629439209247623E-3</v>
          </cell>
          <cell r="F2544">
            <v>0</v>
          </cell>
          <cell r="G2544">
            <v>0</v>
          </cell>
          <cell r="H2544">
            <v>651.71673227670317</v>
          </cell>
          <cell r="I2544">
            <v>11.608880937499999</v>
          </cell>
          <cell r="J2544">
            <v>0</v>
          </cell>
          <cell r="K2544">
            <v>0</v>
          </cell>
          <cell r="L2544">
            <v>0</v>
          </cell>
          <cell r="M2544">
            <v>0</v>
          </cell>
          <cell r="N2544">
            <v>5.469772260155663E-3</v>
          </cell>
          <cell r="O2544">
            <v>10091.252990068944</v>
          </cell>
          <cell r="P2544">
            <v>27428.238816931669</v>
          </cell>
          <cell r="Q2544">
            <v>43465.97183106756</v>
          </cell>
          <cell r="R2544">
            <v>55642.342206041627</v>
          </cell>
          <cell r="S2544">
            <v>117026.02581819012</v>
          </cell>
          <cell r="T2544">
            <v>1666.0935735699634</v>
          </cell>
          <cell r="U2544">
            <v>1687.2497729676811</v>
          </cell>
          <cell r="V2544">
            <v>1667.3917443362473</v>
          </cell>
          <cell r="W2544">
            <v>1694.5061465709121</v>
          </cell>
          <cell r="X2544">
            <v>1799.6829369043398</v>
          </cell>
          <cell r="Y2544">
            <v>562.85527297532406</v>
          </cell>
          <cell r="Z2544">
            <v>629.11728670144169</v>
          </cell>
          <cell r="AA2544">
            <v>659.61708379222637</v>
          </cell>
          <cell r="AB2544">
            <v>637.06177608469841</v>
          </cell>
          <cell r="AC2544">
            <v>629.6793920455716</v>
          </cell>
          <cell r="AD2544">
            <v>16.369153821873667</v>
          </cell>
          <cell r="AE2544">
            <v>16.545302429060456</v>
          </cell>
          <cell r="AF2544">
            <v>15.126932521651161</v>
          </cell>
          <cell r="AG2544">
            <v>14.844014339165351</v>
          </cell>
          <cell r="AH2544">
            <v>14.532905551997676</v>
          </cell>
        </row>
        <row r="2545">
          <cell r="B2545">
            <v>16667</v>
          </cell>
          <cell r="C2545" t="str">
            <v>NE</v>
          </cell>
          <cell r="D2545" t="str">
            <v>Municipal</v>
          </cell>
          <cell r="E2545">
            <v>8.4629439209247623E-3</v>
          </cell>
          <cell r="F2545">
            <v>0</v>
          </cell>
          <cell r="G2545">
            <v>0</v>
          </cell>
          <cell r="H2545">
            <v>651.71673227670317</v>
          </cell>
          <cell r="I2545">
            <v>11.608880937499999</v>
          </cell>
          <cell r="J2545">
            <v>0</v>
          </cell>
          <cell r="K2545">
            <v>0</v>
          </cell>
          <cell r="L2545">
            <v>0</v>
          </cell>
          <cell r="M2545">
            <v>0</v>
          </cell>
          <cell r="N2545">
            <v>5.469772260155663E-3</v>
          </cell>
          <cell r="O2545">
            <v>10091.252990068944</v>
          </cell>
          <cell r="P2545">
            <v>27428.238816931669</v>
          </cell>
          <cell r="Q2545">
            <v>43465.97183106756</v>
          </cell>
          <cell r="R2545">
            <v>55642.342206041627</v>
          </cell>
          <cell r="S2545">
            <v>117026.02581819012</v>
          </cell>
          <cell r="T2545">
            <v>1666.0935735699634</v>
          </cell>
          <cell r="U2545">
            <v>1687.2497729676811</v>
          </cell>
          <cell r="V2545">
            <v>1667.3917443362473</v>
          </cell>
          <cell r="W2545">
            <v>1694.5061465709121</v>
          </cell>
          <cell r="X2545">
            <v>1799.6829369043398</v>
          </cell>
          <cell r="Y2545">
            <v>562.85527297532406</v>
          </cell>
          <cell r="Z2545">
            <v>629.11728670144169</v>
          </cell>
          <cell r="AA2545">
            <v>659.61708379222637</v>
          </cell>
          <cell r="AB2545">
            <v>637.06177608469841</v>
          </cell>
          <cell r="AC2545">
            <v>629.6793920455716</v>
          </cell>
          <cell r="AD2545">
            <v>16.369153821873667</v>
          </cell>
          <cell r="AE2545">
            <v>16.545302429060456</v>
          </cell>
          <cell r="AF2545">
            <v>15.126932521651161</v>
          </cell>
          <cell r="AG2545">
            <v>14.844014339165351</v>
          </cell>
          <cell r="AH2545">
            <v>14.532905551997676</v>
          </cell>
        </row>
        <row r="2546">
          <cell r="B2546">
            <v>16778</v>
          </cell>
          <cell r="C2546" t="str">
            <v>NE</v>
          </cell>
          <cell r="D2546" t="str">
            <v>Municipal</v>
          </cell>
          <cell r="E2546">
            <v>8.4629439209247623E-3</v>
          </cell>
          <cell r="F2546">
            <v>0</v>
          </cell>
          <cell r="G2546">
            <v>0</v>
          </cell>
          <cell r="H2546">
            <v>651.71673227670317</v>
          </cell>
          <cell r="I2546">
            <v>11.608880937499999</v>
          </cell>
          <cell r="J2546">
            <v>0</v>
          </cell>
          <cell r="K2546">
            <v>0</v>
          </cell>
          <cell r="L2546">
            <v>0</v>
          </cell>
          <cell r="M2546">
            <v>0</v>
          </cell>
          <cell r="N2546">
            <v>5.469772260155663E-3</v>
          </cell>
          <cell r="O2546">
            <v>10091.252990068944</v>
          </cell>
          <cell r="P2546">
            <v>27428.238816931669</v>
          </cell>
          <cell r="Q2546">
            <v>43465.97183106756</v>
          </cell>
          <cell r="R2546">
            <v>55642.342206041627</v>
          </cell>
          <cell r="S2546">
            <v>117026.02581819012</v>
          </cell>
          <cell r="T2546">
            <v>1666.0935735699634</v>
          </cell>
          <cell r="U2546">
            <v>1687.2497729676811</v>
          </cell>
          <cell r="V2546">
            <v>1667.3917443362473</v>
          </cell>
          <cell r="W2546">
            <v>1694.5061465709121</v>
          </cell>
          <cell r="X2546">
            <v>1799.6829369043398</v>
          </cell>
          <cell r="Y2546">
            <v>562.85527297532406</v>
          </cell>
          <cell r="Z2546">
            <v>629.11728670144169</v>
          </cell>
          <cell r="AA2546">
            <v>659.61708379222637</v>
          </cell>
          <cell r="AB2546">
            <v>637.06177608469841</v>
          </cell>
          <cell r="AC2546">
            <v>629.6793920455716</v>
          </cell>
          <cell r="AD2546">
            <v>16.369153821873667</v>
          </cell>
          <cell r="AE2546">
            <v>16.545302429060456</v>
          </cell>
          <cell r="AF2546">
            <v>15.126932521651161</v>
          </cell>
          <cell r="AG2546">
            <v>14.844014339165351</v>
          </cell>
          <cell r="AH2546">
            <v>14.532905551997676</v>
          </cell>
        </row>
        <row r="2547">
          <cell r="B2547">
            <v>16610</v>
          </cell>
          <cell r="C2547" t="str">
            <v>NE</v>
          </cell>
          <cell r="D2547" t="str">
            <v>Municipal</v>
          </cell>
          <cell r="E2547">
            <v>8.4629439209247623E-3</v>
          </cell>
          <cell r="F2547">
            <v>0</v>
          </cell>
          <cell r="G2547">
            <v>0</v>
          </cell>
          <cell r="H2547">
            <v>651.71673227670317</v>
          </cell>
          <cell r="I2547">
            <v>11.608880937499999</v>
          </cell>
          <cell r="J2547">
            <v>0</v>
          </cell>
          <cell r="K2547">
            <v>0</v>
          </cell>
          <cell r="L2547">
            <v>0</v>
          </cell>
          <cell r="M2547">
            <v>0</v>
          </cell>
          <cell r="N2547">
            <v>5.469772260155663E-3</v>
          </cell>
          <cell r="O2547">
            <v>10091.252990068944</v>
          </cell>
          <cell r="P2547">
            <v>27428.238816931669</v>
          </cell>
          <cell r="Q2547">
            <v>43465.97183106756</v>
          </cell>
          <cell r="R2547">
            <v>55642.342206041627</v>
          </cell>
          <cell r="S2547">
            <v>117026.02581819012</v>
          </cell>
          <cell r="T2547">
            <v>1666.0935735699634</v>
          </cell>
          <cell r="U2547">
            <v>1687.2497729676811</v>
          </cell>
          <cell r="V2547">
            <v>1667.3917443362473</v>
          </cell>
          <cell r="W2547">
            <v>1694.5061465709121</v>
          </cell>
          <cell r="X2547">
            <v>1799.6829369043398</v>
          </cell>
          <cell r="Y2547">
            <v>562.85527297532406</v>
          </cell>
          <cell r="Z2547">
            <v>629.11728670144169</v>
          </cell>
          <cell r="AA2547">
            <v>659.61708379222637</v>
          </cell>
          <cell r="AB2547">
            <v>637.06177608469841</v>
          </cell>
          <cell r="AC2547">
            <v>629.6793920455716</v>
          </cell>
          <cell r="AD2547">
            <v>16.369153821873667</v>
          </cell>
          <cell r="AE2547">
            <v>16.545302429060456</v>
          </cell>
          <cell r="AF2547">
            <v>15.126932521651161</v>
          </cell>
          <cell r="AG2547">
            <v>14.844014339165351</v>
          </cell>
          <cell r="AH2547">
            <v>14.532905551997676</v>
          </cell>
        </row>
        <row r="2548">
          <cell r="B2548">
            <v>16953</v>
          </cell>
          <cell r="C2548" t="str">
            <v>NE</v>
          </cell>
          <cell r="D2548" t="str">
            <v>Municipal</v>
          </cell>
          <cell r="E2548">
            <v>8.4629439209247623E-3</v>
          </cell>
          <cell r="F2548">
            <v>0</v>
          </cell>
          <cell r="G2548">
            <v>0</v>
          </cell>
          <cell r="H2548">
            <v>651.71673227670317</v>
          </cell>
          <cell r="I2548">
            <v>11.608880937499999</v>
          </cell>
          <cell r="J2548">
            <v>0</v>
          </cell>
          <cell r="K2548">
            <v>0</v>
          </cell>
          <cell r="L2548">
            <v>0</v>
          </cell>
          <cell r="M2548">
            <v>0</v>
          </cell>
          <cell r="N2548">
            <v>5.469772260155663E-3</v>
          </cell>
          <cell r="O2548">
            <v>10091.252990068944</v>
          </cell>
          <cell r="P2548">
            <v>27428.238816931669</v>
          </cell>
          <cell r="Q2548">
            <v>43465.97183106756</v>
          </cell>
          <cell r="R2548">
            <v>55642.342206041627</v>
          </cell>
          <cell r="S2548">
            <v>117026.02581819012</v>
          </cell>
          <cell r="T2548">
            <v>1666.0935735699634</v>
          </cell>
          <cell r="U2548">
            <v>1687.2497729676811</v>
          </cell>
          <cell r="V2548">
            <v>1667.3917443362473</v>
          </cell>
          <cell r="W2548">
            <v>1694.5061465709121</v>
          </cell>
          <cell r="X2548">
            <v>1799.6829369043398</v>
          </cell>
          <cell r="Y2548">
            <v>562.85527297532406</v>
          </cell>
          <cell r="Z2548">
            <v>629.11728670144169</v>
          </cell>
          <cell r="AA2548">
            <v>659.61708379222637</v>
          </cell>
          <cell r="AB2548">
            <v>637.06177608469841</v>
          </cell>
          <cell r="AC2548">
            <v>629.6793920455716</v>
          </cell>
          <cell r="AD2548">
            <v>16.369153821873667</v>
          </cell>
          <cell r="AE2548">
            <v>16.545302429060456</v>
          </cell>
          <cell r="AF2548">
            <v>15.126932521651161</v>
          </cell>
          <cell r="AG2548">
            <v>14.844014339165351</v>
          </cell>
          <cell r="AH2548">
            <v>14.532905551997676</v>
          </cell>
        </row>
        <row r="2549">
          <cell r="B2549">
            <v>17149</v>
          </cell>
          <cell r="C2549" t="str">
            <v>NE</v>
          </cell>
          <cell r="D2549" t="str">
            <v>Municipal</v>
          </cell>
          <cell r="E2549">
            <v>8.4629439209247623E-3</v>
          </cell>
          <cell r="F2549">
            <v>0</v>
          </cell>
          <cell r="G2549">
            <v>0</v>
          </cell>
          <cell r="H2549">
            <v>651.71673227670317</v>
          </cell>
          <cell r="I2549">
            <v>11.608880937499999</v>
          </cell>
          <cell r="J2549">
            <v>0</v>
          </cell>
          <cell r="K2549">
            <v>0</v>
          </cell>
          <cell r="L2549">
            <v>0</v>
          </cell>
          <cell r="M2549">
            <v>0</v>
          </cell>
          <cell r="N2549">
            <v>5.469772260155663E-3</v>
          </cell>
          <cell r="O2549">
            <v>10091.252990068944</v>
          </cell>
          <cell r="P2549">
            <v>27428.238816931669</v>
          </cell>
          <cell r="Q2549">
            <v>43465.97183106756</v>
          </cell>
          <cell r="R2549">
            <v>55642.342206041627</v>
          </cell>
          <cell r="S2549">
            <v>117026.02581819012</v>
          </cell>
          <cell r="T2549">
            <v>1666.0935735699634</v>
          </cell>
          <cell r="U2549">
            <v>1687.2497729676811</v>
          </cell>
          <cell r="V2549">
            <v>1667.3917443362473</v>
          </cell>
          <cell r="W2549">
            <v>1694.5061465709121</v>
          </cell>
          <cell r="X2549">
            <v>1799.6829369043398</v>
          </cell>
          <cell r="Y2549">
            <v>562.85527297532406</v>
          </cell>
          <cell r="Z2549">
            <v>629.11728670144169</v>
          </cell>
          <cell r="AA2549">
            <v>659.61708379222637</v>
          </cell>
          <cell r="AB2549">
            <v>637.06177608469841</v>
          </cell>
          <cell r="AC2549">
            <v>629.6793920455716</v>
          </cell>
          <cell r="AD2549">
            <v>16.369153821873667</v>
          </cell>
          <cell r="AE2549">
            <v>16.545302429060456</v>
          </cell>
          <cell r="AF2549">
            <v>15.126932521651161</v>
          </cell>
          <cell r="AG2549">
            <v>14.844014339165351</v>
          </cell>
          <cell r="AH2549">
            <v>14.532905551997676</v>
          </cell>
        </row>
        <row r="2550">
          <cell r="B2550">
            <v>17497</v>
          </cell>
          <cell r="C2550" t="str">
            <v>NE</v>
          </cell>
          <cell r="D2550" t="str">
            <v>Municipal</v>
          </cell>
          <cell r="E2550">
            <v>8.4629439209247623E-3</v>
          </cell>
          <cell r="F2550">
            <v>0</v>
          </cell>
          <cell r="G2550">
            <v>0</v>
          </cell>
          <cell r="H2550">
            <v>651.71673227670317</v>
          </cell>
          <cell r="I2550">
            <v>11.608880937499999</v>
          </cell>
          <cell r="J2550">
            <v>0</v>
          </cell>
          <cell r="K2550">
            <v>0</v>
          </cell>
          <cell r="L2550">
            <v>0</v>
          </cell>
          <cell r="M2550">
            <v>0</v>
          </cell>
          <cell r="N2550">
            <v>5.469772260155663E-3</v>
          </cell>
          <cell r="O2550">
            <v>10091.252990068944</v>
          </cell>
          <cell r="P2550">
            <v>27428.238816931669</v>
          </cell>
          <cell r="Q2550">
            <v>43465.97183106756</v>
          </cell>
          <cell r="R2550">
            <v>55642.342206041627</v>
          </cell>
          <cell r="S2550">
            <v>117026.02581819012</v>
          </cell>
          <cell r="T2550">
            <v>1666.0935735699634</v>
          </cell>
          <cell r="U2550">
            <v>1687.2497729676811</v>
          </cell>
          <cell r="V2550">
            <v>1667.3917443362473</v>
          </cell>
          <cell r="W2550">
            <v>1694.5061465709121</v>
          </cell>
          <cell r="X2550">
            <v>1799.6829369043398</v>
          </cell>
          <cell r="Y2550">
            <v>562.85527297532406</v>
          </cell>
          <cell r="Z2550">
            <v>629.11728670144169</v>
          </cell>
          <cell r="AA2550">
            <v>659.61708379222637</v>
          </cell>
          <cell r="AB2550">
            <v>637.06177608469841</v>
          </cell>
          <cell r="AC2550">
            <v>629.6793920455716</v>
          </cell>
          <cell r="AD2550">
            <v>16.369153821873667</v>
          </cell>
          <cell r="AE2550">
            <v>16.545302429060456</v>
          </cell>
          <cell r="AF2550">
            <v>15.126932521651161</v>
          </cell>
          <cell r="AG2550">
            <v>14.844014339165351</v>
          </cell>
          <cell r="AH2550">
            <v>14.532905551997676</v>
          </cell>
        </row>
        <row r="2551">
          <cell r="B2551">
            <v>17577</v>
          </cell>
          <cell r="C2551" t="str">
            <v>NE</v>
          </cell>
          <cell r="D2551" t="str">
            <v>Municipal</v>
          </cell>
          <cell r="E2551">
            <v>8.4629439209247623E-3</v>
          </cell>
          <cell r="F2551">
            <v>1</v>
          </cell>
          <cell r="G2551">
            <v>10416.753707959057</v>
          </cell>
          <cell r="H2551">
            <v>10416.753707959057</v>
          </cell>
          <cell r="I2551">
            <v>11.608880937499999</v>
          </cell>
          <cell r="J2551">
            <v>6270.8</v>
          </cell>
          <cell r="K2551">
            <v>49865</v>
          </cell>
          <cell r="L2551">
            <v>4787</v>
          </cell>
          <cell r="M2551">
            <v>0.11238222086486012</v>
          </cell>
          <cell r="N2551">
            <v>0.11238222086486012</v>
          </cell>
          <cell r="O2551">
            <v>10091.252990068944</v>
          </cell>
          <cell r="P2551">
            <v>27428.238816931669</v>
          </cell>
          <cell r="Q2551">
            <v>43465.97183106756</v>
          </cell>
          <cell r="R2551">
            <v>55642.342206041627</v>
          </cell>
          <cell r="S2551">
            <v>117026.02581819012</v>
          </cell>
          <cell r="T2551">
            <v>1666.0935735699634</v>
          </cell>
          <cell r="U2551">
            <v>1687.2497729676811</v>
          </cell>
          <cell r="V2551">
            <v>1667.3917443362473</v>
          </cell>
          <cell r="W2551">
            <v>1694.5061465709121</v>
          </cell>
          <cell r="X2551">
            <v>1799.6829369043398</v>
          </cell>
          <cell r="Y2551">
            <v>562.85527297532406</v>
          </cell>
          <cell r="Z2551">
            <v>629.11728670144169</v>
          </cell>
          <cell r="AA2551">
            <v>659.61708379222637</v>
          </cell>
          <cell r="AB2551">
            <v>637.06177608469841</v>
          </cell>
          <cell r="AC2551">
            <v>629.6793920455716</v>
          </cell>
          <cell r="AD2551">
            <v>16.369153821873667</v>
          </cell>
          <cell r="AE2551">
            <v>16.545302429060456</v>
          </cell>
          <cell r="AF2551">
            <v>15.126932521651161</v>
          </cell>
          <cell r="AG2551">
            <v>14.844014339165351</v>
          </cell>
          <cell r="AH2551">
            <v>14.532905551997676</v>
          </cell>
        </row>
        <row r="2552">
          <cell r="B2552">
            <v>17787</v>
          </cell>
          <cell r="C2552" t="str">
            <v>NE</v>
          </cell>
          <cell r="D2552" t="str">
            <v>Municipal</v>
          </cell>
          <cell r="E2552">
            <v>8.4629439209247623E-3</v>
          </cell>
          <cell r="F2552">
            <v>0</v>
          </cell>
          <cell r="G2552">
            <v>0</v>
          </cell>
          <cell r="H2552">
            <v>651.71673227670317</v>
          </cell>
          <cell r="I2552">
            <v>11.608880937499999</v>
          </cell>
          <cell r="J2552">
            <v>0</v>
          </cell>
          <cell r="K2552">
            <v>0</v>
          </cell>
          <cell r="L2552">
            <v>0</v>
          </cell>
          <cell r="M2552">
            <v>0</v>
          </cell>
          <cell r="N2552">
            <v>5.469772260155663E-3</v>
          </cell>
          <cell r="O2552">
            <v>10091.252990068944</v>
          </cell>
          <cell r="P2552">
            <v>27428.238816931669</v>
          </cell>
          <cell r="Q2552">
            <v>43465.97183106756</v>
          </cell>
          <cell r="R2552">
            <v>55642.342206041627</v>
          </cell>
          <cell r="S2552">
            <v>117026.02581819012</v>
          </cell>
          <cell r="T2552">
            <v>1666.0935735699634</v>
          </cell>
          <cell r="U2552">
            <v>1687.2497729676811</v>
          </cell>
          <cell r="V2552">
            <v>1667.3917443362473</v>
          </cell>
          <cell r="W2552">
            <v>1694.5061465709121</v>
          </cell>
          <cell r="X2552">
            <v>1799.6829369043398</v>
          </cell>
          <cell r="Y2552">
            <v>562.85527297532406</v>
          </cell>
          <cell r="Z2552">
            <v>629.11728670144169</v>
          </cell>
          <cell r="AA2552">
            <v>659.61708379222637</v>
          </cell>
          <cell r="AB2552">
            <v>637.06177608469841</v>
          </cell>
          <cell r="AC2552">
            <v>629.6793920455716</v>
          </cell>
          <cell r="AD2552">
            <v>16.369153821873667</v>
          </cell>
          <cell r="AE2552">
            <v>16.545302429060456</v>
          </cell>
          <cell r="AF2552">
            <v>15.126932521651161</v>
          </cell>
          <cell r="AG2552">
            <v>14.844014339165351</v>
          </cell>
          <cell r="AH2552">
            <v>14.532905551997676</v>
          </cell>
        </row>
        <row r="2553">
          <cell r="B2553">
            <v>17899</v>
          </cell>
          <cell r="C2553" t="str">
            <v>NE</v>
          </cell>
          <cell r="D2553" t="str">
            <v>Municipal</v>
          </cell>
          <cell r="E2553">
            <v>8.4629439209247623E-3</v>
          </cell>
          <cell r="F2553">
            <v>0</v>
          </cell>
          <cell r="G2553">
            <v>0</v>
          </cell>
          <cell r="H2553">
            <v>651.71673227670317</v>
          </cell>
          <cell r="I2553">
            <v>11.608880937499999</v>
          </cell>
          <cell r="J2553">
            <v>0</v>
          </cell>
          <cell r="K2553">
            <v>0</v>
          </cell>
          <cell r="L2553">
            <v>0</v>
          </cell>
          <cell r="M2553">
            <v>0</v>
          </cell>
          <cell r="N2553">
            <v>5.469772260155663E-3</v>
          </cell>
          <cell r="O2553">
            <v>10091.252990068944</v>
          </cell>
          <cell r="P2553">
            <v>27428.238816931669</v>
          </cell>
          <cell r="Q2553">
            <v>43465.97183106756</v>
          </cell>
          <cell r="R2553">
            <v>55642.342206041627</v>
          </cell>
          <cell r="S2553">
            <v>117026.02581819012</v>
          </cell>
          <cell r="T2553">
            <v>1666.0935735699634</v>
          </cell>
          <cell r="U2553">
            <v>1687.2497729676811</v>
          </cell>
          <cell r="V2553">
            <v>1667.3917443362473</v>
          </cell>
          <cell r="W2553">
            <v>1694.5061465709121</v>
          </cell>
          <cell r="X2553">
            <v>1799.6829369043398</v>
          </cell>
          <cell r="Y2553">
            <v>562.85527297532406</v>
          </cell>
          <cell r="Z2553">
            <v>629.11728670144169</v>
          </cell>
          <cell r="AA2553">
            <v>659.61708379222637</v>
          </cell>
          <cell r="AB2553">
            <v>637.06177608469841</v>
          </cell>
          <cell r="AC2553">
            <v>629.6793920455716</v>
          </cell>
          <cell r="AD2553">
            <v>16.369153821873667</v>
          </cell>
          <cell r="AE2553">
            <v>16.545302429060456</v>
          </cell>
          <cell r="AF2553">
            <v>15.126932521651161</v>
          </cell>
          <cell r="AG2553">
            <v>14.844014339165351</v>
          </cell>
          <cell r="AH2553">
            <v>14.532905551997676</v>
          </cell>
        </row>
        <row r="2554">
          <cell r="B2554">
            <v>18129</v>
          </cell>
          <cell r="C2554" t="str">
            <v>NE</v>
          </cell>
          <cell r="D2554" t="str">
            <v>Municipal</v>
          </cell>
          <cell r="E2554">
            <v>8.4629439209247623E-3</v>
          </cell>
          <cell r="F2554">
            <v>0</v>
          </cell>
          <cell r="G2554">
            <v>0</v>
          </cell>
          <cell r="H2554">
            <v>651.71673227670317</v>
          </cell>
          <cell r="I2554">
            <v>11.608880937499999</v>
          </cell>
          <cell r="J2554">
            <v>0</v>
          </cell>
          <cell r="K2554">
            <v>0</v>
          </cell>
          <cell r="L2554">
            <v>0</v>
          </cell>
          <cell r="M2554">
            <v>0</v>
          </cell>
          <cell r="N2554">
            <v>5.469772260155663E-3</v>
          </cell>
          <cell r="O2554">
            <v>10091.252990068944</v>
          </cell>
          <cell r="P2554">
            <v>27428.238816931669</v>
          </cell>
          <cell r="Q2554">
            <v>43465.97183106756</v>
          </cell>
          <cell r="R2554">
            <v>55642.342206041627</v>
          </cell>
          <cell r="S2554">
            <v>117026.02581819012</v>
          </cell>
          <cell r="T2554">
            <v>1666.0935735699634</v>
          </cell>
          <cell r="U2554">
            <v>1687.2497729676811</v>
          </cell>
          <cell r="V2554">
            <v>1667.3917443362473</v>
          </cell>
          <cell r="W2554">
            <v>1694.5061465709121</v>
          </cell>
          <cell r="X2554">
            <v>1799.6829369043398</v>
          </cell>
          <cell r="Y2554">
            <v>562.85527297532406</v>
          </cell>
          <cell r="Z2554">
            <v>629.11728670144169</v>
          </cell>
          <cell r="AA2554">
            <v>659.61708379222637</v>
          </cell>
          <cell r="AB2554">
            <v>637.06177608469841</v>
          </cell>
          <cell r="AC2554">
            <v>629.6793920455716</v>
          </cell>
          <cell r="AD2554">
            <v>16.369153821873667</v>
          </cell>
          <cell r="AE2554">
            <v>16.545302429060456</v>
          </cell>
          <cell r="AF2554">
            <v>15.126932521651161</v>
          </cell>
          <cell r="AG2554">
            <v>14.844014339165351</v>
          </cell>
          <cell r="AH2554">
            <v>14.532905551997676</v>
          </cell>
        </row>
        <row r="2555">
          <cell r="B2555">
            <v>18217</v>
          </cell>
          <cell r="C2555" t="str">
            <v>NE</v>
          </cell>
          <cell r="D2555" t="str">
            <v>Municipal</v>
          </cell>
          <cell r="E2555">
            <v>8.4629439209247623E-3</v>
          </cell>
          <cell r="F2555">
            <v>0</v>
          </cell>
          <cell r="G2555">
            <v>0</v>
          </cell>
          <cell r="H2555">
            <v>651.71673227670317</v>
          </cell>
          <cell r="I2555">
            <v>11.608880937499999</v>
          </cell>
          <cell r="J2555">
            <v>0</v>
          </cell>
          <cell r="K2555">
            <v>0</v>
          </cell>
          <cell r="L2555">
            <v>0</v>
          </cell>
          <cell r="M2555">
            <v>0</v>
          </cell>
          <cell r="N2555">
            <v>5.469772260155663E-3</v>
          </cell>
          <cell r="O2555">
            <v>10091.252990068944</v>
          </cell>
          <cell r="P2555">
            <v>27428.238816931669</v>
          </cell>
          <cell r="Q2555">
            <v>43465.97183106756</v>
          </cell>
          <cell r="R2555">
            <v>55642.342206041627</v>
          </cell>
          <cell r="S2555">
            <v>117026.02581819012</v>
          </cell>
          <cell r="T2555">
            <v>1666.0935735699634</v>
          </cell>
          <cell r="U2555">
            <v>1687.2497729676811</v>
          </cell>
          <cell r="V2555">
            <v>1667.3917443362473</v>
          </cell>
          <cell r="W2555">
            <v>1694.5061465709121</v>
          </cell>
          <cell r="X2555">
            <v>1799.6829369043398</v>
          </cell>
          <cell r="Y2555">
            <v>562.85527297532406</v>
          </cell>
          <cell r="Z2555">
            <v>629.11728670144169</v>
          </cell>
          <cell r="AA2555">
            <v>659.61708379222637</v>
          </cell>
          <cell r="AB2555">
            <v>637.06177608469841</v>
          </cell>
          <cell r="AC2555">
            <v>629.6793920455716</v>
          </cell>
          <cell r="AD2555">
            <v>16.369153821873667</v>
          </cell>
          <cell r="AE2555">
            <v>16.545302429060456</v>
          </cell>
          <cell r="AF2555">
            <v>15.126932521651161</v>
          </cell>
          <cell r="AG2555">
            <v>14.844014339165351</v>
          </cell>
          <cell r="AH2555">
            <v>14.532905551997676</v>
          </cell>
        </row>
        <row r="2556">
          <cell r="B2556">
            <v>18230</v>
          </cell>
          <cell r="C2556" t="str">
            <v>NE</v>
          </cell>
          <cell r="D2556" t="str">
            <v>Municipal</v>
          </cell>
          <cell r="E2556">
            <v>8.4629439209247623E-3</v>
          </cell>
          <cell r="F2556">
            <v>0</v>
          </cell>
          <cell r="G2556">
            <v>0</v>
          </cell>
          <cell r="H2556">
            <v>651.71673227670317</v>
          </cell>
          <cell r="I2556">
            <v>11.608880937499999</v>
          </cell>
          <cell r="J2556">
            <v>0</v>
          </cell>
          <cell r="K2556">
            <v>0</v>
          </cell>
          <cell r="L2556">
            <v>0</v>
          </cell>
          <cell r="M2556">
            <v>0</v>
          </cell>
          <cell r="N2556">
            <v>5.469772260155663E-3</v>
          </cell>
          <cell r="O2556">
            <v>10091.252990068944</v>
          </cell>
          <cell r="P2556">
            <v>27428.238816931669</v>
          </cell>
          <cell r="Q2556">
            <v>43465.97183106756</v>
          </cell>
          <cell r="R2556">
            <v>55642.342206041627</v>
          </cell>
          <cell r="S2556">
            <v>117026.02581819012</v>
          </cell>
          <cell r="T2556">
            <v>1666.0935735699634</v>
          </cell>
          <cell r="U2556">
            <v>1687.2497729676811</v>
          </cell>
          <cell r="V2556">
            <v>1667.3917443362473</v>
          </cell>
          <cell r="W2556">
            <v>1694.5061465709121</v>
          </cell>
          <cell r="X2556">
            <v>1799.6829369043398</v>
          </cell>
          <cell r="Y2556">
            <v>562.85527297532406</v>
          </cell>
          <cell r="Z2556">
            <v>629.11728670144169</v>
          </cell>
          <cell r="AA2556">
            <v>659.61708379222637</v>
          </cell>
          <cell r="AB2556">
            <v>637.06177608469841</v>
          </cell>
          <cell r="AC2556">
            <v>629.6793920455716</v>
          </cell>
          <cell r="AD2556">
            <v>16.369153821873667</v>
          </cell>
          <cell r="AE2556">
            <v>16.545302429060456</v>
          </cell>
          <cell r="AF2556">
            <v>15.126932521651161</v>
          </cell>
          <cell r="AG2556">
            <v>14.844014339165351</v>
          </cell>
          <cell r="AH2556">
            <v>14.532905551997676</v>
          </cell>
        </row>
        <row r="2557">
          <cell r="B2557">
            <v>18330</v>
          </cell>
          <cell r="C2557" t="str">
            <v>NE</v>
          </cell>
          <cell r="D2557" t="str">
            <v>Municipal</v>
          </cell>
          <cell r="E2557">
            <v>8.4629439209247623E-3</v>
          </cell>
          <cell r="F2557">
            <v>0</v>
          </cell>
          <cell r="G2557">
            <v>0</v>
          </cell>
          <cell r="H2557">
            <v>651.71673227670317</v>
          </cell>
          <cell r="I2557">
            <v>11.608880937499999</v>
          </cell>
          <cell r="J2557">
            <v>0</v>
          </cell>
          <cell r="K2557">
            <v>0</v>
          </cell>
          <cell r="L2557">
            <v>0</v>
          </cell>
          <cell r="M2557">
            <v>0</v>
          </cell>
          <cell r="N2557">
            <v>5.469772260155663E-3</v>
          </cell>
          <cell r="O2557">
            <v>10091.252990068944</v>
          </cell>
          <cell r="P2557">
            <v>27428.238816931669</v>
          </cell>
          <cell r="Q2557">
            <v>43465.97183106756</v>
          </cell>
          <cell r="R2557">
            <v>55642.342206041627</v>
          </cell>
          <cell r="S2557">
            <v>117026.02581819012</v>
          </cell>
          <cell r="T2557">
            <v>1666.0935735699634</v>
          </cell>
          <cell r="U2557">
            <v>1687.2497729676811</v>
          </cell>
          <cell r="V2557">
            <v>1667.3917443362473</v>
          </cell>
          <cell r="W2557">
            <v>1694.5061465709121</v>
          </cell>
          <cell r="X2557">
            <v>1799.6829369043398</v>
          </cell>
          <cell r="Y2557">
            <v>562.85527297532406</v>
          </cell>
          <cell r="Z2557">
            <v>629.11728670144169</v>
          </cell>
          <cell r="AA2557">
            <v>659.61708379222637</v>
          </cell>
          <cell r="AB2557">
            <v>637.06177608469841</v>
          </cell>
          <cell r="AC2557">
            <v>629.6793920455716</v>
          </cell>
          <cell r="AD2557">
            <v>16.369153821873667</v>
          </cell>
          <cell r="AE2557">
            <v>16.545302429060456</v>
          </cell>
          <cell r="AF2557">
            <v>15.126932521651161</v>
          </cell>
          <cell r="AG2557">
            <v>14.844014339165351</v>
          </cell>
          <cell r="AH2557">
            <v>14.532905551997676</v>
          </cell>
        </row>
        <row r="2558">
          <cell r="B2558">
            <v>18354</v>
          </cell>
          <cell r="C2558" t="str">
            <v>NE</v>
          </cell>
          <cell r="D2558" t="str">
            <v>Municipal</v>
          </cell>
          <cell r="E2558">
            <v>8.4629439209247623E-3</v>
          </cell>
          <cell r="F2558">
            <v>0</v>
          </cell>
          <cell r="G2558">
            <v>0</v>
          </cell>
          <cell r="H2558">
            <v>651.71673227670317</v>
          </cell>
          <cell r="I2558">
            <v>11.608880937499999</v>
          </cell>
          <cell r="J2558">
            <v>0</v>
          </cell>
          <cell r="K2558">
            <v>0</v>
          </cell>
          <cell r="L2558">
            <v>0</v>
          </cell>
          <cell r="M2558">
            <v>0</v>
          </cell>
          <cell r="N2558">
            <v>5.469772260155663E-3</v>
          </cell>
          <cell r="O2558">
            <v>10091.252990068944</v>
          </cell>
          <cell r="P2558">
            <v>27428.238816931669</v>
          </cell>
          <cell r="Q2558">
            <v>43465.97183106756</v>
          </cell>
          <cell r="R2558">
            <v>55642.342206041627</v>
          </cell>
          <cell r="S2558">
            <v>117026.02581819012</v>
          </cell>
          <cell r="T2558">
            <v>1666.0935735699634</v>
          </cell>
          <cell r="U2558">
            <v>1687.2497729676811</v>
          </cell>
          <cell r="V2558">
            <v>1667.3917443362473</v>
          </cell>
          <cell r="W2558">
            <v>1694.5061465709121</v>
          </cell>
          <cell r="X2558">
            <v>1799.6829369043398</v>
          </cell>
          <cell r="Y2558">
            <v>562.85527297532406</v>
          </cell>
          <cell r="Z2558">
            <v>629.11728670144169</v>
          </cell>
          <cell r="AA2558">
            <v>659.61708379222637</v>
          </cell>
          <cell r="AB2558">
            <v>637.06177608469841</v>
          </cell>
          <cell r="AC2558">
            <v>629.6793920455716</v>
          </cell>
          <cell r="AD2558">
            <v>16.369153821873667</v>
          </cell>
          <cell r="AE2558">
            <v>16.545302429060456</v>
          </cell>
          <cell r="AF2558">
            <v>15.126932521651161</v>
          </cell>
          <cell r="AG2558">
            <v>14.844014339165351</v>
          </cell>
          <cell r="AH2558">
            <v>14.532905551997676</v>
          </cell>
        </row>
        <row r="2559">
          <cell r="B2559">
            <v>18408</v>
          </cell>
          <cell r="C2559" t="str">
            <v>NE</v>
          </cell>
          <cell r="D2559" t="str">
            <v>Municipal</v>
          </cell>
          <cell r="E2559">
            <v>8.4629439209247623E-3</v>
          </cell>
          <cell r="F2559">
            <v>0</v>
          </cell>
          <cell r="G2559">
            <v>0</v>
          </cell>
          <cell r="H2559">
            <v>651.71673227670317</v>
          </cell>
          <cell r="I2559">
            <v>11.608880937499999</v>
          </cell>
          <cell r="J2559">
            <v>0</v>
          </cell>
          <cell r="K2559">
            <v>0</v>
          </cell>
          <cell r="L2559">
            <v>0</v>
          </cell>
          <cell r="M2559">
            <v>0</v>
          </cell>
          <cell r="N2559">
            <v>5.469772260155663E-3</v>
          </cell>
          <cell r="O2559">
            <v>10091.252990068944</v>
          </cell>
          <cell r="P2559">
            <v>27428.238816931669</v>
          </cell>
          <cell r="Q2559">
            <v>43465.97183106756</v>
          </cell>
          <cell r="R2559">
            <v>55642.342206041627</v>
          </cell>
          <cell r="S2559">
            <v>117026.02581819012</v>
          </cell>
          <cell r="T2559">
            <v>1666.0935735699634</v>
          </cell>
          <cell r="U2559">
            <v>1687.2497729676811</v>
          </cell>
          <cell r="V2559">
            <v>1667.3917443362473</v>
          </cell>
          <cell r="W2559">
            <v>1694.5061465709121</v>
          </cell>
          <cell r="X2559">
            <v>1799.6829369043398</v>
          </cell>
          <cell r="Y2559">
            <v>562.85527297532406</v>
          </cell>
          <cell r="Z2559">
            <v>629.11728670144169</v>
          </cell>
          <cell r="AA2559">
            <v>659.61708379222637</v>
          </cell>
          <cell r="AB2559">
            <v>637.06177608469841</v>
          </cell>
          <cell r="AC2559">
            <v>629.6793920455716</v>
          </cell>
          <cell r="AD2559">
            <v>16.369153821873667</v>
          </cell>
          <cell r="AE2559">
            <v>16.545302429060456</v>
          </cell>
          <cell r="AF2559">
            <v>15.126932521651161</v>
          </cell>
          <cell r="AG2559">
            <v>14.844014339165351</v>
          </cell>
          <cell r="AH2559">
            <v>14.532905551997676</v>
          </cell>
        </row>
        <row r="2560">
          <cell r="B2560">
            <v>18525</v>
          </cell>
          <cell r="C2560" t="str">
            <v>NE</v>
          </cell>
          <cell r="D2560" t="str">
            <v>Municipal</v>
          </cell>
          <cell r="E2560">
            <v>8.4629439209247623E-3</v>
          </cell>
          <cell r="F2560">
            <v>0</v>
          </cell>
          <cell r="G2560">
            <v>0</v>
          </cell>
          <cell r="H2560">
            <v>651.71673227670317</v>
          </cell>
          <cell r="I2560">
            <v>11.608880937499999</v>
          </cell>
          <cell r="J2560">
            <v>0</v>
          </cell>
          <cell r="K2560">
            <v>0</v>
          </cell>
          <cell r="L2560">
            <v>0</v>
          </cell>
          <cell r="M2560">
            <v>0</v>
          </cell>
          <cell r="N2560">
            <v>5.469772260155663E-3</v>
          </cell>
          <cell r="O2560">
            <v>10091.252990068944</v>
          </cell>
          <cell r="P2560">
            <v>27428.238816931669</v>
          </cell>
          <cell r="Q2560">
            <v>43465.97183106756</v>
          </cell>
          <cell r="R2560">
            <v>55642.342206041627</v>
          </cell>
          <cell r="S2560">
            <v>117026.02581819012</v>
          </cell>
          <cell r="T2560">
            <v>1666.0935735699634</v>
          </cell>
          <cell r="U2560">
            <v>1687.2497729676811</v>
          </cell>
          <cell r="V2560">
            <v>1667.3917443362473</v>
          </cell>
          <cell r="W2560">
            <v>1694.5061465709121</v>
          </cell>
          <cell r="X2560">
            <v>1799.6829369043398</v>
          </cell>
          <cell r="Y2560">
            <v>562.85527297532406</v>
          </cell>
          <cell r="Z2560">
            <v>629.11728670144169</v>
          </cell>
          <cell r="AA2560">
            <v>659.61708379222637</v>
          </cell>
          <cell r="AB2560">
            <v>637.06177608469841</v>
          </cell>
          <cell r="AC2560">
            <v>629.6793920455716</v>
          </cell>
          <cell r="AD2560">
            <v>16.369153821873667</v>
          </cell>
          <cell r="AE2560">
            <v>16.545302429060456</v>
          </cell>
          <cell r="AF2560">
            <v>15.126932521651161</v>
          </cell>
          <cell r="AG2560">
            <v>14.844014339165351</v>
          </cell>
          <cell r="AH2560">
            <v>14.532905551997676</v>
          </cell>
        </row>
        <row r="2561">
          <cell r="B2561">
            <v>18954</v>
          </cell>
          <cell r="C2561" t="str">
            <v>NE</v>
          </cell>
          <cell r="D2561" t="str">
            <v>Municipal</v>
          </cell>
          <cell r="E2561">
            <v>8.4629439209247623E-3</v>
          </cell>
          <cell r="F2561">
            <v>0</v>
          </cell>
          <cell r="G2561">
            <v>0</v>
          </cell>
          <cell r="H2561">
            <v>651.71673227670317</v>
          </cell>
          <cell r="I2561">
            <v>11.608880937499999</v>
          </cell>
          <cell r="J2561">
            <v>0</v>
          </cell>
          <cell r="K2561">
            <v>0</v>
          </cell>
          <cell r="L2561">
            <v>0</v>
          </cell>
          <cell r="M2561">
            <v>0</v>
          </cell>
          <cell r="N2561">
            <v>5.469772260155663E-3</v>
          </cell>
          <cell r="O2561">
            <v>10091.252990068944</v>
          </cell>
          <cell r="P2561">
            <v>27428.238816931669</v>
          </cell>
          <cell r="Q2561">
            <v>43465.97183106756</v>
          </cell>
          <cell r="R2561">
            <v>55642.342206041627</v>
          </cell>
          <cell r="S2561">
            <v>117026.02581819012</v>
          </cell>
          <cell r="T2561">
            <v>1666.0935735699634</v>
          </cell>
          <cell r="U2561">
            <v>1687.2497729676811</v>
          </cell>
          <cell r="V2561">
            <v>1667.3917443362473</v>
          </cell>
          <cell r="W2561">
            <v>1694.5061465709121</v>
          </cell>
          <cell r="X2561">
            <v>1799.6829369043398</v>
          </cell>
          <cell r="Y2561">
            <v>562.85527297532406</v>
          </cell>
          <cell r="Z2561">
            <v>629.11728670144169</v>
          </cell>
          <cell r="AA2561">
            <v>659.61708379222637</v>
          </cell>
          <cell r="AB2561">
            <v>637.06177608469841</v>
          </cell>
          <cell r="AC2561">
            <v>629.6793920455716</v>
          </cell>
          <cell r="AD2561">
            <v>16.369153821873667</v>
          </cell>
          <cell r="AE2561">
            <v>16.545302429060456</v>
          </cell>
          <cell r="AF2561">
            <v>15.126932521651161</v>
          </cell>
          <cell r="AG2561">
            <v>14.844014339165351</v>
          </cell>
          <cell r="AH2561">
            <v>14.532905551997676</v>
          </cell>
        </row>
        <row r="2562">
          <cell r="B2562">
            <v>19677</v>
          </cell>
          <cell r="C2562" t="str">
            <v>NE</v>
          </cell>
          <cell r="D2562" t="str">
            <v>Municipal</v>
          </cell>
          <cell r="E2562">
            <v>8.4629439209247623E-3</v>
          </cell>
          <cell r="F2562">
            <v>0</v>
          </cell>
          <cell r="G2562">
            <v>0</v>
          </cell>
          <cell r="H2562">
            <v>651.71673227670317</v>
          </cell>
          <cell r="I2562">
            <v>11.608880937499999</v>
          </cell>
          <cell r="J2562">
            <v>0</v>
          </cell>
          <cell r="K2562">
            <v>0</v>
          </cell>
          <cell r="L2562">
            <v>0</v>
          </cell>
          <cell r="M2562">
            <v>0</v>
          </cell>
          <cell r="N2562">
            <v>5.469772260155663E-3</v>
          </cell>
          <cell r="O2562">
            <v>10091.252990068944</v>
          </cell>
          <cell r="P2562">
            <v>27428.238816931669</v>
          </cell>
          <cell r="Q2562">
            <v>43465.97183106756</v>
          </cell>
          <cell r="R2562">
            <v>55642.342206041627</v>
          </cell>
          <cell r="S2562">
            <v>117026.02581819012</v>
          </cell>
          <cell r="T2562">
            <v>1666.0935735699634</v>
          </cell>
          <cell r="U2562">
            <v>1687.2497729676811</v>
          </cell>
          <cell r="V2562">
            <v>1667.3917443362473</v>
          </cell>
          <cell r="W2562">
            <v>1694.5061465709121</v>
          </cell>
          <cell r="X2562">
            <v>1799.6829369043398</v>
          </cell>
          <cell r="Y2562">
            <v>562.85527297532406</v>
          </cell>
          <cell r="Z2562">
            <v>629.11728670144169</v>
          </cell>
          <cell r="AA2562">
            <v>659.61708379222637</v>
          </cell>
          <cell r="AB2562">
            <v>637.06177608469841</v>
          </cell>
          <cell r="AC2562">
            <v>629.6793920455716</v>
          </cell>
          <cell r="AD2562">
            <v>16.369153821873667</v>
          </cell>
          <cell r="AE2562">
            <v>16.545302429060456</v>
          </cell>
          <cell r="AF2562">
            <v>15.126932521651161</v>
          </cell>
          <cell r="AG2562">
            <v>14.844014339165351</v>
          </cell>
          <cell r="AH2562">
            <v>14.532905551997676</v>
          </cell>
        </row>
        <row r="2563">
          <cell r="B2563">
            <v>19968</v>
          </cell>
          <cell r="C2563" t="str">
            <v>NE</v>
          </cell>
          <cell r="D2563" t="str">
            <v>Municipal</v>
          </cell>
          <cell r="E2563">
            <v>8.4629439209247623E-3</v>
          </cell>
          <cell r="F2563">
            <v>0</v>
          </cell>
          <cell r="G2563">
            <v>0</v>
          </cell>
          <cell r="H2563">
            <v>651.71673227670317</v>
          </cell>
          <cell r="I2563">
            <v>11.608880937499999</v>
          </cell>
          <cell r="J2563">
            <v>0</v>
          </cell>
          <cell r="K2563">
            <v>0</v>
          </cell>
          <cell r="L2563">
            <v>0</v>
          </cell>
          <cell r="M2563">
            <v>0</v>
          </cell>
          <cell r="N2563">
            <v>5.469772260155663E-3</v>
          </cell>
          <cell r="O2563">
            <v>10091.252990068944</v>
          </cell>
          <cell r="P2563">
            <v>27428.238816931669</v>
          </cell>
          <cell r="Q2563">
            <v>43465.97183106756</v>
          </cell>
          <cell r="R2563">
            <v>55642.342206041627</v>
          </cell>
          <cell r="S2563">
            <v>117026.02581819012</v>
          </cell>
          <cell r="T2563">
            <v>1666.0935735699634</v>
          </cell>
          <cell r="U2563">
            <v>1687.2497729676811</v>
          </cell>
          <cell r="V2563">
            <v>1667.3917443362473</v>
          </cell>
          <cell r="W2563">
            <v>1694.5061465709121</v>
          </cell>
          <cell r="X2563">
            <v>1799.6829369043398</v>
          </cell>
          <cell r="Y2563">
            <v>562.85527297532406</v>
          </cell>
          <cell r="Z2563">
            <v>629.11728670144169</v>
          </cell>
          <cell r="AA2563">
            <v>659.61708379222637</v>
          </cell>
          <cell r="AB2563">
            <v>637.06177608469841</v>
          </cell>
          <cell r="AC2563">
            <v>629.6793920455716</v>
          </cell>
          <cell r="AD2563">
            <v>16.369153821873667</v>
          </cell>
          <cell r="AE2563">
            <v>16.545302429060456</v>
          </cell>
          <cell r="AF2563">
            <v>15.126932521651161</v>
          </cell>
          <cell r="AG2563">
            <v>14.844014339165351</v>
          </cell>
          <cell r="AH2563">
            <v>14.532905551997676</v>
          </cell>
        </row>
        <row r="2564">
          <cell r="B2564">
            <v>19980</v>
          </cell>
          <cell r="C2564" t="str">
            <v>NE</v>
          </cell>
          <cell r="D2564" t="str">
            <v>Municipal</v>
          </cell>
          <cell r="E2564">
            <v>8.4629439209247623E-3</v>
          </cell>
          <cell r="F2564">
            <v>0</v>
          </cell>
          <cell r="G2564">
            <v>0</v>
          </cell>
          <cell r="H2564">
            <v>651.71673227670317</v>
          </cell>
          <cell r="I2564">
            <v>11.608880937499999</v>
          </cell>
          <cell r="J2564">
            <v>0</v>
          </cell>
          <cell r="K2564">
            <v>0</v>
          </cell>
          <cell r="L2564">
            <v>0</v>
          </cell>
          <cell r="M2564">
            <v>0</v>
          </cell>
          <cell r="N2564">
            <v>5.469772260155663E-3</v>
          </cell>
          <cell r="O2564">
            <v>10091.252990068944</v>
          </cell>
          <cell r="P2564">
            <v>27428.238816931669</v>
          </cell>
          <cell r="Q2564">
            <v>43465.97183106756</v>
          </cell>
          <cell r="R2564">
            <v>55642.342206041627</v>
          </cell>
          <cell r="S2564">
            <v>117026.02581819012</v>
          </cell>
          <cell r="T2564">
            <v>1666.0935735699634</v>
          </cell>
          <cell r="U2564">
            <v>1687.2497729676811</v>
          </cell>
          <cell r="V2564">
            <v>1667.3917443362473</v>
          </cell>
          <cell r="W2564">
            <v>1694.5061465709121</v>
          </cell>
          <cell r="X2564">
            <v>1799.6829369043398</v>
          </cell>
          <cell r="Y2564">
            <v>562.85527297532406</v>
          </cell>
          <cell r="Z2564">
            <v>629.11728670144169</v>
          </cell>
          <cell r="AA2564">
            <v>659.61708379222637</v>
          </cell>
          <cell r="AB2564">
            <v>637.06177608469841</v>
          </cell>
          <cell r="AC2564">
            <v>629.6793920455716</v>
          </cell>
          <cell r="AD2564">
            <v>16.369153821873667</v>
          </cell>
          <cell r="AE2564">
            <v>16.545302429060456</v>
          </cell>
          <cell r="AF2564">
            <v>15.126932521651161</v>
          </cell>
          <cell r="AG2564">
            <v>14.844014339165351</v>
          </cell>
          <cell r="AH2564">
            <v>14.532905551997676</v>
          </cell>
        </row>
        <row r="2565">
          <cell r="B2565">
            <v>20219</v>
          </cell>
          <cell r="C2565" t="str">
            <v>NE</v>
          </cell>
          <cell r="D2565" t="str">
            <v>Municipal</v>
          </cell>
          <cell r="E2565">
            <v>8.4629439209247623E-3</v>
          </cell>
          <cell r="F2565">
            <v>0</v>
          </cell>
          <cell r="G2565">
            <v>0</v>
          </cell>
          <cell r="H2565">
            <v>651.71673227670317</v>
          </cell>
          <cell r="I2565">
            <v>11.608880937499999</v>
          </cell>
          <cell r="J2565">
            <v>0</v>
          </cell>
          <cell r="K2565">
            <v>0</v>
          </cell>
          <cell r="L2565">
            <v>0</v>
          </cell>
          <cell r="M2565">
            <v>0</v>
          </cell>
          <cell r="N2565">
            <v>5.469772260155663E-3</v>
          </cell>
          <cell r="O2565">
            <v>10091.252990068944</v>
          </cell>
          <cell r="P2565">
            <v>27428.238816931669</v>
          </cell>
          <cell r="Q2565">
            <v>43465.97183106756</v>
          </cell>
          <cell r="R2565">
            <v>55642.342206041627</v>
          </cell>
          <cell r="S2565">
            <v>117026.02581819012</v>
          </cell>
          <cell r="T2565">
            <v>1666.0935735699634</v>
          </cell>
          <cell r="U2565">
            <v>1687.2497729676811</v>
          </cell>
          <cell r="V2565">
            <v>1667.3917443362473</v>
          </cell>
          <cell r="W2565">
            <v>1694.5061465709121</v>
          </cell>
          <cell r="X2565">
            <v>1799.6829369043398</v>
          </cell>
          <cell r="Y2565">
            <v>562.85527297532406</v>
          </cell>
          <cell r="Z2565">
            <v>629.11728670144169</v>
          </cell>
          <cell r="AA2565">
            <v>659.61708379222637</v>
          </cell>
          <cell r="AB2565">
            <v>637.06177608469841</v>
          </cell>
          <cell r="AC2565">
            <v>629.6793920455716</v>
          </cell>
          <cell r="AD2565">
            <v>16.369153821873667</v>
          </cell>
          <cell r="AE2565">
            <v>16.545302429060456</v>
          </cell>
          <cell r="AF2565">
            <v>15.126932521651161</v>
          </cell>
          <cell r="AG2565">
            <v>14.844014339165351</v>
          </cell>
          <cell r="AH2565">
            <v>14.532905551997676</v>
          </cell>
        </row>
        <row r="2566">
          <cell r="B2566">
            <v>20397</v>
          </cell>
          <cell r="C2566" t="str">
            <v>NE</v>
          </cell>
          <cell r="D2566" t="str">
            <v>Municipal</v>
          </cell>
          <cell r="E2566">
            <v>8.4629439209247623E-3</v>
          </cell>
          <cell r="F2566">
            <v>0</v>
          </cell>
          <cell r="G2566">
            <v>0</v>
          </cell>
          <cell r="H2566">
            <v>651.71673227670317</v>
          </cell>
          <cell r="I2566">
            <v>11.608880937499999</v>
          </cell>
          <cell r="J2566">
            <v>0</v>
          </cell>
          <cell r="K2566">
            <v>0</v>
          </cell>
          <cell r="L2566">
            <v>0</v>
          </cell>
          <cell r="M2566">
            <v>0</v>
          </cell>
          <cell r="N2566">
            <v>5.469772260155663E-3</v>
          </cell>
          <cell r="O2566">
            <v>10091.252990068944</v>
          </cell>
          <cell r="P2566">
            <v>27428.238816931669</v>
          </cell>
          <cell r="Q2566">
            <v>43465.97183106756</v>
          </cell>
          <cell r="R2566">
            <v>55642.342206041627</v>
          </cell>
          <cell r="S2566">
            <v>117026.02581819012</v>
          </cell>
          <cell r="T2566">
            <v>1666.0935735699634</v>
          </cell>
          <cell r="U2566">
            <v>1687.2497729676811</v>
          </cell>
          <cell r="V2566">
            <v>1667.3917443362473</v>
          </cell>
          <cell r="W2566">
            <v>1694.5061465709121</v>
          </cell>
          <cell r="X2566">
            <v>1799.6829369043398</v>
          </cell>
          <cell r="Y2566">
            <v>562.85527297532406</v>
          </cell>
          <cell r="Z2566">
            <v>629.11728670144169</v>
          </cell>
          <cell r="AA2566">
            <v>659.61708379222637</v>
          </cell>
          <cell r="AB2566">
            <v>637.06177608469841</v>
          </cell>
          <cell r="AC2566">
            <v>629.6793920455716</v>
          </cell>
          <cell r="AD2566">
            <v>16.369153821873667</v>
          </cell>
          <cell r="AE2566">
            <v>16.545302429060456</v>
          </cell>
          <cell r="AF2566">
            <v>15.126932521651161</v>
          </cell>
          <cell r="AG2566">
            <v>14.844014339165351</v>
          </cell>
          <cell r="AH2566">
            <v>14.532905551997676</v>
          </cell>
        </row>
        <row r="2567">
          <cell r="B2567">
            <v>20632</v>
          </cell>
          <cell r="C2567" t="str">
            <v>NE</v>
          </cell>
          <cell r="D2567" t="str">
            <v>Municipal</v>
          </cell>
          <cell r="E2567">
            <v>8.4629439209247623E-3</v>
          </cell>
          <cell r="F2567">
            <v>0</v>
          </cell>
          <cell r="G2567">
            <v>0</v>
          </cell>
          <cell r="H2567">
            <v>651.71673227670317</v>
          </cell>
          <cell r="I2567">
            <v>11.608880937499999</v>
          </cell>
          <cell r="J2567">
            <v>0</v>
          </cell>
          <cell r="K2567">
            <v>0</v>
          </cell>
          <cell r="L2567">
            <v>0</v>
          </cell>
          <cell r="M2567">
            <v>0</v>
          </cell>
          <cell r="N2567">
            <v>5.469772260155663E-3</v>
          </cell>
          <cell r="O2567">
            <v>10091.252990068944</v>
          </cell>
          <cell r="P2567">
            <v>27428.238816931669</v>
          </cell>
          <cell r="Q2567">
            <v>43465.97183106756</v>
          </cell>
          <cell r="R2567">
            <v>55642.342206041627</v>
          </cell>
          <cell r="S2567">
            <v>117026.02581819012</v>
          </cell>
          <cell r="T2567">
            <v>1666.0935735699634</v>
          </cell>
          <cell r="U2567">
            <v>1687.2497729676811</v>
          </cell>
          <cell r="V2567">
            <v>1667.3917443362473</v>
          </cell>
          <cell r="W2567">
            <v>1694.5061465709121</v>
          </cell>
          <cell r="X2567">
            <v>1799.6829369043398</v>
          </cell>
          <cell r="Y2567">
            <v>562.85527297532406</v>
          </cell>
          <cell r="Z2567">
            <v>629.11728670144169</v>
          </cell>
          <cell r="AA2567">
            <v>659.61708379222637</v>
          </cell>
          <cell r="AB2567">
            <v>637.06177608469841</v>
          </cell>
          <cell r="AC2567">
            <v>629.6793920455716</v>
          </cell>
          <cell r="AD2567">
            <v>16.369153821873667</v>
          </cell>
          <cell r="AE2567">
            <v>16.545302429060456</v>
          </cell>
          <cell r="AF2567">
            <v>15.126932521651161</v>
          </cell>
          <cell r="AG2567">
            <v>14.844014339165351</v>
          </cell>
          <cell r="AH2567">
            <v>14.532905551997676</v>
          </cell>
        </row>
        <row r="2568">
          <cell r="B2568">
            <v>20880</v>
          </cell>
          <cell r="C2568" t="str">
            <v>NE</v>
          </cell>
          <cell r="D2568" t="str">
            <v>Municipal</v>
          </cell>
          <cell r="E2568">
            <v>8.4629439209247623E-3</v>
          </cell>
          <cell r="F2568">
            <v>0</v>
          </cell>
          <cell r="G2568">
            <v>0</v>
          </cell>
          <cell r="H2568">
            <v>651.71673227670317</v>
          </cell>
          <cell r="I2568">
            <v>11.608880937499999</v>
          </cell>
          <cell r="J2568">
            <v>0</v>
          </cell>
          <cell r="K2568">
            <v>0</v>
          </cell>
          <cell r="L2568">
            <v>0</v>
          </cell>
          <cell r="M2568">
            <v>0</v>
          </cell>
          <cell r="N2568">
            <v>5.469772260155663E-3</v>
          </cell>
          <cell r="O2568">
            <v>10091.252990068944</v>
          </cell>
          <cell r="P2568">
            <v>27428.238816931669</v>
          </cell>
          <cell r="Q2568">
            <v>43465.97183106756</v>
          </cell>
          <cell r="R2568">
            <v>55642.342206041627</v>
          </cell>
          <cell r="S2568">
            <v>117026.02581819012</v>
          </cell>
          <cell r="T2568">
            <v>1666.0935735699634</v>
          </cell>
          <cell r="U2568">
            <v>1687.2497729676811</v>
          </cell>
          <cell r="V2568">
            <v>1667.3917443362473</v>
          </cell>
          <cell r="W2568">
            <v>1694.5061465709121</v>
          </cell>
          <cell r="X2568">
            <v>1799.6829369043398</v>
          </cell>
          <cell r="Y2568">
            <v>562.85527297532406</v>
          </cell>
          <cell r="Z2568">
            <v>629.11728670144169</v>
          </cell>
          <cell r="AA2568">
            <v>659.61708379222637</v>
          </cell>
          <cell r="AB2568">
            <v>637.06177608469841</v>
          </cell>
          <cell r="AC2568">
            <v>629.6793920455716</v>
          </cell>
          <cell r="AD2568">
            <v>16.369153821873667</v>
          </cell>
          <cell r="AE2568">
            <v>16.545302429060456</v>
          </cell>
          <cell r="AF2568">
            <v>15.126932521651161</v>
          </cell>
          <cell r="AG2568">
            <v>14.844014339165351</v>
          </cell>
          <cell r="AH2568">
            <v>14.532905551997676</v>
          </cell>
        </row>
        <row r="2569">
          <cell r="B2569">
            <v>20945</v>
          </cell>
          <cell r="C2569" t="str">
            <v>NE</v>
          </cell>
          <cell r="D2569" t="str">
            <v>Municipal</v>
          </cell>
          <cell r="E2569">
            <v>8.4629439209247623E-3</v>
          </cell>
          <cell r="F2569">
            <v>0</v>
          </cell>
          <cell r="G2569">
            <v>0</v>
          </cell>
          <cell r="H2569">
            <v>651.71673227670317</v>
          </cell>
          <cell r="I2569">
            <v>11.608880937499999</v>
          </cell>
          <cell r="J2569">
            <v>0</v>
          </cell>
          <cell r="K2569">
            <v>0</v>
          </cell>
          <cell r="L2569">
            <v>0</v>
          </cell>
          <cell r="M2569">
            <v>0</v>
          </cell>
          <cell r="N2569">
            <v>5.469772260155663E-3</v>
          </cell>
          <cell r="O2569">
            <v>10091.252990068944</v>
          </cell>
          <cell r="P2569">
            <v>27428.238816931669</v>
          </cell>
          <cell r="Q2569">
            <v>43465.97183106756</v>
          </cell>
          <cell r="R2569">
            <v>55642.342206041627</v>
          </cell>
          <cell r="S2569">
            <v>117026.02581819012</v>
          </cell>
          <cell r="T2569">
            <v>1666.0935735699634</v>
          </cell>
          <cell r="U2569">
            <v>1687.2497729676811</v>
          </cell>
          <cell r="V2569">
            <v>1667.3917443362473</v>
          </cell>
          <cell r="W2569">
            <v>1694.5061465709121</v>
          </cell>
          <cell r="X2569">
            <v>1799.6829369043398</v>
          </cell>
          <cell r="Y2569">
            <v>562.85527297532406</v>
          </cell>
          <cell r="Z2569">
            <v>629.11728670144169</v>
          </cell>
          <cell r="AA2569">
            <v>659.61708379222637</v>
          </cell>
          <cell r="AB2569">
            <v>637.06177608469841</v>
          </cell>
          <cell r="AC2569">
            <v>629.6793920455716</v>
          </cell>
          <cell r="AD2569">
            <v>16.369153821873667</v>
          </cell>
          <cell r="AE2569">
            <v>16.545302429060456</v>
          </cell>
          <cell r="AF2569">
            <v>15.126932521651161</v>
          </cell>
          <cell r="AG2569">
            <v>14.844014339165351</v>
          </cell>
          <cell r="AH2569">
            <v>14.532905551997676</v>
          </cell>
        </row>
        <row r="2570">
          <cell r="B2570">
            <v>21056</v>
          </cell>
          <cell r="C2570" t="str">
            <v>NE</v>
          </cell>
          <cell r="D2570" t="str">
            <v>Municipal</v>
          </cell>
          <cell r="E2570">
            <v>8.4629439209247623E-3</v>
          </cell>
          <cell r="F2570">
            <v>0</v>
          </cell>
          <cell r="G2570">
            <v>0</v>
          </cell>
          <cell r="H2570">
            <v>651.71673227670317</v>
          </cell>
          <cell r="I2570">
            <v>11.608880937499999</v>
          </cell>
          <cell r="J2570">
            <v>0</v>
          </cell>
          <cell r="K2570">
            <v>0</v>
          </cell>
          <cell r="L2570">
            <v>0</v>
          </cell>
          <cell r="M2570">
            <v>0</v>
          </cell>
          <cell r="N2570">
            <v>5.469772260155663E-3</v>
          </cell>
          <cell r="O2570">
            <v>10091.252990068944</v>
          </cell>
          <cell r="P2570">
            <v>27428.238816931669</v>
          </cell>
          <cell r="Q2570">
            <v>43465.97183106756</v>
          </cell>
          <cell r="R2570">
            <v>55642.342206041627</v>
          </cell>
          <cell r="S2570">
            <v>117026.02581819012</v>
          </cell>
          <cell r="T2570">
            <v>1666.0935735699634</v>
          </cell>
          <cell r="U2570">
            <v>1687.2497729676811</v>
          </cell>
          <cell r="V2570">
            <v>1667.3917443362473</v>
          </cell>
          <cell r="W2570">
            <v>1694.5061465709121</v>
          </cell>
          <cell r="X2570">
            <v>1799.6829369043398</v>
          </cell>
          <cell r="Y2570">
            <v>562.85527297532406</v>
          </cell>
          <cell r="Z2570">
            <v>629.11728670144169</v>
          </cell>
          <cell r="AA2570">
            <v>659.61708379222637</v>
          </cell>
          <cell r="AB2570">
            <v>637.06177608469841</v>
          </cell>
          <cell r="AC2570">
            <v>629.6793920455716</v>
          </cell>
          <cell r="AD2570">
            <v>16.369153821873667</v>
          </cell>
          <cell r="AE2570">
            <v>16.545302429060456</v>
          </cell>
          <cell r="AF2570">
            <v>15.126932521651161</v>
          </cell>
          <cell r="AG2570">
            <v>14.844014339165351</v>
          </cell>
          <cell r="AH2570">
            <v>14.532905551997676</v>
          </cell>
        </row>
        <row r="2571">
          <cell r="B2571">
            <v>4459</v>
          </cell>
          <cell r="C2571" t="str">
            <v>NE</v>
          </cell>
          <cell r="D2571" t="str">
            <v>Municipal</v>
          </cell>
          <cell r="E2571">
            <v>8.4629439209247623E-3</v>
          </cell>
          <cell r="F2571">
            <v>0</v>
          </cell>
          <cell r="G2571">
            <v>0</v>
          </cell>
          <cell r="H2571">
            <v>651.71673227670317</v>
          </cell>
          <cell r="I2571">
            <v>11.608880937499999</v>
          </cell>
          <cell r="J2571">
            <v>0</v>
          </cell>
          <cell r="K2571">
            <v>0</v>
          </cell>
          <cell r="L2571">
            <v>0</v>
          </cell>
          <cell r="M2571">
            <v>0</v>
          </cell>
          <cell r="N2571">
            <v>5.469772260155663E-3</v>
          </cell>
          <cell r="O2571">
            <v>10091.252990068944</v>
          </cell>
          <cell r="P2571">
            <v>27428.238816931669</v>
          </cell>
          <cell r="Q2571">
            <v>43465.97183106756</v>
          </cell>
          <cell r="R2571">
            <v>55642.342206041627</v>
          </cell>
          <cell r="S2571">
            <v>117026.02581819012</v>
          </cell>
          <cell r="T2571">
            <v>1666.0935735699634</v>
          </cell>
          <cell r="U2571">
            <v>1687.2497729676811</v>
          </cell>
          <cell r="V2571">
            <v>1667.3917443362473</v>
          </cell>
          <cell r="W2571">
            <v>1694.5061465709121</v>
          </cell>
          <cell r="X2571">
            <v>1799.6829369043398</v>
          </cell>
          <cell r="Y2571">
            <v>562.85527297532406</v>
          </cell>
          <cell r="Z2571">
            <v>629.11728670144169</v>
          </cell>
          <cell r="AA2571">
            <v>659.61708379222637</v>
          </cell>
          <cell r="AB2571">
            <v>637.06177608469841</v>
          </cell>
          <cell r="AC2571">
            <v>629.6793920455716</v>
          </cell>
          <cell r="AD2571">
            <v>16.369153821873667</v>
          </cell>
          <cell r="AE2571">
            <v>16.545302429060456</v>
          </cell>
          <cell r="AF2571">
            <v>15.126932521651161</v>
          </cell>
          <cell r="AG2571">
            <v>14.844014339165351</v>
          </cell>
          <cell r="AH2571">
            <v>14.532905551997676</v>
          </cell>
        </row>
        <row r="2572">
          <cell r="B2572">
            <v>11018</v>
          </cell>
          <cell r="C2572" t="str">
            <v>NE</v>
          </cell>
          <cell r="D2572" t="str">
            <v>Municipal</v>
          </cell>
          <cell r="E2572">
            <v>0.21040715372907154</v>
          </cell>
          <cell r="F2572">
            <v>1</v>
          </cell>
          <cell r="G2572">
            <v>10162.675716512013</v>
          </cell>
          <cell r="H2572">
            <v>10162.675716512013</v>
          </cell>
          <cell r="I2572">
            <v>11.608880937499999</v>
          </cell>
          <cell r="J2572">
            <v>125672.2</v>
          </cell>
          <cell r="K2572">
            <v>1284674</v>
          </cell>
          <cell r="L2572">
            <v>126411</v>
          </cell>
          <cell r="M2572">
            <v>8.4116528412434791E-2</v>
          </cell>
          <cell r="N2572">
            <v>8.4116528412434791E-2</v>
          </cell>
          <cell r="O2572">
            <v>10091.252990068944</v>
          </cell>
          <cell r="P2572">
            <v>27428.238816931669</v>
          </cell>
          <cell r="Q2572">
            <v>43465.97183106756</v>
          </cell>
          <cell r="R2572">
            <v>55642.342206041627</v>
          </cell>
          <cell r="S2572">
            <v>117026.02581819012</v>
          </cell>
          <cell r="T2572">
            <v>1666.0935735699634</v>
          </cell>
          <cell r="U2572">
            <v>1687.2497729676811</v>
          </cell>
          <cell r="V2572">
            <v>1667.3917443362473</v>
          </cell>
          <cell r="W2572">
            <v>1694.5061465709121</v>
          </cell>
          <cell r="X2572">
            <v>1799.6829369043398</v>
          </cell>
          <cell r="Y2572">
            <v>562.85527297532406</v>
          </cell>
          <cell r="Z2572">
            <v>629.11728670144169</v>
          </cell>
          <cell r="AA2572">
            <v>659.61708379222637</v>
          </cell>
          <cell r="AB2572">
            <v>637.06177608469841</v>
          </cell>
          <cell r="AC2572">
            <v>629.6793920455716</v>
          </cell>
          <cell r="AD2572">
            <v>16.369153821873667</v>
          </cell>
          <cell r="AE2572">
            <v>16.545302429060456</v>
          </cell>
          <cell r="AF2572">
            <v>15.126932521651161</v>
          </cell>
          <cell r="AG2572">
            <v>14.844014339165351</v>
          </cell>
          <cell r="AH2572">
            <v>14.532905551997676</v>
          </cell>
        </row>
        <row r="2573">
          <cell r="B2573">
            <v>871</v>
          </cell>
          <cell r="C2573" t="str">
            <v>NE</v>
          </cell>
          <cell r="D2573" t="str">
            <v>Municipal</v>
          </cell>
          <cell r="E2573">
            <v>8.4629439209247623E-3</v>
          </cell>
          <cell r="F2573">
            <v>0</v>
          </cell>
          <cell r="G2573">
            <v>0</v>
          </cell>
          <cell r="H2573">
            <v>651.71673227670317</v>
          </cell>
          <cell r="I2573">
            <v>11.608880937499999</v>
          </cell>
          <cell r="J2573">
            <v>0</v>
          </cell>
          <cell r="K2573">
            <v>0</v>
          </cell>
          <cell r="L2573">
            <v>0</v>
          </cell>
          <cell r="M2573">
            <v>0</v>
          </cell>
          <cell r="N2573">
            <v>5.469772260155663E-3</v>
          </cell>
          <cell r="O2573">
            <v>10091.252990068944</v>
          </cell>
          <cell r="P2573">
            <v>27428.238816931669</v>
          </cell>
          <cell r="Q2573">
            <v>43465.97183106756</v>
          </cell>
          <cell r="R2573">
            <v>55642.342206041627</v>
          </cell>
          <cell r="S2573">
            <v>117026.02581819012</v>
          </cell>
          <cell r="T2573">
            <v>1666.0935735699634</v>
          </cell>
          <cell r="U2573">
            <v>1687.2497729676811</v>
          </cell>
          <cell r="V2573">
            <v>1667.3917443362473</v>
          </cell>
          <cell r="W2573">
            <v>1694.5061465709121</v>
          </cell>
          <cell r="X2573">
            <v>1799.6829369043398</v>
          </cell>
          <cell r="Y2573">
            <v>562.85527297532406</v>
          </cell>
          <cell r="Z2573">
            <v>629.11728670144169</v>
          </cell>
          <cell r="AA2573">
            <v>659.61708379222637</v>
          </cell>
          <cell r="AB2573">
            <v>637.06177608469841</v>
          </cell>
          <cell r="AC2573">
            <v>629.6793920455716</v>
          </cell>
          <cell r="AD2573">
            <v>16.369153821873667</v>
          </cell>
          <cell r="AE2573">
            <v>16.545302429060456</v>
          </cell>
          <cell r="AF2573">
            <v>15.126932521651161</v>
          </cell>
          <cell r="AG2573">
            <v>14.844014339165351</v>
          </cell>
          <cell r="AH2573">
            <v>14.532905551997676</v>
          </cell>
        </row>
        <row r="2574">
          <cell r="B2574">
            <v>1326</v>
          </cell>
          <cell r="C2574" t="str">
            <v>NE</v>
          </cell>
          <cell r="D2574" t="str">
            <v>Municipal</v>
          </cell>
          <cell r="E2574">
            <v>8.4629439209247623E-3</v>
          </cell>
          <cell r="F2574">
            <v>0</v>
          </cell>
          <cell r="G2574">
            <v>0</v>
          </cell>
          <cell r="H2574">
            <v>651.71673227670317</v>
          </cell>
          <cell r="I2574">
            <v>11.608880937499999</v>
          </cell>
          <cell r="J2574">
            <v>0</v>
          </cell>
          <cell r="K2574">
            <v>0</v>
          </cell>
          <cell r="L2574">
            <v>0</v>
          </cell>
          <cell r="M2574">
            <v>0</v>
          </cell>
          <cell r="N2574">
            <v>5.469772260155663E-3</v>
          </cell>
          <cell r="O2574">
            <v>10091.252990068944</v>
          </cell>
          <cell r="P2574">
            <v>27428.238816931669</v>
          </cell>
          <cell r="Q2574">
            <v>43465.97183106756</v>
          </cell>
          <cell r="R2574">
            <v>55642.342206041627</v>
          </cell>
          <cell r="S2574">
            <v>117026.02581819012</v>
          </cell>
          <cell r="T2574">
            <v>1666.0935735699634</v>
          </cell>
          <cell r="U2574">
            <v>1687.2497729676811</v>
          </cell>
          <cell r="V2574">
            <v>1667.3917443362473</v>
          </cell>
          <cell r="W2574">
            <v>1694.5061465709121</v>
          </cell>
          <cell r="X2574">
            <v>1799.6829369043398</v>
          </cell>
          <cell r="Y2574">
            <v>562.85527297532406</v>
          </cell>
          <cell r="Z2574">
            <v>629.11728670144169</v>
          </cell>
          <cell r="AA2574">
            <v>659.61708379222637</v>
          </cell>
          <cell r="AB2574">
            <v>637.06177608469841</v>
          </cell>
          <cell r="AC2574">
            <v>629.6793920455716</v>
          </cell>
          <cell r="AD2574">
            <v>16.369153821873667</v>
          </cell>
          <cell r="AE2574">
            <v>16.545302429060456</v>
          </cell>
          <cell r="AF2574">
            <v>15.126932521651161</v>
          </cell>
          <cell r="AG2574">
            <v>14.844014339165351</v>
          </cell>
          <cell r="AH2574">
            <v>14.532905551997676</v>
          </cell>
        </row>
        <row r="2575">
          <cell r="B2575">
            <v>24791</v>
          </cell>
          <cell r="C2575" t="str">
            <v>NE</v>
          </cell>
          <cell r="D2575" t="str">
            <v>Municipal</v>
          </cell>
          <cell r="E2575">
            <v>8.4629439209247623E-3</v>
          </cell>
          <cell r="F2575">
            <v>0</v>
          </cell>
          <cell r="G2575">
            <v>0</v>
          </cell>
          <cell r="H2575">
            <v>651.71673227670317</v>
          </cell>
          <cell r="I2575">
            <v>11.608880937499999</v>
          </cell>
          <cell r="J2575">
            <v>0</v>
          </cell>
          <cell r="K2575">
            <v>0</v>
          </cell>
          <cell r="L2575">
            <v>0</v>
          </cell>
          <cell r="M2575">
            <v>0</v>
          </cell>
          <cell r="N2575">
            <v>5.469772260155663E-3</v>
          </cell>
          <cell r="O2575">
            <v>10091.252990068944</v>
          </cell>
          <cell r="P2575">
            <v>27428.238816931669</v>
          </cell>
          <cell r="Q2575">
            <v>43465.97183106756</v>
          </cell>
          <cell r="R2575">
            <v>55642.342206041627</v>
          </cell>
          <cell r="S2575">
            <v>117026.02581819012</v>
          </cell>
          <cell r="T2575">
            <v>1666.0935735699634</v>
          </cell>
          <cell r="U2575">
            <v>1687.2497729676811</v>
          </cell>
          <cell r="V2575">
            <v>1667.3917443362473</v>
          </cell>
          <cell r="W2575">
            <v>1694.5061465709121</v>
          </cell>
          <cell r="X2575">
            <v>1799.6829369043398</v>
          </cell>
          <cell r="Y2575">
            <v>562.85527297532406</v>
          </cell>
          <cell r="Z2575">
            <v>629.11728670144169</v>
          </cell>
          <cell r="AA2575">
            <v>659.61708379222637</v>
          </cell>
          <cell r="AB2575">
            <v>637.06177608469841</v>
          </cell>
          <cell r="AC2575">
            <v>629.6793920455716</v>
          </cell>
          <cell r="AD2575">
            <v>16.369153821873667</v>
          </cell>
          <cell r="AE2575">
            <v>16.545302429060456</v>
          </cell>
          <cell r="AF2575">
            <v>15.126932521651161</v>
          </cell>
          <cell r="AG2575">
            <v>14.844014339165351</v>
          </cell>
          <cell r="AH2575">
            <v>14.532905551997676</v>
          </cell>
        </row>
        <row r="2576">
          <cell r="B2576">
            <v>2120</v>
          </cell>
          <cell r="C2576" t="str">
            <v>NE</v>
          </cell>
          <cell r="D2576" t="str">
            <v>Municipal</v>
          </cell>
          <cell r="E2576">
            <v>8.4629439209247623E-3</v>
          </cell>
          <cell r="F2576">
            <v>0</v>
          </cell>
          <cell r="G2576">
            <v>0</v>
          </cell>
          <cell r="H2576">
            <v>651.71673227670317</v>
          </cell>
          <cell r="I2576">
            <v>11.608880937499999</v>
          </cell>
          <cell r="J2576">
            <v>0</v>
          </cell>
          <cell r="K2576">
            <v>0</v>
          </cell>
          <cell r="L2576">
            <v>0</v>
          </cell>
          <cell r="M2576">
            <v>0</v>
          </cell>
          <cell r="N2576">
            <v>5.469772260155663E-3</v>
          </cell>
          <cell r="O2576">
            <v>10091.252990068944</v>
          </cell>
          <cell r="P2576">
            <v>27428.238816931669</v>
          </cell>
          <cell r="Q2576">
            <v>43465.97183106756</v>
          </cell>
          <cell r="R2576">
            <v>55642.342206041627</v>
          </cell>
          <cell r="S2576">
            <v>117026.02581819012</v>
          </cell>
          <cell r="T2576">
            <v>1666.0935735699634</v>
          </cell>
          <cell r="U2576">
            <v>1687.2497729676811</v>
          </cell>
          <cell r="V2576">
            <v>1667.3917443362473</v>
          </cell>
          <cell r="W2576">
            <v>1694.5061465709121</v>
          </cell>
          <cell r="X2576">
            <v>1799.6829369043398</v>
          </cell>
          <cell r="Y2576">
            <v>562.85527297532406</v>
          </cell>
          <cell r="Z2576">
            <v>629.11728670144169</v>
          </cell>
          <cell r="AA2576">
            <v>659.61708379222637</v>
          </cell>
          <cell r="AB2576">
            <v>637.06177608469841</v>
          </cell>
          <cell r="AC2576">
            <v>629.6793920455716</v>
          </cell>
          <cell r="AD2576">
            <v>16.369153821873667</v>
          </cell>
          <cell r="AE2576">
            <v>16.545302429060456</v>
          </cell>
          <cell r="AF2576">
            <v>15.126932521651161</v>
          </cell>
          <cell r="AG2576">
            <v>14.844014339165351</v>
          </cell>
          <cell r="AH2576">
            <v>14.532905551997676</v>
          </cell>
        </row>
        <row r="2577">
          <cell r="B2577">
            <v>2859</v>
          </cell>
          <cell r="C2577" t="str">
            <v>NE</v>
          </cell>
          <cell r="D2577" t="str">
            <v>Municipal</v>
          </cell>
          <cell r="E2577">
            <v>8.4629439209247623E-3</v>
          </cell>
          <cell r="F2577">
            <v>0</v>
          </cell>
          <cell r="G2577">
            <v>0</v>
          </cell>
          <cell r="H2577">
            <v>651.71673227670317</v>
          </cell>
          <cell r="I2577">
            <v>11.608880937499999</v>
          </cell>
          <cell r="J2577">
            <v>0</v>
          </cell>
          <cell r="K2577">
            <v>0</v>
          </cell>
          <cell r="L2577">
            <v>0</v>
          </cell>
          <cell r="M2577">
            <v>0</v>
          </cell>
          <cell r="N2577">
            <v>5.469772260155663E-3</v>
          </cell>
          <cell r="O2577">
            <v>10091.252990068944</v>
          </cell>
          <cell r="P2577">
            <v>27428.238816931669</v>
          </cell>
          <cell r="Q2577">
            <v>43465.97183106756</v>
          </cell>
          <cell r="R2577">
            <v>55642.342206041627</v>
          </cell>
          <cell r="S2577">
            <v>117026.02581819012</v>
          </cell>
          <cell r="T2577">
            <v>1666.0935735699634</v>
          </cell>
          <cell r="U2577">
            <v>1687.2497729676811</v>
          </cell>
          <cell r="V2577">
            <v>1667.3917443362473</v>
          </cell>
          <cell r="W2577">
            <v>1694.5061465709121</v>
          </cell>
          <cell r="X2577">
            <v>1799.6829369043398</v>
          </cell>
          <cell r="Y2577">
            <v>562.85527297532406</v>
          </cell>
          <cell r="Z2577">
            <v>629.11728670144169</v>
          </cell>
          <cell r="AA2577">
            <v>659.61708379222637</v>
          </cell>
          <cell r="AB2577">
            <v>637.06177608469841</v>
          </cell>
          <cell r="AC2577">
            <v>629.6793920455716</v>
          </cell>
          <cell r="AD2577">
            <v>16.369153821873667</v>
          </cell>
          <cell r="AE2577">
            <v>16.545302429060456</v>
          </cell>
          <cell r="AF2577">
            <v>15.126932521651161</v>
          </cell>
          <cell r="AG2577">
            <v>14.844014339165351</v>
          </cell>
          <cell r="AH2577">
            <v>14.532905551997676</v>
          </cell>
        </row>
        <row r="2578">
          <cell r="B2578">
            <v>2931</v>
          </cell>
          <cell r="C2578" t="str">
            <v>NE</v>
          </cell>
          <cell r="D2578" t="str">
            <v>Municipal</v>
          </cell>
          <cell r="E2578">
            <v>8.4629439209247623E-3</v>
          </cell>
          <cell r="F2578">
            <v>0</v>
          </cell>
          <cell r="G2578">
            <v>0</v>
          </cell>
          <cell r="H2578">
            <v>651.71673227670317</v>
          </cell>
          <cell r="I2578">
            <v>11.608880937499999</v>
          </cell>
          <cell r="J2578">
            <v>0</v>
          </cell>
          <cell r="K2578">
            <v>0</v>
          </cell>
          <cell r="L2578">
            <v>0</v>
          </cell>
          <cell r="M2578">
            <v>0</v>
          </cell>
          <cell r="N2578">
            <v>5.469772260155663E-3</v>
          </cell>
          <cell r="O2578">
            <v>10091.252990068944</v>
          </cell>
          <cell r="P2578">
            <v>27428.238816931669</v>
          </cell>
          <cell r="Q2578">
            <v>43465.97183106756</v>
          </cell>
          <cell r="R2578">
            <v>55642.342206041627</v>
          </cell>
          <cell r="S2578">
            <v>117026.02581819012</v>
          </cell>
          <cell r="T2578">
            <v>1666.0935735699634</v>
          </cell>
          <cell r="U2578">
            <v>1687.2497729676811</v>
          </cell>
          <cell r="V2578">
            <v>1667.3917443362473</v>
          </cell>
          <cell r="W2578">
            <v>1694.5061465709121</v>
          </cell>
          <cell r="X2578">
            <v>1799.6829369043398</v>
          </cell>
          <cell r="Y2578">
            <v>562.85527297532406</v>
          </cell>
          <cell r="Z2578">
            <v>629.11728670144169</v>
          </cell>
          <cell r="AA2578">
            <v>659.61708379222637</v>
          </cell>
          <cell r="AB2578">
            <v>637.06177608469841</v>
          </cell>
          <cell r="AC2578">
            <v>629.6793920455716</v>
          </cell>
          <cell r="AD2578">
            <v>16.369153821873667</v>
          </cell>
          <cell r="AE2578">
            <v>16.545302429060456</v>
          </cell>
          <cell r="AF2578">
            <v>15.126932521651161</v>
          </cell>
          <cell r="AG2578">
            <v>14.844014339165351</v>
          </cell>
          <cell r="AH2578">
            <v>14.532905551997676</v>
          </cell>
        </row>
        <row r="2579">
          <cell r="B2579">
            <v>3445</v>
          </cell>
          <cell r="C2579" t="str">
            <v>NE</v>
          </cell>
          <cell r="D2579" t="str">
            <v>Municipal</v>
          </cell>
          <cell r="E2579">
            <v>8.4629439209247623E-3</v>
          </cell>
          <cell r="F2579">
            <v>0</v>
          </cell>
          <cell r="G2579">
            <v>0</v>
          </cell>
          <cell r="H2579">
            <v>651.71673227670317</v>
          </cell>
          <cell r="I2579">
            <v>11.608880937499999</v>
          </cell>
          <cell r="J2579">
            <v>0</v>
          </cell>
          <cell r="K2579">
            <v>0</v>
          </cell>
          <cell r="L2579">
            <v>0</v>
          </cell>
          <cell r="M2579">
            <v>0</v>
          </cell>
          <cell r="N2579">
            <v>5.469772260155663E-3</v>
          </cell>
          <cell r="O2579">
            <v>10091.252990068944</v>
          </cell>
          <cell r="P2579">
            <v>27428.238816931669</v>
          </cell>
          <cell r="Q2579">
            <v>43465.97183106756</v>
          </cell>
          <cell r="R2579">
            <v>55642.342206041627</v>
          </cell>
          <cell r="S2579">
            <v>117026.02581819012</v>
          </cell>
          <cell r="T2579">
            <v>1666.0935735699634</v>
          </cell>
          <cell r="U2579">
            <v>1687.2497729676811</v>
          </cell>
          <cell r="V2579">
            <v>1667.3917443362473</v>
          </cell>
          <cell r="W2579">
            <v>1694.5061465709121</v>
          </cell>
          <cell r="X2579">
            <v>1799.6829369043398</v>
          </cell>
          <cell r="Y2579">
            <v>562.85527297532406</v>
          </cell>
          <cell r="Z2579">
            <v>629.11728670144169</v>
          </cell>
          <cell r="AA2579">
            <v>659.61708379222637</v>
          </cell>
          <cell r="AB2579">
            <v>637.06177608469841</v>
          </cell>
          <cell r="AC2579">
            <v>629.6793920455716</v>
          </cell>
          <cell r="AD2579">
            <v>16.369153821873667</v>
          </cell>
          <cell r="AE2579">
            <v>16.545302429060456</v>
          </cell>
          <cell r="AF2579">
            <v>15.126932521651161</v>
          </cell>
          <cell r="AG2579">
            <v>14.844014339165351</v>
          </cell>
          <cell r="AH2579">
            <v>14.532905551997676</v>
          </cell>
        </row>
        <row r="2580">
          <cell r="B2580">
            <v>4914</v>
          </cell>
          <cell r="C2580" t="str">
            <v>NE</v>
          </cell>
          <cell r="D2580" t="str">
            <v>Municipal</v>
          </cell>
          <cell r="E2580">
            <v>8.4629439209247623E-3</v>
          </cell>
          <cell r="F2580">
            <v>0</v>
          </cell>
          <cell r="G2580">
            <v>0</v>
          </cell>
          <cell r="H2580">
            <v>651.71673227670317</v>
          </cell>
          <cell r="I2580">
            <v>11.608880937499999</v>
          </cell>
          <cell r="J2580">
            <v>0</v>
          </cell>
          <cell r="K2580">
            <v>0</v>
          </cell>
          <cell r="L2580">
            <v>0</v>
          </cell>
          <cell r="M2580">
            <v>0</v>
          </cell>
          <cell r="N2580">
            <v>5.469772260155663E-3</v>
          </cell>
          <cell r="O2580">
            <v>10091.252990068944</v>
          </cell>
          <cell r="P2580">
            <v>27428.238816931669</v>
          </cell>
          <cell r="Q2580">
            <v>43465.97183106756</v>
          </cell>
          <cell r="R2580">
            <v>55642.342206041627</v>
          </cell>
          <cell r="S2580">
            <v>117026.02581819012</v>
          </cell>
          <cell r="T2580">
            <v>1666.0935735699634</v>
          </cell>
          <cell r="U2580">
            <v>1687.2497729676811</v>
          </cell>
          <cell r="V2580">
            <v>1667.3917443362473</v>
          </cell>
          <cell r="W2580">
            <v>1694.5061465709121</v>
          </cell>
          <cell r="X2580">
            <v>1799.6829369043398</v>
          </cell>
          <cell r="Y2580">
            <v>562.85527297532406</v>
          </cell>
          <cell r="Z2580">
            <v>629.11728670144169</v>
          </cell>
          <cell r="AA2580">
            <v>659.61708379222637</v>
          </cell>
          <cell r="AB2580">
            <v>637.06177608469841</v>
          </cell>
          <cell r="AC2580">
            <v>629.6793920455716</v>
          </cell>
          <cell r="AD2580">
            <v>16.369153821873667</v>
          </cell>
          <cell r="AE2580">
            <v>16.545302429060456</v>
          </cell>
          <cell r="AF2580">
            <v>15.126932521651161</v>
          </cell>
          <cell r="AG2580">
            <v>14.844014339165351</v>
          </cell>
          <cell r="AH2580">
            <v>14.532905551997676</v>
          </cell>
        </row>
        <row r="2581">
          <cell r="B2581">
            <v>4934</v>
          </cell>
          <cell r="C2581" t="str">
            <v>NE</v>
          </cell>
          <cell r="D2581" t="str">
            <v>Municipal</v>
          </cell>
          <cell r="E2581">
            <v>8.4629439209247623E-3</v>
          </cell>
          <cell r="F2581">
            <v>0</v>
          </cell>
          <cell r="G2581">
            <v>0</v>
          </cell>
          <cell r="H2581">
            <v>651.71673227670317</v>
          </cell>
          <cell r="I2581">
            <v>11.608880937499999</v>
          </cell>
          <cell r="J2581">
            <v>0</v>
          </cell>
          <cell r="K2581">
            <v>0</v>
          </cell>
          <cell r="L2581">
            <v>0</v>
          </cell>
          <cell r="M2581">
            <v>0</v>
          </cell>
          <cell r="N2581">
            <v>5.469772260155663E-3</v>
          </cell>
          <cell r="O2581">
            <v>10091.252990068944</v>
          </cell>
          <cell r="P2581">
            <v>27428.238816931669</v>
          </cell>
          <cell r="Q2581">
            <v>43465.97183106756</v>
          </cell>
          <cell r="R2581">
            <v>55642.342206041627</v>
          </cell>
          <cell r="S2581">
            <v>117026.02581819012</v>
          </cell>
          <cell r="T2581">
            <v>1666.0935735699634</v>
          </cell>
          <cell r="U2581">
            <v>1687.2497729676811</v>
          </cell>
          <cell r="V2581">
            <v>1667.3917443362473</v>
          </cell>
          <cell r="W2581">
            <v>1694.5061465709121</v>
          </cell>
          <cell r="X2581">
            <v>1799.6829369043398</v>
          </cell>
          <cell r="Y2581">
            <v>562.85527297532406</v>
          </cell>
          <cell r="Z2581">
            <v>629.11728670144169</v>
          </cell>
          <cell r="AA2581">
            <v>659.61708379222637</v>
          </cell>
          <cell r="AB2581">
            <v>637.06177608469841</v>
          </cell>
          <cell r="AC2581">
            <v>629.6793920455716</v>
          </cell>
          <cell r="AD2581">
            <v>16.369153821873667</v>
          </cell>
          <cell r="AE2581">
            <v>16.545302429060456</v>
          </cell>
          <cell r="AF2581">
            <v>15.126932521651161</v>
          </cell>
          <cell r="AG2581">
            <v>14.844014339165351</v>
          </cell>
          <cell r="AH2581">
            <v>14.532905551997676</v>
          </cell>
        </row>
        <row r="2582">
          <cell r="B2582">
            <v>4961</v>
          </cell>
          <cell r="C2582" t="str">
            <v>NE</v>
          </cell>
          <cell r="D2582" t="str">
            <v>Municipal</v>
          </cell>
          <cell r="E2582">
            <v>8.4629439209247623E-3</v>
          </cell>
          <cell r="F2582">
            <v>0</v>
          </cell>
          <cell r="G2582">
            <v>0</v>
          </cell>
          <cell r="H2582">
            <v>651.71673227670317</v>
          </cell>
          <cell r="I2582">
            <v>11.608880937499999</v>
          </cell>
          <cell r="J2582">
            <v>0</v>
          </cell>
          <cell r="K2582">
            <v>0</v>
          </cell>
          <cell r="L2582">
            <v>0</v>
          </cell>
          <cell r="M2582">
            <v>0</v>
          </cell>
          <cell r="N2582">
            <v>5.469772260155663E-3</v>
          </cell>
          <cell r="O2582">
            <v>10091.252990068944</v>
          </cell>
          <cell r="P2582">
            <v>27428.238816931669</v>
          </cell>
          <cell r="Q2582">
            <v>43465.97183106756</v>
          </cell>
          <cell r="R2582">
            <v>55642.342206041627</v>
          </cell>
          <cell r="S2582">
            <v>117026.02581819012</v>
          </cell>
          <cell r="T2582">
            <v>1666.0935735699634</v>
          </cell>
          <cell r="U2582">
            <v>1687.2497729676811</v>
          </cell>
          <cell r="V2582">
            <v>1667.3917443362473</v>
          </cell>
          <cell r="W2582">
            <v>1694.5061465709121</v>
          </cell>
          <cell r="X2582">
            <v>1799.6829369043398</v>
          </cell>
          <cell r="Y2582">
            <v>562.85527297532406</v>
          </cell>
          <cell r="Z2582">
            <v>629.11728670144169</v>
          </cell>
          <cell r="AA2582">
            <v>659.61708379222637</v>
          </cell>
          <cell r="AB2582">
            <v>637.06177608469841</v>
          </cell>
          <cell r="AC2582">
            <v>629.6793920455716</v>
          </cell>
          <cell r="AD2582">
            <v>16.369153821873667</v>
          </cell>
          <cell r="AE2582">
            <v>16.545302429060456</v>
          </cell>
          <cell r="AF2582">
            <v>15.126932521651161</v>
          </cell>
          <cell r="AG2582">
            <v>14.844014339165351</v>
          </cell>
          <cell r="AH2582">
            <v>14.532905551997676</v>
          </cell>
        </row>
        <row r="2583">
          <cell r="B2583">
            <v>5350</v>
          </cell>
          <cell r="C2583" t="str">
            <v>NE</v>
          </cell>
          <cell r="D2583" t="str">
            <v>Municipal</v>
          </cell>
          <cell r="E2583">
            <v>8.4629439209247623E-3</v>
          </cell>
          <cell r="F2583">
            <v>0</v>
          </cell>
          <cell r="G2583">
            <v>0</v>
          </cell>
          <cell r="H2583">
            <v>651.71673227670317</v>
          </cell>
          <cell r="I2583">
            <v>11.608880937499999</v>
          </cell>
          <cell r="J2583">
            <v>0</v>
          </cell>
          <cell r="K2583">
            <v>0</v>
          </cell>
          <cell r="L2583">
            <v>0</v>
          </cell>
          <cell r="M2583">
            <v>0</v>
          </cell>
          <cell r="N2583">
            <v>5.469772260155663E-3</v>
          </cell>
          <cell r="O2583">
            <v>10091.252990068944</v>
          </cell>
          <cell r="P2583">
            <v>27428.238816931669</v>
          </cell>
          <cell r="Q2583">
            <v>43465.97183106756</v>
          </cell>
          <cell r="R2583">
            <v>55642.342206041627</v>
          </cell>
          <cell r="S2583">
            <v>117026.02581819012</v>
          </cell>
          <cell r="T2583">
            <v>1666.0935735699634</v>
          </cell>
          <cell r="U2583">
            <v>1687.2497729676811</v>
          </cell>
          <cell r="V2583">
            <v>1667.3917443362473</v>
          </cell>
          <cell r="W2583">
            <v>1694.5061465709121</v>
          </cell>
          <cell r="X2583">
            <v>1799.6829369043398</v>
          </cell>
          <cell r="Y2583">
            <v>562.85527297532406</v>
          </cell>
          <cell r="Z2583">
            <v>629.11728670144169</v>
          </cell>
          <cell r="AA2583">
            <v>659.61708379222637</v>
          </cell>
          <cell r="AB2583">
            <v>637.06177608469841</v>
          </cell>
          <cell r="AC2583">
            <v>629.6793920455716</v>
          </cell>
          <cell r="AD2583">
            <v>16.369153821873667</v>
          </cell>
          <cell r="AE2583">
            <v>16.545302429060456</v>
          </cell>
          <cell r="AF2583">
            <v>15.126932521651161</v>
          </cell>
          <cell r="AG2583">
            <v>14.844014339165351</v>
          </cell>
          <cell r="AH2583">
            <v>14.532905551997676</v>
          </cell>
        </row>
        <row r="2584">
          <cell r="B2584">
            <v>5762</v>
          </cell>
          <cell r="C2584" t="str">
            <v>NE</v>
          </cell>
          <cell r="D2584" t="str">
            <v>Municipal</v>
          </cell>
          <cell r="E2584">
            <v>8.4629439209247623E-3</v>
          </cell>
          <cell r="F2584">
            <v>0</v>
          </cell>
          <cell r="G2584">
            <v>0</v>
          </cell>
          <cell r="H2584">
            <v>651.71673227670317</v>
          </cell>
          <cell r="I2584">
            <v>11.608880937499999</v>
          </cell>
          <cell r="J2584">
            <v>0</v>
          </cell>
          <cell r="K2584">
            <v>0</v>
          </cell>
          <cell r="L2584">
            <v>0</v>
          </cell>
          <cell r="M2584">
            <v>0</v>
          </cell>
          <cell r="N2584">
            <v>5.469772260155663E-3</v>
          </cell>
          <cell r="O2584">
            <v>10091.252990068944</v>
          </cell>
          <cell r="P2584">
            <v>27428.238816931669</v>
          </cell>
          <cell r="Q2584">
            <v>43465.97183106756</v>
          </cell>
          <cell r="R2584">
            <v>55642.342206041627</v>
          </cell>
          <cell r="S2584">
            <v>117026.02581819012</v>
          </cell>
          <cell r="T2584">
            <v>1666.0935735699634</v>
          </cell>
          <cell r="U2584">
            <v>1687.2497729676811</v>
          </cell>
          <cell r="V2584">
            <v>1667.3917443362473</v>
          </cell>
          <cell r="W2584">
            <v>1694.5061465709121</v>
          </cell>
          <cell r="X2584">
            <v>1799.6829369043398</v>
          </cell>
          <cell r="Y2584">
            <v>562.85527297532406</v>
          </cell>
          <cell r="Z2584">
            <v>629.11728670144169</v>
          </cell>
          <cell r="AA2584">
            <v>659.61708379222637</v>
          </cell>
          <cell r="AB2584">
            <v>637.06177608469841</v>
          </cell>
          <cell r="AC2584">
            <v>629.6793920455716</v>
          </cell>
          <cell r="AD2584">
            <v>16.369153821873667</v>
          </cell>
          <cell r="AE2584">
            <v>16.545302429060456</v>
          </cell>
          <cell r="AF2584">
            <v>15.126932521651161</v>
          </cell>
          <cell r="AG2584">
            <v>14.844014339165351</v>
          </cell>
          <cell r="AH2584">
            <v>14.532905551997676</v>
          </cell>
        </row>
        <row r="2585">
          <cell r="B2585">
            <v>5927</v>
          </cell>
          <cell r="C2585" t="str">
            <v>NE</v>
          </cell>
          <cell r="D2585" t="str">
            <v>Municipal</v>
          </cell>
          <cell r="E2585">
            <v>8.4629439209247623E-3</v>
          </cell>
          <cell r="F2585">
            <v>0</v>
          </cell>
          <cell r="G2585">
            <v>0</v>
          </cell>
          <cell r="H2585">
            <v>651.71673227670317</v>
          </cell>
          <cell r="I2585">
            <v>11.608880937499999</v>
          </cell>
          <cell r="J2585">
            <v>0</v>
          </cell>
          <cell r="K2585">
            <v>0</v>
          </cell>
          <cell r="L2585">
            <v>0</v>
          </cell>
          <cell r="M2585">
            <v>0</v>
          </cell>
          <cell r="N2585">
            <v>5.469772260155663E-3</v>
          </cell>
          <cell r="O2585">
            <v>10091.252990068944</v>
          </cell>
          <cell r="P2585">
            <v>27428.238816931669</v>
          </cell>
          <cell r="Q2585">
            <v>43465.97183106756</v>
          </cell>
          <cell r="R2585">
            <v>55642.342206041627</v>
          </cell>
          <cell r="S2585">
            <v>117026.02581819012</v>
          </cell>
          <cell r="T2585">
            <v>1666.0935735699634</v>
          </cell>
          <cell r="U2585">
            <v>1687.2497729676811</v>
          </cell>
          <cell r="V2585">
            <v>1667.3917443362473</v>
          </cell>
          <cell r="W2585">
            <v>1694.5061465709121</v>
          </cell>
          <cell r="X2585">
            <v>1799.6829369043398</v>
          </cell>
          <cell r="Y2585">
            <v>562.85527297532406</v>
          </cell>
          <cell r="Z2585">
            <v>629.11728670144169</v>
          </cell>
          <cell r="AA2585">
            <v>659.61708379222637</v>
          </cell>
          <cell r="AB2585">
            <v>637.06177608469841</v>
          </cell>
          <cell r="AC2585">
            <v>629.6793920455716</v>
          </cell>
          <cell r="AD2585">
            <v>16.369153821873667</v>
          </cell>
          <cell r="AE2585">
            <v>16.545302429060456</v>
          </cell>
          <cell r="AF2585">
            <v>15.126932521651161</v>
          </cell>
          <cell r="AG2585">
            <v>14.844014339165351</v>
          </cell>
          <cell r="AH2585">
            <v>14.532905551997676</v>
          </cell>
        </row>
        <row r="2586">
          <cell r="B2586">
            <v>6136</v>
          </cell>
          <cell r="C2586" t="str">
            <v>NE</v>
          </cell>
          <cell r="D2586" t="str">
            <v>Municipal</v>
          </cell>
          <cell r="E2586">
            <v>8.4629439209247623E-3</v>
          </cell>
          <cell r="F2586">
            <v>0</v>
          </cell>
          <cell r="G2586">
            <v>0</v>
          </cell>
          <cell r="H2586">
            <v>651.71673227670317</v>
          </cell>
          <cell r="I2586">
            <v>11.608880937499999</v>
          </cell>
          <cell r="J2586">
            <v>0</v>
          </cell>
          <cell r="K2586">
            <v>0</v>
          </cell>
          <cell r="L2586">
            <v>0</v>
          </cell>
          <cell r="M2586">
            <v>0</v>
          </cell>
          <cell r="N2586">
            <v>5.469772260155663E-3</v>
          </cell>
          <cell r="O2586">
            <v>10091.252990068944</v>
          </cell>
          <cell r="P2586">
            <v>27428.238816931669</v>
          </cell>
          <cell r="Q2586">
            <v>43465.97183106756</v>
          </cell>
          <cell r="R2586">
            <v>55642.342206041627</v>
          </cell>
          <cell r="S2586">
            <v>117026.02581819012</v>
          </cell>
          <cell r="T2586">
            <v>1666.0935735699634</v>
          </cell>
          <cell r="U2586">
            <v>1687.2497729676811</v>
          </cell>
          <cell r="V2586">
            <v>1667.3917443362473</v>
          </cell>
          <cell r="W2586">
            <v>1694.5061465709121</v>
          </cell>
          <cell r="X2586">
            <v>1799.6829369043398</v>
          </cell>
          <cell r="Y2586">
            <v>562.85527297532406</v>
          </cell>
          <cell r="Z2586">
            <v>629.11728670144169</v>
          </cell>
          <cell r="AA2586">
            <v>659.61708379222637</v>
          </cell>
          <cell r="AB2586">
            <v>637.06177608469841</v>
          </cell>
          <cell r="AC2586">
            <v>629.6793920455716</v>
          </cell>
          <cell r="AD2586">
            <v>16.369153821873667</v>
          </cell>
          <cell r="AE2586">
            <v>16.545302429060456</v>
          </cell>
          <cell r="AF2586">
            <v>15.126932521651161</v>
          </cell>
          <cell r="AG2586">
            <v>14.844014339165351</v>
          </cell>
          <cell r="AH2586">
            <v>14.532905551997676</v>
          </cell>
        </row>
        <row r="2587">
          <cell r="B2587">
            <v>7650</v>
          </cell>
          <cell r="C2587" t="str">
            <v>NE</v>
          </cell>
          <cell r="D2587" t="str">
            <v>Municipal</v>
          </cell>
          <cell r="E2587">
            <v>8.4629439209247623E-3</v>
          </cell>
          <cell r="F2587">
            <v>0</v>
          </cell>
          <cell r="G2587">
            <v>0</v>
          </cell>
          <cell r="H2587">
            <v>651.71673227670317</v>
          </cell>
          <cell r="I2587">
            <v>11.608880937499999</v>
          </cell>
          <cell r="J2587">
            <v>0</v>
          </cell>
          <cell r="K2587">
            <v>0</v>
          </cell>
          <cell r="L2587">
            <v>0</v>
          </cell>
          <cell r="M2587">
            <v>0</v>
          </cell>
          <cell r="N2587">
            <v>5.469772260155663E-3</v>
          </cell>
          <cell r="O2587">
            <v>10091.252990068944</v>
          </cell>
          <cell r="P2587">
            <v>27428.238816931669</v>
          </cell>
          <cell r="Q2587">
            <v>43465.97183106756</v>
          </cell>
          <cell r="R2587">
            <v>55642.342206041627</v>
          </cell>
          <cell r="S2587">
            <v>117026.02581819012</v>
          </cell>
          <cell r="T2587">
            <v>1666.0935735699634</v>
          </cell>
          <cell r="U2587">
            <v>1687.2497729676811</v>
          </cell>
          <cell r="V2587">
            <v>1667.3917443362473</v>
          </cell>
          <cell r="W2587">
            <v>1694.5061465709121</v>
          </cell>
          <cell r="X2587">
            <v>1799.6829369043398</v>
          </cell>
          <cell r="Y2587">
            <v>562.85527297532406</v>
          </cell>
          <cell r="Z2587">
            <v>629.11728670144169</v>
          </cell>
          <cell r="AA2587">
            <v>659.61708379222637</v>
          </cell>
          <cell r="AB2587">
            <v>637.06177608469841</v>
          </cell>
          <cell r="AC2587">
            <v>629.6793920455716</v>
          </cell>
          <cell r="AD2587">
            <v>16.369153821873667</v>
          </cell>
          <cell r="AE2587">
            <v>16.545302429060456</v>
          </cell>
          <cell r="AF2587">
            <v>15.126932521651161</v>
          </cell>
          <cell r="AG2587">
            <v>14.844014339165351</v>
          </cell>
          <cell r="AH2587">
            <v>14.532905551997676</v>
          </cell>
        </row>
        <row r="2588">
          <cell r="B2588">
            <v>8063</v>
          </cell>
          <cell r="C2588" t="str">
            <v>NE</v>
          </cell>
          <cell r="D2588" t="str">
            <v>Municipal</v>
          </cell>
          <cell r="E2588">
            <v>8.4629439209247623E-3</v>
          </cell>
          <cell r="F2588">
            <v>0</v>
          </cell>
          <cell r="G2588">
            <v>0</v>
          </cell>
          <cell r="H2588">
            <v>651.71673227670317</v>
          </cell>
          <cell r="I2588">
            <v>11.608880937499999</v>
          </cell>
          <cell r="J2588">
            <v>0</v>
          </cell>
          <cell r="K2588">
            <v>0</v>
          </cell>
          <cell r="L2588">
            <v>0</v>
          </cell>
          <cell r="M2588">
            <v>0</v>
          </cell>
          <cell r="N2588">
            <v>5.469772260155663E-3</v>
          </cell>
          <cell r="O2588">
            <v>10091.252990068944</v>
          </cell>
          <cell r="P2588">
            <v>27428.238816931669</v>
          </cell>
          <cell r="Q2588">
            <v>43465.97183106756</v>
          </cell>
          <cell r="R2588">
            <v>55642.342206041627</v>
          </cell>
          <cell r="S2588">
            <v>117026.02581819012</v>
          </cell>
          <cell r="T2588">
            <v>1666.0935735699634</v>
          </cell>
          <cell r="U2588">
            <v>1687.2497729676811</v>
          </cell>
          <cell r="V2588">
            <v>1667.3917443362473</v>
          </cell>
          <cell r="W2588">
            <v>1694.5061465709121</v>
          </cell>
          <cell r="X2588">
            <v>1799.6829369043398</v>
          </cell>
          <cell r="Y2588">
            <v>562.85527297532406</v>
          </cell>
          <cell r="Z2588">
            <v>629.11728670144169</v>
          </cell>
          <cell r="AA2588">
            <v>659.61708379222637</v>
          </cell>
          <cell r="AB2588">
            <v>637.06177608469841</v>
          </cell>
          <cell r="AC2588">
            <v>629.6793920455716</v>
          </cell>
          <cell r="AD2588">
            <v>16.369153821873667</v>
          </cell>
          <cell r="AE2588">
            <v>16.545302429060456</v>
          </cell>
          <cell r="AF2588">
            <v>15.126932521651161</v>
          </cell>
          <cell r="AG2588">
            <v>14.844014339165351</v>
          </cell>
          <cell r="AH2588">
            <v>14.532905551997676</v>
          </cell>
        </row>
        <row r="2589">
          <cell r="B2589">
            <v>8430</v>
          </cell>
          <cell r="C2589" t="str">
            <v>NE</v>
          </cell>
          <cell r="D2589" t="str">
            <v>Municipal</v>
          </cell>
          <cell r="E2589">
            <v>8.4629439209247623E-3</v>
          </cell>
          <cell r="F2589">
            <v>0</v>
          </cell>
          <cell r="G2589">
            <v>0</v>
          </cell>
          <cell r="H2589">
            <v>651.71673227670317</v>
          </cell>
          <cell r="I2589">
            <v>11.608880937499999</v>
          </cell>
          <cell r="J2589">
            <v>0</v>
          </cell>
          <cell r="K2589">
            <v>0</v>
          </cell>
          <cell r="L2589">
            <v>0</v>
          </cell>
          <cell r="M2589">
            <v>0</v>
          </cell>
          <cell r="N2589">
            <v>5.469772260155663E-3</v>
          </cell>
          <cell r="O2589">
            <v>10091.252990068944</v>
          </cell>
          <cell r="P2589">
            <v>27428.238816931669</v>
          </cell>
          <cell r="Q2589">
            <v>43465.97183106756</v>
          </cell>
          <cell r="R2589">
            <v>55642.342206041627</v>
          </cell>
          <cell r="S2589">
            <v>117026.02581819012</v>
          </cell>
          <cell r="T2589">
            <v>1666.0935735699634</v>
          </cell>
          <cell r="U2589">
            <v>1687.2497729676811</v>
          </cell>
          <cell r="V2589">
            <v>1667.3917443362473</v>
          </cell>
          <cell r="W2589">
            <v>1694.5061465709121</v>
          </cell>
          <cell r="X2589">
            <v>1799.6829369043398</v>
          </cell>
          <cell r="Y2589">
            <v>562.85527297532406</v>
          </cell>
          <cell r="Z2589">
            <v>629.11728670144169</v>
          </cell>
          <cell r="AA2589">
            <v>659.61708379222637</v>
          </cell>
          <cell r="AB2589">
            <v>637.06177608469841</v>
          </cell>
          <cell r="AC2589">
            <v>629.6793920455716</v>
          </cell>
          <cell r="AD2589">
            <v>16.369153821873667</v>
          </cell>
          <cell r="AE2589">
            <v>16.545302429060456</v>
          </cell>
          <cell r="AF2589">
            <v>15.126932521651161</v>
          </cell>
          <cell r="AG2589">
            <v>14.844014339165351</v>
          </cell>
          <cell r="AH2589">
            <v>14.532905551997676</v>
          </cell>
        </row>
        <row r="2590">
          <cell r="B2590">
            <v>10573</v>
          </cell>
          <cell r="C2590" t="str">
            <v>NE</v>
          </cell>
          <cell r="D2590" t="str">
            <v>Municipal</v>
          </cell>
          <cell r="E2590">
            <v>8.4629439209247623E-3</v>
          </cell>
          <cell r="F2590">
            <v>0</v>
          </cell>
          <cell r="G2590">
            <v>0</v>
          </cell>
          <cell r="H2590">
            <v>651.71673227670317</v>
          </cell>
          <cell r="I2590">
            <v>11.608880937499999</v>
          </cell>
          <cell r="J2590">
            <v>0</v>
          </cell>
          <cell r="K2590">
            <v>0</v>
          </cell>
          <cell r="L2590">
            <v>0</v>
          </cell>
          <cell r="M2590">
            <v>0</v>
          </cell>
          <cell r="N2590">
            <v>5.469772260155663E-3</v>
          </cell>
          <cell r="O2590">
            <v>10091.252990068944</v>
          </cell>
          <cell r="P2590">
            <v>27428.238816931669</v>
          </cell>
          <cell r="Q2590">
            <v>43465.97183106756</v>
          </cell>
          <cell r="R2590">
            <v>55642.342206041627</v>
          </cell>
          <cell r="S2590">
            <v>117026.02581819012</v>
          </cell>
          <cell r="T2590">
            <v>1666.0935735699634</v>
          </cell>
          <cell r="U2590">
            <v>1687.2497729676811</v>
          </cell>
          <cell r="V2590">
            <v>1667.3917443362473</v>
          </cell>
          <cell r="W2590">
            <v>1694.5061465709121</v>
          </cell>
          <cell r="X2590">
            <v>1799.6829369043398</v>
          </cell>
          <cell r="Y2590">
            <v>562.85527297532406</v>
          </cell>
          <cell r="Z2590">
            <v>629.11728670144169</v>
          </cell>
          <cell r="AA2590">
            <v>659.61708379222637</v>
          </cell>
          <cell r="AB2590">
            <v>637.06177608469841</v>
          </cell>
          <cell r="AC2590">
            <v>629.6793920455716</v>
          </cell>
          <cell r="AD2590">
            <v>16.369153821873667</v>
          </cell>
          <cell r="AE2590">
            <v>16.545302429060456</v>
          </cell>
          <cell r="AF2590">
            <v>15.126932521651161</v>
          </cell>
          <cell r="AG2590">
            <v>14.844014339165351</v>
          </cell>
          <cell r="AH2590">
            <v>14.532905551997676</v>
          </cell>
        </row>
        <row r="2591">
          <cell r="B2591">
            <v>40356</v>
          </cell>
          <cell r="C2591" t="str">
            <v>NE</v>
          </cell>
          <cell r="D2591" t="str">
            <v>Municipal</v>
          </cell>
          <cell r="E2591">
            <v>8.4629439209247623E-3</v>
          </cell>
          <cell r="F2591">
            <v>0</v>
          </cell>
          <cell r="G2591">
            <v>0</v>
          </cell>
          <cell r="H2591">
            <v>651.71673227670317</v>
          </cell>
          <cell r="I2591">
            <v>11.608880937499999</v>
          </cell>
          <cell r="J2591">
            <v>0</v>
          </cell>
          <cell r="K2591">
            <v>0</v>
          </cell>
          <cell r="L2591">
            <v>0</v>
          </cell>
          <cell r="M2591">
            <v>0</v>
          </cell>
          <cell r="N2591">
            <v>5.469772260155663E-3</v>
          </cell>
          <cell r="O2591">
            <v>10091.252990068944</v>
          </cell>
          <cell r="P2591">
            <v>27428.238816931669</v>
          </cell>
          <cell r="Q2591">
            <v>43465.97183106756</v>
          </cell>
          <cell r="R2591">
            <v>55642.342206041627</v>
          </cell>
          <cell r="S2591">
            <v>117026.02581819012</v>
          </cell>
          <cell r="T2591">
            <v>1666.0935735699634</v>
          </cell>
          <cell r="U2591">
            <v>1687.2497729676811</v>
          </cell>
          <cell r="V2591">
            <v>1667.3917443362473</v>
          </cell>
          <cell r="W2591">
            <v>1694.5061465709121</v>
          </cell>
          <cell r="X2591">
            <v>1799.6829369043398</v>
          </cell>
          <cell r="Y2591">
            <v>562.85527297532406</v>
          </cell>
          <cell r="Z2591">
            <v>629.11728670144169</v>
          </cell>
          <cell r="AA2591">
            <v>659.61708379222637</v>
          </cell>
          <cell r="AB2591">
            <v>637.06177608469841</v>
          </cell>
          <cell r="AC2591">
            <v>629.6793920455716</v>
          </cell>
          <cell r="AD2591">
            <v>16.369153821873667</v>
          </cell>
          <cell r="AE2591">
            <v>16.545302429060456</v>
          </cell>
          <cell r="AF2591">
            <v>15.126932521651161</v>
          </cell>
          <cell r="AG2591">
            <v>14.844014339165351</v>
          </cell>
          <cell r="AH2591">
            <v>14.532905551997676</v>
          </cell>
        </row>
        <row r="2592">
          <cell r="B2592">
            <v>10886</v>
          </cell>
          <cell r="C2592" t="str">
            <v>NE</v>
          </cell>
          <cell r="D2592" t="str">
            <v>Municipal</v>
          </cell>
          <cell r="E2592">
            <v>8.4629439209247623E-3</v>
          </cell>
          <cell r="F2592">
            <v>0</v>
          </cell>
          <cell r="G2592">
            <v>0</v>
          </cell>
          <cell r="H2592">
            <v>651.71673227670317</v>
          </cell>
          <cell r="I2592">
            <v>11.608880937499999</v>
          </cell>
          <cell r="J2592">
            <v>0</v>
          </cell>
          <cell r="K2592">
            <v>0</v>
          </cell>
          <cell r="L2592">
            <v>0</v>
          </cell>
          <cell r="M2592">
            <v>0</v>
          </cell>
          <cell r="N2592">
            <v>5.469772260155663E-3</v>
          </cell>
          <cell r="O2592">
            <v>10091.252990068944</v>
          </cell>
          <cell r="P2592">
            <v>27428.238816931669</v>
          </cell>
          <cell r="Q2592">
            <v>43465.97183106756</v>
          </cell>
          <cell r="R2592">
            <v>55642.342206041627</v>
          </cell>
          <cell r="S2592">
            <v>117026.02581819012</v>
          </cell>
          <cell r="T2592">
            <v>1666.0935735699634</v>
          </cell>
          <cell r="U2592">
            <v>1687.2497729676811</v>
          </cell>
          <cell r="V2592">
            <v>1667.3917443362473</v>
          </cell>
          <cell r="W2592">
            <v>1694.5061465709121</v>
          </cell>
          <cell r="X2592">
            <v>1799.6829369043398</v>
          </cell>
          <cell r="Y2592">
            <v>562.85527297532406</v>
          </cell>
          <cell r="Z2592">
            <v>629.11728670144169</v>
          </cell>
          <cell r="AA2592">
            <v>659.61708379222637</v>
          </cell>
          <cell r="AB2592">
            <v>637.06177608469841</v>
          </cell>
          <cell r="AC2592">
            <v>629.6793920455716</v>
          </cell>
          <cell r="AD2592">
            <v>16.369153821873667</v>
          </cell>
          <cell r="AE2592">
            <v>16.545302429060456</v>
          </cell>
          <cell r="AF2592">
            <v>15.126932521651161</v>
          </cell>
          <cell r="AG2592">
            <v>14.844014339165351</v>
          </cell>
          <cell r="AH2592">
            <v>14.532905551997676</v>
          </cell>
        </row>
        <row r="2593">
          <cell r="B2593">
            <v>11346</v>
          </cell>
          <cell r="C2593" t="str">
            <v>NE</v>
          </cell>
          <cell r="D2593" t="str">
            <v>Municipal</v>
          </cell>
          <cell r="E2593">
            <v>8.4629439209247623E-3</v>
          </cell>
          <cell r="F2593">
            <v>0</v>
          </cell>
          <cell r="G2593">
            <v>0</v>
          </cell>
          <cell r="H2593">
            <v>651.71673227670317</v>
          </cell>
          <cell r="I2593">
            <v>11.608880937499999</v>
          </cell>
          <cell r="J2593">
            <v>0</v>
          </cell>
          <cell r="K2593">
            <v>0</v>
          </cell>
          <cell r="L2593">
            <v>0</v>
          </cell>
          <cell r="M2593">
            <v>0</v>
          </cell>
          <cell r="N2593">
            <v>5.469772260155663E-3</v>
          </cell>
          <cell r="O2593">
            <v>10091.252990068944</v>
          </cell>
          <cell r="P2593">
            <v>27428.238816931669</v>
          </cell>
          <cell r="Q2593">
            <v>43465.97183106756</v>
          </cell>
          <cell r="R2593">
            <v>55642.342206041627</v>
          </cell>
          <cell r="S2593">
            <v>117026.02581819012</v>
          </cell>
          <cell r="T2593">
            <v>1666.0935735699634</v>
          </cell>
          <cell r="U2593">
            <v>1687.2497729676811</v>
          </cell>
          <cell r="V2593">
            <v>1667.3917443362473</v>
          </cell>
          <cell r="W2593">
            <v>1694.5061465709121</v>
          </cell>
          <cell r="X2593">
            <v>1799.6829369043398</v>
          </cell>
          <cell r="Y2593">
            <v>562.85527297532406</v>
          </cell>
          <cell r="Z2593">
            <v>629.11728670144169</v>
          </cell>
          <cell r="AA2593">
            <v>659.61708379222637</v>
          </cell>
          <cell r="AB2593">
            <v>637.06177608469841</v>
          </cell>
          <cell r="AC2593">
            <v>629.6793920455716</v>
          </cell>
          <cell r="AD2593">
            <v>16.369153821873667</v>
          </cell>
          <cell r="AE2593">
            <v>16.545302429060456</v>
          </cell>
          <cell r="AF2593">
            <v>15.126932521651161</v>
          </cell>
          <cell r="AG2593">
            <v>14.844014339165351</v>
          </cell>
          <cell r="AH2593">
            <v>14.532905551997676</v>
          </cell>
        </row>
        <row r="2594">
          <cell r="B2594">
            <v>12952</v>
          </cell>
          <cell r="C2594" t="str">
            <v>NE</v>
          </cell>
          <cell r="D2594" t="str">
            <v>Municipal</v>
          </cell>
          <cell r="E2594">
            <v>8.4629439209247623E-3</v>
          </cell>
          <cell r="F2594">
            <v>0</v>
          </cell>
          <cell r="G2594">
            <v>0</v>
          </cell>
          <cell r="H2594">
            <v>651.71673227670317</v>
          </cell>
          <cell r="I2594">
            <v>11.608880937499999</v>
          </cell>
          <cell r="J2594">
            <v>0</v>
          </cell>
          <cell r="K2594">
            <v>0</v>
          </cell>
          <cell r="L2594">
            <v>0</v>
          </cell>
          <cell r="M2594">
            <v>0</v>
          </cell>
          <cell r="N2594">
            <v>5.469772260155663E-3</v>
          </cell>
          <cell r="O2594">
            <v>10091.252990068944</v>
          </cell>
          <cell r="P2594">
            <v>27428.238816931669</v>
          </cell>
          <cell r="Q2594">
            <v>43465.97183106756</v>
          </cell>
          <cell r="R2594">
            <v>55642.342206041627</v>
          </cell>
          <cell r="S2594">
            <v>117026.02581819012</v>
          </cell>
          <cell r="T2594">
            <v>1666.0935735699634</v>
          </cell>
          <cell r="U2594">
            <v>1687.2497729676811</v>
          </cell>
          <cell r="V2594">
            <v>1667.3917443362473</v>
          </cell>
          <cell r="W2594">
            <v>1694.5061465709121</v>
          </cell>
          <cell r="X2594">
            <v>1799.6829369043398</v>
          </cell>
          <cell r="Y2594">
            <v>562.85527297532406</v>
          </cell>
          <cell r="Z2594">
            <v>629.11728670144169</v>
          </cell>
          <cell r="AA2594">
            <v>659.61708379222637</v>
          </cell>
          <cell r="AB2594">
            <v>637.06177608469841</v>
          </cell>
          <cell r="AC2594">
            <v>629.6793920455716</v>
          </cell>
          <cell r="AD2594">
            <v>16.369153821873667</v>
          </cell>
          <cell r="AE2594">
            <v>16.545302429060456</v>
          </cell>
          <cell r="AF2594">
            <v>15.126932521651161</v>
          </cell>
          <cell r="AG2594">
            <v>14.844014339165351</v>
          </cell>
          <cell r="AH2594">
            <v>14.532905551997676</v>
          </cell>
        </row>
        <row r="2595">
          <cell r="B2595">
            <v>13090</v>
          </cell>
          <cell r="C2595" t="str">
            <v>NE</v>
          </cell>
          <cell r="D2595" t="str">
            <v>Municipal</v>
          </cell>
          <cell r="E2595">
            <v>8.4629439209247623E-3</v>
          </cell>
          <cell r="F2595">
            <v>0</v>
          </cell>
          <cell r="G2595">
            <v>0</v>
          </cell>
          <cell r="H2595">
            <v>651.71673227670317</v>
          </cell>
          <cell r="I2595">
            <v>11.608880937499999</v>
          </cell>
          <cell r="J2595">
            <v>0</v>
          </cell>
          <cell r="K2595">
            <v>0</v>
          </cell>
          <cell r="L2595">
            <v>0</v>
          </cell>
          <cell r="M2595">
            <v>0</v>
          </cell>
          <cell r="N2595">
            <v>5.469772260155663E-3</v>
          </cell>
          <cell r="O2595">
            <v>10091.252990068944</v>
          </cell>
          <cell r="P2595">
            <v>27428.238816931669</v>
          </cell>
          <cell r="Q2595">
            <v>43465.97183106756</v>
          </cell>
          <cell r="R2595">
            <v>55642.342206041627</v>
          </cell>
          <cell r="S2595">
            <v>117026.02581819012</v>
          </cell>
          <cell r="T2595">
            <v>1666.0935735699634</v>
          </cell>
          <cell r="U2595">
            <v>1687.2497729676811</v>
          </cell>
          <cell r="V2595">
            <v>1667.3917443362473</v>
          </cell>
          <cell r="W2595">
            <v>1694.5061465709121</v>
          </cell>
          <cell r="X2595">
            <v>1799.6829369043398</v>
          </cell>
          <cell r="Y2595">
            <v>562.85527297532406</v>
          </cell>
          <cell r="Z2595">
            <v>629.11728670144169</v>
          </cell>
          <cell r="AA2595">
            <v>659.61708379222637</v>
          </cell>
          <cell r="AB2595">
            <v>637.06177608469841</v>
          </cell>
          <cell r="AC2595">
            <v>629.6793920455716</v>
          </cell>
          <cell r="AD2595">
            <v>16.369153821873667</v>
          </cell>
          <cell r="AE2595">
            <v>16.545302429060456</v>
          </cell>
          <cell r="AF2595">
            <v>15.126932521651161</v>
          </cell>
          <cell r="AG2595">
            <v>14.844014339165351</v>
          </cell>
          <cell r="AH2595">
            <v>14.532905551997676</v>
          </cell>
        </row>
        <row r="2596">
          <cell r="B2596">
            <v>14277</v>
          </cell>
          <cell r="C2596" t="str">
            <v>NE</v>
          </cell>
          <cell r="D2596" t="str">
            <v>Municipal</v>
          </cell>
          <cell r="E2596">
            <v>8.4629439209247623E-3</v>
          </cell>
          <cell r="F2596">
            <v>0</v>
          </cell>
          <cell r="G2596">
            <v>0</v>
          </cell>
          <cell r="H2596">
            <v>651.71673227670317</v>
          </cell>
          <cell r="I2596">
            <v>11.608880937499999</v>
          </cell>
          <cell r="J2596">
            <v>0</v>
          </cell>
          <cell r="K2596">
            <v>0</v>
          </cell>
          <cell r="L2596">
            <v>0</v>
          </cell>
          <cell r="M2596">
            <v>0</v>
          </cell>
          <cell r="N2596">
            <v>5.469772260155663E-3</v>
          </cell>
          <cell r="O2596">
            <v>10091.252990068944</v>
          </cell>
          <cell r="P2596">
            <v>27428.238816931669</v>
          </cell>
          <cell r="Q2596">
            <v>43465.97183106756</v>
          </cell>
          <cell r="R2596">
            <v>55642.342206041627</v>
          </cell>
          <cell r="S2596">
            <v>117026.02581819012</v>
          </cell>
          <cell r="T2596">
            <v>1666.0935735699634</v>
          </cell>
          <cell r="U2596">
            <v>1687.2497729676811</v>
          </cell>
          <cell r="V2596">
            <v>1667.3917443362473</v>
          </cell>
          <cell r="W2596">
            <v>1694.5061465709121</v>
          </cell>
          <cell r="X2596">
            <v>1799.6829369043398</v>
          </cell>
          <cell r="Y2596">
            <v>562.85527297532406</v>
          </cell>
          <cell r="Z2596">
            <v>629.11728670144169</v>
          </cell>
          <cell r="AA2596">
            <v>659.61708379222637</v>
          </cell>
          <cell r="AB2596">
            <v>637.06177608469841</v>
          </cell>
          <cell r="AC2596">
            <v>629.6793920455716</v>
          </cell>
          <cell r="AD2596">
            <v>16.369153821873667</v>
          </cell>
          <cell r="AE2596">
            <v>16.545302429060456</v>
          </cell>
          <cell r="AF2596">
            <v>15.126932521651161</v>
          </cell>
          <cell r="AG2596">
            <v>14.844014339165351</v>
          </cell>
          <cell r="AH2596">
            <v>14.532905551997676</v>
          </cell>
        </row>
        <row r="2597">
          <cell r="B2597">
            <v>15346</v>
          </cell>
          <cell r="C2597" t="str">
            <v>NE</v>
          </cell>
          <cell r="D2597" t="str">
            <v>Municipal</v>
          </cell>
          <cell r="E2597">
            <v>8.4629439209247623E-3</v>
          </cell>
          <cell r="F2597">
            <v>0</v>
          </cell>
          <cell r="G2597">
            <v>0</v>
          </cell>
          <cell r="H2597">
            <v>651.71673227670317</v>
          </cell>
          <cell r="I2597">
            <v>11.608880937499999</v>
          </cell>
          <cell r="J2597">
            <v>0</v>
          </cell>
          <cell r="K2597">
            <v>0</v>
          </cell>
          <cell r="L2597">
            <v>0</v>
          </cell>
          <cell r="M2597">
            <v>0</v>
          </cell>
          <cell r="N2597">
            <v>5.469772260155663E-3</v>
          </cell>
          <cell r="O2597">
            <v>10091.252990068944</v>
          </cell>
          <cell r="P2597">
            <v>27428.238816931669</v>
          </cell>
          <cell r="Q2597">
            <v>43465.97183106756</v>
          </cell>
          <cell r="R2597">
            <v>55642.342206041627</v>
          </cell>
          <cell r="S2597">
            <v>117026.02581819012</v>
          </cell>
          <cell r="T2597">
            <v>1666.0935735699634</v>
          </cell>
          <cell r="U2597">
            <v>1687.2497729676811</v>
          </cell>
          <cell r="V2597">
            <v>1667.3917443362473</v>
          </cell>
          <cell r="W2597">
            <v>1694.5061465709121</v>
          </cell>
          <cell r="X2597">
            <v>1799.6829369043398</v>
          </cell>
          <cell r="Y2597">
            <v>562.85527297532406</v>
          </cell>
          <cell r="Z2597">
            <v>629.11728670144169</v>
          </cell>
          <cell r="AA2597">
            <v>659.61708379222637</v>
          </cell>
          <cell r="AB2597">
            <v>637.06177608469841</v>
          </cell>
          <cell r="AC2597">
            <v>629.6793920455716</v>
          </cell>
          <cell r="AD2597">
            <v>16.369153821873667</v>
          </cell>
          <cell r="AE2597">
            <v>16.545302429060456</v>
          </cell>
          <cell r="AF2597">
            <v>15.126932521651161</v>
          </cell>
          <cell r="AG2597">
            <v>14.844014339165351</v>
          </cell>
          <cell r="AH2597">
            <v>14.532905551997676</v>
          </cell>
        </row>
        <row r="2598">
          <cell r="B2598">
            <v>15352</v>
          </cell>
          <cell r="C2598" t="str">
            <v>NE</v>
          </cell>
          <cell r="D2598" t="str">
            <v>Municipal</v>
          </cell>
          <cell r="E2598">
            <v>8.4629439209247623E-3</v>
          </cell>
          <cell r="F2598">
            <v>0</v>
          </cell>
          <cell r="G2598">
            <v>0</v>
          </cell>
          <cell r="H2598">
            <v>651.71673227670317</v>
          </cell>
          <cell r="I2598">
            <v>11.608880937499999</v>
          </cell>
          <cell r="J2598">
            <v>0</v>
          </cell>
          <cell r="K2598">
            <v>0</v>
          </cell>
          <cell r="L2598">
            <v>0</v>
          </cell>
          <cell r="M2598">
            <v>0</v>
          </cell>
          <cell r="N2598">
            <v>5.469772260155663E-3</v>
          </cell>
          <cell r="O2598">
            <v>10091.252990068944</v>
          </cell>
          <cell r="P2598">
            <v>27428.238816931669</v>
          </cell>
          <cell r="Q2598">
            <v>43465.97183106756</v>
          </cell>
          <cell r="R2598">
            <v>55642.342206041627</v>
          </cell>
          <cell r="S2598">
            <v>117026.02581819012</v>
          </cell>
          <cell r="T2598">
            <v>1666.0935735699634</v>
          </cell>
          <cell r="U2598">
            <v>1687.2497729676811</v>
          </cell>
          <cell r="V2598">
            <v>1667.3917443362473</v>
          </cell>
          <cell r="W2598">
            <v>1694.5061465709121</v>
          </cell>
          <cell r="X2598">
            <v>1799.6829369043398</v>
          </cell>
          <cell r="Y2598">
            <v>562.85527297532406</v>
          </cell>
          <cell r="Z2598">
            <v>629.11728670144169</v>
          </cell>
          <cell r="AA2598">
            <v>659.61708379222637</v>
          </cell>
          <cell r="AB2598">
            <v>637.06177608469841</v>
          </cell>
          <cell r="AC2598">
            <v>629.6793920455716</v>
          </cell>
          <cell r="AD2598">
            <v>16.369153821873667</v>
          </cell>
          <cell r="AE2598">
            <v>16.545302429060456</v>
          </cell>
          <cell r="AF2598">
            <v>15.126932521651161</v>
          </cell>
          <cell r="AG2598">
            <v>14.844014339165351</v>
          </cell>
          <cell r="AH2598">
            <v>14.532905551997676</v>
          </cell>
        </row>
        <row r="2599">
          <cell r="B2599">
            <v>16022</v>
          </cell>
          <cell r="C2599" t="str">
            <v>NE</v>
          </cell>
          <cell r="D2599" t="str">
            <v>Municipal</v>
          </cell>
          <cell r="E2599">
            <v>8.4629439209247623E-3</v>
          </cell>
          <cell r="F2599">
            <v>0</v>
          </cell>
          <cell r="G2599">
            <v>0</v>
          </cell>
          <cell r="H2599">
            <v>651.71673227670317</v>
          </cell>
          <cell r="I2599">
            <v>11.608880937499999</v>
          </cell>
          <cell r="J2599">
            <v>0</v>
          </cell>
          <cell r="K2599">
            <v>0</v>
          </cell>
          <cell r="L2599">
            <v>0</v>
          </cell>
          <cell r="M2599">
            <v>0</v>
          </cell>
          <cell r="N2599">
            <v>5.469772260155663E-3</v>
          </cell>
          <cell r="O2599">
            <v>10091.252990068944</v>
          </cell>
          <cell r="P2599">
            <v>27428.238816931669</v>
          </cell>
          <cell r="Q2599">
            <v>43465.97183106756</v>
          </cell>
          <cell r="R2599">
            <v>55642.342206041627</v>
          </cell>
          <cell r="S2599">
            <v>117026.02581819012</v>
          </cell>
          <cell r="T2599">
            <v>1666.0935735699634</v>
          </cell>
          <cell r="U2599">
            <v>1687.2497729676811</v>
          </cell>
          <cell r="V2599">
            <v>1667.3917443362473</v>
          </cell>
          <cell r="W2599">
            <v>1694.5061465709121</v>
          </cell>
          <cell r="X2599">
            <v>1799.6829369043398</v>
          </cell>
          <cell r="Y2599">
            <v>562.85527297532406</v>
          </cell>
          <cell r="Z2599">
            <v>629.11728670144169</v>
          </cell>
          <cell r="AA2599">
            <v>659.61708379222637</v>
          </cell>
          <cell r="AB2599">
            <v>637.06177608469841</v>
          </cell>
          <cell r="AC2599">
            <v>629.6793920455716</v>
          </cell>
          <cell r="AD2599">
            <v>16.369153821873667</v>
          </cell>
          <cell r="AE2599">
            <v>16.545302429060456</v>
          </cell>
          <cell r="AF2599">
            <v>15.126932521651161</v>
          </cell>
          <cell r="AG2599">
            <v>14.844014339165351</v>
          </cell>
          <cell r="AH2599">
            <v>14.532905551997676</v>
          </cell>
        </row>
        <row r="2600">
          <cell r="B2600">
            <v>16845</v>
          </cell>
          <cell r="C2600" t="str">
            <v>NE</v>
          </cell>
          <cell r="D2600" t="str">
            <v>Municipal</v>
          </cell>
          <cell r="E2600">
            <v>8.4629439209247623E-3</v>
          </cell>
          <cell r="F2600">
            <v>0</v>
          </cell>
          <cell r="G2600">
            <v>0</v>
          </cell>
          <cell r="H2600">
            <v>651.71673227670317</v>
          </cell>
          <cell r="I2600">
            <v>11.608880937499999</v>
          </cell>
          <cell r="J2600">
            <v>0</v>
          </cell>
          <cell r="K2600">
            <v>0</v>
          </cell>
          <cell r="L2600">
            <v>0</v>
          </cell>
          <cell r="M2600">
            <v>0</v>
          </cell>
          <cell r="N2600">
            <v>5.469772260155663E-3</v>
          </cell>
          <cell r="O2600">
            <v>10091.252990068944</v>
          </cell>
          <cell r="P2600">
            <v>27428.238816931669</v>
          </cell>
          <cell r="Q2600">
            <v>43465.97183106756</v>
          </cell>
          <cell r="R2600">
            <v>55642.342206041627</v>
          </cell>
          <cell r="S2600">
            <v>117026.02581819012</v>
          </cell>
          <cell r="T2600">
            <v>1666.0935735699634</v>
          </cell>
          <cell r="U2600">
            <v>1687.2497729676811</v>
          </cell>
          <cell r="V2600">
            <v>1667.3917443362473</v>
          </cell>
          <cell r="W2600">
            <v>1694.5061465709121</v>
          </cell>
          <cell r="X2600">
            <v>1799.6829369043398</v>
          </cell>
          <cell r="Y2600">
            <v>562.85527297532406</v>
          </cell>
          <cell r="Z2600">
            <v>629.11728670144169</v>
          </cell>
          <cell r="AA2600">
            <v>659.61708379222637</v>
          </cell>
          <cell r="AB2600">
            <v>637.06177608469841</v>
          </cell>
          <cell r="AC2600">
            <v>629.6793920455716</v>
          </cell>
          <cell r="AD2600">
            <v>16.369153821873667</v>
          </cell>
          <cell r="AE2600">
            <v>16.545302429060456</v>
          </cell>
          <cell r="AF2600">
            <v>15.126932521651161</v>
          </cell>
          <cell r="AG2600">
            <v>14.844014339165351</v>
          </cell>
          <cell r="AH2600">
            <v>14.532905551997676</v>
          </cell>
        </row>
        <row r="2601">
          <cell r="B2601">
            <v>17727</v>
          </cell>
          <cell r="C2601" t="str">
            <v>NE</v>
          </cell>
          <cell r="D2601" t="str">
            <v>Municipal</v>
          </cell>
          <cell r="E2601">
            <v>8.4629439209247623E-3</v>
          </cell>
          <cell r="F2601">
            <v>0</v>
          </cell>
          <cell r="G2601">
            <v>0</v>
          </cell>
          <cell r="H2601">
            <v>651.71673227670317</v>
          </cell>
          <cell r="I2601">
            <v>11.608880937499999</v>
          </cell>
          <cell r="J2601">
            <v>0</v>
          </cell>
          <cell r="K2601">
            <v>0</v>
          </cell>
          <cell r="L2601">
            <v>0</v>
          </cell>
          <cell r="M2601">
            <v>0</v>
          </cell>
          <cell r="N2601">
            <v>5.469772260155663E-3</v>
          </cell>
          <cell r="O2601">
            <v>10091.252990068944</v>
          </cell>
          <cell r="P2601">
            <v>27428.238816931669</v>
          </cell>
          <cell r="Q2601">
            <v>43465.97183106756</v>
          </cell>
          <cell r="R2601">
            <v>55642.342206041627</v>
          </cell>
          <cell r="S2601">
            <v>117026.02581819012</v>
          </cell>
          <cell r="T2601">
            <v>1666.0935735699634</v>
          </cell>
          <cell r="U2601">
            <v>1687.2497729676811</v>
          </cell>
          <cell r="V2601">
            <v>1667.3917443362473</v>
          </cell>
          <cell r="W2601">
            <v>1694.5061465709121</v>
          </cell>
          <cell r="X2601">
            <v>1799.6829369043398</v>
          </cell>
          <cell r="Y2601">
            <v>562.85527297532406</v>
          </cell>
          <cell r="Z2601">
            <v>629.11728670144169</v>
          </cell>
          <cell r="AA2601">
            <v>659.61708379222637</v>
          </cell>
          <cell r="AB2601">
            <v>637.06177608469841</v>
          </cell>
          <cell r="AC2601">
            <v>629.6793920455716</v>
          </cell>
          <cell r="AD2601">
            <v>16.369153821873667</v>
          </cell>
          <cell r="AE2601">
            <v>16.545302429060456</v>
          </cell>
          <cell r="AF2601">
            <v>15.126932521651161</v>
          </cell>
          <cell r="AG2601">
            <v>14.844014339165351</v>
          </cell>
          <cell r="AH2601">
            <v>14.532905551997676</v>
          </cell>
        </row>
        <row r="2602">
          <cell r="B2602">
            <v>18428</v>
          </cell>
          <cell r="C2602" t="str">
            <v>NE</v>
          </cell>
          <cell r="D2602" t="str">
            <v>Municipal</v>
          </cell>
          <cell r="E2602">
            <v>8.4629439209247623E-3</v>
          </cell>
          <cell r="F2602">
            <v>0</v>
          </cell>
          <cell r="G2602">
            <v>0</v>
          </cell>
          <cell r="H2602">
            <v>651.71673227670317</v>
          </cell>
          <cell r="I2602">
            <v>11.608880937499999</v>
          </cell>
          <cell r="J2602">
            <v>0</v>
          </cell>
          <cell r="K2602">
            <v>0</v>
          </cell>
          <cell r="L2602">
            <v>0</v>
          </cell>
          <cell r="M2602">
            <v>0</v>
          </cell>
          <cell r="N2602">
            <v>5.469772260155663E-3</v>
          </cell>
          <cell r="O2602">
            <v>10091.252990068944</v>
          </cell>
          <cell r="P2602">
            <v>27428.238816931669</v>
          </cell>
          <cell r="Q2602">
            <v>43465.97183106756</v>
          </cell>
          <cell r="R2602">
            <v>55642.342206041627</v>
          </cell>
          <cell r="S2602">
            <v>117026.02581819012</v>
          </cell>
          <cell r="T2602">
            <v>1666.0935735699634</v>
          </cell>
          <cell r="U2602">
            <v>1687.2497729676811</v>
          </cell>
          <cell r="V2602">
            <v>1667.3917443362473</v>
          </cell>
          <cell r="W2602">
            <v>1694.5061465709121</v>
          </cell>
          <cell r="X2602">
            <v>1799.6829369043398</v>
          </cell>
          <cell r="Y2602">
            <v>562.85527297532406</v>
          </cell>
          <cell r="Z2602">
            <v>629.11728670144169</v>
          </cell>
          <cell r="AA2602">
            <v>659.61708379222637</v>
          </cell>
          <cell r="AB2602">
            <v>637.06177608469841</v>
          </cell>
          <cell r="AC2602">
            <v>629.6793920455716</v>
          </cell>
          <cell r="AD2602">
            <v>16.369153821873667</v>
          </cell>
          <cell r="AE2602">
            <v>16.545302429060456</v>
          </cell>
          <cell r="AF2602">
            <v>15.126932521651161</v>
          </cell>
          <cell r="AG2602">
            <v>14.844014339165351</v>
          </cell>
          <cell r="AH2602">
            <v>14.532905551997676</v>
          </cell>
        </row>
        <row r="2603">
          <cell r="B2603">
            <v>20063</v>
          </cell>
          <cell r="C2603" t="str">
            <v>NE</v>
          </cell>
          <cell r="D2603" t="str">
            <v>Municipal</v>
          </cell>
          <cell r="E2603">
            <v>8.4629439209247623E-3</v>
          </cell>
          <cell r="F2603">
            <v>0</v>
          </cell>
          <cell r="G2603">
            <v>0</v>
          </cell>
          <cell r="H2603">
            <v>651.71673227670317</v>
          </cell>
          <cell r="I2603">
            <v>11.608880937499999</v>
          </cell>
          <cell r="J2603">
            <v>0</v>
          </cell>
          <cell r="K2603">
            <v>0</v>
          </cell>
          <cell r="L2603">
            <v>0</v>
          </cell>
          <cell r="M2603">
            <v>0</v>
          </cell>
          <cell r="N2603">
            <v>5.469772260155663E-3</v>
          </cell>
          <cell r="O2603">
            <v>10091.252990068944</v>
          </cell>
          <cell r="P2603">
            <v>27428.238816931669</v>
          </cell>
          <cell r="Q2603">
            <v>43465.97183106756</v>
          </cell>
          <cell r="R2603">
            <v>55642.342206041627</v>
          </cell>
          <cell r="S2603">
            <v>117026.02581819012</v>
          </cell>
          <cell r="T2603">
            <v>1666.0935735699634</v>
          </cell>
          <cell r="U2603">
            <v>1687.2497729676811</v>
          </cell>
          <cell r="V2603">
            <v>1667.3917443362473</v>
          </cell>
          <cell r="W2603">
            <v>1694.5061465709121</v>
          </cell>
          <cell r="X2603">
            <v>1799.6829369043398</v>
          </cell>
          <cell r="Y2603">
            <v>562.85527297532406</v>
          </cell>
          <cell r="Z2603">
            <v>629.11728670144169</v>
          </cell>
          <cell r="AA2603">
            <v>659.61708379222637</v>
          </cell>
          <cell r="AB2603">
            <v>637.06177608469841</v>
          </cell>
          <cell r="AC2603">
            <v>629.6793920455716</v>
          </cell>
          <cell r="AD2603">
            <v>16.369153821873667</v>
          </cell>
          <cell r="AE2603">
            <v>16.545302429060456</v>
          </cell>
          <cell r="AF2603">
            <v>15.126932521651161</v>
          </cell>
          <cell r="AG2603">
            <v>14.844014339165351</v>
          </cell>
          <cell r="AH2603">
            <v>14.532905551997676</v>
          </cell>
        </row>
        <row r="2604">
          <cell r="B2604">
            <v>20212</v>
          </cell>
          <cell r="C2604" t="str">
            <v>NE</v>
          </cell>
          <cell r="D2604" t="str">
            <v>Municipal</v>
          </cell>
          <cell r="E2604">
            <v>8.4629439209247623E-3</v>
          </cell>
          <cell r="F2604">
            <v>0</v>
          </cell>
          <cell r="G2604">
            <v>0</v>
          </cell>
          <cell r="H2604">
            <v>651.71673227670317</v>
          </cell>
          <cell r="I2604">
            <v>11.608880937499999</v>
          </cell>
          <cell r="J2604">
            <v>0</v>
          </cell>
          <cell r="K2604">
            <v>0</v>
          </cell>
          <cell r="L2604">
            <v>0</v>
          </cell>
          <cell r="M2604">
            <v>0</v>
          </cell>
          <cell r="N2604">
            <v>5.469772260155663E-3</v>
          </cell>
          <cell r="O2604">
            <v>10091.252990068944</v>
          </cell>
          <cell r="P2604">
            <v>27428.238816931669</v>
          </cell>
          <cell r="Q2604">
            <v>43465.97183106756</v>
          </cell>
          <cell r="R2604">
            <v>55642.342206041627</v>
          </cell>
          <cell r="S2604">
            <v>117026.02581819012</v>
          </cell>
          <cell r="T2604">
            <v>1666.0935735699634</v>
          </cell>
          <cell r="U2604">
            <v>1687.2497729676811</v>
          </cell>
          <cell r="V2604">
            <v>1667.3917443362473</v>
          </cell>
          <cell r="W2604">
            <v>1694.5061465709121</v>
          </cell>
          <cell r="X2604">
            <v>1799.6829369043398</v>
          </cell>
          <cell r="Y2604">
            <v>562.85527297532406</v>
          </cell>
          <cell r="Z2604">
            <v>629.11728670144169</v>
          </cell>
          <cell r="AA2604">
            <v>659.61708379222637</v>
          </cell>
          <cell r="AB2604">
            <v>637.06177608469841</v>
          </cell>
          <cell r="AC2604">
            <v>629.6793920455716</v>
          </cell>
          <cell r="AD2604">
            <v>16.369153821873667</v>
          </cell>
          <cell r="AE2604">
            <v>16.545302429060456</v>
          </cell>
          <cell r="AF2604">
            <v>15.126932521651161</v>
          </cell>
          <cell r="AG2604">
            <v>14.844014339165351</v>
          </cell>
          <cell r="AH2604">
            <v>14.532905551997676</v>
          </cell>
        </row>
        <row r="2605">
          <cell r="B2605">
            <v>20641</v>
          </cell>
          <cell r="C2605" t="str">
            <v>NE</v>
          </cell>
          <cell r="D2605" t="str">
            <v>Municipal</v>
          </cell>
          <cell r="E2605">
            <v>8.4629439209247623E-3</v>
          </cell>
          <cell r="F2605">
            <v>0</v>
          </cell>
          <cell r="G2605">
            <v>0</v>
          </cell>
          <cell r="H2605">
            <v>651.71673227670317</v>
          </cell>
          <cell r="I2605">
            <v>11.608880937499999</v>
          </cell>
          <cell r="J2605">
            <v>0</v>
          </cell>
          <cell r="K2605">
            <v>0</v>
          </cell>
          <cell r="L2605">
            <v>0</v>
          </cell>
          <cell r="M2605">
            <v>0</v>
          </cell>
          <cell r="N2605">
            <v>5.469772260155663E-3</v>
          </cell>
          <cell r="O2605">
            <v>10091.252990068944</v>
          </cell>
          <cell r="P2605">
            <v>27428.238816931669</v>
          </cell>
          <cell r="Q2605">
            <v>43465.97183106756</v>
          </cell>
          <cell r="R2605">
            <v>55642.342206041627</v>
          </cell>
          <cell r="S2605">
            <v>117026.02581819012</v>
          </cell>
          <cell r="T2605">
            <v>1666.0935735699634</v>
          </cell>
          <cell r="U2605">
            <v>1687.2497729676811</v>
          </cell>
          <cell r="V2605">
            <v>1667.3917443362473</v>
          </cell>
          <cell r="W2605">
            <v>1694.5061465709121</v>
          </cell>
          <cell r="X2605">
            <v>1799.6829369043398</v>
          </cell>
          <cell r="Y2605">
            <v>562.85527297532406</v>
          </cell>
          <cell r="Z2605">
            <v>629.11728670144169</v>
          </cell>
          <cell r="AA2605">
            <v>659.61708379222637</v>
          </cell>
          <cell r="AB2605">
            <v>637.06177608469841</v>
          </cell>
          <cell r="AC2605">
            <v>629.6793920455716</v>
          </cell>
          <cell r="AD2605">
            <v>16.369153821873667</v>
          </cell>
          <cell r="AE2605">
            <v>16.545302429060456</v>
          </cell>
          <cell r="AF2605">
            <v>15.126932521651161</v>
          </cell>
          <cell r="AG2605">
            <v>14.844014339165351</v>
          </cell>
          <cell r="AH2605">
            <v>14.532905551997676</v>
          </cell>
        </row>
        <row r="2606">
          <cell r="B2606">
            <v>20950</v>
          </cell>
          <cell r="C2606" t="str">
            <v>NE</v>
          </cell>
          <cell r="D2606" t="str">
            <v>Municipal</v>
          </cell>
          <cell r="E2606">
            <v>8.4629439209247623E-3</v>
          </cell>
          <cell r="F2606">
            <v>0</v>
          </cell>
          <cell r="G2606">
            <v>0</v>
          </cell>
          <cell r="H2606">
            <v>651.71673227670317</v>
          </cell>
          <cell r="I2606">
            <v>11.608880937499999</v>
          </cell>
          <cell r="J2606">
            <v>0</v>
          </cell>
          <cell r="K2606">
            <v>0</v>
          </cell>
          <cell r="L2606">
            <v>0</v>
          </cell>
          <cell r="M2606">
            <v>0</v>
          </cell>
          <cell r="N2606">
            <v>5.469772260155663E-3</v>
          </cell>
          <cell r="O2606">
            <v>10091.252990068944</v>
          </cell>
          <cell r="P2606">
            <v>27428.238816931669</v>
          </cell>
          <cell r="Q2606">
            <v>43465.97183106756</v>
          </cell>
          <cell r="R2606">
            <v>55642.342206041627</v>
          </cell>
          <cell r="S2606">
            <v>117026.02581819012</v>
          </cell>
          <cell r="T2606">
            <v>1666.0935735699634</v>
          </cell>
          <cell r="U2606">
            <v>1687.2497729676811</v>
          </cell>
          <cell r="V2606">
            <v>1667.3917443362473</v>
          </cell>
          <cell r="W2606">
            <v>1694.5061465709121</v>
          </cell>
          <cell r="X2606">
            <v>1799.6829369043398</v>
          </cell>
          <cell r="Y2606">
            <v>562.85527297532406</v>
          </cell>
          <cell r="Z2606">
            <v>629.11728670144169</v>
          </cell>
          <cell r="AA2606">
            <v>659.61708379222637</v>
          </cell>
          <cell r="AB2606">
            <v>637.06177608469841</v>
          </cell>
          <cell r="AC2606">
            <v>629.6793920455716</v>
          </cell>
          <cell r="AD2606">
            <v>16.369153821873667</v>
          </cell>
          <cell r="AE2606">
            <v>16.545302429060456</v>
          </cell>
          <cell r="AF2606">
            <v>15.126932521651161</v>
          </cell>
          <cell r="AG2606">
            <v>14.844014339165351</v>
          </cell>
          <cell r="AH2606">
            <v>14.532905551997676</v>
          </cell>
        </row>
        <row r="2607">
          <cell r="B2607">
            <v>2599</v>
          </cell>
          <cell r="C2607" t="str">
            <v>NE</v>
          </cell>
          <cell r="D2607" t="str">
            <v>Political Subdivision</v>
          </cell>
          <cell r="E2607">
            <v>8.4629439209247623E-3</v>
          </cell>
          <cell r="F2607">
            <v>0</v>
          </cell>
          <cell r="G2607">
            <v>0</v>
          </cell>
          <cell r="H2607">
            <v>6314.3835128969122</v>
          </cell>
          <cell r="I2607">
            <v>11.608880937499999</v>
          </cell>
          <cell r="J2607">
            <v>0</v>
          </cell>
          <cell r="K2607">
            <v>0</v>
          </cell>
          <cell r="L2607">
            <v>0</v>
          </cell>
          <cell r="M2607">
            <v>0</v>
          </cell>
          <cell r="N2607">
            <v>3.425177157540233E-2</v>
          </cell>
          <cell r="O2607">
            <v>10091.252990068944</v>
          </cell>
          <cell r="P2607">
            <v>27428.238816931669</v>
          </cell>
          <cell r="Q2607">
            <v>43465.97183106756</v>
          </cell>
          <cell r="R2607">
            <v>55642.342206041627</v>
          </cell>
          <cell r="S2607">
            <v>117026.02581819012</v>
          </cell>
          <cell r="T2607">
            <v>1666.0935735699634</v>
          </cell>
          <cell r="U2607">
            <v>1687.2497729676811</v>
          </cell>
          <cell r="V2607">
            <v>1667.3917443362473</v>
          </cell>
          <cell r="W2607">
            <v>1694.5061465709121</v>
          </cell>
          <cell r="X2607">
            <v>1799.6829369043398</v>
          </cell>
          <cell r="Y2607">
            <v>562.85527297532406</v>
          </cell>
          <cell r="Z2607">
            <v>629.11728670144169</v>
          </cell>
          <cell r="AA2607">
            <v>659.61708379222637</v>
          </cell>
          <cell r="AB2607">
            <v>637.06177608469841</v>
          </cell>
          <cell r="AC2607">
            <v>629.6793920455716</v>
          </cell>
          <cell r="AD2607">
            <v>16.369153821873667</v>
          </cell>
          <cell r="AE2607">
            <v>16.545302429060456</v>
          </cell>
          <cell r="AF2607">
            <v>15.126932521651161</v>
          </cell>
          <cell r="AG2607">
            <v>14.844014339165351</v>
          </cell>
          <cell r="AH2607">
            <v>14.532905551997676</v>
          </cell>
        </row>
        <row r="2608">
          <cell r="B2608">
            <v>2643</v>
          </cell>
          <cell r="C2608" t="str">
            <v>NE</v>
          </cell>
          <cell r="D2608" t="str">
            <v>Political Subdivision</v>
          </cell>
          <cell r="E2608">
            <v>8.4629439209247623E-3</v>
          </cell>
          <cell r="F2608">
            <v>0</v>
          </cell>
          <cell r="G2608">
            <v>0</v>
          </cell>
          <cell r="H2608">
            <v>6314.3835128969122</v>
          </cell>
          <cell r="I2608">
            <v>11.608880937499999</v>
          </cell>
          <cell r="J2608">
            <v>0</v>
          </cell>
          <cell r="K2608">
            <v>0</v>
          </cell>
          <cell r="L2608">
            <v>0</v>
          </cell>
          <cell r="M2608">
            <v>0</v>
          </cell>
          <cell r="N2608">
            <v>3.425177157540233E-2</v>
          </cell>
          <cell r="O2608">
            <v>10091.252990068944</v>
          </cell>
          <cell r="P2608">
            <v>27428.238816931669</v>
          </cell>
          <cell r="Q2608">
            <v>43465.97183106756</v>
          </cell>
          <cell r="R2608">
            <v>55642.342206041627</v>
          </cell>
          <cell r="S2608">
            <v>117026.02581819012</v>
          </cell>
          <cell r="T2608">
            <v>1666.0935735699634</v>
          </cell>
          <cell r="U2608">
            <v>1687.2497729676811</v>
          </cell>
          <cell r="V2608">
            <v>1667.3917443362473</v>
          </cell>
          <cell r="W2608">
            <v>1694.5061465709121</v>
          </cell>
          <cell r="X2608">
            <v>1799.6829369043398</v>
          </cell>
          <cell r="Y2608">
            <v>562.85527297532406</v>
          </cell>
          <cell r="Z2608">
            <v>629.11728670144169</v>
          </cell>
          <cell r="AA2608">
            <v>659.61708379222637</v>
          </cell>
          <cell r="AB2608">
            <v>637.06177608469841</v>
          </cell>
          <cell r="AC2608">
            <v>629.6793920455716</v>
          </cell>
          <cell r="AD2608">
            <v>16.369153821873667</v>
          </cell>
          <cell r="AE2608">
            <v>16.545302429060456</v>
          </cell>
          <cell r="AF2608">
            <v>15.126932521651161</v>
          </cell>
          <cell r="AG2608">
            <v>14.844014339165351</v>
          </cell>
          <cell r="AH2608">
            <v>14.532905551997676</v>
          </cell>
        </row>
        <row r="2609">
          <cell r="B2609">
            <v>3205</v>
          </cell>
          <cell r="C2609" t="str">
            <v>NE</v>
          </cell>
          <cell r="D2609" t="str">
            <v>Political Subdivision</v>
          </cell>
          <cell r="E2609">
            <v>8.4629439209247623E-3</v>
          </cell>
          <cell r="F2609">
            <v>1</v>
          </cell>
          <cell r="G2609">
            <v>18652.742462767888</v>
          </cell>
          <cell r="H2609">
            <v>18652.742462767888</v>
          </cell>
          <cell r="I2609">
            <v>11.608880937499999</v>
          </cell>
          <cell r="J2609">
            <v>8461</v>
          </cell>
          <cell r="K2609">
            <v>102702</v>
          </cell>
          <cell r="L2609">
            <v>5506</v>
          </cell>
          <cell r="M2609">
            <v>7.4915561709582093E-2</v>
          </cell>
          <cell r="N2609">
            <v>7.4915561709582093E-2</v>
          </cell>
          <cell r="O2609">
            <v>10091.252990068944</v>
          </cell>
          <cell r="P2609">
            <v>27428.238816931669</v>
          </cell>
          <cell r="Q2609">
            <v>43465.97183106756</v>
          </cell>
          <cell r="R2609">
            <v>55642.342206041627</v>
          </cell>
          <cell r="S2609">
            <v>117026.02581819012</v>
          </cell>
          <cell r="T2609">
            <v>1666.0935735699634</v>
          </cell>
          <cell r="U2609">
            <v>1687.2497729676811</v>
          </cell>
          <cell r="V2609">
            <v>1667.3917443362473</v>
          </cell>
          <cell r="W2609">
            <v>1694.5061465709121</v>
          </cell>
          <cell r="X2609">
            <v>1799.6829369043398</v>
          </cell>
          <cell r="Y2609">
            <v>562.85527297532406</v>
          </cell>
          <cell r="Z2609">
            <v>629.11728670144169</v>
          </cell>
          <cell r="AA2609">
            <v>659.61708379222637</v>
          </cell>
          <cell r="AB2609">
            <v>637.06177608469841</v>
          </cell>
          <cell r="AC2609">
            <v>629.6793920455716</v>
          </cell>
          <cell r="AD2609">
            <v>16.369153821873667</v>
          </cell>
          <cell r="AE2609">
            <v>16.545302429060456</v>
          </cell>
          <cell r="AF2609">
            <v>15.126932521651161</v>
          </cell>
          <cell r="AG2609">
            <v>14.844014339165351</v>
          </cell>
          <cell r="AH2609">
            <v>14.532905551997676</v>
          </cell>
        </row>
        <row r="2610">
          <cell r="B2610">
            <v>3271</v>
          </cell>
          <cell r="C2610" t="str">
            <v>NE</v>
          </cell>
          <cell r="D2610" t="str">
            <v>Political Subdivision</v>
          </cell>
          <cell r="E2610">
            <v>8.4629439209247623E-3</v>
          </cell>
          <cell r="F2610">
            <v>0</v>
          </cell>
          <cell r="G2610">
            <v>0</v>
          </cell>
          <cell r="H2610">
            <v>6314.3835128969122</v>
          </cell>
          <cell r="I2610">
            <v>11.608880937499999</v>
          </cell>
          <cell r="J2610">
            <v>0</v>
          </cell>
          <cell r="K2610">
            <v>0</v>
          </cell>
          <cell r="L2610">
            <v>0</v>
          </cell>
          <cell r="M2610">
            <v>0</v>
          </cell>
          <cell r="N2610">
            <v>3.425177157540233E-2</v>
          </cell>
          <cell r="O2610">
            <v>10091.252990068944</v>
          </cell>
          <cell r="P2610">
            <v>27428.238816931669</v>
          </cell>
          <cell r="Q2610">
            <v>43465.97183106756</v>
          </cell>
          <cell r="R2610">
            <v>55642.342206041627</v>
          </cell>
          <cell r="S2610">
            <v>117026.02581819012</v>
          </cell>
          <cell r="T2610">
            <v>1666.0935735699634</v>
          </cell>
          <cell r="U2610">
            <v>1687.2497729676811</v>
          </cell>
          <cell r="V2610">
            <v>1667.3917443362473</v>
          </cell>
          <cell r="W2610">
            <v>1694.5061465709121</v>
          </cell>
          <cell r="X2610">
            <v>1799.6829369043398</v>
          </cell>
          <cell r="Y2610">
            <v>562.85527297532406</v>
          </cell>
          <cell r="Z2610">
            <v>629.11728670144169</v>
          </cell>
          <cell r="AA2610">
            <v>659.61708379222637</v>
          </cell>
          <cell r="AB2610">
            <v>637.06177608469841</v>
          </cell>
          <cell r="AC2610">
            <v>629.6793920455716</v>
          </cell>
          <cell r="AD2610">
            <v>16.369153821873667</v>
          </cell>
          <cell r="AE2610">
            <v>16.545302429060456</v>
          </cell>
          <cell r="AF2610">
            <v>15.126932521651161</v>
          </cell>
          <cell r="AG2610">
            <v>14.844014339165351</v>
          </cell>
          <cell r="AH2610">
            <v>14.532905551997676</v>
          </cell>
        </row>
        <row r="2611">
          <cell r="B2611">
            <v>3495</v>
          </cell>
          <cell r="C2611" t="str">
            <v>NE</v>
          </cell>
          <cell r="D2611" t="str">
            <v>Political Subdivision</v>
          </cell>
          <cell r="E2611">
            <v>8.4629439209247623E-3</v>
          </cell>
          <cell r="F2611">
            <v>0</v>
          </cell>
          <cell r="G2611">
            <v>0</v>
          </cell>
          <cell r="H2611">
            <v>6314.3835128969122</v>
          </cell>
          <cell r="I2611">
            <v>11.608880937499999</v>
          </cell>
          <cell r="J2611">
            <v>0</v>
          </cell>
          <cell r="K2611">
            <v>0</v>
          </cell>
          <cell r="L2611">
            <v>0</v>
          </cell>
          <cell r="M2611">
            <v>0</v>
          </cell>
          <cell r="N2611">
            <v>3.425177157540233E-2</v>
          </cell>
          <cell r="O2611">
            <v>10091.252990068944</v>
          </cell>
          <cell r="P2611">
            <v>27428.238816931669</v>
          </cell>
          <cell r="Q2611">
            <v>43465.97183106756</v>
          </cell>
          <cell r="R2611">
            <v>55642.342206041627</v>
          </cell>
          <cell r="S2611">
            <v>117026.02581819012</v>
          </cell>
          <cell r="T2611">
            <v>1666.0935735699634</v>
          </cell>
          <cell r="U2611">
            <v>1687.2497729676811</v>
          </cell>
          <cell r="V2611">
            <v>1667.3917443362473</v>
          </cell>
          <cell r="W2611">
            <v>1694.5061465709121</v>
          </cell>
          <cell r="X2611">
            <v>1799.6829369043398</v>
          </cell>
          <cell r="Y2611">
            <v>562.85527297532406</v>
          </cell>
          <cell r="Z2611">
            <v>629.11728670144169</v>
          </cell>
          <cell r="AA2611">
            <v>659.61708379222637</v>
          </cell>
          <cell r="AB2611">
            <v>637.06177608469841</v>
          </cell>
          <cell r="AC2611">
            <v>629.6793920455716</v>
          </cell>
          <cell r="AD2611">
            <v>16.369153821873667</v>
          </cell>
          <cell r="AE2611">
            <v>16.545302429060456</v>
          </cell>
          <cell r="AF2611">
            <v>15.126932521651161</v>
          </cell>
          <cell r="AG2611">
            <v>14.844014339165351</v>
          </cell>
          <cell r="AH2611">
            <v>14.532905551997676</v>
          </cell>
        </row>
        <row r="2612">
          <cell r="B2612">
            <v>4373</v>
          </cell>
          <cell r="C2612" t="str">
            <v>NE</v>
          </cell>
          <cell r="D2612" t="str">
            <v>Political Subdivision</v>
          </cell>
          <cell r="E2612">
            <v>8.4629439209247623E-3</v>
          </cell>
          <cell r="F2612">
            <v>1</v>
          </cell>
          <cell r="G2612">
            <v>19067.479562144934</v>
          </cell>
          <cell r="H2612">
            <v>19067.479562144934</v>
          </cell>
          <cell r="I2612">
            <v>11.608880937499999</v>
          </cell>
          <cell r="J2612">
            <v>14420</v>
          </cell>
          <cell r="K2612">
            <v>137610</v>
          </cell>
          <cell r="L2612">
            <v>7217</v>
          </cell>
          <cell r="M2612">
            <v>9.7482918939675534E-2</v>
          </cell>
          <cell r="N2612">
            <v>9.7482918939675534E-2</v>
          </cell>
          <cell r="O2612">
            <v>10091.252990068944</v>
          </cell>
          <cell r="P2612">
            <v>27428.238816931669</v>
          </cell>
          <cell r="Q2612">
            <v>43465.97183106756</v>
          </cell>
          <cell r="R2612">
            <v>55642.342206041627</v>
          </cell>
          <cell r="S2612">
            <v>117026.02581819012</v>
          </cell>
          <cell r="T2612">
            <v>1666.0935735699634</v>
          </cell>
          <cell r="U2612">
            <v>1687.2497729676811</v>
          </cell>
          <cell r="V2612">
            <v>1667.3917443362473</v>
          </cell>
          <cell r="W2612">
            <v>1694.5061465709121</v>
          </cell>
          <cell r="X2612">
            <v>1799.6829369043398</v>
          </cell>
          <cell r="Y2612">
            <v>562.85527297532406</v>
          </cell>
          <cell r="Z2612">
            <v>629.11728670144169</v>
          </cell>
          <cell r="AA2612">
            <v>659.61708379222637</v>
          </cell>
          <cell r="AB2612">
            <v>637.06177608469841</v>
          </cell>
          <cell r="AC2612">
            <v>629.6793920455716</v>
          </cell>
          <cell r="AD2612">
            <v>16.369153821873667</v>
          </cell>
          <cell r="AE2612">
            <v>16.545302429060456</v>
          </cell>
          <cell r="AF2612">
            <v>15.126932521651161</v>
          </cell>
          <cell r="AG2612">
            <v>14.844014339165351</v>
          </cell>
          <cell r="AH2612">
            <v>14.532905551997676</v>
          </cell>
        </row>
        <row r="2613">
          <cell r="B2613">
            <v>4632</v>
          </cell>
          <cell r="C2613" t="str">
            <v>NE</v>
          </cell>
          <cell r="D2613" t="str">
            <v>Political Subdivision</v>
          </cell>
          <cell r="E2613">
            <v>8.4629439209247623E-3</v>
          </cell>
          <cell r="F2613">
            <v>0</v>
          </cell>
          <cell r="G2613">
            <v>0</v>
          </cell>
          <cell r="H2613">
            <v>6314.3835128969122</v>
          </cell>
          <cell r="I2613">
            <v>11.608880937499999</v>
          </cell>
          <cell r="J2613">
            <v>0</v>
          </cell>
          <cell r="K2613">
            <v>0</v>
          </cell>
          <cell r="L2613">
            <v>0</v>
          </cell>
          <cell r="M2613">
            <v>0</v>
          </cell>
          <cell r="N2613">
            <v>3.425177157540233E-2</v>
          </cell>
          <cell r="O2613">
            <v>10091.252990068944</v>
          </cell>
          <cell r="P2613">
            <v>27428.238816931669</v>
          </cell>
          <cell r="Q2613">
            <v>43465.97183106756</v>
          </cell>
          <cell r="R2613">
            <v>55642.342206041627</v>
          </cell>
          <cell r="S2613">
            <v>117026.02581819012</v>
          </cell>
          <cell r="T2613">
            <v>1666.0935735699634</v>
          </cell>
          <cell r="U2613">
            <v>1687.2497729676811</v>
          </cell>
          <cell r="V2613">
            <v>1667.3917443362473</v>
          </cell>
          <cell r="W2613">
            <v>1694.5061465709121</v>
          </cell>
          <cell r="X2613">
            <v>1799.6829369043398</v>
          </cell>
          <cell r="Y2613">
            <v>562.85527297532406</v>
          </cell>
          <cell r="Z2613">
            <v>629.11728670144169</v>
          </cell>
          <cell r="AA2613">
            <v>659.61708379222637</v>
          </cell>
          <cell r="AB2613">
            <v>637.06177608469841</v>
          </cell>
          <cell r="AC2613">
            <v>629.6793920455716</v>
          </cell>
          <cell r="AD2613">
            <v>16.369153821873667</v>
          </cell>
          <cell r="AE2613">
            <v>16.545302429060456</v>
          </cell>
          <cell r="AF2613">
            <v>15.126932521651161</v>
          </cell>
          <cell r="AG2613">
            <v>14.844014339165351</v>
          </cell>
          <cell r="AH2613">
            <v>14.532905551997676</v>
          </cell>
        </row>
        <row r="2614">
          <cell r="B2614">
            <v>4671</v>
          </cell>
          <cell r="C2614" t="str">
            <v>NE</v>
          </cell>
          <cell r="D2614" t="str">
            <v>Political Subdivision</v>
          </cell>
          <cell r="E2614">
            <v>8.4629439209247623E-3</v>
          </cell>
          <cell r="F2614">
            <v>0</v>
          </cell>
          <cell r="G2614">
            <v>0</v>
          </cell>
          <cell r="H2614">
            <v>6314.3835128969122</v>
          </cell>
          <cell r="I2614">
            <v>11.608880937499999</v>
          </cell>
          <cell r="J2614">
            <v>0</v>
          </cell>
          <cell r="K2614">
            <v>0</v>
          </cell>
          <cell r="L2614">
            <v>0</v>
          </cell>
          <cell r="M2614">
            <v>0</v>
          </cell>
          <cell r="N2614">
            <v>3.425177157540233E-2</v>
          </cell>
          <cell r="O2614">
            <v>10091.252990068944</v>
          </cell>
          <cell r="P2614">
            <v>27428.238816931669</v>
          </cell>
          <cell r="Q2614">
            <v>43465.97183106756</v>
          </cell>
          <cell r="R2614">
            <v>55642.342206041627</v>
          </cell>
          <cell r="S2614">
            <v>117026.02581819012</v>
          </cell>
          <cell r="T2614">
            <v>1666.0935735699634</v>
          </cell>
          <cell r="U2614">
            <v>1687.2497729676811</v>
          </cell>
          <cell r="V2614">
            <v>1667.3917443362473</v>
          </cell>
          <cell r="W2614">
            <v>1694.5061465709121</v>
          </cell>
          <cell r="X2614">
            <v>1799.6829369043398</v>
          </cell>
          <cell r="Y2614">
            <v>562.85527297532406</v>
          </cell>
          <cell r="Z2614">
            <v>629.11728670144169</v>
          </cell>
          <cell r="AA2614">
            <v>659.61708379222637</v>
          </cell>
          <cell r="AB2614">
            <v>637.06177608469841</v>
          </cell>
          <cell r="AC2614">
            <v>629.6793920455716</v>
          </cell>
          <cell r="AD2614">
            <v>16.369153821873667</v>
          </cell>
          <cell r="AE2614">
            <v>16.545302429060456</v>
          </cell>
          <cell r="AF2614">
            <v>15.126932521651161</v>
          </cell>
          <cell r="AG2614">
            <v>14.844014339165351</v>
          </cell>
          <cell r="AH2614">
            <v>14.532905551997676</v>
          </cell>
        </row>
        <row r="2615">
          <cell r="B2615">
            <v>4911</v>
          </cell>
          <cell r="C2615" t="str">
            <v>NE</v>
          </cell>
          <cell r="D2615" t="str">
            <v>Political Subdivision</v>
          </cell>
          <cell r="E2615">
            <v>8.4629439209247623E-3</v>
          </cell>
          <cell r="F2615">
            <v>1</v>
          </cell>
          <cell r="G2615">
            <v>15728.19216182048</v>
          </cell>
          <cell r="H2615">
            <v>15728.19216182048</v>
          </cell>
          <cell r="I2615">
            <v>11.608880937499999</v>
          </cell>
          <cell r="J2615">
            <v>27631.9</v>
          </cell>
          <cell r="K2615">
            <v>248820</v>
          </cell>
          <cell r="L2615">
            <v>15820</v>
          </cell>
          <cell r="M2615">
            <v>0.10219463886675106</v>
          </cell>
          <cell r="N2615">
            <v>0.10219463886675106</v>
          </cell>
          <cell r="O2615">
            <v>10091.252990068944</v>
          </cell>
          <cell r="P2615">
            <v>27428.238816931669</v>
          </cell>
          <cell r="Q2615">
            <v>43465.97183106756</v>
          </cell>
          <cell r="R2615">
            <v>55642.342206041627</v>
          </cell>
          <cell r="S2615">
            <v>117026.02581819012</v>
          </cell>
          <cell r="T2615">
            <v>1666.0935735699634</v>
          </cell>
          <cell r="U2615">
            <v>1687.2497729676811</v>
          </cell>
          <cell r="V2615">
            <v>1667.3917443362473</v>
          </cell>
          <cell r="W2615">
            <v>1694.5061465709121</v>
          </cell>
          <cell r="X2615">
            <v>1799.6829369043398</v>
          </cell>
          <cell r="Y2615">
            <v>562.85527297532406</v>
          </cell>
          <cell r="Z2615">
            <v>629.11728670144169</v>
          </cell>
          <cell r="AA2615">
            <v>659.61708379222637</v>
          </cell>
          <cell r="AB2615">
            <v>637.06177608469841</v>
          </cell>
          <cell r="AC2615">
            <v>629.6793920455716</v>
          </cell>
          <cell r="AD2615">
            <v>16.369153821873667</v>
          </cell>
          <cell r="AE2615">
            <v>16.545302429060456</v>
          </cell>
          <cell r="AF2615">
            <v>15.126932521651161</v>
          </cell>
          <cell r="AG2615">
            <v>14.844014339165351</v>
          </cell>
          <cell r="AH2615">
            <v>14.532905551997676</v>
          </cell>
        </row>
        <row r="2616">
          <cell r="B2616">
            <v>5780</v>
          </cell>
          <cell r="C2616" t="str">
            <v>NE</v>
          </cell>
          <cell r="D2616" t="str">
            <v>Political Subdivision</v>
          </cell>
          <cell r="E2616">
            <v>8.4629439209247623E-3</v>
          </cell>
          <cell r="F2616">
            <v>1</v>
          </cell>
          <cell r="G2616">
            <v>19082.399472643374</v>
          </cell>
          <cell r="H2616">
            <v>19082.399472643374</v>
          </cell>
          <cell r="I2616">
            <v>11.608880937499999</v>
          </cell>
          <cell r="J2616">
            <v>11242</v>
          </cell>
          <cell r="K2616">
            <v>115792</v>
          </cell>
          <cell r="L2616">
            <v>6068</v>
          </cell>
          <cell r="M2616">
            <v>8.9787616809926432E-2</v>
          </cell>
          <cell r="N2616">
            <v>8.9787616809926432E-2</v>
          </cell>
          <cell r="O2616">
            <v>10091.252990068944</v>
          </cell>
          <cell r="P2616">
            <v>27428.238816931669</v>
          </cell>
          <cell r="Q2616">
            <v>43465.97183106756</v>
          </cell>
          <cell r="R2616">
            <v>55642.342206041627</v>
          </cell>
          <cell r="S2616">
            <v>117026.02581819012</v>
          </cell>
          <cell r="T2616">
            <v>1666.0935735699634</v>
          </cell>
          <cell r="U2616">
            <v>1687.2497729676811</v>
          </cell>
          <cell r="V2616">
            <v>1667.3917443362473</v>
          </cell>
          <cell r="W2616">
            <v>1694.5061465709121</v>
          </cell>
          <cell r="X2616">
            <v>1799.6829369043398</v>
          </cell>
          <cell r="Y2616">
            <v>562.85527297532406</v>
          </cell>
          <cell r="Z2616">
            <v>629.11728670144169</v>
          </cell>
          <cell r="AA2616">
            <v>659.61708379222637</v>
          </cell>
          <cell r="AB2616">
            <v>637.06177608469841</v>
          </cell>
          <cell r="AC2616">
            <v>629.6793920455716</v>
          </cell>
          <cell r="AD2616">
            <v>16.369153821873667</v>
          </cell>
          <cell r="AE2616">
            <v>16.545302429060456</v>
          </cell>
          <cell r="AF2616">
            <v>15.126932521651161</v>
          </cell>
          <cell r="AG2616">
            <v>14.844014339165351</v>
          </cell>
          <cell r="AH2616">
            <v>14.532905551997676</v>
          </cell>
        </row>
        <row r="2617">
          <cell r="B2617">
            <v>8924</v>
          </cell>
          <cell r="C2617" t="str">
            <v>NE</v>
          </cell>
          <cell r="D2617" t="str">
            <v>Political Subdivision</v>
          </cell>
          <cell r="E2617">
            <v>8.4629439209247623E-3</v>
          </cell>
          <cell r="F2617">
            <v>0</v>
          </cell>
          <cell r="G2617">
            <v>0</v>
          </cell>
          <cell r="H2617">
            <v>6314.3835128969122</v>
          </cell>
          <cell r="I2617">
            <v>11.608880937499999</v>
          </cell>
          <cell r="J2617">
            <v>0</v>
          </cell>
          <cell r="K2617">
            <v>0</v>
          </cell>
          <cell r="L2617">
            <v>0</v>
          </cell>
          <cell r="M2617">
            <v>0</v>
          </cell>
          <cell r="N2617">
            <v>3.425177157540233E-2</v>
          </cell>
          <cell r="O2617">
            <v>10091.252990068944</v>
          </cell>
          <cell r="P2617">
            <v>27428.238816931669</v>
          </cell>
          <cell r="Q2617">
            <v>43465.97183106756</v>
          </cell>
          <cell r="R2617">
            <v>55642.342206041627</v>
          </cell>
          <cell r="S2617">
            <v>117026.02581819012</v>
          </cell>
          <cell r="T2617">
            <v>1666.0935735699634</v>
          </cell>
          <cell r="U2617">
            <v>1687.2497729676811</v>
          </cell>
          <cell r="V2617">
            <v>1667.3917443362473</v>
          </cell>
          <cell r="W2617">
            <v>1694.5061465709121</v>
          </cell>
          <cell r="X2617">
            <v>1799.6829369043398</v>
          </cell>
          <cell r="Y2617">
            <v>562.85527297532406</v>
          </cell>
          <cell r="Z2617">
            <v>629.11728670144169</v>
          </cell>
          <cell r="AA2617">
            <v>659.61708379222637</v>
          </cell>
          <cell r="AB2617">
            <v>637.06177608469841</v>
          </cell>
          <cell r="AC2617">
            <v>629.6793920455716</v>
          </cell>
          <cell r="AD2617">
            <v>16.369153821873667</v>
          </cell>
          <cell r="AE2617">
            <v>16.545302429060456</v>
          </cell>
          <cell r="AF2617">
            <v>15.126932521651161</v>
          </cell>
          <cell r="AG2617">
            <v>14.844014339165351</v>
          </cell>
          <cell r="AH2617">
            <v>14.532905551997676</v>
          </cell>
        </row>
        <row r="2618">
          <cell r="B2618">
            <v>10065</v>
          </cell>
          <cell r="C2618" t="str">
            <v>NE</v>
          </cell>
          <cell r="D2618" t="str">
            <v>Political Subdivision</v>
          </cell>
          <cell r="E2618">
            <v>8.4629439209247623E-3</v>
          </cell>
          <cell r="F2618">
            <v>0</v>
          </cell>
          <cell r="G2618">
            <v>0</v>
          </cell>
          <cell r="H2618">
            <v>6314.3835128969122</v>
          </cell>
          <cell r="I2618">
            <v>11.608880937499999</v>
          </cell>
          <cell r="J2618">
            <v>0</v>
          </cell>
          <cell r="K2618">
            <v>0</v>
          </cell>
          <cell r="L2618">
            <v>0</v>
          </cell>
          <cell r="M2618">
            <v>0</v>
          </cell>
          <cell r="N2618">
            <v>3.425177157540233E-2</v>
          </cell>
          <cell r="O2618">
            <v>10091.252990068944</v>
          </cell>
          <cell r="P2618">
            <v>27428.238816931669</v>
          </cell>
          <cell r="Q2618">
            <v>43465.97183106756</v>
          </cell>
          <cell r="R2618">
            <v>55642.342206041627</v>
          </cell>
          <cell r="S2618">
            <v>117026.02581819012</v>
          </cell>
          <cell r="T2618">
            <v>1666.0935735699634</v>
          </cell>
          <cell r="U2618">
            <v>1687.2497729676811</v>
          </cell>
          <cell r="V2618">
            <v>1667.3917443362473</v>
          </cell>
          <cell r="W2618">
            <v>1694.5061465709121</v>
          </cell>
          <cell r="X2618">
            <v>1799.6829369043398</v>
          </cell>
          <cell r="Y2618">
            <v>562.85527297532406</v>
          </cell>
          <cell r="Z2618">
            <v>629.11728670144169</v>
          </cell>
          <cell r="AA2618">
            <v>659.61708379222637</v>
          </cell>
          <cell r="AB2618">
            <v>637.06177608469841</v>
          </cell>
          <cell r="AC2618">
            <v>629.6793920455716</v>
          </cell>
          <cell r="AD2618">
            <v>16.369153821873667</v>
          </cell>
          <cell r="AE2618">
            <v>16.545302429060456</v>
          </cell>
          <cell r="AF2618">
            <v>15.126932521651161</v>
          </cell>
          <cell r="AG2618">
            <v>14.844014339165351</v>
          </cell>
          <cell r="AH2618">
            <v>14.532905551997676</v>
          </cell>
        </row>
        <row r="2619">
          <cell r="B2619">
            <v>11251</v>
          </cell>
          <cell r="C2619" t="str">
            <v>NE</v>
          </cell>
          <cell r="D2619" t="str">
            <v>Political Subdivision</v>
          </cell>
          <cell r="E2619">
            <v>8.4629439209247623E-3</v>
          </cell>
          <cell r="F2619">
            <v>1</v>
          </cell>
          <cell r="G2619">
            <v>15907.286464336023</v>
          </cell>
          <cell r="H2619">
            <v>15907.286464336023</v>
          </cell>
          <cell r="I2619">
            <v>11.608880937499999</v>
          </cell>
          <cell r="J2619">
            <v>24526.5</v>
          </cell>
          <cell r="K2619">
            <v>248440</v>
          </cell>
          <cell r="L2619">
            <v>15618</v>
          </cell>
          <cell r="M2619">
            <v>8.9964619104079449E-2</v>
          </cell>
          <cell r="N2619">
            <v>8.9964619104079449E-2</v>
          </cell>
          <cell r="O2619">
            <v>10091.252990068944</v>
          </cell>
          <cell r="P2619">
            <v>27428.238816931669</v>
          </cell>
          <cell r="Q2619">
            <v>43465.97183106756</v>
          </cell>
          <cell r="R2619">
            <v>55642.342206041627</v>
          </cell>
          <cell r="S2619">
            <v>117026.02581819012</v>
          </cell>
          <cell r="T2619">
            <v>1666.0935735699634</v>
          </cell>
          <cell r="U2619">
            <v>1687.2497729676811</v>
          </cell>
          <cell r="V2619">
            <v>1667.3917443362473</v>
          </cell>
          <cell r="W2619">
            <v>1694.5061465709121</v>
          </cell>
          <cell r="X2619">
            <v>1799.6829369043398</v>
          </cell>
          <cell r="Y2619">
            <v>562.85527297532406</v>
          </cell>
          <cell r="Z2619">
            <v>629.11728670144169</v>
          </cell>
          <cell r="AA2619">
            <v>659.61708379222637</v>
          </cell>
          <cell r="AB2619">
            <v>637.06177608469841</v>
          </cell>
          <cell r="AC2619">
            <v>629.6793920455716</v>
          </cell>
          <cell r="AD2619">
            <v>16.369153821873667</v>
          </cell>
          <cell r="AE2619">
            <v>16.545302429060456</v>
          </cell>
          <cell r="AF2619">
            <v>15.126932521651161</v>
          </cell>
          <cell r="AG2619">
            <v>14.844014339165351</v>
          </cell>
          <cell r="AH2619">
            <v>14.532905551997676</v>
          </cell>
        </row>
        <row r="2620">
          <cell r="B2620">
            <v>11250</v>
          </cell>
          <cell r="C2620" t="str">
            <v>NE</v>
          </cell>
          <cell r="D2620" t="str">
            <v>Political Subdivision</v>
          </cell>
          <cell r="E2620">
            <v>8.4629439209247623E-3</v>
          </cell>
          <cell r="F2620">
            <v>0</v>
          </cell>
          <cell r="G2620">
            <v>0</v>
          </cell>
          <cell r="H2620">
            <v>6314.3835128969122</v>
          </cell>
          <cell r="I2620">
            <v>11.608880937499999</v>
          </cell>
          <cell r="J2620">
            <v>0</v>
          </cell>
          <cell r="K2620">
            <v>0</v>
          </cell>
          <cell r="L2620">
            <v>0</v>
          </cell>
          <cell r="M2620">
            <v>0</v>
          </cell>
          <cell r="N2620">
            <v>3.425177157540233E-2</v>
          </cell>
          <cell r="O2620">
            <v>10091.252990068944</v>
          </cell>
          <cell r="P2620">
            <v>27428.238816931669</v>
          </cell>
          <cell r="Q2620">
            <v>43465.97183106756</v>
          </cell>
          <cell r="R2620">
            <v>55642.342206041627</v>
          </cell>
          <cell r="S2620">
            <v>117026.02581819012</v>
          </cell>
          <cell r="T2620">
            <v>1666.0935735699634</v>
          </cell>
          <cell r="U2620">
            <v>1687.2497729676811</v>
          </cell>
          <cell r="V2620">
            <v>1667.3917443362473</v>
          </cell>
          <cell r="W2620">
            <v>1694.5061465709121</v>
          </cell>
          <cell r="X2620">
            <v>1799.6829369043398</v>
          </cell>
          <cell r="Y2620">
            <v>562.85527297532406</v>
          </cell>
          <cell r="Z2620">
            <v>629.11728670144169</v>
          </cell>
          <cell r="AA2620">
            <v>659.61708379222637</v>
          </cell>
          <cell r="AB2620">
            <v>637.06177608469841</v>
          </cell>
          <cell r="AC2620">
            <v>629.6793920455716</v>
          </cell>
          <cell r="AD2620">
            <v>16.369153821873667</v>
          </cell>
          <cell r="AE2620">
            <v>16.545302429060456</v>
          </cell>
          <cell r="AF2620">
            <v>15.126932521651161</v>
          </cell>
          <cell r="AG2620">
            <v>14.844014339165351</v>
          </cell>
          <cell r="AH2620">
            <v>14.532905551997676</v>
          </cell>
        </row>
        <row r="2621">
          <cell r="B2621">
            <v>10550</v>
          </cell>
          <cell r="C2621" t="str">
            <v>NE</v>
          </cell>
          <cell r="D2621" t="str">
            <v>Political Subdivision</v>
          </cell>
          <cell r="E2621">
            <v>8.4629439209247623E-3</v>
          </cell>
          <cell r="F2621">
            <v>0</v>
          </cell>
          <cell r="G2621">
            <v>0</v>
          </cell>
          <cell r="H2621">
            <v>6314.3835128969122</v>
          </cell>
          <cell r="I2621">
            <v>11.608880937499999</v>
          </cell>
          <cell r="J2621">
            <v>0</v>
          </cell>
          <cell r="K2621">
            <v>0</v>
          </cell>
          <cell r="L2621">
            <v>0</v>
          </cell>
          <cell r="M2621">
            <v>0</v>
          </cell>
          <cell r="N2621">
            <v>3.425177157540233E-2</v>
          </cell>
          <cell r="O2621">
            <v>10091.252990068944</v>
          </cell>
          <cell r="P2621">
            <v>27428.238816931669</v>
          </cell>
          <cell r="Q2621">
            <v>43465.97183106756</v>
          </cell>
          <cell r="R2621">
            <v>55642.342206041627</v>
          </cell>
          <cell r="S2621">
            <v>117026.02581819012</v>
          </cell>
          <cell r="T2621">
            <v>1666.0935735699634</v>
          </cell>
          <cell r="U2621">
            <v>1687.2497729676811</v>
          </cell>
          <cell r="V2621">
            <v>1667.3917443362473</v>
          </cell>
          <cell r="W2621">
            <v>1694.5061465709121</v>
          </cell>
          <cell r="X2621">
            <v>1799.6829369043398</v>
          </cell>
          <cell r="Y2621">
            <v>562.85527297532406</v>
          </cell>
          <cell r="Z2621">
            <v>629.11728670144169</v>
          </cell>
          <cell r="AA2621">
            <v>659.61708379222637</v>
          </cell>
          <cell r="AB2621">
            <v>637.06177608469841</v>
          </cell>
          <cell r="AC2621">
            <v>629.6793920455716</v>
          </cell>
          <cell r="AD2621">
            <v>16.369153821873667</v>
          </cell>
          <cell r="AE2621">
            <v>16.545302429060456</v>
          </cell>
          <cell r="AF2621">
            <v>15.126932521651161</v>
          </cell>
          <cell r="AG2621">
            <v>14.844014339165351</v>
          </cell>
          <cell r="AH2621">
            <v>14.532905551997676</v>
          </cell>
        </row>
        <row r="2622">
          <cell r="B2622">
            <v>21352</v>
          </cell>
          <cell r="C2622" t="str">
            <v>NE</v>
          </cell>
          <cell r="D2622" t="str">
            <v>Political Subdivision</v>
          </cell>
          <cell r="E2622">
            <v>8.4629439209247623E-3</v>
          </cell>
          <cell r="F2622">
            <v>0</v>
          </cell>
          <cell r="G2622">
            <v>0</v>
          </cell>
          <cell r="H2622">
            <v>6314.3835128969122</v>
          </cell>
          <cell r="I2622">
            <v>11.608880937499999</v>
          </cell>
          <cell r="J2622">
            <v>0</v>
          </cell>
          <cell r="K2622">
            <v>0</v>
          </cell>
          <cell r="L2622">
            <v>0</v>
          </cell>
          <cell r="M2622">
            <v>0</v>
          </cell>
          <cell r="N2622">
            <v>3.425177157540233E-2</v>
          </cell>
          <cell r="O2622">
            <v>10091.252990068944</v>
          </cell>
          <cell r="P2622">
            <v>27428.238816931669</v>
          </cell>
          <cell r="Q2622">
            <v>43465.97183106756</v>
          </cell>
          <cell r="R2622">
            <v>55642.342206041627</v>
          </cell>
          <cell r="S2622">
            <v>117026.02581819012</v>
          </cell>
          <cell r="T2622">
            <v>1666.0935735699634</v>
          </cell>
          <cell r="U2622">
            <v>1687.2497729676811</v>
          </cell>
          <cell r="V2622">
            <v>1667.3917443362473</v>
          </cell>
          <cell r="W2622">
            <v>1694.5061465709121</v>
          </cell>
          <cell r="X2622">
            <v>1799.6829369043398</v>
          </cell>
          <cell r="Y2622">
            <v>562.85527297532406</v>
          </cell>
          <cell r="Z2622">
            <v>629.11728670144169</v>
          </cell>
          <cell r="AA2622">
            <v>659.61708379222637</v>
          </cell>
          <cell r="AB2622">
            <v>637.06177608469841</v>
          </cell>
          <cell r="AC2622">
            <v>629.6793920455716</v>
          </cell>
          <cell r="AD2622">
            <v>16.369153821873667</v>
          </cell>
          <cell r="AE2622">
            <v>16.545302429060456</v>
          </cell>
          <cell r="AF2622">
            <v>15.126932521651161</v>
          </cell>
          <cell r="AG2622">
            <v>14.844014339165351</v>
          </cell>
          <cell r="AH2622">
            <v>14.532905551997676</v>
          </cell>
        </row>
        <row r="2623">
          <cell r="B2623">
            <v>13337</v>
          </cell>
          <cell r="C2623" t="str">
            <v>NE</v>
          </cell>
          <cell r="D2623" t="str">
            <v>Political Subdivision</v>
          </cell>
          <cell r="E2623">
            <v>0.24308010217025858</v>
          </cell>
          <cell r="F2623">
            <v>1</v>
          </cell>
          <cell r="G2623">
            <v>11752.889657633912</v>
          </cell>
          <cell r="H2623">
            <v>11752.889657633912</v>
          </cell>
          <cell r="I2623">
            <v>11.608880937499999</v>
          </cell>
          <cell r="J2623">
            <v>88529</v>
          </cell>
          <cell r="K2623">
            <v>856151</v>
          </cell>
          <cell r="L2623">
            <v>72846</v>
          </cell>
          <cell r="M2623">
            <v>9.1550524978330342E-2</v>
          </cell>
          <cell r="N2623">
            <v>9.1550524978330342E-2</v>
          </cell>
          <cell r="O2623">
            <v>10091.252990068944</v>
          </cell>
          <cell r="P2623">
            <v>27428.238816931669</v>
          </cell>
          <cell r="Q2623">
            <v>43465.97183106756</v>
          </cell>
          <cell r="R2623">
            <v>55642.342206041627</v>
          </cell>
          <cell r="S2623">
            <v>117026.02581819012</v>
          </cell>
          <cell r="T2623">
            <v>1666.0935735699634</v>
          </cell>
          <cell r="U2623">
            <v>1687.2497729676811</v>
          </cell>
          <cell r="V2623">
            <v>1667.3917443362473</v>
          </cell>
          <cell r="W2623">
            <v>1694.5061465709121</v>
          </cell>
          <cell r="X2623">
            <v>1799.6829369043398</v>
          </cell>
          <cell r="Y2623">
            <v>562.85527297532406</v>
          </cell>
          <cell r="Z2623">
            <v>629.11728670144169</v>
          </cell>
          <cell r="AA2623">
            <v>659.61708379222637</v>
          </cell>
          <cell r="AB2623">
            <v>637.06177608469841</v>
          </cell>
          <cell r="AC2623">
            <v>629.6793920455716</v>
          </cell>
          <cell r="AD2623">
            <v>16.369153821873667</v>
          </cell>
          <cell r="AE2623">
            <v>16.545302429060456</v>
          </cell>
          <cell r="AF2623">
            <v>15.126932521651161</v>
          </cell>
          <cell r="AG2623">
            <v>14.844014339165351</v>
          </cell>
          <cell r="AH2623">
            <v>14.532905551997676</v>
          </cell>
        </row>
        <row r="2624">
          <cell r="B2624">
            <v>13664</v>
          </cell>
          <cell r="C2624" t="str">
            <v>NE</v>
          </cell>
          <cell r="D2624" t="str">
            <v>Political Subdivision</v>
          </cell>
          <cell r="E2624">
            <v>8.4629439209247623E-3</v>
          </cell>
          <cell r="F2624">
            <v>1</v>
          </cell>
          <cell r="G2624">
            <v>19386.302541544475</v>
          </cell>
          <cell r="H2624">
            <v>19386.302541544475</v>
          </cell>
          <cell r="I2624">
            <v>11.608880937499999</v>
          </cell>
          <cell r="J2624">
            <v>28669.200000000001</v>
          </cell>
          <cell r="K2624">
            <v>317315</v>
          </cell>
          <cell r="L2624">
            <v>16368</v>
          </cell>
          <cell r="M2624">
            <v>8.316351272955895E-2</v>
          </cell>
          <cell r="N2624">
            <v>8.316351272955895E-2</v>
          </cell>
          <cell r="O2624">
            <v>10091.252990068944</v>
          </cell>
          <cell r="P2624">
            <v>27428.238816931669</v>
          </cell>
          <cell r="Q2624">
            <v>43465.97183106756</v>
          </cell>
          <cell r="R2624">
            <v>55642.342206041627</v>
          </cell>
          <cell r="S2624">
            <v>117026.02581819012</v>
          </cell>
          <cell r="T2624">
            <v>1666.0935735699634</v>
          </cell>
          <cell r="U2624">
            <v>1687.2497729676811</v>
          </cell>
          <cell r="V2624">
            <v>1667.3917443362473</v>
          </cell>
          <cell r="W2624">
            <v>1694.5061465709121</v>
          </cell>
          <cell r="X2624">
            <v>1799.6829369043398</v>
          </cell>
          <cell r="Y2624">
            <v>562.85527297532406</v>
          </cell>
          <cell r="Z2624">
            <v>629.11728670144169</v>
          </cell>
          <cell r="AA2624">
            <v>659.61708379222637</v>
          </cell>
          <cell r="AB2624">
            <v>637.06177608469841</v>
          </cell>
          <cell r="AC2624">
            <v>629.6793920455716</v>
          </cell>
          <cell r="AD2624">
            <v>16.369153821873667</v>
          </cell>
          <cell r="AE2624">
            <v>16.545302429060456</v>
          </cell>
          <cell r="AF2624">
            <v>15.126932521651161</v>
          </cell>
          <cell r="AG2624">
            <v>14.844014339165351</v>
          </cell>
          <cell r="AH2624">
            <v>14.532905551997676</v>
          </cell>
        </row>
        <row r="2625">
          <cell r="B2625">
            <v>13698</v>
          </cell>
          <cell r="C2625" t="str">
            <v>NE</v>
          </cell>
          <cell r="D2625" t="str">
            <v>Political Subdivision</v>
          </cell>
          <cell r="E2625">
            <v>8.4629439209247623E-3</v>
          </cell>
          <cell r="F2625">
            <v>0</v>
          </cell>
          <cell r="G2625">
            <v>0</v>
          </cell>
          <cell r="H2625">
            <v>6314.3835128969122</v>
          </cell>
          <cell r="I2625">
            <v>11.608880937499999</v>
          </cell>
          <cell r="J2625">
            <v>0</v>
          </cell>
          <cell r="K2625">
            <v>0</v>
          </cell>
          <cell r="L2625">
            <v>0</v>
          </cell>
          <cell r="M2625">
            <v>0</v>
          </cell>
          <cell r="N2625">
            <v>3.425177157540233E-2</v>
          </cell>
          <cell r="O2625">
            <v>10091.252990068944</v>
          </cell>
          <cell r="P2625">
            <v>27428.238816931669</v>
          </cell>
          <cell r="Q2625">
            <v>43465.97183106756</v>
          </cell>
          <cell r="R2625">
            <v>55642.342206041627</v>
          </cell>
          <cell r="S2625">
            <v>117026.02581819012</v>
          </cell>
          <cell r="T2625">
            <v>1666.0935735699634</v>
          </cell>
          <cell r="U2625">
            <v>1687.2497729676811</v>
          </cell>
          <cell r="V2625">
            <v>1667.3917443362473</v>
          </cell>
          <cell r="W2625">
            <v>1694.5061465709121</v>
          </cell>
          <cell r="X2625">
            <v>1799.6829369043398</v>
          </cell>
          <cell r="Y2625">
            <v>562.85527297532406</v>
          </cell>
          <cell r="Z2625">
            <v>629.11728670144169</v>
          </cell>
          <cell r="AA2625">
            <v>659.61708379222637</v>
          </cell>
          <cell r="AB2625">
            <v>637.06177608469841</v>
          </cell>
          <cell r="AC2625">
            <v>629.6793920455716</v>
          </cell>
          <cell r="AD2625">
            <v>16.369153821873667</v>
          </cell>
          <cell r="AE2625">
            <v>16.545302429060456</v>
          </cell>
          <cell r="AF2625">
            <v>15.126932521651161</v>
          </cell>
          <cell r="AG2625">
            <v>14.844014339165351</v>
          </cell>
          <cell r="AH2625">
            <v>14.532905551997676</v>
          </cell>
        </row>
        <row r="2626">
          <cell r="B2626">
            <v>13739</v>
          </cell>
          <cell r="C2626" t="str">
            <v>NE</v>
          </cell>
          <cell r="D2626" t="str">
            <v>Political Subdivision</v>
          </cell>
          <cell r="E2626">
            <v>8.4629439209247623E-3</v>
          </cell>
          <cell r="F2626">
            <v>1</v>
          </cell>
          <cell r="G2626">
            <v>17993.475682087781</v>
          </cell>
          <cell r="H2626">
            <v>17993.475682087781</v>
          </cell>
          <cell r="I2626">
            <v>11.608880937499999</v>
          </cell>
          <cell r="J2626">
            <v>11952</v>
          </cell>
          <cell r="K2626">
            <v>121348</v>
          </cell>
          <cell r="L2626">
            <v>6744</v>
          </cell>
          <cell r="M2626">
            <v>9.0751528525315622E-2</v>
          </cell>
          <cell r="N2626">
            <v>9.0751528525315622E-2</v>
          </cell>
          <cell r="O2626">
            <v>10091.252990068944</v>
          </cell>
          <cell r="P2626">
            <v>27428.238816931669</v>
          </cell>
          <cell r="Q2626">
            <v>43465.97183106756</v>
          </cell>
          <cell r="R2626">
            <v>55642.342206041627</v>
          </cell>
          <cell r="S2626">
            <v>117026.02581819012</v>
          </cell>
          <cell r="T2626">
            <v>1666.0935735699634</v>
          </cell>
          <cell r="U2626">
            <v>1687.2497729676811</v>
          </cell>
          <cell r="V2626">
            <v>1667.3917443362473</v>
          </cell>
          <cell r="W2626">
            <v>1694.5061465709121</v>
          </cell>
          <cell r="X2626">
            <v>1799.6829369043398</v>
          </cell>
          <cell r="Y2626">
            <v>562.85527297532406</v>
          </cell>
          <cell r="Z2626">
            <v>629.11728670144169</v>
          </cell>
          <cell r="AA2626">
            <v>659.61708379222637</v>
          </cell>
          <cell r="AB2626">
            <v>637.06177608469841</v>
          </cell>
          <cell r="AC2626">
            <v>629.6793920455716</v>
          </cell>
          <cell r="AD2626">
            <v>16.369153821873667</v>
          </cell>
          <cell r="AE2626">
            <v>16.545302429060456</v>
          </cell>
          <cell r="AF2626">
            <v>15.126932521651161</v>
          </cell>
          <cell r="AG2626">
            <v>14.844014339165351</v>
          </cell>
          <cell r="AH2626">
            <v>14.532905551997676</v>
          </cell>
        </row>
        <row r="2627">
          <cell r="B2627">
            <v>13805</v>
          </cell>
          <cell r="C2627" t="str">
            <v>NE</v>
          </cell>
          <cell r="D2627" t="str">
            <v>Political Subdivision</v>
          </cell>
          <cell r="E2627">
            <v>8.4629439209247623E-3</v>
          </cell>
          <cell r="F2627">
            <v>0</v>
          </cell>
          <cell r="G2627">
            <v>0</v>
          </cell>
          <cell r="H2627">
            <v>6314.3835128969122</v>
          </cell>
          <cell r="I2627">
            <v>11.608880937499999</v>
          </cell>
          <cell r="J2627">
            <v>0</v>
          </cell>
          <cell r="K2627">
            <v>0</v>
          </cell>
          <cell r="L2627">
            <v>0</v>
          </cell>
          <cell r="M2627">
            <v>0</v>
          </cell>
          <cell r="N2627">
            <v>3.425177157540233E-2</v>
          </cell>
          <cell r="O2627">
            <v>10091.252990068944</v>
          </cell>
          <cell r="P2627">
            <v>27428.238816931669</v>
          </cell>
          <cell r="Q2627">
            <v>43465.97183106756</v>
          </cell>
          <cell r="R2627">
            <v>55642.342206041627</v>
          </cell>
          <cell r="S2627">
            <v>117026.02581819012</v>
          </cell>
          <cell r="T2627">
            <v>1666.0935735699634</v>
          </cell>
          <cell r="U2627">
            <v>1687.2497729676811</v>
          </cell>
          <cell r="V2627">
            <v>1667.3917443362473</v>
          </cell>
          <cell r="W2627">
            <v>1694.5061465709121</v>
          </cell>
          <cell r="X2627">
            <v>1799.6829369043398</v>
          </cell>
          <cell r="Y2627">
            <v>562.85527297532406</v>
          </cell>
          <cell r="Z2627">
            <v>629.11728670144169</v>
          </cell>
          <cell r="AA2627">
            <v>659.61708379222637</v>
          </cell>
          <cell r="AB2627">
            <v>637.06177608469841</v>
          </cell>
          <cell r="AC2627">
            <v>629.6793920455716</v>
          </cell>
          <cell r="AD2627">
            <v>16.369153821873667</v>
          </cell>
          <cell r="AE2627">
            <v>16.545302429060456</v>
          </cell>
          <cell r="AF2627">
            <v>15.126932521651161</v>
          </cell>
          <cell r="AG2627">
            <v>14.844014339165351</v>
          </cell>
          <cell r="AH2627">
            <v>14.532905551997676</v>
          </cell>
        </row>
        <row r="2628">
          <cell r="B2628">
            <v>14127</v>
          </cell>
          <cell r="C2628" t="str">
            <v>NE</v>
          </cell>
          <cell r="D2628" t="str">
            <v>Political Subdivision</v>
          </cell>
          <cell r="E2628">
            <v>0.22642547711040861</v>
          </cell>
          <cell r="F2628">
            <v>1</v>
          </cell>
          <cell r="G2628">
            <v>11142.590366367487</v>
          </cell>
          <cell r="H2628">
            <v>11142.590366367487</v>
          </cell>
          <cell r="I2628">
            <v>11.608880937499999</v>
          </cell>
          <cell r="J2628">
            <v>435196</v>
          </cell>
          <cell r="K2628">
            <v>3818744</v>
          </cell>
          <cell r="L2628">
            <v>342716</v>
          </cell>
          <cell r="M2628">
            <v>0.10146095394912176</v>
          </cell>
          <cell r="N2628">
            <v>0.10146095394912176</v>
          </cell>
          <cell r="O2628">
            <v>10091.252990068944</v>
          </cell>
          <cell r="P2628">
            <v>27428.238816931669</v>
          </cell>
          <cell r="Q2628">
            <v>43465.97183106756</v>
          </cell>
          <cell r="R2628">
            <v>55642.342206041627</v>
          </cell>
          <cell r="S2628">
            <v>117026.02581819012</v>
          </cell>
          <cell r="T2628">
            <v>1666.0935735699634</v>
          </cell>
          <cell r="U2628">
            <v>1687.2497729676811</v>
          </cell>
          <cell r="V2628">
            <v>1667.3917443362473</v>
          </cell>
          <cell r="W2628">
            <v>1694.5061465709121</v>
          </cell>
          <cell r="X2628">
            <v>1799.6829369043398</v>
          </cell>
          <cell r="Y2628">
            <v>562.85527297532406</v>
          </cell>
          <cell r="Z2628">
            <v>629.11728670144169</v>
          </cell>
          <cell r="AA2628">
            <v>659.61708379222637</v>
          </cell>
          <cell r="AB2628">
            <v>637.06177608469841</v>
          </cell>
          <cell r="AC2628">
            <v>629.6793920455716</v>
          </cell>
          <cell r="AD2628">
            <v>16.369153821873667</v>
          </cell>
          <cell r="AE2628">
            <v>16.545302429060456</v>
          </cell>
          <cell r="AF2628">
            <v>15.126932521651161</v>
          </cell>
          <cell r="AG2628">
            <v>14.844014339165351</v>
          </cell>
          <cell r="AH2628">
            <v>14.532905551997676</v>
          </cell>
        </row>
        <row r="2629">
          <cell r="B2629">
            <v>21111</v>
          </cell>
          <cell r="C2629" t="str">
            <v>NE</v>
          </cell>
          <cell r="D2629" t="str">
            <v>Political Subdivision</v>
          </cell>
          <cell r="E2629">
            <v>8.4629439209247623E-3</v>
          </cell>
          <cell r="F2629">
            <v>1</v>
          </cell>
          <cell r="G2629">
            <v>20938.179736691472</v>
          </cell>
          <cell r="H2629">
            <v>20938.179736691472</v>
          </cell>
          <cell r="I2629">
            <v>11.608880937499999</v>
          </cell>
          <cell r="J2629">
            <v>7777</v>
          </cell>
          <cell r="K2629">
            <v>73158</v>
          </cell>
          <cell r="L2629">
            <v>3494</v>
          </cell>
          <cell r="M2629">
            <v>9.9650931409449417E-2</v>
          </cell>
          <cell r="N2629">
            <v>9.9650931409449417E-2</v>
          </cell>
          <cell r="O2629">
            <v>10091.252990068944</v>
          </cell>
          <cell r="P2629">
            <v>27428.238816931669</v>
          </cell>
          <cell r="Q2629">
            <v>43465.97183106756</v>
          </cell>
          <cell r="R2629">
            <v>55642.342206041627</v>
          </cell>
          <cell r="S2629">
            <v>117026.02581819012</v>
          </cell>
          <cell r="T2629">
            <v>1666.0935735699634</v>
          </cell>
          <cell r="U2629">
            <v>1687.2497729676811</v>
          </cell>
          <cell r="V2629">
            <v>1667.3917443362473</v>
          </cell>
          <cell r="W2629">
            <v>1694.5061465709121</v>
          </cell>
          <cell r="X2629">
            <v>1799.6829369043398</v>
          </cell>
          <cell r="Y2629">
            <v>562.85527297532406</v>
          </cell>
          <cell r="Z2629">
            <v>629.11728670144169</v>
          </cell>
          <cell r="AA2629">
            <v>659.61708379222637</v>
          </cell>
          <cell r="AB2629">
            <v>637.06177608469841</v>
          </cell>
          <cell r="AC2629">
            <v>629.6793920455716</v>
          </cell>
          <cell r="AD2629">
            <v>16.369153821873667</v>
          </cell>
          <cell r="AE2629">
            <v>16.545302429060456</v>
          </cell>
          <cell r="AF2629">
            <v>15.126932521651161</v>
          </cell>
          <cell r="AG2629">
            <v>14.844014339165351</v>
          </cell>
          <cell r="AH2629">
            <v>14.532905551997676</v>
          </cell>
        </row>
        <row r="2630">
          <cell r="B2630">
            <v>15188</v>
          </cell>
          <cell r="C2630" t="str">
            <v>NE</v>
          </cell>
          <cell r="D2630" t="str">
            <v>Political Subdivision</v>
          </cell>
          <cell r="E2630">
            <v>8.4629439209247623E-3</v>
          </cell>
          <cell r="F2630">
            <v>0</v>
          </cell>
          <cell r="G2630">
            <v>0</v>
          </cell>
          <cell r="H2630">
            <v>6314.3835128969122</v>
          </cell>
          <cell r="I2630">
            <v>11.608880937499999</v>
          </cell>
          <cell r="J2630">
            <v>0</v>
          </cell>
          <cell r="K2630">
            <v>0</v>
          </cell>
          <cell r="L2630">
            <v>0</v>
          </cell>
          <cell r="M2630">
            <v>0</v>
          </cell>
          <cell r="N2630">
            <v>3.425177157540233E-2</v>
          </cell>
          <cell r="O2630">
            <v>10091.252990068944</v>
          </cell>
          <cell r="P2630">
            <v>27428.238816931669</v>
          </cell>
          <cell r="Q2630">
            <v>43465.97183106756</v>
          </cell>
          <cell r="R2630">
            <v>55642.342206041627</v>
          </cell>
          <cell r="S2630">
            <v>117026.02581819012</v>
          </cell>
          <cell r="T2630">
            <v>1666.0935735699634</v>
          </cell>
          <cell r="U2630">
            <v>1687.2497729676811</v>
          </cell>
          <cell r="V2630">
            <v>1667.3917443362473</v>
          </cell>
          <cell r="W2630">
            <v>1694.5061465709121</v>
          </cell>
          <cell r="X2630">
            <v>1799.6829369043398</v>
          </cell>
          <cell r="Y2630">
            <v>562.85527297532406</v>
          </cell>
          <cell r="Z2630">
            <v>629.11728670144169</v>
          </cell>
          <cell r="AA2630">
            <v>659.61708379222637</v>
          </cell>
          <cell r="AB2630">
            <v>637.06177608469841</v>
          </cell>
          <cell r="AC2630">
            <v>629.6793920455716</v>
          </cell>
          <cell r="AD2630">
            <v>16.369153821873667</v>
          </cell>
          <cell r="AE2630">
            <v>16.545302429060456</v>
          </cell>
          <cell r="AF2630">
            <v>15.126932521651161</v>
          </cell>
          <cell r="AG2630">
            <v>14.844014339165351</v>
          </cell>
          <cell r="AH2630">
            <v>14.532905551997676</v>
          </cell>
        </row>
        <row r="2631">
          <cell r="B2631">
            <v>16164</v>
          </cell>
          <cell r="C2631" t="str">
            <v>NE</v>
          </cell>
          <cell r="D2631" t="str">
            <v>Political Subdivision</v>
          </cell>
          <cell r="E2631">
            <v>8.4629439209247623E-3</v>
          </cell>
          <cell r="F2631">
            <v>0</v>
          </cell>
          <cell r="G2631">
            <v>0</v>
          </cell>
          <cell r="H2631">
            <v>6314.3835128969122</v>
          </cell>
          <cell r="I2631">
            <v>11.608880937499999</v>
          </cell>
          <cell r="J2631">
            <v>0</v>
          </cell>
          <cell r="K2631">
            <v>0</v>
          </cell>
          <cell r="L2631">
            <v>0</v>
          </cell>
          <cell r="M2631">
            <v>0</v>
          </cell>
          <cell r="N2631">
            <v>3.425177157540233E-2</v>
          </cell>
          <cell r="O2631">
            <v>10091.252990068944</v>
          </cell>
          <cell r="P2631">
            <v>27428.238816931669</v>
          </cell>
          <cell r="Q2631">
            <v>43465.97183106756</v>
          </cell>
          <cell r="R2631">
            <v>55642.342206041627</v>
          </cell>
          <cell r="S2631">
            <v>117026.02581819012</v>
          </cell>
          <cell r="T2631">
            <v>1666.0935735699634</v>
          </cell>
          <cell r="U2631">
            <v>1687.2497729676811</v>
          </cell>
          <cell r="V2631">
            <v>1667.3917443362473</v>
          </cell>
          <cell r="W2631">
            <v>1694.5061465709121</v>
          </cell>
          <cell r="X2631">
            <v>1799.6829369043398</v>
          </cell>
          <cell r="Y2631">
            <v>562.85527297532406</v>
          </cell>
          <cell r="Z2631">
            <v>629.11728670144169</v>
          </cell>
          <cell r="AA2631">
            <v>659.61708379222637</v>
          </cell>
          <cell r="AB2631">
            <v>637.06177608469841</v>
          </cell>
          <cell r="AC2631">
            <v>629.6793920455716</v>
          </cell>
          <cell r="AD2631">
            <v>16.369153821873667</v>
          </cell>
          <cell r="AE2631">
            <v>16.545302429060456</v>
          </cell>
          <cell r="AF2631">
            <v>15.126932521651161</v>
          </cell>
          <cell r="AG2631">
            <v>14.844014339165351</v>
          </cell>
          <cell r="AH2631">
            <v>14.532905551997676</v>
          </cell>
        </row>
        <row r="2632">
          <cell r="B2632">
            <v>17548</v>
          </cell>
          <cell r="C2632" t="str">
            <v>NE</v>
          </cell>
          <cell r="D2632" t="str">
            <v>Political Subdivision</v>
          </cell>
          <cell r="E2632">
            <v>8.4629439209247623E-3</v>
          </cell>
          <cell r="F2632">
            <v>0</v>
          </cell>
          <cell r="G2632">
            <v>0</v>
          </cell>
          <cell r="H2632">
            <v>6314.3835128969122</v>
          </cell>
          <cell r="I2632">
            <v>11.608880937499999</v>
          </cell>
          <cell r="J2632">
            <v>0</v>
          </cell>
          <cell r="K2632">
            <v>0</v>
          </cell>
          <cell r="L2632">
            <v>0</v>
          </cell>
          <cell r="M2632">
            <v>0</v>
          </cell>
          <cell r="N2632">
            <v>3.425177157540233E-2</v>
          </cell>
          <cell r="O2632">
            <v>10091.252990068944</v>
          </cell>
          <cell r="P2632">
            <v>27428.238816931669</v>
          </cell>
          <cell r="Q2632">
            <v>43465.97183106756</v>
          </cell>
          <cell r="R2632">
            <v>55642.342206041627</v>
          </cell>
          <cell r="S2632">
            <v>117026.02581819012</v>
          </cell>
          <cell r="T2632">
            <v>1666.0935735699634</v>
          </cell>
          <cell r="U2632">
            <v>1687.2497729676811</v>
          </cell>
          <cell r="V2632">
            <v>1667.3917443362473</v>
          </cell>
          <cell r="W2632">
            <v>1694.5061465709121</v>
          </cell>
          <cell r="X2632">
            <v>1799.6829369043398</v>
          </cell>
          <cell r="Y2632">
            <v>562.85527297532406</v>
          </cell>
          <cell r="Z2632">
            <v>629.11728670144169</v>
          </cell>
          <cell r="AA2632">
            <v>659.61708379222637</v>
          </cell>
          <cell r="AB2632">
            <v>637.06177608469841</v>
          </cell>
          <cell r="AC2632">
            <v>629.6793920455716</v>
          </cell>
          <cell r="AD2632">
            <v>16.369153821873667</v>
          </cell>
          <cell r="AE2632">
            <v>16.545302429060456</v>
          </cell>
          <cell r="AF2632">
            <v>15.126932521651161</v>
          </cell>
          <cell r="AG2632">
            <v>14.844014339165351</v>
          </cell>
          <cell r="AH2632">
            <v>14.532905551997676</v>
          </cell>
        </row>
        <row r="2633">
          <cell r="B2633">
            <v>17642</v>
          </cell>
          <cell r="C2633" t="str">
            <v>NE</v>
          </cell>
          <cell r="D2633" t="str">
            <v>Political Subdivision</v>
          </cell>
          <cell r="E2633">
            <v>8.4629439209247623E-3</v>
          </cell>
          <cell r="F2633">
            <v>1</v>
          </cell>
          <cell r="G2633">
            <v>16290.627687016336</v>
          </cell>
          <cell r="H2633">
            <v>16290.627687016336</v>
          </cell>
          <cell r="I2633">
            <v>11.608880937499999</v>
          </cell>
          <cell r="J2633">
            <v>23359.599999999999</v>
          </cell>
          <cell r="K2633">
            <v>246298</v>
          </cell>
          <cell r="L2633">
            <v>15119</v>
          </cell>
          <cell r="M2633">
            <v>8.6291500334031337E-2</v>
          </cell>
          <cell r="N2633">
            <v>8.6291500334031337E-2</v>
          </cell>
          <cell r="O2633">
            <v>10091.252990068944</v>
          </cell>
          <cell r="P2633">
            <v>27428.238816931669</v>
          </cell>
          <cell r="Q2633">
            <v>43465.97183106756</v>
          </cell>
          <cell r="R2633">
            <v>55642.342206041627</v>
          </cell>
          <cell r="S2633">
            <v>117026.02581819012</v>
          </cell>
          <cell r="T2633">
            <v>1666.0935735699634</v>
          </cell>
          <cell r="U2633">
            <v>1687.2497729676811</v>
          </cell>
          <cell r="V2633">
            <v>1667.3917443362473</v>
          </cell>
          <cell r="W2633">
            <v>1694.5061465709121</v>
          </cell>
          <cell r="X2633">
            <v>1799.6829369043398</v>
          </cell>
          <cell r="Y2633">
            <v>562.85527297532406</v>
          </cell>
          <cell r="Z2633">
            <v>629.11728670144169</v>
          </cell>
          <cell r="AA2633">
            <v>659.61708379222637</v>
          </cell>
          <cell r="AB2633">
            <v>637.06177608469841</v>
          </cell>
          <cell r="AC2633">
            <v>629.6793920455716</v>
          </cell>
          <cell r="AD2633">
            <v>16.369153821873667</v>
          </cell>
          <cell r="AE2633">
            <v>16.545302429060456</v>
          </cell>
          <cell r="AF2633">
            <v>15.126932521651161</v>
          </cell>
          <cell r="AG2633">
            <v>14.844014339165351</v>
          </cell>
          <cell r="AH2633">
            <v>14.532905551997676</v>
          </cell>
        </row>
        <row r="2634">
          <cell r="B2634">
            <v>17692</v>
          </cell>
          <cell r="C2634" t="str">
            <v>NE</v>
          </cell>
          <cell r="D2634" t="str">
            <v>Political Subdivision</v>
          </cell>
          <cell r="E2634">
            <v>8.4629439209247623E-3</v>
          </cell>
          <cell r="F2634">
            <v>1</v>
          </cell>
          <cell r="G2634">
            <v>16118.106617647059</v>
          </cell>
          <cell r="H2634">
            <v>16118.106617647059</v>
          </cell>
          <cell r="I2634">
            <v>11.608880937499999</v>
          </cell>
          <cell r="J2634">
            <v>3419.1</v>
          </cell>
          <cell r="K2634">
            <v>35073</v>
          </cell>
          <cell r="L2634">
            <v>2176</v>
          </cell>
          <cell r="M2634">
            <v>8.8842383057052443E-2</v>
          </cell>
          <cell r="N2634">
            <v>8.8842383057052443E-2</v>
          </cell>
          <cell r="O2634">
            <v>10091.252990068944</v>
          </cell>
          <cell r="P2634">
            <v>27428.238816931669</v>
          </cell>
          <cell r="Q2634">
            <v>43465.97183106756</v>
          </cell>
          <cell r="R2634">
            <v>55642.342206041627</v>
          </cell>
          <cell r="S2634">
            <v>117026.02581819012</v>
          </cell>
          <cell r="T2634">
            <v>1666.0935735699634</v>
          </cell>
          <cell r="U2634">
            <v>1687.2497729676811</v>
          </cell>
          <cell r="V2634">
            <v>1667.3917443362473</v>
          </cell>
          <cell r="W2634">
            <v>1694.5061465709121</v>
          </cell>
          <cell r="X2634">
            <v>1799.6829369043398</v>
          </cell>
          <cell r="Y2634">
            <v>562.85527297532406</v>
          </cell>
          <cell r="Z2634">
            <v>629.11728670144169</v>
          </cell>
          <cell r="AA2634">
            <v>659.61708379222637</v>
          </cell>
          <cell r="AB2634">
            <v>637.06177608469841</v>
          </cell>
          <cell r="AC2634">
            <v>629.6793920455716</v>
          </cell>
          <cell r="AD2634">
            <v>16.369153821873667</v>
          </cell>
          <cell r="AE2634">
            <v>16.545302429060456</v>
          </cell>
          <cell r="AF2634">
            <v>15.126932521651161</v>
          </cell>
          <cell r="AG2634">
            <v>14.844014339165351</v>
          </cell>
          <cell r="AH2634">
            <v>14.532905551997676</v>
          </cell>
        </row>
        <row r="2635">
          <cell r="B2635">
            <v>17979</v>
          </cell>
          <cell r="C2635" t="str">
            <v>NE</v>
          </cell>
          <cell r="D2635" t="str">
            <v>Political Subdivision</v>
          </cell>
          <cell r="E2635">
            <v>8.4629439209247623E-3</v>
          </cell>
          <cell r="F2635">
            <v>0</v>
          </cell>
          <cell r="G2635">
            <v>0</v>
          </cell>
          <cell r="H2635">
            <v>6314.3835128969122</v>
          </cell>
          <cell r="I2635">
            <v>11.608880937499999</v>
          </cell>
          <cell r="J2635">
            <v>0</v>
          </cell>
          <cell r="K2635">
            <v>0</v>
          </cell>
          <cell r="L2635">
            <v>0</v>
          </cell>
          <cell r="M2635">
            <v>0</v>
          </cell>
          <cell r="N2635">
            <v>3.425177157540233E-2</v>
          </cell>
          <cell r="O2635">
            <v>10091.252990068944</v>
          </cell>
          <cell r="P2635">
            <v>27428.238816931669</v>
          </cell>
          <cell r="Q2635">
            <v>43465.97183106756</v>
          </cell>
          <cell r="R2635">
            <v>55642.342206041627</v>
          </cell>
          <cell r="S2635">
            <v>117026.02581819012</v>
          </cell>
          <cell r="T2635">
            <v>1666.0935735699634</v>
          </cell>
          <cell r="U2635">
            <v>1687.2497729676811</v>
          </cell>
          <cell r="V2635">
            <v>1667.3917443362473</v>
          </cell>
          <cell r="W2635">
            <v>1694.5061465709121</v>
          </cell>
          <cell r="X2635">
            <v>1799.6829369043398</v>
          </cell>
          <cell r="Y2635">
            <v>562.85527297532406</v>
          </cell>
          <cell r="Z2635">
            <v>629.11728670144169</v>
          </cell>
          <cell r="AA2635">
            <v>659.61708379222637</v>
          </cell>
          <cell r="AB2635">
            <v>637.06177608469841</v>
          </cell>
          <cell r="AC2635">
            <v>629.6793920455716</v>
          </cell>
          <cell r="AD2635">
            <v>16.369153821873667</v>
          </cell>
          <cell r="AE2635">
            <v>16.545302429060456</v>
          </cell>
          <cell r="AF2635">
            <v>15.126932521651161</v>
          </cell>
          <cell r="AG2635">
            <v>14.844014339165351</v>
          </cell>
          <cell r="AH2635">
            <v>14.532905551997676</v>
          </cell>
        </row>
        <row r="2636">
          <cell r="B2636">
            <v>20456</v>
          </cell>
          <cell r="C2636" t="str">
            <v>NE</v>
          </cell>
          <cell r="D2636" t="str">
            <v>Political Subdivision</v>
          </cell>
          <cell r="E2636">
            <v>8.4629439209247623E-3</v>
          </cell>
          <cell r="F2636">
            <v>0</v>
          </cell>
          <cell r="G2636">
            <v>0</v>
          </cell>
          <cell r="H2636">
            <v>6314.3835128969122</v>
          </cell>
          <cell r="I2636">
            <v>11.608880937499999</v>
          </cell>
          <cell r="J2636">
            <v>0</v>
          </cell>
          <cell r="K2636">
            <v>0</v>
          </cell>
          <cell r="L2636">
            <v>0</v>
          </cell>
          <cell r="M2636">
            <v>0</v>
          </cell>
          <cell r="N2636">
            <v>3.425177157540233E-2</v>
          </cell>
          <cell r="O2636">
            <v>10091.252990068944</v>
          </cell>
          <cell r="P2636">
            <v>27428.238816931669</v>
          </cell>
          <cell r="Q2636">
            <v>43465.97183106756</v>
          </cell>
          <cell r="R2636">
            <v>55642.342206041627</v>
          </cell>
          <cell r="S2636">
            <v>117026.02581819012</v>
          </cell>
          <cell r="T2636">
            <v>1666.0935735699634</v>
          </cell>
          <cell r="U2636">
            <v>1687.2497729676811</v>
          </cell>
          <cell r="V2636">
            <v>1667.3917443362473</v>
          </cell>
          <cell r="W2636">
            <v>1694.5061465709121</v>
          </cell>
          <cell r="X2636">
            <v>1799.6829369043398</v>
          </cell>
          <cell r="Y2636">
            <v>562.85527297532406</v>
          </cell>
          <cell r="Z2636">
            <v>629.11728670144169</v>
          </cell>
          <cell r="AA2636">
            <v>659.61708379222637</v>
          </cell>
          <cell r="AB2636">
            <v>637.06177608469841</v>
          </cell>
          <cell r="AC2636">
            <v>629.6793920455716</v>
          </cell>
          <cell r="AD2636">
            <v>16.369153821873667</v>
          </cell>
          <cell r="AE2636">
            <v>16.545302429060456</v>
          </cell>
          <cell r="AF2636">
            <v>15.126932521651161</v>
          </cell>
          <cell r="AG2636">
            <v>14.844014339165351</v>
          </cell>
          <cell r="AH2636">
            <v>14.532905551997676</v>
          </cell>
        </row>
        <row r="2637">
          <cell r="B2637">
            <v>20509</v>
          </cell>
          <cell r="C2637" t="str">
            <v>NE</v>
          </cell>
          <cell r="D2637" t="str">
            <v>Political Subdivision</v>
          </cell>
          <cell r="E2637">
            <v>8.4629439209247623E-3</v>
          </cell>
          <cell r="F2637">
            <v>0</v>
          </cell>
          <cell r="G2637">
            <v>0</v>
          </cell>
          <cell r="H2637">
            <v>6314.3835128969122</v>
          </cell>
          <cell r="I2637">
            <v>11.608880937499999</v>
          </cell>
          <cell r="J2637">
            <v>0</v>
          </cell>
          <cell r="K2637">
            <v>0</v>
          </cell>
          <cell r="L2637">
            <v>0</v>
          </cell>
          <cell r="M2637">
            <v>0</v>
          </cell>
          <cell r="N2637">
            <v>3.425177157540233E-2</v>
          </cell>
          <cell r="O2637">
            <v>10091.252990068944</v>
          </cell>
          <cell r="P2637">
            <v>27428.238816931669</v>
          </cell>
          <cell r="Q2637">
            <v>43465.97183106756</v>
          </cell>
          <cell r="R2637">
            <v>55642.342206041627</v>
          </cell>
          <cell r="S2637">
            <v>117026.02581819012</v>
          </cell>
          <cell r="T2637">
            <v>1666.0935735699634</v>
          </cell>
          <cell r="U2637">
            <v>1687.2497729676811</v>
          </cell>
          <cell r="V2637">
            <v>1667.3917443362473</v>
          </cell>
          <cell r="W2637">
            <v>1694.5061465709121</v>
          </cell>
          <cell r="X2637">
            <v>1799.6829369043398</v>
          </cell>
          <cell r="Y2637">
            <v>562.85527297532406</v>
          </cell>
          <cell r="Z2637">
            <v>629.11728670144169</v>
          </cell>
          <cell r="AA2637">
            <v>659.61708379222637</v>
          </cell>
          <cell r="AB2637">
            <v>637.06177608469841</v>
          </cell>
          <cell r="AC2637">
            <v>629.6793920455716</v>
          </cell>
          <cell r="AD2637">
            <v>16.369153821873667</v>
          </cell>
          <cell r="AE2637">
            <v>16.545302429060456</v>
          </cell>
          <cell r="AF2637">
            <v>15.126932521651161</v>
          </cell>
          <cell r="AG2637">
            <v>14.844014339165351</v>
          </cell>
          <cell r="AH2637">
            <v>14.532905551997676</v>
          </cell>
        </row>
        <row r="2638">
          <cell r="B2638">
            <v>57313</v>
          </cell>
          <cell r="C2638" t="str">
            <v>NH</v>
          </cell>
          <cell r="D2638" t="str">
            <v>Behind the Meter</v>
          </cell>
          <cell r="E2638">
            <v>8.8502787321910591E-3</v>
          </cell>
          <cell r="F2638">
            <v>1</v>
          </cell>
          <cell r="G2638">
            <v>7721.5259362642473</v>
          </cell>
          <cell r="H2638">
            <v>7721.5259362642473</v>
          </cell>
          <cell r="I2638">
            <v>11.608880937499999</v>
          </cell>
          <cell r="J2638">
            <v>380666.2</v>
          </cell>
          <cell r="K2638">
            <v>2489613</v>
          </cell>
          <cell r="L2638">
            <v>322425</v>
          </cell>
          <cell r="M2638">
            <v>0.13486042961886799</v>
          </cell>
          <cell r="N2638">
            <v>0.13486042961886799</v>
          </cell>
          <cell r="O2638">
            <v>12793.696284335816</v>
          </cell>
          <cell r="P2638">
            <v>34442.047493435988</v>
          </cell>
          <cell r="Q2638">
            <v>55043.548787639258</v>
          </cell>
          <cell r="R2638">
            <v>70252.80869982345</v>
          </cell>
          <cell r="S2638">
            <v>149492.78336562839</v>
          </cell>
          <cell r="T2638">
            <v>1364.1006830643601</v>
          </cell>
          <cell r="U2638">
            <v>1576.8944830441581</v>
          </cell>
          <cell r="V2638">
            <v>1662.5826303481554</v>
          </cell>
          <cell r="W2638">
            <v>1717.2690671965665</v>
          </cell>
          <cell r="X2638">
            <v>1857.0614373714686</v>
          </cell>
          <cell r="Y2638">
            <v>541.83061657039252</v>
          </cell>
          <cell r="Z2638">
            <v>675.90914759077168</v>
          </cell>
          <cell r="AA2638">
            <v>775.33880190669856</v>
          </cell>
          <cell r="AB2638">
            <v>833.07080878847205</v>
          </cell>
          <cell r="AC2638">
            <v>1077.3447985796938</v>
          </cell>
          <cell r="AD2638">
            <v>647.71125268268304</v>
          </cell>
          <cell r="AE2638">
            <v>914.48080397427668</v>
          </cell>
          <cell r="AF2638">
            <v>1002.829304711908</v>
          </cell>
          <cell r="AG2638">
            <v>1036.0847194538014</v>
          </cell>
          <cell r="AH2638">
            <v>1132.1940677041075</v>
          </cell>
        </row>
        <row r="2639">
          <cell r="B2639">
            <v>59139</v>
          </cell>
          <cell r="C2639" t="str">
            <v>NH</v>
          </cell>
          <cell r="D2639" t="str">
            <v>Behind the Meter</v>
          </cell>
          <cell r="E2639">
            <v>8.8502787321910591E-3</v>
          </cell>
          <cell r="F2639">
            <v>0</v>
          </cell>
          <cell r="G2639">
            <v>0</v>
          </cell>
          <cell r="H2639">
            <v>3973.8772490138226</v>
          </cell>
          <cell r="I2639">
            <v>11.608880937499999</v>
          </cell>
          <cell r="J2639">
            <v>0</v>
          </cell>
          <cell r="K2639">
            <v>0</v>
          </cell>
          <cell r="L2639">
            <v>0</v>
          </cell>
          <cell r="M2639">
            <v>0</v>
          </cell>
          <cell r="N2639">
            <v>7.6431386682182578E-2</v>
          </cell>
          <cell r="O2639">
            <v>12793.696284335816</v>
          </cell>
          <cell r="P2639">
            <v>34442.047493435988</v>
          </cell>
          <cell r="Q2639">
            <v>55043.548787639258</v>
          </cell>
          <cell r="R2639">
            <v>70252.80869982345</v>
          </cell>
          <cell r="S2639">
            <v>149492.78336562839</v>
          </cell>
          <cell r="T2639">
            <v>1364.1006830643601</v>
          </cell>
          <cell r="U2639">
            <v>1576.8944830441581</v>
          </cell>
          <cell r="V2639">
            <v>1662.5826303481554</v>
          </cell>
          <cell r="W2639">
            <v>1717.2690671965665</v>
          </cell>
          <cell r="X2639">
            <v>1857.0614373714686</v>
          </cell>
          <cell r="Y2639">
            <v>541.83061657039252</v>
          </cell>
          <cell r="Z2639">
            <v>675.90914759077168</v>
          </cell>
          <cell r="AA2639">
            <v>775.33880190669856</v>
          </cell>
          <cell r="AB2639">
            <v>833.07080878847205</v>
          </cell>
          <cell r="AC2639">
            <v>1077.3447985796938</v>
          </cell>
          <cell r="AD2639">
            <v>647.71125268268304</v>
          </cell>
          <cell r="AE2639">
            <v>914.48080397427668</v>
          </cell>
          <cell r="AF2639">
            <v>1002.829304711908</v>
          </cell>
          <cell r="AG2639">
            <v>1036.0847194538014</v>
          </cell>
          <cell r="AH2639">
            <v>1132.1940677041075</v>
          </cell>
        </row>
        <row r="2640">
          <cell r="B2640">
            <v>59647</v>
          </cell>
          <cell r="C2640" t="str">
            <v>NH</v>
          </cell>
          <cell r="D2640" t="str">
            <v>Behind the Meter</v>
          </cell>
          <cell r="E2640">
            <v>8.8502787321910591E-3</v>
          </cell>
          <cell r="F2640">
            <v>1</v>
          </cell>
          <cell r="G2640">
            <v>8173.9830597910423</v>
          </cell>
          <cell r="H2640">
            <v>8173.9830597910423</v>
          </cell>
          <cell r="I2640">
            <v>11.608880937499999</v>
          </cell>
          <cell r="J2640">
            <v>392960.29999999981</v>
          </cell>
          <cell r="K2640">
            <v>2091240</v>
          </cell>
          <cell r="L2640">
            <v>255841</v>
          </cell>
          <cell r="M2640">
            <v>0.17086511710986235</v>
          </cell>
          <cell r="N2640">
            <v>0.17086511710986235</v>
          </cell>
          <cell r="O2640">
            <v>12793.696284335816</v>
          </cell>
          <cell r="P2640">
            <v>34442.047493435988</v>
          </cell>
          <cell r="Q2640">
            <v>55043.548787639258</v>
          </cell>
          <cell r="R2640">
            <v>70252.80869982345</v>
          </cell>
          <cell r="S2640">
            <v>149492.78336562839</v>
          </cell>
          <cell r="T2640">
            <v>1364.1006830643601</v>
          </cell>
          <cell r="U2640">
            <v>1576.8944830441581</v>
          </cell>
          <cell r="V2640">
            <v>1662.5826303481554</v>
          </cell>
          <cell r="W2640">
            <v>1717.2690671965665</v>
          </cell>
          <cell r="X2640">
            <v>1857.0614373714686</v>
          </cell>
          <cell r="Y2640">
            <v>541.83061657039252</v>
          </cell>
          <cell r="Z2640">
            <v>675.90914759077168</v>
          </cell>
          <cell r="AA2640">
            <v>775.33880190669856</v>
          </cell>
          <cell r="AB2640">
            <v>833.07080878847205</v>
          </cell>
          <cell r="AC2640">
            <v>1077.3447985796938</v>
          </cell>
          <cell r="AD2640">
            <v>647.71125268268304</v>
          </cell>
          <cell r="AE2640">
            <v>914.48080397427668</v>
          </cell>
          <cell r="AF2640">
            <v>1002.829304711908</v>
          </cell>
          <cell r="AG2640">
            <v>1036.0847194538014</v>
          </cell>
          <cell r="AH2640">
            <v>1132.1940677041075</v>
          </cell>
        </row>
        <row r="2641">
          <cell r="B2641">
            <v>60981</v>
          </cell>
          <cell r="C2641" t="str">
            <v>NH</v>
          </cell>
          <cell r="D2641" t="str">
            <v>Behind the Meter</v>
          </cell>
          <cell r="E2641">
            <v>8.8502787321910591E-3</v>
          </cell>
          <cell r="F2641">
            <v>0</v>
          </cell>
          <cell r="G2641">
            <v>0</v>
          </cell>
          <cell r="H2641">
            <v>3973.8772490138226</v>
          </cell>
          <cell r="I2641">
            <v>11.608880937499999</v>
          </cell>
          <cell r="J2641">
            <v>0</v>
          </cell>
          <cell r="K2641">
            <v>0</v>
          </cell>
          <cell r="L2641">
            <v>0</v>
          </cell>
          <cell r="M2641">
            <v>0</v>
          </cell>
          <cell r="N2641">
            <v>7.6431386682182578E-2</v>
          </cell>
          <cell r="O2641">
            <v>12793.696284335816</v>
          </cell>
          <cell r="P2641">
            <v>34442.047493435988</v>
          </cell>
          <cell r="Q2641">
            <v>55043.548787639258</v>
          </cell>
          <cell r="R2641">
            <v>70252.80869982345</v>
          </cell>
          <cell r="S2641">
            <v>149492.78336562839</v>
          </cell>
          <cell r="T2641">
            <v>1364.1006830643601</v>
          </cell>
          <cell r="U2641">
            <v>1576.8944830441581</v>
          </cell>
          <cell r="V2641">
            <v>1662.5826303481554</v>
          </cell>
          <cell r="W2641">
            <v>1717.2690671965665</v>
          </cell>
          <cell r="X2641">
            <v>1857.0614373714686</v>
          </cell>
          <cell r="Y2641">
            <v>541.83061657039252</v>
          </cell>
          <cell r="Z2641">
            <v>675.90914759077168</v>
          </cell>
          <cell r="AA2641">
            <v>775.33880190669856</v>
          </cell>
          <cell r="AB2641">
            <v>833.07080878847205</v>
          </cell>
          <cell r="AC2641">
            <v>1077.3447985796938</v>
          </cell>
          <cell r="AD2641">
            <v>647.71125268268304</v>
          </cell>
          <cell r="AE2641">
            <v>914.48080397427668</v>
          </cell>
          <cell r="AF2641">
            <v>1002.829304711908</v>
          </cell>
          <cell r="AG2641">
            <v>1036.0847194538014</v>
          </cell>
          <cell r="AH2641">
            <v>1132.1940677041075</v>
          </cell>
        </row>
        <row r="2642">
          <cell r="B2642">
            <v>13441</v>
          </cell>
          <cell r="C2642" t="str">
            <v>NH</v>
          </cell>
          <cell r="D2642" t="str">
            <v>Cooperative</v>
          </cell>
          <cell r="E2642">
            <v>8.8502787321910591E-3</v>
          </cell>
          <cell r="F2642">
            <v>1</v>
          </cell>
          <cell r="G2642">
            <v>7066.8671009409272</v>
          </cell>
          <cell r="H2642">
            <v>7066.8671009409272</v>
          </cell>
          <cell r="I2642">
            <v>11.608880937499999</v>
          </cell>
          <cell r="J2642">
            <v>99953.400000000009</v>
          </cell>
          <cell r="K2642">
            <v>507712</v>
          </cell>
          <cell r="L2642">
            <v>71844</v>
          </cell>
          <cell r="M2642">
            <v>0.17715763798199574</v>
          </cell>
          <cell r="N2642">
            <v>0.17715763798199574</v>
          </cell>
          <cell r="O2642">
            <v>12793.696284335816</v>
          </cell>
          <cell r="P2642">
            <v>34442.047493435988</v>
          </cell>
          <cell r="Q2642">
            <v>55043.548787639258</v>
          </cell>
          <cell r="R2642">
            <v>70252.80869982345</v>
          </cell>
          <cell r="S2642">
            <v>149492.78336562839</v>
          </cell>
          <cell r="T2642">
            <v>1364.1006830643601</v>
          </cell>
          <cell r="U2642">
            <v>1576.8944830441581</v>
          </cell>
          <cell r="V2642">
            <v>1662.5826303481554</v>
          </cell>
          <cell r="W2642">
            <v>1717.2690671965665</v>
          </cell>
          <cell r="X2642">
            <v>1857.0614373714686</v>
          </cell>
          <cell r="Y2642">
            <v>541.83061657039252</v>
          </cell>
          <cell r="Z2642">
            <v>675.90914759077168</v>
          </cell>
          <cell r="AA2642">
            <v>775.33880190669856</v>
          </cell>
          <cell r="AB2642">
            <v>833.07080878847205</v>
          </cell>
          <cell r="AC2642">
            <v>1077.3447985796938</v>
          </cell>
          <cell r="AD2642">
            <v>647.71125268268304</v>
          </cell>
          <cell r="AE2642">
            <v>914.48080397427668</v>
          </cell>
          <cell r="AF2642">
            <v>1002.829304711908</v>
          </cell>
          <cell r="AG2642">
            <v>1036.0847194538014</v>
          </cell>
          <cell r="AH2642">
            <v>1132.1940677041075</v>
          </cell>
        </row>
        <row r="2643">
          <cell r="B2643">
            <v>6374</v>
          </cell>
          <cell r="C2643" t="str">
            <v>NH</v>
          </cell>
          <cell r="D2643" t="str">
            <v>Investor Owned</v>
          </cell>
          <cell r="E2643">
            <v>8.8502787321910591E-3</v>
          </cell>
          <cell r="F2643">
            <v>1</v>
          </cell>
          <cell r="G2643">
            <v>6791.293861355326</v>
          </cell>
          <cell r="H2643">
            <v>6791.293861355326</v>
          </cell>
          <cell r="I2643">
            <v>11.608880937499999</v>
          </cell>
          <cell r="J2643">
            <v>36911.5</v>
          </cell>
          <cell r="K2643">
            <v>174577</v>
          </cell>
          <cell r="L2643">
            <v>25706</v>
          </cell>
          <cell r="M2643">
            <v>0.19092140018128104</v>
          </cell>
          <cell r="N2643">
            <v>0.19092140018128104</v>
          </cell>
          <cell r="O2643">
            <v>12793.696284335816</v>
          </cell>
          <cell r="P2643">
            <v>34442.047493435988</v>
          </cell>
          <cell r="Q2643">
            <v>55043.548787639258</v>
          </cell>
          <cell r="R2643">
            <v>70252.80869982345</v>
          </cell>
          <cell r="S2643">
            <v>149492.78336562839</v>
          </cell>
          <cell r="T2643">
            <v>1364.1006830643601</v>
          </cell>
          <cell r="U2643">
            <v>1576.8944830441581</v>
          </cell>
          <cell r="V2643">
            <v>1662.5826303481554</v>
          </cell>
          <cell r="W2643">
            <v>1717.2690671965665</v>
          </cell>
          <cell r="X2643">
            <v>1857.0614373714686</v>
          </cell>
          <cell r="Y2643">
            <v>541.83061657039252</v>
          </cell>
          <cell r="Z2643">
            <v>675.90914759077168</v>
          </cell>
          <cell r="AA2643">
            <v>775.33880190669856</v>
          </cell>
          <cell r="AB2643">
            <v>833.07080878847205</v>
          </cell>
          <cell r="AC2643">
            <v>1077.3447985796938</v>
          </cell>
          <cell r="AD2643">
            <v>647.71125268268304</v>
          </cell>
          <cell r="AE2643">
            <v>914.48080397427668</v>
          </cell>
          <cell r="AF2643">
            <v>1002.829304711908</v>
          </cell>
          <cell r="AG2643">
            <v>1036.0847194538014</v>
          </cell>
          <cell r="AH2643">
            <v>1132.1940677041075</v>
          </cell>
        </row>
        <row r="2644">
          <cell r="B2644">
            <v>26510</v>
          </cell>
          <cell r="C2644" t="str">
            <v>NH</v>
          </cell>
          <cell r="D2644" t="str">
            <v>Investor Owned</v>
          </cell>
          <cell r="E2644">
            <v>8.8502787321910591E-3</v>
          </cell>
          <cell r="F2644">
            <v>1</v>
          </cell>
          <cell r="G2644">
            <v>8122.8668033332442</v>
          </cell>
          <cell r="H2644">
            <v>8122.8668033332442</v>
          </cell>
          <cell r="I2644">
            <v>11.608880937499999</v>
          </cell>
          <cell r="J2644">
            <v>50704.5</v>
          </cell>
          <cell r="K2644">
            <v>305103</v>
          </cell>
          <cell r="L2644">
            <v>37561</v>
          </cell>
          <cell r="M2644">
            <v>0.14903821292245162</v>
          </cell>
          <cell r="N2644">
            <v>0.14903821292245162</v>
          </cell>
          <cell r="O2644">
            <v>12793.696284335816</v>
          </cell>
          <cell r="P2644">
            <v>34442.047493435988</v>
          </cell>
          <cell r="Q2644">
            <v>55043.548787639258</v>
          </cell>
          <cell r="R2644">
            <v>70252.80869982345</v>
          </cell>
          <cell r="S2644">
            <v>149492.78336562839</v>
          </cell>
          <cell r="T2644">
            <v>1364.1006830643601</v>
          </cell>
          <cell r="U2644">
            <v>1576.8944830441581</v>
          </cell>
          <cell r="V2644">
            <v>1662.5826303481554</v>
          </cell>
          <cell r="W2644">
            <v>1717.2690671965665</v>
          </cell>
          <cell r="X2644">
            <v>1857.0614373714686</v>
          </cell>
          <cell r="Y2644">
            <v>541.83061657039252</v>
          </cell>
          <cell r="Z2644">
            <v>675.90914759077168</v>
          </cell>
          <cell r="AA2644">
            <v>775.33880190669856</v>
          </cell>
          <cell r="AB2644">
            <v>833.07080878847205</v>
          </cell>
          <cell r="AC2644">
            <v>1077.3447985796938</v>
          </cell>
          <cell r="AD2644">
            <v>647.71125268268304</v>
          </cell>
          <cell r="AE2644">
            <v>914.48080397427668</v>
          </cell>
          <cell r="AF2644">
            <v>1002.829304711908</v>
          </cell>
          <cell r="AG2644">
            <v>1036.0847194538014</v>
          </cell>
          <cell r="AH2644">
            <v>1132.1940677041075</v>
          </cell>
        </row>
        <row r="2645">
          <cell r="B2645">
            <v>13356</v>
          </cell>
          <cell r="C2645" t="str">
            <v>NH</v>
          </cell>
          <cell r="D2645" t="str">
            <v>Investor Owned</v>
          </cell>
          <cell r="E2645">
            <v>8.8502787321910591E-3</v>
          </cell>
          <cell r="F2645">
            <v>0</v>
          </cell>
          <cell r="G2645">
            <v>0</v>
          </cell>
          <cell r="H2645">
            <v>6031.1969096056173</v>
          </cell>
          <cell r="I2645">
            <v>11.608880937499999</v>
          </cell>
          <cell r="J2645">
            <v>0</v>
          </cell>
          <cell r="K2645">
            <v>0</v>
          </cell>
          <cell r="L2645">
            <v>0</v>
          </cell>
          <cell r="M2645">
            <v>0</v>
          </cell>
          <cell r="N2645">
            <v>0.12946899205887302</v>
          </cell>
          <cell r="O2645">
            <v>12793.696284335816</v>
          </cell>
          <cell r="P2645">
            <v>34442.047493435988</v>
          </cell>
          <cell r="Q2645">
            <v>55043.548787639258</v>
          </cell>
          <cell r="R2645">
            <v>70252.80869982345</v>
          </cell>
          <cell r="S2645">
            <v>149492.78336562839</v>
          </cell>
          <cell r="T2645">
            <v>1364.1006830643601</v>
          </cell>
          <cell r="U2645">
            <v>1576.8944830441581</v>
          </cell>
          <cell r="V2645">
            <v>1662.5826303481554</v>
          </cell>
          <cell r="W2645">
            <v>1717.2690671965665</v>
          </cell>
          <cell r="X2645">
            <v>1857.0614373714686</v>
          </cell>
          <cell r="Y2645">
            <v>541.83061657039252</v>
          </cell>
          <cell r="Z2645">
            <v>675.90914759077168</v>
          </cell>
          <cell r="AA2645">
            <v>775.33880190669856</v>
          </cell>
          <cell r="AB2645">
            <v>833.07080878847205</v>
          </cell>
          <cell r="AC2645">
            <v>1077.3447985796938</v>
          </cell>
          <cell r="AD2645">
            <v>647.71125268268304</v>
          </cell>
          <cell r="AE2645">
            <v>914.48080397427668</v>
          </cell>
          <cell r="AF2645">
            <v>1002.829304711908</v>
          </cell>
          <cell r="AG2645">
            <v>1036.0847194538014</v>
          </cell>
          <cell r="AH2645">
            <v>1132.1940677041075</v>
          </cell>
        </row>
        <row r="2646">
          <cell r="B2646">
            <v>15472</v>
          </cell>
          <cell r="C2646" t="str">
            <v>NH</v>
          </cell>
          <cell r="D2646" t="str">
            <v>Investor Owned</v>
          </cell>
          <cell r="E2646">
            <v>8.8502787321910591E-3</v>
          </cell>
          <cell r="F2646">
            <v>1</v>
          </cell>
          <cell r="G2646">
            <v>7560.6275693443076</v>
          </cell>
          <cell r="H2646">
            <v>7560.6275693443076</v>
          </cell>
          <cell r="I2646">
            <v>11.608880937499999</v>
          </cell>
          <cell r="J2646">
            <v>574616.4</v>
          </cell>
          <cell r="K2646">
            <v>3376667</v>
          </cell>
          <cell r="L2646">
            <v>446612</v>
          </cell>
          <cell r="M2646">
            <v>0.1517473927991404</v>
          </cell>
          <cell r="N2646">
            <v>0.1517473927991404</v>
          </cell>
          <cell r="O2646">
            <v>12793.696284335816</v>
          </cell>
          <cell r="P2646">
            <v>34442.047493435988</v>
          </cell>
          <cell r="Q2646">
            <v>55043.548787639258</v>
          </cell>
          <cell r="R2646">
            <v>70252.80869982345</v>
          </cell>
          <cell r="S2646">
            <v>149492.78336562839</v>
          </cell>
          <cell r="T2646">
            <v>1364.1006830643601</v>
          </cell>
          <cell r="U2646">
            <v>1576.8944830441581</v>
          </cell>
          <cell r="V2646">
            <v>1662.5826303481554</v>
          </cell>
          <cell r="W2646">
            <v>1717.2690671965665</v>
          </cell>
          <cell r="X2646">
            <v>1857.0614373714686</v>
          </cell>
          <cell r="Y2646">
            <v>541.83061657039252</v>
          </cell>
          <cell r="Z2646">
            <v>675.90914759077168</v>
          </cell>
          <cell r="AA2646">
            <v>775.33880190669856</v>
          </cell>
          <cell r="AB2646">
            <v>833.07080878847205</v>
          </cell>
          <cell r="AC2646">
            <v>1077.3447985796938</v>
          </cell>
          <cell r="AD2646">
            <v>647.71125268268304</v>
          </cell>
          <cell r="AE2646">
            <v>914.48080397427668</v>
          </cell>
          <cell r="AF2646">
            <v>1002.829304711908</v>
          </cell>
          <cell r="AG2646">
            <v>1036.0847194538014</v>
          </cell>
          <cell r="AH2646">
            <v>1132.1940677041075</v>
          </cell>
        </row>
        <row r="2647">
          <cell r="B2647">
            <v>24590</v>
          </cell>
          <cell r="C2647" t="str">
            <v>NH</v>
          </cell>
          <cell r="D2647" t="str">
            <v>Investor Owned</v>
          </cell>
          <cell r="E2647">
            <v>0.20678514883069768</v>
          </cell>
          <cell r="F2647">
            <v>1</v>
          </cell>
          <cell r="G2647">
            <v>7681.1963139952068</v>
          </cell>
          <cell r="H2647">
            <v>7681.1963139952068</v>
          </cell>
          <cell r="I2647">
            <v>11.608880937499999</v>
          </cell>
          <cell r="J2647">
            <v>89662</v>
          </cell>
          <cell r="K2647">
            <v>515969</v>
          </cell>
          <cell r="L2647">
            <v>67173</v>
          </cell>
          <cell r="M2647">
            <v>0.15563795439149203</v>
          </cell>
          <cell r="N2647">
            <v>0.15563795439149203</v>
          </cell>
          <cell r="O2647">
            <v>12793.696284335816</v>
          </cell>
          <cell r="P2647">
            <v>34442.047493435988</v>
          </cell>
          <cell r="Q2647">
            <v>55043.548787639258</v>
          </cell>
          <cell r="R2647">
            <v>70252.80869982345</v>
          </cell>
          <cell r="S2647">
            <v>149492.78336562839</v>
          </cell>
          <cell r="T2647">
            <v>1364.1006830643601</v>
          </cell>
          <cell r="U2647">
            <v>1576.8944830441581</v>
          </cell>
          <cell r="V2647">
            <v>1662.5826303481554</v>
          </cell>
          <cell r="W2647">
            <v>1717.2690671965665</v>
          </cell>
          <cell r="X2647">
            <v>1857.0614373714686</v>
          </cell>
          <cell r="Y2647">
            <v>541.83061657039252</v>
          </cell>
          <cell r="Z2647">
            <v>675.90914759077168</v>
          </cell>
          <cell r="AA2647">
            <v>775.33880190669856</v>
          </cell>
          <cell r="AB2647">
            <v>833.07080878847205</v>
          </cell>
          <cell r="AC2647">
            <v>1077.3447985796938</v>
          </cell>
          <cell r="AD2647">
            <v>647.71125268268304</v>
          </cell>
          <cell r="AE2647">
            <v>914.48080397427668</v>
          </cell>
          <cell r="AF2647">
            <v>1002.829304711908</v>
          </cell>
          <cell r="AG2647">
            <v>1036.0847194538014</v>
          </cell>
          <cell r="AH2647">
            <v>1132.1940677041075</v>
          </cell>
        </row>
        <row r="2648">
          <cell r="B2648">
            <v>13286</v>
          </cell>
          <cell r="C2648" t="str">
            <v>NH</v>
          </cell>
          <cell r="D2648" t="str">
            <v>Municipal</v>
          </cell>
          <cell r="E2648">
            <v>8.8502787321910591E-3</v>
          </cell>
          <cell r="F2648">
            <v>0</v>
          </cell>
          <cell r="G2648">
            <v>0</v>
          </cell>
          <cell r="H2648">
            <v>0</v>
          </cell>
          <cell r="I2648">
            <v>11.608880937499999</v>
          </cell>
          <cell r="J2648">
            <v>0</v>
          </cell>
          <cell r="K2648">
            <v>0</v>
          </cell>
          <cell r="L2648">
            <v>0</v>
          </cell>
          <cell r="M2648">
            <v>0</v>
          </cell>
          <cell r="N2648">
            <v>0</v>
          </cell>
          <cell r="O2648">
            <v>12793.696284335816</v>
          </cell>
          <cell r="P2648">
            <v>34442.047493435988</v>
          </cell>
          <cell r="Q2648">
            <v>55043.548787639258</v>
          </cell>
          <cell r="R2648">
            <v>70252.80869982345</v>
          </cell>
          <cell r="S2648">
            <v>149492.78336562839</v>
          </cell>
          <cell r="T2648">
            <v>1364.1006830643601</v>
          </cell>
          <cell r="U2648">
            <v>1576.8944830441581</v>
          </cell>
          <cell r="V2648">
            <v>1662.5826303481554</v>
          </cell>
          <cell r="W2648">
            <v>1717.2690671965665</v>
          </cell>
          <cell r="X2648">
            <v>1857.0614373714686</v>
          </cell>
          <cell r="Y2648">
            <v>541.83061657039252</v>
          </cell>
          <cell r="Z2648">
            <v>675.90914759077168</v>
          </cell>
          <cell r="AA2648">
            <v>775.33880190669856</v>
          </cell>
          <cell r="AB2648">
            <v>833.07080878847205</v>
          </cell>
          <cell r="AC2648">
            <v>1077.3447985796938</v>
          </cell>
          <cell r="AD2648">
            <v>647.71125268268304</v>
          </cell>
          <cell r="AE2648">
            <v>914.48080397427668</v>
          </cell>
          <cell r="AF2648">
            <v>1002.829304711908</v>
          </cell>
          <cell r="AG2648">
            <v>1036.0847194538014</v>
          </cell>
          <cell r="AH2648">
            <v>1132.1940677041075</v>
          </cell>
        </row>
        <row r="2649">
          <cell r="B2649">
            <v>20980</v>
          </cell>
          <cell r="C2649" t="str">
            <v>NH</v>
          </cell>
          <cell r="D2649" t="str">
            <v>Municipal</v>
          </cell>
          <cell r="E2649">
            <v>8.8502787321910591E-3</v>
          </cell>
          <cell r="F2649">
            <v>0</v>
          </cell>
          <cell r="G2649">
            <v>0</v>
          </cell>
          <cell r="H2649">
            <v>0</v>
          </cell>
          <cell r="I2649">
            <v>11.608880937499999</v>
          </cell>
          <cell r="J2649">
            <v>0</v>
          </cell>
          <cell r="K2649">
            <v>0</v>
          </cell>
          <cell r="L2649">
            <v>0</v>
          </cell>
          <cell r="M2649">
            <v>0</v>
          </cell>
          <cell r="N2649">
            <v>0</v>
          </cell>
          <cell r="O2649">
            <v>12793.696284335816</v>
          </cell>
          <cell r="P2649">
            <v>34442.047493435988</v>
          </cell>
          <cell r="Q2649">
            <v>55043.548787639258</v>
          </cell>
          <cell r="R2649">
            <v>70252.80869982345</v>
          </cell>
          <cell r="S2649">
            <v>149492.78336562839</v>
          </cell>
          <cell r="T2649">
            <v>1364.1006830643601</v>
          </cell>
          <cell r="U2649">
            <v>1576.8944830441581</v>
          </cell>
          <cell r="V2649">
            <v>1662.5826303481554</v>
          </cell>
          <cell r="W2649">
            <v>1717.2690671965665</v>
          </cell>
          <cell r="X2649">
            <v>1857.0614373714686</v>
          </cell>
          <cell r="Y2649">
            <v>541.83061657039252</v>
          </cell>
          <cell r="Z2649">
            <v>675.90914759077168</v>
          </cell>
          <cell r="AA2649">
            <v>775.33880190669856</v>
          </cell>
          <cell r="AB2649">
            <v>833.07080878847205</v>
          </cell>
          <cell r="AC2649">
            <v>1077.3447985796938</v>
          </cell>
          <cell r="AD2649">
            <v>647.71125268268304</v>
          </cell>
          <cell r="AE2649">
            <v>914.48080397427668</v>
          </cell>
          <cell r="AF2649">
            <v>1002.829304711908</v>
          </cell>
          <cell r="AG2649">
            <v>1036.0847194538014</v>
          </cell>
          <cell r="AH2649">
            <v>1132.1940677041075</v>
          </cell>
        </row>
        <row r="2650">
          <cell r="B2650">
            <v>906</v>
          </cell>
          <cell r="C2650" t="str">
            <v>NH</v>
          </cell>
          <cell r="D2650" t="str">
            <v>Municipal</v>
          </cell>
          <cell r="E2650">
            <v>8.8502787321910591E-3</v>
          </cell>
          <cell r="F2650">
            <v>0</v>
          </cell>
          <cell r="G2650">
            <v>0</v>
          </cell>
          <cell r="H2650">
            <v>0</v>
          </cell>
          <cell r="I2650">
            <v>11.608880937499999</v>
          </cell>
          <cell r="J2650">
            <v>0</v>
          </cell>
          <cell r="K2650">
            <v>0</v>
          </cell>
          <cell r="L2650">
            <v>0</v>
          </cell>
          <cell r="M2650">
            <v>0</v>
          </cell>
          <cell r="N2650">
            <v>0</v>
          </cell>
          <cell r="O2650">
            <v>12793.696284335816</v>
          </cell>
          <cell r="P2650">
            <v>34442.047493435988</v>
          </cell>
          <cell r="Q2650">
            <v>55043.548787639258</v>
          </cell>
          <cell r="R2650">
            <v>70252.80869982345</v>
          </cell>
          <cell r="S2650">
            <v>149492.78336562839</v>
          </cell>
          <cell r="T2650">
            <v>1364.1006830643601</v>
          </cell>
          <cell r="U2650">
            <v>1576.8944830441581</v>
          </cell>
          <cell r="V2650">
            <v>1662.5826303481554</v>
          </cell>
          <cell r="W2650">
            <v>1717.2690671965665</v>
          </cell>
          <cell r="X2650">
            <v>1857.0614373714686</v>
          </cell>
          <cell r="Y2650">
            <v>541.83061657039252</v>
          </cell>
          <cell r="Z2650">
            <v>675.90914759077168</v>
          </cell>
          <cell r="AA2650">
            <v>775.33880190669856</v>
          </cell>
          <cell r="AB2650">
            <v>833.07080878847205</v>
          </cell>
          <cell r="AC2650">
            <v>1077.3447985796938</v>
          </cell>
          <cell r="AD2650">
            <v>647.71125268268304</v>
          </cell>
          <cell r="AE2650">
            <v>914.48080397427668</v>
          </cell>
          <cell r="AF2650">
            <v>1002.829304711908</v>
          </cell>
          <cell r="AG2650">
            <v>1036.0847194538014</v>
          </cell>
          <cell r="AH2650">
            <v>1132.1940677041075</v>
          </cell>
        </row>
        <row r="2651">
          <cell r="B2651">
            <v>11196</v>
          </cell>
          <cell r="C2651" t="str">
            <v>NH</v>
          </cell>
          <cell r="D2651" t="str">
            <v>Municipal</v>
          </cell>
          <cell r="E2651">
            <v>8.8502787321910591E-3</v>
          </cell>
          <cell r="F2651">
            <v>0</v>
          </cell>
          <cell r="G2651">
            <v>0</v>
          </cell>
          <cell r="H2651">
            <v>0</v>
          </cell>
          <cell r="I2651">
            <v>11.608880937499999</v>
          </cell>
          <cell r="J2651">
            <v>0</v>
          </cell>
          <cell r="K2651">
            <v>0</v>
          </cell>
          <cell r="L2651">
            <v>0</v>
          </cell>
          <cell r="M2651">
            <v>0</v>
          </cell>
          <cell r="N2651">
            <v>0</v>
          </cell>
          <cell r="O2651">
            <v>12793.696284335816</v>
          </cell>
          <cell r="P2651">
            <v>34442.047493435988</v>
          </cell>
          <cell r="Q2651">
            <v>55043.548787639258</v>
          </cell>
          <cell r="R2651">
            <v>70252.80869982345</v>
          </cell>
          <cell r="S2651">
            <v>149492.78336562839</v>
          </cell>
          <cell r="T2651">
            <v>1364.1006830643601</v>
          </cell>
          <cell r="U2651">
            <v>1576.8944830441581</v>
          </cell>
          <cell r="V2651">
            <v>1662.5826303481554</v>
          </cell>
          <cell r="W2651">
            <v>1717.2690671965665</v>
          </cell>
          <cell r="X2651">
            <v>1857.0614373714686</v>
          </cell>
          <cell r="Y2651">
            <v>541.83061657039252</v>
          </cell>
          <cell r="Z2651">
            <v>675.90914759077168</v>
          </cell>
          <cell r="AA2651">
            <v>775.33880190669856</v>
          </cell>
          <cell r="AB2651">
            <v>833.07080878847205</v>
          </cell>
          <cell r="AC2651">
            <v>1077.3447985796938</v>
          </cell>
          <cell r="AD2651">
            <v>647.71125268268304</v>
          </cell>
          <cell r="AE2651">
            <v>914.48080397427668</v>
          </cell>
          <cell r="AF2651">
            <v>1002.829304711908</v>
          </cell>
          <cell r="AG2651">
            <v>1036.0847194538014</v>
          </cell>
          <cell r="AH2651">
            <v>1132.1940677041075</v>
          </cell>
        </row>
        <row r="2652">
          <cell r="B2652">
            <v>20913</v>
          </cell>
          <cell r="C2652" t="str">
            <v>NH</v>
          </cell>
          <cell r="D2652" t="str">
            <v>Municipal</v>
          </cell>
          <cell r="E2652">
            <v>8.8502787321910591E-3</v>
          </cell>
          <cell r="F2652">
            <v>0</v>
          </cell>
          <cell r="G2652">
            <v>0</v>
          </cell>
          <cell r="H2652">
            <v>0</v>
          </cell>
          <cell r="I2652">
            <v>11.608880937499999</v>
          </cell>
          <cell r="J2652">
            <v>0</v>
          </cell>
          <cell r="K2652">
            <v>0</v>
          </cell>
          <cell r="L2652">
            <v>0</v>
          </cell>
          <cell r="M2652">
            <v>0</v>
          </cell>
          <cell r="N2652">
            <v>0</v>
          </cell>
          <cell r="O2652">
            <v>12793.696284335816</v>
          </cell>
          <cell r="P2652">
            <v>34442.047493435988</v>
          </cell>
          <cell r="Q2652">
            <v>55043.548787639258</v>
          </cell>
          <cell r="R2652">
            <v>70252.80869982345</v>
          </cell>
          <cell r="S2652">
            <v>149492.78336562839</v>
          </cell>
          <cell r="T2652">
            <v>1364.1006830643601</v>
          </cell>
          <cell r="U2652">
            <v>1576.8944830441581</v>
          </cell>
          <cell r="V2652">
            <v>1662.5826303481554</v>
          </cell>
          <cell r="W2652">
            <v>1717.2690671965665</v>
          </cell>
          <cell r="X2652">
            <v>1857.0614373714686</v>
          </cell>
          <cell r="Y2652">
            <v>541.83061657039252</v>
          </cell>
          <cell r="Z2652">
            <v>675.90914759077168</v>
          </cell>
          <cell r="AA2652">
            <v>775.33880190669856</v>
          </cell>
          <cell r="AB2652">
            <v>833.07080878847205</v>
          </cell>
          <cell r="AC2652">
            <v>1077.3447985796938</v>
          </cell>
          <cell r="AD2652">
            <v>647.71125268268304</v>
          </cell>
          <cell r="AE2652">
            <v>914.48080397427668</v>
          </cell>
          <cell r="AF2652">
            <v>1002.829304711908</v>
          </cell>
          <cell r="AG2652">
            <v>1036.0847194538014</v>
          </cell>
          <cell r="AH2652">
            <v>1132.1940677041075</v>
          </cell>
        </row>
        <row r="2653">
          <cell r="B2653">
            <v>54873</v>
          </cell>
          <cell r="C2653" t="str">
            <v>NH</v>
          </cell>
          <cell r="D2653" t="str">
            <v>Retail Power Marketer</v>
          </cell>
          <cell r="E2653">
            <v>8.8502787321910591E-3</v>
          </cell>
          <cell r="F2653">
            <v>0</v>
          </cell>
          <cell r="G2653">
            <v>0</v>
          </cell>
          <cell r="H2653">
            <v>5535.6445186262099</v>
          </cell>
          <cell r="I2653">
            <v>11.608880937499999</v>
          </cell>
          <cell r="J2653">
            <v>0</v>
          </cell>
          <cell r="K2653">
            <v>0</v>
          </cell>
          <cell r="L2653">
            <v>0</v>
          </cell>
          <cell r="M2653">
            <v>0</v>
          </cell>
          <cell r="N2653">
            <v>5.4159887859336467E-2</v>
          </cell>
          <cell r="O2653">
            <v>12793.696284335816</v>
          </cell>
          <cell r="P2653">
            <v>34442.047493435988</v>
          </cell>
          <cell r="Q2653">
            <v>55043.548787639258</v>
          </cell>
          <cell r="R2653">
            <v>70252.80869982345</v>
          </cell>
          <cell r="S2653">
            <v>149492.78336562839</v>
          </cell>
          <cell r="T2653">
            <v>1364.1006830643601</v>
          </cell>
          <cell r="U2653">
            <v>1576.8944830441581</v>
          </cell>
          <cell r="V2653">
            <v>1662.5826303481554</v>
          </cell>
          <cell r="W2653">
            <v>1717.2690671965665</v>
          </cell>
          <cell r="X2653">
            <v>1857.0614373714686</v>
          </cell>
          <cell r="Y2653">
            <v>541.83061657039252</v>
          </cell>
          <cell r="Z2653">
            <v>675.90914759077168</v>
          </cell>
          <cell r="AA2653">
            <v>775.33880190669856</v>
          </cell>
          <cell r="AB2653">
            <v>833.07080878847205</v>
          </cell>
          <cell r="AC2653">
            <v>1077.3447985796938</v>
          </cell>
          <cell r="AD2653">
            <v>647.71125268268304</v>
          </cell>
          <cell r="AE2653">
            <v>914.48080397427668</v>
          </cell>
          <cell r="AF2653">
            <v>1002.829304711908</v>
          </cell>
          <cell r="AG2653">
            <v>1036.0847194538014</v>
          </cell>
          <cell r="AH2653">
            <v>1132.1940677041075</v>
          </cell>
        </row>
        <row r="2654">
          <cell r="B2654">
            <v>57040</v>
          </cell>
          <cell r="C2654" t="str">
            <v>NH</v>
          </cell>
          <cell r="D2654" t="str">
            <v>Retail Power Marketer</v>
          </cell>
          <cell r="E2654">
            <v>8.8502787321910591E-3</v>
          </cell>
          <cell r="F2654">
            <v>0</v>
          </cell>
          <cell r="G2654">
            <v>0</v>
          </cell>
          <cell r="H2654">
            <v>5535.6445186262099</v>
          </cell>
          <cell r="I2654">
            <v>11.608880937499999</v>
          </cell>
          <cell r="J2654">
            <v>0</v>
          </cell>
          <cell r="K2654">
            <v>0</v>
          </cell>
          <cell r="L2654">
            <v>0</v>
          </cell>
          <cell r="M2654">
            <v>0</v>
          </cell>
          <cell r="N2654">
            <v>5.4159887859336467E-2</v>
          </cell>
          <cell r="O2654">
            <v>12793.696284335816</v>
          </cell>
          <cell r="P2654">
            <v>34442.047493435988</v>
          </cell>
          <cell r="Q2654">
            <v>55043.548787639258</v>
          </cell>
          <cell r="R2654">
            <v>70252.80869982345</v>
          </cell>
          <cell r="S2654">
            <v>149492.78336562839</v>
          </cell>
          <cell r="T2654">
            <v>1364.1006830643601</v>
          </cell>
          <cell r="U2654">
            <v>1576.8944830441581</v>
          </cell>
          <cell r="V2654">
            <v>1662.5826303481554</v>
          </cell>
          <cell r="W2654">
            <v>1717.2690671965665</v>
          </cell>
          <cell r="X2654">
            <v>1857.0614373714686</v>
          </cell>
          <cell r="Y2654">
            <v>541.83061657039252</v>
          </cell>
          <cell r="Z2654">
            <v>675.90914759077168</v>
          </cell>
          <cell r="AA2654">
            <v>775.33880190669856</v>
          </cell>
          <cell r="AB2654">
            <v>833.07080878847205</v>
          </cell>
          <cell r="AC2654">
            <v>1077.3447985796938</v>
          </cell>
          <cell r="AD2654">
            <v>647.71125268268304</v>
          </cell>
          <cell r="AE2654">
            <v>914.48080397427668</v>
          </cell>
          <cell r="AF2654">
            <v>1002.829304711908</v>
          </cell>
          <cell r="AG2654">
            <v>1036.0847194538014</v>
          </cell>
          <cell r="AH2654">
            <v>1132.1940677041075</v>
          </cell>
        </row>
        <row r="2655">
          <cell r="B2655">
            <v>4191</v>
          </cell>
          <cell r="C2655" t="str">
            <v>NH</v>
          </cell>
          <cell r="D2655" t="str">
            <v>Retail Power Marketer</v>
          </cell>
          <cell r="E2655">
            <v>0.20917795158228208</v>
          </cell>
          <cell r="F2655">
            <v>0</v>
          </cell>
          <cell r="G2655">
            <v>0</v>
          </cell>
          <cell r="H2655">
            <v>5535.6445186262099</v>
          </cell>
          <cell r="I2655">
            <v>11.608880937499999</v>
          </cell>
          <cell r="J2655">
            <v>0</v>
          </cell>
          <cell r="K2655">
            <v>0</v>
          </cell>
          <cell r="L2655">
            <v>0</v>
          </cell>
          <cell r="M2655">
            <v>0</v>
          </cell>
          <cell r="N2655">
            <v>5.4159887859336467E-2</v>
          </cell>
          <cell r="O2655">
            <v>12793.696284335816</v>
          </cell>
          <cell r="P2655">
            <v>34442.047493435988</v>
          </cell>
          <cell r="Q2655">
            <v>55043.548787639258</v>
          </cell>
          <cell r="R2655">
            <v>70252.80869982345</v>
          </cell>
          <cell r="S2655">
            <v>149492.78336562839</v>
          </cell>
          <cell r="T2655">
            <v>1364.1006830643601</v>
          </cell>
          <cell r="U2655">
            <v>1576.8944830441581</v>
          </cell>
          <cell r="V2655">
            <v>1662.5826303481554</v>
          </cell>
          <cell r="W2655">
            <v>1717.2690671965665</v>
          </cell>
          <cell r="X2655">
            <v>1857.0614373714686</v>
          </cell>
          <cell r="Y2655">
            <v>541.83061657039252</v>
          </cell>
          <cell r="Z2655">
            <v>675.90914759077168</v>
          </cell>
          <cell r="AA2655">
            <v>775.33880190669856</v>
          </cell>
          <cell r="AB2655">
            <v>833.07080878847205</v>
          </cell>
          <cell r="AC2655">
            <v>1077.3447985796938</v>
          </cell>
          <cell r="AD2655">
            <v>647.71125268268304</v>
          </cell>
          <cell r="AE2655">
            <v>914.48080397427668</v>
          </cell>
          <cell r="AF2655">
            <v>1002.829304711908</v>
          </cell>
          <cell r="AG2655">
            <v>1036.0847194538014</v>
          </cell>
          <cell r="AH2655">
            <v>1132.1940677041075</v>
          </cell>
        </row>
        <row r="2656">
          <cell r="B2656">
            <v>7279</v>
          </cell>
          <cell r="C2656" t="str">
            <v>NH</v>
          </cell>
          <cell r="D2656" t="str">
            <v>Retail Power Marketer</v>
          </cell>
          <cell r="E2656">
            <v>8.8502787321910591E-3</v>
          </cell>
          <cell r="F2656">
            <v>1</v>
          </cell>
          <cell r="G2656">
            <v>12952.947827280392</v>
          </cell>
          <cell r="H2656">
            <v>12952.947827280392</v>
          </cell>
          <cell r="I2656">
            <v>11.608880937499999</v>
          </cell>
          <cell r="J2656">
            <v>506688.3</v>
          </cell>
          <cell r="K2656">
            <v>3963887</v>
          </cell>
          <cell r="L2656">
            <v>306022</v>
          </cell>
          <cell r="M2656">
            <v>0.11707130512371632</v>
          </cell>
          <cell r="N2656">
            <v>0.11707130512371632</v>
          </cell>
          <cell r="O2656">
            <v>12793.696284335816</v>
          </cell>
          <cell r="P2656">
            <v>34442.047493435988</v>
          </cell>
          <cell r="Q2656">
            <v>55043.548787639258</v>
          </cell>
          <cell r="R2656">
            <v>70252.80869982345</v>
          </cell>
          <cell r="S2656">
            <v>149492.78336562839</v>
          </cell>
          <cell r="T2656">
            <v>1364.1006830643601</v>
          </cell>
          <cell r="U2656">
            <v>1576.8944830441581</v>
          </cell>
          <cell r="V2656">
            <v>1662.5826303481554</v>
          </cell>
          <cell r="W2656">
            <v>1717.2690671965665</v>
          </cell>
          <cell r="X2656">
            <v>1857.0614373714686</v>
          </cell>
          <cell r="Y2656">
            <v>541.83061657039252</v>
          </cell>
          <cell r="Z2656">
            <v>675.90914759077168</v>
          </cell>
          <cell r="AA2656">
            <v>775.33880190669856</v>
          </cell>
          <cell r="AB2656">
            <v>833.07080878847205</v>
          </cell>
          <cell r="AC2656">
            <v>1077.3447985796938</v>
          </cell>
          <cell r="AD2656">
            <v>647.71125268268304</v>
          </cell>
          <cell r="AE2656">
            <v>914.48080397427668</v>
          </cell>
          <cell r="AF2656">
            <v>1002.829304711908</v>
          </cell>
          <cell r="AG2656">
            <v>1036.0847194538014</v>
          </cell>
          <cell r="AH2656">
            <v>1132.1940677041075</v>
          </cell>
        </row>
        <row r="2657">
          <cell r="B2657">
            <v>13374</v>
          </cell>
          <cell r="C2657" t="str">
            <v>NH</v>
          </cell>
          <cell r="D2657" t="str">
            <v>Retail Power Marketer</v>
          </cell>
          <cell r="E2657">
            <v>8.8502787321910591E-3</v>
          </cell>
          <cell r="F2657">
            <v>1</v>
          </cell>
          <cell r="G2657">
            <v>12202.776381870008</v>
          </cell>
          <cell r="H2657">
            <v>12202.776381870008</v>
          </cell>
          <cell r="I2657">
            <v>11.608880937499999</v>
          </cell>
          <cell r="J2657">
            <v>949668</v>
          </cell>
          <cell r="K2657">
            <v>11631479</v>
          </cell>
          <cell r="L2657">
            <v>953183</v>
          </cell>
          <cell r="M2657">
            <v>7.0230393271243599E-2</v>
          </cell>
          <cell r="N2657">
            <v>7.0230393271243599E-2</v>
          </cell>
          <cell r="O2657">
            <v>12793.696284335816</v>
          </cell>
          <cell r="P2657">
            <v>34442.047493435988</v>
          </cell>
          <cell r="Q2657">
            <v>55043.548787639258</v>
          </cell>
          <cell r="R2657">
            <v>70252.80869982345</v>
          </cell>
          <cell r="S2657">
            <v>149492.78336562839</v>
          </cell>
          <cell r="T2657">
            <v>1364.1006830643601</v>
          </cell>
          <cell r="U2657">
            <v>1576.8944830441581</v>
          </cell>
          <cell r="V2657">
            <v>1662.5826303481554</v>
          </cell>
          <cell r="W2657">
            <v>1717.2690671965665</v>
          </cell>
          <cell r="X2657">
            <v>1857.0614373714686</v>
          </cell>
          <cell r="Y2657">
            <v>541.83061657039252</v>
          </cell>
          <cell r="Z2657">
            <v>675.90914759077168</v>
          </cell>
          <cell r="AA2657">
            <v>775.33880190669856</v>
          </cell>
          <cell r="AB2657">
            <v>833.07080878847205</v>
          </cell>
          <cell r="AC2657">
            <v>1077.3447985796938</v>
          </cell>
          <cell r="AD2657">
            <v>647.71125268268304</v>
          </cell>
          <cell r="AE2657">
            <v>914.48080397427668</v>
          </cell>
          <cell r="AF2657">
            <v>1002.829304711908</v>
          </cell>
          <cell r="AG2657">
            <v>1036.0847194538014</v>
          </cell>
          <cell r="AH2657">
            <v>1132.1940677041075</v>
          </cell>
        </row>
        <row r="2658">
          <cell r="B2658">
            <v>16840</v>
          </cell>
          <cell r="C2658" t="str">
            <v>NH</v>
          </cell>
          <cell r="D2658" t="str">
            <v>Retail Power Marketer</v>
          </cell>
          <cell r="E2658">
            <v>8.8502787321910591E-3</v>
          </cell>
          <cell r="F2658">
            <v>0</v>
          </cell>
          <cell r="G2658">
            <v>0</v>
          </cell>
          <cell r="H2658">
            <v>5535.6445186262099</v>
          </cell>
          <cell r="I2658">
            <v>11.608880937499999</v>
          </cell>
          <cell r="J2658">
            <v>0</v>
          </cell>
          <cell r="K2658">
            <v>0</v>
          </cell>
          <cell r="L2658">
            <v>0</v>
          </cell>
          <cell r="M2658">
            <v>0</v>
          </cell>
          <cell r="N2658">
            <v>5.4159887859336467E-2</v>
          </cell>
          <cell r="O2658">
            <v>12793.696284335816</v>
          </cell>
          <cell r="P2658">
            <v>34442.047493435988</v>
          </cell>
          <cell r="Q2658">
            <v>55043.548787639258</v>
          </cell>
          <cell r="R2658">
            <v>70252.80869982345</v>
          </cell>
          <cell r="S2658">
            <v>149492.78336562839</v>
          </cell>
          <cell r="T2658">
            <v>1364.1006830643601</v>
          </cell>
          <cell r="U2658">
            <v>1576.8944830441581</v>
          </cell>
          <cell r="V2658">
            <v>1662.5826303481554</v>
          </cell>
          <cell r="W2658">
            <v>1717.2690671965665</v>
          </cell>
          <cell r="X2658">
            <v>1857.0614373714686</v>
          </cell>
          <cell r="Y2658">
            <v>541.83061657039252</v>
          </cell>
          <cell r="Z2658">
            <v>675.90914759077168</v>
          </cell>
          <cell r="AA2658">
            <v>775.33880190669856</v>
          </cell>
          <cell r="AB2658">
            <v>833.07080878847205</v>
          </cell>
          <cell r="AC2658">
            <v>1077.3447985796938</v>
          </cell>
          <cell r="AD2658">
            <v>647.71125268268304</v>
          </cell>
          <cell r="AE2658">
            <v>914.48080397427668</v>
          </cell>
          <cell r="AF2658">
            <v>1002.829304711908</v>
          </cell>
          <cell r="AG2658">
            <v>1036.0847194538014</v>
          </cell>
          <cell r="AH2658">
            <v>1132.1940677041075</v>
          </cell>
        </row>
        <row r="2659">
          <cell r="B2659">
            <v>17549</v>
          </cell>
          <cell r="C2659" t="str">
            <v>NH</v>
          </cell>
          <cell r="D2659" t="str">
            <v>Retail Power Marketer</v>
          </cell>
          <cell r="E2659">
            <v>8.8502787321910591E-3</v>
          </cell>
          <cell r="F2659">
            <v>1</v>
          </cell>
          <cell r="G2659">
            <v>1041.6666666666667</v>
          </cell>
          <cell r="H2659">
            <v>1041.6666666666667</v>
          </cell>
          <cell r="I2659">
            <v>11.608880937499999</v>
          </cell>
          <cell r="J2659">
            <v>10.9</v>
          </cell>
          <cell r="K2659">
            <v>125</v>
          </cell>
          <cell r="L2659">
            <v>120</v>
          </cell>
          <cell r="M2659">
            <v>-4.6534308399999981E-2</v>
          </cell>
          <cell r="N2659">
            <v>-4.6534308399999981E-2</v>
          </cell>
          <cell r="O2659">
            <v>12793.696284335816</v>
          </cell>
          <cell r="P2659">
            <v>34442.047493435988</v>
          </cell>
          <cell r="Q2659">
            <v>55043.548787639258</v>
          </cell>
          <cell r="R2659">
            <v>70252.80869982345</v>
          </cell>
          <cell r="S2659">
            <v>149492.78336562839</v>
          </cell>
          <cell r="T2659">
            <v>1364.1006830643601</v>
          </cell>
          <cell r="U2659">
            <v>1576.8944830441581</v>
          </cell>
          <cell r="V2659">
            <v>1662.5826303481554</v>
          </cell>
          <cell r="W2659">
            <v>1717.2690671965665</v>
          </cell>
          <cell r="X2659">
            <v>1857.0614373714686</v>
          </cell>
          <cell r="Y2659">
            <v>541.83061657039252</v>
          </cell>
          <cell r="Z2659">
            <v>675.90914759077168</v>
          </cell>
          <cell r="AA2659">
            <v>775.33880190669856</v>
          </cell>
          <cell r="AB2659">
            <v>833.07080878847205</v>
          </cell>
          <cell r="AC2659">
            <v>1077.3447985796938</v>
          </cell>
          <cell r="AD2659">
            <v>647.71125268268304</v>
          </cell>
          <cell r="AE2659">
            <v>914.48080397427668</v>
          </cell>
          <cell r="AF2659">
            <v>1002.829304711908</v>
          </cell>
          <cell r="AG2659">
            <v>1036.0847194538014</v>
          </cell>
          <cell r="AH2659">
            <v>1132.1940677041075</v>
          </cell>
        </row>
        <row r="2660">
          <cell r="B2660">
            <v>18193</v>
          </cell>
          <cell r="C2660" t="str">
            <v>NH</v>
          </cell>
          <cell r="D2660" t="str">
            <v>Retail Power Marketer</v>
          </cell>
          <cell r="E2660">
            <v>8.8502787321910591E-3</v>
          </cell>
          <cell r="F2660">
            <v>0</v>
          </cell>
          <cell r="G2660">
            <v>0</v>
          </cell>
          <cell r="H2660">
            <v>5535.6445186262099</v>
          </cell>
          <cell r="I2660">
            <v>11.608880937499999</v>
          </cell>
          <cell r="J2660">
            <v>0</v>
          </cell>
          <cell r="K2660">
            <v>0</v>
          </cell>
          <cell r="L2660">
            <v>0</v>
          </cell>
          <cell r="M2660">
            <v>0</v>
          </cell>
          <cell r="N2660">
            <v>5.4159887859336467E-2</v>
          </cell>
          <cell r="O2660">
            <v>12793.696284335816</v>
          </cell>
          <cell r="P2660">
            <v>34442.047493435988</v>
          </cell>
          <cell r="Q2660">
            <v>55043.548787639258</v>
          </cell>
          <cell r="R2660">
            <v>70252.80869982345</v>
          </cell>
          <cell r="S2660">
            <v>149492.78336562839</v>
          </cell>
          <cell r="T2660">
            <v>1364.1006830643601</v>
          </cell>
          <cell r="U2660">
            <v>1576.8944830441581</v>
          </cell>
          <cell r="V2660">
            <v>1662.5826303481554</v>
          </cell>
          <cell r="W2660">
            <v>1717.2690671965665</v>
          </cell>
          <cell r="X2660">
            <v>1857.0614373714686</v>
          </cell>
          <cell r="Y2660">
            <v>541.83061657039252</v>
          </cell>
          <cell r="Z2660">
            <v>675.90914759077168</v>
          </cell>
          <cell r="AA2660">
            <v>775.33880190669856</v>
          </cell>
          <cell r="AB2660">
            <v>833.07080878847205</v>
          </cell>
          <cell r="AC2660">
            <v>1077.3447985796938</v>
          </cell>
          <cell r="AD2660">
            <v>647.71125268268304</v>
          </cell>
          <cell r="AE2660">
            <v>914.48080397427668</v>
          </cell>
          <cell r="AF2660">
            <v>1002.829304711908</v>
          </cell>
          <cell r="AG2660">
            <v>1036.0847194538014</v>
          </cell>
          <cell r="AH2660">
            <v>1132.1940677041075</v>
          </cell>
        </row>
        <row r="2661">
          <cell r="B2661">
            <v>19107</v>
          </cell>
          <cell r="C2661" t="str">
            <v>NH</v>
          </cell>
          <cell r="D2661" t="str">
            <v>Retail Power Marketer</v>
          </cell>
          <cell r="E2661">
            <v>8.8502787321910591E-3</v>
          </cell>
          <cell r="F2661">
            <v>0</v>
          </cell>
          <cell r="G2661">
            <v>0</v>
          </cell>
          <cell r="H2661">
            <v>5535.6445186262099</v>
          </cell>
          <cell r="I2661">
            <v>11.608880937499999</v>
          </cell>
          <cell r="J2661">
            <v>0</v>
          </cell>
          <cell r="K2661">
            <v>0</v>
          </cell>
          <cell r="L2661">
            <v>0</v>
          </cell>
          <cell r="M2661">
            <v>0</v>
          </cell>
          <cell r="N2661">
            <v>5.4159887859336467E-2</v>
          </cell>
          <cell r="O2661">
            <v>12793.696284335816</v>
          </cell>
          <cell r="P2661">
            <v>34442.047493435988</v>
          </cell>
          <cell r="Q2661">
            <v>55043.548787639258</v>
          </cell>
          <cell r="R2661">
            <v>70252.80869982345</v>
          </cell>
          <cell r="S2661">
            <v>149492.78336562839</v>
          </cell>
          <cell r="T2661">
            <v>1364.1006830643601</v>
          </cell>
          <cell r="U2661">
            <v>1576.8944830441581</v>
          </cell>
          <cell r="V2661">
            <v>1662.5826303481554</v>
          </cell>
          <cell r="W2661">
            <v>1717.2690671965665</v>
          </cell>
          <cell r="X2661">
            <v>1857.0614373714686</v>
          </cell>
          <cell r="Y2661">
            <v>541.83061657039252</v>
          </cell>
          <cell r="Z2661">
            <v>675.90914759077168</v>
          </cell>
          <cell r="AA2661">
            <v>775.33880190669856</v>
          </cell>
          <cell r="AB2661">
            <v>833.07080878847205</v>
          </cell>
          <cell r="AC2661">
            <v>1077.3447985796938</v>
          </cell>
          <cell r="AD2661">
            <v>647.71125268268304</v>
          </cell>
          <cell r="AE2661">
            <v>914.48080397427668</v>
          </cell>
          <cell r="AF2661">
            <v>1002.829304711908</v>
          </cell>
          <cell r="AG2661">
            <v>1036.0847194538014</v>
          </cell>
          <cell r="AH2661">
            <v>1132.1940677041075</v>
          </cell>
        </row>
        <row r="2662">
          <cell r="B2662">
            <v>19119</v>
          </cell>
          <cell r="C2662" t="str">
            <v>NH</v>
          </cell>
          <cell r="D2662" t="str">
            <v>Retail Power Marketer</v>
          </cell>
          <cell r="E2662">
            <v>8.8502787321910591E-3</v>
          </cell>
          <cell r="F2662">
            <v>0</v>
          </cell>
          <cell r="G2662">
            <v>0</v>
          </cell>
          <cell r="H2662">
            <v>5535.6445186262099</v>
          </cell>
          <cell r="I2662">
            <v>11.608880937499999</v>
          </cell>
          <cell r="J2662">
            <v>0</v>
          </cell>
          <cell r="K2662">
            <v>0</v>
          </cell>
          <cell r="L2662">
            <v>0</v>
          </cell>
          <cell r="M2662">
            <v>0</v>
          </cell>
          <cell r="N2662">
            <v>5.4159887859336467E-2</v>
          </cell>
          <cell r="O2662">
            <v>12793.696284335816</v>
          </cell>
          <cell r="P2662">
            <v>34442.047493435988</v>
          </cell>
          <cell r="Q2662">
            <v>55043.548787639258</v>
          </cell>
          <cell r="R2662">
            <v>70252.80869982345</v>
          </cell>
          <cell r="S2662">
            <v>149492.78336562839</v>
          </cell>
          <cell r="T2662">
            <v>1364.1006830643601</v>
          </cell>
          <cell r="U2662">
            <v>1576.8944830441581</v>
          </cell>
          <cell r="V2662">
            <v>1662.5826303481554</v>
          </cell>
          <cell r="W2662">
            <v>1717.2690671965665</v>
          </cell>
          <cell r="X2662">
            <v>1857.0614373714686</v>
          </cell>
          <cell r="Y2662">
            <v>541.83061657039252</v>
          </cell>
          <cell r="Z2662">
            <v>675.90914759077168</v>
          </cell>
          <cell r="AA2662">
            <v>775.33880190669856</v>
          </cell>
          <cell r="AB2662">
            <v>833.07080878847205</v>
          </cell>
          <cell r="AC2662">
            <v>1077.3447985796938</v>
          </cell>
          <cell r="AD2662">
            <v>647.71125268268304</v>
          </cell>
          <cell r="AE2662">
            <v>914.48080397427668</v>
          </cell>
          <cell r="AF2662">
            <v>1002.829304711908</v>
          </cell>
          <cell r="AG2662">
            <v>1036.0847194538014</v>
          </cell>
          <cell r="AH2662">
            <v>1132.1940677041075</v>
          </cell>
        </row>
        <row r="2663">
          <cell r="B2663">
            <v>21795</v>
          </cell>
          <cell r="C2663" t="str">
            <v>NH</v>
          </cell>
          <cell r="D2663" t="str">
            <v>Retail Power Marketer</v>
          </cell>
          <cell r="E2663">
            <v>8.8502787321910591E-3</v>
          </cell>
          <cell r="F2663">
            <v>0</v>
          </cell>
          <cell r="G2663">
            <v>0</v>
          </cell>
          <cell r="H2663">
            <v>5535.6445186262099</v>
          </cell>
          <cell r="I2663">
            <v>11.608880937499999</v>
          </cell>
          <cell r="J2663">
            <v>0</v>
          </cell>
          <cell r="K2663">
            <v>0</v>
          </cell>
          <cell r="L2663">
            <v>0</v>
          </cell>
          <cell r="M2663">
            <v>0</v>
          </cell>
          <cell r="N2663">
            <v>5.4159887859336467E-2</v>
          </cell>
          <cell r="O2663">
            <v>12793.696284335816</v>
          </cell>
          <cell r="P2663">
            <v>34442.047493435988</v>
          </cell>
          <cell r="Q2663">
            <v>55043.548787639258</v>
          </cell>
          <cell r="R2663">
            <v>70252.80869982345</v>
          </cell>
          <cell r="S2663">
            <v>149492.78336562839</v>
          </cell>
          <cell r="T2663">
            <v>1364.1006830643601</v>
          </cell>
          <cell r="U2663">
            <v>1576.8944830441581</v>
          </cell>
          <cell r="V2663">
            <v>1662.5826303481554</v>
          </cell>
          <cell r="W2663">
            <v>1717.2690671965665</v>
          </cell>
          <cell r="X2663">
            <v>1857.0614373714686</v>
          </cell>
          <cell r="Y2663">
            <v>541.83061657039252</v>
          </cell>
          <cell r="Z2663">
            <v>675.90914759077168</v>
          </cell>
          <cell r="AA2663">
            <v>775.33880190669856</v>
          </cell>
          <cell r="AB2663">
            <v>833.07080878847205</v>
          </cell>
          <cell r="AC2663">
            <v>1077.3447985796938</v>
          </cell>
          <cell r="AD2663">
            <v>647.71125268268304</v>
          </cell>
          <cell r="AE2663">
            <v>914.48080397427668</v>
          </cell>
          <cell r="AF2663">
            <v>1002.829304711908</v>
          </cell>
          <cell r="AG2663">
            <v>1036.0847194538014</v>
          </cell>
          <cell r="AH2663">
            <v>1132.1940677041075</v>
          </cell>
        </row>
        <row r="2664">
          <cell r="B2664">
            <v>50046</v>
          </cell>
          <cell r="C2664" t="str">
            <v>NH</v>
          </cell>
          <cell r="D2664" t="str">
            <v>Retail Power Marketer</v>
          </cell>
          <cell r="E2664">
            <v>8.8502787321910591E-3</v>
          </cell>
          <cell r="F2664">
            <v>0</v>
          </cell>
          <cell r="G2664">
            <v>0</v>
          </cell>
          <cell r="H2664">
            <v>5535.6445186262099</v>
          </cell>
          <cell r="I2664">
            <v>11.608880937499999</v>
          </cell>
          <cell r="J2664">
            <v>0</v>
          </cell>
          <cell r="K2664">
            <v>0</v>
          </cell>
          <cell r="L2664">
            <v>0</v>
          </cell>
          <cell r="M2664">
            <v>0</v>
          </cell>
          <cell r="N2664">
            <v>5.4159887859336467E-2</v>
          </cell>
          <cell r="O2664">
            <v>12793.696284335816</v>
          </cell>
          <cell r="P2664">
            <v>34442.047493435988</v>
          </cell>
          <cell r="Q2664">
            <v>55043.548787639258</v>
          </cell>
          <cell r="R2664">
            <v>70252.80869982345</v>
          </cell>
          <cell r="S2664">
            <v>149492.78336562839</v>
          </cell>
          <cell r="T2664">
            <v>1364.1006830643601</v>
          </cell>
          <cell r="U2664">
            <v>1576.8944830441581</v>
          </cell>
          <cell r="V2664">
            <v>1662.5826303481554</v>
          </cell>
          <cell r="W2664">
            <v>1717.2690671965665</v>
          </cell>
          <cell r="X2664">
            <v>1857.0614373714686</v>
          </cell>
          <cell r="Y2664">
            <v>541.83061657039252</v>
          </cell>
          <cell r="Z2664">
            <v>675.90914759077168</v>
          </cell>
          <cell r="AA2664">
            <v>775.33880190669856</v>
          </cell>
          <cell r="AB2664">
            <v>833.07080878847205</v>
          </cell>
          <cell r="AC2664">
            <v>1077.3447985796938</v>
          </cell>
          <cell r="AD2664">
            <v>647.71125268268304</v>
          </cell>
          <cell r="AE2664">
            <v>914.48080397427668</v>
          </cell>
          <cell r="AF2664">
            <v>1002.829304711908</v>
          </cell>
          <cell r="AG2664">
            <v>1036.0847194538014</v>
          </cell>
          <cell r="AH2664">
            <v>1132.1940677041075</v>
          </cell>
        </row>
        <row r="2665">
          <cell r="B2665">
            <v>54820</v>
          </cell>
          <cell r="C2665" t="str">
            <v>NH</v>
          </cell>
          <cell r="D2665" t="str">
            <v>Retail Power Marketer</v>
          </cell>
          <cell r="E2665">
            <v>8.8502787321910591E-3</v>
          </cell>
          <cell r="F2665">
            <v>1</v>
          </cell>
          <cell r="G2665">
            <v>10742.205023674709</v>
          </cell>
          <cell r="H2665">
            <v>10742.205023674709</v>
          </cell>
          <cell r="I2665">
            <v>11.608880937499999</v>
          </cell>
          <cell r="J2665">
            <v>1608538.1</v>
          </cell>
          <cell r="K2665">
            <v>13855006</v>
          </cell>
          <cell r="L2665">
            <v>1289773</v>
          </cell>
          <cell r="M2665">
            <v>0.10312981789247683</v>
          </cell>
          <cell r="N2665">
            <v>0.10312981789247683</v>
          </cell>
          <cell r="O2665">
            <v>12793.696284335816</v>
          </cell>
          <cell r="P2665">
            <v>34442.047493435988</v>
          </cell>
          <cell r="Q2665">
            <v>55043.548787639258</v>
          </cell>
          <cell r="R2665">
            <v>70252.80869982345</v>
          </cell>
          <cell r="S2665">
            <v>149492.78336562839</v>
          </cell>
          <cell r="T2665">
            <v>1364.1006830643601</v>
          </cell>
          <cell r="U2665">
            <v>1576.8944830441581</v>
          </cell>
          <cell r="V2665">
            <v>1662.5826303481554</v>
          </cell>
          <cell r="W2665">
            <v>1717.2690671965665</v>
          </cell>
          <cell r="X2665">
            <v>1857.0614373714686</v>
          </cell>
          <cell r="Y2665">
            <v>541.83061657039252</v>
          </cell>
          <cell r="Z2665">
            <v>675.90914759077168</v>
          </cell>
          <cell r="AA2665">
            <v>775.33880190669856</v>
          </cell>
          <cell r="AB2665">
            <v>833.07080878847205</v>
          </cell>
          <cell r="AC2665">
            <v>1077.3447985796938</v>
          </cell>
          <cell r="AD2665">
            <v>647.71125268268304</v>
          </cell>
          <cell r="AE2665">
            <v>914.48080397427668</v>
          </cell>
          <cell r="AF2665">
            <v>1002.829304711908</v>
          </cell>
          <cell r="AG2665">
            <v>1036.0847194538014</v>
          </cell>
          <cell r="AH2665">
            <v>1132.1940677041075</v>
          </cell>
        </row>
        <row r="2666">
          <cell r="B2666">
            <v>54862</v>
          </cell>
          <cell r="C2666" t="str">
            <v>NH</v>
          </cell>
          <cell r="D2666" t="str">
            <v>Retail Power Marketer</v>
          </cell>
          <cell r="E2666">
            <v>8.8502787321910591E-3</v>
          </cell>
          <cell r="F2666">
            <v>1</v>
          </cell>
          <cell r="G2666">
            <v>16286.043621201186</v>
          </cell>
          <cell r="H2666">
            <v>16286.043621201186</v>
          </cell>
          <cell r="I2666">
            <v>11.608880937499999</v>
          </cell>
          <cell r="J2666">
            <v>266768.09999999998</v>
          </cell>
          <cell r="K2666">
            <v>2437239</v>
          </cell>
          <cell r="L2666">
            <v>149652</v>
          </cell>
          <cell r="M2666">
            <v>0.10090130389317378</v>
          </cell>
          <cell r="N2666">
            <v>0.10090130389317378</v>
          </cell>
          <cell r="O2666">
            <v>12793.696284335816</v>
          </cell>
          <cell r="P2666">
            <v>34442.047493435988</v>
          </cell>
          <cell r="Q2666">
            <v>55043.548787639258</v>
          </cell>
          <cell r="R2666">
            <v>70252.80869982345</v>
          </cell>
          <cell r="S2666">
            <v>149492.78336562839</v>
          </cell>
          <cell r="T2666">
            <v>1364.1006830643601</v>
          </cell>
          <cell r="U2666">
            <v>1576.8944830441581</v>
          </cell>
          <cell r="V2666">
            <v>1662.5826303481554</v>
          </cell>
          <cell r="W2666">
            <v>1717.2690671965665</v>
          </cell>
          <cell r="X2666">
            <v>1857.0614373714686</v>
          </cell>
          <cell r="Y2666">
            <v>541.83061657039252</v>
          </cell>
          <cell r="Z2666">
            <v>675.90914759077168</v>
          </cell>
          <cell r="AA2666">
            <v>775.33880190669856</v>
          </cell>
          <cell r="AB2666">
            <v>833.07080878847205</v>
          </cell>
          <cell r="AC2666">
            <v>1077.3447985796938</v>
          </cell>
          <cell r="AD2666">
            <v>647.71125268268304</v>
          </cell>
          <cell r="AE2666">
            <v>914.48080397427668</v>
          </cell>
          <cell r="AF2666">
            <v>1002.829304711908</v>
          </cell>
          <cell r="AG2666">
            <v>1036.0847194538014</v>
          </cell>
          <cell r="AH2666">
            <v>1132.1940677041075</v>
          </cell>
        </row>
        <row r="2667">
          <cell r="B2667">
            <v>56212</v>
          </cell>
          <cell r="C2667" t="str">
            <v>NH</v>
          </cell>
          <cell r="D2667" t="str">
            <v>Retail Power Marketer</v>
          </cell>
          <cell r="E2667">
            <v>8.8502787321910591E-3</v>
          </cell>
          <cell r="F2667">
            <v>1</v>
          </cell>
          <cell r="G2667">
            <v>10843.540962071409</v>
          </cell>
          <cell r="H2667">
            <v>10843.540962071409</v>
          </cell>
          <cell r="I2667">
            <v>11.608880937499999</v>
          </cell>
          <cell r="J2667">
            <v>751270</v>
          </cell>
          <cell r="K2667">
            <v>7528150</v>
          </cell>
          <cell r="L2667">
            <v>694252</v>
          </cell>
          <cell r="M2667">
            <v>8.6947807136752722E-2</v>
          </cell>
          <cell r="N2667">
            <v>8.6947807136752722E-2</v>
          </cell>
          <cell r="O2667">
            <v>12793.696284335816</v>
          </cell>
          <cell r="P2667">
            <v>34442.047493435988</v>
          </cell>
          <cell r="Q2667">
            <v>55043.548787639258</v>
          </cell>
          <cell r="R2667">
            <v>70252.80869982345</v>
          </cell>
          <cell r="S2667">
            <v>149492.78336562839</v>
          </cell>
          <cell r="T2667">
            <v>1364.1006830643601</v>
          </cell>
          <cell r="U2667">
            <v>1576.8944830441581</v>
          </cell>
          <cell r="V2667">
            <v>1662.5826303481554</v>
          </cell>
          <cell r="W2667">
            <v>1717.2690671965665</v>
          </cell>
          <cell r="X2667">
            <v>1857.0614373714686</v>
          </cell>
          <cell r="Y2667">
            <v>541.83061657039252</v>
          </cell>
          <cell r="Z2667">
            <v>675.90914759077168</v>
          </cell>
          <cell r="AA2667">
            <v>775.33880190669856</v>
          </cell>
          <cell r="AB2667">
            <v>833.07080878847205</v>
          </cell>
          <cell r="AC2667">
            <v>1077.3447985796938</v>
          </cell>
          <cell r="AD2667">
            <v>647.71125268268304</v>
          </cell>
          <cell r="AE2667">
            <v>914.48080397427668</v>
          </cell>
          <cell r="AF2667">
            <v>1002.829304711908</v>
          </cell>
          <cell r="AG2667">
            <v>1036.0847194538014</v>
          </cell>
          <cell r="AH2667">
            <v>1132.1940677041075</v>
          </cell>
        </row>
        <row r="2668">
          <cell r="B2668">
            <v>56521</v>
          </cell>
          <cell r="C2668" t="str">
            <v>NH</v>
          </cell>
          <cell r="D2668" t="str">
            <v>Retail Power Marketer</v>
          </cell>
          <cell r="E2668">
            <v>8.8502787321910591E-3</v>
          </cell>
          <cell r="F2668">
            <v>0</v>
          </cell>
          <cell r="G2668">
            <v>0</v>
          </cell>
          <cell r="H2668">
            <v>5535.6445186262099</v>
          </cell>
          <cell r="I2668">
            <v>11.608880937499999</v>
          </cell>
          <cell r="J2668">
            <v>0</v>
          </cell>
          <cell r="K2668">
            <v>0</v>
          </cell>
          <cell r="L2668">
            <v>0</v>
          </cell>
          <cell r="M2668">
            <v>0</v>
          </cell>
          <cell r="N2668">
            <v>5.4159887859336467E-2</v>
          </cell>
          <cell r="O2668">
            <v>12793.696284335816</v>
          </cell>
          <cell r="P2668">
            <v>34442.047493435988</v>
          </cell>
          <cell r="Q2668">
            <v>55043.548787639258</v>
          </cell>
          <cell r="R2668">
            <v>70252.80869982345</v>
          </cell>
          <cell r="S2668">
            <v>149492.78336562839</v>
          </cell>
          <cell r="T2668">
            <v>1364.1006830643601</v>
          </cell>
          <cell r="U2668">
            <v>1576.8944830441581</v>
          </cell>
          <cell r="V2668">
            <v>1662.5826303481554</v>
          </cell>
          <cell r="W2668">
            <v>1717.2690671965665</v>
          </cell>
          <cell r="X2668">
            <v>1857.0614373714686</v>
          </cell>
          <cell r="Y2668">
            <v>541.83061657039252</v>
          </cell>
          <cell r="Z2668">
            <v>675.90914759077168</v>
          </cell>
          <cell r="AA2668">
            <v>775.33880190669856</v>
          </cell>
          <cell r="AB2668">
            <v>833.07080878847205</v>
          </cell>
          <cell r="AC2668">
            <v>1077.3447985796938</v>
          </cell>
          <cell r="AD2668">
            <v>647.71125268268304</v>
          </cell>
          <cell r="AE2668">
            <v>914.48080397427668</v>
          </cell>
          <cell r="AF2668">
            <v>1002.829304711908</v>
          </cell>
          <cell r="AG2668">
            <v>1036.0847194538014</v>
          </cell>
          <cell r="AH2668">
            <v>1132.1940677041075</v>
          </cell>
        </row>
        <row r="2669">
          <cell r="B2669">
            <v>57067</v>
          </cell>
          <cell r="C2669" t="str">
            <v>NH</v>
          </cell>
          <cell r="D2669" t="str">
            <v>Retail Power Marketer</v>
          </cell>
          <cell r="E2669">
            <v>8.8502787321910591E-3</v>
          </cell>
          <cell r="F2669">
            <v>1</v>
          </cell>
          <cell r="G2669">
            <v>12504.626294302949</v>
          </cell>
          <cell r="H2669">
            <v>12504.626294302949</v>
          </cell>
          <cell r="I2669">
            <v>11.608880937499999</v>
          </cell>
          <cell r="J2669">
            <v>85611.4</v>
          </cell>
          <cell r="K2669">
            <v>885215</v>
          </cell>
          <cell r="L2669">
            <v>70791</v>
          </cell>
          <cell r="M2669">
            <v>8.5572147460945935E-2</v>
          </cell>
          <cell r="N2669">
            <v>8.5572147460945935E-2</v>
          </cell>
          <cell r="O2669">
            <v>12793.696284335816</v>
          </cell>
          <cell r="P2669">
            <v>34442.047493435988</v>
          </cell>
          <cell r="Q2669">
            <v>55043.548787639258</v>
          </cell>
          <cell r="R2669">
            <v>70252.80869982345</v>
          </cell>
          <cell r="S2669">
            <v>149492.78336562839</v>
          </cell>
          <cell r="T2669">
            <v>1364.1006830643601</v>
          </cell>
          <cell r="U2669">
            <v>1576.8944830441581</v>
          </cell>
          <cell r="V2669">
            <v>1662.5826303481554</v>
          </cell>
          <cell r="W2669">
            <v>1717.2690671965665</v>
          </cell>
          <cell r="X2669">
            <v>1857.0614373714686</v>
          </cell>
          <cell r="Y2669">
            <v>541.83061657039252</v>
          </cell>
          <cell r="Z2669">
            <v>675.90914759077168</v>
          </cell>
          <cell r="AA2669">
            <v>775.33880190669856</v>
          </cell>
          <cell r="AB2669">
            <v>833.07080878847205</v>
          </cell>
          <cell r="AC2669">
            <v>1077.3447985796938</v>
          </cell>
          <cell r="AD2669">
            <v>647.71125268268304</v>
          </cell>
          <cell r="AE2669">
            <v>914.48080397427668</v>
          </cell>
          <cell r="AF2669">
            <v>1002.829304711908</v>
          </cell>
          <cell r="AG2669">
            <v>1036.0847194538014</v>
          </cell>
          <cell r="AH2669">
            <v>1132.1940677041075</v>
          </cell>
        </row>
        <row r="2670">
          <cell r="B2670">
            <v>58086</v>
          </cell>
          <cell r="C2670" t="str">
            <v>NH</v>
          </cell>
          <cell r="D2670" t="str">
            <v>Retail Power Marketer</v>
          </cell>
          <cell r="E2670">
            <v>8.8502787321910591E-3</v>
          </cell>
          <cell r="F2670">
            <v>1</v>
          </cell>
          <cell r="G2670">
            <v>7021.4102769329274</v>
          </cell>
          <cell r="H2670">
            <v>7021.4102769329274</v>
          </cell>
          <cell r="I2670">
            <v>11.608880937499999</v>
          </cell>
          <cell r="J2670">
            <v>21611</v>
          </cell>
          <cell r="K2670">
            <v>175451</v>
          </cell>
          <cell r="L2670">
            <v>24988</v>
          </cell>
          <cell r="M2670">
            <v>0.10333373647117999</v>
          </cell>
          <cell r="N2670">
            <v>0.10333373647117999</v>
          </cell>
          <cell r="O2670">
            <v>12793.696284335816</v>
          </cell>
          <cell r="P2670">
            <v>34442.047493435988</v>
          </cell>
          <cell r="Q2670">
            <v>55043.548787639258</v>
          </cell>
          <cell r="R2670">
            <v>70252.80869982345</v>
          </cell>
          <cell r="S2670">
            <v>149492.78336562839</v>
          </cell>
          <cell r="T2670">
            <v>1364.1006830643601</v>
          </cell>
          <cell r="U2670">
            <v>1576.8944830441581</v>
          </cell>
          <cell r="V2670">
            <v>1662.5826303481554</v>
          </cell>
          <cell r="W2670">
            <v>1717.2690671965665</v>
          </cell>
          <cell r="X2670">
            <v>1857.0614373714686</v>
          </cell>
          <cell r="Y2670">
            <v>541.83061657039252</v>
          </cell>
          <cell r="Z2670">
            <v>675.90914759077168</v>
          </cell>
          <cell r="AA2670">
            <v>775.33880190669856</v>
          </cell>
          <cell r="AB2670">
            <v>833.07080878847205</v>
          </cell>
          <cell r="AC2670">
            <v>1077.3447985796938</v>
          </cell>
          <cell r="AD2670">
            <v>647.71125268268304</v>
          </cell>
          <cell r="AE2670">
            <v>914.48080397427668</v>
          </cell>
          <cell r="AF2670">
            <v>1002.829304711908</v>
          </cell>
          <cell r="AG2670">
            <v>1036.0847194538014</v>
          </cell>
          <cell r="AH2670">
            <v>1132.1940677041075</v>
          </cell>
        </row>
        <row r="2671">
          <cell r="B2671">
            <v>58158</v>
          </cell>
          <cell r="C2671" t="str">
            <v>NH</v>
          </cell>
          <cell r="D2671" t="str">
            <v>Retail Power Marketer</v>
          </cell>
          <cell r="E2671">
            <v>8.8502787321910591E-3</v>
          </cell>
          <cell r="F2671">
            <v>1</v>
          </cell>
          <cell r="G2671">
            <v>5853.1127474419045</v>
          </cell>
          <cell r="H2671">
            <v>5853.1127474419045</v>
          </cell>
          <cell r="I2671">
            <v>11.608880937499999</v>
          </cell>
          <cell r="J2671">
            <v>8544</v>
          </cell>
          <cell r="K2671">
            <v>61206</v>
          </cell>
          <cell r="L2671">
            <v>10457</v>
          </cell>
          <cell r="M2671">
            <v>0.11579373238634692</v>
          </cell>
          <cell r="N2671">
            <v>0.11579373238634692</v>
          </cell>
          <cell r="O2671">
            <v>12793.696284335816</v>
          </cell>
          <cell r="P2671">
            <v>34442.047493435988</v>
          </cell>
          <cell r="Q2671">
            <v>55043.548787639258</v>
          </cell>
          <cell r="R2671">
            <v>70252.80869982345</v>
          </cell>
          <cell r="S2671">
            <v>149492.78336562839</v>
          </cell>
          <cell r="T2671">
            <v>1364.1006830643601</v>
          </cell>
          <cell r="U2671">
            <v>1576.8944830441581</v>
          </cell>
          <cell r="V2671">
            <v>1662.5826303481554</v>
          </cell>
          <cell r="W2671">
            <v>1717.2690671965665</v>
          </cell>
          <cell r="X2671">
            <v>1857.0614373714686</v>
          </cell>
          <cell r="Y2671">
            <v>541.83061657039252</v>
          </cell>
          <cell r="Z2671">
            <v>675.90914759077168</v>
          </cell>
          <cell r="AA2671">
            <v>775.33880190669856</v>
          </cell>
          <cell r="AB2671">
            <v>833.07080878847205</v>
          </cell>
          <cell r="AC2671">
            <v>1077.3447985796938</v>
          </cell>
          <cell r="AD2671">
            <v>647.71125268268304</v>
          </cell>
          <cell r="AE2671">
            <v>914.48080397427668</v>
          </cell>
          <cell r="AF2671">
            <v>1002.829304711908</v>
          </cell>
          <cell r="AG2671">
            <v>1036.0847194538014</v>
          </cell>
          <cell r="AH2671">
            <v>1132.1940677041075</v>
          </cell>
        </row>
        <row r="2672">
          <cell r="B2672">
            <v>58633</v>
          </cell>
          <cell r="C2672" t="str">
            <v>NH</v>
          </cell>
          <cell r="D2672" t="str">
            <v>Retail Power Marketer</v>
          </cell>
          <cell r="E2672">
            <v>8.8502787321910591E-3</v>
          </cell>
          <cell r="F2672">
            <v>1</v>
          </cell>
          <cell r="G2672">
            <v>7066.243833685694</v>
          </cell>
          <cell r="H2672">
            <v>7066.243833685694</v>
          </cell>
          <cell r="I2672">
            <v>11.608880937499999</v>
          </cell>
          <cell r="J2672">
            <v>995</v>
          </cell>
          <cell r="K2672">
            <v>10027</v>
          </cell>
          <cell r="L2672">
            <v>1419</v>
          </cell>
          <cell r="M2672">
            <v>7.9517699750299195E-2</v>
          </cell>
          <cell r="N2672">
            <v>7.9517699750299195E-2</v>
          </cell>
          <cell r="O2672">
            <v>12793.696284335816</v>
          </cell>
          <cell r="P2672">
            <v>34442.047493435988</v>
          </cell>
          <cell r="Q2672">
            <v>55043.548787639258</v>
          </cell>
          <cell r="R2672">
            <v>70252.80869982345</v>
          </cell>
          <cell r="S2672">
            <v>149492.78336562839</v>
          </cell>
          <cell r="T2672">
            <v>1364.1006830643601</v>
          </cell>
          <cell r="U2672">
            <v>1576.8944830441581</v>
          </cell>
          <cell r="V2672">
            <v>1662.5826303481554</v>
          </cell>
          <cell r="W2672">
            <v>1717.2690671965665</v>
          </cell>
          <cell r="X2672">
            <v>1857.0614373714686</v>
          </cell>
          <cell r="Y2672">
            <v>541.83061657039252</v>
          </cell>
          <cell r="Z2672">
            <v>675.90914759077168</v>
          </cell>
          <cell r="AA2672">
            <v>775.33880190669856</v>
          </cell>
          <cell r="AB2672">
            <v>833.07080878847205</v>
          </cell>
          <cell r="AC2672">
            <v>1077.3447985796938</v>
          </cell>
          <cell r="AD2672">
            <v>647.71125268268304</v>
          </cell>
          <cell r="AE2672">
            <v>914.48080397427668</v>
          </cell>
          <cell r="AF2672">
            <v>1002.829304711908</v>
          </cell>
          <cell r="AG2672">
            <v>1036.0847194538014</v>
          </cell>
          <cell r="AH2672">
            <v>1132.1940677041075</v>
          </cell>
        </row>
        <row r="2673">
          <cell r="B2673">
            <v>58667</v>
          </cell>
          <cell r="C2673" t="str">
            <v>NH</v>
          </cell>
          <cell r="D2673" t="str">
            <v>Retail Power Marketer</v>
          </cell>
          <cell r="E2673">
            <v>8.8502787321910591E-3</v>
          </cell>
          <cell r="F2673">
            <v>1</v>
          </cell>
          <cell r="G2673">
            <v>9782.9033918663845</v>
          </cell>
          <cell r="H2673">
            <v>9782.9033918663845</v>
          </cell>
          <cell r="I2673">
            <v>11.608880937499999</v>
          </cell>
          <cell r="J2673">
            <v>121939.5</v>
          </cell>
          <cell r="K2673">
            <v>1026207</v>
          </cell>
          <cell r="L2673">
            <v>104898</v>
          </cell>
          <cell r="M2673">
            <v>0.10458564333415919</v>
          </cell>
          <cell r="N2673">
            <v>0.10458564333415919</v>
          </cell>
          <cell r="O2673">
            <v>12793.696284335816</v>
          </cell>
          <cell r="P2673">
            <v>34442.047493435988</v>
          </cell>
          <cell r="Q2673">
            <v>55043.548787639258</v>
          </cell>
          <cell r="R2673">
            <v>70252.80869982345</v>
          </cell>
          <cell r="S2673">
            <v>149492.78336562839</v>
          </cell>
          <cell r="T2673">
            <v>1364.1006830643601</v>
          </cell>
          <cell r="U2673">
            <v>1576.8944830441581</v>
          </cell>
          <cell r="V2673">
            <v>1662.5826303481554</v>
          </cell>
          <cell r="W2673">
            <v>1717.2690671965665</v>
          </cell>
          <cell r="X2673">
            <v>1857.0614373714686</v>
          </cell>
          <cell r="Y2673">
            <v>541.83061657039252</v>
          </cell>
          <cell r="Z2673">
            <v>675.90914759077168</v>
          </cell>
          <cell r="AA2673">
            <v>775.33880190669856</v>
          </cell>
          <cell r="AB2673">
            <v>833.07080878847205</v>
          </cell>
          <cell r="AC2673">
            <v>1077.3447985796938</v>
          </cell>
          <cell r="AD2673">
            <v>647.71125268268304</v>
          </cell>
          <cell r="AE2673">
            <v>914.48080397427668</v>
          </cell>
          <cell r="AF2673">
            <v>1002.829304711908</v>
          </cell>
          <cell r="AG2673">
            <v>1036.0847194538014</v>
          </cell>
          <cell r="AH2673">
            <v>1132.1940677041075</v>
          </cell>
        </row>
        <row r="2674">
          <cell r="B2674">
            <v>58806</v>
          </cell>
          <cell r="C2674" t="str">
            <v>NH</v>
          </cell>
          <cell r="D2674" t="str">
            <v>Retail Power Marketer</v>
          </cell>
          <cell r="E2674">
            <v>8.8502787321910591E-3</v>
          </cell>
          <cell r="F2674">
            <v>0</v>
          </cell>
          <cell r="G2674">
            <v>0</v>
          </cell>
          <cell r="H2674">
            <v>5535.6445186262099</v>
          </cell>
          <cell r="I2674">
            <v>11.608880937499999</v>
          </cell>
          <cell r="J2674">
            <v>0</v>
          </cell>
          <cell r="K2674">
            <v>0</v>
          </cell>
          <cell r="L2674">
            <v>0</v>
          </cell>
          <cell r="M2674">
            <v>0</v>
          </cell>
          <cell r="N2674">
            <v>5.4159887859336467E-2</v>
          </cell>
          <cell r="O2674">
            <v>12793.696284335816</v>
          </cell>
          <cell r="P2674">
            <v>34442.047493435988</v>
          </cell>
          <cell r="Q2674">
            <v>55043.548787639258</v>
          </cell>
          <cell r="R2674">
            <v>70252.80869982345</v>
          </cell>
          <cell r="S2674">
            <v>149492.78336562839</v>
          </cell>
          <cell r="T2674">
            <v>1364.1006830643601</v>
          </cell>
          <cell r="U2674">
            <v>1576.8944830441581</v>
          </cell>
          <cell r="V2674">
            <v>1662.5826303481554</v>
          </cell>
          <cell r="W2674">
            <v>1717.2690671965665</v>
          </cell>
          <cell r="X2674">
            <v>1857.0614373714686</v>
          </cell>
          <cell r="Y2674">
            <v>541.83061657039252</v>
          </cell>
          <cell r="Z2674">
            <v>675.90914759077168</v>
          </cell>
          <cell r="AA2674">
            <v>775.33880190669856</v>
          </cell>
          <cell r="AB2674">
            <v>833.07080878847205</v>
          </cell>
          <cell r="AC2674">
            <v>1077.3447985796938</v>
          </cell>
          <cell r="AD2674">
            <v>647.71125268268304</v>
          </cell>
          <cell r="AE2674">
            <v>914.48080397427668</v>
          </cell>
          <cell r="AF2674">
            <v>1002.829304711908</v>
          </cell>
          <cell r="AG2674">
            <v>1036.0847194538014</v>
          </cell>
          <cell r="AH2674">
            <v>1132.1940677041075</v>
          </cell>
        </row>
        <row r="2675">
          <cell r="B2675">
            <v>58956</v>
          </cell>
          <cell r="C2675" t="str">
            <v>NH</v>
          </cell>
          <cell r="D2675" t="str">
            <v>Retail Power Marketer</v>
          </cell>
          <cell r="E2675">
            <v>8.8502787321910591E-3</v>
          </cell>
          <cell r="F2675">
            <v>1</v>
          </cell>
          <cell r="G2675">
            <v>7590.0026946914577</v>
          </cell>
          <cell r="H2675">
            <v>7590.0026946914577</v>
          </cell>
          <cell r="I2675">
            <v>11.608880937499999</v>
          </cell>
          <cell r="J2675">
            <v>86064.9</v>
          </cell>
          <cell r="K2675">
            <v>901328</v>
          </cell>
          <cell r="L2675">
            <v>118752</v>
          </cell>
          <cell r="M2675">
            <v>7.713281519149523E-2</v>
          </cell>
          <cell r="N2675">
            <v>7.713281519149523E-2</v>
          </cell>
          <cell r="O2675">
            <v>12793.696284335816</v>
          </cell>
          <cell r="P2675">
            <v>34442.047493435988</v>
          </cell>
          <cell r="Q2675">
            <v>55043.548787639258</v>
          </cell>
          <cell r="R2675">
            <v>70252.80869982345</v>
          </cell>
          <cell r="S2675">
            <v>149492.78336562839</v>
          </cell>
          <cell r="T2675">
            <v>1364.1006830643601</v>
          </cell>
          <cell r="U2675">
            <v>1576.8944830441581</v>
          </cell>
          <cell r="V2675">
            <v>1662.5826303481554</v>
          </cell>
          <cell r="W2675">
            <v>1717.2690671965665</v>
          </cell>
          <cell r="X2675">
            <v>1857.0614373714686</v>
          </cell>
          <cell r="Y2675">
            <v>541.83061657039252</v>
          </cell>
          <cell r="Z2675">
            <v>675.90914759077168</v>
          </cell>
          <cell r="AA2675">
            <v>775.33880190669856</v>
          </cell>
          <cell r="AB2675">
            <v>833.07080878847205</v>
          </cell>
          <cell r="AC2675">
            <v>1077.3447985796938</v>
          </cell>
          <cell r="AD2675">
            <v>647.71125268268304</v>
          </cell>
          <cell r="AE2675">
            <v>914.48080397427668</v>
          </cell>
          <cell r="AF2675">
            <v>1002.829304711908</v>
          </cell>
          <cell r="AG2675">
            <v>1036.0847194538014</v>
          </cell>
          <cell r="AH2675">
            <v>1132.1940677041075</v>
          </cell>
        </row>
        <row r="2676">
          <cell r="B2676">
            <v>58974</v>
          </cell>
          <cell r="C2676" t="str">
            <v>NH</v>
          </cell>
          <cell r="D2676" t="str">
            <v>Retail Power Marketer</v>
          </cell>
          <cell r="E2676">
            <v>8.8502787321910591E-3</v>
          </cell>
          <cell r="F2676">
            <v>1</v>
          </cell>
          <cell r="G2676">
            <v>9034.5905038555993</v>
          </cell>
          <cell r="H2676">
            <v>9034.5905038555993</v>
          </cell>
          <cell r="I2676">
            <v>11.608880937499999</v>
          </cell>
          <cell r="J2676">
            <v>99094.200000000012</v>
          </cell>
          <cell r="K2676">
            <v>945497</v>
          </cell>
          <cell r="L2676">
            <v>104653</v>
          </cell>
          <cell r="M2676">
            <v>8.9387221111197346E-2</v>
          </cell>
          <cell r="N2676">
            <v>8.9387221111197346E-2</v>
          </cell>
          <cell r="O2676">
            <v>12793.696284335816</v>
          </cell>
          <cell r="P2676">
            <v>34442.047493435988</v>
          </cell>
          <cell r="Q2676">
            <v>55043.548787639258</v>
          </cell>
          <cell r="R2676">
            <v>70252.80869982345</v>
          </cell>
          <cell r="S2676">
            <v>149492.78336562839</v>
          </cell>
          <cell r="T2676">
            <v>1364.1006830643601</v>
          </cell>
          <cell r="U2676">
            <v>1576.8944830441581</v>
          </cell>
          <cell r="V2676">
            <v>1662.5826303481554</v>
          </cell>
          <cell r="W2676">
            <v>1717.2690671965665</v>
          </cell>
          <cell r="X2676">
            <v>1857.0614373714686</v>
          </cell>
          <cell r="Y2676">
            <v>541.83061657039252</v>
          </cell>
          <cell r="Z2676">
            <v>675.90914759077168</v>
          </cell>
          <cell r="AA2676">
            <v>775.33880190669856</v>
          </cell>
          <cell r="AB2676">
            <v>833.07080878847205</v>
          </cell>
          <cell r="AC2676">
            <v>1077.3447985796938</v>
          </cell>
          <cell r="AD2676">
            <v>647.71125268268304</v>
          </cell>
          <cell r="AE2676">
            <v>914.48080397427668</v>
          </cell>
          <cell r="AF2676">
            <v>1002.829304711908</v>
          </cell>
          <cell r="AG2676">
            <v>1036.0847194538014</v>
          </cell>
          <cell r="AH2676">
            <v>1132.1940677041075</v>
          </cell>
        </row>
        <row r="2677">
          <cell r="B2677">
            <v>59012</v>
          </cell>
          <cell r="C2677" t="str">
            <v>NH</v>
          </cell>
          <cell r="D2677" t="str">
            <v>Retail Power Marketer</v>
          </cell>
          <cell r="E2677">
            <v>8.8502787321910591E-3</v>
          </cell>
          <cell r="F2677">
            <v>1</v>
          </cell>
          <cell r="G2677">
            <v>10778.538812785388</v>
          </cell>
          <cell r="H2677">
            <v>10778.538812785388</v>
          </cell>
          <cell r="I2677">
            <v>11.608880937499999</v>
          </cell>
          <cell r="J2677">
            <v>646</v>
          </cell>
          <cell r="K2677">
            <v>4721</v>
          </cell>
          <cell r="L2677">
            <v>438</v>
          </cell>
          <cell r="M2677">
            <v>0.12391097686771871</v>
          </cell>
          <cell r="N2677">
            <v>0.12391097686771871</v>
          </cell>
          <cell r="O2677">
            <v>12793.696284335816</v>
          </cell>
          <cell r="P2677">
            <v>34442.047493435988</v>
          </cell>
          <cell r="Q2677">
            <v>55043.548787639258</v>
          </cell>
          <cell r="R2677">
            <v>70252.80869982345</v>
          </cell>
          <cell r="S2677">
            <v>149492.78336562839</v>
          </cell>
          <cell r="T2677">
            <v>1364.1006830643601</v>
          </cell>
          <cell r="U2677">
            <v>1576.8944830441581</v>
          </cell>
          <cell r="V2677">
            <v>1662.5826303481554</v>
          </cell>
          <cell r="W2677">
            <v>1717.2690671965665</v>
          </cell>
          <cell r="X2677">
            <v>1857.0614373714686</v>
          </cell>
          <cell r="Y2677">
            <v>541.83061657039252</v>
          </cell>
          <cell r="Z2677">
            <v>675.90914759077168</v>
          </cell>
          <cell r="AA2677">
            <v>775.33880190669856</v>
          </cell>
          <cell r="AB2677">
            <v>833.07080878847205</v>
          </cell>
          <cell r="AC2677">
            <v>1077.3447985796938</v>
          </cell>
          <cell r="AD2677">
            <v>647.71125268268304</v>
          </cell>
          <cell r="AE2677">
            <v>914.48080397427668</v>
          </cell>
          <cell r="AF2677">
            <v>1002.829304711908</v>
          </cell>
          <cell r="AG2677">
            <v>1036.0847194538014</v>
          </cell>
          <cell r="AH2677">
            <v>1132.1940677041075</v>
          </cell>
        </row>
        <row r="2678">
          <cell r="B2678">
            <v>59059</v>
          </cell>
          <cell r="C2678" t="str">
            <v>NH</v>
          </cell>
          <cell r="D2678" t="str">
            <v>Retail Power Marketer</v>
          </cell>
          <cell r="E2678">
            <v>8.8502787321910591E-3</v>
          </cell>
          <cell r="F2678">
            <v>1</v>
          </cell>
          <cell r="G2678">
            <v>8453.9415703142477</v>
          </cell>
          <cell r="H2678">
            <v>8453.9415703142477</v>
          </cell>
          <cell r="I2678">
            <v>11.608880937499999</v>
          </cell>
          <cell r="J2678">
            <v>62387.1</v>
          </cell>
          <cell r="K2678">
            <v>642694</v>
          </cell>
          <cell r="L2678">
            <v>76023</v>
          </cell>
          <cell r="M2678">
            <v>8.0592936193369241E-2</v>
          </cell>
          <cell r="N2678">
            <v>8.0592936193369241E-2</v>
          </cell>
          <cell r="O2678">
            <v>12793.696284335816</v>
          </cell>
          <cell r="P2678">
            <v>34442.047493435988</v>
          </cell>
          <cell r="Q2678">
            <v>55043.548787639258</v>
          </cell>
          <cell r="R2678">
            <v>70252.80869982345</v>
          </cell>
          <cell r="S2678">
            <v>149492.78336562839</v>
          </cell>
          <cell r="T2678">
            <v>1364.1006830643601</v>
          </cell>
          <cell r="U2678">
            <v>1576.8944830441581</v>
          </cell>
          <cell r="V2678">
            <v>1662.5826303481554</v>
          </cell>
          <cell r="W2678">
            <v>1717.2690671965665</v>
          </cell>
          <cell r="X2678">
            <v>1857.0614373714686</v>
          </cell>
          <cell r="Y2678">
            <v>541.83061657039252</v>
          </cell>
          <cell r="Z2678">
            <v>675.90914759077168</v>
          </cell>
          <cell r="AA2678">
            <v>775.33880190669856</v>
          </cell>
          <cell r="AB2678">
            <v>833.07080878847205</v>
          </cell>
          <cell r="AC2678">
            <v>1077.3447985796938</v>
          </cell>
          <cell r="AD2678">
            <v>647.71125268268304</v>
          </cell>
          <cell r="AE2678">
            <v>914.48080397427668</v>
          </cell>
          <cell r="AF2678">
            <v>1002.829304711908</v>
          </cell>
          <cell r="AG2678">
            <v>1036.0847194538014</v>
          </cell>
          <cell r="AH2678">
            <v>1132.1940677041075</v>
          </cell>
        </row>
        <row r="2679">
          <cell r="B2679">
            <v>59062</v>
          </cell>
          <cell r="C2679" t="str">
            <v>NH</v>
          </cell>
          <cell r="D2679" t="str">
            <v>Retail Power Marketer</v>
          </cell>
          <cell r="E2679">
            <v>8.8502787321910591E-3</v>
          </cell>
          <cell r="F2679">
            <v>1</v>
          </cell>
          <cell r="G2679">
            <v>11693.650793650793</v>
          </cell>
          <cell r="H2679">
            <v>11693.650793650793</v>
          </cell>
          <cell r="I2679">
            <v>11.608880937499999</v>
          </cell>
          <cell r="J2679">
            <v>1792.1</v>
          </cell>
          <cell r="K2679">
            <v>14734</v>
          </cell>
          <cell r="L2679">
            <v>1260</v>
          </cell>
          <cell r="M2679">
            <v>0.10971723362460975</v>
          </cell>
          <cell r="N2679">
            <v>0.10971723362460975</v>
          </cell>
          <cell r="O2679">
            <v>12793.696284335816</v>
          </cell>
          <cell r="P2679">
            <v>34442.047493435988</v>
          </cell>
          <cell r="Q2679">
            <v>55043.548787639258</v>
          </cell>
          <cell r="R2679">
            <v>70252.80869982345</v>
          </cell>
          <cell r="S2679">
            <v>149492.78336562839</v>
          </cell>
          <cell r="T2679">
            <v>1364.1006830643601</v>
          </cell>
          <cell r="U2679">
            <v>1576.8944830441581</v>
          </cell>
          <cell r="V2679">
            <v>1662.5826303481554</v>
          </cell>
          <cell r="W2679">
            <v>1717.2690671965665</v>
          </cell>
          <cell r="X2679">
            <v>1857.0614373714686</v>
          </cell>
          <cell r="Y2679">
            <v>541.83061657039252</v>
          </cell>
          <cell r="Z2679">
            <v>675.90914759077168</v>
          </cell>
          <cell r="AA2679">
            <v>775.33880190669856</v>
          </cell>
          <cell r="AB2679">
            <v>833.07080878847205</v>
          </cell>
          <cell r="AC2679">
            <v>1077.3447985796938</v>
          </cell>
          <cell r="AD2679">
            <v>647.71125268268304</v>
          </cell>
          <cell r="AE2679">
            <v>914.48080397427668</v>
          </cell>
          <cell r="AF2679">
            <v>1002.829304711908</v>
          </cell>
          <cell r="AG2679">
            <v>1036.0847194538014</v>
          </cell>
          <cell r="AH2679">
            <v>1132.1940677041075</v>
          </cell>
        </row>
        <row r="2680">
          <cell r="B2680">
            <v>59472</v>
          </cell>
          <cell r="C2680" t="str">
            <v>NH</v>
          </cell>
          <cell r="D2680" t="str">
            <v>Retail Power Marketer</v>
          </cell>
          <cell r="E2680">
            <v>8.8502787321910591E-3</v>
          </cell>
          <cell r="F2680">
            <v>1</v>
          </cell>
          <cell r="G2680">
            <v>1247.8632478632478</v>
          </cell>
          <cell r="H2680">
            <v>1247.8632478632478</v>
          </cell>
          <cell r="I2680">
            <v>11.608880937499999</v>
          </cell>
          <cell r="J2680">
            <v>27.5</v>
          </cell>
          <cell r="K2680">
            <v>146</v>
          </cell>
          <cell r="L2680">
            <v>117</v>
          </cell>
          <cell r="M2680">
            <v>7.6720076464041123E-2</v>
          </cell>
          <cell r="N2680">
            <v>7.6720076464041123E-2</v>
          </cell>
          <cell r="O2680">
            <v>12793.696284335816</v>
          </cell>
          <cell r="P2680">
            <v>34442.047493435988</v>
          </cell>
          <cell r="Q2680">
            <v>55043.548787639258</v>
          </cell>
          <cell r="R2680">
            <v>70252.80869982345</v>
          </cell>
          <cell r="S2680">
            <v>149492.78336562839</v>
          </cell>
          <cell r="T2680">
            <v>1364.1006830643601</v>
          </cell>
          <cell r="U2680">
            <v>1576.8944830441581</v>
          </cell>
          <cell r="V2680">
            <v>1662.5826303481554</v>
          </cell>
          <cell r="W2680">
            <v>1717.2690671965665</v>
          </cell>
          <cell r="X2680">
            <v>1857.0614373714686</v>
          </cell>
          <cell r="Y2680">
            <v>541.83061657039252</v>
          </cell>
          <cell r="Z2680">
            <v>675.90914759077168</v>
          </cell>
          <cell r="AA2680">
            <v>775.33880190669856</v>
          </cell>
          <cell r="AB2680">
            <v>833.07080878847205</v>
          </cell>
          <cell r="AC2680">
            <v>1077.3447985796938</v>
          </cell>
          <cell r="AD2680">
            <v>647.71125268268304</v>
          </cell>
          <cell r="AE2680">
            <v>914.48080397427668</v>
          </cell>
          <cell r="AF2680">
            <v>1002.829304711908</v>
          </cell>
          <cell r="AG2680">
            <v>1036.0847194538014</v>
          </cell>
          <cell r="AH2680">
            <v>1132.1940677041075</v>
          </cell>
        </row>
        <row r="2681">
          <cell r="B2681">
            <v>59619</v>
          </cell>
          <cell r="C2681" t="str">
            <v>NH</v>
          </cell>
          <cell r="D2681" t="str">
            <v>Retail Power Marketer</v>
          </cell>
          <cell r="E2681">
            <v>8.8502787321910591E-3</v>
          </cell>
          <cell r="F2681">
            <v>0</v>
          </cell>
          <cell r="G2681">
            <v>0</v>
          </cell>
          <cell r="H2681">
            <v>5535.6445186262099</v>
          </cell>
          <cell r="I2681">
            <v>11.608880937499999</v>
          </cell>
          <cell r="J2681">
            <v>0</v>
          </cell>
          <cell r="K2681">
            <v>0</v>
          </cell>
          <cell r="L2681">
            <v>0</v>
          </cell>
          <cell r="M2681">
            <v>0</v>
          </cell>
          <cell r="N2681">
            <v>5.4159887859336467E-2</v>
          </cell>
          <cell r="O2681">
            <v>12793.696284335816</v>
          </cell>
          <cell r="P2681">
            <v>34442.047493435988</v>
          </cell>
          <cell r="Q2681">
            <v>55043.548787639258</v>
          </cell>
          <cell r="R2681">
            <v>70252.80869982345</v>
          </cell>
          <cell r="S2681">
            <v>149492.78336562839</v>
          </cell>
          <cell r="T2681">
            <v>1364.1006830643601</v>
          </cell>
          <cell r="U2681">
            <v>1576.8944830441581</v>
          </cell>
          <cell r="V2681">
            <v>1662.5826303481554</v>
          </cell>
          <cell r="W2681">
            <v>1717.2690671965665</v>
          </cell>
          <cell r="X2681">
            <v>1857.0614373714686</v>
          </cell>
          <cell r="Y2681">
            <v>541.83061657039252</v>
          </cell>
          <cell r="Z2681">
            <v>675.90914759077168</v>
          </cell>
          <cell r="AA2681">
            <v>775.33880190669856</v>
          </cell>
          <cell r="AB2681">
            <v>833.07080878847205</v>
          </cell>
          <cell r="AC2681">
            <v>1077.3447985796938</v>
          </cell>
          <cell r="AD2681">
            <v>647.71125268268304</v>
          </cell>
          <cell r="AE2681">
            <v>914.48080397427668</v>
          </cell>
          <cell r="AF2681">
            <v>1002.829304711908</v>
          </cell>
          <cell r="AG2681">
            <v>1036.0847194538014</v>
          </cell>
          <cell r="AH2681">
            <v>1132.1940677041075</v>
          </cell>
        </row>
        <row r="2682">
          <cell r="B2682">
            <v>59793</v>
          </cell>
          <cell r="C2682" t="str">
            <v>NH</v>
          </cell>
          <cell r="D2682" t="str">
            <v>Retail Power Marketer</v>
          </cell>
          <cell r="E2682">
            <v>8.8502787321910591E-3</v>
          </cell>
          <cell r="F2682">
            <v>1</v>
          </cell>
          <cell r="G2682">
            <v>8351.7312421080605</v>
          </cell>
          <cell r="H2682">
            <v>8351.7312421080605</v>
          </cell>
          <cell r="I2682">
            <v>11.608880937499999</v>
          </cell>
          <cell r="J2682">
            <v>26989.5</v>
          </cell>
          <cell r="K2682">
            <v>251337</v>
          </cell>
          <cell r="L2682">
            <v>30094</v>
          </cell>
          <cell r="M2682">
            <v>9.0703748532060549E-2</v>
          </cell>
          <cell r="N2682">
            <v>9.0703748532060549E-2</v>
          </cell>
          <cell r="O2682">
            <v>12793.696284335816</v>
          </cell>
          <cell r="P2682">
            <v>34442.047493435988</v>
          </cell>
          <cell r="Q2682">
            <v>55043.548787639258</v>
          </cell>
          <cell r="R2682">
            <v>70252.80869982345</v>
          </cell>
          <cell r="S2682">
            <v>149492.78336562839</v>
          </cell>
          <cell r="T2682">
            <v>1364.1006830643601</v>
          </cell>
          <cell r="U2682">
            <v>1576.8944830441581</v>
          </cell>
          <cell r="V2682">
            <v>1662.5826303481554</v>
          </cell>
          <cell r="W2682">
            <v>1717.2690671965665</v>
          </cell>
          <cell r="X2682">
            <v>1857.0614373714686</v>
          </cell>
          <cell r="Y2682">
            <v>541.83061657039252</v>
          </cell>
          <cell r="Z2682">
            <v>675.90914759077168</v>
          </cell>
          <cell r="AA2682">
            <v>775.33880190669856</v>
          </cell>
          <cell r="AB2682">
            <v>833.07080878847205</v>
          </cell>
          <cell r="AC2682">
            <v>1077.3447985796938</v>
          </cell>
          <cell r="AD2682">
            <v>647.71125268268304</v>
          </cell>
          <cell r="AE2682">
            <v>914.48080397427668</v>
          </cell>
          <cell r="AF2682">
            <v>1002.829304711908</v>
          </cell>
          <cell r="AG2682">
            <v>1036.0847194538014</v>
          </cell>
          <cell r="AH2682">
            <v>1132.1940677041075</v>
          </cell>
        </row>
        <row r="2683">
          <cell r="B2683">
            <v>61200</v>
          </cell>
          <cell r="C2683" t="str">
            <v>NH</v>
          </cell>
          <cell r="D2683" t="str">
            <v>Retail Power Marketer</v>
          </cell>
          <cell r="E2683">
            <v>8.8502787321910591E-3</v>
          </cell>
          <cell r="F2683">
            <v>1</v>
          </cell>
          <cell r="G2683">
            <v>8157.1841851494701</v>
          </cell>
          <cell r="H2683">
            <v>8157.1841851494701</v>
          </cell>
          <cell r="I2683">
            <v>11.608880937499999</v>
          </cell>
          <cell r="J2683">
            <v>1077</v>
          </cell>
          <cell r="K2683">
            <v>8459</v>
          </cell>
          <cell r="L2683">
            <v>1037</v>
          </cell>
          <cell r="M2683">
            <v>0.11024223733464358</v>
          </cell>
          <cell r="N2683">
            <v>0.11024223733464358</v>
          </cell>
          <cell r="O2683">
            <v>12793.696284335816</v>
          </cell>
          <cell r="P2683">
            <v>34442.047493435988</v>
          </cell>
          <cell r="Q2683">
            <v>55043.548787639258</v>
          </cell>
          <cell r="R2683">
            <v>70252.80869982345</v>
          </cell>
          <cell r="S2683">
            <v>149492.78336562839</v>
          </cell>
          <cell r="T2683">
            <v>1364.1006830643601</v>
          </cell>
          <cell r="U2683">
            <v>1576.8944830441581</v>
          </cell>
          <cell r="V2683">
            <v>1662.5826303481554</v>
          </cell>
          <cell r="W2683">
            <v>1717.2690671965665</v>
          </cell>
          <cell r="X2683">
            <v>1857.0614373714686</v>
          </cell>
          <cell r="Y2683">
            <v>541.83061657039252</v>
          </cell>
          <cell r="Z2683">
            <v>675.90914759077168</v>
          </cell>
          <cell r="AA2683">
            <v>775.33880190669856</v>
          </cell>
          <cell r="AB2683">
            <v>833.07080878847205</v>
          </cell>
          <cell r="AC2683">
            <v>1077.3447985796938</v>
          </cell>
          <cell r="AD2683">
            <v>647.71125268268304</v>
          </cell>
          <cell r="AE2683">
            <v>914.48080397427668</v>
          </cell>
          <cell r="AF2683">
            <v>1002.829304711908</v>
          </cell>
          <cell r="AG2683">
            <v>1036.0847194538014</v>
          </cell>
          <cell r="AH2683">
            <v>1132.1940677041075</v>
          </cell>
        </row>
        <row r="2684">
          <cell r="B2684">
            <v>44388</v>
          </cell>
          <cell r="C2684" t="str">
            <v>NH</v>
          </cell>
          <cell r="D2684" t="str">
            <v>Transmission</v>
          </cell>
          <cell r="E2684">
            <v>8.8502787321910591E-3</v>
          </cell>
          <cell r="F2684">
            <v>0</v>
          </cell>
          <cell r="G2684">
            <v>0</v>
          </cell>
          <cell r="H2684">
            <v>0</v>
          </cell>
          <cell r="I2684">
            <v>11.608880937499999</v>
          </cell>
          <cell r="J2684">
            <v>0</v>
          </cell>
          <cell r="K2684">
            <v>0</v>
          </cell>
          <cell r="L2684">
            <v>0</v>
          </cell>
          <cell r="M2684">
            <v>0</v>
          </cell>
          <cell r="N2684">
            <v>0</v>
          </cell>
          <cell r="O2684">
            <v>12793.696284335816</v>
          </cell>
          <cell r="P2684">
            <v>34442.047493435988</v>
          </cell>
          <cell r="Q2684">
            <v>55043.548787639258</v>
          </cell>
          <cell r="R2684">
            <v>70252.80869982345</v>
          </cell>
          <cell r="S2684">
            <v>149492.78336562839</v>
          </cell>
          <cell r="T2684">
            <v>1364.1006830643601</v>
          </cell>
          <cell r="U2684">
            <v>1576.8944830441581</v>
          </cell>
          <cell r="V2684">
            <v>1662.5826303481554</v>
          </cell>
          <cell r="W2684">
            <v>1717.2690671965665</v>
          </cell>
          <cell r="X2684">
            <v>1857.0614373714686</v>
          </cell>
          <cell r="Y2684">
            <v>541.83061657039252</v>
          </cell>
          <cell r="Z2684">
            <v>675.90914759077168</v>
          </cell>
          <cell r="AA2684">
            <v>775.33880190669856</v>
          </cell>
          <cell r="AB2684">
            <v>833.07080878847205</v>
          </cell>
          <cell r="AC2684">
            <v>1077.3447985796938</v>
          </cell>
          <cell r="AD2684">
            <v>647.71125268268304</v>
          </cell>
          <cell r="AE2684">
            <v>914.48080397427668</v>
          </cell>
          <cell r="AF2684">
            <v>1002.829304711908</v>
          </cell>
          <cell r="AG2684">
            <v>1036.0847194538014</v>
          </cell>
          <cell r="AH2684">
            <v>1132.1940677041075</v>
          </cell>
        </row>
        <row r="2685">
          <cell r="B2685">
            <v>59810</v>
          </cell>
          <cell r="C2685" t="str">
            <v>NJ</v>
          </cell>
          <cell r="D2685" t="str">
            <v>Retail Power Marketer</v>
          </cell>
          <cell r="E2685">
            <v>9.7511912824343443E-3</v>
          </cell>
          <cell r="F2685">
            <v>1</v>
          </cell>
          <cell r="G2685">
            <v>7506.1913696060037</v>
          </cell>
          <cell r="H2685">
            <v>7506.1913696060037</v>
          </cell>
          <cell r="I2685">
            <v>11.608880937499999</v>
          </cell>
          <cell r="J2685">
            <v>6606.7999999999993</v>
          </cell>
          <cell r="K2685">
            <v>60012</v>
          </cell>
          <cell r="L2685">
            <v>7995</v>
          </cell>
          <cell r="M2685">
            <v>9.1532426229025007E-2</v>
          </cell>
          <cell r="N2685">
            <v>9.1532426229025007E-2</v>
          </cell>
          <cell r="O2685">
            <v>14094.598591463771</v>
          </cell>
          <cell r="P2685">
            <v>38427.581114848734</v>
          </cell>
          <cell r="Q2685">
            <v>61395.739043940099</v>
          </cell>
          <cell r="R2685">
            <v>79890.829051283596</v>
          </cell>
          <cell r="S2685">
            <v>180514.91294135223</v>
          </cell>
          <cell r="T2685">
            <v>1120.8077807199186</v>
          </cell>
          <cell r="U2685">
            <v>1267.6620868857681</v>
          </cell>
          <cell r="V2685">
            <v>1339.1686705564175</v>
          </cell>
          <cell r="W2685">
            <v>1387.823973452676</v>
          </cell>
          <cell r="X2685">
            <v>1541.9490667244313</v>
          </cell>
          <cell r="Y2685">
            <v>561.63146862745066</v>
          </cell>
          <cell r="Z2685">
            <v>670.87058629309092</v>
          </cell>
          <cell r="AA2685">
            <v>725.20814730678387</v>
          </cell>
          <cell r="AB2685">
            <v>767.81771012168269</v>
          </cell>
          <cell r="AC2685">
            <v>860.18169503913714</v>
          </cell>
          <cell r="AD2685">
            <v>85.363692558025491</v>
          </cell>
          <cell r="AE2685">
            <v>151.2468773438234</v>
          </cell>
          <cell r="AF2685">
            <v>171.42938681086616</v>
          </cell>
          <cell r="AG2685">
            <v>177.74194640537448</v>
          </cell>
          <cell r="AH2685">
            <v>186.93915181844861</v>
          </cell>
        </row>
        <row r="2686">
          <cell r="B2686">
            <v>963</v>
          </cell>
          <cell r="C2686" t="str">
            <v>NJ</v>
          </cell>
          <cell r="D2686" t="str">
            <v>Investor Owned</v>
          </cell>
          <cell r="E2686">
            <v>9.7511912824343443E-3</v>
          </cell>
          <cell r="F2686">
            <v>1</v>
          </cell>
          <cell r="G2686">
            <v>8115.3201670822236</v>
          </cell>
          <cell r="H2686">
            <v>8115.3201670822236</v>
          </cell>
          <cell r="I2686">
            <v>11.608880937499999</v>
          </cell>
          <cell r="J2686">
            <v>693076</v>
          </cell>
          <cell r="K2686">
            <v>4029435</v>
          </cell>
          <cell r="L2686">
            <v>496522</v>
          </cell>
          <cell r="M2686">
            <v>0.15483739596985868</v>
          </cell>
          <cell r="N2686">
            <v>0.15483739596985868</v>
          </cell>
          <cell r="O2686">
            <v>14094.598591463771</v>
          </cell>
          <cell r="P2686">
            <v>38427.581114848734</v>
          </cell>
          <cell r="Q2686">
            <v>61395.739043940099</v>
          </cell>
          <cell r="R2686">
            <v>79890.829051283596</v>
          </cell>
          <cell r="S2686">
            <v>180514.91294135223</v>
          </cell>
          <cell r="T2686">
            <v>1120.8077807199186</v>
          </cell>
          <cell r="U2686">
            <v>1267.6620868857681</v>
          </cell>
          <cell r="V2686">
            <v>1339.1686705564175</v>
          </cell>
          <cell r="W2686">
            <v>1387.823973452676</v>
          </cell>
          <cell r="X2686">
            <v>1541.9490667244313</v>
          </cell>
          <cell r="Y2686">
            <v>561.63146862745066</v>
          </cell>
          <cell r="Z2686">
            <v>670.87058629309092</v>
          </cell>
          <cell r="AA2686">
            <v>725.20814730678387</v>
          </cell>
          <cell r="AB2686">
            <v>767.81771012168269</v>
          </cell>
          <cell r="AC2686">
            <v>860.18169503913714</v>
          </cell>
          <cell r="AD2686">
            <v>85.363692558025491</v>
          </cell>
          <cell r="AE2686">
            <v>151.2468773438234</v>
          </cell>
          <cell r="AF2686">
            <v>171.42938681086616</v>
          </cell>
          <cell r="AG2686">
            <v>177.74194640537448</v>
          </cell>
          <cell r="AH2686">
            <v>186.93915181844861</v>
          </cell>
        </row>
        <row r="2687">
          <cell r="B2687">
            <v>15477</v>
          </cell>
          <cell r="C2687" t="str">
            <v>NJ</v>
          </cell>
          <cell r="D2687" t="str">
            <v>Investor Owned</v>
          </cell>
          <cell r="E2687">
            <v>0.20872717604990235</v>
          </cell>
          <cell r="F2687">
            <v>1</v>
          </cell>
          <cell r="G2687">
            <v>7064.3310088048784</v>
          </cell>
          <cell r="H2687">
            <v>7064.3310088048784</v>
          </cell>
          <cell r="I2687">
            <v>11.608880937499999</v>
          </cell>
          <cell r="J2687">
            <v>2205848</v>
          </cell>
          <cell r="K2687">
            <v>13964381</v>
          </cell>
          <cell r="L2687">
            <v>1976745</v>
          </cell>
          <cell r="M2687">
            <v>0.13824275002339301</v>
          </cell>
          <cell r="N2687">
            <v>0.13824275002339301</v>
          </cell>
          <cell r="O2687">
            <v>14094.598591463771</v>
          </cell>
          <cell r="P2687">
            <v>38427.581114848734</v>
          </cell>
          <cell r="Q2687">
            <v>61395.739043940099</v>
          </cell>
          <cell r="R2687">
            <v>79890.829051283596</v>
          </cell>
          <cell r="S2687">
            <v>180514.91294135223</v>
          </cell>
          <cell r="T2687">
            <v>1120.8077807199186</v>
          </cell>
          <cell r="U2687">
            <v>1267.6620868857681</v>
          </cell>
          <cell r="V2687">
            <v>1339.1686705564175</v>
          </cell>
          <cell r="W2687">
            <v>1387.823973452676</v>
          </cell>
          <cell r="X2687">
            <v>1541.9490667244313</v>
          </cell>
          <cell r="Y2687">
            <v>561.63146862745066</v>
          </cell>
          <cell r="Z2687">
            <v>670.87058629309092</v>
          </cell>
          <cell r="AA2687">
            <v>725.20814730678387</v>
          </cell>
          <cell r="AB2687">
            <v>767.81771012168269</v>
          </cell>
          <cell r="AC2687">
            <v>860.18169503913714</v>
          </cell>
          <cell r="AD2687">
            <v>85.363692558025491</v>
          </cell>
          <cell r="AE2687">
            <v>151.2468773438234</v>
          </cell>
          <cell r="AF2687">
            <v>171.42938681086616</v>
          </cell>
          <cell r="AG2687">
            <v>177.74194640537448</v>
          </cell>
          <cell r="AH2687">
            <v>186.93915181844861</v>
          </cell>
        </row>
        <row r="2688">
          <cell r="B2688">
            <v>9726</v>
          </cell>
          <cell r="C2688" t="str">
            <v>NJ</v>
          </cell>
          <cell r="D2688" t="str">
            <v>Investor Owned</v>
          </cell>
          <cell r="E2688">
            <v>9.7511912824343443E-3</v>
          </cell>
          <cell r="F2688">
            <v>1</v>
          </cell>
          <cell r="G2688">
            <v>9622.2333899729183</v>
          </cell>
          <cell r="H2688">
            <v>9622.2333899729183</v>
          </cell>
          <cell r="I2688">
            <v>11.608880937499999</v>
          </cell>
          <cell r="J2688">
            <v>1095302.8</v>
          </cell>
          <cell r="K2688">
            <v>9745754</v>
          </cell>
          <cell r="L2688">
            <v>1012837</v>
          </cell>
          <cell r="M2688">
            <v>9.7910120683824334E-2</v>
          </cell>
          <cell r="N2688">
            <v>9.7910120683824334E-2</v>
          </cell>
          <cell r="O2688">
            <v>14094.598591463771</v>
          </cell>
          <cell r="P2688">
            <v>38427.581114848734</v>
          </cell>
          <cell r="Q2688">
            <v>61395.739043940099</v>
          </cell>
          <cell r="R2688">
            <v>79890.829051283596</v>
          </cell>
          <cell r="S2688">
            <v>180514.91294135223</v>
          </cell>
          <cell r="T2688">
            <v>1120.8077807199186</v>
          </cell>
          <cell r="U2688">
            <v>1267.6620868857681</v>
          </cell>
          <cell r="V2688">
            <v>1339.1686705564175</v>
          </cell>
          <cell r="W2688">
            <v>1387.823973452676</v>
          </cell>
          <cell r="X2688">
            <v>1541.9490667244313</v>
          </cell>
          <cell r="Y2688">
            <v>561.63146862745066</v>
          </cell>
          <cell r="Z2688">
            <v>670.87058629309092</v>
          </cell>
          <cell r="AA2688">
            <v>725.20814730678387</v>
          </cell>
          <cell r="AB2688">
            <v>767.81771012168269</v>
          </cell>
          <cell r="AC2688">
            <v>860.18169503913714</v>
          </cell>
          <cell r="AD2688">
            <v>85.363692558025491</v>
          </cell>
          <cell r="AE2688">
            <v>151.2468773438234</v>
          </cell>
          <cell r="AF2688">
            <v>171.42938681086616</v>
          </cell>
          <cell r="AG2688">
            <v>177.74194640537448</v>
          </cell>
          <cell r="AH2688">
            <v>186.93915181844861</v>
          </cell>
        </row>
        <row r="2689">
          <cell r="B2689">
            <v>16213</v>
          </cell>
          <cell r="C2689" t="str">
            <v>NJ</v>
          </cell>
          <cell r="D2689" t="str">
            <v>Investor Owned</v>
          </cell>
          <cell r="E2689">
            <v>9.7511912824343443E-3</v>
          </cell>
          <cell r="F2689">
            <v>1</v>
          </cell>
          <cell r="G2689">
            <v>11431.851611005311</v>
          </cell>
          <cell r="H2689">
            <v>11431.851611005311</v>
          </cell>
          <cell r="I2689">
            <v>11.608880937499999</v>
          </cell>
          <cell r="J2689">
            <v>116265.60000000001</v>
          </cell>
          <cell r="K2689">
            <v>738349</v>
          </cell>
          <cell r="L2689">
            <v>64587</v>
          </cell>
          <cell r="M2689">
            <v>0.14528116985690542</v>
          </cell>
          <cell r="N2689">
            <v>0.14528116985690542</v>
          </cell>
          <cell r="O2689">
            <v>14094.598591463771</v>
          </cell>
          <cell r="P2689">
            <v>38427.581114848734</v>
          </cell>
          <cell r="Q2689">
            <v>61395.739043940099</v>
          </cell>
          <cell r="R2689">
            <v>79890.829051283596</v>
          </cell>
          <cell r="S2689">
            <v>180514.91294135223</v>
          </cell>
          <cell r="T2689">
            <v>1120.8077807199186</v>
          </cell>
          <cell r="U2689">
            <v>1267.6620868857681</v>
          </cell>
          <cell r="V2689">
            <v>1339.1686705564175</v>
          </cell>
          <cell r="W2689">
            <v>1387.823973452676</v>
          </cell>
          <cell r="X2689">
            <v>1541.9490667244313</v>
          </cell>
          <cell r="Y2689">
            <v>561.63146862745066</v>
          </cell>
          <cell r="Z2689">
            <v>670.87058629309092</v>
          </cell>
          <cell r="AA2689">
            <v>725.20814730678387</v>
          </cell>
          <cell r="AB2689">
            <v>767.81771012168269</v>
          </cell>
          <cell r="AC2689">
            <v>860.18169503913714</v>
          </cell>
          <cell r="AD2689">
            <v>85.363692558025491</v>
          </cell>
          <cell r="AE2689">
            <v>151.2468773438234</v>
          </cell>
          <cell r="AF2689">
            <v>171.42938681086616</v>
          </cell>
          <cell r="AG2689">
            <v>177.74194640537448</v>
          </cell>
          <cell r="AH2689">
            <v>186.93915181844861</v>
          </cell>
        </row>
        <row r="2690">
          <cell r="B2690">
            <v>7554</v>
          </cell>
          <cell r="C2690" t="str">
            <v>NJ</v>
          </cell>
          <cell r="D2690" t="str">
            <v>Retail Power Marketer</v>
          </cell>
          <cell r="E2690">
            <v>0.24375525703896048</v>
          </cell>
          <cell r="F2690">
            <v>1</v>
          </cell>
          <cell r="G2690">
            <v>9709.3130940654501</v>
          </cell>
          <cell r="H2690">
            <v>9709.3130940654501</v>
          </cell>
          <cell r="I2690">
            <v>11.608880937499999</v>
          </cell>
          <cell r="J2690">
            <v>606518.9</v>
          </cell>
          <cell r="K2690">
            <v>4613050</v>
          </cell>
          <cell r="L2690">
            <v>475116</v>
          </cell>
          <cell r="M2690">
            <v>0.11713120800641331</v>
          </cell>
          <cell r="N2690">
            <v>0.11713120800641331</v>
          </cell>
          <cell r="O2690">
            <v>14094.598591463771</v>
          </cell>
          <cell r="P2690">
            <v>38427.581114848734</v>
          </cell>
          <cell r="Q2690">
            <v>61395.739043940099</v>
          </cell>
          <cell r="R2690">
            <v>79890.829051283596</v>
          </cell>
          <cell r="S2690">
            <v>180514.91294135223</v>
          </cell>
          <cell r="T2690">
            <v>1120.8077807199186</v>
          </cell>
          <cell r="U2690">
            <v>1267.6620868857681</v>
          </cell>
          <cell r="V2690">
            <v>1339.1686705564175</v>
          </cell>
          <cell r="W2690">
            <v>1387.823973452676</v>
          </cell>
          <cell r="X2690">
            <v>1541.9490667244313</v>
          </cell>
          <cell r="Y2690">
            <v>561.63146862745066</v>
          </cell>
          <cell r="Z2690">
            <v>670.87058629309092</v>
          </cell>
          <cell r="AA2690">
            <v>725.20814730678387</v>
          </cell>
          <cell r="AB2690">
            <v>767.81771012168269</v>
          </cell>
          <cell r="AC2690">
            <v>860.18169503913714</v>
          </cell>
          <cell r="AD2690">
            <v>85.363692558025491</v>
          </cell>
          <cell r="AE2690">
            <v>151.2468773438234</v>
          </cell>
          <cell r="AF2690">
            <v>171.42938681086616</v>
          </cell>
          <cell r="AG2690">
            <v>177.74194640537448</v>
          </cell>
          <cell r="AH2690">
            <v>186.93915181844861</v>
          </cell>
        </row>
        <row r="2691">
          <cell r="B2691">
            <v>56212</v>
          </cell>
          <cell r="C2691" t="str">
            <v>NJ</v>
          </cell>
          <cell r="D2691" t="str">
            <v>Retail Power Marketer</v>
          </cell>
          <cell r="E2691">
            <v>9.7511912824343443E-3</v>
          </cell>
          <cell r="F2691">
            <v>1</v>
          </cell>
          <cell r="G2691">
            <v>10843.540962071409</v>
          </cell>
          <cell r="H2691">
            <v>10843.540962071409</v>
          </cell>
          <cell r="I2691">
            <v>11.608880937499999</v>
          </cell>
          <cell r="J2691">
            <v>751270</v>
          </cell>
          <cell r="K2691">
            <v>7528150</v>
          </cell>
          <cell r="L2691">
            <v>694252</v>
          </cell>
          <cell r="M2691">
            <v>8.6947807136752722E-2</v>
          </cell>
          <cell r="N2691">
            <v>8.6947807136752722E-2</v>
          </cell>
          <cell r="O2691">
            <v>14094.598591463771</v>
          </cell>
          <cell r="P2691">
            <v>38427.581114848734</v>
          </cell>
          <cell r="Q2691">
            <v>61395.739043940099</v>
          </cell>
          <cell r="R2691">
            <v>79890.829051283596</v>
          </cell>
          <cell r="S2691">
            <v>180514.91294135223</v>
          </cell>
          <cell r="T2691">
            <v>1120.8077807199186</v>
          </cell>
          <cell r="U2691">
            <v>1267.6620868857681</v>
          </cell>
          <cell r="V2691">
            <v>1339.1686705564175</v>
          </cell>
          <cell r="W2691">
            <v>1387.823973452676</v>
          </cell>
          <cell r="X2691">
            <v>1541.9490667244313</v>
          </cell>
          <cell r="Y2691">
            <v>561.63146862745066</v>
          </cell>
          <cell r="Z2691">
            <v>670.87058629309092</v>
          </cell>
          <cell r="AA2691">
            <v>725.20814730678387</v>
          </cell>
          <cell r="AB2691">
            <v>767.81771012168269</v>
          </cell>
          <cell r="AC2691">
            <v>860.18169503913714</v>
          </cell>
          <cell r="AD2691">
            <v>85.363692558025491</v>
          </cell>
          <cell r="AE2691">
            <v>151.2468773438234</v>
          </cell>
          <cell r="AF2691">
            <v>171.42938681086616</v>
          </cell>
          <cell r="AG2691">
            <v>177.74194640537448</v>
          </cell>
          <cell r="AH2691">
            <v>186.93915181844861</v>
          </cell>
        </row>
        <row r="2692">
          <cell r="B2692">
            <v>54820</v>
          </cell>
          <cell r="C2692" t="str">
            <v>NJ</v>
          </cell>
          <cell r="D2692" t="str">
            <v>Retail Power Marketer</v>
          </cell>
          <cell r="E2692">
            <v>9.7511912824343443E-3</v>
          </cell>
          <cell r="F2692">
            <v>1</v>
          </cell>
          <cell r="G2692">
            <v>10742.205023674709</v>
          </cell>
          <cell r="H2692">
            <v>10742.205023674709</v>
          </cell>
          <cell r="I2692">
            <v>11.608880937499999</v>
          </cell>
          <cell r="J2692">
            <v>1608538.1</v>
          </cell>
          <cell r="K2692">
            <v>13855006</v>
          </cell>
          <cell r="L2692">
            <v>1289773</v>
          </cell>
          <cell r="M2692">
            <v>0.10312981789247683</v>
          </cell>
          <cell r="N2692">
            <v>0.10312981789247683</v>
          </cell>
          <cell r="O2692">
            <v>14094.598591463771</v>
          </cell>
          <cell r="P2692">
            <v>38427.581114848734</v>
          </cell>
          <cell r="Q2692">
            <v>61395.739043940099</v>
          </cell>
          <cell r="R2692">
            <v>79890.829051283596</v>
          </cell>
          <cell r="S2692">
            <v>180514.91294135223</v>
          </cell>
          <cell r="T2692">
            <v>1120.8077807199186</v>
          </cell>
          <cell r="U2692">
            <v>1267.6620868857681</v>
          </cell>
          <cell r="V2692">
            <v>1339.1686705564175</v>
          </cell>
          <cell r="W2692">
            <v>1387.823973452676</v>
          </cell>
          <cell r="X2692">
            <v>1541.9490667244313</v>
          </cell>
          <cell r="Y2692">
            <v>561.63146862745066</v>
          </cell>
          <cell r="Z2692">
            <v>670.87058629309092</v>
          </cell>
          <cell r="AA2692">
            <v>725.20814730678387</v>
          </cell>
          <cell r="AB2692">
            <v>767.81771012168269</v>
          </cell>
          <cell r="AC2692">
            <v>860.18169503913714</v>
          </cell>
          <cell r="AD2692">
            <v>85.363692558025491</v>
          </cell>
          <cell r="AE2692">
            <v>151.2468773438234</v>
          </cell>
          <cell r="AF2692">
            <v>171.42938681086616</v>
          </cell>
          <cell r="AG2692">
            <v>177.74194640537448</v>
          </cell>
          <cell r="AH2692">
            <v>186.93915181844861</v>
          </cell>
        </row>
        <row r="2693">
          <cell r="B2693">
            <v>57313</v>
          </cell>
          <cell r="C2693" t="str">
            <v>NJ</v>
          </cell>
          <cell r="D2693" t="str">
            <v>Behind the Meter</v>
          </cell>
          <cell r="E2693">
            <v>9.7511912824343443E-3</v>
          </cell>
          <cell r="F2693">
            <v>1</v>
          </cell>
          <cell r="G2693">
            <v>7721.5259362642473</v>
          </cell>
          <cell r="H2693">
            <v>7721.5259362642473</v>
          </cell>
          <cell r="I2693">
            <v>11.608880937499999</v>
          </cell>
          <cell r="J2693">
            <v>380666.2</v>
          </cell>
          <cell r="K2693">
            <v>2489613</v>
          </cell>
          <cell r="L2693">
            <v>322425</v>
          </cell>
          <cell r="M2693">
            <v>0.13486042961886799</v>
          </cell>
          <cell r="N2693">
            <v>0.13486042961886799</v>
          </cell>
          <cell r="O2693">
            <v>14094.598591463771</v>
          </cell>
          <cell r="P2693">
            <v>38427.581114848734</v>
          </cell>
          <cell r="Q2693">
            <v>61395.739043940099</v>
          </cell>
          <cell r="R2693">
            <v>79890.829051283596</v>
          </cell>
          <cell r="S2693">
            <v>180514.91294135223</v>
          </cell>
          <cell r="T2693">
            <v>1120.8077807199186</v>
          </cell>
          <cell r="U2693">
            <v>1267.6620868857681</v>
          </cell>
          <cell r="V2693">
            <v>1339.1686705564175</v>
          </cell>
          <cell r="W2693">
            <v>1387.823973452676</v>
          </cell>
          <cell r="X2693">
            <v>1541.9490667244313</v>
          </cell>
          <cell r="Y2693">
            <v>561.63146862745066</v>
          </cell>
          <cell r="Z2693">
            <v>670.87058629309092</v>
          </cell>
          <cell r="AA2693">
            <v>725.20814730678387</v>
          </cell>
          <cell r="AB2693">
            <v>767.81771012168269</v>
          </cell>
          <cell r="AC2693">
            <v>860.18169503913714</v>
          </cell>
          <cell r="AD2693">
            <v>85.363692558025491</v>
          </cell>
          <cell r="AE2693">
            <v>151.2468773438234</v>
          </cell>
          <cell r="AF2693">
            <v>171.42938681086616</v>
          </cell>
          <cell r="AG2693">
            <v>177.74194640537448</v>
          </cell>
          <cell r="AH2693">
            <v>186.93915181844861</v>
          </cell>
        </row>
        <row r="2694">
          <cell r="B2694">
            <v>59086</v>
          </cell>
          <cell r="C2694" t="str">
            <v>NJ</v>
          </cell>
          <cell r="D2694" t="str">
            <v>Behind the Meter</v>
          </cell>
          <cell r="E2694">
            <v>9.7511912824343443E-3</v>
          </cell>
          <cell r="F2694">
            <v>0</v>
          </cell>
          <cell r="G2694">
            <v>0</v>
          </cell>
          <cell r="H2694">
            <v>4157.9646876664583</v>
          </cell>
          <cell r="I2694">
            <v>11.608880937499999</v>
          </cell>
          <cell r="J2694">
            <v>0</v>
          </cell>
          <cell r="K2694">
            <v>0</v>
          </cell>
          <cell r="L2694">
            <v>0</v>
          </cell>
          <cell r="M2694">
            <v>0</v>
          </cell>
          <cell r="N2694">
            <v>8.2161911367598844E-2</v>
          </cell>
          <cell r="O2694">
            <v>14094.598591463771</v>
          </cell>
          <cell r="P2694">
            <v>38427.581114848734</v>
          </cell>
          <cell r="Q2694">
            <v>61395.739043940099</v>
          </cell>
          <cell r="R2694">
            <v>79890.829051283596</v>
          </cell>
          <cell r="S2694">
            <v>180514.91294135223</v>
          </cell>
          <cell r="T2694">
            <v>1120.8077807199186</v>
          </cell>
          <cell r="U2694">
            <v>1267.6620868857681</v>
          </cell>
          <cell r="V2694">
            <v>1339.1686705564175</v>
          </cell>
          <cell r="W2694">
            <v>1387.823973452676</v>
          </cell>
          <cell r="X2694">
            <v>1541.9490667244313</v>
          </cell>
          <cell r="Y2694">
            <v>561.63146862745066</v>
          </cell>
          <cell r="Z2694">
            <v>670.87058629309092</v>
          </cell>
          <cell r="AA2694">
            <v>725.20814730678387</v>
          </cell>
          <cell r="AB2694">
            <v>767.81771012168269</v>
          </cell>
          <cell r="AC2694">
            <v>860.18169503913714</v>
          </cell>
          <cell r="AD2694">
            <v>85.363692558025491</v>
          </cell>
          <cell r="AE2694">
            <v>151.2468773438234</v>
          </cell>
          <cell r="AF2694">
            <v>171.42938681086616</v>
          </cell>
          <cell r="AG2694">
            <v>177.74194640537448</v>
          </cell>
          <cell r="AH2694">
            <v>186.93915181844861</v>
          </cell>
        </row>
        <row r="2695">
          <cell r="B2695">
            <v>59139</v>
          </cell>
          <cell r="C2695" t="str">
            <v>NJ</v>
          </cell>
          <cell r="D2695" t="str">
            <v>Behind the Meter</v>
          </cell>
          <cell r="E2695">
            <v>9.7511912824343443E-3</v>
          </cell>
          <cell r="F2695">
            <v>0</v>
          </cell>
          <cell r="G2695">
            <v>0</v>
          </cell>
          <cell r="H2695">
            <v>4157.9646876664583</v>
          </cell>
          <cell r="I2695">
            <v>11.608880937499999</v>
          </cell>
          <cell r="J2695">
            <v>0</v>
          </cell>
          <cell r="K2695">
            <v>0</v>
          </cell>
          <cell r="L2695">
            <v>0</v>
          </cell>
          <cell r="M2695">
            <v>0</v>
          </cell>
          <cell r="N2695">
            <v>8.2161911367598844E-2</v>
          </cell>
          <cell r="O2695">
            <v>14094.598591463771</v>
          </cell>
          <cell r="P2695">
            <v>38427.581114848734</v>
          </cell>
          <cell r="Q2695">
            <v>61395.739043940099</v>
          </cell>
          <cell r="R2695">
            <v>79890.829051283596</v>
          </cell>
          <cell r="S2695">
            <v>180514.91294135223</v>
          </cell>
          <cell r="T2695">
            <v>1120.8077807199186</v>
          </cell>
          <cell r="U2695">
            <v>1267.6620868857681</v>
          </cell>
          <cell r="V2695">
            <v>1339.1686705564175</v>
          </cell>
          <cell r="W2695">
            <v>1387.823973452676</v>
          </cell>
          <cell r="X2695">
            <v>1541.9490667244313</v>
          </cell>
          <cell r="Y2695">
            <v>561.63146862745066</v>
          </cell>
          <cell r="Z2695">
            <v>670.87058629309092</v>
          </cell>
          <cell r="AA2695">
            <v>725.20814730678387</v>
          </cell>
          <cell r="AB2695">
            <v>767.81771012168269</v>
          </cell>
          <cell r="AC2695">
            <v>860.18169503913714</v>
          </cell>
          <cell r="AD2695">
            <v>85.363692558025491</v>
          </cell>
          <cell r="AE2695">
            <v>151.2468773438234</v>
          </cell>
          <cell r="AF2695">
            <v>171.42938681086616</v>
          </cell>
          <cell r="AG2695">
            <v>177.74194640537448</v>
          </cell>
          <cell r="AH2695">
            <v>186.93915181844861</v>
          </cell>
        </row>
        <row r="2696">
          <cell r="B2696">
            <v>59579</v>
          </cell>
          <cell r="C2696" t="str">
            <v>NJ</v>
          </cell>
          <cell r="D2696" t="str">
            <v>Behind the Meter</v>
          </cell>
          <cell r="E2696">
            <v>9.7511912824343443E-3</v>
          </cell>
          <cell r="F2696">
            <v>1</v>
          </cell>
          <cell r="G2696">
            <v>8836.6321169955991</v>
          </cell>
          <cell r="H2696">
            <v>8836.6321169955991</v>
          </cell>
          <cell r="I2696">
            <v>11.608880937499999</v>
          </cell>
          <cell r="J2696">
            <v>117174.7</v>
          </cell>
          <cell r="K2696">
            <v>622364</v>
          </cell>
          <cell r="L2696">
            <v>70430</v>
          </cell>
          <cell r="M2696">
            <v>0.17250891469760862</v>
          </cell>
          <cell r="N2696">
            <v>0.17250891469760862</v>
          </cell>
          <cell r="O2696">
            <v>14094.598591463771</v>
          </cell>
          <cell r="P2696">
            <v>38427.581114848734</v>
          </cell>
          <cell r="Q2696">
            <v>61395.739043940099</v>
          </cell>
          <cell r="R2696">
            <v>79890.829051283596</v>
          </cell>
          <cell r="S2696">
            <v>180514.91294135223</v>
          </cell>
          <cell r="T2696">
            <v>1120.8077807199186</v>
          </cell>
          <cell r="U2696">
            <v>1267.6620868857681</v>
          </cell>
          <cell r="V2696">
            <v>1339.1686705564175</v>
          </cell>
          <cell r="W2696">
            <v>1387.823973452676</v>
          </cell>
          <cell r="X2696">
            <v>1541.9490667244313</v>
          </cell>
          <cell r="Y2696">
            <v>561.63146862745066</v>
          </cell>
          <cell r="Z2696">
            <v>670.87058629309092</v>
          </cell>
          <cell r="AA2696">
            <v>725.20814730678387</v>
          </cell>
          <cell r="AB2696">
            <v>767.81771012168269</v>
          </cell>
          <cell r="AC2696">
            <v>860.18169503913714</v>
          </cell>
          <cell r="AD2696">
            <v>85.363692558025491</v>
          </cell>
          <cell r="AE2696">
            <v>151.2468773438234</v>
          </cell>
          <cell r="AF2696">
            <v>171.42938681086616</v>
          </cell>
          <cell r="AG2696">
            <v>177.74194640537448</v>
          </cell>
          <cell r="AH2696">
            <v>186.93915181844861</v>
          </cell>
        </row>
        <row r="2697">
          <cell r="B2697">
            <v>59580</v>
          </cell>
          <cell r="C2697" t="str">
            <v>NJ</v>
          </cell>
          <cell r="D2697" t="str">
            <v>Behind the Meter</v>
          </cell>
          <cell r="E2697">
            <v>9.7511912824343443E-3</v>
          </cell>
          <cell r="F2697">
            <v>1</v>
          </cell>
          <cell r="G2697">
            <v>9861.0838183054948</v>
          </cell>
          <cell r="H2697">
            <v>9861.0838183054948</v>
          </cell>
          <cell r="I2697">
            <v>11.608880937499999</v>
          </cell>
          <cell r="J2697">
            <v>124190.7</v>
          </cell>
          <cell r="K2697">
            <v>782832</v>
          </cell>
          <cell r="L2697">
            <v>79386</v>
          </cell>
          <cell r="M2697">
            <v>0.14451594791059574</v>
          </cell>
          <cell r="N2697">
            <v>0.14451594791059574</v>
          </cell>
          <cell r="O2697">
            <v>14094.598591463771</v>
          </cell>
          <cell r="P2697">
            <v>38427.581114848734</v>
          </cell>
          <cell r="Q2697">
            <v>61395.739043940099</v>
          </cell>
          <cell r="R2697">
            <v>79890.829051283596</v>
          </cell>
          <cell r="S2697">
            <v>180514.91294135223</v>
          </cell>
          <cell r="T2697">
            <v>1120.8077807199186</v>
          </cell>
          <cell r="U2697">
            <v>1267.6620868857681</v>
          </cell>
          <cell r="V2697">
            <v>1339.1686705564175</v>
          </cell>
          <cell r="W2697">
            <v>1387.823973452676</v>
          </cell>
          <cell r="X2697">
            <v>1541.9490667244313</v>
          </cell>
          <cell r="Y2697">
            <v>561.63146862745066</v>
          </cell>
          <cell r="Z2697">
            <v>670.87058629309092</v>
          </cell>
          <cell r="AA2697">
            <v>725.20814730678387</v>
          </cell>
          <cell r="AB2697">
            <v>767.81771012168269</v>
          </cell>
          <cell r="AC2697">
            <v>860.18169503913714</v>
          </cell>
          <cell r="AD2697">
            <v>85.363692558025491</v>
          </cell>
          <cell r="AE2697">
            <v>151.2468773438234</v>
          </cell>
          <cell r="AF2697">
            <v>171.42938681086616</v>
          </cell>
          <cell r="AG2697">
            <v>177.74194640537448</v>
          </cell>
          <cell r="AH2697">
            <v>186.93915181844861</v>
          </cell>
        </row>
        <row r="2698">
          <cell r="B2698">
            <v>59622</v>
          </cell>
          <cell r="C2698" t="str">
            <v>NJ</v>
          </cell>
          <cell r="D2698" t="str">
            <v>Behind the Meter</v>
          </cell>
          <cell r="E2698">
            <v>9.7511912824343443E-3</v>
          </cell>
          <cell r="F2698">
            <v>0</v>
          </cell>
          <cell r="G2698">
            <v>0</v>
          </cell>
          <cell r="H2698">
            <v>4157.9646876664583</v>
          </cell>
          <cell r="I2698">
            <v>11.608880937499999</v>
          </cell>
          <cell r="J2698">
            <v>0</v>
          </cell>
          <cell r="K2698">
            <v>0</v>
          </cell>
          <cell r="L2698">
            <v>0</v>
          </cell>
          <cell r="M2698">
            <v>0</v>
          </cell>
          <cell r="N2698">
            <v>8.2161911367598844E-2</v>
          </cell>
          <cell r="O2698">
            <v>14094.598591463771</v>
          </cell>
          <cell r="P2698">
            <v>38427.581114848734</v>
          </cell>
          <cell r="Q2698">
            <v>61395.739043940099</v>
          </cell>
          <cell r="R2698">
            <v>79890.829051283596</v>
          </cell>
          <cell r="S2698">
            <v>180514.91294135223</v>
          </cell>
          <cell r="T2698">
            <v>1120.8077807199186</v>
          </cell>
          <cell r="U2698">
            <v>1267.6620868857681</v>
          </cell>
          <cell r="V2698">
            <v>1339.1686705564175</v>
          </cell>
          <cell r="W2698">
            <v>1387.823973452676</v>
          </cell>
          <cell r="X2698">
            <v>1541.9490667244313</v>
          </cell>
          <cell r="Y2698">
            <v>561.63146862745066</v>
          </cell>
          <cell r="Z2698">
            <v>670.87058629309092</v>
          </cell>
          <cell r="AA2698">
            <v>725.20814730678387</v>
          </cell>
          <cell r="AB2698">
            <v>767.81771012168269</v>
          </cell>
          <cell r="AC2698">
            <v>860.18169503913714</v>
          </cell>
          <cell r="AD2698">
            <v>85.363692558025491</v>
          </cell>
          <cell r="AE2698">
            <v>151.2468773438234</v>
          </cell>
          <cell r="AF2698">
            <v>171.42938681086616</v>
          </cell>
          <cell r="AG2698">
            <v>177.74194640537448</v>
          </cell>
          <cell r="AH2698">
            <v>186.93915181844861</v>
          </cell>
        </row>
        <row r="2699">
          <cell r="B2699">
            <v>59624</v>
          </cell>
          <cell r="C2699" t="str">
            <v>NJ</v>
          </cell>
          <cell r="D2699" t="str">
            <v>Behind the Meter</v>
          </cell>
          <cell r="E2699">
            <v>9.7511912824343443E-3</v>
          </cell>
          <cell r="F2699">
            <v>1</v>
          </cell>
          <cell r="G2699">
            <v>6331.8519765451838</v>
          </cell>
          <cell r="H2699">
            <v>6331.8519765451838</v>
          </cell>
          <cell r="I2699">
            <v>11.608880937499999</v>
          </cell>
          <cell r="J2699">
            <v>170406.30000000002</v>
          </cell>
          <cell r="K2699">
            <v>1128431</v>
          </cell>
          <cell r="L2699">
            <v>178215</v>
          </cell>
          <cell r="M2699">
            <v>0.12901079410675642</v>
          </cell>
          <cell r="N2699">
            <v>0.12901079410675642</v>
          </cell>
          <cell r="O2699">
            <v>14094.598591463771</v>
          </cell>
          <cell r="P2699">
            <v>38427.581114848734</v>
          </cell>
          <cell r="Q2699">
            <v>61395.739043940099</v>
          </cell>
          <cell r="R2699">
            <v>79890.829051283596</v>
          </cell>
          <cell r="S2699">
            <v>180514.91294135223</v>
          </cell>
          <cell r="T2699">
            <v>1120.8077807199186</v>
          </cell>
          <cell r="U2699">
            <v>1267.6620868857681</v>
          </cell>
          <cell r="V2699">
            <v>1339.1686705564175</v>
          </cell>
          <cell r="W2699">
            <v>1387.823973452676</v>
          </cell>
          <cell r="X2699">
            <v>1541.9490667244313</v>
          </cell>
          <cell r="Y2699">
            <v>561.63146862745066</v>
          </cell>
          <cell r="Z2699">
            <v>670.87058629309092</v>
          </cell>
          <cell r="AA2699">
            <v>725.20814730678387</v>
          </cell>
          <cell r="AB2699">
            <v>767.81771012168269</v>
          </cell>
          <cell r="AC2699">
            <v>860.18169503913714</v>
          </cell>
          <cell r="AD2699">
            <v>85.363692558025491</v>
          </cell>
          <cell r="AE2699">
            <v>151.2468773438234</v>
          </cell>
          <cell r="AF2699">
            <v>171.42938681086616</v>
          </cell>
          <cell r="AG2699">
            <v>177.74194640537448</v>
          </cell>
          <cell r="AH2699">
            <v>186.93915181844861</v>
          </cell>
        </row>
        <row r="2700">
          <cell r="B2700">
            <v>59647</v>
          </cell>
          <cell r="C2700" t="str">
            <v>NJ</v>
          </cell>
          <cell r="D2700" t="str">
            <v>Behind the Meter</v>
          </cell>
          <cell r="E2700">
            <v>9.7511912824343443E-3</v>
          </cell>
          <cell r="F2700">
            <v>1</v>
          </cell>
          <cell r="G2700">
            <v>8173.9830597910423</v>
          </cell>
          <cell r="H2700">
            <v>8173.9830597910423</v>
          </cell>
          <cell r="I2700">
            <v>11.608880937499999</v>
          </cell>
          <cell r="J2700">
            <v>392960.29999999981</v>
          </cell>
          <cell r="K2700">
            <v>2091240</v>
          </cell>
          <cell r="L2700">
            <v>255841</v>
          </cell>
          <cell r="M2700">
            <v>0.17086511710986235</v>
          </cell>
          <cell r="N2700">
            <v>0.17086511710986235</v>
          </cell>
          <cell r="O2700">
            <v>14094.598591463771</v>
          </cell>
          <cell r="P2700">
            <v>38427.581114848734</v>
          </cell>
          <cell r="Q2700">
            <v>61395.739043940099</v>
          </cell>
          <cell r="R2700">
            <v>79890.829051283596</v>
          </cell>
          <cell r="S2700">
            <v>180514.91294135223</v>
          </cell>
          <cell r="T2700">
            <v>1120.8077807199186</v>
          </cell>
          <cell r="U2700">
            <v>1267.6620868857681</v>
          </cell>
          <cell r="V2700">
            <v>1339.1686705564175</v>
          </cell>
          <cell r="W2700">
            <v>1387.823973452676</v>
          </cell>
          <cell r="X2700">
            <v>1541.9490667244313</v>
          </cell>
          <cell r="Y2700">
            <v>561.63146862745066</v>
          </cell>
          <cell r="Z2700">
            <v>670.87058629309092</v>
          </cell>
          <cell r="AA2700">
            <v>725.20814730678387</v>
          </cell>
          <cell r="AB2700">
            <v>767.81771012168269</v>
          </cell>
          <cell r="AC2700">
            <v>860.18169503913714</v>
          </cell>
          <cell r="AD2700">
            <v>85.363692558025491</v>
          </cell>
          <cell r="AE2700">
            <v>151.2468773438234</v>
          </cell>
          <cell r="AF2700">
            <v>171.42938681086616</v>
          </cell>
          <cell r="AG2700">
            <v>177.74194640537448</v>
          </cell>
          <cell r="AH2700">
            <v>186.93915181844861</v>
          </cell>
        </row>
        <row r="2701">
          <cell r="B2701">
            <v>59738</v>
          </cell>
          <cell r="C2701" t="str">
            <v>NJ</v>
          </cell>
          <cell r="D2701" t="str">
            <v>Behind the Meter</v>
          </cell>
          <cell r="E2701">
            <v>9.7511912824343443E-3</v>
          </cell>
          <cell r="F2701">
            <v>0</v>
          </cell>
          <cell r="G2701">
            <v>0</v>
          </cell>
          <cell r="H2701">
            <v>4157.9646876664583</v>
          </cell>
          <cell r="I2701">
            <v>11.608880937499999</v>
          </cell>
          <cell r="J2701">
            <v>0</v>
          </cell>
          <cell r="K2701">
            <v>0</v>
          </cell>
          <cell r="L2701">
            <v>0</v>
          </cell>
          <cell r="M2701">
            <v>0</v>
          </cell>
          <cell r="N2701">
            <v>8.2161911367598844E-2</v>
          </cell>
          <cell r="O2701">
            <v>14094.598591463771</v>
          </cell>
          <cell r="P2701">
            <v>38427.581114848734</v>
          </cell>
          <cell r="Q2701">
            <v>61395.739043940099</v>
          </cell>
          <cell r="R2701">
            <v>79890.829051283596</v>
          </cell>
          <cell r="S2701">
            <v>180514.91294135223</v>
          </cell>
          <cell r="T2701">
            <v>1120.8077807199186</v>
          </cell>
          <cell r="U2701">
            <v>1267.6620868857681</v>
          </cell>
          <cell r="V2701">
            <v>1339.1686705564175</v>
          </cell>
          <cell r="W2701">
            <v>1387.823973452676</v>
          </cell>
          <cell r="X2701">
            <v>1541.9490667244313</v>
          </cell>
          <cell r="Y2701">
            <v>561.63146862745066</v>
          </cell>
          <cell r="Z2701">
            <v>670.87058629309092</v>
          </cell>
          <cell r="AA2701">
            <v>725.20814730678387</v>
          </cell>
          <cell r="AB2701">
            <v>767.81771012168269</v>
          </cell>
          <cell r="AC2701">
            <v>860.18169503913714</v>
          </cell>
          <cell r="AD2701">
            <v>85.363692558025491</v>
          </cell>
          <cell r="AE2701">
            <v>151.2468773438234</v>
          </cell>
          <cell r="AF2701">
            <v>171.42938681086616</v>
          </cell>
          <cell r="AG2701">
            <v>177.74194640537448</v>
          </cell>
          <cell r="AH2701">
            <v>186.93915181844861</v>
          </cell>
        </row>
        <row r="2702">
          <cell r="B2702">
            <v>59943</v>
          </cell>
          <cell r="C2702" t="str">
            <v>NJ</v>
          </cell>
          <cell r="D2702" t="str">
            <v>Behind the Meter</v>
          </cell>
          <cell r="E2702">
            <v>9.7511912824343443E-3</v>
          </cell>
          <cell r="F2702">
            <v>1</v>
          </cell>
          <cell r="G2702">
            <v>8179.9661776851381</v>
          </cell>
          <cell r="H2702">
            <v>8179.9661776851381</v>
          </cell>
          <cell r="I2702">
            <v>11.608880937499999</v>
          </cell>
          <cell r="J2702">
            <v>37306</v>
          </cell>
          <cell r="K2702">
            <v>207992</v>
          </cell>
          <cell r="L2702">
            <v>25427</v>
          </cell>
          <cell r="M2702">
            <v>0.16233245419451831</v>
          </cell>
          <cell r="N2702">
            <v>0.16233245419451831</v>
          </cell>
          <cell r="O2702">
            <v>14094.598591463771</v>
          </cell>
          <cell r="P2702">
            <v>38427.581114848734</v>
          </cell>
          <cell r="Q2702">
            <v>61395.739043940099</v>
          </cell>
          <cell r="R2702">
            <v>79890.829051283596</v>
          </cell>
          <cell r="S2702">
            <v>180514.91294135223</v>
          </cell>
          <cell r="T2702">
            <v>1120.8077807199186</v>
          </cell>
          <cell r="U2702">
            <v>1267.6620868857681</v>
          </cell>
          <cell r="V2702">
            <v>1339.1686705564175</v>
          </cell>
          <cell r="W2702">
            <v>1387.823973452676</v>
          </cell>
          <cell r="X2702">
            <v>1541.9490667244313</v>
          </cell>
          <cell r="Y2702">
            <v>561.63146862745066</v>
          </cell>
          <cell r="Z2702">
            <v>670.87058629309092</v>
          </cell>
          <cell r="AA2702">
            <v>725.20814730678387</v>
          </cell>
          <cell r="AB2702">
            <v>767.81771012168269</v>
          </cell>
          <cell r="AC2702">
            <v>860.18169503913714</v>
          </cell>
          <cell r="AD2702">
            <v>85.363692558025491</v>
          </cell>
          <cell r="AE2702">
            <v>151.2468773438234</v>
          </cell>
          <cell r="AF2702">
            <v>171.42938681086616</v>
          </cell>
          <cell r="AG2702">
            <v>177.74194640537448</v>
          </cell>
          <cell r="AH2702">
            <v>186.93915181844861</v>
          </cell>
        </row>
        <row r="2703">
          <cell r="B2703">
            <v>60025</v>
          </cell>
          <cell r="C2703" t="str">
            <v>NJ</v>
          </cell>
          <cell r="D2703" t="str">
            <v>Behind the Meter</v>
          </cell>
          <cell r="E2703">
            <v>9.7511912824343443E-3</v>
          </cell>
          <cell r="F2703">
            <v>1</v>
          </cell>
          <cell r="G2703">
            <v>4948.4978540772536</v>
          </cell>
          <cell r="H2703">
            <v>4948.4978540772536</v>
          </cell>
          <cell r="I2703">
            <v>11.608880937499999</v>
          </cell>
          <cell r="J2703">
            <v>630.1</v>
          </cell>
          <cell r="K2703">
            <v>3459</v>
          </cell>
          <cell r="L2703">
            <v>699</v>
          </cell>
          <cell r="M2703">
            <v>0.15401119014057532</v>
          </cell>
          <cell r="N2703">
            <v>0.15401119014057532</v>
          </cell>
          <cell r="O2703">
            <v>14094.598591463771</v>
          </cell>
          <cell r="P2703">
            <v>38427.581114848734</v>
          </cell>
          <cell r="Q2703">
            <v>61395.739043940099</v>
          </cell>
          <cell r="R2703">
            <v>79890.829051283596</v>
          </cell>
          <cell r="S2703">
            <v>180514.91294135223</v>
          </cell>
          <cell r="T2703">
            <v>1120.8077807199186</v>
          </cell>
          <cell r="U2703">
            <v>1267.6620868857681</v>
          </cell>
          <cell r="V2703">
            <v>1339.1686705564175</v>
          </cell>
          <cell r="W2703">
            <v>1387.823973452676</v>
          </cell>
          <cell r="X2703">
            <v>1541.9490667244313</v>
          </cell>
          <cell r="Y2703">
            <v>561.63146862745066</v>
          </cell>
          <cell r="Z2703">
            <v>670.87058629309092</v>
          </cell>
          <cell r="AA2703">
            <v>725.20814730678387</v>
          </cell>
          <cell r="AB2703">
            <v>767.81771012168269</v>
          </cell>
          <cell r="AC2703">
            <v>860.18169503913714</v>
          </cell>
          <cell r="AD2703">
            <v>85.363692558025491</v>
          </cell>
          <cell r="AE2703">
            <v>151.2468773438234</v>
          </cell>
          <cell r="AF2703">
            <v>171.42938681086616</v>
          </cell>
          <cell r="AG2703">
            <v>177.74194640537448</v>
          </cell>
          <cell r="AH2703">
            <v>186.93915181844861</v>
          </cell>
        </row>
        <row r="2704">
          <cell r="B2704">
            <v>60981</v>
          </cell>
          <cell r="C2704" t="str">
            <v>NJ</v>
          </cell>
          <cell r="D2704" t="str">
            <v>Behind the Meter</v>
          </cell>
          <cell r="E2704">
            <v>9.7511912824343443E-3</v>
          </cell>
          <cell r="F2704">
            <v>0</v>
          </cell>
          <cell r="G2704">
            <v>0</v>
          </cell>
          <cell r="H2704">
            <v>4157.9646876664583</v>
          </cell>
          <cell r="I2704">
            <v>11.608880937499999</v>
          </cell>
          <cell r="J2704">
            <v>0</v>
          </cell>
          <cell r="K2704">
            <v>0</v>
          </cell>
          <cell r="L2704">
            <v>0</v>
          </cell>
          <cell r="M2704">
            <v>0</v>
          </cell>
          <cell r="N2704">
            <v>8.2161911367598844E-2</v>
          </cell>
          <cell r="O2704">
            <v>14094.598591463771</v>
          </cell>
          <cell r="P2704">
            <v>38427.581114848734</v>
          </cell>
          <cell r="Q2704">
            <v>61395.739043940099</v>
          </cell>
          <cell r="R2704">
            <v>79890.829051283596</v>
          </cell>
          <cell r="S2704">
            <v>180514.91294135223</v>
          </cell>
          <cell r="T2704">
            <v>1120.8077807199186</v>
          </cell>
          <cell r="U2704">
            <v>1267.6620868857681</v>
          </cell>
          <cell r="V2704">
            <v>1339.1686705564175</v>
          </cell>
          <cell r="W2704">
            <v>1387.823973452676</v>
          </cell>
          <cell r="X2704">
            <v>1541.9490667244313</v>
          </cell>
          <cell r="Y2704">
            <v>561.63146862745066</v>
          </cell>
          <cell r="Z2704">
            <v>670.87058629309092</v>
          </cell>
          <cell r="AA2704">
            <v>725.20814730678387</v>
          </cell>
          <cell r="AB2704">
            <v>767.81771012168269</v>
          </cell>
          <cell r="AC2704">
            <v>860.18169503913714</v>
          </cell>
          <cell r="AD2704">
            <v>85.363692558025491</v>
          </cell>
          <cell r="AE2704">
            <v>151.2468773438234</v>
          </cell>
          <cell r="AF2704">
            <v>171.42938681086616</v>
          </cell>
          <cell r="AG2704">
            <v>177.74194640537448</v>
          </cell>
          <cell r="AH2704">
            <v>186.93915181844861</v>
          </cell>
        </row>
        <row r="2705">
          <cell r="B2705">
            <v>61098</v>
          </cell>
          <cell r="C2705" t="str">
            <v>NJ</v>
          </cell>
          <cell r="D2705" t="str">
            <v>Behind the Meter</v>
          </cell>
          <cell r="E2705">
            <v>9.7511912824343443E-3</v>
          </cell>
          <cell r="F2705">
            <v>0</v>
          </cell>
          <cell r="G2705">
            <v>0</v>
          </cell>
          <cell r="H2705">
            <v>4157.9646876664583</v>
          </cell>
          <cell r="I2705">
            <v>11.608880937499999</v>
          </cell>
          <cell r="J2705">
            <v>0</v>
          </cell>
          <cell r="K2705">
            <v>0</v>
          </cell>
          <cell r="L2705">
            <v>0</v>
          </cell>
          <cell r="M2705">
            <v>0</v>
          </cell>
          <cell r="N2705">
            <v>8.2161911367598844E-2</v>
          </cell>
          <cell r="O2705">
            <v>14094.598591463771</v>
          </cell>
          <cell r="P2705">
            <v>38427.581114848734</v>
          </cell>
          <cell r="Q2705">
            <v>61395.739043940099</v>
          </cell>
          <cell r="R2705">
            <v>79890.829051283596</v>
          </cell>
          <cell r="S2705">
            <v>180514.91294135223</v>
          </cell>
          <cell r="T2705">
            <v>1120.8077807199186</v>
          </cell>
          <cell r="U2705">
            <v>1267.6620868857681</v>
          </cell>
          <cell r="V2705">
            <v>1339.1686705564175</v>
          </cell>
          <cell r="W2705">
            <v>1387.823973452676</v>
          </cell>
          <cell r="X2705">
            <v>1541.9490667244313</v>
          </cell>
          <cell r="Y2705">
            <v>561.63146862745066</v>
          </cell>
          <cell r="Z2705">
            <v>670.87058629309092</v>
          </cell>
          <cell r="AA2705">
            <v>725.20814730678387</v>
          </cell>
          <cell r="AB2705">
            <v>767.81771012168269</v>
          </cell>
          <cell r="AC2705">
            <v>860.18169503913714</v>
          </cell>
          <cell r="AD2705">
            <v>85.363692558025491</v>
          </cell>
          <cell r="AE2705">
            <v>151.2468773438234</v>
          </cell>
          <cell r="AF2705">
            <v>171.42938681086616</v>
          </cell>
          <cell r="AG2705">
            <v>177.74194640537448</v>
          </cell>
          <cell r="AH2705">
            <v>186.93915181844861</v>
          </cell>
        </row>
        <row r="2706">
          <cell r="B2706">
            <v>40299</v>
          </cell>
          <cell r="C2706" t="str">
            <v>NJ</v>
          </cell>
          <cell r="D2706" t="str">
            <v>Cooperative</v>
          </cell>
          <cell r="E2706">
            <v>9.7511912824343443E-3</v>
          </cell>
          <cell r="F2706">
            <v>0</v>
          </cell>
          <cell r="G2706">
            <v>0</v>
          </cell>
          <cell r="H2706">
            <v>0</v>
          </cell>
          <cell r="I2706">
            <v>11.608880937499999</v>
          </cell>
          <cell r="J2706">
            <v>0</v>
          </cell>
          <cell r="K2706">
            <v>0</v>
          </cell>
          <cell r="L2706">
            <v>0</v>
          </cell>
          <cell r="M2706">
            <v>0</v>
          </cell>
          <cell r="N2706">
            <v>0</v>
          </cell>
          <cell r="O2706">
            <v>14094.598591463771</v>
          </cell>
          <cell r="P2706">
            <v>38427.581114848734</v>
          </cell>
          <cell r="Q2706">
            <v>61395.739043940099</v>
          </cell>
          <cell r="R2706">
            <v>79890.829051283596</v>
          </cell>
          <cell r="S2706">
            <v>180514.91294135223</v>
          </cell>
          <cell r="T2706">
            <v>1120.8077807199186</v>
          </cell>
          <cell r="U2706">
            <v>1267.6620868857681</v>
          </cell>
          <cell r="V2706">
            <v>1339.1686705564175</v>
          </cell>
          <cell r="W2706">
            <v>1387.823973452676</v>
          </cell>
          <cell r="X2706">
            <v>1541.9490667244313</v>
          </cell>
          <cell r="Y2706">
            <v>561.63146862745066</v>
          </cell>
          <cell r="Z2706">
            <v>670.87058629309092</v>
          </cell>
          <cell r="AA2706">
            <v>725.20814730678387</v>
          </cell>
          <cell r="AB2706">
            <v>767.81771012168269</v>
          </cell>
          <cell r="AC2706">
            <v>860.18169503913714</v>
          </cell>
          <cell r="AD2706">
            <v>85.363692558025491</v>
          </cell>
          <cell r="AE2706">
            <v>151.2468773438234</v>
          </cell>
          <cell r="AF2706">
            <v>171.42938681086616</v>
          </cell>
          <cell r="AG2706">
            <v>177.74194640537448</v>
          </cell>
          <cell r="AH2706">
            <v>186.93915181844861</v>
          </cell>
        </row>
        <row r="2707">
          <cell r="B2707">
            <v>2650</v>
          </cell>
          <cell r="C2707" t="str">
            <v>NJ</v>
          </cell>
          <cell r="D2707" t="str">
            <v>Municipal</v>
          </cell>
          <cell r="E2707">
            <v>9.7511912824343443E-3</v>
          </cell>
          <cell r="F2707">
            <v>0</v>
          </cell>
          <cell r="G2707">
            <v>0</v>
          </cell>
          <cell r="H2707">
            <v>1026.3767599358405</v>
          </cell>
          <cell r="I2707">
            <v>11.608880937499999</v>
          </cell>
          <cell r="J2707">
            <v>0</v>
          </cell>
          <cell r="K2707">
            <v>0</v>
          </cell>
          <cell r="L2707">
            <v>0</v>
          </cell>
          <cell r="M2707">
            <v>0</v>
          </cell>
          <cell r="N2707">
            <v>1.6881361923508347E-2</v>
          </cell>
          <cell r="O2707">
            <v>14094.598591463771</v>
          </cell>
          <cell r="P2707">
            <v>38427.581114848734</v>
          </cell>
          <cell r="Q2707">
            <v>61395.739043940099</v>
          </cell>
          <cell r="R2707">
            <v>79890.829051283596</v>
          </cell>
          <cell r="S2707">
            <v>180514.91294135223</v>
          </cell>
          <cell r="T2707">
            <v>1120.8077807199186</v>
          </cell>
          <cell r="U2707">
            <v>1267.6620868857681</v>
          </cell>
          <cell r="V2707">
            <v>1339.1686705564175</v>
          </cell>
          <cell r="W2707">
            <v>1387.823973452676</v>
          </cell>
          <cell r="X2707">
            <v>1541.9490667244313</v>
          </cell>
          <cell r="Y2707">
            <v>561.63146862745066</v>
          </cell>
          <cell r="Z2707">
            <v>670.87058629309092</v>
          </cell>
          <cell r="AA2707">
            <v>725.20814730678387</v>
          </cell>
          <cell r="AB2707">
            <v>767.81771012168269</v>
          </cell>
          <cell r="AC2707">
            <v>860.18169503913714</v>
          </cell>
          <cell r="AD2707">
            <v>85.363692558025491</v>
          </cell>
          <cell r="AE2707">
            <v>151.2468773438234</v>
          </cell>
          <cell r="AF2707">
            <v>171.42938681086616</v>
          </cell>
          <cell r="AG2707">
            <v>177.74194640537448</v>
          </cell>
          <cell r="AH2707">
            <v>186.93915181844861</v>
          </cell>
        </row>
        <row r="2708">
          <cell r="B2708">
            <v>10776</v>
          </cell>
          <cell r="C2708" t="str">
            <v>NJ</v>
          </cell>
          <cell r="D2708" t="str">
            <v>Municipal</v>
          </cell>
          <cell r="E2708">
            <v>9.7511912824343443E-3</v>
          </cell>
          <cell r="F2708">
            <v>0</v>
          </cell>
          <cell r="G2708">
            <v>0</v>
          </cell>
          <cell r="H2708">
            <v>1026.3767599358405</v>
          </cell>
          <cell r="I2708">
            <v>11.608880937499999</v>
          </cell>
          <cell r="J2708">
            <v>0</v>
          </cell>
          <cell r="K2708">
            <v>0</v>
          </cell>
          <cell r="L2708">
            <v>0</v>
          </cell>
          <cell r="M2708">
            <v>0</v>
          </cell>
          <cell r="N2708">
            <v>1.6881361923508347E-2</v>
          </cell>
          <cell r="O2708">
            <v>14094.598591463771</v>
          </cell>
          <cell r="P2708">
            <v>38427.581114848734</v>
          </cell>
          <cell r="Q2708">
            <v>61395.739043940099</v>
          </cell>
          <cell r="R2708">
            <v>79890.829051283596</v>
          </cell>
          <cell r="S2708">
            <v>180514.91294135223</v>
          </cell>
          <cell r="T2708">
            <v>1120.8077807199186</v>
          </cell>
          <cell r="U2708">
            <v>1267.6620868857681</v>
          </cell>
          <cell r="V2708">
            <v>1339.1686705564175</v>
          </cell>
          <cell r="W2708">
            <v>1387.823973452676</v>
          </cell>
          <cell r="X2708">
            <v>1541.9490667244313</v>
          </cell>
          <cell r="Y2708">
            <v>561.63146862745066</v>
          </cell>
          <cell r="Z2708">
            <v>670.87058629309092</v>
          </cell>
          <cell r="AA2708">
            <v>725.20814730678387</v>
          </cell>
          <cell r="AB2708">
            <v>767.81771012168269</v>
          </cell>
          <cell r="AC2708">
            <v>860.18169503913714</v>
          </cell>
          <cell r="AD2708">
            <v>85.363692558025491</v>
          </cell>
          <cell r="AE2708">
            <v>151.2468773438234</v>
          </cell>
          <cell r="AF2708">
            <v>171.42938681086616</v>
          </cell>
          <cell r="AG2708">
            <v>177.74194640537448</v>
          </cell>
          <cell r="AH2708">
            <v>186.93915181844861</v>
          </cell>
        </row>
        <row r="2709">
          <cell r="B2709">
            <v>11476</v>
          </cell>
          <cell r="C2709" t="str">
            <v>NJ</v>
          </cell>
          <cell r="D2709" t="str">
            <v>Municipal</v>
          </cell>
          <cell r="E2709">
            <v>9.7511912824343443E-3</v>
          </cell>
          <cell r="F2709">
            <v>0</v>
          </cell>
          <cell r="G2709">
            <v>0</v>
          </cell>
          <cell r="H2709">
            <v>1026.3767599358405</v>
          </cell>
          <cell r="I2709">
            <v>11.608880937499999</v>
          </cell>
          <cell r="J2709">
            <v>0</v>
          </cell>
          <cell r="K2709">
            <v>0</v>
          </cell>
          <cell r="L2709">
            <v>0</v>
          </cell>
          <cell r="M2709">
            <v>0</v>
          </cell>
          <cell r="N2709">
            <v>1.6881361923508347E-2</v>
          </cell>
          <cell r="O2709">
            <v>14094.598591463771</v>
          </cell>
          <cell r="P2709">
            <v>38427.581114848734</v>
          </cell>
          <cell r="Q2709">
            <v>61395.739043940099</v>
          </cell>
          <cell r="R2709">
            <v>79890.829051283596</v>
          </cell>
          <cell r="S2709">
            <v>180514.91294135223</v>
          </cell>
          <cell r="T2709">
            <v>1120.8077807199186</v>
          </cell>
          <cell r="U2709">
            <v>1267.6620868857681</v>
          </cell>
          <cell r="V2709">
            <v>1339.1686705564175</v>
          </cell>
          <cell r="W2709">
            <v>1387.823973452676</v>
          </cell>
          <cell r="X2709">
            <v>1541.9490667244313</v>
          </cell>
          <cell r="Y2709">
            <v>561.63146862745066</v>
          </cell>
          <cell r="Z2709">
            <v>670.87058629309092</v>
          </cell>
          <cell r="AA2709">
            <v>725.20814730678387</v>
          </cell>
          <cell r="AB2709">
            <v>767.81771012168269</v>
          </cell>
          <cell r="AC2709">
            <v>860.18169503913714</v>
          </cell>
          <cell r="AD2709">
            <v>85.363692558025491</v>
          </cell>
          <cell r="AE2709">
            <v>151.2468773438234</v>
          </cell>
          <cell r="AF2709">
            <v>171.42938681086616</v>
          </cell>
          <cell r="AG2709">
            <v>177.74194640537448</v>
          </cell>
          <cell r="AH2709">
            <v>186.93915181844861</v>
          </cell>
        </row>
        <row r="2710">
          <cell r="B2710">
            <v>12608</v>
          </cell>
          <cell r="C2710" t="str">
            <v>NJ</v>
          </cell>
          <cell r="D2710" t="str">
            <v>Municipal</v>
          </cell>
          <cell r="E2710">
            <v>9.7511912824343443E-3</v>
          </cell>
          <cell r="F2710">
            <v>0</v>
          </cell>
          <cell r="G2710">
            <v>0</v>
          </cell>
          <cell r="H2710">
            <v>1026.3767599358405</v>
          </cell>
          <cell r="I2710">
            <v>11.608880937499999</v>
          </cell>
          <cell r="J2710">
            <v>0</v>
          </cell>
          <cell r="K2710">
            <v>0</v>
          </cell>
          <cell r="L2710">
            <v>0</v>
          </cell>
          <cell r="M2710">
            <v>0</v>
          </cell>
          <cell r="N2710">
            <v>1.6881361923508347E-2</v>
          </cell>
          <cell r="O2710">
            <v>14094.598591463771</v>
          </cell>
          <cell r="P2710">
            <v>38427.581114848734</v>
          </cell>
          <cell r="Q2710">
            <v>61395.739043940099</v>
          </cell>
          <cell r="R2710">
            <v>79890.829051283596</v>
          </cell>
          <cell r="S2710">
            <v>180514.91294135223</v>
          </cell>
          <cell r="T2710">
            <v>1120.8077807199186</v>
          </cell>
          <cell r="U2710">
            <v>1267.6620868857681</v>
          </cell>
          <cell r="V2710">
            <v>1339.1686705564175</v>
          </cell>
          <cell r="W2710">
            <v>1387.823973452676</v>
          </cell>
          <cell r="X2710">
            <v>1541.9490667244313</v>
          </cell>
          <cell r="Y2710">
            <v>561.63146862745066</v>
          </cell>
          <cell r="Z2710">
            <v>670.87058629309092</v>
          </cell>
          <cell r="AA2710">
            <v>725.20814730678387</v>
          </cell>
          <cell r="AB2710">
            <v>767.81771012168269</v>
          </cell>
          <cell r="AC2710">
            <v>860.18169503913714</v>
          </cell>
          <cell r="AD2710">
            <v>85.363692558025491</v>
          </cell>
          <cell r="AE2710">
            <v>151.2468773438234</v>
          </cell>
          <cell r="AF2710">
            <v>171.42938681086616</v>
          </cell>
          <cell r="AG2710">
            <v>177.74194640537448</v>
          </cell>
          <cell r="AH2710">
            <v>186.93915181844861</v>
          </cell>
        </row>
        <row r="2711">
          <cell r="B2711">
            <v>14472</v>
          </cell>
          <cell r="C2711" t="str">
            <v>NJ</v>
          </cell>
          <cell r="D2711" t="str">
            <v>Municipal</v>
          </cell>
          <cell r="E2711">
            <v>9.7511912824343443E-3</v>
          </cell>
          <cell r="F2711">
            <v>0</v>
          </cell>
          <cell r="G2711">
            <v>0</v>
          </cell>
          <cell r="H2711">
            <v>1026.3767599358405</v>
          </cell>
          <cell r="I2711">
            <v>11.608880937499999</v>
          </cell>
          <cell r="J2711">
            <v>0</v>
          </cell>
          <cell r="K2711">
            <v>0</v>
          </cell>
          <cell r="L2711">
            <v>0</v>
          </cell>
          <cell r="M2711">
            <v>0</v>
          </cell>
          <cell r="N2711">
            <v>1.6881361923508347E-2</v>
          </cell>
          <cell r="O2711">
            <v>14094.598591463771</v>
          </cell>
          <cell r="P2711">
            <v>38427.581114848734</v>
          </cell>
          <cell r="Q2711">
            <v>61395.739043940099</v>
          </cell>
          <cell r="R2711">
            <v>79890.829051283596</v>
          </cell>
          <cell r="S2711">
            <v>180514.91294135223</v>
          </cell>
          <cell r="T2711">
            <v>1120.8077807199186</v>
          </cell>
          <cell r="U2711">
            <v>1267.6620868857681</v>
          </cell>
          <cell r="V2711">
            <v>1339.1686705564175</v>
          </cell>
          <cell r="W2711">
            <v>1387.823973452676</v>
          </cell>
          <cell r="X2711">
            <v>1541.9490667244313</v>
          </cell>
          <cell r="Y2711">
            <v>561.63146862745066</v>
          </cell>
          <cell r="Z2711">
            <v>670.87058629309092</v>
          </cell>
          <cell r="AA2711">
            <v>725.20814730678387</v>
          </cell>
          <cell r="AB2711">
            <v>767.81771012168269</v>
          </cell>
          <cell r="AC2711">
            <v>860.18169503913714</v>
          </cell>
          <cell r="AD2711">
            <v>85.363692558025491</v>
          </cell>
          <cell r="AE2711">
            <v>151.2468773438234</v>
          </cell>
          <cell r="AF2711">
            <v>171.42938681086616</v>
          </cell>
          <cell r="AG2711">
            <v>177.74194640537448</v>
          </cell>
          <cell r="AH2711">
            <v>186.93915181844861</v>
          </cell>
        </row>
        <row r="2712">
          <cell r="B2712">
            <v>14648</v>
          </cell>
          <cell r="C2712" t="str">
            <v>NJ</v>
          </cell>
          <cell r="D2712" t="str">
            <v>Municipal</v>
          </cell>
          <cell r="E2712">
            <v>9.7511912824343443E-3</v>
          </cell>
          <cell r="F2712">
            <v>0</v>
          </cell>
          <cell r="G2712">
            <v>0</v>
          </cell>
          <cell r="H2712">
            <v>1026.3767599358405</v>
          </cell>
          <cell r="I2712">
            <v>11.608880937499999</v>
          </cell>
          <cell r="J2712">
            <v>0</v>
          </cell>
          <cell r="K2712">
            <v>0</v>
          </cell>
          <cell r="L2712">
            <v>0</v>
          </cell>
          <cell r="M2712">
            <v>0</v>
          </cell>
          <cell r="N2712">
            <v>1.6881361923508347E-2</v>
          </cell>
          <cell r="O2712">
            <v>14094.598591463771</v>
          </cell>
          <cell r="P2712">
            <v>38427.581114848734</v>
          </cell>
          <cell r="Q2712">
            <v>61395.739043940099</v>
          </cell>
          <cell r="R2712">
            <v>79890.829051283596</v>
          </cell>
          <cell r="S2712">
            <v>180514.91294135223</v>
          </cell>
          <cell r="T2712">
            <v>1120.8077807199186</v>
          </cell>
          <cell r="U2712">
            <v>1267.6620868857681</v>
          </cell>
          <cell r="V2712">
            <v>1339.1686705564175</v>
          </cell>
          <cell r="W2712">
            <v>1387.823973452676</v>
          </cell>
          <cell r="X2712">
            <v>1541.9490667244313</v>
          </cell>
          <cell r="Y2712">
            <v>561.63146862745066</v>
          </cell>
          <cell r="Z2712">
            <v>670.87058629309092</v>
          </cell>
          <cell r="AA2712">
            <v>725.20814730678387</v>
          </cell>
          <cell r="AB2712">
            <v>767.81771012168269</v>
          </cell>
          <cell r="AC2712">
            <v>860.18169503913714</v>
          </cell>
          <cell r="AD2712">
            <v>85.363692558025491</v>
          </cell>
          <cell r="AE2712">
            <v>151.2468773438234</v>
          </cell>
          <cell r="AF2712">
            <v>171.42938681086616</v>
          </cell>
          <cell r="AG2712">
            <v>177.74194640537448</v>
          </cell>
          <cell r="AH2712">
            <v>186.93915181844861</v>
          </cell>
        </row>
        <row r="2713">
          <cell r="B2713">
            <v>17571</v>
          </cell>
          <cell r="C2713" t="str">
            <v>NJ</v>
          </cell>
          <cell r="D2713" t="str">
            <v>Municipal</v>
          </cell>
          <cell r="E2713">
            <v>9.7511912824343443E-3</v>
          </cell>
          <cell r="F2713">
            <v>0</v>
          </cell>
          <cell r="G2713">
            <v>0</v>
          </cell>
          <cell r="H2713">
            <v>1026.3767599358405</v>
          </cell>
          <cell r="I2713">
            <v>11.608880937499999</v>
          </cell>
          <cell r="J2713">
            <v>0</v>
          </cell>
          <cell r="K2713">
            <v>0</v>
          </cell>
          <cell r="L2713">
            <v>0</v>
          </cell>
          <cell r="M2713">
            <v>0</v>
          </cell>
          <cell r="N2713">
            <v>1.6881361923508347E-2</v>
          </cell>
          <cell r="O2713">
            <v>14094.598591463771</v>
          </cell>
          <cell r="P2713">
            <v>38427.581114848734</v>
          </cell>
          <cell r="Q2713">
            <v>61395.739043940099</v>
          </cell>
          <cell r="R2713">
            <v>79890.829051283596</v>
          </cell>
          <cell r="S2713">
            <v>180514.91294135223</v>
          </cell>
          <cell r="T2713">
            <v>1120.8077807199186</v>
          </cell>
          <cell r="U2713">
            <v>1267.6620868857681</v>
          </cell>
          <cell r="V2713">
            <v>1339.1686705564175</v>
          </cell>
          <cell r="W2713">
            <v>1387.823973452676</v>
          </cell>
          <cell r="X2713">
            <v>1541.9490667244313</v>
          </cell>
          <cell r="Y2713">
            <v>561.63146862745066</v>
          </cell>
          <cell r="Z2713">
            <v>670.87058629309092</v>
          </cell>
          <cell r="AA2713">
            <v>725.20814730678387</v>
          </cell>
          <cell r="AB2713">
            <v>767.81771012168269</v>
          </cell>
          <cell r="AC2713">
            <v>860.18169503913714</v>
          </cell>
          <cell r="AD2713">
            <v>85.363692558025491</v>
          </cell>
          <cell r="AE2713">
            <v>151.2468773438234</v>
          </cell>
          <cell r="AF2713">
            <v>171.42938681086616</v>
          </cell>
          <cell r="AG2713">
            <v>177.74194640537448</v>
          </cell>
          <cell r="AH2713">
            <v>186.93915181844861</v>
          </cell>
        </row>
        <row r="2714">
          <cell r="B2714">
            <v>19856</v>
          </cell>
          <cell r="C2714" t="str">
            <v>NJ</v>
          </cell>
          <cell r="D2714" t="str">
            <v>Municipal</v>
          </cell>
          <cell r="E2714">
            <v>9.7511912824343443E-3</v>
          </cell>
          <cell r="F2714">
            <v>1</v>
          </cell>
          <cell r="G2714">
            <v>9237.3908394225637</v>
          </cell>
          <cell r="H2714">
            <v>9237.3908394225637</v>
          </cell>
          <cell r="I2714">
            <v>11.608880937499999</v>
          </cell>
          <cell r="J2714">
            <v>34625.800000000003</v>
          </cell>
          <cell r="K2714">
            <v>207324</v>
          </cell>
          <cell r="L2714">
            <v>22444</v>
          </cell>
          <cell r="M2714">
            <v>0.15193225731157511</v>
          </cell>
          <cell r="N2714">
            <v>0.15193225731157511</v>
          </cell>
          <cell r="O2714">
            <v>14094.598591463771</v>
          </cell>
          <cell r="P2714">
            <v>38427.581114848734</v>
          </cell>
          <cell r="Q2714">
            <v>61395.739043940099</v>
          </cell>
          <cell r="R2714">
            <v>79890.829051283596</v>
          </cell>
          <cell r="S2714">
            <v>180514.91294135223</v>
          </cell>
          <cell r="T2714">
            <v>1120.8077807199186</v>
          </cell>
          <cell r="U2714">
            <v>1267.6620868857681</v>
          </cell>
          <cell r="V2714">
            <v>1339.1686705564175</v>
          </cell>
          <cell r="W2714">
            <v>1387.823973452676</v>
          </cell>
          <cell r="X2714">
            <v>1541.9490667244313</v>
          </cell>
          <cell r="Y2714">
            <v>561.63146862745066</v>
          </cell>
          <cell r="Z2714">
            <v>670.87058629309092</v>
          </cell>
          <cell r="AA2714">
            <v>725.20814730678387</v>
          </cell>
          <cell r="AB2714">
            <v>767.81771012168269</v>
          </cell>
          <cell r="AC2714">
            <v>860.18169503913714</v>
          </cell>
          <cell r="AD2714">
            <v>85.363692558025491</v>
          </cell>
          <cell r="AE2714">
            <v>151.2468773438234</v>
          </cell>
          <cell r="AF2714">
            <v>171.42938681086616</v>
          </cell>
          <cell r="AG2714">
            <v>177.74194640537448</v>
          </cell>
          <cell r="AH2714">
            <v>186.93915181844861</v>
          </cell>
        </row>
        <row r="2715">
          <cell r="B2715">
            <v>16864</v>
          </cell>
          <cell r="C2715" t="str">
            <v>NJ</v>
          </cell>
          <cell r="D2715" t="str">
            <v>Municipal</v>
          </cell>
          <cell r="E2715">
            <v>9.7511912824343443E-3</v>
          </cell>
          <cell r="F2715">
            <v>0</v>
          </cell>
          <cell r="G2715">
            <v>0</v>
          </cell>
          <cell r="H2715">
            <v>1026.3767599358405</v>
          </cell>
          <cell r="I2715">
            <v>11.608880937499999</v>
          </cell>
          <cell r="J2715">
            <v>0</v>
          </cell>
          <cell r="K2715">
            <v>0</v>
          </cell>
          <cell r="L2715">
            <v>0</v>
          </cell>
          <cell r="M2715">
            <v>0</v>
          </cell>
          <cell r="N2715">
            <v>1.6881361923508347E-2</v>
          </cell>
          <cell r="O2715">
            <v>14094.598591463771</v>
          </cell>
          <cell r="P2715">
            <v>38427.581114848734</v>
          </cell>
          <cell r="Q2715">
            <v>61395.739043940099</v>
          </cell>
          <cell r="R2715">
            <v>79890.829051283596</v>
          </cell>
          <cell r="S2715">
            <v>180514.91294135223</v>
          </cell>
          <cell r="T2715">
            <v>1120.8077807199186</v>
          </cell>
          <cell r="U2715">
            <v>1267.6620868857681</v>
          </cell>
          <cell r="V2715">
            <v>1339.1686705564175</v>
          </cell>
          <cell r="W2715">
            <v>1387.823973452676</v>
          </cell>
          <cell r="X2715">
            <v>1541.9490667244313</v>
          </cell>
          <cell r="Y2715">
            <v>561.63146862745066</v>
          </cell>
          <cell r="Z2715">
            <v>670.87058629309092</v>
          </cell>
          <cell r="AA2715">
            <v>725.20814730678387</v>
          </cell>
          <cell r="AB2715">
            <v>767.81771012168269</v>
          </cell>
          <cell r="AC2715">
            <v>860.18169503913714</v>
          </cell>
          <cell r="AD2715">
            <v>85.363692558025491</v>
          </cell>
          <cell r="AE2715">
            <v>151.2468773438234</v>
          </cell>
          <cell r="AF2715">
            <v>171.42938681086616</v>
          </cell>
          <cell r="AG2715">
            <v>177.74194640537448</v>
          </cell>
          <cell r="AH2715">
            <v>186.93915181844861</v>
          </cell>
        </row>
        <row r="2716">
          <cell r="B2716">
            <v>59052</v>
          </cell>
          <cell r="C2716" t="str">
            <v>NJ</v>
          </cell>
          <cell r="D2716" t="str">
            <v>Retail Power Marketer</v>
          </cell>
          <cell r="E2716">
            <v>9.7511912824343443E-3</v>
          </cell>
          <cell r="F2716">
            <v>1</v>
          </cell>
          <cell r="G2716">
            <v>8973.2824427480919</v>
          </cell>
          <cell r="H2716">
            <v>8973.2824427480919</v>
          </cell>
          <cell r="I2716">
            <v>11.608880937499999</v>
          </cell>
          <cell r="J2716">
            <v>3312.2000000000003</v>
          </cell>
          <cell r="K2716">
            <v>23510</v>
          </cell>
          <cell r="L2716">
            <v>2620</v>
          </cell>
          <cell r="M2716">
            <v>0.12536013540302002</v>
          </cell>
          <cell r="N2716">
            <v>0.12536013540302002</v>
          </cell>
          <cell r="O2716">
            <v>14094.598591463771</v>
          </cell>
          <cell r="P2716">
            <v>38427.581114848734</v>
          </cell>
          <cell r="Q2716">
            <v>61395.739043940099</v>
          </cell>
          <cell r="R2716">
            <v>79890.829051283596</v>
          </cell>
          <cell r="S2716">
            <v>180514.91294135223</v>
          </cell>
          <cell r="T2716">
            <v>1120.8077807199186</v>
          </cell>
          <cell r="U2716">
            <v>1267.6620868857681</v>
          </cell>
          <cell r="V2716">
            <v>1339.1686705564175</v>
          </cell>
          <cell r="W2716">
            <v>1387.823973452676</v>
          </cell>
          <cell r="X2716">
            <v>1541.9490667244313</v>
          </cell>
          <cell r="Y2716">
            <v>561.63146862745066</v>
          </cell>
          <cell r="Z2716">
            <v>670.87058629309092</v>
          </cell>
          <cell r="AA2716">
            <v>725.20814730678387</v>
          </cell>
          <cell r="AB2716">
            <v>767.81771012168269</v>
          </cell>
          <cell r="AC2716">
            <v>860.18169503913714</v>
          </cell>
          <cell r="AD2716">
            <v>85.363692558025491</v>
          </cell>
          <cell r="AE2716">
            <v>151.2468773438234</v>
          </cell>
          <cell r="AF2716">
            <v>171.42938681086616</v>
          </cell>
          <cell r="AG2716">
            <v>177.74194640537448</v>
          </cell>
          <cell r="AH2716">
            <v>186.93915181844861</v>
          </cell>
        </row>
        <row r="2717">
          <cell r="B2717">
            <v>55815</v>
          </cell>
          <cell r="C2717" t="str">
            <v>NJ</v>
          </cell>
          <cell r="D2717" t="str">
            <v>Retail Power Marketer</v>
          </cell>
          <cell r="E2717">
            <v>9.7511912824343443E-3</v>
          </cell>
          <cell r="F2717">
            <v>1</v>
          </cell>
          <cell r="G2717">
            <v>8095.9302580277745</v>
          </cell>
          <cell r="H2717">
            <v>8095.9302580277745</v>
          </cell>
          <cell r="I2717">
            <v>11.608880937499999</v>
          </cell>
          <cell r="J2717">
            <v>100009.49999999999</v>
          </cell>
          <cell r="K2717">
            <v>924029</v>
          </cell>
          <cell r="L2717">
            <v>114135</v>
          </cell>
          <cell r="M2717">
            <v>9.1025005157177152E-2</v>
          </cell>
          <cell r="N2717">
            <v>9.1025005157177152E-2</v>
          </cell>
          <cell r="O2717">
            <v>14094.598591463771</v>
          </cell>
          <cell r="P2717">
            <v>38427.581114848734</v>
          </cell>
          <cell r="Q2717">
            <v>61395.739043940099</v>
          </cell>
          <cell r="R2717">
            <v>79890.829051283596</v>
          </cell>
          <cell r="S2717">
            <v>180514.91294135223</v>
          </cell>
          <cell r="T2717">
            <v>1120.8077807199186</v>
          </cell>
          <cell r="U2717">
            <v>1267.6620868857681</v>
          </cell>
          <cell r="V2717">
            <v>1339.1686705564175</v>
          </cell>
          <cell r="W2717">
            <v>1387.823973452676</v>
          </cell>
          <cell r="X2717">
            <v>1541.9490667244313</v>
          </cell>
          <cell r="Y2717">
            <v>561.63146862745066</v>
          </cell>
          <cell r="Z2717">
            <v>670.87058629309092</v>
          </cell>
          <cell r="AA2717">
            <v>725.20814730678387</v>
          </cell>
          <cell r="AB2717">
            <v>767.81771012168269</v>
          </cell>
          <cell r="AC2717">
            <v>860.18169503913714</v>
          </cell>
          <cell r="AD2717">
            <v>85.363692558025491</v>
          </cell>
          <cell r="AE2717">
            <v>151.2468773438234</v>
          </cell>
          <cell r="AF2717">
            <v>171.42938681086616</v>
          </cell>
          <cell r="AG2717">
            <v>177.74194640537448</v>
          </cell>
          <cell r="AH2717">
            <v>186.93915181844861</v>
          </cell>
        </row>
        <row r="2718">
          <cell r="B2718">
            <v>1611</v>
          </cell>
          <cell r="C2718" t="str">
            <v>NJ</v>
          </cell>
          <cell r="D2718" t="str">
            <v>Retail Power Marketer</v>
          </cell>
          <cell r="E2718">
            <v>9.7511912824343443E-3</v>
          </cell>
          <cell r="F2718">
            <v>0</v>
          </cell>
          <cell r="G2718">
            <v>0</v>
          </cell>
          <cell r="H2718">
            <v>7138.3108359326943</v>
          </cell>
          <cell r="I2718">
            <v>11.608880937499999</v>
          </cell>
          <cell r="J2718">
            <v>0</v>
          </cell>
          <cell r="K2718">
            <v>0</v>
          </cell>
          <cell r="L2718">
            <v>0</v>
          </cell>
          <cell r="M2718">
            <v>0</v>
          </cell>
          <cell r="N2718">
            <v>5.9349377602570558E-2</v>
          </cell>
          <cell r="O2718">
            <v>14094.598591463771</v>
          </cell>
          <cell r="P2718">
            <v>38427.581114848734</v>
          </cell>
          <cell r="Q2718">
            <v>61395.739043940099</v>
          </cell>
          <cell r="R2718">
            <v>79890.829051283596</v>
          </cell>
          <cell r="S2718">
            <v>180514.91294135223</v>
          </cell>
          <cell r="T2718">
            <v>1120.8077807199186</v>
          </cell>
          <cell r="U2718">
            <v>1267.6620868857681</v>
          </cell>
          <cell r="V2718">
            <v>1339.1686705564175</v>
          </cell>
          <cell r="W2718">
            <v>1387.823973452676</v>
          </cell>
          <cell r="X2718">
            <v>1541.9490667244313</v>
          </cell>
          <cell r="Y2718">
            <v>561.63146862745066</v>
          </cell>
          <cell r="Z2718">
            <v>670.87058629309092</v>
          </cell>
          <cell r="AA2718">
            <v>725.20814730678387</v>
          </cell>
          <cell r="AB2718">
            <v>767.81771012168269</v>
          </cell>
          <cell r="AC2718">
            <v>860.18169503913714</v>
          </cell>
          <cell r="AD2718">
            <v>85.363692558025491</v>
          </cell>
          <cell r="AE2718">
            <v>151.2468773438234</v>
          </cell>
          <cell r="AF2718">
            <v>171.42938681086616</v>
          </cell>
          <cell r="AG2718">
            <v>177.74194640537448</v>
          </cell>
          <cell r="AH2718">
            <v>186.93915181844861</v>
          </cell>
        </row>
        <row r="2719">
          <cell r="B2719">
            <v>56982</v>
          </cell>
          <cell r="C2719" t="str">
            <v>NJ</v>
          </cell>
          <cell r="D2719" t="str">
            <v>Retail Power Marketer</v>
          </cell>
          <cell r="E2719">
            <v>9.7511912824343443E-3</v>
          </cell>
          <cell r="F2719">
            <v>0</v>
          </cell>
          <cell r="G2719">
            <v>0</v>
          </cell>
          <cell r="H2719">
            <v>7138.3108359326943</v>
          </cell>
          <cell r="I2719">
            <v>11.608880937499999</v>
          </cell>
          <cell r="J2719">
            <v>0</v>
          </cell>
          <cell r="K2719">
            <v>0</v>
          </cell>
          <cell r="L2719">
            <v>0</v>
          </cell>
          <cell r="M2719">
            <v>0</v>
          </cell>
          <cell r="N2719">
            <v>5.9349377602570558E-2</v>
          </cell>
          <cell r="O2719">
            <v>14094.598591463771</v>
          </cell>
          <cell r="P2719">
            <v>38427.581114848734</v>
          </cell>
          <cell r="Q2719">
            <v>61395.739043940099</v>
          </cell>
          <cell r="R2719">
            <v>79890.829051283596</v>
          </cell>
          <cell r="S2719">
            <v>180514.91294135223</v>
          </cell>
          <cell r="T2719">
            <v>1120.8077807199186</v>
          </cell>
          <cell r="U2719">
            <v>1267.6620868857681</v>
          </cell>
          <cell r="V2719">
            <v>1339.1686705564175</v>
          </cell>
          <cell r="W2719">
            <v>1387.823973452676</v>
          </cell>
          <cell r="X2719">
            <v>1541.9490667244313</v>
          </cell>
          <cell r="Y2719">
            <v>561.63146862745066</v>
          </cell>
          <cell r="Z2719">
            <v>670.87058629309092</v>
          </cell>
          <cell r="AA2719">
            <v>725.20814730678387</v>
          </cell>
          <cell r="AB2719">
            <v>767.81771012168269</v>
          </cell>
          <cell r="AC2719">
            <v>860.18169503913714</v>
          </cell>
          <cell r="AD2719">
            <v>85.363692558025491</v>
          </cell>
          <cell r="AE2719">
            <v>151.2468773438234</v>
          </cell>
          <cell r="AF2719">
            <v>171.42938681086616</v>
          </cell>
          <cell r="AG2719">
            <v>177.74194640537448</v>
          </cell>
          <cell r="AH2719">
            <v>186.93915181844861</v>
          </cell>
        </row>
        <row r="2720">
          <cell r="B2720">
            <v>60870</v>
          </cell>
          <cell r="C2720" t="str">
            <v>NJ</v>
          </cell>
          <cell r="D2720" t="str">
            <v>Retail Power Marketer</v>
          </cell>
          <cell r="E2720">
            <v>0.21775992272567615</v>
          </cell>
          <cell r="F2720">
            <v>0</v>
          </cell>
          <cell r="G2720">
            <v>0</v>
          </cell>
          <cell r="H2720">
            <v>7138.3108359326943</v>
          </cell>
          <cell r="I2720">
            <v>11.608880937499999</v>
          </cell>
          <cell r="J2720">
            <v>0</v>
          </cell>
          <cell r="K2720">
            <v>0</v>
          </cell>
          <cell r="L2720">
            <v>0</v>
          </cell>
          <cell r="M2720">
            <v>0</v>
          </cell>
          <cell r="N2720">
            <v>5.9349377602570558E-2</v>
          </cell>
          <cell r="O2720">
            <v>14094.598591463771</v>
          </cell>
          <cell r="P2720">
            <v>38427.581114848734</v>
          </cell>
          <cell r="Q2720">
            <v>61395.739043940099</v>
          </cell>
          <cell r="R2720">
            <v>79890.829051283596</v>
          </cell>
          <cell r="S2720">
            <v>180514.91294135223</v>
          </cell>
          <cell r="T2720">
            <v>1120.8077807199186</v>
          </cell>
          <cell r="U2720">
            <v>1267.6620868857681</v>
          </cell>
          <cell r="V2720">
            <v>1339.1686705564175</v>
          </cell>
          <cell r="W2720">
            <v>1387.823973452676</v>
          </cell>
          <cell r="X2720">
            <v>1541.9490667244313</v>
          </cell>
          <cell r="Y2720">
            <v>561.63146862745066</v>
          </cell>
          <cell r="Z2720">
            <v>670.87058629309092</v>
          </cell>
          <cell r="AA2720">
            <v>725.20814730678387</v>
          </cell>
          <cell r="AB2720">
            <v>767.81771012168269</v>
          </cell>
          <cell r="AC2720">
            <v>860.18169503913714</v>
          </cell>
          <cell r="AD2720">
            <v>85.363692558025491</v>
          </cell>
          <cell r="AE2720">
            <v>151.2468773438234</v>
          </cell>
          <cell r="AF2720">
            <v>171.42938681086616</v>
          </cell>
          <cell r="AG2720">
            <v>177.74194640537448</v>
          </cell>
          <cell r="AH2720">
            <v>186.93915181844861</v>
          </cell>
        </row>
        <row r="2721">
          <cell r="B2721">
            <v>59809</v>
          </cell>
          <cell r="C2721" t="str">
            <v>NJ</v>
          </cell>
          <cell r="D2721" t="str">
            <v>Retail Power Marketer</v>
          </cell>
          <cell r="E2721">
            <v>9.7511912824343443E-3</v>
          </cell>
          <cell r="F2721">
            <v>1</v>
          </cell>
          <cell r="G2721">
            <v>7916.8849195956209</v>
          </cell>
          <cell r="H2721">
            <v>7916.8849195956209</v>
          </cell>
          <cell r="I2721">
            <v>11.608880937499999</v>
          </cell>
          <cell r="J2721">
            <v>70191.199999999997</v>
          </cell>
          <cell r="K2721">
            <v>604565</v>
          </cell>
          <cell r="L2721">
            <v>76364</v>
          </cell>
          <cell r="M2721">
            <v>9.8505856265356087E-2</v>
          </cell>
          <cell r="N2721">
            <v>9.8505856265356087E-2</v>
          </cell>
          <cell r="O2721">
            <v>14094.598591463771</v>
          </cell>
          <cell r="P2721">
            <v>38427.581114848734</v>
          </cell>
          <cell r="Q2721">
            <v>61395.739043940099</v>
          </cell>
          <cell r="R2721">
            <v>79890.829051283596</v>
          </cell>
          <cell r="S2721">
            <v>180514.91294135223</v>
          </cell>
          <cell r="T2721">
            <v>1120.8077807199186</v>
          </cell>
          <cell r="U2721">
            <v>1267.6620868857681</v>
          </cell>
          <cell r="V2721">
            <v>1339.1686705564175</v>
          </cell>
          <cell r="W2721">
            <v>1387.823973452676</v>
          </cell>
          <cell r="X2721">
            <v>1541.9490667244313</v>
          </cell>
          <cell r="Y2721">
            <v>561.63146862745066</v>
          </cell>
          <cell r="Z2721">
            <v>670.87058629309092</v>
          </cell>
          <cell r="AA2721">
            <v>725.20814730678387</v>
          </cell>
          <cell r="AB2721">
            <v>767.81771012168269</v>
          </cell>
          <cell r="AC2721">
            <v>860.18169503913714</v>
          </cell>
          <cell r="AD2721">
            <v>85.363692558025491</v>
          </cell>
          <cell r="AE2721">
            <v>151.2468773438234</v>
          </cell>
          <cell r="AF2721">
            <v>171.42938681086616</v>
          </cell>
          <cell r="AG2721">
            <v>177.74194640537448</v>
          </cell>
          <cell r="AH2721">
            <v>186.93915181844861</v>
          </cell>
        </row>
        <row r="2722">
          <cell r="B2722">
            <v>17549</v>
          </cell>
          <cell r="C2722" t="str">
            <v>NJ</v>
          </cell>
          <cell r="D2722" t="str">
            <v>Retail Power Marketer</v>
          </cell>
          <cell r="E2722">
            <v>9.7511912824343443E-3</v>
          </cell>
          <cell r="F2722">
            <v>1</v>
          </cell>
          <cell r="G2722">
            <v>1041.6666666666667</v>
          </cell>
          <cell r="H2722">
            <v>1041.6666666666667</v>
          </cell>
          <cell r="I2722">
            <v>11.608880937499999</v>
          </cell>
          <cell r="J2722">
            <v>10.9</v>
          </cell>
          <cell r="K2722">
            <v>125</v>
          </cell>
          <cell r="L2722">
            <v>120</v>
          </cell>
          <cell r="M2722">
            <v>-4.6534308399999981E-2</v>
          </cell>
          <cell r="N2722">
            <v>-4.6534308399999981E-2</v>
          </cell>
          <cell r="O2722">
            <v>14094.598591463771</v>
          </cell>
          <cell r="P2722">
            <v>38427.581114848734</v>
          </cell>
          <cell r="Q2722">
            <v>61395.739043940099</v>
          </cell>
          <cell r="R2722">
            <v>79890.829051283596</v>
          </cell>
          <cell r="S2722">
            <v>180514.91294135223</v>
          </cell>
          <cell r="T2722">
            <v>1120.8077807199186</v>
          </cell>
          <cell r="U2722">
            <v>1267.6620868857681</v>
          </cell>
          <cell r="V2722">
            <v>1339.1686705564175</v>
          </cell>
          <cell r="W2722">
            <v>1387.823973452676</v>
          </cell>
          <cell r="X2722">
            <v>1541.9490667244313</v>
          </cell>
          <cell r="Y2722">
            <v>561.63146862745066</v>
          </cell>
          <cell r="Z2722">
            <v>670.87058629309092</v>
          </cell>
          <cell r="AA2722">
            <v>725.20814730678387</v>
          </cell>
          <cell r="AB2722">
            <v>767.81771012168269</v>
          </cell>
          <cell r="AC2722">
            <v>860.18169503913714</v>
          </cell>
          <cell r="AD2722">
            <v>85.363692558025491</v>
          </cell>
          <cell r="AE2722">
            <v>151.2468773438234</v>
          </cell>
          <cell r="AF2722">
            <v>171.42938681086616</v>
          </cell>
          <cell r="AG2722">
            <v>177.74194640537448</v>
          </cell>
          <cell r="AH2722">
            <v>186.93915181844861</v>
          </cell>
        </row>
        <row r="2723">
          <cell r="B2723">
            <v>57074</v>
          </cell>
          <cell r="C2723" t="str">
            <v>NJ</v>
          </cell>
          <cell r="D2723" t="str">
            <v>Retail Power Marketer</v>
          </cell>
          <cell r="E2723">
            <v>9.7511912824343443E-3</v>
          </cell>
          <cell r="F2723">
            <v>1</v>
          </cell>
          <cell r="G2723">
            <v>10472.44500036789</v>
          </cell>
          <cell r="H2723">
            <v>10472.44500036789</v>
          </cell>
          <cell r="I2723">
            <v>11.608880937499999</v>
          </cell>
          <cell r="J2723">
            <v>16389.7</v>
          </cell>
          <cell r="K2723">
            <v>142331</v>
          </cell>
          <cell r="L2723">
            <v>13591</v>
          </cell>
          <cell r="M2723">
            <v>0.10184980355749099</v>
          </cell>
          <cell r="N2723">
            <v>0.10184980355749099</v>
          </cell>
          <cell r="O2723">
            <v>14094.598591463771</v>
          </cell>
          <cell r="P2723">
            <v>38427.581114848734</v>
          </cell>
          <cell r="Q2723">
            <v>61395.739043940099</v>
          </cell>
          <cell r="R2723">
            <v>79890.829051283596</v>
          </cell>
          <cell r="S2723">
            <v>180514.91294135223</v>
          </cell>
          <cell r="T2723">
            <v>1120.8077807199186</v>
          </cell>
          <cell r="U2723">
            <v>1267.6620868857681</v>
          </cell>
          <cell r="V2723">
            <v>1339.1686705564175</v>
          </cell>
          <cell r="W2723">
            <v>1387.823973452676</v>
          </cell>
          <cell r="X2723">
            <v>1541.9490667244313</v>
          </cell>
          <cell r="Y2723">
            <v>561.63146862745066</v>
          </cell>
          <cell r="Z2723">
            <v>670.87058629309092</v>
          </cell>
          <cell r="AA2723">
            <v>725.20814730678387</v>
          </cell>
          <cell r="AB2723">
            <v>767.81771012168269</v>
          </cell>
          <cell r="AC2723">
            <v>860.18169503913714</v>
          </cell>
          <cell r="AD2723">
            <v>85.363692558025491</v>
          </cell>
          <cell r="AE2723">
            <v>151.2468773438234</v>
          </cell>
          <cell r="AF2723">
            <v>171.42938681086616</v>
          </cell>
          <cell r="AG2723">
            <v>177.74194640537448</v>
          </cell>
          <cell r="AH2723">
            <v>186.93915181844861</v>
          </cell>
        </row>
        <row r="2724">
          <cell r="B2724">
            <v>59816</v>
          </cell>
          <cell r="C2724" t="str">
            <v>NJ</v>
          </cell>
          <cell r="D2724" t="str">
            <v>Retail Power Marketer</v>
          </cell>
          <cell r="E2724">
            <v>9.7511912824343443E-3</v>
          </cell>
          <cell r="F2724">
            <v>0</v>
          </cell>
          <cell r="G2724">
            <v>0</v>
          </cell>
          <cell r="H2724">
            <v>7138.3108359326943</v>
          </cell>
          <cell r="I2724">
            <v>11.608880937499999</v>
          </cell>
          <cell r="J2724">
            <v>0</v>
          </cell>
          <cell r="K2724">
            <v>0</v>
          </cell>
          <cell r="L2724">
            <v>0</v>
          </cell>
          <cell r="M2724">
            <v>0</v>
          </cell>
          <cell r="N2724">
            <v>5.9349377602570558E-2</v>
          </cell>
          <cell r="O2724">
            <v>14094.598591463771</v>
          </cell>
          <cell r="P2724">
            <v>38427.581114848734</v>
          </cell>
          <cell r="Q2724">
            <v>61395.739043940099</v>
          </cell>
          <cell r="R2724">
            <v>79890.829051283596</v>
          </cell>
          <cell r="S2724">
            <v>180514.91294135223</v>
          </cell>
          <cell r="T2724">
            <v>1120.8077807199186</v>
          </cell>
          <cell r="U2724">
            <v>1267.6620868857681</v>
          </cell>
          <cell r="V2724">
            <v>1339.1686705564175</v>
          </cell>
          <cell r="W2724">
            <v>1387.823973452676</v>
          </cell>
          <cell r="X2724">
            <v>1541.9490667244313</v>
          </cell>
          <cell r="Y2724">
            <v>561.63146862745066</v>
          </cell>
          <cell r="Z2724">
            <v>670.87058629309092</v>
          </cell>
          <cell r="AA2724">
            <v>725.20814730678387</v>
          </cell>
          <cell r="AB2724">
            <v>767.81771012168269</v>
          </cell>
          <cell r="AC2724">
            <v>860.18169503913714</v>
          </cell>
          <cell r="AD2724">
            <v>85.363692558025491</v>
          </cell>
          <cell r="AE2724">
            <v>151.2468773438234</v>
          </cell>
          <cell r="AF2724">
            <v>171.42938681086616</v>
          </cell>
          <cell r="AG2724">
            <v>177.74194640537448</v>
          </cell>
          <cell r="AH2724">
            <v>186.93915181844861</v>
          </cell>
        </row>
        <row r="2725">
          <cell r="B2725">
            <v>4100</v>
          </cell>
          <cell r="C2725" t="str">
            <v>NJ</v>
          </cell>
          <cell r="D2725" t="str">
            <v>Retail Power Marketer</v>
          </cell>
          <cell r="E2725">
            <v>9.7511912824343443E-3</v>
          </cell>
          <cell r="F2725">
            <v>1</v>
          </cell>
          <cell r="G2725">
            <v>9958.9631787619492</v>
          </cell>
          <cell r="H2725">
            <v>9958.9631787619492</v>
          </cell>
          <cell r="I2725">
            <v>11.608880937499999</v>
          </cell>
          <cell r="J2725">
            <v>88790</v>
          </cell>
          <cell r="K2725">
            <v>1032376</v>
          </cell>
          <cell r="L2725">
            <v>103663</v>
          </cell>
          <cell r="M2725">
            <v>7.2017426697745052E-2</v>
          </cell>
          <cell r="N2725">
            <v>7.2017426697745052E-2</v>
          </cell>
          <cell r="O2725">
            <v>14094.598591463771</v>
          </cell>
          <cell r="P2725">
            <v>38427.581114848734</v>
          </cell>
          <cell r="Q2725">
            <v>61395.739043940099</v>
          </cell>
          <cell r="R2725">
            <v>79890.829051283596</v>
          </cell>
          <cell r="S2725">
            <v>180514.91294135223</v>
          </cell>
          <cell r="T2725">
            <v>1120.8077807199186</v>
          </cell>
          <cell r="U2725">
            <v>1267.6620868857681</v>
          </cell>
          <cell r="V2725">
            <v>1339.1686705564175</v>
          </cell>
          <cell r="W2725">
            <v>1387.823973452676</v>
          </cell>
          <cell r="X2725">
            <v>1541.9490667244313</v>
          </cell>
          <cell r="Y2725">
            <v>561.63146862745066</v>
          </cell>
          <cell r="Z2725">
            <v>670.87058629309092</v>
          </cell>
          <cell r="AA2725">
            <v>725.20814730678387</v>
          </cell>
          <cell r="AB2725">
            <v>767.81771012168269</v>
          </cell>
          <cell r="AC2725">
            <v>860.18169503913714</v>
          </cell>
          <cell r="AD2725">
            <v>85.363692558025491</v>
          </cell>
          <cell r="AE2725">
            <v>151.2468773438234</v>
          </cell>
          <cell r="AF2725">
            <v>171.42938681086616</v>
          </cell>
          <cell r="AG2725">
            <v>177.74194640537448</v>
          </cell>
          <cell r="AH2725">
            <v>186.93915181844861</v>
          </cell>
        </row>
        <row r="2726">
          <cell r="B2726">
            <v>4191</v>
          </cell>
          <cell r="C2726" t="str">
            <v>NJ</v>
          </cell>
          <cell r="D2726" t="str">
            <v>Retail Power Marketer</v>
          </cell>
          <cell r="E2726">
            <v>0.20917795158228208</v>
          </cell>
          <cell r="F2726">
            <v>0</v>
          </cell>
          <cell r="G2726">
            <v>0</v>
          </cell>
          <cell r="H2726">
            <v>7138.3108359326943</v>
          </cell>
          <cell r="I2726">
            <v>11.608880937499999</v>
          </cell>
          <cell r="J2726">
            <v>0</v>
          </cell>
          <cell r="K2726">
            <v>0</v>
          </cell>
          <cell r="L2726">
            <v>0</v>
          </cell>
          <cell r="M2726">
            <v>0</v>
          </cell>
          <cell r="N2726">
            <v>5.9349377602570558E-2</v>
          </cell>
          <cell r="O2726">
            <v>14094.598591463771</v>
          </cell>
          <cell r="P2726">
            <v>38427.581114848734</v>
          </cell>
          <cell r="Q2726">
            <v>61395.739043940099</v>
          </cell>
          <cell r="R2726">
            <v>79890.829051283596</v>
          </cell>
          <cell r="S2726">
            <v>180514.91294135223</v>
          </cell>
          <cell r="T2726">
            <v>1120.8077807199186</v>
          </cell>
          <cell r="U2726">
            <v>1267.6620868857681</v>
          </cell>
          <cell r="V2726">
            <v>1339.1686705564175</v>
          </cell>
          <cell r="W2726">
            <v>1387.823973452676</v>
          </cell>
          <cell r="X2726">
            <v>1541.9490667244313</v>
          </cell>
          <cell r="Y2726">
            <v>561.63146862745066</v>
          </cell>
          <cell r="Z2726">
            <v>670.87058629309092</v>
          </cell>
          <cell r="AA2726">
            <v>725.20814730678387</v>
          </cell>
          <cell r="AB2726">
            <v>767.81771012168269</v>
          </cell>
          <cell r="AC2726">
            <v>860.18169503913714</v>
          </cell>
          <cell r="AD2726">
            <v>85.363692558025491</v>
          </cell>
          <cell r="AE2726">
            <v>151.2468773438234</v>
          </cell>
          <cell r="AF2726">
            <v>171.42938681086616</v>
          </cell>
          <cell r="AG2726">
            <v>177.74194640537448</v>
          </cell>
          <cell r="AH2726">
            <v>186.93915181844861</v>
          </cell>
        </row>
        <row r="2727">
          <cell r="B2727">
            <v>6458</v>
          </cell>
          <cell r="C2727" t="str">
            <v>NJ</v>
          </cell>
          <cell r="D2727" t="str">
            <v>Retail Power Marketer</v>
          </cell>
          <cell r="E2727">
            <v>9.7511912824343443E-3</v>
          </cell>
          <cell r="F2727">
            <v>1</v>
          </cell>
          <cell r="G2727">
            <v>10357.390162284279</v>
          </cell>
          <cell r="H2727">
            <v>10357.390162284279</v>
          </cell>
          <cell r="I2727">
            <v>11.608880937499999</v>
          </cell>
          <cell r="J2727">
            <v>388714.30000000005</v>
          </cell>
          <cell r="K2727">
            <v>7326186</v>
          </cell>
          <cell r="L2727">
            <v>707339</v>
          </cell>
          <cell r="M2727">
            <v>3.9608239430256938E-2</v>
          </cell>
          <cell r="N2727">
            <v>3.9608239430256938E-2</v>
          </cell>
          <cell r="O2727">
            <v>14094.598591463771</v>
          </cell>
          <cell r="P2727">
            <v>38427.581114848734</v>
          </cell>
          <cell r="Q2727">
            <v>61395.739043940099</v>
          </cell>
          <cell r="R2727">
            <v>79890.829051283596</v>
          </cell>
          <cell r="S2727">
            <v>180514.91294135223</v>
          </cell>
          <cell r="T2727">
            <v>1120.8077807199186</v>
          </cell>
          <cell r="U2727">
            <v>1267.6620868857681</v>
          </cell>
          <cell r="V2727">
            <v>1339.1686705564175</v>
          </cell>
          <cell r="W2727">
            <v>1387.823973452676</v>
          </cell>
          <cell r="X2727">
            <v>1541.9490667244313</v>
          </cell>
          <cell r="Y2727">
            <v>561.63146862745066</v>
          </cell>
          <cell r="Z2727">
            <v>670.87058629309092</v>
          </cell>
          <cell r="AA2727">
            <v>725.20814730678387</v>
          </cell>
          <cell r="AB2727">
            <v>767.81771012168269</v>
          </cell>
          <cell r="AC2727">
            <v>860.18169503913714</v>
          </cell>
          <cell r="AD2727">
            <v>85.363692558025491</v>
          </cell>
          <cell r="AE2727">
            <v>151.2468773438234</v>
          </cell>
          <cell r="AF2727">
            <v>171.42938681086616</v>
          </cell>
          <cell r="AG2727">
            <v>177.74194640537448</v>
          </cell>
          <cell r="AH2727">
            <v>186.93915181844861</v>
          </cell>
        </row>
        <row r="2728">
          <cell r="B2728">
            <v>7279</v>
          </cell>
          <cell r="C2728" t="str">
            <v>NJ</v>
          </cell>
          <cell r="D2728" t="str">
            <v>Retail Power Marketer</v>
          </cell>
          <cell r="E2728">
            <v>9.7511912824343443E-3</v>
          </cell>
          <cell r="F2728">
            <v>1</v>
          </cell>
          <cell r="G2728">
            <v>12952.947827280392</v>
          </cell>
          <cell r="H2728">
            <v>12952.947827280392</v>
          </cell>
          <cell r="I2728">
            <v>11.608880937499999</v>
          </cell>
          <cell r="J2728">
            <v>506688.3</v>
          </cell>
          <cell r="K2728">
            <v>3963887</v>
          </cell>
          <cell r="L2728">
            <v>306022</v>
          </cell>
          <cell r="M2728">
            <v>0.11707130512371632</v>
          </cell>
          <cell r="N2728">
            <v>0.11707130512371632</v>
          </cell>
          <cell r="O2728">
            <v>14094.598591463771</v>
          </cell>
          <cell r="P2728">
            <v>38427.581114848734</v>
          </cell>
          <cell r="Q2728">
            <v>61395.739043940099</v>
          </cell>
          <cell r="R2728">
            <v>79890.829051283596</v>
          </cell>
          <cell r="S2728">
            <v>180514.91294135223</v>
          </cell>
          <cell r="T2728">
            <v>1120.8077807199186</v>
          </cell>
          <cell r="U2728">
            <v>1267.6620868857681</v>
          </cell>
          <cell r="V2728">
            <v>1339.1686705564175</v>
          </cell>
          <cell r="W2728">
            <v>1387.823973452676</v>
          </cell>
          <cell r="X2728">
            <v>1541.9490667244313</v>
          </cell>
          <cell r="Y2728">
            <v>561.63146862745066</v>
          </cell>
          <cell r="Z2728">
            <v>670.87058629309092</v>
          </cell>
          <cell r="AA2728">
            <v>725.20814730678387</v>
          </cell>
          <cell r="AB2728">
            <v>767.81771012168269</v>
          </cell>
          <cell r="AC2728">
            <v>860.18169503913714</v>
          </cell>
          <cell r="AD2728">
            <v>85.363692558025491</v>
          </cell>
          <cell r="AE2728">
            <v>151.2468773438234</v>
          </cell>
          <cell r="AF2728">
            <v>171.42938681086616</v>
          </cell>
          <cell r="AG2728">
            <v>177.74194640537448</v>
          </cell>
          <cell r="AH2728">
            <v>186.93915181844861</v>
          </cell>
        </row>
        <row r="2729">
          <cell r="B2729">
            <v>13374</v>
          </cell>
          <cell r="C2729" t="str">
            <v>NJ</v>
          </cell>
          <cell r="D2729" t="str">
            <v>Retail Power Marketer</v>
          </cell>
          <cell r="E2729">
            <v>9.7511912824343443E-3</v>
          </cell>
          <cell r="F2729">
            <v>1</v>
          </cell>
          <cell r="G2729">
            <v>12202.776381870008</v>
          </cell>
          <cell r="H2729">
            <v>12202.776381870008</v>
          </cell>
          <cell r="I2729">
            <v>11.608880937499999</v>
          </cell>
          <cell r="J2729">
            <v>949668</v>
          </cell>
          <cell r="K2729">
            <v>11631479</v>
          </cell>
          <cell r="L2729">
            <v>953183</v>
          </cell>
          <cell r="M2729">
            <v>7.0230393271243599E-2</v>
          </cell>
          <cell r="N2729">
            <v>7.0230393271243599E-2</v>
          </cell>
          <cell r="O2729">
            <v>14094.598591463771</v>
          </cell>
          <cell r="P2729">
            <v>38427.581114848734</v>
          </cell>
          <cell r="Q2729">
            <v>61395.739043940099</v>
          </cell>
          <cell r="R2729">
            <v>79890.829051283596</v>
          </cell>
          <cell r="S2729">
            <v>180514.91294135223</v>
          </cell>
          <cell r="T2729">
            <v>1120.8077807199186</v>
          </cell>
          <cell r="U2729">
            <v>1267.6620868857681</v>
          </cell>
          <cell r="V2729">
            <v>1339.1686705564175</v>
          </cell>
          <cell r="W2729">
            <v>1387.823973452676</v>
          </cell>
          <cell r="X2729">
            <v>1541.9490667244313</v>
          </cell>
          <cell r="Y2729">
            <v>561.63146862745066</v>
          </cell>
          <cell r="Z2729">
            <v>670.87058629309092</v>
          </cell>
          <cell r="AA2729">
            <v>725.20814730678387</v>
          </cell>
          <cell r="AB2729">
            <v>767.81771012168269</v>
          </cell>
          <cell r="AC2729">
            <v>860.18169503913714</v>
          </cell>
          <cell r="AD2729">
            <v>85.363692558025491</v>
          </cell>
          <cell r="AE2729">
            <v>151.2468773438234</v>
          </cell>
          <cell r="AF2729">
            <v>171.42938681086616</v>
          </cell>
          <cell r="AG2729">
            <v>177.74194640537448</v>
          </cell>
          <cell r="AH2729">
            <v>186.93915181844861</v>
          </cell>
        </row>
        <row r="2730">
          <cell r="B2730">
            <v>16840</v>
          </cell>
          <cell r="C2730" t="str">
            <v>NJ</v>
          </cell>
          <cell r="D2730" t="str">
            <v>Retail Power Marketer</v>
          </cell>
          <cell r="E2730">
            <v>9.7511912824343443E-3</v>
          </cell>
          <cell r="F2730">
            <v>0</v>
          </cell>
          <cell r="G2730">
            <v>0</v>
          </cell>
          <cell r="H2730">
            <v>7138.3108359326943</v>
          </cell>
          <cell r="I2730">
            <v>11.608880937499999</v>
          </cell>
          <cell r="J2730">
            <v>0</v>
          </cell>
          <cell r="K2730">
            <v>0</v>
          </cell>
          <cell r="L2730">
            <v>0</v>
          </cell>
          <cell r="M2730">
            <v>0</v>
          </cell>
          <cell r="N2730">
            <v>5.9349377602570558E-2</v>
          </cell>
          <cell r="O2730">
            <v>14094.598591463771</v>
          </cell>
          <cell r="P2730">
            <v>38427.581114848734</v>
          </cell>
          <cell r="Q2730">
            <v>61395.739043940099</v>
          </cell>
          <cell r="R2730">
            <v>79890.829051283596</v>
          </cell>
          <cell r="S2730">
            <v>180514.91294135223</v>
          </cell>
          <cell r="T2730">
            <v>1120.8077807199186</v>
          </cell>
          <cell r="U2730">
            <v>1267.6620868857681</v>
          </cell>
          <cell r="V2730">
            <v>1339.1686705564175</v>
          </cell>
          <cell r="W2730">
            <v>1387.823973452676</v>
          </cell>
          <cell r="X2730">
            <v>1541.9490667244313</v>
          </cell>
          <cell r="Y2730">
            <v>561.63146862745066</v>
          </cell>
          <cell r="Z2730">
            <v>670.87058629309092</v>
          </cell>
          <cell r="AA2730">
            <v>725.20814730678387</v>
          </cell>
          <cell r="AB2730">
            <v>767.81771012168269</v>
          </cell>
          <cell r="AC2730">
            <v>860.18169503913714</v>
          </cell>
          <cell r="AD2730">
            <v>85.363692558025491</v>
          </cell>
          <cell r="AE2730">
            <v>151.2468773438234</v>
          </cell>
          <cell r="AF2730">
            <v>171.42938681086616</v>
          </cell>
          <cell r="AG2730">
            <v>177.74194640537448</v>
          </cell>
          <cell r="AH2730">
            <v>186.93915181844861</v>
          </cell>
        </row>
        <row r="2731">
          <cell r="B2731">
            <v>17710</v>
          </cell>
          <cell r="C2731" t="str">
            <v>NJ</v>
          </cell>
          <cell r="D2731" t="str">
            <v>Retail Power Marketer</v>
          </cell>
          <cell r="E2731">
            <v>9.7511912824343443E-3</v>
          </cell>
          <cell r="F2731">
            <v>1</v>
          </cell>
          <cell r="G2731">
            <v>10687.856875409529</v>
          </cell>
          <cell r="H2731">
            <v>10687.856875409529</v>
          </cell>
          <cell r="I2731">
            <v>11.608880937499999</v>
          </cell>
          <cell r="J2731">
            <v>114643</v>
          </cell>
          <cell r="K2731">
            <v>913427</v>
          </cell>
          <cell r="L2731">
            <v>85464</v>
          </cell>
          <cell r="M2731">
            <v>0.11247456358821231</v>
          </cell>
          <cell r="N2731">
            <v>0.11247456358821231</v>
          </cell>
          <cell r="O2731">
            <v>14094.598591463771</v>
          </cell>
          <cell r="P2731">
            <v>38427.581114848734</v>
          </cell>
          <cell r="Q2731">
            <v>61395.739043940099</v>
          </cell>
          <cell r="R2731">
            <v>79890.829051283596</v>
          </cell>
          <cell r="S2731">
            <v>180514.91294135223</v>
          </cell>
          <cell r="T2731">
            <v>1120.8077807199186</v>
          </cell>
          <cell r="U2731">
            <v>1267.6620868857681</v>
          </cell>
          <cell r="V2731">
            <v>1339.1686705564175</v>
          </cell>
          <cell r="W2731">
            <v>1387.823973452676</v>
          </cell>
          <cell r="X2731">
            <v>1541.9490667244313</v>
          </cell>
          <cell r="Y2731">
            <v>561.63146862745066</v>
          </cell>
          <cell r="Z2731">
            <v>670.87058629309092</v>
          </cell>
          <cell r="AA2731">
            <v>725.20814730678387</v>
          </cell>
          <cell r="AB2731">
            <v>767.81771012168269</v>
          </cell>
          <cell r="AC2731">
            <v>860.18169503913714</v>
          </cell>
          <cell r="AD2731">
            <v>85.363692558025491</v>
          </cell>
          <cell r="AE2731">
            <v>151.2468773438234</v>
          </cell>
          <cell r="AF2731">
            <v>171.42938681086616</v>
          </cell>
          <cell r="AG2731">
            <v>177.74194640537448</v>
          </cell>
          <cell r="AH2731">
            <v>186.93915181844861</v>
          </cell>
        </row>
        <row r="2732">
          <cell r="B2732">
            <v>18193</v>
          </cell>
          <cell r="C2732" t="str">
            <v>NJ</v>
          </cell>
          <cell r="D2732" t="str">
            <v>Retail Power Marketer</v>
          </cell>
          <cell r="E2732">
            <v>9.7511912824343443E-3</v>
          </cell>
          <cell r="F2732">
            <v>0</v>
          </cell>
          <cell r="G2732">
            <v>0</v>
          </cell>
          <cell r="H2732">
            <v>7138.3108359326943</v>
          </cell>
          <cell r="I2732">
            <v>11.608880937499999</v>
          </cell>
          <cell r="J2732">
            <v>0</v>
          </cell>
          <cell r="K2732">
            <v>0</v>
          </cell>
          <cell r="L2732">
            <v>0</v>
          </cell>
          <cell r="M2732">
            <v>0</v>
          </cell>
          <cell r="N2732">
            <v>5.9349377602570558E-2</v>
          </cell>
          <cell r="O2732">
            <v>14094.598591463771</v>
          </cell>
          <cell r="P2732">
            <v>38427.581114848734</v>
          </cell>
          <cell r="Q2732">
            <v>61395.739043940099</v>
          </cell>
          <cell r="R2732">
            <v>79890.829051283596</v>
          </cell>
          <cell r="S2732">
            <v>180514.91294135223</v>
          </cell>
          <cell r="T2732">
            <v>1120.8077807199186</v>
          </cell>
          <cell r="U2732">
            <v>1267.6620868857681</v>
          </cell>
          <cell r="V2732">
            <v>1339.1686705564175</v>
          </cell>
          <cell r="W2732">
            <v>1387.823973452676</v>
          </cell>
          <cell r="X2732">
            <v>1541.9490667244313</v>
          </cell>
          <cell r="Y2732">
            <v>561.63146862745066</v>
          </cell>
          <cell r="Z2732">
            <v>670.87058629309092</v>
          </cell>
          <cell r="AA2732">
            <v>725.20814730678387</v>
          </cell>
          <cell r="AB2732">
            <v>767.81771012168269</v>
          </cell>
          <cell r="AC2732">
            <v>860.18169503913714</v>
          </cell>
          <cell r="AD2732">
            <v>85.363692558025491</v>
          </cell>
          <cell r="AE2732">
            <v>151.2468773438234</v>
          </cell>
          <cell r="AF2732">
            <v>171.42938681086616</v>
          </cell>
          <cell r="AG2732">
            <v>177.74194640537448</v>
          </cell>
          <cell r="AH2732">
            <v>186.93915181844861</v>
          </cell>
        </row>
        <row r="2733">
          <cell r="B2733">
            <v>19107</v>
          </cell>
          <cell r="C2733" t="str">
            <v>NJ</v>
          </cell>
          <cell r="D2733" t="str">
            <v>Retail Power Marketer</v>
          </cell>
          <cell r="E2733">
            <v>9.7511912824343443E-3</v>
          </cell>
          <cell r="F2733">
            <v>0</v>
          </cell>
          <cell r="G2733">
            <v>0</v>
          </cell>
          <cell r="H2733">
            <v>7138.3108359326943</v>
          </cell>
          <cell r="I2733">
            <v>11.608880937499999</v>
          </cell>
          <cell r="J2733">
            <v>0</v>
          </cell>
          <cell r="K2733">
            <v>0</v>
          </cell>
          <cell r="L2733">
            <v>0</v>
          </cell>
          <cell r="M2733">
            <v>0</v>
          </cell>
          <cell r="N2733">
            <v>5.9349377602570558E-2</v>
          </cell>
          <cell r="O2733">
            <v>14094.598591463771</v>
          </cell>
          <cell r="P2733">
            <v>38427.581114848734</v>
          </cell>
          <cell r="Q2733">
            <v>61395.739043940099</v>
          </cell>
          <cell r="R2733">
            <v>79890.829051283596</v>
          </cell>
          <cell r="S2733">
            <v>180514.91294135223</v>
          </cell>
          <cell r="T2733">
            <v>1120.8077807199186</v>
          </cell>
          <cell r="U2733">
            <v>1267.6620868857681</v>
          </cell>
          <cell r="V2733">
            <v>1339.1686705564175</v>
          </cell>
          <cell r="W2733">
            <v>1387.823973452676</v>
          </cell>
          <cell r="X2733">
            <v>1541.9490667244313</v>
          </cell>
          <cell r="Y2733">
            <v>561.63146862745066</v>
          </cell>
          <cell r="Z2733">
            <v>670.87058629309092</v>
          </cell>
          <cell r="AA2733">
            <v>725.20814730678387</v>
          </cell>
          <cell r="AB2733">
            <v>767.81771012168269</v>
          </cell>
          <cell r="AC2733">
            <v>860.18169503913714</v>
          </cell>
          <cell r="AD2733">
            <v>85.363692558025491</v>
          </cell>
          <cell r="AE2733">
            <v>151.2468773438234</v>
          </cell>
          <cell r="AF2733">
            <v>171.42938681086616</v>
          </cell>
          <cell r="AG2733">
            <v>177.74194640537448</v>
          </cell>
          <cell r="AH2733">
            <v>186.93915181844861</v>
          </cell>
        </row>
        <row r="2734">
          <cell r="B2734">
            <v>19126</v>
          </cell>
          <cell r="C2734" t="str">
            <v>NJ</v>
          </cell>
          <cell r="D2734" t="str">
            <v>Retail Power Marketer</v>
          </cell>
          <cell r="E2734">
            <v>0.24196669008312846</v>
          </cell>
          <cell r="F2734">
            <v>1</v>
          </cell>
          <cell r="G2734">
            <v>15093.171433006877</v>
          </cell>
          <cell r="H2734">
            <v>15093.171433006877</v>
          </cell>
          <cell r="I2734">
            <v>11.608880937499999</v>
          </cell>
          <cell r="J2734">
            <v>222936.2</v>
          </cell>
          <cell r="K2734">
            <v>2236159</v>
          </cell>
          <cell r="L2734">
            <v>148157</v>
          </cell>
          <cell r="M2734">
            <v>9.0466266631001532E-2</v>
          </cell>
          <cell r="N2734">
            <v>9.0466266631001532E-2</v>
          </cell>
          <cell r="O2734">
            <v>14094.598591463771</v>
          </cell>
          <cell r="P2734">
            <v>38427.581114848734</v>
          </cell>
          <cell r="Q2734">
            <v>61395.739043940099</v>
          </cell>
          <cell r="R2734">
            <v>79890.829051283596</v>
          </cell>
          <cell r="S2734">
            <v>180514.91294135223</v>
          </cell>
          <cell r="T2734">
            <v>1120.8077807199186</v>
          </cell>
          <cell r="U2734">
            <v>1267.6620868857681</v>
          </cell>
          <cell r="V2734">
            <v>1339.1686705564175</v>
          </cell>
          <cell r="W2734">
            <v>1387.823973452676</v>
          </cell>
          <cell r="X2734">
            <v>1541.9490667244313</v>
          </cell>
          <cell r="Y2734">
            <v>561.63146862745066</v>
          </cell>
          <cell r="Z2734">
            <v>670.87058629309092</v>
          </cell>
          <cell r="AA2734">
            <v>725.20814730678387</v>
          </cell>
          <cell r="AB2734">
            <v>767.81771012168269</v>
          </cell>
          <cell r="AC2734">
            <v>860.18169503913714</v>
          </cell>
          <cell r="AD2734">
            <v>85.363692558025491</v>
          </cell>
          <cell r="AE2734">
            <v>151.2468773438234</v>
          </cell>
          <cell r="AF2734">
            <v>171.42938681086616</v>
          </cell>
          <cell r="AG2734">
            <v>177.74194640537448</v>
          </cell>
          <cell r="AH2734">
            <v>186.93915181844861</v>
          </cell>
        </row>
        <row r="2735">
          <cell r="B2735">
            <v>21795</v>
          </cell>
          <cell r="C2735" t="str">
            <v>NJ</v>
          </cell>
          <cell r="D2735" t="str">
            <v>Retail Power Marketer</v>
          </cell>
          <cell r="E2735">
            <v>9.7511912824343443E-3</v>
          </cell>
          <cell r="F2735">
            <v>0</v>
          </cell>
          <cell r="G2735">
            <v>0</v>
          </cell>
          <cell r="H2735">
            <v>7138.3108359326943</v>
          </cell>
          <cell r="I2735">
            <v>11.608880937499999</v>
          </cell>
          <cell r="J2735">
            <v>0</v>
          </cell>
          <cell r="K2735">
            <v>0</v>
          </cell>
          <cell r="L2735">
            <v>0</v>
          </cell>
          <cell r="M2735">
            <v>0</v>
          </cell>
          <cell r="N2735">
            <v>5.9349377602570558E-2</v>
          </cell>
          <cell r="O2735">
            <v>14094.598591463771</v>
          </cell>
          <cell r="P2735">
            <v>38427.581114848734</v>
          </cell>
          <cell r="Q2735">
            <v>61395.739043940099</v>
          </cell>
          <cell r="R2735">
            <v>79890.829051283596</v>
          </cell>
          <cell r="S2735">
            <v>180514.91294135223</v>
          </cell>
          <cell r="T2735">
            <v>1120.8077807199186</v>
          </cell>
          <cell r="U2735">
            <v>1267.6620868857681</v>
          </cell>
          <cell r="V2735">
            <v>1339.1686705564175</v>
          </cell>
          <cell r="W2735">
            <v>1387.823973452676</v>
          </cell>
          <cell r="X2735">
            <v>1541.9490667244313</v>
          </cell>
          <cell r="Y2735">
            <v>561.63146862745066</v>
          </cell>
          <cell r="Z2735">
            <v>670.87058629309092</v>
          </cell>
          <cell r="AA2735">
            <v>725.20814730678387</v>
          </cell>
          <cell r="AB2735">
            <v>767.81771012168269</v>
          </cell>
          <cell r="AC2735">
            <v>860.18169503913714</v>
          </cell>
          <cell r="AD2735">
            <v>85.363692558025491</v>
          </cell>
          <cell r="AE2735">
            <v>151.2468773438234</v>
          </cell>
          <cell r="AF2735">
            <v>171.42938681086616</v>
          </cell>
          <cell r="AG2735">
            <v>177.74194640537448</v>
          </cell>
          <cell r="AH2735">
            <v>186.93915181844861</v>
          </cell>
        </row>
        <row r="2736">
          <cell r="B2736">
            <v>28802</v>
          </cell>
          <cell r="C2736" t="str">
            <v>NJ</v>
          </cell>
          <cell r="D2736" t="str">
            <v>Retail Power Marketer</v>
          </cell>
          <cell r="E2736">
            <v>9.7511912824343443E-3</v>
          </cell>
          <cell r="F2736">
            <v>0</v>
          </cell>
          <cell r="G2736">
            <v>0</v>
          </cell>
          <cell r="H2736">
            <v>7138.3108359326943</v>
          </cell>
          <cell r="I2736">
            <v>11.608880937499999</v>
          </cell>
          <cell r="J2736">
            <v>0</v>
          </cell>
          <cell r="K2736">
            <v>0</v>
          </cell>
          <cell r="L2736">
            <v>0</v>
          </cell>
          <cell r="M2736">
            <v>0</v>
          </cell>
          <cell r="N2736">
            <v>5.9349377602570558E-2</v>
          </cell>
          <cell r="O2736">
            <v>14094.598591463771</v>
          </cell>
          <cell r="P2736">
            <v>38427.581114848734</v>
          </cell>
          <cell r="Q2736">
            <v>61395.739043940099</v>
          </cell>
          <cell r="R2736">
            <v>79890.829051283596</v>
          </cell>
          <cell r="S2736">
            <v>180514.91294135223</v>
          </cell>
          <cell r="T2736">
            <v>1120.8077807199186</v>
          </cell>
          <cell r="U2736">
            <v>1267.6620868857681</v>
          </cell>
          <cell r="V2736">
            <v>1339.1686705564175</v>
          </cell>
          <cell r="W2736">
            <v>1387.823973452676</v>
          </cell>
          <cell r="X2736">
            <v>1541.9490667244313</v>
          </cell>
          <cell r="Y2736">
            <v>561.63146862745066</v>
          </cell>
          <cell r="Z2736">
            <v>670.87058629309092</v>
          </cell>
          <cell r="AA2736">
            <v>725.20814730678387</v>
          </cell>
          <cell r="AB2736">
            <v>767.81771012168269</v>
          </cell>
          <cell r="AC2736">
            <v>860.18169503913714</v>
          </cell>
          <cell r="AD2736">
            <v>85.363692558025491</v>
          </cell>
          <cell r="AE2736">
            <v>151.2468773438234</v>
          </cell>
          <cell r="AF2736">
            <v>171.42938681086616</v>
          </cell>
          <cell r="AG2736">
            <v>177.74194640537448</v>
          </cell>
          <cell r="AH2736">
            <v>186.93915181844861</v>
          </cell>
        </row>
        <row r="2737">
          <cell r="B2737">
            <v>49730</v>
          </cell>
          <cell r="C2737" t="str">
            <v>NJ</v>
          </cell>
          <cell r="D2737" t="str">
            <v>Retail Power Marketer</v>
          </cell>
          <cell r="E2737">
            <v>9.7511912824343443E-3</v>
          </cell>
          <cell r="F2737">
            <v>0</v>
          </cell>
          <cell r="G2737">
            <v>0</v>
          </cell>
          <cell r="H2737">
            <v>7138.3108359326943</v>
          </cell>
          <cell r="I2737">
            <v>11.608880937499999</v>
          </cell>
          <cell r="J2737">
            <v>0</v>
          </cell>
          <cell r="K2737">
            <v>0</v>
          </cell>
          <cell r="L2737">
            <v>0</v>
          </cell>
          <cell r="M2737">
            <v>0</v>
          </cell>
          <cell r="N2737">
            <v>5.9349377602570558E-2</v>
          </cell>
          <cell r="O2737">
            <v>14094.598591463771</v>
          </cell>
          <cell r="P2737">
            <v>38427.581114848734</v>
          </cell>
          <cell r="Q2737">
            <v>61395.739043940099</v>
          </cell>
          <cell r="R2737">
            <v>79890.829051283596</v>
          </cell>
          <cell r="S2737">
            <v>180514.91294135223</v>
          </cell>
          <cell r="T2737">
            <v>1120.8077807199186</v>
          </cell>
          <cell r="U2737">
            <v>1267.6620868857681</v>
          </cell>
          <cell r="V2737">
            <v>1339.1686705564175</v>
          </cell>
          <cell r="W2737">
            <v>1387.823973452676</v>
          </cell>
          <cell r="X2737">
            <v>1541.9490667244313</v>
          </cell>
          <cell r="Y2737">
            <v>561.63146862745066</v>
          </cell>
          <cell r="Z2737">
            <v>670.87058629309092</v>
          </cell>
          <cell r="AA2737">
            <v>725.20814730678387</v>
          </cell>
          <cell r="AB2737">
            <v>767.81771012168269</v>
          </cell>
          <cell r="AC2737">
            <v>860.18169503913714</v>
          </cell>
          <cell r="AD2737">
            <v>85.363692558025491</v>
          </cell>
          <cell r="AE2737">
            <v>151.2468773438234</v>
          </cell>
          <cell r="AF2737">
            <v>171.42938681086616</v>
          </cell>
          <cell r="AG2737">
            <v>177.74194640537448</v>
          </cell>
          <cell r="AH2737">
            <v>186.93915181844861</v>
          </cell>
        </row>
        <row r="2738">
          <cell r="B2738">
            <v>50046</v>
          </cell>
          <cell r="C2738" t="str">
            <v>NJ</v>
          </cell>
          <cell r="D2738" t="str">
            <v>Retail Power Marketer</v>
          </cell>
          <cell r="E2738">
            <v>9.7511912824343443E-3</v>
          </cell>
          <cell r="F2738">
            <v>0</v>
          </cell>
          <cell r="G2738">
            <v>0</v>
          </cell>
          <cell r="H2738">
            <v>7138.3108359326943</v>
          </cell>
          <cell r="I2738">
            <v>11.608880937499999</v>
          </cell>
          <cell r="J2738">
            <v>0</v>
          </cell>
          <cell r="K2738">
            <v>0</v>
          </cell>
          <cell r="L2738">
            <v>0</v>
          </cell>
          <cell r="M2738">
            <v>0</v>
          </cell>
          <cell r="N2738">
            <v>5.9349377602570558E-2</v>
          </cell>
          <cell r="O2738">
            <v>14094.598591463771</v>
          </cell>
          <cell r="P2738">
            <v>38427.581114848734</v>
          </cell>
          <cell r="Q2738">
            <v>61395.739043940099</v>
          </cell>
          <cell r="R2738">
            <v>79890.829051283596</v>
          </cell>
          <cell r="S2738">
            <v>180514.91294135223</v>
          </cell>
          <cell r="T2738">
            <v>1120.8077807199186</v>
          </cell>
          <cell r="U2738">
            <v>1267.6620868857681</v>
          </cell>
          <cell r="V2738">
            <v>1339.1686705564175</v>
          </cell>
          <cell r="W2738">
            <v>1387.823973452676</v>
          </cell>
          <cell r="X2738">
            <v>1541.9490667244313</v>
          </cell>
          <cell r="Y2738">
            <v>561.63146862745066</v>
          </cell>
          <cell r="Z2738">
            <v>670.87058629309092</v>
          </cell>
          <cell r="AA2738">
            <v>725.20814730678387</v>
          </cell>
          <cell r="AB2738">
            <v>767.81771012168269</v>
          </cell>
          <cell r="AC2738">
            <v>860.18169503913714</v>
          </cell>
          <cell r="AD2738">
            <v>85.363692558025491</v>
          </cell>
          <cell r="AE2738">
            <v>151.2468773438234</v>
          </cell>
          <cell r="AF2738">
            <v>171.42938681086616</v>
          </cell>
          <cell r="AG2738">
            <v>177.74194640537448</v>
          </cell>
          <cell r="AH2738">
            <v>186.93915181844861</v>
          </cell>
        </row>
        <row r="2739">
          <cell r="B2739">
            <v>50149</v>
          </cell>
          <cell r="C2739" t="str">
            <v>NJ</v>
          </cell>
          <cell r="D2739" t="str">
            <v>Retail Power Marketer</v>
          </cell>
          <cell r="E2739">
            <v>9.7511912824343443E-3</v>
          </cell>
          <cell r="F2739">
            <v>0</v>
          </cell>
          <cell r="G2739">
            <v>0</v>
          </cell>
          <cell r="H2739">
            <v>7138.3108359326943</v>
          </cell>
          <cell r="I2739">
            <v>11.608880937499999</v>
          </cell>
          <cell r="J2739">
            <v>0</v>
          </cell>
          <cell r="K2739">
            <v>0</v>
          </cell>
          <cell r="L2739">
            <v>0</v>
          </cell>
          <cell r="M2739">
            <v>0</v>
          </cell>
          <cell r="N2739">
            <v>5.9349377602570558E-2</v>
          </cell>
          <cell r="O2739">
            <v>14094.598591463771</v>
          </cell>
          <cell r="P2739">
            <v>38427.581114848734</v>
          </cell>
          <cell r="Q2739">
            <v>61395.739043940099</v>
          </cell>
          <cell r="R2739">
            <v>79890.829051283596</v>
          </cell>
          <cell r="S2739">
            <v>180514.91294135223</v>
          </cell>
          <cell r="T2739">
            <v>1120.8077807199186</v>
          </cell>
          <cell r="U2739">
            <v>1267.6620868857681</v>
          </cell>
          <cell r="V2739">
            <v>1339.1686705564175</v>
          </cell>
          <cell r="W2739">
            <v>1387.823973452676</v>
          </cell>
          <cell r="X2739">
            <v>1541.9490667244313</v>
          </cell>
          <cell r="Y2739">
            <v>561.63146862745066</v>
          </cell>
          <cell r="Z2739">
            <v>670.87058629309092</v>
          </cell>
          <cell r="AA2739">
            <v>725.20814730678387</v>
          </cell>
          <cell r="AB2739">
            <v>767.81771012168269</v>
          </cell>
          <cell r="AC2739">
            <v>860.18169503913714</v>
          </cell>
          <cell r="AD2739">
            <v>85.363692558025491</v>
          </cell>
          <cell r="AE2739">
            <v>151.2468773438234</v>
          </cell>
          <cell r="AF2739">
            <v>171.42938681086616</v>
          </cell>
          <cell r="AG2739">
            <v>177.74194640537448</v>
          </cell>
          <cell r="AH2739">
            <v>186.93915181844861</v>
          </cell>
        </row>
        <row r="2740">
          <cell r="B2740">
            <v>54862</v>
          </cell>
          <cell r="C2740" t="str">
            <v>NJ</v>
          </cell>
          <cell r="D2740" t="str">
            <v>Retail Power Marketer</v>
          </cell>
          <cell r="E2740">
            <v>9.7511912824343443E-3</v>
          </cell>
          <cell r="F2740">
            <v>1</v>
          </cell>
          <cell r="G2740">
            <v>16286.043621201186</v>
          </cell>
          <cell r="H2740">
            <v>16286.043621201186</v>
          </cell>
          <cell r="I2740">
            <v>11.608880937499999</v>
          </cell>
          <cell r="J2740">
            <v>266768.09999999998</v>
          </cell>
          <cell r="K2740">
            <v>2437239</v>
          </cell>
          <cell r="L2740">
            <v>149652</v>
          </cell>
          <cell r="M2740">
            <v>0.10090130389317378</v>
          </cell>
          <cell r="N2740">
            <v>0.10090130389317378</v>
          </cell>
          <cell r="O2740">
            <v>14094.598591463771</v>
          </cell>
          <cell r="P2740">
            <v>38427.581114848734</v>
          </cell>
          <cell r="Q2740">
            <v>61395.739043940099</v>
          </cell>
          <cell r="R2740">
            <v>79890.829051283596</v>
          </cell>
          <cell r="S2740">
            <v>180514.91294135223</v>
          </cell>
          <cell r="T2740">
            <v>1120.8077807199186</v>
          </cell>
          <cell r="U2740">
            <v>1267.6620868857681</v>
          </cell>
          <cell r="V2740">
            <v>1339.1686705564175</v>
          </cell>
          <cell r="W2740">
            <v>1387.823973452676</v>
          </cell>
          <cell r="X2740">
            <v>1541.9490667244313</v>
          </cell>
          <cell r="Y2740">
            <v>561.63146862745066</v>
          </cell>
          <cell r="Z2740">
            <v>670.87058629309092</v>
          </cell>
          <cell r="AA2740">
            <v>725.20814730678387</v>
          </cell>
          <cell r="AB2740">
            <v>767.81771012168269</v>
          </cell>
          <cell r="AC2740">
            <v>860.18169503913714</v>
          </cell>
          <cell r="AD2740">
            <v>85.363692558025491</v>
          </cell>
          <cell r="AE2740">
            <v>151.2468773438234</v>
          </cell>
          <cell r="AF2740">
            <v>171.42938681086616</v>
          </cell>
          <cell r="AG2740">
            <v>177.74194640537448</v>
          </cell>
          <cell r="AH2740">
            <v>186.93915181844861</v>
          </cell>
        </row>
        <row r="2741">
          <cell r="B2741">
            <v>55722</v>
          </cell>
          <cell r="C2741" t="str">
            <v>NJ</v>
          </cell>
          <cell r="D2741" t="str">
            <v>Retail Power Marketer</v>
          </cell>
          <cell r="E2741">
            <v>9.7511912824343443E-3</v>
          </cell>
          <cell r="F2741">
            <v>1</v>
          </cell>
          <cell r="G2741">
            <v>11891.082862083469</v>
          </cell>
          <cell r="H2741">
            <v>11891.082862083469</v>
          </cell>
          <cell r="I2741">
            <v>11.608880937499999</v>
          </cell>
          <cell r="J2741">
            <v>229120.5</v>
          </cell>
          <cell r="K2741">
            <v>4070936</v>
          </cell>
          <cell r="L2741">
            <v>342352</v>
          </cell>
          <cell r="M2741">
            <v>4.456680643454479E-2</v>
          </cell>
          <cell r="N2741">
            <v>4.456680643454479E-2</v>
          </cell>
          <cell r="O2741">
            <v>14094.598591463771</v>
          </cell>
          <cell r="P2741">
            <v>38427.581114848734</v>
          </cell>
          <cell r="Q2741">
            <v>61395.739043940099</v>
          </cell>
          <cell r="R2741">
            <v>79890.829051283596</v>
          </cell>
          <cell r="S2741">
            <v>180514.91294135223</v>
          </cell>
          <cell r="T2741">
            <v>1120.8077807199186</v>
          </cell>
          <cell r="U2741">
            <v>1267.6620868857681</v>
          </cell>
          <cell r="V2741">
            <v>1339.1686705564175</v>
          </cell>
          <cell r="W2741">
            <v>1387.823973452676</v>
          </cell>
          <cell r="X2741">
            <v>1541.9490667244313</v>
          </cell>
          <cell r="Y2741">
            <v>561.63146862745066</v>
          </cell>
          <cell r="Z2741">
            <v>670.87058629309092</v>
          </cell>
          <cell r="AA2741">
            <v>725.20814730678387</v>
          </cell>
          <cell r="AB2741">
            <v>767.81771012168269</v>
          </cell>
          <cell r="AC2741">
            <v>860.18169503913714</v>
          </cell>
          <cell r="AD2741">
            <v>85.363692558025491</v>
          </cell>
          <cell r="AE2741">
            <v>151.2468773438234</v>
          </cell>
          <cell r="AF2741">
            <v>171.42938681086616</v>
          </cell>
          <cell r="AG2741">
            <v>177.74194640537448</v>
          </cell>
          <cell r="AH2741">
            <v>186.93915181844861</v>
          </cell>
        </row>
        <row r="2742">
          <cell r="B2742">
            <v>55781</v>
          </cell>
          <cell r="C2742" t="str">
            <v>NJ</v>
          </cell>
          <cell r="D2742" t="str">
            <v>Retail Power Marketer</v>
          </cell>
          <cell r="E2742">
            <v>9.7511912824343443E-3</v>
          </cell>
          <cell r="F2742">
            <v>1</v>
          </cell>
          <cell r="G2742">
            <v>7301.6249802187185</v>
          </cell>
          <cell r="H2742">
            <v>7301.6249802187185</v>
          </cell>
          <cell r="I2742">
            <v>11.608880937499999</v>
          </cell>
          <cell r="J2742">
            <v>102146.30000000002</v>
          </cell>
          <cell r="K2742">
            <v>876655</v>
          </cell>
          <cell r="L2742">
            <v>120063</v>
          </cell>
          <cell r="M2742">
            <v>9.7439397637624006E-2</v>
          </cell>
          <cell r="N2742">
            <v>9.7439397637624006E-2</v>
          </cell>
          <cell r="O2742">
            <v>14094.598591463771</v>
          </cell>
          <cell r="P2742">
            <v>38427.581114848734</v>
          </cell>
          <cell r="Q2742">
            <v>61395.739043940099</v>
          </cell>
          <cell r="R2742">
            <v>79890.829051283596</v>
          </cell>
          <cell r="S2742">
            <v>180514.91294135223</v>
          </cell>
          <cell r="T2742">
            <v>1120.8077807199186</v>
          </cell>
          <cell r="U2742">
            <v>1267.6620868857681</v>
          </cell>
          <cell r="V2742">
            <v>1339.1686705564175</v>
          </cell>
          <cell r="W2742">
            <v>1387.823973452676</v>
          </cell>
          <cell r="X2742">
            <v>1541.9490667244313</v>
          </cell>
          <cell r="Y2742">
            <v>561.63146862745066</v>
          </cell>
          <cell r="Z2742">
            <v>670.87058629309092</v>
          </cell>
          <cell r="AA2742">
            <v>725.20814730678387</v>
          </cell>
          <cell r="AB2742">
            <v>767.81771012168269</v>
          </cell>
          <cell r="AC2742">
            <v>860.18169503913714</v>
          </cell>
          <cell r="AD2742">
            <v>85.363692558025491</v>
          </cell>
          <cell r="AE2742">
            <v>151.2468773438234</v>
          </cell>
          <cell r="AF2742">
            <v>171.42938681086616</v>
          </cell>
          <cell r="AG2742">
            <v>177.74194640537448</v>
          </cell>
          <cell r="AH2742">
            <v>186.93915181844861</v>
          </cell>
        </row>
        <row r="2743">
          <cell r="B2743">
            <v>55813</v>
          </cell>
          <cell r="C2743" t="str">
            <v>NJ</v>
          </cell>
          <cell r="D2743" t="str">
            <v>Retail Power Marketer</v>
          </cell>
          <cell r="E2743">
            <v>9.7511912824343443E-3</v>
          </cell>
          <cell r="F2743">
            <v>0</v>
          </cell>
          <cell r="G2743">
            <v>0</v>
          </cell>
          <cell r="H2743">
            <v>7138.3108359326943</v>
          </cell>
          <cell r="I2743">
            <v>11.608880937499999</v>
          </cell>
          <cell r="J2743">
            <v>0</v>
          </cell>
          <cell r="K2743">
            <v>0</v>
          </cell>
          <cell r="L2743">
            <v>0</v>
          </cell>
          <cell r="M2743">
            <v>0</v>
          </cell>
          <cell r="N2743">
            <v>5.9349377602570558E-2</v>
          </cell>
          <cell r="O2743">
            <v>14094.598591463771</v>
          </cell>
          <cell r="P2743">
            <v>38427.581114848734</v>
          </cell>
          <cell r="Q2743">
            <v>61395.739043940099</v>
          </cell>
          <cell r="R2743">
            <v>79890.829051283596</v>
          </cell>
          <cell r="S2743">
            <v>180514.91294135223</v>
          </cell>
          <cell r="T2743">
            <v>1120.8077807199186</v>
          </cell>
          <cell r="U2743">
            <v>1267.6620868857681</v>
          </cell>
          <cell r="V2743">
            <v>1339.1686705564175</v>
          </cell>
          <cell r="W2743">
            <v>1387.823973452676</v>
          </cell>
          <cell r="X2743">
            <v>1541.9490667244313</v>
          </cell>
          <cell r="Y2743">
            <v>561.63146862745066</v>
          </cell>
          <cell r="Z2743">
            <v>670.87058629309092</v>
          </cell>
          <cell r="AA2743">
            <v>725.20814730678387</v>
          </cell>
          <cell r="AB2743">
            <v>767.81771012168269</v>
          </cell>
          <cell r="AC2743">
            <v>860.18169503913714</v>
          </cell>
          <cell r="AD2743">
            <v>85.363692558025491</v>
          </cell>
          <cell r="AE2743">
            <v>151.2468773438234</v>
          </cell>
          <cell r="AF2743">
            <v>171.42938681086616</v>
          </cell>
          <cell r="AG2743">
            <v>177.74194640537448</v>
          </cell>
          <cell r="AH2743">
            <v>186.93915181844861</v>
          </cell>
        </row>
        <row r="2744">
          <cell r="B2744">
            <v>55874</v>
          </cell>
          <cell r="C2744" t="str">
            <v>NJ</v>
          </cell>
          <cell r="D2744" t="str">
            <v>Retail Power Marketer</v>
          </cell>
          <cell r="E2744">
            <v>9.7511912824343443E-3</v>
          </cell>
          <cell r="F2744">
            <v>1</v>
          </cell>
          <cell r="G2744">
            <v>8248.5915826350429</v>
          </cell>
          <cell r="H2744">
            <v>8248.5915826350429</v>
          </cell>
          <cell r="I2744">
            <v>11.608880937499999</v>
          </cell>
          <cell r="J2744">
            <v>98359.5</v>
          </cell>
          <cell r="K2744">
            <v>871175</v>
          </cell>
          <cell r="L2744">
            <v>105615</v>
          </cell>
          <cell r="M2744">
            <v>9.6015882546481759E-2</v>
          </cell>
          <cell r="N2744">
            <v>9.6015882546481759E-2</v>
          </cell>
          <cell r="O2744">
            <v>14094.598591463771</v>
          </cell>
          <cell r="P2744">
            <v>38427.581114848734</v>
          </cell>
          <cell r="Q2744">
            <v>61395.739043940099</v>
          </cell>
          <cell r="R2744">
            <v>79890.829051283596</v>
          </cell>
          <cell r="S2744">
            <v>180514.91294135223</v>
          </cell>
          <cell r="T2744">
            <v>1120.8077807199186</v>
          </cell>
          <cell r="U2744">
            <v>1267.6620868857681</v>
          </cell>
          <cell r="V2744">
            <v>1339.1686705564175</v>
          </cell>
          <cell r="W2744">
            <v>1387.823973452676</v>
          </cell>
          <cell r="X2744">
            <v>1541.9490667244313</v>
          </cell>
          <cell r="Y2744">
            <v>561.63146862745066</v>
          </cell>
          <cell r="Z2744">
            <v>670.87058629309092</v>
          </cell>
          <cell r="AA2744">
            <v>725.20814730678387</v>
          </cell>
          <cell r="AB2744">
            <v>767.81771012168269</v>
          </cell>
          <cell r="AC2744">
            <v>860.18169503913714</v>
          </cell>
          <cell r="AD2744">
            <v>85.363692558025491</v>
          </cell>
          <cell r="AE2744">
            <v>151.2468773438234</v>
          </cell>
          <cell r="AF2744">
            <v>171.42938681086616</v>
          </cell>
          <cell r="AG2744">
            <v>177.74194640537448</v>
          </cell>
          <cell r="AH2744">
            <v>186.93915181844861</v>
          </cell>
        </row>
        <row r="2745">
          <cell r="B2745">
            <v>55878</v>
          </cell>
          <cell r="C2745" t="str">
            <v>NJ</v>
          </cell>
          <cell r="D2745" t="str">
            <v>Retail Power Marketer</v>
          </cell>
          <cell r="E2745">
            <v>9.7511912824343443E-3</v>
          </cell>
          <cell r="F2745">
            <v>1</v>
          </cell>
          <cell r="G2745">
            <v>15061.320042289684</v>
          </cell>
          <cell r="H2745">
            <v>15061.320042289684</v>
          </cell>
          <cell r="I2745">
            <v>11.608880937499999</v>
          </cell>
          <cell r="J2745">
            <v>9731.3000000000011</v>
          </cell>
          <cell r="K2745">
            <v>99721</v>
          </cell>
          <cell r="L2745">
            <v>6621</v>
          </cell>
          <cell r="M2745">
            <v>8.833596927180587E-2</v>
          </cell>
          <cell r="N2745">
            <v>8.833596927180587E-2</v>
          </cell>
          <cell r="O2745">
            <v>14094.598591463771</v>
          </cell>
          <cell r="P2745">
            <v>38427.581114848734</v>
          </cell>
          <cell r="Q2745">
            <v>61395.739043940099</v>
          </cell>
          <cell r="R2745">
            <v>79890.829051283596</v>
          </cell>
          <cell r="S2745">
            <v>180514.91294135223</v>
          </cell>
          <cell r="T2745">
            <v>1120.8077807199186</v>
          </cell>
          <cell r="U2745">
            <v>1267.6620868857681</v>
          </cell>
          <cell r="V2745">
            <v>1339.1686705564175</v>
          </cell>
          <cell r="W2745">
            <v>1387.823973452676</v>
          </cell>
          <cell r="X2745">
            <v>1541.9490667244313</v>
          </cell>
          <cell r="Y2745">
            <v>561.63146862745066</v>
          </cell>
          <cell r="Z2745">
            <v>670.87058629309092</v>
          </cell>
          <cell r="AA2745">
            <v>725.20814730678387</v>
          </cell>
          <cell r="AB2745">
            <v>767.81771012168269</v>
          </cell>
          <cell r="AC2745">
            <v>860.18169503913714</v>
          </cell>
          <cell r="AD2745">
            <v>85.363692558025491</v>
          </cell>
          <cell r="AE2745">
            <v>151.2468773438234</v>
          </cell>
          <cell r="AF2745">
            <v>171.42938681086616</v>
          </cell>
          <cell r="AG2745">
            <v>177.74194640537448</v>
          </cell>
          <cell r="AH2745">
            <v>186.93915181844861</v>
          </cell>
        </row>
        <row r="2746">
          <cell r="B2746">
            <v>56265</v>
          </cell>
          <cell r="C2746" t="str">
            <v>NJ</v>
          </cell>
          <cell r="D2746" t="str">
            <v>Retail Power Marketer</v>
          </cell>
          <cell r="E2746">
            <v>9.7511912824343443E-3</v>
          </cell>
          <cell r="F2746">
            <v>1</v>
          </cell>
          <cell r="G2746">
            <v>8749.1197903872926</v>
          </cell>
          <cell r="H2746">
            <v>8749.1197903872926</v>
          </cell>
          <cell r="I2746">
            <v>11.608880937499999</v>
          </cell>
          <cell r="J2746">
            <v>68741.899999999994</v>
          </cell>
          <cell r="K2746">
            <v>534265</v>
          </cell>
          <cell r="L2746">
            <v>61065</v>
          </cell>
          <cell r="M2746">
            <v>0.11274394584451303</v>
          </cell>
          <cell r="N2746">
            <v>0.11274394584451303</v>
          </cell>
          <cell r="O2746">
            <v>14094.598591463771</v>
          </cell>
          <cell r="P2746">
            <v>38427.581114848734</v>
          </cell>
          <cell r="Q2746">
            <v>61395.739043940099</v>
          </cell>
          <cell r="R2746">
            <v>79890.829051283596</v>
          </cell>
          <cell r="S2746">
            <v>180514.91294135223</v>
          </cell>
          <cell r="T2746">
            <v>1120.8077807199186</v>
          </cell>
          <cell r="U2746">
            <v>1267.6620868857681</v>
          </cell>
          <cell r="V2746">
            <v>1339.1686705564175</v>
          </cell>
          <cell r="W2746">
            <v>1387.823973452676</v>
          </cell>
          <cell r="X2746">
            <v>1541.9490667244313</v>
          </cell>
          <cell r="Y2746">
            <v>561.63146862745066</v>
          </cell>
          <cell r="Z2746">
            <v>670.87058629309092</v>
          </cell>
          <cell r="AA2746">
            <v>725.20814730678387</v>
          </cell>
          <cell r="AB2746">
            <v>767.81771012168269</v>
          </cell>
          <cell r="AC2746">
            <v>860.18169503913714</v>
          </cell>
          <cell r="AD2746">
            <v>85.363692558025491</v>
          </cell>
          <cell r="AE2746">
            <v>151.2468773438234</v>
          </cell>
          <cell r="AF2746">
            <v>171.42938681086616</v>
          </cell>
          <cell r="AG2746">
            <v>177.74194640537448</v>
          </cell>
          <cell r="AH2746">
            <v>186.93915181844861</v>
          </cell>
        </row>
        <row r="2747">
          <cell r="B2747">
            <v>56286</v>
          </cell>
          <cell r="C2747" t="str">
            <v>NJ</v>
          </cell>
          <cell r="D2747" t="str">
            <v>Retail Power Marketer</v>
          </cell>
          <cell r="E2747">
            <v>9.7511912824343443E-3</v>
          </cell>
          <cell r="F2747">
            <v>1</v>
          </cell>
          <cell r="G2747">
            <v>14030.951790519752</v>
          </cell>
          <cell r="H2747">
            <v>14030.951790519752</v>
          </cell>
          <cell r="I2747">
            <v>11.608880937499999</v>
          </cell>
          <cell r="J2747">
            <v>177557</v>
          </cell>
          <cell r="K2747">
            <v>1527676</v>
          </cell>
          <cell r="L2747">
            <v>108879</v>
          </cell>
          <cell r="M2747">
            <v>0.10629835110905143</v>
          </cell>
          <cell r="N2747">
            <v>0.10629835110905143</v>
          </cell>
          <cell r="O2747">
            <v>14094.598591463771</v>
          </cell>
          <cell r="P2747">
            <v>38427.581114848734</v>
          </cell>
          <cell r="Q2747">
            <v>61395.739043940099</v>
          </cell>
          <cell r="R2747">
            <v>79890.829051283596</v>
          </cell>
          <cell r="S2747">
            <v>180514.91294135223</v>
          </cell>
          <cell r="T2747">
            <v>1120.8077807199186</v>
          </cell>
          <cell r="U2747">
            <v>1267.6620868857681</v>
          </cell>
          <cell r="V2747">
            <v>1339.1686705564175</v>
          </cell>
          <cell r="W2747">
            <v>1387.823973452676</v>
          </cell>
          <cell r="X2747">
            <v>1541.9490667244313</v>
          </cell>
          <cell r="Y2747">
            <v>561.63146862745066</v>
          </cell>
          <cell r="Z2747">
            <v>670.87058629309092</v>
          </cell>
          <cell r="AA2747">
            <v>725.20814730678387</v>
          </cell>
          <cell r="AB2747">
            <v>767.81771012168269</v>
          </cell>
          <cell r="AC2747">
            <v>860.18169503913714</v>
          </cell>
          <cell r="AD2747">
            <v>85.363692558025491</v>
          </cell>
          <cell r="AE2747">
            <v>151.2468773438234</v>
          </cell>
          <cell r="AF2747">
            <v>171.42938681086616</v>
          </cell>
          <cell r="AG2747">
            <v>177.74194640537448</v>
          </cell>
          <cell r="AH2747">
            <v>186.93915181844861</v>
          </cell>
        </row>
        <row r="2748">
          <cell r="B2748">
            <v>56408</v>
          </cell>
          <cell r="C2748" t="str">
            <v>NJ</v>
          </cell>
          <cell r="D2748" t="str">
            <v>Retail Power Marketer</v>
          </cell>
          <cell r="E2748">
            <v>9.7511912824343443E-3</v>
          </cell>
          <cell r="F2748">
            <v>1</v>
          </cell>
          <cell r="G2748">
            <v>12351.145038167939</v>
          </cell>
          <cell r="H2748">
            <v>12351.145038167939</v>
          </cell>
          <cell r="I2748">
            <v>11.608880937499999</v>
          </cell>
          <cell r="J2748">
            <v>316.5</v>
          </cell>
          <cell r="K2748">
            <v>4854</v>
          </cell>
          <cell r="L2748">
            <v>393</v>
          </cell>
          <cell r="M2748">
            <v>5.3925116913627939E-2</v>
          </cell>
          <cell r="N2748">
            <v>5.3925116913627939E-2</v>
          </cell>
          <cell r="O2748">
            <v>14094.598591463771</v>
          </cell>
          <cell r="P2748">
            <v>38427.581114848734</v>
          </cell>
          <cell r="Q2748">
            <v>61395.739043940099</v>
          </cell>
          <cell r="R2748">
            <v>79890.829051283596</v>
          </cell>
          <cell r="S2748">
            <v>180514.91294135223</v>
          </cell>
          <cell r="T2748">
            <v>1120.8077807199186</v>
          </cell>
          <cell r="U2748">
            <v>1267.6620868857681</v>
          </cell>
          <cell r="V2748">
            <v>1339.1686705564175</v>
          </cell>
          <cell r="W2748">
            <v>1387.823973452676</v>
          </cell>
          <cell r="X2748">
            <v>1541.9490667244313</v>
          </cell>
          <cell r="Y2748">
            <v>561.63146862745066</v>
          </cell>
          <cell r="Z2748">
            <v>670.87058629309092</v>
          </cell>
          <cell r="AA2748">
            <v>725.20814730678387</v>
          </cell>
          <cell r="AB2748">
            <v>767.81771012168269</v>
          </cell>
          <cell r="AC2748">
            <v>860.18169503913714</v>
          </cell>
          <cell r="AD2748">
            <v>85.363692558025491</v>
          </cell>
          <cell r="AE2748">
            <v>151.2468773438234</v>
          </cell>
          <cell r="AF2748">
            <v>171.42938681086616</v>
          </cell>
          <cell r="AG2748">
            <v>177.74194640537448</v>
          </cell>
          <cell r="AH2748">
            <v>186.93915181844861</v>
          </cell>
        </row>
        <row r="2749">
          <cell r="B2749">
            <v>56501</v>
          </cell>
          <cell r="C2749" t="str">
            <v>NJ</v>
          </cell>
          <cell r="D2749" t="str">
            <v>Retail Power Marketer</v>
          </cell>
          <cell r="E2749">
            <v>9.7511912824343443E-3</v>
          </cell>
          <cell r="F2749">
            <v>1</v>
          </cell>
          <cell r="G2749">
            <v>4412.581699346405</v>
          </cell>
          <cell r="H2749">
            <v>4412.581699346405</v>
          </cell>
          <cell r="I2749">
            <v>11.608880937499999</v>
          </cell>
          <cell r="J2749">
            <v>4870</v>
          </cell>
          <cell r="K2749">
            <v>27005</v>
          </cell>
          <cell r="L2749">
            <v>6120</v>
          </cell>
          <cell r="M2749">
            <v>0.14876666483799297</v>
          </cell>
          <cell r="N2749">
            <v>0.14876666483799297</v>
          </cell>
          <cell r="O2749">
            <v>14094.598591463771</v>
          </cell>
          <cell r="P2749">
            <v>38427.581114848734</v>
          </cell>
          <cell r="Q2749">
            <v>61395.739043940099</v>
          </cell>
          <cell r="R2749">
            <v>79890.829051283596</v>
          </cell>
          <cell r="S2749">
            <v>180514.91294135223</v>
          </cell>
          <cell r="T2749">
            <v>1120.8077807199186</v>
          </cell>
          <cell r="U2749">
            <v>1267.6620868857681</v>
          </cell>
          <cell r="V2749">
            <v>1339.1686705564175</v>
          </cell>
          <cell r="W2749">
            <v>1387.823973452676</v>
          </cell>
          <cell r="X2749">
            <v>1541.9490667244313</v>
          </cell>
          <cell r="Y2749">
            <v>561.63146862745066</v>
          </cell>
          <cell r="Z2749">
            <v>670.87058629309092</v>
          </cell>
          <cell r="AA2749">
            <v>725.20814730678387</v>
          </cell>
          <cell r="AB2749">
            <v>767.81771012168269</v>
          </cell>
          <cell r="AC2749">
            <v>860.18169503913714</v>
          </cell>
          <cell r="AD2749">
            <v>85.363692558025491</v>
          </cell>
          <cell r="AE2749">
            <v>151.2468773438234</v>
          </cell>
          <cell r="AF2749">
            <v>171.42938681086616</v>
          </cell>
          <cell r="AG2749">
            <v>177.74194640537448</v>
          </cell>
          <cell r="AH2749">
            <v>186.93915181844861</v>
          </cell>
        </row>
        <row r="2750">
          <cell r="B2750">
            <v>56571</v>
          </cell>
          <cell r="C2750" t="str">
            <v>NJ</v>
          </cell>
          <cell r="D2750" t="str">
            <v>Retail Power Marketer</v>
          </cell>
          <cell r="E2750">
            <v>9.7511912824343443E-3</v>
          </cell>
          <cell r="F2750">
            <v>1</v>
          </cell>
          <cell r="G2750">
            <v>14207.38340469853</v>
          </cell>
          <cell r="H2750">
            <v>14207.38340469853</v>
          </cell>
          <cell r="I2750">
            <v>11.608880937499999</v>
          </cell>
          <cell r="J2750">
            <v>36069</v>
          </cell>
          <cell r="K2750">
            <v>491064</v>
          </cell>
          <cell r="L2750">
            <v>34564</v>
          </cell>
          <cell r="M2750">
            <v>6.3645487495143205E-2</v>
          </cell>
          <cell r="N2750">
            <v>6.3645487495143205E-2</v>
          </cell>
          <cell r="O2750">
            <v>14094.598591463771</v>
          </cell>
          <cell r="P2750">
            <v>38427.581114848734</v>
          </cell>
          <cell r="Q2750">
            <v>61395.739043940099</v>
          </cell>
          <cell r="R2750">
            <v>79890.829051283596</v>
          </cell>
          <cell r="S2750">
            <v>180514.91294135223</v>
          </cell>
          <cell r="T2750">
            <v>1120.8077807199186</v>
          </cell>
          <cell r="U2750">
            <v>1267.6620868857681</v>
          </cell>
          <cell r="V2750">
            <v>1339.1686705564175</v>
          </cell>
          <cell r="W2750">
            <v>1387.823973452676</v>
          </cell>
          <cell r="X2750">
            <v>1541.9490667244313</v>
          </cell>
          <cell r="Y2750">
            <v>561.63146862745066</v>
          </cell>
          <cell r="Z2750">
            <v>670.87058629309092</v>
          </cell>
          <cell r="AA2750">
            <v>725.20814730678387</v>
          </cell>
          <cell r="AB2750">
            <v>767.81771012168269</v>
          </cell>
          <cell r="AC2750">
            <v>860.18169503913714</v>
          </cell>
          <cell r="AD2750">
            <v>85.363692558025491</v>
          </cell>
          <cell r="AE2750">
            <v>151.2468773438234</v>
          </cell>
          <cell r="AF2750">
            <v>171.42938681086616</v>
          </cell>
          <cell r="AG2750">
            <v>177.74194640537448</v>
          </cell>
          <cell r="AH2750">
            <v>186.93915181844861</v>
          </cell>
        </row>
        <row r="2751">
          <cell r="B2751">
            <v>56775</v>
          </cell>
          <cell r="C2751" t="str">
            <v>NJ</v>
          </cell>
          <cell r="D2751" t="str">
            <v>Retail Power Marketer</v>
          </cell>
          <cell r="E2751">
            <v>9.7511912824343443E-3</v>
          </cell>
          <cell r="F2751">
            <v>1</v>
          </cell>
          <cell r="G2751">
            <v>14732.760701641455</v>
          </cell>
          <cell r="H2751">
            <v>14732.760701641455</v>
          </cell>
          <cell r="I2751">
            <v>11.608880937499999</v>
          </cell>
          <cell r="J2751">
            <v>82887</v>
          </cell>
          <cell r="K2751">
            <v>732395</v>
          </cell>
          <cell r="L2751">
            <v>49712</v>
          </cell>
          <cell r="M2751">
            <v>0.10371697203014767</v>
          </cell>
          <cell r="N2751">
            <v>0.10371697203014767</v>
          </cell>
          <cell r="O2751">
            <v>14094.598591463771</v>
          </cell>
          <cell r="P2751">
            <v>38427.581114848734</v>
          </cell>
          <cell r="Q2751">
            <v>61395.739043940099</v>
          </cell>
          <cell r="R2751">
            <v>79890.829051283596</v>
          </cell>
          <cell r="S2751">
            <v>180514.91294135223</v>
          </cell>
          <cell r="T2751">
            <v>1120.8077807199186</v>
          </cell>
          <cell r="U2751">
            <v>1267.6620868857681</v>
          </cell>
          <cell r="V2751">
            <v>1339.1686705564175</v>
          </cell>
          <cell r="W2751">
            <v>1387.823973452676</v>
          </cell>
          <cell r="X2751">
            <v>1541.9490667244313</v>
          </cell>
          <cell r="Y2751">
            <v>561.63146862745066</v>
          </cell>
          <cell r="Z2751">
            <v>670.87058629309092</v>
          </cell>
          <cell r="AA2751">
            <v>725.20814730678387</v>
          </cell>
          <cell r="AB2751">
            <v>767.81771012168269</v>
          </cell>
          <cell r="AC2751">
            <v>860.18169503913714</v>
          </cell>
          <cell r="AD2751">
            <v>85.363692558025491</v>
          </cell>
          <cell r="AE2751">
            <v>151.2468773438234</v>
          </cell>
          <cell r="AF2751">
            <v>171.42938681086616</v>
          </cell>
          <cell r="AG2751">
            <v>177.74194640537448</v>
          </cell>
          <cell r="AH2751">
            <v>186.93915181844861</v>
          </cell>
        </row>
        <row r="2752">
          <cell r="B2752">
            <v>57037</v>
          </cell>
          <cell r="C2752" t="str">
            <v>NJ</v>
          </cell>
          <cell r="D2752" t="str">
            <v>Retail Power Marketer</v>
          </cell>
          <cell r="E2752">
            <v>9.7511912824343443E-3</v>
          </cell>
          <cell r="F2752">
            <v>1</v>
          </cell>
          <cell r="G2752">
            <v>9678.0329714047293</v>
          </cell>
          <cell r="H2752">
            <v>9678.0329714047293</v>
          </cell>
          <cell r="I2752">
            <v>11.608880937499999</v>
          </cell>
          <cell r="J2752">
            <v>498135</v>
          </cell>
          <cell r="K2752">
            <v>4987042</v>
          </cell>
          <cell r="L2752">
            <v>515295</v>
          </cell>
          <cell r="M2752">
            <v>8.5491764530503514E-2</v>
          </cell>
          <cell r="N2752">
            <v>8.5491764530503514E-2</v>
          </cell>
          <cell r="O2752">
            <v>14094.598591463771</v>
          </cell>
          <cell r="P2752">
            <v>38427.581114848734</v>
          </cell>
          <cell r="Q2752">
            <v>61395.739043940099</v>
          </cell>
          <cell r="R2752">
            <v>79890.829051283596</v>
          </cell>
          <cell r="S2752">
            <v>180514.91294135223</v>
          </cell>
          <cell r="T2752">
            <v>1120.8077807199186</v>
          </cell>
          <cell r="U2752">
            <v>1267.6620868857681</v>
          </cell>
          <cell r="V2752">
            <v>1339.1686705564175</v>
          </cell>
          <cell r="W2752">
            <v>1387.823973452676</v>
          </cell>
          <cell r="X2752">
            <v>1541.9490667244313</v>
          </cell>
          <cell r="Y2752">
            <v>561.63146862745066</v>
          </cell>
          <cell r="Z2752">
            <v>670.87058629309092</v>
          </cell>
          <cell r="AA2752">
            <v>725.20814730678387</v>
          </cell>
          <cell r="AB2752">
            <v>767.81771012168269</v>
          </cell>
          <cell r="AC2752">
            <v>860.18169503913714</v>
          </cell>
          <cell r="AD2752">
            <v>85.363692558025491</v>
          </cell>
          <cell r="AE2752">
            <v>151.2468773438234</v>
          </cell>
          <cell r="AF2752">
            <v>171.42938681086616</v>
          </cell>
          <cell r="AG2752">
            <v>177.74194640537448</v>
          </cell>
          <cell r="AH2752">
            <v>186.93915181844861</v>
          </cell>
        </row>
        <row r="2753">
          <cell r="B2753">
            <v>57067</v>
          </cell>
          <cell r="C2753" t="str">
            <v>NJ</v>
          </cell>
          <cell r="D2753" t="str">
            <v>Retail Power Marketer</v>
          </cell>
          <cell r="E2753">
            <v>9.7511912824343443E-3</v>
          </cell>
          <cell r="F2753">
            <v>1</v>
          </cell>
          <cell r="G2753">
            <v>12504.626294302949</v>
          </cell>
          <cell r="H2753">
            <v>12504.626294302949</v>
          </cell>
          <cell r="I2753">
            <v>11.608880937499999</v>
          </cell>
          <cell r="J2753">
            <v>85611.4</v>
          </cell>
          <cell r="K2753">
            <v>885215</v>
          </cell>
          <cell r="L2753">
            <v>70791</v>
          </cell>
          <cell r="M2753">
            <v>8.5572147460945935E-2</v>
          </cell>
          <cell r="N2753">
            <v>8.5572147460945935E-2</v>
          </cell>
          <cell r="O2753">
            <v>14094.598591463771</v>
          </cell>
          <cell r="P2753">
            <v>38427.581114848734</v>
          </cell>
          <cell r="Q2753">
            <v>61395.739043940099</v>
          </cell>
          <cell r="R2753">
            <v>79890.829051283596</v>
          </cell>
          <cell r="S2753">
            <v>180514.91294135223</v>
          </cell>
          <cell r="T2753">
            <v>1120.8077807199186</v>
          </cell>
          <cell r="U2753">
            <v>1267.6620868857681</v>
          </cell>
          <cell r="V2753">
            <v>1339.1686705564175</v>
          </cell>
          <cell r="W2753">
            <v>1387.823973452676</v>
          </cell>
          <cell r="X2753">
            <v>1541.9490667244313</v>
          </cell>
          <cell r="Y2753">
            <v>561.63146862745066</v>
          </cell>
          <cell r="Z2753">
            <v>670.87058629309092</v>
          </cell>
          <cell r="AA2753">
            <v>725.20814730678387</v>
          </cell>
          <cell r="AB2753">
            <v>767.81771012168269</v>
          </cell>
          <cell r="AC2753">
            <v>860.18169503913714</v>
          </cell>
          <cell r="AD2753">
            <v>85.363692558025491</v>
          </cell>
          <cell r="AE2753">
            <v>151.2468773438234</v>
          </cell>
          <cell r="AF2753">
            <v>171.42938681086616</v>
          </cell>
          <cell r="AG2753">
            <v>177.74194640537448</v>
          </cell>
          <cell r="AH2753">
            <v>186.93915181844861</v>
          </cell>
        </row>
        <row r="2754">
          <cell r="B2754">
            <v>57307</v>
          </cell>
          <cell r="C2754" t="str">
            <v>NJ</v>
          </cell>
          <cell r="D2754" t="str">
            <v>Retail Power Marketer</v>
          </cell>
          <cell r="E2754">
            <v>9.7511912824343443E-3</v>
          </cell>
          <cell r="F2754">
            <v>1</v>
          </cell>
          <cell r="G2754">
            <v>8530.1397786837515</v>
          </cell>
          <cell r="H2754">
            <v>8530.1397786837515</v>
          </cell>
          <cell r="I2754">
            <v>11.608880937499999</v>
          </cell>
          <cell r="J2754">
            <v>7663.7999999999993</v>
          </cell>
          <cell r="K2754">
            <v>58585</v>
          </cell>
          <cell r="L2754">
            <v>6868</v>
          </cell>
          <cell r="M2754">
            <v>0.11448395440223606</v>
          </cell>
          <cell r="N2754">
            <v>0.11448395440223606</v>
          </cell>
          <cell r="O2754">
            <v>14094.598591463771</v>
          </cell>
          <cell r="P2754">
            <v>38427.581114848734</v>
          </cell>
          <cell r="Q2754">
            <v>61395.739043940099</v>
          </cell>
          <cell r="R2754">
            <v>79890.829051283596</v>
          </cell>
          <cell r="S2754">
            <v>180514.91294135223</v>
          </cell>
          <cell r="T2754">
            <v>1120.8077807199186</v>
          </cell>
          <cell r="U2754">
            <v>1267.6620868857681</v>
          </cell>
          <cell r="V2754">
            <v>1339.1686705564175</v>
          </cell>
          <cell r="W2754">
            <v>1387.823973452676</v>
          </cell>
          <cell r="X2754">
            <v>1541.9490667244313</v>
          </cell>
          <cell r="Y2754">
            <v>561.63146862745066</v>
          </cell>
          <cell r="Z2754">
            <v>670.87058629309092</v>
          </cell>
          <cell r="AA2754">
            <v>725.20814730678387</v>
          </cell>
          <cell r="AB2754">
            <v>767.81771012168269</v>
          </cell>
          <cell r="AC2754">
            <v>860.18169503913714</v>
          </cell>
          <cell r="AD2754">
            <v>85.363692558025491</v>
          </cell>
          <cell r="AE2754">
            <v>151.2468773438234</v>
          </cell>
          <cell r="AF2754">
            <v>171.42938681086616</v>
          </cell>
          <cell r="AG2754">
            <v>177.74194640537448</v>
          </cell>
          <cell r="AH2754">
            <v>186.93915181844861</v>
          </cell>
        </row>
        <row r="2755">
          <cell r="B2755">
            <v>57428</v>
          </cell>
          <cell r="C2755" t="str">
            <v>NJ</v>
          </cell>
          <cell r="D2755" t="str">
            <v>Retail Power Marketer</v>
          </cell>
          <cell r="E2755">
            <v>9.7511912824343443E-3</v>
          </cell>
          <cell r="F2755">
            <v>0</v>
          </cell>
          <cell r="G2755">
            <v>0</v>
          </cell>
          <cell r="H2755">
            <v>7138.3108359326943</v>
          </cell>
          <cell r="I2755">
            <v>11.608880937499999</v>
          </cell>
          <cell r="J2755">
            <v>0</v>
          </cell>
          <cell r="K2755">
            <v>0</v>
          </cell>
          <cell r="L2755">
            <v>0</v>
          </cell>
          <cell r="M2755">
            <v>0</v>
          </cell>
          <cell r="N2755">
            <v>5.9349377602570558E-2</v>
          </cell>
          <cell r="O2755">
            <v>14094.598591463771</v>
          </cell>
          <cell r="P2755">
            <v>38427.581114848734</v>
          </cell>
          <cell r="Q2755">
            <v>61395.739043940099</v>
          </cell>
          <cell r="R2755">
            <v>79890.829051283596</v>
          </cell>
          <cell r="S2755">
            <v>180514.91294135223</v>
          </cell>
          <cell r="T2755">
            <v>1120.8077807199186</v>
          </cell>
          <cell r="U2755">
            <v>1267.6620868857681</v>
          </cell>
          <cell r="V2755">
            <v>1339.1686705564175</v>
          </cell>
          <cell r="W2755">
            <v>1387.823973452676</v>
          </cell>
          <cell r="X2755">
            <v>1541.9490667244313</v>
          </cell>
          <cell r="Y2755">
            <v>561.63146862745066</v>
          </cell>
          <cell r="Z2755">
            <v>670.87058629309092</v>
          </cell>
          <cell r="AA2755">
            <v>725.20814730678387</v>
          </cell>
          <cell r="AB2755">
            <v>767.81771012168269</v>
          </cell>
          <cell r="AC2755">
            <v>860.18169503913714</v>
          </cell>
          <cell r="AD2755">
            <v>85.363692558025491</v>
          </cell>
          <cell r="AE2755">
            <v>151.2468773438234</v>
          </cell>
          <cell r="AF2755">
            <v>171.42938681086616</v>
          </cell>
          <cell r="AG2755">
            <v>177.74194640537448</v>
          </cell>
          <cell r="AH2755">
            <v>186.93915181844861</v>
          </cell>
        </row>
        <row r="2756">
          <cell r="B2756">
            <v>57491</v>
          </cell>
          <cell r="C2756" t="str">
            <v>NJ</v>
          </cell>
          <cell r="D2756" t="str">
            <v>Retail Power Marketer</v>
          </cell>
          <cell r="E2756">
            <v>9.7511912824343443E-3</v>
          </cell>
          <cell r="F2756">
            <v>1</v>
          </cell>
          <cell r="G2756">
            <v>7274.737802097583</v>
          </cell>
          <cell r="H2756">
            <v>7274.737802097583</v>
          </cell>
          <cell r="I2756">
            <v>11.608880937499999</v>
          </cell>
          <cell r="J2756">
            <v>4848</v>
          </cell>
          <cell r="K2756">
            <v>31907</v>
          </cell>
          <cell r="L2756">
            <v>4386</v>
          </cell>
          <cell r="M2756">
            <v>0.13279222046878428</v>
          </cell>
          <cell r="N2756">
            <v>0.13279222046878428</v>
          </cell>
          <cell r="O2756">
            <v>14094.598591463771</v>
          </cell>
          <cell r="P2756">
            <v>38427.581114848734</v>
          </cell>
          <cell r="Q2756">
            <v>61395.739043940099</v>
          </cell>
          <cell r="R2756">
            <v>79890.829051283596</v>
          </cell>
          <cell r="S2756">
            <v>180514.91294135223</v>
          </cell>
          <cell r="T2756">
            <v>1120.8077807199186</v>
          </cell>
          <cell r="U2756">
            <v>1267.6620868857681</v>
          </cell>
          <cell r="V2756">
            <v>1339.1686705564175</v>
          </cell>
          <cell r="W2756">
            <v>1387.823973452676</v>
          </cell>
          <cell r="X2756">
            <v>1541.9490667244313</v>
          </cell>
          <cell r="Y2756">
            <v>561.63146862745066</v>
          </cell>
          <cell r="Z2756">
            <v>670.87058629309092</v>
          </cell>
          <cell r="AA2756">
            <v>725.20814730678387</v>
          </cell>
          <cell r="AB2756">
            <v>767.81771012168269</v>
          </cell>
          <cell r="AC2756">
            <v>860.18169503913714</v>
          </cell>
          <cell r="AD2756">
            <v>85.363692558025491</v>
          </cell>
          <cell r="AE2756">
            <v>151.2468773438234</v>
          </cell>
          <cell r="AF2756">
            <v>171.42938681086616</v>
          </cell>
          <cell r="AG2756">
            <v>177.74194640537448</v>
          </cell>
          <cell r="AH2756">
            <v>186.93915181844861</v>
          </cell>
        </row>
        <row r="2757">
          <cell r="B2757">
            <v>58162</v>
          </cell>
          <cell r="C2757" t="str">
            <v>NJ</v>
          </cell>
          <cell r="D2757" t="str">
            <v>Retail Power Marketer</v>
          </cell>
          <cell r="E2757">
            <v>9.7511912824343443E-3</v>
          </cell>
          <cell r="F2757">
            <v>1</v>
          </cell>
          <cell r="G2757">
            <v>9314.6219828446046</v>
          </cell>
          <cell r="H2757">
            <v>9314.6219828446046</v>
          </cell>
          <cell r="I2757">
            <v>11.608880937499999</v>
          </cell>
          <cell r="J2757">
            <v>32560.799999999996</v>
          </cell>
          <cell r="K2757">
            <v>233471</v>
          </cell>
          <cell r="L2757">
            <v>25065</v>
          </cell>
          <cell r="M2757">
            <v>0.12450831491542309</v>
          </cell>
          <cell r="N2757">
            <v>0.12450831491542309</v>
          </cell>
          <cell r="O2757">
            <v>14094.598591463771</v>
          </cell>
          <cell r="P2757">
            <v>38427.581114848734</v>
          </cell>
          <cell r="Q2757">
            <v>61395.739043940099</v>
          </cell>
          <cell r="R2757">
            <v>79890.829051283596</v>
          </cell>
          <cell r="S2757">
            <v>180514.91294135223</v>
          </cell>
          <cell r="T2757">
            <v>1120.8077807199186</v>
          </cell>
          <cell r="U2757">
            <v>1267.6620868857681</v>
          </cell>
          <cell r="V2757">
            <v>1339.1686705564175</v>
          </cell>
          <cell r="W2757">
            <v>1387.823973452676</v>
          </cell>
          <cell r="X2757">
            <v>1541.9490667244313</v>
          </cell>
          <cell r="Y2757">
            <v>561.63146862745066</v>
          </cell>
          <cell r="Z2757">
            <v>670.87058629309092</v>
          </cell>
          <cell r="AA2757">
            <v>725.20814730678387</v>
          </cell>
          <cell r="AB2757">
            <v>767.81771012168269</v>
          </cell>
          <cell r="AC2757">
            <v>860.18169503913714</v>
          </cell>
          <cell r="AD2757">
            <v>85.363692558025491</v>
          </cell>
          <cell r="AE2757">
            <v>151.2468773438234</v>
          </cell>
          <cell r="AF2757">
            <v>171.42938681086616</v>
          </cell>
          <cell r="AG2757">
            <v>177.74194640537448</v>
          </cell>
          <cell r="AH2757">
            <v>186.93915181844861</v>
          </cell>
        </row>
        <row r="2758">
          <cell r="B2758">
            <v>58663</v>
          </cell>
          <cell r="C2758" t="str">
            <v>NJ</v>
          </cell>
          <cell r="D2758" t="str">
            <v>Retail Power Marketer</v>
          </cell>
          <cell r="E2758">
            <v>9.7511912824343443E-3</v>
          </cell>
          <cell r="F2758">
            <v>1</v>
          </cell>
          <cell r="G2758">
            <v>7791.1306702775901</v>
          </cell>
          <cell r="H2758">
            <v>7791.1306702775901</v>
          </cell>
          <cell r="I2758">
            <v>11.608880937499999</v>
          </cell>
          <cell r="J2758">
            <v>10643</v>
          </cell>
          <cell r="K2758">
            <v>69045</v>
          </cell>
          <cell r="L2758">
            <v>8862</v>
          </cell>
          <cell r="M2758">
            <v>0.13626569868321387</v>
          </cell>
          <cell r="N2758">
            <v>0.13626569868321387</v>
          </cell>
          <cell r="O2758">
            <v>14094.598591463771</v>
          </cell>
          <cell r="P2758">
            <v>38427.581114848734</v>
          </cell>
          <cell r="Q2758">
            <v>61395.739043940099</v>
          </cell>
          <cell r="R2758">
            <v>79890.829051283596</v>
          </cell>
          <cell r="S2758">
            <v>180514.91294135223</v>
          </cell>
          <cell r="T2758">
            <v>1120.8077807199186</v>
          </cell>
          <cell r="U2758">
            <v>1267.6620868857681</v>
          </cell>
          <cell r="V2758">
            <v>1339.1686705564175</v>
          </cell>
          <cell r="W2758">
            <v>1387.823973452676</v>
          </cell>
          <cell r="X2758">
            <v>1541.9490667244313</v>
          </cell>
          <cell r="Y2758">
            <v>561.63146862745066</v>
          </cell>
          <cell r="Z2758">
            <v>670.87058629309092</v>
          </cell>
          <cell r="AA2758">
            <v>725.20814730678387</v>
          </cell>
          <cell r="AB2758">
            <v>767.81771012168269</v>
          </cell>
          <cell r="AC2758">
            <v>860.18169503913714</v>
          </cell>
          <cell r="AD2758">
            <v>85.363692558025491</v>
          </cell>
          <cell r="AE2758">
            <v>151.2468773438234</v>
          </cell>
          <cell r="AF2758">
            <v>171.42938681086616</v>
          </cell>
          <cell r="AG2758">
            <v>177.74194640537448</v>
          </cell>
          <cell r="AH2758">
            <v>186.93915181844861</v>
          </cell>
        </row>
        <row r="2759">
          <cell r="B2759">
            <v>58667</v>
          </cell>
          <cell r="C2759" t="str">
            <v>NJ</v>
          </cell>
          <cell r="D2759" t="str">
            <v>Retail Power Marketer</v>
          </cell>
          <cell r="E2759">
            <v>9.7511912824343443E-3</v>
          </cell>
          <cell r="F2759">
            <v>1</v>
          </cell>
          <cell r="G2759">
            <v>9782.9033918663845</v>
          </cell>
          <cell r="H2759">
            <v>9782.9033918663845</v>
          </cell>
          <cell r="I2759">
            <v>11.608880937499999</v>
          </cell>
          <cell r="J2759">
            <v>121939.5</v>
          </cell>
          <cell r="K2759">
            <v>1026207</v>
          </cell>
          <cell r="L2759">
            <v>104898</v>
          </cell>
          <cell r="M2759">
            <v>0.10458564333415919</v>
          </cell>
          <cell r="N2759">
            <v>0.10458564333415919</v>
          </cell>
          <cell r="O2759">
            <v>14094.598591463771</v>
          </cell>
          <cell r="P2759">
            <v>38427.581114848734</v>
          </cell>
          <cell r="Q2759">
            <v>61395.739043940099</v>
          </cell>
          <cell r="R2759">
            <v>79890.829051283596</v>
          </cell>
          <cell r="S2759">
            <v>180514.91294135223</v>
          </cell>
          <cell r="T2759">
            <v>1120.8077807199186</v>
          </cell>
          <cell r="U2759">
            <v>1267.6620868857681</v>
          </cell>
          <cell r="V2759">
            <v>1339.1686705564175</v>
          </cell>
          <cell r="W2759">
            <v>1387.823973452676</v>
          </cell>
          <cell r="X2759">
            <v>1541.9490667244313</v>
          </cell>
          <cell r="Y2759">
            <v>561.63146862745066</v>
          </cell>
          <cell r="Z2759">
            <v>670.87058629309092</v>
          </cell>
          <cell r="AA2759">
            <v>725.20814730678387</v>
          </cell>
          <cell r="AB2759">
            <v>767.81771012168269</v>
          </cell>
          <cell r="AC2759">
            <v>860.18169503913714</v>
          </cell>
          <cell r="AD2759">
            <v>85.363692558025491</v>
          </cell>
          <cell r="AE2759">
            <v>151.2468773438234</v>
          </cell>
          <cell r="AF2759">
            <v>171.42938681086616</v>
          </cell>
          <cell r="AG2759">
            <v>177.74194640537448</v>
          </cell>
          <cell r="AH2759">
            <v>186.93915181844861</v>
          </cell>
        </row>
        <row r="2760">
          <cell r="B2760">
            <v>58683</v>
          </cell>
          <cell r="C2760" t="str">
            <v>NJ</v>
          </cell>
          <cell r="D2760" t="str">
            <v>Retail Power Marketer</v>
          </cell>
          <cell r="E2760">
            <v>9.7511912824343443E-3</v>
          </cell>
          <cell r="F2760">
            <v>1</v>
          </cell>
          <cell r="G2760">
            <v>8533.636363636364</v>
          </cell>
          <cell r="H2760">
            <v>8533.636363636364</v>
          </cell>
          <cell r="I2760">
            <v>11.608880937499999</v>
          </cell>
          <cell r="J2760">
            <v>3243.5999999999995</v>
          </cell>
          <cell r="K2760">
            <v>28161</v>
          </cell>
          <cell r="L2760">
            <v>3300</v>
          </cell>
          <cell r="M2760">
            <v>9.8856159755512929E-2</v>
          </cell>
          <cell r="N2760">
            <v>9.8856159755512929E-2</v>
          </cell>
          <cell r="O2760">
            <v>14094.598591463771</v>
          </cell>
          <cell r="P2760">
            <v>38427.581114848734</v>
          </cell>
          <cell r="Q2760">
            <v>61395.739043940099</v>
          </cell>
          <cell r="R2760">
            <v>79890.829051283596</v>
          </cell>
          <cell r="S2760">
            <v>180514.91294135223</v>
          </cell>
          <cell r="T2760">
            <v>1120.8077807199186</v>
          </cell>
          <cell r="U2760">
            <v>1267.6620868857681</v>
          </cell>
          <cell r="V2760">
            <v>1339.1686705564175</v>
          </cell>
          <cell r="W2760">
            <v>1387.823973452676</v>
          </cell>
          <cell r="X2760">
            <v>1541.9490667244313</v>
          </cell>
          <cell r="Y2760">
            <v>561.63146862745066</v>
          </cell>
          <cell r="Z2760">
            <v>670.87058629309092</v>
          </cell>
          <cell r="AA2760">
            <v>725.20814730678387</v>
          </cell>
          <cell r="AB2760">
            <v>767.81771012168269</v>
          </cell>
          <cell r="AC2760">
            <v>860.18169503913714</v>
          </cell>
          <cell r="AD2760">
            <v>85.363692558025491</v>
          </cell>
          <cell r="AE2760">
            <v>151.2468773438234</v>
          </cell>
          <cell r="AF2760">
            <v>171.42938681086616</v>
          </cell>
          <cell r="AG2760">
            <v>177.74194640537448</v>
          </cell>
          <cell r="AH2760">
            <v>186.93915181844861</v>
          </cell>
        </row>
        <row r="2761">
          <cell r="B2761">
            <v>58951</v>
          </cell>
          <cell r="C2761" t="str">
            <v>NJ</v>
          </cell>
          <cell r="D2761" t="str">
            <v>Retail Power Marketer</v>
          </cell>
          <cell r="E2761">
            <v>9.7511912824343443E-3</v>
          </cell>
          <cell r="F2761">
            <v>1</v>
          </cell>
          <cell r="G2761">
            <v>6874.1810008565053</v>
          </cell>
          <cell r="H2761">
            <v>6874.1810008565053</v>
          </cell>
          <cell r="I2761">
            <v>11.608880937499999</v>
          </cell>
          <cell r="J2761">
            <v>154335.6</v>
          </cell>
          <cell r="K2761">
            <v>1260058</v>
          </cell>
          <cell r="L2761">
            <v>183303</v>
          </cell>
          <cell r="M2761">
            <v>0.10221774519122236</v>
          </cell>
          <cell r="N2761">
            <v>0.10221774519122236</v>
          </cell>
          <cell r="O2761">
            <v>14094.598591463771</v>
          </cell>
          <cell r="P2761">
            <v>38427.581114848734</v>
          </cell>
          <cell r="Q2761">
            <v>61395.739043940099</v>
          </cell>
          <cell r="R2761">
            <v>79890.829051283596</v>
          </cell>
          <cell r="S2761">
            <v>180514.91294135223</v>
          </cell>
          <cell r="T2761">
            <v>1120.8077807199186</v>
          </cell>
          <cell r="U2761">
            <v>1267.6620868857681</v>
          </cell>
          <cell r="V2761">
            <v>1339.1686705564175</v>
          </cell>
          <cell r="W2761">
            <v>1387.823973452676</v>
          </cell>
          <cell r="X2761">
            <v>1541.9490667244313</v>
          </cell>
          <cell r="Y2761">
            <v>561.63146862745066</v>
          </cell>
          <cell r="Z2761">
            <v>670.87058629309092</v>
          </cell>
          <cell r="AA2761">
            <v>725.20814730678387</v>
          </cell>
          <cell r="AB2761">
            <v>767.81771012168269</v>
          </cell>
          <cell r="AC2761">
            <v>860.18169503913714</v>
          </cell>
          <cell r="AD2761">
            <v>85.363692558025491</v>
          </cell>
          <cell r="AE2761">
            <v>151.2468773438234</v>
          </cell>
          <cell r="AF2761">
            <v>171.42938681086616</v>
          </cell>
          <cell r="AG2761">
            <v>177.74194640537448</v>
          </cell>
          <cell r="AH2761">
            <v>186.93915181844861</v>
          </cell>
        </row>
        <row r="2762">
          <cell r="B2762">
            <v>58952</v>
          </cell>
          <cell r="C2762" t="str">
            <v>NJ</v>
          </cell>
          <cell r="D2762" t="str">
            <v>Retail Power Marketer</v>
          </cell>
          <cell r="E2762">
            <v>9.7511912824343443E-3</v>
          </cell>
          <cell r="F2762">
            <v>1</v>
          </cell>
          <cell r="G2762">
            <v>9051.7535708883461</v>
          </cell>
          <cell r="H2762">
            <v>9051.7535708883461</v>
          </cell>
          <cell r="I2762">
            <v>11.608880937499999</v>
          </cell>
          <cell r="J2762">
            <v>48044</v>
          </cell>
          <cell r="K2762">
            <v>418888</v>
          </cell>
          <cell r="L2762">
            <v>46277</v>
          </cell>
          <cell r="M2762">
            <v>9.9304133329825045E-2</v>
          </cell>
          <cell r="N2762">
            <v>9.9304133329825045E-2</v>
          </cell>
          <cell r="O2762">
            <v>14094.598591463771</v>
          </cell>
          <cell r="P2762">
            <v>38427.581114848734</v>
          </cell>
          <cell r="Q2762">
            <v>61395.739043940099</v>
          </cell>
          <cell r="R2762">
            <v>79890.829051283596</v>
          </cell>
          <cell r="S2762">
            <v>180514.91294135223</v>
          </cell>
          <cell r="T2762">
            <v>1120.8077807199186</v>
          </cell>
          <cell r="U2762">
            <v>1267.6620868857681</v>
          </cell>
          <cell r="V2762">
            <v>1339.1686705564175</v>
          </cell>
          <cell r="W2762">
            <v>1387.823973452676</v>
          </cell>
          <cell r="X2762">
            <v>1541.9490667244313</v>
          </cell>
          <cell r="Y2762">
            <v>561.63146862745066</v>
          </cell>
          <cell r="Z2762">
            <v>670.87058629309092</v>
          </cell>
          <cell r="AA2762">
            <v>725.20814730678387</v>
          </cell>
          <cell r="AB2762">
            <v>767.81771012168269</v>
          </cell>
          <cell r="AC2762">
            <v>860.18169503913714</v>
          </cell>
          <cell r="AD2762">
            <v>85.363692558025491</v>
          </cell>
          <cell r="AE2762">
            <v>151.2468773438234</v>
          </cell>
          <cell r="AF2762">
            <v>171.42938681086616</v>
          </cell>
          <cell r="AG2762">
            <v>177.74194640537448</v>
          </cell>
          <cell r="AH2762">
            <v>186.93915181844861</v>
          </cell>
        </row>
        <row r="2763">
          <cell r="B2763">
            <v>58953</v>
          </cell>
          <cell r="C2763" t="str">
            <v>NJ</v>
          </cell>
          <cell r="D2763" t="str">
            <v>Retail Power Marketer</v>
          </cell>
          <cell r="E2763">
            <v>9.7511912824343443E-3</v>
          </cell>
          <cell r="F2763">
            <v>1</v>
          </cell>
          <cell r="G2763">
            <v>8619.8228977827366</v>
          </cell>
          <cell r="H2763">
            <v>8619.8228977827366</v>
          </cell>
          <cell r="I2763">
            <v>11.608880937499999</v>
          </cell>
          <cell r="J2763">
            <v>47201.000000000007</v>
          </cell>
          <cell r="K2763">
            <v>494502</v>
          </cell>
          <cell r="L2763">
            <v>57368</v>
          </cell>
          <cell r="M2763">
            <v>7.9290398462554271E-2</v>
          </cell>
          <cell r="N2763">
            <v>7.9290398462554271E-2</v>
          </cell>
          <cell r="O2763">
            <v>14094.598591463771</v>
          </cell>
          <cell r="P2763">
            <v>38427.581114848734</v>
          </cell>
          <cell r="Q2763">
            <v>61395.739043940099</v>
          </cell>
          <cell r="R2763">
            <v>79890.829051283596</v>
          </cell>
          <cell r="S2763">
            <v>180514.91294135223</v>
          </cell>
          <cell r="T2763">
            <v>1120.8077807199186</v>
          </cell>
          <cell r="U2763">
            <v>1267.6620868857681</v>
          </cell>
          <cell r="V2763">
            <v>1339.1686705564175</v>
          </cell>
          <cell r="W2763">
            <v>1387.823973452676</v>
          </cell>
          <cell r="X2763">
            <v>1541.9490667244313</v>
          </cell>
          <cell r="Y2763">
            <v>561.63146862745066</v>
          </cell>
          <cell r="Z2763">
            <v>670.87058629309092</v>
          </cell>
          <cell r="AA2763">
            <v>725.20814730678387</v>
          </cell>
          <cell r="AB2763">
            <v>767.81771012168269</v>
          </cell>
          <cell r="AC2763">
            <v>860.18169503913714</v>
          </cell>
          <cell r="AD2763">
            <v>85.363692558025491</v>
          </cell>
          <cell r="AE2763">
            <v>151.2468773438234</v>
          </cell>
          <cell r="AF2763">
            <v>171.42938681086616</v>
          </cell>
          <cell r="AG2763">
            <v>177.74194640537448</v>
          </cell>
          <cell r="AH2763">
            <v>186.93915181844861</v>
          </cell>
        </row>
        <row r="2764">
          <cell r="B2764">
            <v>58956</v>
          </cell>
          <cell r="C2764" t="str">
            <v>NJ</v>
          </cell>
          <cell r="D2764" t="str">
            <v>Retail Power Marketer</v>
          </cell>
          <cell r="E2764">
            <v>9.7511912824343443E-3</v>
          </cell>
          <cell r="F2764">
            <v>1</v>
          </cell>
          <cell r="G2764">
            <v>7590.0026946914577</v>
          </cell>
          <cell r="H2764">
            <v>7590.0026946914577</v>
          </cell>
          <cell r="I2764">
            <v>11.608880937499999</v>
          </cell>
          <cell r="J2764">
            <v>86064.9</v>
          </cell>
          <cell r="K2764">
            <v>901328</v>
          </cell>
          <cell r="L2764">
            <v>118752</v>
          </cell>
          <cell r="M2764">
            <v>7.713281519149523E-2</v>
          </cell>
          <cell r="N2764">
            <v>7.713281519149523E-2</v>
          </cell>
          <cell r="O2764">
            <v>14094.598591463771</v>
          </cell>
          <cell r="P2764">
            <v>38427.581114848734</v>
          </cell>
          <cell r="Q2764">
            <v>61395.739043940099</v>
          </cell>
          <cell r="R2764">
            <v>79890.829051283596</v>
          </cell>
          <cell r="S2764">
            <v>180514.91294135223</v>
          </cell>
          <cell r="T2764">
            <v>1120.8077807199186</v>
          </cell>
          <cell r="U2764">
            <v>1267.6620868857681</v>
          </cell>
          <cell r="V2764">
            <v>1339.1686705564175</v>
          </cell>
          <cell r="W2764">
            <v>1387.823973452676</v>
          </cell>
          <cell r="X2764">
            <v>1541.9490667244313</v>
          </cell>
          <cell r="Y2764">
            <v>561.63146862745066</v>
          </cell>
          <cell r="Z2764">
            <v>670.87058629309092</v>
          </cell>
          <cell r="AA2764">
            <v>725.20814730678387</v>
          </cell>
          <cell r="AB2764">
            <v>767.81771012168269</v>
          </cell>
          <cell r="AC2764">
            <v>860.18169503913714</v>
          </cell>
          <cell r="AD2764">
            <v>85.363692558025491</v>
          </cell>
          <cell r="AE2764">
            <v>151.2468773438234</v>
          </cell>
          <cell r="AF2764">
            <v>171.42938681086616</v>
          </cell>
          <cell r="AG2764">
            <v>177.74194640537448</v>
          </cell>
          <cell r="AH2764">
            <v>186.93915181844861</v>
          </cell>
        </row>
        <row r="2765">
          <cell r="B2765">
            <v>58964</v>
          </cell>
          <cell r="C2765" t="str">
            <v>NJ</v>
          </cell>
          <cell r="D2765" t="str">
            <v>Retail Power Marketer</v>
          </cell>
          <cell r="E2765">
            <v>9.7511912824343443E-3</v>
          </cell>
          <cell r="F2765">
            <v>1</v>
          </cell>
          <cell r="G2765">
            <v>5630.5285868392666</v>
          </cell>
          <cell r="H2765">
            <v>5630.5285868392666</v>
          </cell>
          <cell r="I2765">
            <v>11.608880937499999</v>
          </cell>
          <cell r="J2765">
            <v>14717</v>
          </cell>
          <cell r="K2765">
            <v>114829</v>
          </cell>
          <cell r="L2765">
            <v>20394</v>
          </cell>
          <cell r="M2765">
            <v>0.10342319262492489</v>
          </cell>
          <cell r="N2765">
            <v>0.10342319262492489</v>
          </cell>
          <cell r="O2765">
            <v>14094.598591463771</v>
          </cell>
          <cell r="P2765">
            <v>38427.581114848734</v>
          </cell>
          <cell r="Q2765">
            <v>61395.739043940099</v>
          </cell>
          <cell r="R2765">
            <v>79890.829051283596</v>
          </cell>
          <cell r="S2765">
            <v>180514.91294135223</v>
          </cell>
          <cell r="T2765">
            <v>1120.8077807199186</v>
          </cell>
          <cell r="U2765">
            <v>1267.6620868857681</v>
          </cell>
          <cell r="V2765">
            <v>1339.1686705564175</v>
          </cell>
          <cell r="W2765">
            <v>1387.823973452676</v>
          </cell>
          <cell r="X2765">
            <v>1541.9490667244313</v>
          </cell>
          <cell r="Y2765">
            <v>561.63146862745066</v>
          </cell>
          <cell r="Z2765">
            <v>670.87058629309092</v>
          </cell>
          <cell r="AA2765">
            <v>725.20814730678387</v>
          </cell>
          <cell r="AB2765">
            <v>767.81771012168269</v>
          </cell>
          <cell r="AC2765">
            <v>860.18169503913714</v>
          </cell>
          <cell r="AD2765">
            <v>85.363692558025491</v>
          </cell>
          <cell r="AE2765">
            <v>151.2468773438234</v>
          </cell>
          <cell r="AF2765">
            <v>171.42938681086616</v>
          </cell>
          <cell r="AG2765">
            <v>177.74194640537448</v>
          </cell>
          <cell r="AH2765">
            <v>186.93915181844861</v>
          </cell>
        </row>
        <row r="2766">
          <cell r="B2766">
            <v>58965</v>
          </cell>
          <cell r="C2766" t="str">
            <v>NJ</v>
          </cell>
          <cell r="D2766" t="str">
            <v>Retail Power Marketer</v>
          </cell>
          <cell r="E2766">
            <v>9.7511912824343443E-3</v>
          </cell>
          <cell r="F2766">
            <v>1</v>
          </cell>
          <cell r="G2766">
            <v>3205.8823529411766</v>
          </cell>
          <cell r="H2766">
            <v>3205.8823529411766</v>
          </cell>
          <cell r="I2766">
            <v>11.608880937499999</v>
          </cell>
          <cell r="J2766">
            <v>6.8999999999999995</v>
          </cell>
          <cell r="K2766">
            <v>109</v>
          </cell>
          <cell r="L2766">
            <v>34</v>
          </cell>
          <cell r="M2766">
            <v>1.9849326399082559E-2</v>
          </cell>
          <cell r="N2766">
            <v>1.9849326399082559E-2</v>
          </cell>
          <cell r="O2766">
            <v>14094.598591463771</v>
          </cell>
          <cell r="P2766">
            <v>38427.581114848734</v>
          </cell>
          <cell r="Q2766">
            <v>61395.739043940099</v>
          </cell>
          <cell r="R2766">
            <v>79890.829051283596</v>
          </cell>
          <cell r="S2766">
            <v>180514.91294135223</v>
          </cell>
          <cell r="T2766">
            <v>1120.8077807199186</v>
          </cell>
          <cell r="U2766">
            <v>1267.6620868857681</v>
          </cell>
          <cell r="V2766">
            <v>1339.1686705564175</v>
          </cell>
          <cell r="W2766">
            <v>1387.823973452676</v>
          </cell>
          <cell r="X2766">
            <v>1541.9490667244313</v>
          </cell>
          <cell r="Y2766">
            <v>561.63146862745066</v>
          </cell>
          <cell r="Z2766">
            <v>670.87058629309092</v>
          </cell>
          <cell r="AA2766">
            <v>725.20814730678387</v>
          </cell>
          <cell r="AB2766">
            <v>767.81771012168269</v>
          </cell>
          <cell r="AC2766">
            <v>860.18169503913714</v>
          </cell>
          <cell r="AD2766">
            <v>85.363692558025491</v>
          </cell>
          <cell r="AE2766">
            <v>151.2468773438234</v>
          </cell>
          <cell r="AF2766">
            <v>171.42938681086616</v>
          </cell>
          <cell r="AG2766">
            <v>177.74194640537448</v>
          </cell>
          <cell r="AH2766">
            <v>186.93915181844861</v>
          </cell>
        </row>
        <row r="2767">
          <cell r="B2767">
            <v>58966</v>
          </cell>
          <cell r="C2767" t="str">
            <v>NJ</v>
          </cell>
          <cell r="D2767" t="str">
            <v>Retail Power Marketer</v>
          </cell>
          <cell r="E2767">
            <v>9.7511912824343443E-3</v>
          </cell>
          <cell r="F2767">
            <v>1</v>
          </cell>
          <cell r="G2767">
            <v>26778.587584820307</v>
          </cell>
          <cell r="H2767">
            <v>26778.587584820307</v>
          </cell>
          <cell r="I2767">
            <v>11.608880937499999</v>
          </cell>
          <cell r="J2767">
            <v>8671.1999999999989</v>
          </cell>
          <cell r="K2767">
            <v>106552</v>
          </cell>
          <cell r="L2767">
            <v>3979</v>
          </cell>
          <cell r="M2767">
            <v>7.6177820716610181E-2</v>
          </cell>
          <cell r="N2767">
            <v>7.6177820716610181E-2</v>
          </cell>
          <cell r="O2767">
            <v>14094.598591463771</v>
          </cell>
          <cell r="P2767">
            <v>38427.581114848734</v>
          </cell>
          <cell r="Q2767">
            <v>61395.739043940099</v>
          </cell>
          <cell r="R2767">
            <v>79890.829051283596</v>
          </cell>
          <cell r="S2767">
            <v>180514.91294135223</v>
          </cell>
          <cell r="T2767">
            <v>1120.8077807199186</v>
          </cell>
          <cell r="U2767">
            <v>1267.6620868857681</v>
          </cell>
          <cell r="V2767">
            <v>1339.1686705564175</v>
          </cell>
          <cell r="W2767">
            <v>1387.823973452676</v>
          </cell>
          <cell r="X2767">
            <v>1541.9490667244313</v>
          </cell>
          <cell r="Y2767">
            <v>561.63146862745066</v>
          </cell>
          <cell r="Z2767">
            <v>670.87058629309092</v>
          </cell>
          <cell r="AA2767">
            <v>725.20814730678387</v>
          </cell>
          <cell r="AB2767">
            <v>767.81771012168269</v>
          </cell>
          <cell r="AC2767">
            <v>860.18169503913714</v>
          </cell>
          <cell r="AD2767">
            <v>85.363692558025491</v>
          </cell>
          <cell r="AE2767">
            <v>151.2468773438234</v>
          </cell>
          <cell r="AF2767">
            <v>171.42938681086616</v>
          </cell>
          <cell r="AG2767">
            <v>177.74194640537448</v>
          </cell>
          <cell r="AH2767">
            <v>186.93915181844861</v>
          </cell>
        </row>
        <row r="2768">
          <cell r="B2768">
            <v>58973</v>
          </cell>
          <cell r="C2768" t="str">
            <v>NJ</v>
          </cell>
          <cell r="D2768" t="str">
            <v>Retail Power Marketer</v>
          </cell>
          <cell r="E2768">
            <v>9.7511912824343443E-3</v>
          </cell>
          <cell r="F2768">
            <v>1</v>
          </cell>
          <cell r="G2768">
            <v>12257.91324736225</v>
          </cell>
          <cell r="H2768">
            <v>12257.91324736225</v>
          </cell>
          <cell r="I2768">
            <v>11.608880937499999</v>
          </cell>
          <cell r="J2768">
            <v>12394.8</v>
          </cell>
          <cell r="K2768">
            <v>177752</v>
          </cell>
          <cell r="L2768">
            <v>14501</v>
          </cell>
          <cell r="M2768">
            <v>5.8366237287365265E-2</v>
          </cell>
          <cell r="N2768">
            <v>5.8366237287365265E-2</v>
          </cell>
          <cell r="O2768">
            <v>14094.598591463771</v>
          </cell>
          <cell r="P2768">
            <v>38427.581114848734</v>
          </cell>
          <cell r="Q2768">
            <v>61395.739043940099</v>
          </cell>
          <cell r="R2768">
            <v>79890.829051283596</v>
          </cell>
          <cell r="S2768">
            <v>180514.91294135223</v>
          </cell>
          <cell r="T2768">
            <v>1120.8077807199186</v>
          </cell>
          <cell r="U2768">
            <v>1267.6620868857681</v>
          </cell>
          <cell r="V2768">
            <v>1339.1686705564175</v>
          </cell>
          <cell r="W2768">
            <v>1387.823973452676</v>
          </cell>
          <cell r="X2768">
            <v>1541.9490667244313</v>
          </cell>
          <cell r="Y2768">
            <v>561.63146862745066</v>
          </cell>
          <cell r="Z2768">
            <v>670.87058629309092</v>
          </cell>
          <cell r="AA2768">
            <v>725.20814730678387</v>
          </cell>
          <cell r="AB2768">
            <v>767.81771012168269</v>
          </cell>
          <cell r="AC2768">
            <v>860.18169503913714</v>
          </cell>
          <cell r="AD2768">
            <v>85.363692558025491</v>
          </cell>
          <cell r="AE2768">
            <v>151.2468773438234</v>
          </cell>
          <cell r="AF2768">
            <v>171.42938681086616</v>
          </cell>
          <cell r="AG2768">
            <v>177.74194640537448</v>
          </cell>
          <cell r="AH2768">
            <v>186.93915181844861</v>
          </cell>
        </row>
        <row r="2769">
          <cell r="B2769">
            <v>58974</v>
          </cell>
          <cell r="C2769" t="str">
            <v>NJ</v>
          </cell>
          <cell r="D2769" t="str">
            <v>Retail Power Marketer</v>
          </cell>
          <cell r="E2769">
            <v>9.7511912824343443E-3</v>
          </cell>
          <cell r="F2769">
            <v>1</v>
          </cell>
          <cell r="G2769">
            <v>9034.5905038555993</v>
          </cell>
          <cell r="H2769">
            <v>9034.5905038555993</v>
          </cell>
          <cell r="I2769">
            <v>11.608880937499999</v>
          </cell>
          <cell r="J2769">
            <v>99094.200000000012</v>
          </cell>
          <cell r="K2769">
            <v>945497</v>
          </cell>
          <cell r="L2769">
            <v>104653</v>
          </cell>
          <cell r="M2769">
            <v>8.9387221111197346E-2</v>
          </cell>
          <cell r="N2769">
            <v>8.9387221111197346E-2</v>
          </cell>
          <cell r="O2769">
            <v>14094.598591463771</v>
          </cell>
          <cell r="P2769">
            <v>38427.581114848734</v>
          </cell>
          <cell r="Q2769">
            <v>61395.739043940099</v>
          </cell>
          <cell r="R2769">
            <v>79890.829051283596</v>
          </cell>
          <cell r="S2769">
            <v>180514.91294135223</v>
          </cell>
          <cell r="T2769">
            <v>1120.8077807199186</v>
          </cell>
          <cell r="U2769">
            <v>1267.6620868857681</v>
          </cell>
          <cell r="V2769">
            <v>1339.1686705564175</v>
          </cell>
          <cell r="W2769">
            <v>1387.823973452676</v>
          </cell>
          <cell r="X2769">
            <v>1541.9490667244313</v>
          </cell>
          <cell r="Y2769">
            <v>561.63146862745066</v>
          </cell>
          <cell r="Z2769">
            <v>670.87058629309092</v>
          </cell>
          <cell r="AA2769">
            <v>725.20814730678387</v>
          </cell>
          <cell r="AB2769">
            <v>767.81771012168269</v>
          </cell>
          <cell r="AC2769">
            <v>860.18169503913714</v>
          </cell>
          <cell r="AD2769">
            <v>85.363692558025491</v>
          </cell>
          <cell r="AE2769">
            <v>151.2468773438234</v>
          </cell>
          <cell r="AF2769">
            <v>171.42938681086616</v>
          </cell>
          <cell r="AG2769">
            <v>177.74194640537448</v>
          </cell>
          <cell r="AH2769">
            <v>186.93915181844861</v>
          </cell>
        </row>
        <row r="2770">
          <cell r="B2770">
            <v>58978</v>
          </cell>
          <cell r="C2770" t="str">
            <v>NJ</v>
          </cell>
          <cell r="D2770" t="str">
            <v>Retail Power Marketer</v>
          </cell>
          <cell r="E2770">
            <v>9.7511912824343443E-3</v>
          </cell>
          <cell r="F2770">
            <v>1</v>
          </cell>
          <cell r="G2770">
            <v>6095.2380952380954</v>
          </cell>
          <cell r="H2770">
            <v>6095.2380952380954</v>
          </cell>
          <cell r="I2770">
            <v>11.608880937499999</v>
          </cell>
          <cell r="J2770">
            <v>620.1</v>
          </cell>
          <cell r="K2770">
            <v>3968</v>
          </cell>
          <cell r="L2770">
            <v>651</v>
          </cell>
          <cell r="M2770">
            <v>0.1334202172672001</v>
          </cell>
          <cell r="N2770">
            <v>0.1334202172672001</v>
          </cell>
          <cell r="O2770">
            <v>14094.598591463771</v>
          </cell>
          <cell r="P2770">
            <v>38427.581114848734</v>
          </cell>
          <cell r="Q2770">
            <v>61395.739043940099</v>
          </cell>
          <cell r="R2770">
            <v>79890.829051283596</v>
          </cell>
          <cell r="S2770">
            <v>180514.91294135223</v>
          </cell>
          <cell r="T2770">
            <v>1120.8077807199186</v>
          </cell>
          <cell r="U2770">
            <v>1267.6620868857681</v>
          </cell>
          <cell r="V2770">
            <v>1339.1686705564175</v>
          </cell>
          <cell r="W2770">
            <v>1387.823973452676</v>
          </cell>
          <cell r="X2770">
            <v>1541.9490667244313</v>
          </cell>
          <cell r="Y2770">
            <v>561.63146862745066</v>
          </cell>
          <cell r="Z2770">
            <v>670.87058629309092</v>
          </cell>
          <cell r="AA2770">
            <v>725.20814730678387</v>
          </cell>
          <cell r="AB2770">
            <v>767.81771012168269</v>
          </cell>
          <cell r="AC2770">
            <v>860.18169503913714</v>
          </cell>
          <cell r="AD2770">
            <v>85.363692558025491</v>
          </cell>
          <cell r="AE2770">
            <v>151.2468773438234</v>
          </cell>
          <cell r="AF2770">
            <v>171.42938681086616</v>
          </cell>
          <cell r="AG2770">
            <v>177.74194640537448</v>
          </cell>
          <cell r="AH2770">
            <v>186.93915181844861</v>
          </cell>
        </row>
        <row r="2771">
          <cell r="B2771">
            <v>59055</v>
          </cell>
          <cell r="C2771" t="str">
            <v>NJ</v>
          </cell>
          <cell r="D2771" t="str">
            <v>Retail Power Marketer</v>
          </cell>
          <cell r="E2771">
            <v>9.7511912824343443E-3</v>
          </cell>
          <cell r="F2771">
            <v>1</v>
          </cell>
          <cell r="G2771">
            <v>7455.9829850194192</v>
          </cell>
          <cell r="H2771">
            <v>7455.9829850194192</v>
          </cell>
          <cell r="I2771">
            <v>11.608880937499999</v>
          </cell>
          <cell r="J2771">
            <v>9589.5</v>
          </cell>
          <cell r="K2771">
            <v>80629</v>
          </cell>
          <cell r="L2771">
            <v>10814</v>
          </cell>
          <cell r="M2771">
            <v>0.10024977041142145</v>
          </cell>
          <cell r="N2771">
            <v>0.10024977041142145</v>
          </cell>
          <cell r="O2771">
            <v>14094.598591463771</v>
          </cell>
          <cell r="P2771">
            <v>38427.581114848734</v>
          </cell>
          <cell r="Q2771">
            <v>61395.739043940099</v>
          </cell>
          <cell r="R2771">
            <v>79890.829051283596</v>
          </cell>
          <cell r="S2771">
            <v>180514.91294135223</v>
          </cell>
          <cell r="T2771">
            <v>1120.8077807199186</v>
          </cell>
          <cell r="U2771">
            <v>1267.6620868857681</v>
          </cell>
          <cell r="V2771">
            <v>1339.1686705564175</v>
          </cell>
          <cell r="W2771">
            <v>1387.823973452676</v>
          </cell>
          <cell r="X2771">
            <v>1541.9490667244313</v>
          </cell>
          <cell r="Y2771">
            <v>561.63146862745066</v>
          </cell>
          <cell r="Z2771">
            <v>670.87058629309092</v>
          </cell>
          <cell r="AA2771">
            <v>725.20814730678387</v>
          </cell>
          <cell r="AB2771">
            <v>767.81771012168269</v>
          </cell>
          <cell r="AC2771">
            <v>860.18169503913714</v>
          </cell>
          <cell r="AD2771">
            <v>85.363692558025491</v>
          </cell>
          <cell r="AE2771">
            <v>151.2468773438234</v>
          </cell>
          <cell r="AF2771">
            <v>171.42938681086616</v>
          </cell>
          <cell r="AG2771">
            <v>177.74194640537448</v>
          </cell>
          <cell r="AH2771">
            <v>186.93915181844861</v>
          </cell>
        </row>
        <row r="2772">
          <cell r="B2772">
            <v>59058</v>
          </cell>
          <cell r="C2772" t="str">
            <v>NJ</v>
          </cell>
          <cell r="D2772" t="str">
            <v>Retail Power Marketer</v>
          </cell>
          <cell r="E2772">
            <v>9.7511912824343443E-3</v>
          </cell>
          <cell r="F2772">
            <v>0</v>
          </cell>
          <cell r="G2772">
            <v>0</v>
          </cell>
          <cell r="H2772">
            <v>7138.3108359326943</v>
          </cell>
          <cell r="I2772">
            <v>11.608880937499999</v>
          </cell>
          <cell r="J2772">
            <v>0</v>
          </cell>
          <cell r="K2772">
            <v>0</v>
          </cell>
          <cell r="L2772">
            <v>0</v>
          </cell>
          <cell r="M2772">
            <v>0</v>
          </cell>
          <cell r="N2772">
            <v>5.9349377602570558E-2</v>
          </cell>
          <cell r="O2772">
            <v>14094.598591463771</v>
          </cell>
          <cell r="P2772">
            <v>38427.581114848734</v>
          </cell>
          <cell r="Q2772">
            <v>61395.739043940099</v>
          </cell>
          <cell r="R2772">
            <v>79890.829051283596</v>
          </cell>
          <cell r="S2772">
            <v>180514.91294135223</v>
          </cell>
          <cell r="T2772">
            <v>1120.8077807199186</v>
          </cell>
          <cell r="U2772">
            <v>1267.6620868857681</v>
          </cell>
          <cell r="V2772">
            <v>1339.1686705564175</v>
          </cell>
          <cell r="W2772">
            <v>1387.823973452676</v>
          </cell>
          <cell r="X2772">
            <v>1541.9490667244313</v>
          </cell>
          <cell r="Y2772">
            <v>561.63146862745066</v>
          </cell>
          <cell r="Z2772">
            <v>670.87058629309092</v>
          </cell>
          <cell r="AA2772">
            <v>725.20814730678387</v>
          </cell>
          <cell r="AB2772">
            <v>767.81771012168269</v>
          </cell>
          <cell r="AC2772">
            <v>860.18169503913714</v>
          </cell>
          <cell r="AD2772">
            <v>85.363692558025491</v>
          </cell>
          <cell r="AE2772">
            <v>151.2468773438234</v>
          </cell>
          <cell r="AF2772">
            <v>171.42938681086616</v>
          </cell>
          <cell r="AG2772">
            <v>177.74194640537448</v>
          </cell>
          <cell r="AH2772">
            <v>186.93915181844861</v>
          </cell>
        </row>
        <row r="2773">
          <cell r="B2773">
            <v>59085</v>
          </cell>
          <cell r="C2773" t="str">
            <v>NJ</v>
          </cell>
          <cell r="D2773" t="str">
            <v>Retail Power Marketer</v>
          </cell>
          <cell r="E2773">
            <v>9.7511912824343443E-3</v>
          </cell>
          <cell r="F2773">
            <v>1</v>
          </cell>
          <cell r="G2773">
            <v>4748.5886337975162</v>
          </cell>
          <cell r="H2773">
            <v>4748.5886337975162</v>
          </cell>
          <cell r="I2773">
            <v>11.608880937499999</v>
          </cell>
          <cell r="J2773">
            <v>4145</v>
          </cell>
          <cell r="K2773">
            <v>37851</v>
          </cell>
          <cell r="L2773">
            <v>7971</v>
          </cell>
          <cell r="M2773">
            <v>8.0171919383008369E-2</v>
          </cell>
          <cell r="N2773">
            <v>8.0171919383008369E-2</v>
          </cell>
          <cell r="O2773">
            <v>14094.598591463771</v>
          </cell>
          <cell r="P2773">
            <v>38427.581114848734</v>
          </cell>
          <cell r="Q2773">
            <v>61395.739043940099</v>
          </cell>
          <cell r="R2773">
            <v>79890.829051283596</v>
          </cell>
          <cell r="S2773">
            <v>180514.91294135223</v>
          </cell>
          <cell r="T2773">
            <v>1120.8077807199186</v>
          </cell>
          <cell r="U2773">
            <v>1267.6620868857681</v>
          </cell>
          <cell r="V2773">
            <v>1339.1686705564175</v>
          </cell>
          <cell r="W2773">
            <v>1387.823973452676</v>
          </cell>
          <cell r="X2773">
            <v>1541.9490667244313</v>
          </cell>
          <cell r="Y2773">
            <v>561.63146862745066</v>
          </cell>
          <cell r="Z2773">
            <v>670.87058629309092</v>
          </cell>
          <cell r="AA2773">
            <v>725.20814730678387</v>
          </cell>
          <cell r="AB2773">
            <v>767.81771012168269</v>
          </cell>
          <cell r="AC2773">
            <v>860.18169503913714</v>
          </cell>
          <cell r="AD2773">
            <v>85.363692558025491</v>
          </cell>
          <cell r="AE2773">
            <v>151.2468773438234</v>
          </cell>
          <cell r="AF2773">
            <v>171.42938681086616</v>
          </cell>
          <cell r="AG2773">
            <v>177.74194640537448</v>
          </cell>
          <cell r="AH2773">
            <v>186.93915181844861</v>
          </cell>
        </row>
        <row r="2774">
          <cell r="B2774">
            <v>59088</v>
          </cell>
          <cell r="C2774" t="str">
            <v>NJ</v>
          </cell>
          <cell r="D2774" t="str">
            <v>Retail Power Marketer</v>
          </cell>
          <cell r="E2774">
            <v>9.7511912824343443E-3</v>
          </cell>
          <cell r="F2774">
            <v>1</v>
          </cell>
          <cell r="G2774">
            <v>8577.8147549639198</v>
          </cell>
          <cell r="H2774">
            <v>8577.8147549639198</v>
          </cell>
          <cell r="I2774">
            <v>11.608880937499999</v>
          </cell>
          <cell r="J2774">
            <v>39574.300000000003</v>
          </cell>
          <cell r="K2774">
            <v>536122</v>
          </cell>
          <cell r="L2774">
            <v>62501</v>
          </cell>
          <cell r="M2774">
            <v>5.757551451032368E-2</v>
          </cell>
          <cell r="N2774">
            <v>5.757551451032368E-2</v>
          </cell>
          <cell r="O2774">
            <v>14094.598591463771</v>
          </cell>
          <cell r="P2774">
            <v>38427.581114848734</v>
          </cell>
          <cell r="Q2774">
            <v>61395.739043940099</v>
          </cell>
          <cell r="R2774">
            <v>79890.829051283596</v>
          </cell>
          <cell r="S2774">
            <v>180514.91294135223</v>
          </cell>
          <cell r="T2774">
            <v>1120.8077807199186</v>
          </cell>
          <cell r="U2774">
            <v>1267.6620868857681</v>
          </cell>
          <cell r="V2774">
            <v>1339.1686705564175</v>
          </cell>
          <cell r="W2774">
            <v>1387.823973452676</v>
          </cell>
          <cell r="X2774">
            <v>1541.9490667244313</v>
          </cell>
          <cell r="Y2774">
            <v>561.63146862745066</v>
          </cell>
          <cell r="Z2774">
            <v>670.87058629309092</v>
          </cell>
          <cell r="AA2774">
            <v>725.20814730678387</v>
          </cell>
          <cell r="AB2774">
            <v>767.81771012168269</v>
          </cell>
          <cell r="AC2774">
            <v>860.18169503913714</v>
          </cell>
          <cell r="AD2774">
            <v>85.363692558025491</v>
          </cell>
          <cell r="AE2774">
            <v>151.2468773438234</v>
          </cell>
          <cell r="AF2774">
            <v>171.42938681086616</v>
          </cell>
          <cell r="AG2774">
            <v>177.74194640537448</v>
          </cell>
          <cell r="AH2774">
            <v>186.93915181844861</v>
          </cell>
        </row>
        <row r="2775">
          <cell r="B2775">
            <v>59310</v>
          </cell>
          <cell r="C2775" t="str">
            <v>NJ</v>
          </cell>
          <cell r="D2775" t="str">
            <v>Retail Power Marketer</v>
          </cell>
          <cell r="E2775">
            <v>9.7511912824343443E-3</v>
          </cell>
          <cell r="F2775">
            <v>1</v>
          </cell>
          <cell r="G2775">
            <v>8667.494719053655</v>
          </cell>
          <cell r="H2775">
            <v>8667.494719053655</v>
          </cell>
          <cell r="I2775">
            <v>11.608880937499999</v>
          </cell>
          <cell r="J2775">
            <v>222505.8</v>
          </cell>
          <cell r="K2775">
            <v>2051596</v>
          </cell>
          <cell r="L2775">
            <v>236700</v>
          </cell>
          <cell r="M2775">
            <v>9.2382678941236487E-2</v>
          </cell>
          <cell r="N2775">
            <v>9.2382678941236487E-2</v>
          </cell>
          <cell r="O2775">
            <v>14094.598591463771</v>
          </cell>
          <cell r="P2775">
            <v>38427.581114848734</v>
          </cell>
          <cell r="Q2775">
            <v>61395.739043940099</v>
          </cell>
          <cell r="R2775">
            <v>79890.829051283596</v>
          </cell>
          <cell r="S2775">
            <v>180514.91294135223</v>
          </cell>
          <cell r="T2775">
            <v>1120.8077807199186</v>
          </cell>
          <cell r="U2775">
            <v>1267.6620868857681</v>
          </cell>
          <cell r="V2775">
            <v>1339.1686705564175</v>
          </cell>
          <cell r="W2775">
            <v>1387.823973452676</v>
          </cell>
          <cell r="X2775">
            <v>1541.9490667244313</v>
          </cell>
          <cell r="Y2775">
            <v>561.63146862745066</v>
          </cell>
          <cell r="Z2775">
            <v>670.87058629309092</v>
          </cell>
          <cell r="AA2775">
            <v>725.20814730678387</v>
          </cell>
          <cell r="AB2775">
            <v>767.81771012168269</v>
          </cell>
          <cell r="AC2775">
            <v>860.18169503913714</v>
          </cell>
          <cell r="AD2775">
            <v>85.363692558025491</v>
          </cell>
          <cell r="AE2775">
            <v>151.2468773438234</v>
          </cell>
          <cell r="AF2775">
            <v>171.42938681086616</v>
          </cell>
          <cell r="AG2775">
            <v>177.74194640537448</v>
          </cell>
          <cell r="AH2775">
            <v>186.93915181844861</v>
          </cell>
        </row>
        <row r="2776">
          <cell r="B2776">
            <v>59472</v>
          </cell>
          <cell r="C2776" t="str">
            <v>NJ</v>
          </cell>
          <cell r="D2776" t="str">
            <v>Retail Power Marketer</v>
          </cell>
          <cell r="E2776">
            <v>9.7511912824343443E-3</v>
          </cell>
          <cell r="F2776">
            <v>1</v>
          </cell>
          <cell r="G2776">
            <v>1247.8632478632478</v>
          </cell>
          <cell r="H2776">
            <v>1247.8632478632478</v>
          </cell>
          <cell r="I2776">
            <v>11.608880937499999</v>
          </cell>
          <cell r="J2776">
            <v>27.5</v>
          </cell>
          <cell r="K2776">
            <v>146</v>
          </cell>
          <cell r="L2776">
            <v>117</v>
          </cell>
          <cell r="M2776">
            <v>7.6720076464041123E-2</v>
          </cell>
          <cell r="N2776">
            <v>7.6720076464041123E-2</v>
          </cell>
          <cell r="O2776">
            <v>14094.598591463771</v>
          </cell>
          <cell r="P2776">
            <v>38427.581114848734</v>
          </cell>
          <cell r="Q2776">
            <v>61395.739043940099</v>
          </cell>
          <cell r="R2776">
            <v>79890.829051283596</v>
          </cell>
          <cell r="S2776">
            <v>180514.91294135223</v>
          </cell>
          <cell r="T2776">
            <v>1120.8077807199186</v>
          </cell>
          <cell r="U2776">
            <v>1267.6620868857681</v>
          </cell>
          <cell r="V2776">
            <v>1339.1686705564175</v>
          </cell>
          <cell r="W2776">
            <v>1387.823973452676</v>
          </cell>
          <cell r="X2776">
            <v>1541.9490667244313</v>
          </cell>
          <cell r="Y2776">
            <v>561.63146862745066</v>
          </cell>
          <cell r="Z2776">
            <v>670.87058629309092</v>
          </cell>
          <cell r="AA2776">
            <v>725.20814730678387</v>
          </cell>
          <cell r="AB2776">
            <v>767.81771012168269</v>
          </cell>
          <cell r="AC2776">
            <v>860.18169503913714</v>
          </cell>
          <cell r="AD2776">
            <v>85.363692558025491</v>
          </cell>
          <cell r="AE2776">
            <v>151.2468773438234</v>
          </cell>
          <cell r="AF2776">
            <v>171.42938681086616</v>
          </cell>
          <cell r="AG2776">
            <v>177.74194640537448</v>
          </cell>
          <cell r="AH2776">
            <v>186.93915181844861</v>
          </cell>
        </row>
        <row r="2777">
          <cell r="B2777">
            <v>59619</v>
          </cell>
          <cell r="C2777" t="str">
            <v>NJ</v>
          </cell>
          <cell r="D2777" t="str">
            <v>Retail Power Marketer</v>
          </cell>
          <cell r="E2777">
            <v>9.7511912824343443E-3</v>
          </cell>
          <cell r="F2777">
            <v>0</v>
          </cell>
          <cell r="G2777">
            <v>0</v>
          </cell>
          <cell r="H2777">
            <v>7138.3108359326943</v>
          </cell>
          <cell r="I2777">
            <v>11.608880937499999</v>
          </cell>
          <cell r="J2777">
            <v>0</v>
          </cell>
          <cell r="K2777">
            <v>0</v>
          </cell>
          <cell r="L2777">
            <v>0</v>
          </cell>
          <cell r="M2777">
            <v>0</v>
          </cell>
          <cell r="N2777">
            <v>5.9349377602570558E-2</v>
          </cell>
          <cell r="O2777">
            <v>14094.598591463771</v>
          </cell>
          <cell r="P2777">
            <v>38427.581114848734</v>
          </cell>
          <cell r="Q2777">
            <v>61395.739043940099</v>
          </cell>
          <cell r="R2777">
            <v>79890.829051283596</v>
          </cell>
          <cell r="S2777">
            <v>180514.91294135223</v>
          </cell>
          <cell r="T2777">
            <v>1120.8077807199186</v>
          </cell>
          <cell r="U2777">
            <v>1267.6620868857681</v>
          </cell>
          <cell r="V2777">
            <v>1339.1686705564175</v>
          </cell>
          <cell r="W2777">
            <v>1387.823973452676</v>
          </cell>
          <cell r="X2777">
            <v>1541.9490667244313</v>
          </cell>
          <cell r="Y2777">
            <v>561.63146862745066</v>
          </cell>
          <cell r="Z2777">
            <v>670.87058629309092</v>
          </cell>
          <cell r="AA2777">
            <v>725.20814730678387</v>
          </cell>
          <cell r="AB2777">
            <v>767.81771012168269</v>
          </cell>
          <cell r="AC2777">
            <v>860.18169503913714</v>
          </cell>
          <cell r="AD2777">
            <v>85.363692558025491</v>
          </cell>
          <cell r="AE2777">
            <v>151.2468773438234</v>
          </cell>
          <cell r="AF2777">
            <v>171.42938681086616</v>
          </cell>
          <cell r="AG2777">
            <v>177.74194640537448</v>
          </cell>
          <cell r="AH2777">
            <v>186.93915181844861</v>
          </cell>
        </row>
        <row r="2778">
          <cell r="B2778">
            <v>59620</v>
          </cell>
          <cell r="C2778" t="str">
            <v>NJ</v>
          </cell>
          <cell r="D2778" t="str">
            <v>Retail Power Marketer</v>
          </cell>
          <cell r="E2778">
            <v>9.7511912824343443E-3</v>
          </cell>
          <cell r="F2778">
            <v>1</v>
          </cell>
          <cell r="G2778">
            <v>7950.9880031052671</v>
          </cell>
          <cell r="H2778">
            <v>7950.9880031052671</v>
          </cell>
          <cell r="I2778">
            <v>11.608880937499999</v>
          </cell>
          <cell r="J2778">
            <v>131219</v>
          </cell>
          <cell r="K2778">
            <v>993468</v>
          </cell>
          <cell r="L2778">
            <v>124949</v>
          </cell>
          <cell r="M2778">
            <v>0.11456109630998054</v>
          </cell>
          <cell r="N2778">
            <v>0.11456109630998054</v>
          </cell>
          <cell r="O2778">
            <v>14094.598591463771</v>
          </cell>
          <cell r="P2778">
            <v>38427.581114848734</v>
          </cell>
          <cell r="Q2778">
            <v>61395.739043940099</v>
          </cell>
          <cell r="R2778">
            <v>79890.829051283596</v>
          </cell>
          <cell r="S2778">
            <v>180514.91294135223</v>
          </cell>
          <cell r="T2778">
            <v>1120.8077807199186</v>
          </cell>
          <cell r="U2778">
            <v>1267.6620868857681</v>
          </cell>
          <cell r="V2778">
            <v>1339.1686705564175</v>
          </cell>
          <cell r="W2778">
            <v>1387.823973452676</v>
          </cell>
          <cell r="X2778">
            <v>1541.9490667244313</v>
          </cell>
          <cell r="Y2778">
            <v>561.63146862745066</v>
          </cell>
          <cell r="Z2778">
            <v>670.87058629309092</v>
          </cell>
          <cell r="AA2778">
            <v>725.20814730678387</v>
          </cell>
          <cell r="AB2778">
            <v>767.81771012168269</v>
          </cell>
          <cell r="AC2778">
            <v>860.18169503913714</v>
          </cell>
          <cell r="AD2778">
            <v>85.363692558025491</v>
          </cell>
          <cell r="AE2778">
            <v>151.2468773438234</v>
          </cell>
          <cell r="AF2778">
            <v>171.42938681086616</v>
          </cell>
          <cell r="AG2778">
            <v>177.74194640537448</v>
          </cell>
          <cell r="AH2778">
            <v>186.93915181844861</v>
          </cell>
        </row>
        <row r="2779">
          <cell r="B2779">
            <v>59793</v>
          </cell>
          <cell r="C2779" t="str">
            <v>NJ</v>
          </cell>
          <cell r="D2779" t="str">
            <v>Retail Power Marketer</v>
          </cell>
          <cell r="E2779">
            <v>9.7511912824343443E-3</v>
          </cell>
          <cell r="F2779">
            <v>1</v>
          </cell>
          <cell r="G2779">
            <v>8351.7312421080605</v>
          </cell>
          <cell r="H2779">
            <v>8351.7312421080605</v>
          </cell>
          <cell r="I2779">
            <v>11.608880937499999</v>
          </cell>
          <cell r="J2779">
            <v>26989.5</v>
          </cell>
          <cell r="K2779">
            <v>251337</v>
          </cell>
          <cell r="L2779">
            <v>30094</v>
          </cell>
          <cell r="M2779">
            <v>9.0703748532060549E-2</v>
          </cell>
          <cell r="N2779">
            <v>9.0703748532060549E-2</v>
          </cell>
          <cell r="O2779">
            <v>14094.598591463771</v>
          </cell>
          <cell r="P2779">
            <v>38427.581114848734</v>
          </cell>
          <cell r="Q2779">
            <v>61395.739043940099</v>
          </cell>
          <cell r="R2779">
            <v>79890.829051283596</v>
          </cell>
          <cell r="S2779">
            <v>180514.91294135223</v>
          </cell>
          <cell r="T2779">
            <v>1120.8077807199186</v>
          </cell>
          <cell r="U2779">
            <v>1267.6620868857681</v>
          </cell>
          <cell r="V2779">
            <v>1339.1686705564175</v>
          </cell>
          <cell r="W2779">
            <v>1387.823973452676</v>
          </cell>
          <cell r="X2779">
            <v>1541.9490667244313</v>
          </cell>
          <cell r="Y2779">
            <v>561.63146862745066</v>
          </cell>
          <cell r="Z2779">
            <v>670.87058629309092</v>
          </cell>
          <cell r="AA2779">
            <v>725.20814730678387</v>
          </cell>
          <cell r="AB2779">
            <v>767.81771012168269</v>
          </cell>
          <cell r="AC2779">
            <v>860.18169503913714</v>
          </cell>
          <cell r="AD2779">
            <v>85.363692558025491</v>
          </cell>
          <cell r="AE2779">
            <v>151.2468773438234</v>
          </cell>
          <cell r="AF2779">
            <v>171.42938681086616</v>
          </cell>
          <cell r="AG2779">
            <v>177.74194640537448</v>
          </cell>
          <cell r="AH2779">
            <v>186.93915181844861</v>
          </cell>
        </row>
        <row r="2780">
          <cell r="B2780">
            <v>59795</v>
          </cell>
          <cell r="C2780" t="str">
            <v>NJ</v>
          </cell>
          <cell r="D2780" t="str">
            <v>Retail Power Marketer</v>
          </cell>
          <cell r="E2780">
            <v>9.7511912824343443E-3</v>
          </cell>
          <cell r="F2780">
            <v>1</v>
          </cell>
          <cell r="G2780">
            <v>8975.2149259191519</v>
          </cell>
          <cell r="H2780">
            <v>8975.2149259191519</v>
          </cell>
          <cell r="I2780">
            <v>11.608880937499999</v>
          </cell>
          <cell r="J2780">
            <v>9472.2000000000007</v>
          </cell>
          <cell r="K2780">
            <v>98135</v>
          </cell>
          <cell r="L2780">
            <v>10934</v>
          </cell>
          <cell r="M2780">
            <v>8.1000886023870178E-2</v>
          </cell>
          <cell r="N2780">
            <v>8.1000886023870178E-2</v>
          </cell>
          <cell r="O2780">
            <v>14094.598591463771</v>
          </cell>
          <cell r="P2780">
            <v>38427.581114848734</v>
          </cell>
          <cell r="Q2780">
            <v>61395.739043940099</v>
          </cell>
          <cell r="R2780">
            <v>79890.829051283596</v>
          </cell>
          <cell r="S2780">
            <v>180514.91294135223</v>
          </cell>
          <cell r="T2780">
            <v>1120.8077807199186</v>
          </cell>
          <cell r="U2780">
            <v>1267.6620868857681</v>
          </cell>
          <cell r="V2780">
            <v>1339.1686705564175</v>
          </cell>
          <cell r="W2780">
            <v>1387.823973452676</v>
          </cell>
          <cell r="X2780">
            <v>1541.9490667244313</v>
          </cell>
          <cell r="Y2780">
            <v>561.63146862745066</v>
          </cell>
          <cell r="Z2780">
            <v>670.87058629309092</v>
          </cell>
          <cell r="AA2780">
            <v>725.20814730678387</v>
          </cell>
          <cell r="AB2780">
            <v>767.81771012168269</v>
          </cell>
          <cell r="AC2780">
            <v>860.18169503913714</v>
          </cell>
          <cell r="AD2780">
            <v>85.363692558025491</v>
          </cell>
          <cell r="AE2780">
            <v>151.2468773438234</v>
          </cell>
          <cell r="AF2780">
            <v>171.42938681086616</v>
          </cell>
          <cell r="AG2780">
            <v>177.74194640537448</v>
          </cell>
          <cell r="AH2780">
            <v>186.93915181844861</v>
          </cell>
        </row>
        <row r="2781">
          <cell r="B2781">
            <v>59799</v>
          </cell>
          <cell r="C2781" t="str">
            <v>NJ</v>
          </cell>
          <cell r="D2781" t="str">
            <v>Retail Power Marketer</v>
          </cell>
          <cell r="E2781">
            <v>9.7511912824343443E-3</v>
          </cell>
          <cell r="F2781">
            <v>1</v>
          </cell>
          <cell r="G2781">
            <v>10137.802428994932</v>
          </cell>
          <cell r="H2781">
            <v>10137.802428994932</v>
          </cell>
          <cell r="I2781">
            <v>11.608880937499999</v>
          </cell>
          <cell r="J2781">
            <v>36355.1</v>
          </cell>
          <cell r="K2781">
            <v>318033</v>
          </cell>
          <cell r="L2781">
            <v>31371</v>
          </cell>
          <cell r="M2781">
            <v>0.10057105254271176</v>
          </cell>
          <cell r="N2781">
            <v>0.10057105254271176</v>
          </cell>
          <cell r="O2781">
            <v>14094.598591463771</v>
          </cell>
          <cell r="P2781">
            <v>38427.581114848734</v>
          </cell>
          <cell r="Q2781">
            <v>61395.739043940099</v>
          </cell>
          <cell r="R2781">
            <v>79890.829051283596</v>
          </cell>
          <cell r="S2781">
            <v>180514.91294135223</v>
          </cell>
          <cell r="T2781">
            <v>1120.8077807199186</v>
          </cell>
          <cell r="U2781">
            <v>1267.6620868857681</v>
          </cell>
          <cell r="V2781">
            <v>1339.1686705564175</v>
          </cell>
          <cell r="W2781">
            <v>1387.823973452676</v>
          </cell>
          <cell r="X2781">
            <v>1541.9490667244313</v>
          </cell>
          <cell r="Y2781">
            <v>561.63146862745066</v>
          </cell>
          <cell r="Z2781">
            <v>670.87058629309092</v>
          </cell>
          <cell r="AA2781">
            <v>725.20814730678387</v>
          </cell>
          <cell r="AB2781">
            <v>767.81771012168269</v>
          </cell>
          <cell r="AC2781">
            <v>860.18169503913714</v>
          </cell>
          <cell r="AD2781">
            <v>85.363692558025491</v>
          </cell>
          <cell r="AE2781">
            <v>151.2468773438234</v>
          </cell>
          <cell r="AF2781">
            <v>171.42938681086616</v>
          </cell>
          <cell r="AG2781">
            <v>177.74194640537448</v>
          </cell>
          <cell r="AH2781">
            <v>186.93915181844861</v>
          </cell>
        </row>
        <row r="2782">
          <cell r="B2782">
            <v>59813</v>
          </cell>
          <cell r="C2782" t="str">
            <v>NJ</v>
          </cell>
          <cell r="D2782" t="str">
            <v>Retail Power Marketer</v>
          </cell>
          <cell r="E2782">
            <v>9.7511912824343443E-3</v>
          </cell>
          <cell r="F2782">
            <v>0</v>
          </cell>
          <cell r="G2782">
            <v>0</v>
          </cell>
          <cell r="H2782">
            <v>7138.3108359326943</v>
          </cell>
          <cell r="I2782">
            <v>11.608880937499999</v>
          </cell>
          <cell r="J2782">
            <v>0</v>
          </cell>
          <cell r="K2782">
            <v>0</v>
          </cell>
          <cell r="L2782">
            <v>0</v>
          </cell>
          <cell r="M2782">
            <v>0</v>
          </cell>
          <cell r="N2782">
            <v>5.9349377602570558E-2</v>
          </cell>
          <cell r="O2782">
            <v>14094.598591463771</v>
          </cell>
          <cell r="P2782">
            <v>38427.581114848734</v>
          </cell>
          <cell r="Q2782">
            <v>61395.739043940099</v>
          </cell>
          <cell r="R2782">
            <v>79890.829051283596</v>
          </cell>
          <cell r="S2782">
            <v>180514.91294135223</v>
          </cell>
          <cell r="T2782">
            <v>1120.8077807199186</v>
          </cell>
          <cell r="U2782">
            <v>1267.6620868857681</v>
          </cell>
          <cell r="V2782">
            <v>1339.1686705564175</v>
          </cell>
          <cell r="W2782">
            <v>1387.823973452676</v>
          </cell>
          <cell r="X2782">
            <v>1541.9490667244313</v>
          </cell>
          <cell r="Y2782">
            <v>561.63146862745066</v>
          </cell>
          <cell r="Z2782">
            <v>670.87058629309092</v>
          </cell>
          <cell r="AA2782">
            <v>725.20814730678387</v>
          </cell>
          <cell r="AB2782">
            <v>767.81771012168269</v>
          </cell>
          <cell r="AC2782">
            <v>860.18169503913714</v>
          </cell>
          <cell r="AD2782">
            <v>85.363692558025491</v>
          </cell>
          <cell r="AE2782">
            <v>151.2468773438234</v>
          </cell>
          <cell r="AF2782">
            <v>171.42938681086616</v>
          </cell>
          <cell r="AG2782">
            <v>177.74194640537448</v>
          </cell>
          <cell r="AH2782">
            <v>186.93915181844861</v>
          </cell>
        </row>
        <row r="2783">
          <cell r="B2783">
            <v>59815</v>
          </cell>
          <cell r="C2783" t="str">
            <v>NJ</v>
          </cell>
          <cell r="D2783" t="str">
            <v>Retail Power Marketer</v>
          </cell>
          <cell r="E2783">
            <v>9.7511912824343443E-3</v>
          </cell>
          <cell r="F2783">
            <v>0</v>
          </cell>
          <cell r="G2783">
            <v>0</v>
          </cell>
          <cell r="H2783">
            <v>7138.3108359326943</v>
          </cell>
          <cell r="I2783">
            <v>11.608880937499999</v>
          </cell>
          <cell r="J2783">
            <v>0</v>
          </cell>
          <cell r="K2783">
            <v>0</v>
          </cell>
          <cell r="L2783">
            <v>0</v>
          </cell>
          <cell r="M2783">
            <v>0</v>
          </cell>
          <cell r="N2783">
            <v>5.9349377602570558E-2</v>
          </cell>
          <cell r="O2783">
            <v>14094.598591463771</v>
          </cell>
          <cell r="P2783">
            <v>38427.581114848734</v>
          </cell>
          <cell r="Q2783">
            <v>61395.739043940099</v>
          </cell>
          <cell r="R2783">
            <v>79890.829051283596</v>
          </cell>
          <cell r="S2783">
            <v>180514.91294135223</v>
          </cell>
          <cell r="T2783">
            <v>1120.8077807199186</v>
          </cell>
          <cell r="U2783">
            <v>1267.6620868857681</v>
          </cell>
          <cell r="V2783">
            <v>1339.1686705564175</v>
          </cell>
          <cell r="W2783">
            <v>1387.823973452676</v>
          </cell>
          <cell r="X2783">
            <v>1541.9490667244313</v>
          </cell>
          <cell r="Y2783">
            <v>561.63146862745066</v>
          </cell>
          <cell r="Z2783">
            <v>670.87058629309092</v>
          </cell>
          <cell r="AA2783">
            <v>725.20814730678387</v>
          </cell>
          <cell r="AB2783">
            <v>767.81771012168269</v>
          </cell>
          <cell r="AC2783">
            <v>860.18169503913714</v>
          </cell>
          <cell r="AD2783">
            <v>85.363692558025491</v>
          </cell>
          <cell r="AE2783">
            <v>151.2468773438234</v>
          </cell>
          <cell r="AF2783">
            <v>171.42938681086616</v>
          </cell>
          <cell r="AG2783">
            <v>177.74194640537448</v>
          </cell>
          <cell r="AH2783">
            <v>186.93915181844861</v>
          </cell>
        </row>
        <row r="2784">
          <cell r="B2784">
            <v>59832</v>
          </cell>
          <cell r="C2784" t="str">
            <v>NJ</v>
          </cell>
          <cell r="D2784" t="str">
            <v>Retail Power Marketer</v>
          </cell>
          <cell r="E2784">
            <v>9.7511912824343443E-3</v>
          </cell>
          <cell r="F2784">
            <v>0</v>
          </cell>
          <cell r="G2784">
            <v>0</v>
          </cell>
          <cell r="H2784">
            <v>7138.3108359326943</v>
          </cell>
          <cell r="I2784">
            <v>11.608880937499999</v>
          </cell>
          <cell r="J2784">
            <v>0</v>
          </cell>
          <cell r="K2784">
            <v>0</v>
          </cell>
          <cell r="L2784">
            <v>0</v>
          </cell>
          <cell r="M2784">
            <v>0</v>
          </cell>
          <cell r="N2784">
            <v>5.9349377602570558E-2</v>
          </cell>
          <cell r="O2784">
            <v>14094.598591463771</v>
          </cell>
          <cell r="P2784">
            <v>38427.581114848734</v>
          </cell>
          <cell r="Q2784">
            <v>61395.739043940099</v>
          </cell>
          <cell r="R2784">
            <v>79890.829051283596</v>
          </cell>
          <cell r="S2784">
            <v>180514.91294135223</v>
          </cell>
          <cell r="T2784">
            <v>1120.8077807199186</v>
          </cell>
          <cell r="U2784">
            <v>1267.6620868857681</v>
          </cell>
          <cell r="V2784">
            <v>1339.1686705564175</v>
          </cell>
          <cell r="W2784">
            <v>1387.823973452676</v>
          </cell>
          <cell r="X2784">
            <v>1541.9490667244313</v>
          </cell>
          <cell r="Y2784">
            <v>561.63146862745066</v>
          </cell>
          <cell r="Z2784">
            <v>670.87058629309092</v>
          </cell>
          <cell r="AA2784">
            <v>725.20814730678387</v>
          </cell>
          <cell r="AB2784">
            <v>767.81771012168269</v>
          </cell>
          <cell r="AC2784">
            <v>860.18169503913714</v>
          </cell>
          <cell r="AD2784">
            <v>85.363692558025491</v>
          </cell>
          <cell r="AE2784">
            <v>151.2468773438234</v>
          </cell>
          <cell r="AF2784">
            <v>171.42938681086616</v>
          </cell>
          <cell r="AG2784">
            <v>177.74194640537448</v>
          </cell>
          <cell r="AH2784">
            <v>186.93915181844861</v>
          </cell>
        </row>
        <row r="2785">
          <cell r="B2785">
            <v>59848</v>
          </cell>
          <cell r="C2785" t="str">
            <v>NJ</v>
          </cell>
          <cell r="D2785" t="str">
            <v>Retail Power Marketer</v>
          </cell>
          <cell r="E2785">
            <v>9.7511912824343443E-3</v>
          </cell>
          <cell r="F2785">
            <v>1</v>
          </cell>
          <cell r="G2785">
            <v>6257.4257425742571</v>
          </cell>
          <cell r="H2785">
            <v>6257.4257425742571</v>
          </cell>
          <cell r="I2785">
            <v>11.608880937499999</v>
          </cell>
          <cell r="J2785">
            <v>233.7</v>
          </cell>
          <cell r="K2785">
            <v>2528</v>
          </cell>
          <cell r="L2785">
            <v>404</v>
          </cell>
          <cell r="M2785">
            <v>7.0182019467958864E-2</v>
          </cell>
          <cell r="N2785">
            <v>7.0182019467958864E-2</v>
          </cell>
          <cell r="O2785">
            <v>14094.598591463771</v>
          </cell>
          <cell r="P2785">
            <v>38427.581114848734</v>
          </cell>
          <cell r="Q2785">
            <v>61395.739043940099</v>
          </cell>
          <cell r="R2785">
            <v>79890.829051283596</v>
          </cell>
          <cell r="S2785">
            <v>180514.91294135223</v>
          </cell>
          <cell r="T2785">
            <v>1120.8077807199186</v>
          </cell>
          <cell r="U2785">
            <v>1267.6620868857681</v>
          </cell>
          <cell r="V2785">
            <v>1339.1686705564175</v>
          </cell>
          <cell r="W2785">
            <v>1387.823973452676</v>
          </cell>
          <cell r="X2785">
            <v>1541.9490667244313</v>
          </cell>
          <cell r="Y2785">
            <v>561.63146862745066</v>
          </cell>
          <cell r="Z2785">
            <v>670.87058629309092</v>
          </cell>
          <cell r="AA2785">
            <v>725.20814730678387</v>
          </cell>
          <cell r="AB2785">
            <v>767.81771012168269</v>
          </cell>
          <cell r="AC2785">
            <v>860.18169503913714</v>
          </cell>
          <cell r="AD2785">
            <v>85.363692558025491</v>
          </cell>
          <cell r="AE2785">
            <v>151.2468773438234</v>
          </cell>
          <cell r="AF2785">
            <v>171.42938681086616</v>
          </cell>
          <cell r="AG2785">
            <v>177.74194640537448</v>
          </cell>
          <cell r="AH2785">
            <v>186.93915181844861</v>
          </cell>
        </row>
        <row r="2786">
          <cell r="B2786">
            <v>59931</v>
          </cell>
          <cell r="C2786" t="str">
            <v>NJ</v>
          </cell>
          <cell r="D2786" t="str">
            <v>Retail Power Marketer</v>
          </cell>
          <cell r="E2786">
            <v>9.7511912824343443E-3</v>
          </cell>
          <cell r="F2786">
            <v>1</v>
          </cell>
          <cell r="G2786">
            <v>11839.427577905577</v>
          </cell>
          <cell r="H2786">
            <v>11839.427577905577</v>
          </cell>
          <cell r="I2786">
            <v>11.608880937499999</v>
          </cell>
          <cell r="J2786">
            <v>28686.7</v>
          </cell>
          <cell r="K2786">
            <v>442617</v>
          </cell>
          <cell r="L2786">
            <v>37385</v>
          </cell>
          <cell r="M2786">
            <v>5.3045237380893069E-2</v>
          </cell>
          <cell r="N2786">
            <v>5.3045237380893069E-2</v>
          </cell>
          <cell r="O2786">
            <v>14094.598591463771</v>
          </cell>
          <cell r="P2786">
            <v>38427.581114848734</v>
          </cell>
          <cell r="Q2786">
            <v>61395.739043940099</v>
          </cell>
          <cell r="R2786">
            <v>79890.829051283596</v>
          </cell>
          <cell r="S2786">
            <v>180514.91294135223</v>
          </cell>
          <cell r="T2786">
            <v>1120.8077807199186</v>
          </cell>
          <cell r="U2786">
            <v>1267.6620868857681</v>
          </cell>
          <cell r="V2786">
            <v>1339.1686705564175</v>
          </cell>
          <cell r="W2786">
            <v>1387.823973452676</v>
          </cell>
          <cell r="X2786">
            <v>1541.9490667244313</v>
          </cell>
          <cell r="Y2786">
            <v>561.63146862745066</v>
          </cell>
          <cell r="Z2786">
            <v>670.87058629309092</v>
          </cell>
          <cell r="AA2786">
            <v>725.20814730678387</v>
          </cell>
          <cell r="AB2786">
            <v>767.81771012168269</v>
          </cell>
          <cell r="AC2786">
            <v>860.18169503913714</v>
          </cell>
          <cell r="AD2786">
            <v>85.363692558025491</v>
          </cell>
          <cell r="AE2786">
            <v>151.2468773438234</v>
          </cell>
          <cell r="AF2786">
            <v>171.42938681086616</v>
          </cell>
          <cell r="AG2786">
            <v>177.74194640537448</v>
          </cell>
          <cell r="AH2786">
            <v>186.93915181844861</v>
          </cell>
        </row>
        <row r="2787">
          <cell r="B2787">
            <v>59933</v>
          </cell>
          <cell r="C2787" t="str">
            <v>NJ</v>
          </cell>
          <cell r="D2787" t="str">
            <v>Retail Power Marketer</v>
          </cell>
          <cell r="E2787">
            <v>9.7511912824343443E-3</v>
          </cell>
          <cell r="F2787">
            <v>1</v>
          </cell>
          <cell r="G2787">
            <v>17372.629371962259</v>
          </cell>
          <cell r="H2787">
            <v>17372.629371962259</v>
          </cell>
          <cell r="I2787">
            <v>11.608880937499999</v>
          </cell>
          <cell r="J2787">
            <v>42954</v>
          </cell>
          <cell r="K2787">
            <v>729164</v>
          </cell>
          <cell r="L2787">
            <v>41972</v>
          </cell>
          <cell r="M2787">
            <v>5.0889819836819977E-2</v>
          </cell>
          <cell r="N2787">
            <v>5.0889819836819977E-2</v>
          </cell>
          <cell r="O2787">
            <v>14094.598591463771</v>
          </cell>
          <cell r="P2787">
            <v>38427.581114848734</v>
          </cell>
          <cell r="Q2787">
            <v>61395.739043940099</v>
          </cell>
          <cell r="R2787">
            <v>79890.829051283596</v>
          </cell>
          <cell r="S2787">
            <v>180514.91294135223</v>
          </cell>
          <cell r="T2787">
            <v>1120.8077807199186</v>
          </cell>
          <cell r="U2787">
            <v>1267.6620868857681</v>
          </cell>
          <cell r="V2787">
            <v>1339.1686705564175</v>
          </cell>
          <cell r="W2787">
            <v>1387.823973452676</v>
          </cell>
          <cell r="X2787">
            <v>1541.9490667244313</v>
          </cell>
          <cell r="Y2787">
            <v>561.63146862745066</v>
          </cell>
          <cell r="Z2787">
            <v>670.87058629309092</v>
          </cell>
          <cell r="AA2787">
            <v>725.20814730678387</v>
          </cell>
          <cell r="AB2787">
            <v>767.81771012168269</v>
          </cell>
          <cell r="AC2787">
            <v>860.18169503913714</v>
          </cell>
          <cell r="AD2787">
            <v>85.363692558025491</v>
          </cell>
          <cell r="AE2787">
            <v>151.2468773438234</v>
          </cell>
          <cell r="AF2787">
            <v>171.42938681086616</v>
          </cell>
          <cell r="AG2787">
            <v>177.74194640537448</v>
          </cell>
          <cell r="AH2787">
            <v>186.93915181844861</v>
          </cell>
        </row>
        <row r="2788">
          <cell r="B2788">
            <v>60053</v>
          </cell>
          <cell r="C2788" t="str">
            <v>NJ</v>
          </cell>
          <cell r="D2788" t="str">
            <v>Retail Power Marketer</v>
          </cell>
          <cell r="E2788">
            <v>9.7511912824343443E-3</v>
          </cell>
          <cell r="F2788">
            <v>1</v>
          </cell>
          <cell r="G2788">
            <v>27433.456561922365</v>
          </cell>
          <cell r="H2788">
            <v>27433.456561922365</v>
          </cell>
          <cell r="I2788">
            <v>11.608880937499999</v>
          </cell>
          <cell r="J2788">
            <v>5204.3999999999996</v>
          </cell>
          <cell r="K2788">
            <v>59366</v>
          </cell>
          <cell r="L2788">
            <v>2164</v>
          </cell>
          <cell r="M2788">
            <v>8.2588360000926467E-2</v>
          </cell>
          <cell r="N2788">
            <v>8.2588360000926467E-2</v>
          </cell>
          <cell r="O2788">
            <v>14094.598591463771</v>
          </cell>
          <cell r="P2788">
            <v>38427.581114848734</v>
          </cell>
          <cell r="Q2788">
            <v>61395.739043940099</v>
          </cell>
          <cell r="R2788">
            <v>79890.829051283596</v>
          </cell>
          <cell r="S2788">
            <v>180514.91294135223</v>
          </cell>
          <cell r="T2788">
            <v>1120.8077807199186</v>
          </cell>
          <cell r="U2788">
            <v>1267.6620868857681</v>
          </cell>
          <cell r="V2788">
            <v>1339.1686705564175</v>
          </cell>
          <cell r="W2788">
            <v>1387.823973452676</v>
          </cell>
          <cell r="X2788">
            <v>1541.9490667244313</v>
          </cell>
          <cell r="Y2788">
            <v>561.63146862745066</v>
          </cell>
          <cell r="Z2788">
            <v>670.87058629309092</v>
          </cell>
          <cell r="AA2788">
            <v>725.20814730678387</v>
          </cell>
          <cell r="AB2788">
            <v>767.81771012168269</v>
          </cell>
          <cell r="AC2788">
            <v>860.18169503913714</v>
          </cell>
          <cell r="AD2788">
            <v>85.363692558025491</v>
          </cell>
          <cell r="AE2788">
            <v>151.2468773438234</v>
          </cell>
          <cell r="AF2788">
            <v>171.42938681086616</v>
          </cell>
          <cell r="AG2788">
            <v>177.74194640537448</v>
          </cell>
          <cell r="AH2788">
            <v>186.93915181844861</v>
          </cell>
        </row>
        <row r="2789">
          <cell r="B2789">
            <v>60124</v>
          </cell>
          <cell r="C2789" t="str">
            <v>NJ</v>
          </cell>
          <cell r="D2789" t="str">
            <v>Retail Power Marketer</v>
          </cell>
          <cell r="E2789">
            <v>9.7511912824343443E-3</v>
          </cell>
          <cell r="F2789">
            <v>1</v>
          </cell>
          <cell r="G2789">
            <v>7525.9215743868408</v>
          </cell>
          <cell r="H2789">
            <v>7525.9215743868408</v>
          </cell>
          <cell r="I2789">
            <v>11.608880937499999</v>
          </cell>
          <cell r="J2789">
            <v>5337</v>
          </cell>
          <cell r="K2789">
            <v>51244</v>
          </cell>
          <cell r="L2789">
            <v>6809</v>
          </cell>
          <cell r="M2789">
            <v>8.5638544148754006E-2</v>
          </cell>
          <cell r="N2789">
            <v>8.5638544148754006E-2</v>
          </cell>
          <cell r="O2789">
            <v>14094.598591463771</v>
          </cell>
          <cell r="P2789">
            <v>38427.581114848734</v>
          </cell>
          <cell r="Q2789">
            <v>61395.739043940099</v>
          </cell>
          <cell r="R2789">
            <v>79890.829051283596</v>
          </cell>
          <cell r="S2789">
            <v>180514.91294135223</v>
          </cell>
          <cell r="T2789">
            <v>1120.8077807199186</v>
          </cell>
          <cell r="U2789">
            <v>1267.6620868857681</v>
          </cell>
          <cell r="V2789">
            <v>1339.1686705564175</v>
          </cell>
          <cell r="W2789">
            <v>1387.823973452676</v>
          </cell>
          <cell r="X2789">
            <v>1541.9490667244313</v>
          </cell>
          <cell r="Y2789">
            <v>561.63146862745066</v>
          </cell>
          <cell r="Z2789">
            <v>670.87058629309092</v>
          </cell>
          <cell r="AA2789">
            <v>725.20814730678387</v>
          </cell>
          <cell r="AB2789">
            <v>767.81771012168269</v>
          </cell>
          <cell r="AC2789">
            <v>860.18169503913714</v>
          </cell>
          <cell r="AD2789">
            <v>85.363692558025491</v>
          </cell>
          <cell r="AE2789">
            <v>151.2468773438234</v>
          </cell>
          <cell r="AF2789">
            <v>171.42938681086616</v>
          </cell>
          <cell r="AG2789">
            <v>177.74194640537448</v>
          </cell>
          <cell r="AH2789">
            <v>186.93915181844861</v>
          </cell>
        </row>
        <row r="2790">
          <cell r="B2790">
            <v>60218</v>
          </cell>
          <cell r="C2790" t="str">
            <v>NJ</v>
          </cell>
          <cell r="D2790" t="str">
            <v>Retail Power Marketer</v>
          </cell>
          <cell r="E2790">
            <v>9.7511912824343443E-3</v>
          </cell>
          <cell r="F2790">
            <v>1</v>
          </cell>
          <cell r="G2790">
            <v>6258.2184517497353</v>
          </cell>
          <cell r="H2790">
            <v>6258.2184517497353</v>
          </cell>
          <cell r="I2790">
            <v>11.608880937499999</v>
          </cell>
          <cell r="J2790">
            <v>9779.6</v>
          </cell>
          <cell r="K2790">
            <v>82621</v>
          </cell>
          <cell r="L2790">
            <v>13202</v>
          </cell>
          <cell r="M2790">
            <v>9.6107220275202423E-2</v>
          </cell>
          <cell r="N2790">
            <v>9.6107220275202423E-2</v>
          </cell>
          <cell r="O2790">
            <v>14094.598591463771</v>
          </cell>
          <cell r="P2790">
            <v>38427.581114848734</v>
          </cell>
          <cell r="Q2790">
            <v>61395.739043940099</v>
          </cell>
          <cell r="R2790">
            <v>79890.829051283596</v>
          </cell>
          <cell r="S2790">
            <v>180514.91294135223</v>
          </cell>
          <cell r="T2790">
            <v>1120.8077807199186</v>
          </cell>
          <cell r="U2790">
            <v>1267.6620868857681</v>
          </cell>
          <cell r="V2790">
            <v>1339.1686705564175</v>
          </cell>
          <cell r="W2790">
            <v>1387.823973452676</v>
          </cell>
          <cell r="X2790">
            <v>1541.9490667244313</v>
          </cell>
          <cell r="Y2790">
            <v>561.63146862745066</v>
          </cell>
          <cell r="Z2790">
            <v>670.87058629309092</v>
          </cell>
          <cell r="AA2790">
            <v>725.20814730678387</v>
          </cell>
          <cell r="AB2790">
            <v>767.81771012168269</v>
          </cell>
          <cell r="AC2790">
            <v>860.18169503913714</v>
          </cell>
          <cell r="AD2790">
            <v>85.363692558025491</v>
          </cell>
          <cell r="AE2790">
            <v>151.2468773438234</v>
          </cell>
          <cell r="AF2790">
            <v>171.42938681086616</v>
          </cell>
          <cell r="AG2790">
            <v>177.74194640537448</v>
          </cell>
          <cell r="AH2790">
            <v>186.93915181844861</v>
          </cell>
        </row>
        <row r="2791">
          <cell r="B2791">
            <v>60219</v>
          </cell>
          <cell r="C2791" t="str">
            <v>NJ</v>
          </cell>
          <cell r="D2791" t="str">
            <v>Retail Power Marketer</v>
          </cell>
          <cell r="E2791">
            <v>9.7511912824343443E-3</v>
          </cell>
          <cell r="F2791">
            <v>1</v>
          </cell>
          <cell r="G2791">
            <v>283.95061728395063</v>
          </cell>
          <cell r="H2791">
            <v>283.95061728395063</v>
          </cell>
          <cell r="I2791">
            <v>11.608880937499999</v>
          </cell>
          <cell r="J2791">
            <v>1.5999999999999999</v>
          </cell>
          <cell r="K2791">
            <v>23</v>
          </cell>
          <cell r="L2791">
            <v>81</v>
          </cell>
          <cell r="M2791">
            <v>-0.42103618570652163</v>
          </cell>
          <cell r="N2791">
            <v>-0.42103618570652163</v>
          </cell>
          <cell r="O2791">
            <v>14094.598591463771</v>
          </cell>
          <cell r="P2791">
            <v>38427.581114848734</v>
          </cell>
          <cell r="Q2791">
            <v>61395.739043940099</v>
          </cell>
          <cell r="R2791">
            <v>79890.829051283596</v>
          </cell>
          <cell r="S2791">
            <v>180514.91294135223</v>
          </cell>
          <cell r="T2791">
            <v>1120.8077807199186</v>
          </cell>
          <cell r="U2791">
            <v>1267.6620868857681</v>
          </cell>
          <cell r="V2791">
            <v>1339.1686705564175</v>
          </cell>
          <cell r="W2791">
            <v>1387.823973452676</v>
          </cell>
          <cell r="X2791">
            <v>1541.9490667244313</v>
          </cell>
          <cell r="Y2791">
            <v>561.63146862745066</v>
          </cell>
          <cell r="Z2791">
            <v>670.87058629309092</v>
          </cell>
          <cell r="AA2791">
            <v>725.20814730678387</v>
          </cell>
          <cell r="AB2791">
            <v>767.81771012168269</v>
          </cell>
          <cell r="AC2791">
            <v>860.18169503913714</v>
          </cell>
          <cell r="AD2791">
            <v>85.363692558025491</v>
          </cell>
          <cell r="AE2791">
            <v>151.2468773438234</v>
          </cell>
          <cell r="AF2791">
            <v>171.42938681086616</v>
          </cell>
          <cell r="AG2791">
            <v>177.74194640537448</v>
          </cell>
          <cell r="AH2791">
            <v>186.93915181844861</v>
          </cell>
        </row>
        <row r="2792">
          <cell r="B2792">
            <v>60583</v>
          </cell>
          <cell r="C2792" t="str">
            <v>NJ</v>
          </cell>
          <cell r="D2792" t="str">
            <v>Retail Power Marketer</v>
          </cell>
          <cell r="E2792">
            <v>9.7511912824343443E-3</v>
          </cell>
          <cell r="F2792">
            <v>1</v>
          </cell>
          <cell r="G2792">
            <v>7019.7876447876451</v>
          </cell>
          <cell r="H2792">
            <v>7019.7876447876451</v>
          </cell>
          <cell r="I2792">
            <v>11.608880937499999</v>
          </cell>
          <cell r="J2792">
            <v>1835.5</v>
          </cell>
          <cell r="K2792">
            <v>14545</v>
          </cell>
          <cell r="L2792">
            <v>2072</v>
          </cell>
          <cell r="M2792">
            <v>0.10634972735441732</v>
          </cell>
          <cell r="N2792">
            <v>0.10634972735441732</v>
          </cell>
          <cell r="O2792">
            <v>14094.598591463771</v>
          </cell>
          <cell r="P2792">
            <v>38427.581114848734</v>
          </cell>
          <cell r="Q2792">
            <v>61395.739043940099</v>
          </cell>
          <cell r="R2792">
            <v>79890.829051283596</v>
          </cell>
          <cell r="S2792">
            <v>180514.91294135223</v>
          </cell>
          <cell r="T2792">
            <v>1120.8077807199186</v>
          </cell>
          <cell r="U2792">
            <v>1267.6620868857681</v>
          </cell>
          <cell r="V2792">
            <v>1339.1686705564175</v>
          </cell>
          <cell r="W2792">
            <v>1387.823973452676</v>
          </cell>
          <cell r="X2792">
            <v>1541.9490667244313</v>
          </cell>
          <cell r="Y2792">
            <v>561.63146862745066</v>
          </cell>
          <cell r="Z2792">
            <v>670.87058629309092</v>
          </cell>
          <cell r="AA2792">
            <v>725.20814730678387</v>
          </cell>
          <cell r="AB2792">
            <v>767.81771012168269</v>
          </cell>
          <cell r="AC2792">
            <v>860.18169503913714</v>
          </cell>
          <cell r="AD2792">
            <v>85.363692558025491</v>
          </cell>
          <cell r="AE2792">
            <v>151.2468773438234</v>
          </cell>
          <cell r="AF2792">
            <v>171.42938681086616</v>
          </cell>
          <cell r="AG2792">
            <v>177.74194640537448</v>
          </cell>
          <cell r="AH2792">
            <v>186.93915181844861</v>
          </cell>
        </row>
        <row r="2793">
          <cell r="B2793">
            <v>61131</v>
          </cell>
          <cell r="C2793" t="str">
            <v>NJ</v>
          </cell>
          <cell r="D2793" t="str">
            <v>Retail Power Marketer</v>
          </cell>
          <cell r="E2793">
            <v>9.7511912824343443E-3</v>
          </cell>
          <cell r="F2793">
            <v>0</v>
          </cell>
          <cell r="G2793">
            <v>0</v>
          </cell>
          <cell r="H2793">
            <v>7138.3108359326943</v>
          </cell>
          <cell r="I2793">
            <v>11.608880937499999</v>
          </cell>
          <cell r="J2793">
            <v>0</v>
          </cell>
          <cell r="K2793">
            <v>0</v>
          </cell>
          <cell r="L2793">
            <v>0</v>
          </cell>
          <cell r="M2793">
            <v>0</v>
          </cell>
          <cell r="N2793">
            <v>5.9349377602570558E-2</v>
          </cell>
          <cell r="O2793">
            <v>14094.598591463771</v>
          </cell>
          <cell r="P2793">
            <v>38427.581114848734</v>
          </cell>
          <cell r="Q2793">
            <v>61395.739043940099</v>
          </cell>
          <cell r="R2793">
            <v>79890.829051283596</v>
          </cell>
          <cell r="S2793">
            <v>180514.91294135223</v>
          </cell>
          <cell r="T2793">
            <v>1120.8077807199186</v>
          </cell>
          <cell r="U2793">
            <v>1267.6620868857681</v>
          </cell>
          <cell r="V2793">
            <v>1339.1686705564175</v>
          </cell>
          <cell r="W2793">
            <v>1387.823973452676</v>
          </cell>
          <cell r="X2793">
            <v>1541.9490667244313</v>
          </cell>
          <cell r="Y2793">
            <v>561.63146862745066</v>
          </cell>
          <cell r="Z2793">
            <v>670.87058629309092</v>
          </cell>
          <cell r="AA2793">
            <v>725.20814730678387</v>
          </cell>
          <cell r="AB2793">
            <v>767.81771012168269</v>
          </cell>
          <cell r="AC2793">
            <v>860.18169503913714</v>
          </cell>
          <cell r="AD2793">
            <v>85.363692558025491</v>
          </cell>
          <cell r="AE2793">
            <v>151.2468773438234</v>
          </cell>
          <cell r="AF2793">
            <v>171.42938681086616</v>
          </cell>
          <cell r="AG2793">
            <v>177.74194640537448</v>
          </cell>
          <cell r="AH2793">
            <v>186.93915181844861</v>
          </cell>
        </row>
        <row r="2794">
          <cell r="B2794">
            <v>61378</v>
          </cell>
          <cell r="C2794" t="str">
            <v>NJ</v>
          </cell>
          <cell r="D2794" t="str">
            <v>Retail Power Marketer</v>
          </cell>
          <cell r="E2794">
            <v>9.7511912824343443E-3</v>
          </cell>
          <cell r="F2794">
            <v>0</v>
          </cell>
          <cell r="G2794">
            <v>0</v>
          </cell>
          <cell r="H2794">
            <v>7138.3108359326943</v>
          </cell>
          <cell r="I2794">
            <v>11.608880937499999</v>
          </cell>
          <cell r="J2794">
            <v>0</v>
          </cell>
          <cell r="K2794">
            <v>0</v>
          </cell>
          <cell r="L2794">
            <v>0</v>
          </cell>
          <cell r="M2794">
            <v>0</v>
          </cell>
          <cell r="N2794">
            <v>5.9349377602570558E-2</v>
          </cell>
          <cell r="O2794">
            <v>14094.598591463771</v>
          </cell>
          <cell r="P2794">
            <v>38427.581114848734</v>
          </cell>
          <cell r="Q2794">
            <v>61395.739043940099</v>
          </cell>
          <cell r="R2794">
            <v>79890.829051283596</v>
          </cell>
          <cell r="S2794">
            <v>180514.91294135223</v>
          </cell>
          <cell r="T2794">
            <v>1120.8077807199186</v>
          </cell>
          <cell r="U2794">
            <v>1267.6620868857681</v>
          </cell>
          <cell r="V2794">
            <v>1339.1686705564175</v>
          </cell>
          <cell r="W2794">
            <v>1387.823973452676</v>
          </cell>
          <cell r="X2794">
            <v>1541.9490667244313</v>
          </cell>
          <cell r="Y2794">
            <v>561.63146862745066</v>
          </cell>
          <cell r="Z2794">
            <v>670.87058629309092</v>
          </cell>
          <cell r="AA2794">
            <v>725.20814730678387</v>
          </cell>
          <cell r="AB2794">
            <v>767.81771012168269</v>
          </cell>
          <cell r="AC2794">
            <v>860.18169503913714</v>
          </cell>
          <cell r="AD2794">
            <v>85.363692558025491</v>
          </cell>
          <cell r="AE2794">
            <v>151.2468773438234</v>
          </cell>
          <cell r="AF2794">
            <v>171.42938681086616</v>
          </cell>
          <cell r="AG2794">
            <v>177.74194640537448</v>
          </cell>
          <cell r="AH2794">
            <v>186.93915181844861</v>
          </cell>
        </row>
        <row r="2795">
          <cell r="B2795">
            <v>3570</v>
          </cell>
          <cell r="C2795" t="str">
            <v>NJ</v>
          </cell>
          <cell r="D2795" t="str">
            <v>Wholesale Power Marketer</v>
          </cell>
          <cell r="E2795">
            <v>9.7511912824343443E-3</v>
          </cell>
          <cell r="F2795">
            <v>0</v>
          </cell>
          <cell r="G2795">
            <v>0</v>
          </cell>
          <cell r="H2795">
            <v>0</v>
          </cell>
          <cell r="I2795">
            <v>11.608880937499999</v>
          </cell>
          <cell r="J2795">
            <v>0</v>
          </cell>
          <cell r="K2795">
            <v>0</v>
          </cell>
          <cell r="L2795">
            <v>0</v>
          </cell>
          <cell r="M2795">
            <v>0</v>
          </cell>
          <cell r="N2795">
            <v>0</v>
          </cell>
          <cell r="O2795">
            <v>14094.598591463771</v>
          </cell>
          <cell r="P2795">
            <v>38427.581114848734</v>
          </cell>
          <cell r="Q2795">
            <v>61395.739043940099</v>
          </cell>
          <cell r="R2795">
            <v>79890.829051283596</v>
          </cell>
          <cell r="S2795">
            <v>180514.91294135223</v>
          </cell>
          <cell r="T2795">
            <v>1120.8077807199186</v>
          </cell>
          <cell r="U2795">
            <v>1267.6620868857681</v>
          </cell>
          <cell r="V2795">
            <v>1339.1686705564175</v>
          </cell>
          <cell r="W2795">
            <v>1387.823973452676</v>
          </cell>
          <cell r="X2795">
            <v>1541.9490667244313</v>
          </cell>
          <cell r="Y2795">
            <v>561.63146862745066</v>
          </cell>
          <cell r="Z2795">
            <v>670.87058629309092</v>
          </cell>
          <cell r="AA2795">
            <v>725.20814730678387</v>
          </cell>
          <cell r="AB2795">
            <v>767.81771012168269</v>
          </cell>
          <cell r="AC2795">
            <v>860.18169503913714</v>
          </cell>
          <cell r="AD2795">
            <v>85.363692558025491</v>
          </cell>
          <cell r="AE2795">
            <v>151.2468773438234</v>
          </cell>
          <cell r="AF2795">
            <v>171.42938681086616</v>
          </cell>
          <cell r="AG2795">
            <v>177.74194640537448</v>
          </cell>
          <cell r="AH2795">
            <v>186.93915181844861</v>
          </cell>
        </row>
        <row r="2796">
          <cell r="B2796">
            <v>55758</v>
          </cell>
          <cell r="C2796" t="str">
            <v>NJ</v>
          </cell>
          <cell r="D2796" t="str">
            <v>Wholesale Power Marketer</v>
          </cell>
          <cell r="E2796">
            <v>9.7511912824343443E-3</v>
          </cell>
          <cell r="F2796">
            <v>0</v>
          </cell>
          <cell r="G2796">
            <v>0</v>
          </cell>
          <cell r="H2796">
            <v>0</v>
          </cell>
          <cell r="I2796">
            <v>11.608880937499999</v>
          </cell>
          <cell r="J2796">
            <v>0</v>
          </cell>
          <cell r="K2796">
            <v>0</v>
          </cell>
          <cell r="L2796">
            <v>0</v>
          </cell>
          <cell r="M2796">
            <v>0</v>
          </cell>
          <cell r="N2796">
            <v>0</v>
          </cell>
          <cell r="O2796">
            <v>14094.598591463771</v>
          </cell>
          <cell r="P2796">
            <v>38427.581114848734</v>
          </cell>
          <cell r="Q2796">
            <v>61395.739043940099</v>
          </cell>
          <cell r="R2796">
            <v>79890.829051283596</v>
          </cell>
          <cell r="S2796">
            <v>180514.91294135223</v>
          </cell>
          <cell r="T2796">
            <v>1120.8077807199186</v>
          </cell>
          <cell r="U2796">
            <v>1267.6620868857681</v>
          </cell>
          <cell r="V2796">
            <v>1339.1686705564175</v>
          </cell>
          <cell r="W2796">
            <v>1387.823973452676</v>
          </cell>
          <cell r="X2796">
            <v>1541.9490667244313</v>
          </cell>
          <cell r="Y2796">
            <v>561.63146862745066</v>
          </cell>
          <cell r="Z2796">
            <v>670.87058629309092</v>
          </cell>
          <cell r="AA2796">
            <v>725.20814730678387</v>
          </cell>
          <cell r="AB2796">
            <v>767.81771012168269</v>
          </cell>
          <cell r="AC2796">
            <v>860.18169503913714</v>
          </cell>
          <cell r="AD2796">
            <v>85.363692558025491</v>
          </cell>
          <cell r="AE2796">
            <v>151.2468773438234</v>
          </cell>
          <cell r="AF2796">
            <v>171.42938681086616</v>
          </cell>
          <cell r="AG2796">
            <v>177.74194640537448</v>
          </cell>
          <cell r="AH2796">
            <v>186.93915181844861</v>
          </cell>
        </row>
        <row r="2797">
          <cell r="B2797">
            <v>59507</v>
          </cell>
          <cell r="C2797" t="str">
            <v>NJ</v>
          </cell>
          <cell r="D2797" t="str">
            <v>Wholesale Power Marketer</v>
          </cell>
          <cell r="E2797">
            <v>9.7511912824343443E-3</v>
          </cell>
          <cell r="F2797">
            <v>0</v>
          </cell>
          <cell r="G2797">
            <v>0</v>
          </cell>
          <cell r="H2797">
            <v>0</v>
          </cell>
          <cell r="I2797">
            <v>11.608880937499999</v>
          </cell>
          <cell r="J2797">
            <v>0</v>
          </cell>
          <cell r="K2797">
            <v>0</v>
          </cell>
          <cell r="L2797">
            <v>0</v>
          </cell>
          <cell r="M2797">
            <v>0</v>
          </cell>
          <cell r="N2797">
            <v>0</v>
          </cell>
          <cell r="O2797">
            <v>14094.598591463771</v>
          </cell>
          <cell r="P2797">
            <v>38427.581114848734</v>
          </cell>
          <cell r="Q2797">
            <v>61395.739043940099</v>
          </cell>
          <cell r="R2797">
            <v>79890.829051283596</v>
          </cell>
          <cell r="S2797">
            <v>180514.91294135223</v>
          </cell>
          <cell r="T2797">
            <v>1120.8077807199186</v>
          </cell>
          <cell r="U2797">
            <v>1267.6620868857681</v>
          </cell>
          <cell r="V2797">
            <v>1339.1686705564175</v>
          </cell>
          <cell r="W2797">
            <v>1387.823973452676</v>
          </cell>
          <cell r="X2797">
            <v>1541.9490667244313</v>
          </cell>
          <cell r="Y2797">
            <v>561.63146862745066</v>
          </cell>
          <cell r="Z2797">
            <v>670.87058629309092</v>
          </cell>
          <cell r="AA2797">
            <v>725.20814730678387</v>
          </cell>
          <cell r="AB2797">
            <v>767.81771012168269</v>
          </cell>
          <cell r="AC2797">
            <v>860.18169503913714</v>
          </cell>
          <cell r="AD2797">
            <v>85.363692558025491</v>
          </cell>
          <cell r="AE2797">
            <v>151.2468773438234</v>
          </cell>
          <cell r="AF2797">
            <v>171.42938681086616</v>
          </cell>
          <cell r="AG2797">
            <v>177.74194640537448</v>
          </cell>
          <cell r="AH2797">
            <v>186.93915181844861</v>
          </cell>
        </row>
        <row r="2798">
          <cell r="B2798">
            <v>56784</v>
          </cell>
          <cell r="C2798" t="str">
            <v>NJ</v>
          </cell>
          <cell r="D2798" t="str">
            <v>Wholesale Power Marketer</v>
          </cell>
          <cell r="E2798">
            <v>9.7511912824343443E-3</v>
          </cell>
          <cell r="F2798">
            <v>0</v>
          </cell>
          <cell r="G2798">
            <v>0</v>
          </cell>
          <cell r="H2798">
            <v>0</v>
          </cell>
          <cell r="I2798">
            <v>11.608880937499999</v>
          </cell>
          <cell r="J2798">
            <v>0</v>
          </cell>
          <cell r="K2798">
            <v>0</v>
          </cell>
          <cell r="L2798">
            <v>0</v>
          </cell>
          <cell r="M2798">
            <v>0</v>
          </cell>
          <cell r="N2798">
            <v>0</v>
          </cell>
          <cell r="O2798">
            <v>14094.598591463771</v>
          </cell>
          <cell r="P2798">
            <v>38427.581114848734</v>
          </cell>
          <cell r="Q2798">
            <v>61395.739043940099</v>
          </cell>
          <cell r="R2798">
            <v>79890.829051283596</v>
          </cell>
          <cell r="S2798">
            <v>180514.91294135223</v>
          </cell>
          <cell r="T2798">
            <v>1120.8077807199186</v>
          </cell>
          <cell r="U2798">
            <v>1267.6620868857681</v>
          </cell>
          <cell r="V2798">
            <v>1339.1686705564175</v>
          </cell>
          <cell r="W2798">
            <v>1387.823973452676</v>
          </cell>
          <cell r="X2798">
            <v>1541.9490667244313</v>
          </cell>
          <cell r="Y2798">
            <v>561.63146862745066</v>
          </cell>
          <cell r="Z2798">
            <v>670.87058629309092</v>
          </cell>
          <cell r="AA2798">
            <v>725.20814730678387</v>
          </cell>
          <cell r="AB2798">
            <v>767.81771012168269</v>
          </cell>
          <cell r="AC2798">
            <v>860.18169503913714</v>
          </cell>
          <cell r="AD2798">
            <v>85.363692558025491</v>
          </cell>
          <cell r="AE2798">
            <v>151.2468773438234</v>
          </cell>
          <cell r="AF2798">
            <v>171.42938681086616</v>
          </cell>
          <cell r="AG2798">
            <v>177.74194640537448</v>
          </cell>
          <cell r="AH2798">
            <v>186.93915181844861</v>
          </cell>
        </row>
        <row r="2799">
          <cell r="B2799">
            <v>55897</v>
          </cell>
          <cell r="C2799" t="str">
            <v>NJ</v>
          </cell>
          <cell r="D2799" t="str">
            <v>Wholesale Power Marketer</v>
          </cell>
          <cell r="E2799">
            <v>9.7511912824343443E-3</v>
          </cell>
          <cell r="F2799">
            <v>0</v>
          </cell>
          <cell r="G2799">
            <v>0</v>
          </cell>
          <cell r="H2799">
            <v>0</v>
          </cell>
          <cell r="I2799">
            <v>11.608880937499999</v>
          </cell>
          <cell r="J2799">
            <v>0</v>
          </cell>
          <cell r="K2799">
            <v>0</v>
          </cell>
          <cell r="L2799">
            <v>0</v>
          </cell>
          <cell r="M2799">
            <v>0</v>
          </cell>
          <cell r="N2799">
            <v>0</v>
          </cell>
          <cell r="O2799">
            <v>14094.598591463771</v>
          </cell>
          <cell r="P2799">
            <v>38427.581114848734</v>
          </cell>
          <cell r="Q2799">
            <v>61395.739043940099</v>
          </cell>
          <cell r="R2799">
            <v>79890.829051283596</v>
          </cell>
          <cell r="S2799">
            <v>180514.91294135223</v>
          </cell>
          <cell r="T2799">
            <v>1120.8077807199186</v>
          </cell>
          <cell r="U2799">
            <v>1267.6620868857681</v>
          </cell>
          <cell r="V2799">
            <v>1339.1686705564175</v>
          </cell>
          <cell r="W2799">
            <v>1387.823973452676</v>
          </cell>
          <cell r="X2799">
            <v>1541.9490667244313</v>
          </cell>
          <cell r="Y2799">
            <v>561.63146862745066</v>
          </cell>
          <cell r="Z2799">
            <v>670.87058629309092</v>
          </cell>
          <cell r="AA2799">
            <v>725.20814730678387</v>
          </cell>
          <cell r="AB2799">
            <v>767.81771012168269</v>
          </cell>
          <cell r="AC2799">
            <v>860.18169503913714</v>
          </cell>
          <cell r="AD2799">
            <v>85.363692558025491</v>
          </cell>
          <cell r="AE2799">
            <v>151.2468773438234</v>
          </cell>
          <cell r="AF2799">
            <v>171.42938681086616</v>
          </cell>
          <cell r="AG2799">
            <v>177.74194640537448</v>
          </cell>
          <cell r="AH2799">
            <v>186.93915181844861</v>
          </cell>
        </row>
        <row r="2800">
          <cell r="B2800">
            <v>19160</v>
          </cell>
          <cell r="C2800" t="str">
            <v>NM</v>
          </cell>
          <cell r="D2800" t="str">
            <v>Cooperative</v>
          </cell>
          <cell r="E2800">
            <v>0.26412890762205832</v>
          </cell>
          <cell r="F2800">
            <v>1</v>
          </cell>
          <cell r="G2800">
            <v>10266.652584143078</v>
          </cell>
          <cell r="H2800">
            <v>10266.652584143078</v>
          </cell>
          <cell r="I2800">
            <v>11.608880937499999</v>
          </cell>
          <cell r="J2800">
            <v>19503.400000000001</v>
          </cell>
          <cell r="K2800">
            <v>145807</v>
          </cell>
          <cell r="L2800">
            <v>14202</v>
          </cell>
          <cell r="M2800">
            <v>0.12019291306389611</v>
          </cell>
          <cell r="N2800">
            <v>0.12019291306389611</v>
          </cell>
          <cell r="O2800">
            <v>7438.3471258196878</v>
          </cell>
          <cell r="P2800">
            <v>20722.65100836389</v>
          </cell>
          <cell r="Q2800">
            <v>32676.009203204747</v>
          </cell>
          <cell r="R2800">
            <v>42909.864617855943</v>
          </cell>
          <cell r="S2800">
            <v>102286.82417152944</v>
          </cell>
          <cell r="T2800">
            <v>1073.4206121379771</v>
          </cell>
          <cell r="U2800">
            <v>1111.1076710241182</v>
          </cell>
          <cell r="V2800">
            <v>1134.6474481141936</v>
          </cell>
          <cell r="W2800">
            <v>1133.7303932460932</v>
          </cell>
          <cell r="X2800">
            <v>1234.2100471572608</v>
          </cell>
          <cell r="Y2800">
            <v>464.28262898725978</v>
          </cell>
          <cell r="Z2800">
            <v>500.69621216901976</v>
          </cell>
          <cell r="AA2800">
            <v>509.19304376890864</v>
          </cell>
          <cell r="AB2800">
            <v>511.39086880199818</v>
          </cell>
          <cell r="AC2800">
            <v>536.58778401031543</v>
          </cell>
          <cell r="AD2800">
            <v>75.712238269268596</v>
          </cell>
          <cell r="AE2800">
            <v>84.210435470513715</v>
          </cell>
          <cell r="AF2800">
            <v>74.872219045351258</v>
          </cell>
          <cell r="AG2800">
            <v>67.184835298583323</v>
          </cell>
          <cell r="AH2800">
            <v>65.888201259794499</v>
          </cell>
        </row>
        <row r="2801">
          <cell r="B2801">
            <v>10378</v>
          </cell>
          <cell r="C2801" t="str">
            <v>NM</v>
          </cell>
          <cell r="D2801" t="str">
            <v>Cooperative</v>
          </cell>
          <cell r="E2801">
            <v>0.26562609764664558</v>
          </cell>
          <cell r="F2801">
            <v>1</v>
          </cell>
          <cell r="G2801">
            <v>5717.627834681758</v>
          </cell>
          <cell r="H2801">
            <v>5717.627834681758</v>
          </cell>
          <cell r="I2801">
            <v>11.608880937499999</v>
          </cell>
          <cell r="J2801">
            <v>26694</v>
          </cell>
          <cell r="K2801">
            <v>143461</v>
          </cell>
          <cell r="L2801">
            <v>25091</v>
          </cell>
          <cell r="M2801">
            <v>0.16170707593538489</v>
          </cell>
          <cell r="N2801">
            <v>0.16170707593538489</v>
          </cell>
          <cell r="O2801">
            <v>7438.3471258196878</v>
          </cell>
          <cell r="P2801">
            <v>20722.65100836389</v>
          </cell>
          <cell r="Q2801">
            <v>32676.009203204747</v>
          </cell>
          <cell r="R2801">
            <v>42909.864617855943</v>
          </cell>
          <cell r="S2801">
            <v>102286.82417152944</v>
          </cell>
          <cell r="T2801">
            <v>1073.4206121379771</v>
          </cell>
          <cell r="U2801">
            <v>1111.1076710241182</v>
          </cell>
          <cell r="V2801">
            <v>1134.6474481141936</v>
          </cell>
          <cell r="W2801">
            <v>1133.7303932460932</v>
          </cell>
          <cell r="X2801">
            <v>1234.2100471572608</v>
          </cell>
          <cell r="Y2801">
            <v>464.28262898725978</v>
          </cell>
          <cell r="Z2801">
            <v>500.69621216901976</v>
          </cell>
          <cell r="AA2801">
            <v>509.19304376890864</v>
          </cell>
          <cell r="AB2801">
            <v>511.39086880199818</v>
          </cell>
          <cell r="AC2801">
            <v>536.58778401031543</v>
          </cell>
          <cell r="AD2801">
            <v>75.712238269268596</v>
          </cell>
          <cell r="AE2801">
            <v>84.210435470513715</v>
          </cell>
          <cell r="AF2801">
            <v>74.872219045351258</v>
          </cell>
          <cell r="AG2801">
            <v>67.184835298583323</v>
          </cell>
          <cell r="AH2801">
            <v>65.888201259794499</v>
          </cell>
        </row>
        <row r="2802">
          <cell r="B2802">
            <v>11204</v>
          </cell>
          <cell r="C2802" t="str">
            <v>NM</v>
          </cell>
          <cell r="D2802" t="str">
            <v>Municipal</v>
          </cell>
          <cell r="E2802">
            <v>2.266042715529017E-2</v>
          </cell>
          <cell r="F2802">
            <v>1</v>
          </cell>
          <cell r="G2802">
            <v>7340.9713574097132</v>
          </cell>
          <cell r="H2802">
            <v>7340.9713574097132</v>
          </cell>
          <cell r="I2802">
            <v>11.608880937499999</v>
          </cell>
          <cell r="J2802">
            <v>7430.2</v>
          </cell>
          <cell r="K2802">
            <v>58948</v>
          </cell>
          <cell r="L2802">
            <v>8030</v>
          </cell>
          <cell r="M2802">
            <v>0.10707009962784998</v>
          </cell>
          <cell r="N2802">
            <v>0.10707009962784998</v>
          </cell>
          <cell r="O2802">
            <v>7438.3471258196878</v>
          </cell>
          <cell r="P2802">
            <v>20722.65100836389</v>
          </cell>
          <cell r="Q2802">
            <v>32676.009203204747</v>
          </cell>
          <cell r="R2802">
            <v>42909.864617855943</v>
          </cell>
          <cell r="S2802">
            <v>102286.82417152944</v>
          </cell>
          <cell r="T2802">
            <v>1073.4206121379771</v>
          </cell>
          <cell r="U2802">
            <v>1111.1076710241182</v>
          </cell>
          <cell r="V2802">
            <v>1134.6474481141936</v>
          </cell>
          <cell r="W2802">
            <v>1133.7303932460932</v>
          </cell>
          <cell r="X2802">
            <v>1234.2100471572608</v>
          </cell>
          <cell r="Y2802">
            <v>464.28262898725978</v>
          </cell>
          <cell r="Z2802">
            <v>500.69621216901976</v>
          </cell>
          <cell r="AA2802">
            <v>509.19304376890864</v>
          </cell>
          <cell r="AB2802">
            <v>511.39086880199818</v>
          </cell>
          <cell r="AC2802">
            <v>536.58778401031543</v>
          </cell>
          <cell r="AD2802">
            <v>75.712238269268596</v>
          </cell>
          <cell r="AE2802">
            <v>84.210435470513715</v>
          </cell>
          <cell r="AF2802">
            <v>74.872219045351258</v>
          </cell>
          <cell r="AG2802">
            <v>67.184835298583323</v>
          </cell>
          <cell r="AH2802">
            <v>65.888201259794499</v>
          </cell>
        </row>
        <row r="2803">
          <cell r="B2803">
            <v>12901</v>
          </cell>
          <cell r="C2803" t="str">
            <v>NM</v>
          </cell>
          <cell r="D2803" t="str">
            <v>Cooperative</v>
          </cell>
          <cell r="E2803">
            <v>2.266042715529017E-2</v>
          </cell>
          <cell r="F2803">
            <v>0</v>
          </cell>
          <cell r="G2803">
            <v>0</v>
          </cell>
          <cell r="H2803">
            <v>6215.0135335709556</v>
          </cell>
          <cell r="I2803">
            <v>11.608880937499999</v>
          </cell>
          <cell r="J2803">
            <v>0</v>
          </cell>
          <cell r="K2803">
            <v>0</v>
          </cell>
          <cell r="L2803">
            <v>0</v>
          </cell>
          <cell r="M2803">
            <v>0</v>
          </cell>
          <cell r="N2803">
            <v>9.1574038232034402E-2</v>
          </cell>
          <cell r="O2803">
            <v>7438.3471258196878</v>
          </cell>
          <cell r="P2803">
            <v>20722.65100836389</v>
          </cell>
          <cell r="Q2803">
            <v>32676.009203204747</v>
          </cell>
          <cell r="R2803">
            <v>42909.864617855943</v>
          </cell>
          <cell r="S2803">
            <v>102286.82417152944</v>
          </cell>
          <cell r="T2803">
            <v>1073.4206121379771</v>
          </cell>
          <cell r="U2803">
            <v>1111.1076710241182</v>
          </cell>
          <cell r="V2803">
            <v>1134.6474481141936</v>
          </cell>
          <cell r="W2803">
            <v>1133.7303932460932</v>
          </cell>
          <cell r="X2803">
            <v>1234.2100471572608</v>
          </cell>
          <cell r="Y2803">
            <v>464.28262898725978</v>
          </cell>
          <cell r="Z2803">
            <v>500.69621216901976</v>
          </cell>
          <cell r="AA2803">
            <v>509.19304376890864</v>
          </cell>
          <cell r="AB2803">
            <v>511.39086880199818</v>
          </cell>
          <cell r="AC2803">
            <v>536.58778401031543</v>
          </cell>
          <cell r="AD2803">
            <v>75.712238269268596</v>
          </cell>
          <cell r="AE2803">
            <v>84.210435470513715</v>
          </cell>
          <cell r="AF2803">
            <v>74.872219045351258</v>
          </cell>
          <cell r="AG2803">
            <v>67.184835298583323</v>
          </cell>
          <cell r="AH2803">
            <v>65.888201259794499</v>
          </cell>
        </row>
        <row r="2804">
          <cell r="B2804">
            <v>5701</v>
          </cell>
          <cell r="C2804" t="str">
            <v>NM</v>
          </cell>
          <cell r="D2804" t="str">
            <v>Investor Owned</v>
          </cell>
          <cell r="E2804">
            <v>0.28602037232174221</v>
          </cell>
          <cell r="F2804">
            <v>1</v>
          </cell>
          <cell r="G2804">
            <v>8576.7797318852172</v>
          </cell>
          <cell r="H2804">
            <v>8576.7797318852172</v>
          </cell>
          <cell r="I2804">
            <v>11.608880937499999</v>
          </cell>
          <cell r="J2804">
            <v>389614</v>
          </cell>
          <cell r="K2804">
            <v>3323039</v>
          </cell>
          <cell r="L2804">
            <v>387446</v>
          </cell>
          <cell r="M2804">
            <v>0.10100399850723163</v>
          </cell>
          <cell r="N2804">
            <v>0.10100399850723163</v>
          </cell>
          <cell r="O2804">
            <v>7438.3471258196878</v>
          </cell>
          <cell r="P2804">
            <v>20722.65100836389</v>
          </cell>
          <cell r="Q2804">
            <v>32676.009203204747</v>
          </cell>
          <cell r="R2804">
            <v>42909.864617855943</v>
          </cell>
          <cell r="S2804">
            <v>102286.82417152944</v>
          </cell>
          <cell r="T2804">
            <v>1073.4206121379771</v>
          </cell>
          <cell r="U2804">
            <v>1111.1076710241182</v>
          </cell>
          <cell r="V2804">
            <v>1134.6474481141936</v>
          </cell>
          <cell r="W2804">
            <v>1133.7303932460932</v>
          </cell>
          <cell r="X2804">
            <v>1234.2100471572608</v>
          </cell>
          <cell r="Y2804">
            <v>464.28262898725978</v>
          </cell>
          <cell r="Z2804">
            <v>500.69621216901976</v>
          </cell>
          <cell r="AA2804">
            <v>509.19304376890864</v>
          </cell>
          <cell r="AB2804">
            <v>511.39086880199818</v>
          </cell>
          <cell r="AC2804">
            <v>536.58778401031543</v>
          </cell>
          <cell r="AD2804">
            <v>75.712238269268596</v>
          </cell>
          <cell r="AE2804">
            <v>84.210435470513715</v>
          </cell>
          <cell r="AF2804">
            <v>74.872219045351258</v>
          </cell>
          <cell r="AG2804">
            <v>67.184835298583323</v>
          </cell>
          <cell r="AH2804">
            <v>65.888201259794499</v>
          </cell>
        </row>
        <row r="2805">
          <cell r="B2805">
            <v>6204</v>
          </cell>
          <cell r="C2805" t="str">
            <v>NM</v>
          </cell>
          <cell r="D2805" t="str">
            <v>Municipal</v>
          </cell>
          <cell r="E2805">
            <v>2.266042715529017E-2</v>
          </cell>
          <cell r="F2805">
            <v>1</v>
          </cell>
          <cell r="G2805">
            <v>7713.0170799523348</v>
          </cell>
          <cell r="H2805">
            <v>7713.0170799523348</v>
          </cell>
          <cell r="I2805">
            <v>11.608880937499999</v>
          </cell>
          <cell r="J2805">
            <v>30106</v>
          </cell>
          <cell r="K2805">
            <v>271853</v>
          </cell>
          <cell r="L2805">
            <v>35246</v>
          </cell>
          <cell r="M2805">
            <v>9.2682444518627713E-2</v>
          </cell>
          <cell r="N2805">
            <v>9.2682444518627713E-2</v>
          </cell>
          <cell r="O2805">
            <v>7438.3471258196878</v>
          </cell>
          <cell r="P2805">
            <v>20722.65100836389</v>
          </cell>
          <cell r="Q2805">
            <v>32676.009203204747</v>
          </cell>
          <cell r="R2805">
            <v>42909.864617855943</v>
          </cell>
          <cell r="S2805">
            <v>102286.82417152944</v>
          </cell>
          <cell r="T2805">
            <v>1073.4206121379771</v>
          </cell>
          <cell r="U2805">
            <v>1111.1076710241182</v>
          </cell>
          <cell r="V2805">
            <v>1134.6474481141936</v>
          </cell>
          <cell r="W2805">
            <v>1133.7303932460932</v>
          </cell>
          <cell r="X2805">
            <v>1234.2100471572608</v>
          </cell>
          <cell r="Y2805">
            <v>464.28262898725978</v>
          </cell>
          <cell r="Z2805">
            <v>500.69621216901976</v>
          </cell>
          <cell r="AA2805">
            <v>509.19304376890864</v>
          </cell>
          <cell r="AB2805">
            <v>511.39086880199818</v>
          </cell>
          <cell r="AC2805">
            <v>536.58778401031543</v>
          </cell>
          <cell r="AD2805">
            <v>75.712238269268596</v>
          </cell>
          <cell r="AE2805">
            <v>84.210435470513715</v>
          </cell>
          <cell r="AF2805">
            <v>74.872219045351258</v>
          </cell>
          <cell r="AG2805">
            <v>67.184835298583323</v>
          </cell>
          <cell r="AH2805">
            <v>65.888201259794499</v>
          </cell>
        </row>
        <row r="2806">
          <cell r="B2806">
            <v>17718</v>
          </cell>
          <cell r="C2806" t="str">
            <v>NM</v>
          </cell>
          <cell r="D2806" t="str">
            <v>Investor Owned</v>
          </cell>
          <cell r="E2806">
            <v>2.266042715529017E-2</v>
          </cell>
          <cell r="F2806">
            <v>1</v>
          </cell>
          <cell r="G2806">
            <v>12111.074507044506</v>
          </cell>
          <cell r="H2806">
            <v>12111.074507044506</v>
          </cell>
          <cell r="I2806">
            <v>11.608880937499999</v>
          </cell>
          <cell r="J2806">
            <v>377534.8</v>
          </cell>
          <cell r="K2806">
            <v>3786588</v>
          </cell>
          <cell r="L2806">
            <v>312655</v>
          </cell>
          <cell r="M2806">
            <v>8.8200750640373679E-2</v>
          </cell>
          <cell r="N2806">
            <v>8.8200750640373679E-2</v>
          </cell>
          <cell r="O2806">
            <v>7438.3471258196878</v>
          </cell>
          <cell r="P2806">
            <v>20722.65100836389</v>
          </cell>
          <cell r="Q2806">
            <v>32676.009203204747</v>
          </cell>
          <cell r="R2806">
            <v>42909.864617855943</v>
          </cell>
          <cell r="S2806">
            <v>102286.82417152944</v>
          </cell>
          <cell r="T2806">
            <v>1073.4206121379771</v>
          </cell>
          <cell r="U2806">
            <v>1111.1076710241182</v>
          </cell>
          <cell r="V2806">
            <v>1134.6474481141936</v>
          </cell>
          <cell r="W2806">
            <v>1133.7303932460932</v>
          </cell>
          <cell r="X2806">
            <v>1234.2100471572608</v>
          </cell>
          <cell r="Y2806">
            <v>464.28262898725978</v>
          </cell>
          <cell r="Z2806">
            <v>500.69621216901976</v>
          </cell>
          <cell r="AA2806">
            <v>509.19304376890864</v>
          </cell>
          <cell r="AB2806">
            <v>511.39086880199818</v>
          </cell>
          <cell r="AC2806">
            <v>536.58778401031543</v>
          </cell>
          <cell r="AD2806">
            <v>75.712238269268596</v>
          </cell>
          <cell r="AE2806">
            <v>84.210435470513715</v>
          </cell>
          <cell r="AF2806">
            <v>74.872219045351258</v>
          </cell>
          <cell r="AG2806">
            <v>67.184835298583323</v>
          </cell>
          <cell r="AH2806">
            <v>65.888201259794499</v>
          </cell>
        </row>
        <row r="2807">
          <cell r="B2807">
            <v>57313</v>
          </cell>
          <cell r="C2807" t="str">
            <v>NM</v>
          </cell>
          <cell r="D2807" t="str">
            <v>Behind the Meter</v>
          </cell>
          <cell r="E2807">
            <v>2.266042715529017E-2</v>
          </cell>
          <cell r="F2807">
            <v>1</v>
          </cell>
          <cell r="G2807">
            <v>7721.5259362642473</v>
          </cell>
          <cell r="H2807">
            <v>7721.5259362642473</v>
          </cell>
          <cell r="I2807">
            <v>11.608880937499999</v>
          </cell>
          <cell r="J2807">
            <v>380666.2</v>
          </cell>
          <cell r="K2807">
            <v>2489613</v>
          </cell>
          <cell r="L2807">
            <v>322425</v>
          </cell>
          <cell r="M2807">
            <v>0.13486042961886799</v>
          </cell>
          <cell r="N2807">
            <v>0.13486042961886799</v>
          </cell>
          <cell r="O2807">
            <v>7438.3471258196878</v>
          </cell>
          <cell r="P2807">
            <v>20722.65100836389</v>
          </cell>
          <cell r="Q2807">
            <v>32676.009203204747</v>
          </cell>
          <cell r="R2807">
            <v>42909.864617855943</v>
          </cell>
          <cell r="S2807">
            <v>102286.82417152944</v>
          </cell>
          <cell r="T2807">
            <v>1073.4206121379771</v>
          </cell>
          <cell r="U2807">
            <v>1111.1076710241182</v>
          </cell>
          <cell r="V2807">
            <v>1134.6474481141936</v>
          </cell>
          <cell r="W2807">
            <v>1133.7303932460932</v>
          </cell>
          <cell r="X2807">
            <v>1234.2100471572608</v>
          </cell>
          <cell r="Y2807">
            <v>464.28262898725978</v>
          </cell>
          <cell r="Z2807">
            <v>500.69621216901976</v>
          </cell>
          <cell r="AA2807">
            <v>509.19304376890864</v>
          </cell>
          <cell r="AB2807">
            <v>511.39086880199818</v>
          </cell>
          <cell r="AC2807">
            <v>536.58778401031543</v>
          </cell>
          <cell r="AD2807">
            <v>75.712238269268596</v>
          </cell>
          <cell r="AE2807">
            <v>84.210435470513715</v>
          </cell>
          <cell r="AF2807">
            <v>74.872219045351258</v>
          </cell>
          <cell r="AG2807">
            <v>67.184835298583323</v>
          </cell>
          <cell r="AH2807">
            <v>65.888201259794499</v>
          </cell>
        </row>
        <row r="2808">
          <cell r="B2808">
            <v>59579</v>
          </cell>
          <cell r="C2808" t="str">
            <v>NM</v>
          </cell>
          <cell r="D2808" t="str">
            <v>Behind the Meter</v>
          </cell>
          <cell r="E2808">
            <v>2.266042715529017E-2</v>
          </cell>
          <cell r="F2808">
            <v>1</v>
          </cell>
          <cell r="G2808">
            <v>8836.6321169955991</v>
          </cell>
          <cell r="H2808">
            <v>8836.6321169955991</v>
          </cell>
          <cell r="I2808">
            <v>11.608880937499999</v>
          </cell>
          <cell r="J2808">
            <v>117174.7</v>
          </cell>
          <cell r="K2808">
            <v>622364</v>
          </cell>
          <cell r="L2808">
            <v>70430</v>
          </cell>
          <cell r="M2808">
            <v>0.17250891469760862</v>
          </cell>
          <cell r="N2808">
            <v>0.17250891469760862</v>
          </cell>
          <cell r="O2808">
            <v>7438.3471258196878</v>
          </cell>
          <cell r="P2808">
            <v>20722.65100836389</v>
          </cell>
          <cell r="Q2808">
            <v>32676.009203204747</v>
          </cell>
          <cell r="R2808">
            <v>42909.864617855943</v>
          </cell>
          <cell r="S2808">
            <v>102286.82417152944</v>
          </cell>
          <cell r="T2808">
            <v>1073.4206121379771</v>
          </cell>
          <cell r="U2808">
            <v>1111.1076710241182</v>
          </cell>
          <cell r="V2808">
            <v>1134.6474481141936</v>
          </cell>
          <cell r="W2808">
            <v>1133.7303932460932</v>
          </cell>
          <cell r="X2808">
            <v>1234.2100471572608</v>
          </cell>
          <cell r="Y2808">
            <v>464.28262898725978</v>
          </cell>
          <cell r="Z2808">
            <v>500.69621216901976</v>
          </cell>
          <cell r="AA2808">
            <v>509.19304376890864</v>
          </cell>
          <cell r="AB2808">
            <v>511.39086880199818</v>
          </cell>
          <cell r="AC2808">
            <v>536.58778401031543</v>
          </cell>
          <cell r="AD2808">
            <v>75.712238269268596</v>
          </cell>
          <cell r="AE2808">
            <v>84.210435470513715</v>
          </cell>
          <cell r="AF2808">
            <v>74.872219045351258</v>
          </cell>
          <cell r="AG2808">
            <v>67.184835298583323</v>
          </cell>
          <cell r="AH2808">
            <v>65.888201259794499</v>
          </cell>
        </row>
        <row r="2809">
          <cell r="B2809">
            <v>59624</v>
          </cell>
          <cell r="C2809" t="str">
            <v>NM</v>
          </cell>
          <cell r="D2809" t="str">
            <v>Behind the Meter</v>
          </cell>
          <cell r="E2809">
            <v>2.266042715529017E-2</v>
          </cell>
          <cell r="F2809">
            <v>1</v>
          </cell>
          <cell r="G2809">
            <v>6331.8519765451838</v>
          </cell>
          <cell r="H2809">
            <v>6331.8519765451838</v>
          </cell>
          <cell r="I2809">
            <v>11.608880937499999</v>
          </cell>
          <cell r="J2809">
            <v>170406.30000000002</v>
          </cell>
          <cell r="K2809">
            <v>1128431</v>
          </cell>
          <cell r="L2809">
            <v>178215</v>
          </cell>
          <cell r="M2809">
            <v>0.12901079410675642</v>
          </cell>
          <cell r="N2809">
            <v>0.12901079410675642</v>
          </cell>
          <cell r="O2809">
            <v>7438.3471258196878</v>
          </cell>
          <cell r="P2809">
            <v>20722.65100836389</v>
          </cell>
          <cell r="Q2809">
            <v>32676.009203204747</v>
          </cell>
          <cell r="R2809">
            <v>42909.864617855943</v>
          </cell>
          <cell r="S2809">
            <v>102286.82417152944</v>
          </cell>
          <cell r="T2809">
            <v>1073.4206121379771</v>
          </cell>
          <cell r="U2809">
            <v>1111.1076710241182</v>
          </cell>
          <cell r="V2809">
            <v>1134.6474481141936</v>
          </cell>
          <cell r="W2809">
            <v>1133.7303932460932</v>
          </cell>
          <cell r="X2809">
            <v>1234.2100471572608</v>
          </cell>
          <cell r="Y2809">
            <v>464.28262898725978</v>
          </cell>
          <cell r="Z2809">
            <v>500.69621216901976</v>
          </cell>
          <cell r="AA2809">
            <v>509.19304376890864</v>
          </cell>
          <cell r="AB2809">
            <v>511.39086880199818</v>
          </cell>
          <cell r="AC2809">
            <v>536.58778401031543</v>
          </cell>
          <cell r="AD2809">
            <v>75.712238269268596</v>
          </cell>
          <cell r="AE2809">
            <v>84.210435470513715</v>
          </cell>
          <cell r="AF2809">
            <v>74.872219045351258</v>
          </cell>
          <cell r="AG2809">
            <v>67.184835298583323</v>
          </cell>
          <cell r="AH2809">
            <v>65.888201259794499</v>
          </cell>
        </row>
        <row r="2810">
          <cell r="B2810">
            <v>59647</v>
          </cell>
          <cell r="C2810" t="str">
            <v>NM</v>
          </cell>
          <cell r="D2810" t="str">
            <v>Behind the Meter</v>
          </cell>
          <cell r="E2810">
            <v>2.266042715529017E-2</v>
          </cell>
          <cell r="F2810">
            <v>1</v>
          </cell>
          <cell r="G2810">
            <v>8173.9830597910423</v>
          </cell>
          <cell r="H2810">
            <v>8173.9830597910423</v>
          </cell>
          <cell r="I2810">
            <v>11.608880937499999</v>
          </cell>
          <cell r="J2810">
            <v>392960.29999999981</v>
          </cell>
          <cell r="K2810">
            <v>2091240</v>
          </cell>
          <cell r="L2810">
            <v>255841</v>
          </cell>
          <cell r="M2810">
            <v>0.17086511710986235</v>
          </cell>
          <cell r="N2810">
            <v>0.17086511710986235</v>
          </cell>
          <cell r="O2810">
            <v>7438.3471258196878</v>
          </cell>
          <cell r="P2810">
            <v>20722.65100836389</v>
          </cell>
          <cell r="Q2810">
            <v>32676.009203204747</v>
          </cell>
          <cell r="R2810">
            <v>42909.864617855943</v>
          </cell>
          <cell r="S2810">
            <v>102286.82417152944</v>
          </cell>
          <cell r="T2810">
            <v>1073.4206121379771</v>
          </cell>
          <cell r="U2810">
            <v>1111.1076710241182</v>
          </cell>
          <cell r="V2810">
            <v>1134.6474481141936</v>
          </cell>
          <cell r="W2810">
            <v>1133.7303932460932</v>
          </cell>
          <cell r="X2810">
            <v>1234.2100471572608</v>
          </cell>
          <cell r="Y2810">
            <v>464.28262898725978</v>
          </cell>
          <cell r="Z2810">
            <v>500.69621216901976</v>
          </cell>
          <cell r="AA2810">
            <v>509.19304376890864</v>
          </cell>
          <cell r="AB2810">
            <v>511.39086880199818</v>
          </cell>
          <cell r="AC2810">
            <v>536.58778401031543</v>
          </cell>
          <cell r="AD2810">
            <v>75.712238269268596</v>
          </cell>
          <cell r="AE2810">
            <v>84.210435470513715</v>
          </cell>
          <cell r="AF2810">
            <v>74.872219045351258</v>
          </cell>
          <cell r="AG2810">
            <v>67.184835298583323</v>
          </cell>
          <cell r="AH2810">
            <v>65.888201259794499</v>
          </cell>
        </row>
        <row r="2811">
          <cell r="B2811">
            <v>3273</v>
          </cell>
          <cell r="C2811" t="str">
            <v>NM</v>
          </cell>
          <cell r="D2811" t="str">
            <v>Cooperative</v>
          </cell>
          <cell r="E2811">
            <v>2.266042715529017E-2</v>
          </cell>
          <cell r="F2811">
            <v>1</v>
          </cell>
          <cell r="G2811">
            <v>7363.6862984436984</v>
          </cell>
          <cell r="H2811">
            <v>7363.6862984436984</v>
          </cell>
          <cell r="I2811">
            <v>11.608880937499999</v>
          </cell>
          <cell r="J2811">
            <v>20901</v>
          </cell>
          <cell r="K2811">
            <v>120654</v>
          </cell>
          <cell r="L2811">
            <v>16385</v>
          </cell>
          <cell r="M2811">
            <v>0.1543128435863606</v>
          </cell>
          <cell r="N2811">
            <v>0.1543128435863606</v>
          </cell>
          <cell r="O2811">
            <v>7438.3471258196878</v>
          </cell>
          <cell r="P2811">
            <v>20722.65100836389</v>
          </cell>
          <cell r="Q2811">
            <v>32676.009203204747</v>
          </cell>
          <cell r="R2811">
            <v>42909.864617855943</v>
          </cell>
          <cell r="S2811">
            <v>102286.82417152944</v>
          </cell>
          <cell r="T2811">
            <v>1073.4206121379771</v>
          </cell>
          <cell r="U2811">
            <v>1111.1076710241182</v>
          </cell>
          <cell r="V2811">
            <v>1134.6474481141936</v>
          </cell>
          <cell r="W2811">
            <v>1133.7303932460932</v>
          </cell>
          <cell r="X2811">
            <v>1234.2100471572608</v>
          </cell>
          <cell r="Y2811">
            <v>464.28262898725978</v>
          </cell>
          <cell r="Z2811">
            <v>500.69621216901976</v>
          </cell>
          <cell r="AA2811">
            <v>509.19304376890864</v>
          </cell>
          <cell r="AB2811">
            <v>511.39086880199818</v>
          </cell>
          <cell r="AC2811">
            <v>536.58778401031543</v>
          </cell>
          <cell r="AD2811">
            <v>75.712238269268596</v>
          </cell>
          <cell r="AE2811">
            <v>84.210435470513715</v>
          </cell>
          <cell r="AF2811">
            <v>74.872219045351258</v>
          </cell>
          <cell r="AG2811">
            <v>67.184835298583323</v>
          </cell>
          <cell r="AH2811">
            <v>65.888201259794499</v>
          </cell>
        </row>
        <row r="2812">
          <cell r="B2812">
            <v>3287</v>
          </cell>
          <cell r="C2812" t="str">
            <v>NM</v>
          </cell>
          <cell r="D2812" t="str">
            <v>Cooperative</v>
          </cell>
          <cell r="E2812">
            <v>2.266042715529017E-2</v>
          </cell>
          <cell r="F2812">
            <v>1</v>
          </cell>
          <cell r="G2812">
            <v>14293.039049235993</v>
          </cell>
          <cell r="H2812">
            <v>14293.039049235993</v>
          </cell>
          <cell r="I2812">
            <v>11.608880937499999</v>
          </cell>
          <cell r="J2812">
            <v>6808.6</v>
          </cell>
          <cell r="K2812">
            <v>84186</v>
          </cell>
          <cell r="L2812">
            <v>5890</v>
          </cell>
          <cell r="M2812">
            <v>7.1129217391698141E-2</v>
          </cell>
          <cell r="N2812">
            <v>7.1129217391698141E-2</v>
          </cell>
          <cell r="O2812">
            <v>7438.3471258196878</v>
          </cell>
          <cell r="P2812">
            <v>20722.65100836389</v>
          </cell>
          <cell r="Q2812">
            <v>32676.009203204747</v>
          </cell>
          <cell r="R2812">
            <v>42909.864617855943</v>
          </cell>
          <cell r="S2812">
            <v>102286.82417152944</v>
          </cell>
          <cell r="T2812">
            <v>1073.4206121379771</v>
          </cell>
          <cell r="U2812">
            <v>1111.1076710241182</v>
          </cell>
          <cell r="V2812">
            <v>1134.6474481141936</v>
          </cell>
          <cell r="W2812">
            <v>1133.7303932460932</v>
          </cell>
          <cell r="X2812">
            <v>1234.2100471572608</v>
          </cell>
          <cell r="Y2812">
            <v>464.28262898725978</v>
          </cell>
          <cell r="Z2812">
            <v>500.69621216901976</v>
          </cell>
          <cell r="AA2812">
            <v>509.19304376890864</v>
          </cell>
          <cell r="AB2812">
            <v>511.39086880199818</v>
          </cell>
          <cell r="AC2812">
            <v>536.58778401031543</v>
          </cell>
          <cell r="AD2812">
            <v>75.712238269268596</v>
          </cell>
          <cell r="AE2812">
            <v>84.210435470513715</v>
          </cell>
          <cell r="AF2812">
            <v>74.872219045351258</v>
          </cell>
          <cell r="AG2812">
            <v>67.184835298583323</v>
          </cell>
          <cell r="AH2812">
            <v>65.888201259794499</v>
          </cell>
        </row>
        <row r="2813">
          <cell r="B2813">
            <v>4071</v>
          </cell>
          <cell r="C2813" t="str">
            <v>NM</v>
          </cell>
          <cell r="D2813" t="str">
            <v>Cooperative</v>
          </cell>
          <cell r="E2813">
            <v>2.266042715529017E-2</v>
          </cell>
          <cell r="F2813">
            <v>0</v>
          </cell>
          <cell r="G2813">
            <v>0</v>
          </cell>
          <cell r="H2813">
            <v>6215.0135335709556</v>
          </cell>
          <cell r="I2813">
            <v>11.608880937499999</v>
          </cell>
          <cell r="J2813">
            <v>0</v>
          </cell>
          <cell r="K2813">
            <v>0</v>
          </cell>
          <cell r="L2813">
            <v>0</v>
          </cell>
          <cell r="M2813">
            <v>0</v>
          </cell>
          <cell r="N2813">
            <v>9.1574038232034402E-2</v>
          </cell>
          <cell r="O2813">
            <v>7438.3471258196878</v>
          </cell>
          <cell r="P2813">
            <v>20722.65100836389</v>
          </cell>
          <cell r="Q2813">
            <v>32676.009203204747</v>
          </cell>
          <cell r="R2813">
            <v>42909.864617855943</v>
          </cell>
          <cell r="S2813">
            <v>102286.82417152944</v>
          </cell>
          <cell r="T2813">
            <v>1073.4206121379771</v>
          </cell>
          <cell r="U2813">
            <v>1111.1076710241182</v>
          </cell>
          <cell r="V2813">
            <v>1134.6474481141936</v>
          </cell>
          <cell r="W2813">
            <v>1133.7303932460932</v>
          </cell>
          <cell r="X2813">
            <v>1234.2100471572608</v>
          </cell>
          <cell r="Y2813">
            <v>464.28262898725978</v>
          </cell>
          <cell r="Z2813">
            <v>500.69621216901976</v>
          </cell>
          <cell r="AA2813">
            <v>509.19304376890864</v>
          </cell>
          <cell r="AB2813">
            <v>511.39086880199818</v>
          </cell>
          <cell r="AC2813">
            <v>536.58778401031543</v>
          </cell>
          <cell r="AD2813">
            <v>75.712238269268596</v>
          </cell>
          <cell r="AE2813">
            <v>84.210435470513715</v>
          </cell>
          <cell r="AF2813">
            <v>74.872219045351258</v>
          </cell>
          <cell r="AG2813">
            <v>67.184835298583323</v>
          </cell>
          <cell r="AH2813">
            <v>65.888201259794499</v>
          </cell>
        </row>
        <row r="2814">
          <cell r="B2814">
            <v>4265</v>
          </cell>
          <cell r="C2814" t="str">
            <v>NM</v>
          </cell>
          <cell r="D2814" t="str">
            <v>Cooperative</v>
          </cell>
          <cell r="E2814">
            <v>2.266042715529017E-2</v>
          </cell>
          <cell r="F2814">
            <v>1</v>
          </cell>
          <cell r="G2814">
            <v>6987.9107542942493</v>
          </cell>
          <cell r="H2814">
            <v>6987.9107542942493</v>
          </cell>
          <cell r="I2814">
            <v>11.608880937499999</v>
          </cell>
          <cell r="J2814">
            <v>20571</v>
          </cell>
          <cell r="K2814">
            <v>149709</v>
          </cell>
          <cell r="L2814">
            <v>21424</v>
          </cell>
          <cell r="M2814">
            <v>0.11747120091337195</v>
          </cell>
          <cell r="N2814">
            <v>0.11747120091337195</v>
          </cell>
          <cell r="O2814">
            <v>7438.3471258196878</v>
          </cell>
          <cell r="P2814">
            <v>20722.65100836389</v>
          </cell>
          <cell r="Q2814">
            <v>32676.009203204747</v>
          </cell>
          <cell r="R2814">
            <v>42909.864617855943</v>
          </cell>
          <cell r="S2814">
            <v>102286.82417152944</v>
          </cell>
          <cell r="T2814">
            <v>1073.4206121379771</v>
          </cell>
          <cell r="U2814">
            <v>1111.1076710241182</v>
          </cell>
          <cell r="V2814">
            <v>1134.6474481141936</v>
          </cell>
          <cell r="W2814">
            <v>1133.7303932460932</v>
          </cell>
          <cell r="X2814">
            <v>1234.2100471572608</v>
          </cell>
          <cell r="Y2814">
            <v>464.28262898725978</v>
          </cell>
          <cell r="Z2814">
            <v>500.69621216901976</v>
          </cell>
          <cell r="AA2814">
            <v>509.19304376890864</v>
          </cell>
          <cell r="AB2814">
            <v>511.39086880199818</v>
          </cell>
          <cell r="AC2814">
            <v>536.58778401031543</v>
          </cell>
          <cell r="AD2814">
            <v>75.712238269268596</v>
          </cell>
          <cell r="AE2814">
            <v>84.210435470513715</v>
          </cell>
          <cell r="AF2814">
            <v>74.872219045351258</v>
          </cell>
          <cell r="AG2814">
            <v>67.184835298583323</v>
          </cell>
          <cell r="AH2814">
            <v>65.888201259794499</v>
          </cell>
        </row>
        <row r="2815">
          <cell r="B2815">
            <v>5438</v>
          </cell>
          <cell r="C2815" t="str">
            <v>NM</v>
          </cell>
          <cell r="D2815" t="str">
            <v>Cooperative</v>
          </cell>
          <cell r="E2815">
            <v>2.266042715529017E-2</v>
          </cell>
          <cell r="F2815">
            <v>0</v>
          </cell>
          <cell r="G2815">
            <v>0</v>
          </cell>
          <cell r="H2815">
            <v>6215.0135335709556</v>
          </cell>
          <cell r="I2815">
            <v>11.608880937499999</v>
          </cell>
          <cell r="J2815">
            <v>0</v>
          </cell>
          <cell r="K2815">
            <v>0</v>
          </cell>
          <cell r="L2815">
            <v>0</v>
          </cell>
          <cell r="M2815">
            <v>0</v>
          </cell>
          <cell r="N2815">
            <v>9.1574038232034402E-2</v>
          </cell>
          <cell r="O2815">
            <v>7438.3471258196878</v>
          </cell>
          <cell r="P2815">
            <v>20722.65100836389</v>
          </cell>
          <cell r="Q2815">
            <v>32676.009203204747</v>
          </cell>
          <cell r="R2815">
            <v>42909.864617855943</v>
          </cell>
          <cell r="S2815">
            <v>102286.82417152944</v>
          </cell>
          <cell r="T2815">
            <v>1073.4206121379771</v>
          </cell>
          <cell r="U2815">
            <v>1111.1076710241182</v>
          </cell>
          <cell r="V2815">
            <v>1134.6474481141936</v>
          </cell>
          <cell r="W2815">
            <v>1133.7303932460932</v>
          </cell>
          <cell r="X2815">
            <v>1234.2100471572608</v>
          </cell>
          <cell r="Y2815">
            <v>464.28262898725978</v>
          </cell>
          <cell r="Z2815">
            <v>500.69621216901976</v>
          </cell>
          <cell r="AA2815">
            <v>509.19304376890864</v>
          </cell>
          <cell r="AB2815">
            <v>511.39086880199818</v>
          </cell>
          <cell r="AC2815">
            <v>536.58778401031543</v>
          </cell>
          <cell r="AD2815">
            <v>75.712238269268596</v>
          </cell>
          <cell r="AE2815">
            <v>84.210435470513715</v>
          </cell>
          <cell r="AF2815">
            <v>74.872219045351258</v>
          </cell>
          <cell r="AG2815">
            <v>67.184835298583323</v>
          </cell>
          <cell r="AH2815">
            <v>65.888201259794499</v>
          </cell>
        </row>
        <row r="2816">
          <cell r="B2816">
            <v>6198</v>
          </cell>
          <cell r="C2816" t="str">
            <v>NM</v>
          </cell>
          <cell r="D2816" t="str">
            <v>Cooperative</v>
          </cell>
          <cell r="E2816">
            <v>2.266042715529017E-2</v>
          </cell>
          <cell r="F2816">
            <v>1</v>
          </cell>
          <cell r="G2816">
            <v>10065.631616090332</v>
          </cell>
          <cell r="H2816">
            <v>10065.631616090332</v>
          </cell>
          <cell r="I2816">
            <v>11.608880937499999</v>
          </cell>
          <cell r="J2816">
            <v>11208.8</v>
          </cell>
          <cell r="K2816">
            <v>99841</v>
          </cell>
          <cell r="L2816">
            <v>9919</v>
          </cell>
          <cell r="M2816">
            <v>9.8426679618305604E-2</v>
          </cell>
          <cell r="N2816">
            <v>9.8426679618305604E-2</v>
          </cell>
          <cell r="O2816">
            <v>7438.3471258196878</v>
          </cell>
          <cell r="P2816">
            <v>20722.65100836389</v>
          </cell>
          <cell r="Q2816">
            <v>32676.009203204747</v>
          </cell>
          <cell r="R2816">
            <v>42909.864617855943</v>
          </cell>
          <cell r="S2816">
            <v>102286.82417152944</v>
          </cell>
          <cell r="T2816">
            <v>1073.4206121379771</v>
          </cell>
          <cell r="U2816">
            <v>1111.1076710241182</v>
          </cell>
          <cell r="V2816">
            <v>1134.6474481141936</v>
          </cell>
          <cell r="W2816">
            <v>1133.7303932460932</v>
          </cell>
          <cell r="X2816">
            <v>1234.2100471572608</v>
          </cell>
          <cell r="Y2816">
            <v>464.28262898725978</v>
          </cell>
          <cell r="Z2816">
            <v>500.69621216901976</v>
          </cell>
          <cell r="AA2816">
            <v>509.19304376890864</v>
          </cell>
          <cell r="AB2816">
            <v>511.39086880199818</v>
          </cell>
          <cell r="AC2816">
            <v>536.58778401031543</v>
          </cell>
          <cell r="AD2816">
            <v>75.712238269268596</v>
          </cell>
          <cell r="AE2816">
            <v>84.210435470513715</v>
          </cell>
          <cell r="AF2816">
            <v>74.872219045351258</v>
          </cell>
          <cell r="AG2816">
            <v>67.184835298583323</v>
          </cell>
          <cell r="AH2816">
            <v>65.888201259794499</v>
          </cell>
        </row>
        <row r="2817">
          <cell r="B2817">
            <v>9699</v>
          </cell>
          <cell r="C2817" t="str">
            <v>NM</v>
          </cell>
          <cell r="D2817" t="str">
            <v>Cooperative</v>
          </cell>
          <cell r="E2817">
            <v>2.266042715529017E-2</v>
          </cell>
          <cell r="F2817">
            <v>1</v>
          </cell>
          <cell r="G2817">
            <v>6718.6209893532268</v>
          </cell>
          <cell r="H2817">
            <v>6718.6209893532268</v>
          </cell>
          <cell r="I2817">
            <v>11.608880937499999</v>
          </cell>
          <cell r="J2817">
            <v>25551.4</v>
          </cell>
          <cell r="K2817">
            <v>185528</v>
          </cell>
          <cell r="L2817">
            <v>27614</v>
          </cell>
          <cell r="M2817">
            <v>0.11698820847258906</v>
          </cell>
          <cell r="N2817">
            <v>0.11698820847258906</v>
          </cell>
          <cell r="O2817">
            <v>7438.3471258196878</v>
          </cell>
          <cell r="P2817">
            <v>20722.65100836389</v>
          </cell>
          <cell r="Q2817">
            <v>32676.009203204747</v>
          </cell>
          <cell r="R2817">
            <v>42909.864617855943</v>
          </cell>
          <cell r="S2817">
            <v>102286.82417152944</v>
          </cell>
          <cell r="T2817">
            <v>1073.4206121379771</v>
          </cell>
          <cell r="U2817">
            <v>1111.1076710241182</v>
          </cell>
          <cell r="V2817">
            <v>1134.6474481141936</v>
          </cell>
          <cell r="W2817">
            <v>1133.7303932460932</v>
          </cell>
          <cell r="X2817">
            <v>1234.2100471572608</v>
          </cell>
          <cell r="Y2817">
            <v>464.28262898725978</v>
          </cell>
          <cell r="Z2817">
            <v>500.69621216901976</v>
          </cell>
          <cell r="AA2817">
            <v>509.19304376890864</v>
          </cell>
          <cell r="AB2817">
            <v>511.39086880199818</v>
          </cell>
          <cell r="AC2817">
            <v>536.58778401031543</v>
          </cell>
          <cell r="AD2817">
            <v>75.712238269268596</v>
          </cell>
          <cell r="AE2817">
            <v>84.210435470513715</v>
          </cell>
          <cell r="AF2817">
            <v>74.872219045351258</v>
          </cell>
          <cell r="AG2817">
            <v>67.184835298583323</v>
          </cell>
          <cell r="AH2817">
            <v>65.888201259794499</v>
          </cell>
        </row>
        <row r="2818">
          <cell r="B2818">
            <v>10817</v>
          </cell>
          <cell r="C2818" t="str">
            <v>NM</v>
          </cell>
          <cell r="D2818" t="str">
            <v>Cooperative</v>
          </cell>
          <cell r="E2818">
            <v>2.266042715529017E-2</v>
          </cell>
          <cell r="F2818">
            <v>1</v>
          </cell>
          <cell r="G2818">
            <v>12036.501224126419</v>
          </cell>
          <cell r="H2818">
            <v>12036.501224126419</v>
          </cell>
          <cell r="I2818">
            <v>11.608880937499999</v>
          </cell>
          <cell r="J2818">
            <v>9355</v>
          </cell>
          <cell r="K2818">
            <v>108160</v>
          </cell>
          <cell r="L2818">
            <v>8986</v>
          </cell>
          <cell r="M2818">
            <v>7.4918557236940644E-2</v>
          </cell>
          <cell r="N2818">
            <v>7.4918557236940644E-2</v>
          </cell>
          <cell r="O2818">
            <v>7438.3471258196878</v>
          </cell>
          <cell r="P2818">
            <v>20722.65100836389</v>
          </cell>
          <cell r="Q2818">
            <v>32676.009203204747</v>
          </cell>
          <cell r="R2818">
            <v>42909.864617855943</v>
          </cell>
          <cell r="S2818">
            <v>102286.82417152944</v>
          </cell>
          <cell r="T2818">
            <v>1073.4206121379771</v>
          </cell>
          <cell r="U2818">
            <v>1111.1076710241182</v>
          </cell>
          <cell r="V2818">
            <v>1134.6474481141936</v>
          </cell>
          <cell r="W2818">
            <v>1133.7303932460932</v>
          </cell>
          <cell r="X2818">
            <v>1234.2100471572608</v>
          </cell>
          <cell r="Y2818">
            <v>464.28262898725978</v>
          </cell>
          <cell r="Z2818">
            <v>500.69621216901976</v>
          </cell>
          <cell r="AA2818">
            <v>509.19304376890864</v>
          </cell>
          <cell r="AB2818">
            <v>511.39086880199818</v>
          </cell>
          <cell r="AC2818">
            <v>536.58778401031543</v>
          </cell>
          <cell r="AD2818">
            <v>75.712238269268596</v>
          </cell>
          <cell r="AE2818">
            <v>84.210435470513715</v>
          </cell>
          <cell r="AF2818">
            <v>74.872219045351258</v>
          </cell>
          <cell r="AG2818">
            <v>67.184835298583323</v>
          </cell>
          <cell r="AH2818">
            <v>65.888201259794499</v>
          </cell>
        </row>
        <row r="2819">
          <cell r="B2819">
            <v>13777</v>
          </cell>
          <cell r="C2819" t="str">
            <v>NM</v>
          </cell>
          <cell r="D2819" t="str">
            <v>Cooperative</v>
          </cell>
          <cell r="E2819">
            <v>2.266042715529017E-2</v>
          </cell>
          <cell r="F2819">
            <v>0</v>
          </cell>
          <cell r="G2819">
            <v>0</v>
          </cell>
          <cell r="H2819">
            <v>6215.0135335709556</v>
          </cell>
          <cell r="I2819">
            <v>11.608880937499999</v>
          </cell>
          <cell r="J2819">
            <v>0</v>
          </cell>
          <cell r="K2819">
            <v>0</v>
          </cell>
          <cell r="L2819">
            <v>0</v>
          </cell>
          <cell r="M2819">
            <v>0</v>
          </cell>
          <cell r="N2819">
            <v>9.1574038232034402E-2</v>
          </cell>
          <cell r="O2819">
            <v>7438.3471258196878</v>
          </cell>
          <cell r="P2819">
            <v>20722.65100836389</v>
          </cell>
          <cell r="Q2819">
            <v>32676.009203204747</v>
          </cell>
          <cell r="R2819">
            <v>42909.864617855943</v>
          </cell>
          <cell r="S2819">
            <v>102286.82417152944</v>
          </cell>
          <cell r="T2819">
            <v>1073.4206121379771</v>
          </cell>
          <cell r="U2819">
            <v>1111.1076710241182</v>
          </cell>
          <cell r="V2819">
            <v>1134.6474481141936</v>
          </cell>
          <cell r="W2819">
            <v>1133.7303932460932</v>
          </cell>
          <cell r="X2819">
            <v>1234.2100471572608</v>
          </cell>
          <cell r="Y2819">
            <v>464.28262898725978</v>
          </cell>
          <cell r="Z2819">
            <v>500.69621216901976</v>
          </cell>
          <cell r="AA2819">
            <v>509.19304376890864</v>
          </cell>
          <cell r="AB2819">
            <v>511.39086880199818</v>
          </cell>
          <cell r="AC2819">
            <v>536.58778401031543</v>
          </cell>
          <cell r="AD2819">
            <v>75.712238269268596</v>
          </cell>
          <cell r="AE2819">
            <v>84.210435470513715</v>
          </cell>
          <cell r="AF2819">
            <v>74.872219045351258</v>
          </cell>
          <cell r="AG2819">
            <v>67.184835298583323</v>
          </cell>
          <cell r="AH2819">
            <v>65.888201259794499</v>
          </cell>
        </row>
        <row r="2820">
          <cell r="B2820">
            <v>14224</v>
          </cell>
          <cell r="C2820" t="str">
            <v>NM</v>
          </cell>
          <cell r="D2820" t="str">
            <v>Cooperative</v>
          </cell>
          <cell r="E2820">
            <v>2.266042715529017E-2</v>
          </cell>
          <cell r="F2820">
            <v>1</v>
          </cell>
          <cell r="G2820">
            <v>6952.9353785498679</v>
          </cell>
          <cell r="H2820">
            <v>6952.9353785498679</v>
          </cell>
          <cell r="I2820">
            <v>11.608880937499999</v>
          </cell>
          <cell r="J2820">
            <v>21436.3</v>
          </cell>
          <cell r="K2820">
            <v>112867</v>
          </cell>
          <cell r="L2820">
            <v>16233</v>
          </cell>
          <cell r="M2820">
            <v>0.16988966153879126</v>
          </cell>
          <cell r="N2820">
            <v>0.16988966153879126</v>
          </cell>
          <cell r="O2820">
            <v>7438.3471258196878</v>
          </cell>
          <cell r="P2820">
            <v>20722.65100836389</v>
          </cell>
          <cell r="Q2820">
            <v>32676.009203204747</v>
          </cell>
          <cell r="R2820">
            <v>42909.864617855943</v>
          </cell>
          <cell r="S2820">
            <v>102286.82417152944</v>
          </cell>
          <cell r="T2820">
            <v>1073.4206121379771</v>
          </cell>
          <cell r="U2820">
            <v>1111.1076710241182</v>
          </cell>
          <cell r="V2820">
            <v>1134.6474481141936</v>
          </cell>
          <cell r="W2820">
            <v>1133.7303932460932</v>
          </cell>
          <cell r="X2820">
            <v>1234.2100471572608</v>
          </cell>
          <cell r="Y2820">
            <v>464.28262898725978</v>
          </cell>
          <cell r="Z2820">
            <v>500.69621216901976</v>
          </cell>
          <cell r="AA2820">
            <v>509.19304376890864</v>
          </cell>
          <cell r="AB2820">
            <v>511.39086880199818</v>
          </cell>
          <cell r="AC2820">
            <v>536.58778401031543</v>
          </cell>
          <cell r="AD2820">
            <v>75.712238269268596</v>
          </cell>
          <cell r="AE2820">
            <v>84.210435470513715</v>
          </cell>
          <cell r="AF2820">
            <v>74.872219045351258</v>
          </cell>
          <cell r="AG2820">
            <v>67.184835298583323</v>
          </cell>
          <cell r="AH2820">
            <v>65.888201259794499</v>
          </cell>
        </row>
        <row r="2821">
          <cell r="B2821">
            <v>22690</v>
          </cell>
          <cell r="C2821" t="str">
            <v>NM</v>
          </cell>
          <cell r="D2821" t="str">
            <v>Cooperative</v>
          </cell>
          <cell r="E2821">
            <v>2.266042715529017E-2</v>
          </cell>
          <cell r="F2821">
            <v>1</v>
          </cell>
          <cell r="G2821">
            <v>13364.84375</v>
          </cell>
          <cell r="H2821">
            <v>13364.84375</v>
          </cell>
          <cell r="I2821">
            <v>11.608880937499999</v>
          </cell>
          <cell r="J2821">
            <v>4847</v>
          </cell>
          <cell r="K2821">
            <v>51321</v>
          </cell>
          <cell r="L2821">
            <v>3840</v>
          </cell>
          <cell r="M2821">
            <v>8.4021409684144899E-2</v>
          </cell>
          <cell r="N2821">
            <v>8.4021409684144899E-2</v>
          </cell>
          <cell r="O2821">
            <v>7438.3471258196878</v>
          </cell>
          <cell r="P2821">
            <v>20722.65100836389</v>
          </cell>
          <cell r="Q2821">
            <v>32676.009203204747</v>
          </cell>
          <cell r="R2821">
            <v>42909.864617855943</v>
          </cell>
          <cell r="S2821">
            <v>102286.82417152944</v>
          </cell>
          <cell r="T2821">
            <v>1073.4206121379771</v>
          </cell>
          <cell r="U2821">
            <v>1111.1076710241182</v>
          </cell>
          <cell r="V2821">
            <v>1134.6474481141936</v>
          </cell>
          <cell r="W2821">
            <v>1133.7303932460932</v>
          </cell>
          <cell r="X2821">
            <v>1234.2100471572608</v>
          </cell>
          <cell r="Y2821">
            <v>464.28262898725978</v>
          </cell>
          <cell r="Z2821">
            <v>500.69621216901976</v>
          </cell>
          <cell r="AA2821">
            <v>509.19304376890864</v>
          </cell>
          <cell r="AB2821">
            <v>511.39086880199818</v>
          </cell>
          <cell r="AC2821">
            <v>536.58778401031543</v>
          </cell>
          <cell r="AD2821">
            <v>75.712238269268596</v>
          </cell>
          <cell r="AE2821">
            <v>84.210435470513715</v>
          </cell>
          <cell r="AF2821">
            <v>74.872219045351258</v>
          </cell>
          <cell r="AG2821">
            <v>67.184835298583323</v>
          </cell>
          <cell r="AH2821">
            <v>65.888201259794499</v>
          </cell>
        </row>
        <row r="2822">
          <cell r="B2822">
            <v>23326</v>
          </cell>
          <cell r="C2822" t="str">
            <v>NM</v>
          </cell>
          <cell r="D2822" t="str">
            <v>Cooperative</v>
          </cell>
          <cell r="E2822">
            <v>2.266042715529017E-2</v>
          </cell>
          <cell r="F2822">
            <v>0</v>
          </cell>
          <cell r="G2822">
            <v>0</v>
          </cell>
          <cell r="H2822">
            <v>6215.0135335709556</v>
          </cell>
          <cell r="I2822">
            <v>11.608880937499999</v>
          </cell>
          <cell r="J2822">
            <v>0</v>
          </cell>
          <cell r="K2822">
            <v>0</v>
          </cell>
          <cell r="L2822">
            <v>0</v>
          </cell>
          <cell r="M2822">
            <v>0</v>
          </cell>
          <cell r="N2822">
            <v>9.1574038232034402E-2</v>
          </cell>
          <cell r="O2822">
            <v>7438.3471258196878</v>
          </cell>
          <cell r="P2822">
            <v>20722.65100836389</v>
          </cell>
          <cell r="Q2822">
            <v>32676.009203204747</v>
          </cell>
          <cell r="R2822">
            <v>42909.864617855943</v>
          </cell>
          <cell r="S2822">
            <v>102286.82417152944</v>
          </cell>
          <cell r="T2822">
            <v>1073.4206121379771</v>
          </cell>
          <cell r="U2822">
            <v>1111.1076710241182</v>
          </cell>
          <cell r="V2822">
            <v>1134.6474481141936</v>
          </cell>
          <cell r="W2822">
            <v>1133.7303932460932</v>
          </cell>
          <cell r="X2822">
            <v>1234.2100471572608</v>
          </cell>
          <cell r="Y2822">
            <v>464.28262898725978</v>
          </cell>
          <cell r="Z2822">
            <v>500.69621216901976</v>
          </cell>
          <cell r="AA2822">
            <v>509.19304376890864</v>
          </cell>
          <cell r="AB2822">
            <v>511.39086880199818</v>
          </cell>
          <cell r="AC2822">
            <v>536.58778401031543</v>
          </cell>
          <cell r="AD2822">
            <v>75.712238269268596</v>
          </cell>
          <cell r="AE2822">
            <v>84.210435470513715</v>
          </cell>
          <cell r="AF2822">
            <v>74.872219045351258</v>
          </cell>
          <cell r="AG2822">
            <v>67.184835298583323</v>
          </cell>
          <cell r="AH2822">
            <v>65.888201259794499</v>
          </cell>
        </row>
        <row r="2823">
          <cell r="B2823">
            <v>17492</v>
          </cell>
          <cell r="C2823" t="str">
            <v>NM</v>
          </cell>
          <cell r="D2823" t="str">
            <v>Cooperative</v>
          </cell>
          <cell r="E2823">
            <v>2.266042715529017E-2</v>
          </cell>
          <cell r="F2823">
            <v>0</v>
          </cell>
          <cell r="G2823">
            <v>0</v>
          </cell>
          <cell r="H2823">
            <v>6215.0135335709556</v>
          </cell>
          <cell r="I2823">
            <v>11.608880937499999</v>
          </cell>
          <cell r="J2823">
            <v>0</v>
          </cell>
          <cell r="K2823">
            <v>0</v>
          </cell>
          <cell r="L2823">
            <v>0</v>
          </cell>
          <cell r="M2823">
            <v>0</v>
          </cell>
          <cell r="N2823">
            <v>9.1574038232034402E-2</v>
          </cell>
          <cell r="O2823">
            <v>7438.3471258196878</v>
          </cell>
          <cell r="P2823">
            <v>20722.65100836389</v>
          </cell>
          <cell r="Q2823">
            <v>32676.009203204747</v>
          </cell>
          <cell r="R2823">
            <v>42909.864617855943</v>
          </cell>
          <cell r="S2823">
            <v>102286.82417152944</v>
          </cell>
          <cell r="T2823">
            <v>1073.4206121379771</v>
          </cell>
          <cell r="U2823">
            <v>1111.1076710241182</v>
          </cell>
          <cell r="V2823">
            <v>1134.6474481141936</v>
          </cell>
          <cell r="W2823">
            <v>1133.7303932460932</v>
          </cell>
          <cell r="X2823">
            <v>1234.2100471572608</v>
          </cell>
          <cell r="Y2823">
            <v>464.28262898725978</v>
          </cell>
          <cell r="Z2823">
            <v>500.69621216901976</v>
          </cell>
          <cell r="AA2823">
            <v>509.19304376890864</v>
          </cell>
          <cell r="AB2823">
            <v>511.39086880199818</v>
          </cell>
          <cell r="AC2823">
            <v>536.58778401031543</v>
          </cell>
          <cell r="AD2823">
            <v>75.712238269268596</v>
          </cell>
          <cell r="AE2823">
            <v>84.210435470513715</v>
          </cell>
          <cell r="AF2823">
            <v>74.872219045351258</v>
          </cell>
          <cell r="AG2823">
            <v>67.184835298583323</v>
          </cell>
          <cell r="AH2823">
            <v>65.888201259794499</v>
          </cell>
        </row>
        <row r="2824">
          <cell r="B2824">
            <v>17715</v>
          </cell>
          <cell r="C2824" t="str">
            <v>NM</v>
          </cell>
          <cell r="D2824" t="str">
            <v>Cooperative</v>
          </cell>
          <cell r="E2824">
            <v>2.266042715529017E-2</v>
          </cell>
          <cell r="F2824">
            <v>1</v>
          </cell>
          <cell r="G2824">
            <v>6542.7380125086866</v>
          </cell>
          <cell r="H2824">
            <v>6542.7380125086866</v>
          </cell>
          <cell r="I2824">
            <v>11.608880937499999</v>
          </cell>
          <cell r="J2824">
            <v>2461.6999999999998</v>
          </cell>
          <cell r="K2824">
            <v>9415</v>
          </cell>
          <cell r="L2824">
            <v>1439</v>
          </cell>
          <cell r="M2824">
            <v>0.24017396112280937</v>
          </cell>
          <cell r="N2824">
            <v>0.24017396112280937</v>
          </cell>
          <cell r="O2824">
            <v>7438.3471258196878</v>
          </cell>
          <cell r="P2824">
            <v>20722.65100836389</v>
          </cell>
          <cell r="Q2824">
            <v>32676.009203204747</v>
          </cell>
          <cell r="R2824">
            <v>42909.864617855943</v>
          </cell>
          <cell r="S2824">
            <v>102286.82417152944</v>
          </cell>
          <cell r="T2824">
            <v>1073.4206121379771</v>
          </cell>
          <cell r="U2824">
            <v>1111.1076710241182</v>
          </cell>
          <cell r="V2824">
            <v>1134.6474481141936</v>
          </cell>
          <cell r="W2824">
            <v>1133.7303932460932</v>
          </cell>
          <cell r="X2824">
            <v>1234.2100471572608</v>
          </cell>
          <cell r="Y2824">
            <v>464.28262898725978</v>
          </cell>
          <cell r="Z2824">
            <v>500.69621216901976</v>
          </cell>
          <cell r="AA2824">
            <v>509.19304376890864</v>
          </cell>
          <cell r="AB2824">
            <v>511.39086880199818</v>
          </cell>
          <cell r="AC2824">
            <v>536.58778401031543</v>
          </cell>
          <cell r="AD2824">
            <v>75.712238269268596</v>
          </cell>
          <cell r="AE2824">
            <v>84.210435470513715</v>
          </cell>
          <cell r="AF2824">
            <v>74.872219045351258</v>
          </cell>
          <cell r="AG2824">
            <v>67.184835298583323</v>
          </cell>
          <cell r="AH2824">
            <v>65.888201259794499</v>
          </cell>
        </row>
        <row r="2825">
          <cell r="B2825">
            <v>17826</v>
          </cell>
          <cell r="C2825" t="str">
            <v>NM</v>
          </cell>
          <cell r="D2825" t="str">
            <v>Cooperative</v>
          </cell>
          <cell r="E2825">
            <v>2.266042715529017E-2</v>
          </cell>
          <cell r="F2825">
            <v>1</v>
          </cell>
          <cell r="G2825">
            <v>5853.4376286537672</v>
          </cell>
          <cell r="H2825">
            <v>5853.4376286537672</v>
          </cell>
          <cell r="I2825">
            <v>11.608880937499999</v>
          </cell>
          <cell r="J2825">
            <v>2613</v>
          </cell>
          <cell r="K2825">
            <v>14218</v>
          </cell>
          <cell r="L2825">
            <v>2429</v>
          </cell>
          <cell r="M2825">
            <v>0.15998201845785273</v>
          </cell>
          <cell r="N2825">
            <v>0.15998201845785273</v>
          </cell>
          <cell r="O2825">
            <v>7438.3471258196878</v>
          </cell>
          <cell r="P2825">
            <v>20722.65100836389</v>
          </cell>
          <cell r="Q2825">
            <v>32676.009203204747</v>
          </cell>
          <cell r="R2825">
            <v>42909.864617855943</v>
          </cell>
          <cell r="S2825">
            <v>102286.82417152944</v>
          </cell>
          <cell r="T2825">
            <v>1073.4206121379771</v>
          </cell>
          <cell r="U2825">
            <v>1111.1076710241182</v>
          </cell>
          <cell r="V2825">
            <v>1134.6474481141936</v>
          </cell>
          <cell r="W2825">
            <v>1133.7303932460932</v>
          </cell>
          <cell r="X2825">
            <v>1234.2100471572608</v>
          </cell>
          <cell r="Y2825">
            <v>464.28262898725978</v>
          </cell>
          <cell r="Z2825">
            <v>500.69621216901976</v>
          </cell>
          <cell r="AA2825">
            <v>509.19304376890864</v>
          </cell>
          <cell r="AB2825">
            <v>511.39086880199818</v>
          </cell>
          <cell r="AC2825">
            <v>536.58778401031543</v>
          </cell>
          <cell r="AD2825">
            <v>75.712238269268596</v>
          </cell>
          <cell r="AE2825">
            <v>84.210435470513715</v>
          </cell>
          <cell r="AF2825">
            <v>74.872219045351258</v>
          </cell>
          <cell r="AG2825">
            <v>67.184835298583323</v>
          </cell>
          <cell r="AH2825">
            <v>65.888201259794499</v>
          </cell>
        </row>
        <row r="2826">
          <cell r="B2826">
            <v>13318</v>
          </cell>
          <cell r="C2826" t="str">
            <v>NM</v>
          </cell>
          <cell r="D2826" t="str">
            <v>Cooperative</v>
          </cell>
          <cell r="E2826">
            <v>2.266042715529017E-2</v>
          </cell>
          <cell r="F2826">
            <v>1</v>
          </cell>
          <cell r="G2826">
            <v>7065.4870011935036</v>
          </cell>
          <cell r="H2826">
            <v>7065.4870011935036</v>
          </cell>
          <cell r="I2826">
            <v>11.608880937499999</v>
          </cell>
          <cell r="J2826">
            <v>35648.1</v>
          </cell>
          <cell r="K2826">
            <v>272318</v>
          </cell>
          <cell r="L2826">
            <v>38542</v>
          </cell>
          <cell r="M2826">
            <v>0.11118966109799022</v>
          </cell>
          <cell r="N2826">
            <v>0.11118966109799022</v>
          </cell>
          <cell r="O2826">
            <v>7438.3471258196878</v>
          </cell>
          <cell r="P2826">
            <v>20722.65100836389</v>
          </cell>
          <cell r="Q2826">
            <v>32676.009203204747</v>
          </cell>
          <cell r="R2826">
            <v>42909.864617855943</v>
          </cell>
          <cell r="S2826">
            <v>102286.82417152944</v>
          </cell>
          <cell r="T2826">
            <v>1073.4206121379771</v>
          </cell>
          <cell r="U2826">
            <v>1111.1076710241182</v>
          </cell>
          <cell r="V2826">
            <v>1134.6474481141936</v>
          </cell>
          <cell r="W2826">
            <v>1133.7303932460932</v>
          </cell>
          <cell r="X2826">
            <v>1234.2100471572608</v>
          </cell>
          <cell r="Y2826">
            <v>464.28262898725978</v>
          </cell>
          <cell r="Z2826">
            <v>500.69621216901976</v>
          </cell>
          <cell r="AA2826">
            <v>509.19304376890864</v>
          </cell>
          <cell r="AB2826">
            <v>511.39086880199818</v>
          </cell>
          <cell r="AC2826">
            <v>536.58778401031543</v>
          </cell>
          <cell r="AD2826">
            <v>75.712238269268596</v>
          </cell>
          <cell r="AE2826">
            <v>84.210435470513715</v>
          </cell>
          <cell r="AF2826">
            <v>74.872219045351258</v>
          </cell>
          <cell r="AG2826">
            <v>67.184835298583323</v>
          </cell>
          <cell r="AH2826">
            <v>65.888201259794499</v>
          </cell>
        </row>
        <row r="2827">
          <cell r="B2827">
            <v>16057</v>
          </cell>
          <cell r="C2827" t="str">
            <v>NM</v>
          </cell>
          <cell r="D2827" t="str">
            <v>Cooperative</v>
          </cell>
          <cell r="E2827">
            <v>2.266042715529017E-2</v>
          </cell>
          <cell r="F2827">
            <v>1</v>
          </cell>
          <cell r="G2827">
            <v>11071.158550144541</v>
          </cell>
          <cell r="H2827">
            <v>11071.158550144541</v>
          </cell>
          <cell r="I2827">
            <v>11.608880937499999</v>
          </cell>
          <cell r="J2827">
            <v>16296.300000000001</v>
          </cell>
          <cell r="K2827">
            <v>99574</v>
          </cell>
          <cell r="L2827">
            <v>8994</v>
          </cell>
          <cell r="M2827">
            <v>0.15107735652055257</v>
          </cell>
          <cell r="N2827">
            <v>0.15107735652055257</v>
          </cell>
          <cell r="O2827">
            <v>7438.3471258196878</v>
          </cell>
          <cell r="P2827">
            <v>20722.65100836389</v>
          </cell>
          <cell r="Q2827">
            <v>32676.009203204747</v>
          </cell>
          <cell r="R2827">
            <v>42909.864617855943</v>
          </cell>
          <cell r="S2827">
            <v>102286.82417152944</v>
          </cell>
          <cell r="T2827">
            <v>1073.4206121379771</v>
          </cell>
          <cell r="U2827">
            <v>1111.1076710241182</v>
          </cell>
          <cell r="V2827">
            <v>1134.6474481141936</v>
          </cell>
          <cell r="W2827">
            <v>1133.7303932460932</v>
          </cell>
          <cell r="X2827">
            <v>1234.2100471572608</v>
          </cell>
          <cell r="Y2827">
            <v>464.28262898725978</v>
          </cell>
          <cell r="Z2827">
            <v>500.69621216901976</v>
          </cell>
          <cell r="AA2827">
            <v>509.19304376890864</v>
          </cell>
          <cell r="AB2827">
            <v>511.39086880199818</v>
          </cell>
          <cell r="AC2827">
            <v>536.58778401031543</v>
          </cell>
          <cell r="AD2827">
            <v>75.712238269268596</v>
          </cell>
          <cell r="AE2827">
            <v>84.210435470513715</v>
          </cell>
          <cell r="AF2827">
            <v>74.872219045351258</v>
          </cell>
          <cell r="AG2827">
            <v>67.184835298583323</v>
          </cell>
          <cell r="AH2827">
            <v>65.888201259794499</v>
          </cell>
        </row>
        <row r="2828">
          <cell r="B2828">
            <v>27000</v>
          </cell>
          <cell r="C2828" t="str">
            <v>NM</v>
          </cell>
          <cell r="D2828" t="str">
            <v>Federal</v>
          </cell>
          <cell r="E2828">
            <v>2.266042715529017E-2</v>
          </cell>
          <cell r="F2828">
            <v>0</v>
          </cell>
          <cell r="G2828">
            <v>0</v>
          </cell>
          <cell r="H2828">
            <v>0</v>
          </cell>
          <cell r="I2828">
            <v>11.608880937499999</v>
          </cell>
          <cell r="J2828">
            <v>0</v>
          </cell>
          <cell r="K2828">
            <v>0</v>
          </cell>
          <cell r="L2828">
            <v>0</v>
          </cell>
          <cell r="M2828">
            <v>0</v>
          </cell>
          <cell r="N2828">
            <v>0</v>
          </cell>
          <cell r="O2828">
            <v>7438.3471258196878</v>
          </cell>
          <cell r="P2828">
            <v>20722.65100836389</v>
          </cell>
          <cell r="Q2828">
            <v>32676.009203204747</v>
          </cell>
          <cell r="R2828">
            <v>42909.864617855943</v>
          </cell>
          <cell r="S2828">
            <v>102286.82417152944</v>
          </cell>
          <cell r="T2828">
            <v>1073.4206121379771</v>
          </cell>
          <cell r="U2828">
            <v>1111.1076710241182</v>
          </cell>
          <cell r="V2828">
            <v>1134.6474481141936</v>
          </cell>
          <cell r="W2828">
            <v>1133.7303932460932</v>
          </cell>
          <cell r="X2828">
            <v>1234.2100471572608</v>
          </cell>
          <cell r="Y2828">
            <v>464.28262898725978</v>
          </cell>
          <cell r="Z2828">
            <v>500.69621216901976</v>
          </cell>
          <cell r="AA2828">
            <v>509.19304376890864</v>
          </cell>
          <cell r="AB2828">
            <v>511.39086880199818</v>
          </cell>
          <cell r="AC2828">
            <v>536.58778401031543</v>
          </cell>
          <cell r="AD2828">
            <v>75.712238269268596</v>
          </cell>
          <cell r="AE2828">
            <v>84.210435470513715</v>
          </cell>
          <cell r="AF2828">
            <v>74.872219045351258</v>
          </cell>
          <cell r="AG2828">
            <v>67.184835298583323</v>
          </cell>
          <cell r="AH2828">
            <v>65.888201259794499</v>
          </cell>
        </row>
        <row r="2829">
          <cell r="B2829">
            <v>15473</v>
          </cell>
          <cell r="C2829" t="str">
            <v>NM</v>
          </cell>
          <cell r="D2829" t="str">
            <v>Investor Owned</v>
          </cell>
          <cell r="E2829">
            <v>2.266042715529017E-2</v>
          </cell>
          <cell r="F2829">
            <v>1</v>
          </cell>
          <cell r="G2829">
            <v>7215.5766155602469</v>
          </cell>
          <cell r="H2829">
            <v>7215.5766155602469</v>
          </cell>
          <cell r="I2829">
            <v>11.608880937499999</v>
          </cell>
          <cell r="J2829">
            <v>482852.2</v>
          </cell>
          <cell r="K2829">
            <v>3438381</v>
          </cell>
          <cell r="L2829">
            <v>476522</v>
          </cell>
          <cell r="M2829">
            <v>0.12112373644887157</v>
          </cell>
          <cell r="N2829">
            <v>0.12112373644887157</v>
          </cell>
          <cell r="O2829">
            <v>7438.3471258196878</v>
          </cell>
          <cell r="P2829">
            <v>20722.65100836389</v>
          </cell>
          <cell r="Q2829">
            <v>32676.009203204747</v>
          </cell>
          <cell r="R2829">
            <v>42909.864617855943</v>
          </cell>
          <cell r="S2829">
            <v>102286.82417152944</v>
          </cell>
          <cell r="T2829">
            <v>1073.4206121379771</v>
          </cell>
          <cell r="U2829">
            <v>1111.1076710241182</v>
          </cell>
          <cell r="V2829">
            <v>1134.6474481141936</v>
          </cell>
          <cell r="W2829">
            <v>1133.7303932460932</v>
          </cell>
          <cell r="X2829">
            <v>1234.2100471572608</v>
          </cell>
          <cell r="Y2829">
            <v>464.28262898725978</v>
          </cell>
          <cell r="Z2829">
            <v>500.69621216901976</v>
          </cell>
          <cell r="AA2829">
            <v>509.19304376890864</v>
          </cell>
          <cell r="AB2829">
            <v>511.39086880199818</v>
          </cell>
          <cell r="AC2829">
            <v>536.58778401031543</v>
          </cell>
          <cell r="AD2829">
            <v>75.712238269268596</v>
          </cell>
          <cell r="AE2829">
            <v>84.210435470513715</v>
          </cell>
          <cell r="AF2829">
            <v>74.872219045351258</v>
          </cell>
          <cell r="AG2829">
            <v>67.184835298583323</v>
          </cell>
          <cell r="AH2829">
            <v>65.888201259794499</v>
          </cell>
        </row>
        <row r="2830">
          <cell r="B2830">
            <v>1046</v>
          </cell>
          <cell r="C2830" t="str">
            <v>NM</v>
          </cell>
          <cell r="D2830" t="str">
            <v>Municipal</v>
          </cell>
          <cell r="E2830">
            <v>2.266042715529017E-2</v>
          </cell>
          <cell r="F2830">
            <v>0</v>
          </cell>
          <cell r="G2830">
            <v>0</v>
          </cell>
          <cell r="H2830">
            <v>2150.5697767660067</v>
          </cell>
          <cell r="I2830">
            <v>11.608880937499999</v>
          </cell>
          <cell r="J2830">
            <v>0</v>
          </cell>
          <cell r="K2830">
            <v>0</v>
          </cell>
          <cell r="L2830">
            <v>0</v>
          </cell>
          <cell r="M2830">
            <v>0</v>
          </cell>
          <cell r="N2830">
            <v>2.85360777352111E-2</v>
          </cell>
          <cell r="O2830">
            <v>7438.3471258196878</v>
          </cell>
          <cell r="P2830">
            <v>20722.65100836389</v>
          </cell>
          <cell r="Q2830">
            <v>32676.009203204747</v>
          </cell>
          <cell r="R2830">
            <v>42909.864617855943</v>
          </cell>
          <cell r="S2830">
            <v>102286.82417152944</v>
          </cell>
          <cell r="T2830">
            <v>1073.4206121379771</v>
          </cell>
          <cell r="U2830">
            <v>1111.1076710241182</v>
          </cell>
          <cell r="V2830">
            <v>1134.6474481141936</v>
          </cell>
          <cell r="W2830">
            <v>1133.7303932460932</v>
          </cell>
          <cell r="X2830">
            <v>1234.2100471572608</v>
          </cell>
          <cell r="Y2830">
            <v>464.28262898725978</v>
          </cell>
          <cell r="Z2830">
            <v>500.69621216901976</v>
          </cell>
          <cell r="AA2830">
            <v>509.19304376890864</v>
          </cell>
          <cell r="AB2830">
            <v>511.39086880199818</v>
          </cell>
          <cell r="AC2830">
            <v>536.58778401031543</v>
          </cell>
          <cell r="AD2830">
            <v>75.712238269268596</v>
          </cell>
          <cell r="AE2830">
            <v>84.210435470513715</v>
          </cell>
          <cell r="AF2830">
            <v>74.872219045351258</v>
          </cell>
          <cell r="AG2830">
            <v>67.184835298583323</v>
          </cell>
          <cell r="AH2830">
            <v>65.888201259794499</v>
          </cell>
        </row>
        <row r="2831">
          <cell r="B2831">
            <v>6930</v>
          </cell>
          <cell r="C2831" t="str">
            <v>NM</v>
          </cell>
          <cell r="D2831" t="str">
            <v>Municipal</v>
          </cell>
          <cell r="E2831">
            <v>2.266042715529017E-2</v>
          </cell>
          <cell r="F2831">
            <v>0</v>
          </cell>
          <cell r="G2831">
            <v>0</v>
          </cell>
          <cell r="H2831">
            <v>2150.5697767660067</v>
          </cell>
          <cell r="I2831">
            <v>11.608880937499999</v>
          </cell>
          <cell r="J2831">
            <v>0</v>
          </cell>
          <cell r="K2831">
            <v>0</v>
          </cell>
          <cell r="L2831">
            <v>0</v>
          </cell>
          <cell r="M2831">
            <v>0</v>
          </cell>
          <cell r="N2831">
            <v>2.85360777352111E-2</v>
          </cell>
          <cell r="O2831">
            <v>7438.3471258196878</v>
          </cell>
          <cell r="P2831">
            <v>20722.65100836389</v>
          </cell>
          <cell r="Q2831">
            <v>32676.009203204747</v>
          </cell>
          <cell r="R2831">
            <v>42909.864617855943</v>
          </cell>
          <cell r="S2831">
            <v>102286.82417152944</v>
          </cell>
          <cell r="T2831">
            <v>1073.4206121379771</v>
          </cell>
          <cell r="U2831">
            <v>1111.1076710241182</v>
          </cell>
          <cell r="V2831">
            <v>1134.6474481141936</v>
          </cell>
          <cell r="W2831">
            <v>1133.7303932460932</v>
          </cell>
          <cell r="X2831">
            <v>1234.2100471572608</v>
          </cell>
          <cell r="Y2831">
            <v>464.28262898725978</v>
          </cell>
          <cell r="Z2831">
            <v>500.69621216901976</v>
          </cell>
          <cell r="AA2831">
            <v>509.19304376890864</v>
          </cell>
          <cell r="AB2831">
            <v>511.39086880199818</v>
          </cell>
          <cell r="AC2831">
            <v>536.58778401031543</v>
          </cell>
          <cell r="AD2831">
            <v>75.712238269268596</v>
          </cell>
          <cell r="AE2831">
            <v>84.210435470513715</v>
          </cell>
          <cell r="AF2831">
            <v>74.872219045351258</v>
          </cell>
          <cell r="AG2831">
            <v>67.184835298583323</v>
          </cell>
          <cell r="AH2831">
            <v>65.888201259794499</v>
          </cell>
        </row>
        <row r="2832">
          <cell r="B2832">
            <v>19246</v>
          </cell>
          <cell r="C2832" t="str">
            <v>NM</v>
          </cell>
          <cell r="D2832" t="str">
            <v>Municipal</v>
          </cell>
          <cell r="E2832">
            <v>2.266042715529017E-2</v>
          </cell>
          <cell r="F2832">
            <v>0</v>
          </cell>
          <cell r="G2832">
            <v>0</v>
          </cell>
          <cell r="H2832">
            <v>2150.5697767660067</v>
          </cell>
          <cell r="I2832">
            <v>11.608880937499999</v>
          </cell>
          <cell r="J2832">
            <v>0</v>
          </cell>
          <cell r="K2832">
            <v>0</v>
          </cell>
          <cell r="L2832">
            <v>0</v>
          </cell>
          <cell r="M2832">
            <v>0</v>
          </cell>
          <cell r="N2832">
            <v>2.85360777352111E-2</v>
          </cell>
          <cell r="O2832">
            <v>7438.3471258196878</v>
          </cell>
          <cell r="P2832">
            <v>20722.65100836389</v>
          </cell>
          <cell r="Q2832">
            <v>32676.009203204747</v>
          </cell>
          <cell r="R2832">
            <v>42909.864617855943</v>
          </cell>
          <cell r="S2832">
            <v>102286.82417152944</v>
          </cell>
          <cell r="T2832">
            <v>1073.4206121379771</v>
          </cell>
          <cell r="U2832">
            <v>1111.1076710241182</v>
          </cell>
          <cell r="V2832">
            <v>1134.6474481141936</v>
          </cell>
          <cell r="W2832">
            <v>1133.7303932460932</v>
          </cell>
          <cell r="X2832">
            <v>1234.2100471572608</v>
          </cell>
          <cell r="Y2832">
            <v>464.28262898725978</v>
          </cell>
          <cell r="Z2832">
            <v>500.69621216901976</v>
          </cell>
          <cell r="AA2832">
            <v>509.19304376890864</v>
          </cell>
          <cell r="AB2832">
            <v>511.39086880199818</v>
          </cell>
          <cell r="AC2832">
            <v>536.58778401031543</v>
          </cell>
          <cell r="AD2832">
            <v>75.712238269268596</v>
          </cell>
          <cell r="AE2832">
            <v>84.210435470513715</v>
          </cell>
          <cell r="AF2832">
            <v>74.872219045351258</v>
          </cell>
          <cell r="AG2832">
            <v>67.184835298583323</v>
          </cell>
          <cell r="AH2832">
            <v>65.888201259794499</v>
          </cell>
        </row>
        <row r="2833">
          <cell r="B2833">
            <v>15698</v>
          </cell>
          <cell r="C2833" t="str">
            <v>NM</v>
          </cell>
          <cell r="D2833" t="str">
            <v>Municipal</v>
          </cell>
          <cell r="E2833">
            <v>2.266042715529017E-2</v>
          </cell>
          <cell r="F2833">
            <v>0</v>
          </cell>
          <cell r="G2833">
            <v>0</v>
          </cell>
          <cell r="H2833">
            <v>2150.5697767660067</v>
          </cell>
          <cell r="I2833">
            <v>11.608880937499999</v>
          </cell>
          <cell r="J2833">
            <v>0</v>
          </cell>
          <cell r="K2833">
            <v>0</v>
          </cell>
          <cell r="L2833">
            <v>0</v>
          </cell>
          <cell r="M2833">
            <v>0</v>
          </cell>
          <cell r="N2833">
            <v>2.85360777352111E-2</v>
          </cell>
          <cell r="O2833">
            <v>7438.3471258196878</v>
          </cell>
          <cell r="P2833">
            <v>20722.65100836389</v>
          </cell>
          <cell r="Q2833">
            <v>32676.009203204747</v>
          </cell>
          <cell r="R2833">
            <v>42909.864617855943</v>
          </cell>
          <cell r="S2833">
            <v>102286.82417152944</v>
          </cell>
          <cell r="T2833">
            <v>1073.4206121379771</v>
          </cell>
          <cell r="U2833">
            <v>1111.1076710241182</v>
          </cell>
          <cell r="V2833">
            <v>1134.6474481141936</v>
          </cell>
          <cell r="W2833">
            <v>1133.7303932460932</v>
          </cell>
          <cell r="X2833">
            <v>1234.2100471572608</v>
          </cell>
          <cell r="Y2833">
            <v>464.28262898725978</v>
          </cell>
          <cell r="Z2833">
            <v>500.69621216901976</v>
          </cell>
          <cell r="AA2833">
            <v>509.19304376890864</v>
          </cell>
          <cell r="AB2833">
            <v>511.39086880199818</v>
          </cell>
          <cell r="AC2833">
            <v>536.58778401031543</v>
          </cell>
          <cell r="AD2833">
            <v>75.712238269268596</v>
          </cell>
          <cell r="AE2833">
            <v>84.210435470513715</v>
          </cell>
          <cell r="AF2833">
            <v>74.872219045351258</v>
          </cell>
          <cell r="AG2833">
            <v>67.184835298583323</v>
          </cell>
          <cell r="AH2833">
            <v>65.888201259794499</v>
          </cell>
        </row>
        <row r="2834">
          <cell r="B2834">
            <v>17827</v>
          </cell>
          <cell r="C2834" t="str">
            <v>NM</v>
          </cell>
          <cell r="D2834" t="str">
            <v>Municipal</v>
          </cell>
          <cell r="E2834">
            <v>2.266042715529017E-2</v>
          </cell>
          <cell r="F2834">
            <v>0</v>
          </cell>
          <cell r="G2834">
            <v>0</v>
          </cell>
          <cell r="H2834">
            <v>2150.5697767660067</v>
          </cell>
          <cell r="I2834">
            <v>11.608880937499999</v>
          </cell>
          <cell r="J2834">
            <v>0</v>
          </cell>
          <cell r="K2834">
            <v>0</v>
          </cell>
          <cell r="L2834">
            <v>0</v>
          </cell>
          <cell r="M2834">
            <v>0</v>
          </cell>
          <cell r="N2834">
            <v>2.85360777352111E-2</v>
          </cell>
          <cell r="O2834">
            <v>7438.3471258196878</v>
          </cell>
          <cell r="P2834">
            <v>20722.65100836389</v>
          </cell>
          <cell r="Q2834">
            <v>32676.009203204747</v>
          </cell>
          <cell r="R2834">
            <v>42909.864617855943</v>
          </cell>
          <cell r="S2834">
            <v>102286.82417152944</v>
          </cell>
          <cell r="T2834">
            <v>1073.4206121379771</v>
          </cell>
          <cell r="U2834">
            <v>1111.1076710241182</v>
          </cell>
          <cell r="V2834">
            <v>1134.6474481141936</v>
          </cell>
          <cell r="W2834">
            <v>1133.7303932460932</v>
          </cell>
          <cell r="X2834">
            <v>1234.2100471572608</v>
          </cell>
          <cell r="Y2834">
            <v>464.28262898725978</v>
          </cell>
          <cell r="Z2834">
            <v>500.69621216901976</v>
          </cell>
          <cell r="AA2834">
            <v>509.19304376890864</v>
          </cell>
          <cell r="AB2834">
            <v>511.39086880199818</v>
          </cell>
          <cell r="AC2834">
            <v>536.58778401031543</v>
          </cell>
          <cell r="AD2834">
            <v>75.712238269268596</v>
          </cell>
          <cell r="AE2834">
            <v>84.210435470513715</v>
          </cell>
          <cell r="AF2834">
            <v>74.872219045351258</v>
          </cell>
          <cell r="AG2834">
            <v>67.184835298583323</v>
          </cell>
          <cell r="AH2834">
            <v>65.888201259794499</v>
          </cell>
        </row>
        <row r="2835">
          <cell r="B2835">
            <v>13314</v>
          </cell>
          <cell r="C2835" t="str">
            <v>NM</v>
          </cell>
          <cell r="D2835" t="str">
            <v>State</v>
          </cell>
          <cell r="E2835">
            <v>2.266042715529017E-2</v>
          </cell>
          <cell r="F2835">
            <v>1</v>
          </cell>
          <cell r="G2835">
            <v>6288.9998121460967</v>
          </cell>
          <cell r="H2835">
            <v>6288.9998121460967</v>
          </cell>
          <cell r="I2835">
            <v>11.608880937499999</v>
          </cell>
          <cell r="J2835">
            <v>31722</v>
          </cell>
          <cell r="K2835">
            <v>234347</v>
          </cell>
          <cell r="L2835">
            <v>37263</v>
          </cell>
          <cell r="M2835">
            <v>0.11321254052968995</v>
          </cell>
          <cell r="N2835">
            <v>0.11321254052968995</v>
          </cell>
          <cell r="O2835">
            <v>7438.3471258196878</v>
          </cell>
          <cell r="P2835">
            <v>20722.65100836389</v>
          </cell>
          <cell r="Q2835">
            <v>32676.009203204747</v>
          </cell>
          <cell r="R2835">
            <v>42909.864617855943</v>
          </cell>
          <cell r="S2835">
            <v>102286.82417152944</v>
          </cell>
          <cell r="T2835">
            <v>1073.4206121379771</v>
          </cell>
          <cell r="U2835">
            <v>1111.1076710241182</v>
          </cell>
          <cell r="V2835">
            <v>1134.6474481141936</v>
          </cell>
          <cell r="W2835">
            <v>1133.7303932460932</v>
          </cell>
          <cell r="X2835">
            <v>1234.2100471572608</v>
          </cell>
          <cell r="Y2835">
            <v>464.28262898725978</v>
          </cell>
          <cell r="Z2835">
            <v>500.69621216901976</v>
          </cell>
          <cell r="AA2835">
            <v>509.19304376890864</v>
          </cell>
          <cell r="AB2835">
            <v>511.39086880199818</v>
          </cell>
          <cell r="AC2835">
            <v>536.58778401031543</v>
          </cell>
          <cell r="AD2835">
            <v>75.712238269268596</v>
          </cell>
          <cell r="AE2835">
            <v>84.210435470513715</v>
          </cell>
          <cell r="AF2835">
            <v>74.872219045351258</v>
          </cell>
          <cell r="AG2835">
            <v>67.184835298583323</v>
          </cell>
          <cell r="AH2835">
            <v>65.888201259794499</v>
          </cell>
        </row>
        <row r="2836">
          <cell r="B2836">
            <v>191</v>
          </cell>
          <cell r="C2836" t="str">
            <v>NV</v>
          </cell>
          <cell r="D2836" t="str">
            <v>Political Subdivision</v>
          </cell>
          <cell r="E2836">
            <v>1.6822669696171411E-2</v>
          </cell>
          <cell r="F2836">
            <v>0</v>
          </cell>
          <cell r="G2836">
            <v>0</v>
          </cell>
          <cell r="H2836">
            <v>3674.094607243142</v>
          </cell>
          <cell r="I2836">
            <v>11.608880937499999</v>
          </cell>
          <cell r="J2836">
            <v>0</v>
          </cell>
          <cell r="K2836">
            <v>0</v>
          </cell>
          <cell r="L2836">
            <v>0</v>
          </cell>
          <cell r="M2836">
            <v>0</v>
          </cell>
          <cell r="N2836">
            <v>2.3615226280764987E-2</v>
          </cell>
          <cell r="O2836">
            <v>7838.4704455877145</v>
          </cell>
          <cell r="P2836">
            <v>24723.048700064624</v>
          </cell>
          <cell r="Q2836">
            <v>38792.713709037671</v>
          </cell>
          <cell r="R2836">
            <v>47776.95867849463</v>
          </cell>
          <cell r="S2836">
            <v>114435.60109013499</v>
          </cell>
          <cell r="T2836">
            <v>1373.2641222958978</v>
          </cell>
          <cell r="U2836">
            <v>1371.2470293539961</v>
          </cell>
          <cell r="V2836">
            <v>1427.3002336599136</v>
          </cell>
          <cell r="W2836">
            <v>1419.3901544780138</v>
          </cell>
          <cell r="X2836">
            <v>1551.6222392207883</v>
          </cell>
          <cell r="Y2836">
            <v>303.39642891420988</v>
          </cell>
          <cell r="Z2836">
            <v>337.39563752891087</v>
          </cell>
          <cell r="AA2836">
            <v>366.10395262224762</v>
          </cell>
          <cell r="AB2836">
            <v>376.13425060994666</v>
          </cell>
          <cell r="AC2836">
            <v>464.13803277461744</v>
          </cell>
          <cell r="AD2836">
            <v>8.9990948233975026</v>
          </cell>
          <cell r="AE2836">
            <v>12.704029316946979</v>
          </cell>
          <cell r="AF2836">
            <v>15.395888830232938</v>
          </cell>
          <cell r="AG2836">
            <v>16.040600129962833</v>
          </cell>
          <cell r="AH2836">
            <v>20.750886650431489</v>
          </cell>
        </row>
        <row r="2837">
          <cell r="B2837">
            <v>14245</v>
          </cell>
          <cell r="C2837" t="str">
            <v>NV</v>
          </cell>
          <cell r="D2837" t="str">
            <v>Political Subdivision</v>
          </cell>
          <cell r="E2837">
            <v>1.6822669696171411E-2</v>
          </cell>
          <cell r="F2837">
            <v>1</v>
          </cell>
          <cell r="G2837">
            <v>14696.378428972568</v>
          </cell>
          <cell r="H2837">
            <v>14696.378428972568</v>
          </cell>
          <cell r="I2837">
            <v>11.608880937499999</v>
          </cell>
          <cell r="J2837">
            <v>21216</v>
          </cell>
          <cell r="K2837">
            <v>204118</v>
          </cell>
          <cell r="L2837">
            <v>13889</v>
          </cell>
          <cell r="M2837">
            <v>9.4460905123059949E-2</v>
          </cell>
          <cell r="N2837">
            <v>9.4460905123059949E-2</v>
          </cell>
          <cell r="O2837">
            <v>7838.4704455877145</v>
          </cell>
          <cell r="P2837">
            <v>24723.048700064624</v>
          </cell>
          <cell r="Q2837">
            <v>38792.713709037671</v>
          </cell>
          <cell r="R2837">
            <v>47776.95867849463</v>
          </cell>
          <cell r="S2837">
            <v>114435.60109013499</v>
          </cell>
          <cell r="T2837">
            <v>1373.2641222958978</v>
          </cell>
          <cell r="U2837">
            <v>1371.2470293539961</v>
          </cell>
          <cell r="V2837">
            <v>1427.3002336599136</v>
          </cell>
          <cell r="W2837">
            <v>1419.3901544780138</v>
          </cell>
          <cell r="X2837">
            <v>1551.6222392207883</v>
          </cell>
          <cell r="Y2837">
            <v>303.39642891420988</v>
          </cell>
          <cell r="Z2837">
            <v>337.39563752891087</v>
          </cell>
          <cell r="AA2837">
            <v>366.10395262224762</v>
          </cell>
          <cell r="AB2837">
            <v>376.13425060994666</v>
          </cell>
          <cell r="AC2837">
            <v>464.13803277461744</v>
          </cell>
          <cell r="AD2837">
            <v>8.9990948233975026</v>
          </cell>
          <cell r="AE2837">
            <v>12.704029316946979</v>
          </cell>
          <cell r="AF2837">
            <v>15.395888830232938</v>
          </cell>
          <cell r="AG2837">
            <v>16.040600129962833</v>
          </cell>
          <cell r="AH2837">
            <v>20.750886650431489</v>
          </cell>
        </row>
        <row r="2838">
          <cell r="B2838">
            <v>11021</v>
          </cell>
          <cell r="C2838" t="str">
            <v>NV</v>
          </cell>
          <cell r="D2838" t="str">
            <v>Political Subdivision</v>
          </cell>
          <cell r="E2838">
            <v>0.27577420676735748</v>
          </cell>
          <cell r="F2838">
            <v>0</v>
          </cell>
          <cell r="G2838">
            <v>0</v>
          </cell>
          <cell r="H2838">
            <v>3674.094607243142</v>
          </cell>
          <cell r="I2838">
            <v>11.608880937499999</v>
          </cell>
          <cell r="J2838">
            <v>0</v>
          </cell>
          <cell r="K2838">
            <v>0</v>
          </cell>
          <cell r="L2838">
            <v>0</v>
          </cell>
          <cell r="M2838">
            <v>0</v>
          </cell>
          <cell r="N2838">
            <v>2.3615226280764987E-2</v>
          </cell>
          <cell r="O2838">
            <v>7838.4704455877145</v>
          </cell>
          <cell r="P2838">
            <v>24723.048700064624</v>
          </cell>
          <cell r="Q2838">
            <v>38792.713709037671</v>
          </cell>
          <cell r="R2838">
            <v>47776.95867849463</v>
          </cell>
          <cell r="S2838">
            <v>114435.60109013499</v>
          </cell>
          <cell r="T2838">
            <v>1373.2641222958978</v>
          </cell>
          <cell r="U2838">
            <v>1371.2470293539961</v>
          </cell>
          <cell r="V2838">
            <v>1427.3002336599136</v>
          </cell>
          <cell r="W2838">
            <v>1419.3901544780138</v>
          </cell>
          <cell r="X2838">
            <v>1551.6222392207883</v>
          </cell>
          <cell r="Y2838">
            <v>303.39642891420988</v>
          </cell>
          <cell r="Z2838">
            <v>337.39563752891087</v>
          </cell>
          <cell r="AA2838">
            <v>366.10395262224762</v>
          </cell>
          <cell r="AB2838">
            <v>376.13425060994666</v>
          </cell>
          <cell r="AC2838">
            <v>464.13803277461744</v>
          </cell>
          <cell r="AD2838">
            <v>8.9990948233975026</v>
          </cell>
          <cell r="AE2838">
            <v>12.704029316946979</v>
          </cell>
          <cell r="AF2838">
            <v>15.395888830232938</v>
          </cell>
          <cell r="AG2838">
            <v>16.040600129962833</v>
          </cell>
          <cell r="AH2838">
            <v>20.750886650431489</v>
          </cell>
        </row>
        <row r="2839">
          <cell r="B2839">
            <v>57313</v>
          </cell>
          <cell r="C2839" t="str">
            <v>NV</v>
          </cell>
          <cell r="D2839" t="str">
            <v>Behind the Meter</v>
          </cell>
          <cell r="E2839">
            <v>1.6822669696171411E-2</v>
          </cell>
          <cell r="F2839">
            <v>1</v>
          </cell>
          <cell r="G2839">
            <v>7721.5259362642473</v>
          </cell>
          <cell r="H2839">
            <v>7721.5259362642473</v>
          </cell>
          <cell r="I2839">
            <v>11.608880937499999</v>
          </cell>
          <cell r="J2839">
            <v>380666.2</v>
          </cell>
          <cell r="K2839">
            <v>2489613</v>
          </cell>
          <cell r="L2839">
            <v>322425</v>
          </cell>
          <cell r="M2839">
            <v>0.13486042961886799</v>
          </cell>
          <cell r="N2839">
            <v>0.13486042961886799</v>
          </cell>
          <cell r="O2839">
            <v>7838.4704455877145</v>
          </cell>
          <cell r="P2839">
            <v>24723.048700064624</v>
          </cell>
          <cell r="Q2839">
            <v>38792.713709037671</v>
          </cell>
          <cell r="R2839">
            <v>47776.95867849463</v>
          </cell>
          <cell r="S2839">
            <v>114435.60109013499</v>
          </cell>
          <cell r="T2839">
            <v>1373.2641222958978</v>
          </cell>
          <cell r="U2839">
            <v>1371.2470293539961</v>
          </cell>
          <cell r="V2839">
            <v>1427.3002336599136</v>
          </cell>
          <cell r="W2839">
            <v>1419.3901544780138</v>
          </cell>
          <cell r="X2839">
            <v>1551.6222392207883</v>
          </cell>
          <cell r="Y2839">
            <v>303.39642891420988</v>
          </cell>
          <cell r="Z2839">
            <v>337.39563752891087</v>
          </cell>
          <cell r="AA2839">
            <v>366.10395262224762</v>
          </cell>
          <cell r="AB2839">
            <v>376.13425060994666</v>
          </cell>
          <cell r="AC2839">
            <v>464.13803277461744</v>
          </cell>
          <cell r="AD2839">
            <v>8.9990948233975026</v>
          </cell>
          <cell r="AE2839">
            <v>12.704029316946979</v>
          </cell>
          <cell r="AF2839">
            <v>15.395888830232938</v>
          </cell>
          <cell r="AG2839">
            <v>16.040600129962833</v>
          </cell>
          <cell r="AH2839">
            <v>20.750886650431489</v>
          </cell>
        </row>
        <row r="2840">
          <cell r="B2840">
            <v>59139</v>
          </cell>
          <cell r="C2840" t="str">
            <v>NV</v>
          </cell>
          <cell r="D2840" t="str">
            <v>Behind the Meter</v>
          </cell>
          <cell r="E2840">
            <v>1.6822669696171411E-2</v>
          </cell>
          <cell r="F2840">
            <v>0</v>
          </cell>
          <cell r="G2840">
            <v>0</v>
          </cell>
          <cell r="H2840">
            <v>6817.3841375883949</v>
          </cell>
          <cell r="I2840">
            <v>11.608880937499999</v>
          </cell>
          <cell r="J2840">
            <v>0</v>
          </cell>
          <cell r="K2840">
            <v>0</v>
          </cell>
          <cell r="L2840">
            <v>0</v>
          </cell>
          <cell r="M2840">
            <v>0</v>
          </cell>
          <cell r="N2840">
            <v>0.13415629338171833</v>
          </cell>
          <cell r="O2840">
            <v>7838.4704455877145</v>
          </cell>
          <cell r="P2840">
            <v>24723.048700064624</v>
          </cell>
          <cell r="Q2840">
            <v>38792.713709037671</v>
          </cell>
          <cell r="R2840">
            <v>47776.95867849463</v>
          </cell>
          <cell r="S2840">
            <v>114435.60109013499</v>
          </cell>
          <cell r="T2840">
            <v>1373.2641222958978</v>
          </cell>
          <cell r="U2840">
            <v>1371.2470293539961</v>
          </cell>
          <cell r="V2840">
            <v>1427.3002336599136</v>
          </cell>
          <cell r="W2840">
            <v>1419.3901544780138</v>
          </cell>
          <cell r="X2840">
            <v>1551.6222392207883</v>
          </cell>
          <cell r="Y2840">
            <v>303.39642891420988</v>
          </cell>
          <cell r="Z2840">
            <v>337.39563752891087</v>
          </cell>
          <cell r="AA2840">
            <v>366.10395262224762</v>
          </cell>
          <cell r="AB2840">
            <v>376.13425060994666</v>
          </cell>
          <cell r="AC2840">
            <v>464.13803277461744</v>
          </cell>
          <cell r="AD2840">
            <v>8.9990948233975026</v>
          </cell>
          <cell r="AE2840">
            <v>12.704029316946979</v>
          </cell>
          <cell r="AF2840">
            <v>15.395888830232938</v>
          </cell>
          <cell r="AG2840">
            <v>16.040600129962833</v>
          </cell>
          <cell r="AH2840">
            <v>20.750886650431489</v>
          </cell>
        </row>
        <row r="2841">
          <cell r="B2841">
            <v>59579</v>
          </cell>
          <cell r="C2841" t="str">
            <v>NV</v>
          </cell>
          <cell r="D2841" t="str">
            <v>Behind the Meter</v>
          </cell>
          <cell r="E2841">
            <v>1.6822669696171411E-2</v>
          </cell>
          <cell r="F2841">
            <v>1</v>
          </cell>
          <cell r="G2841">
            <v>8836.6321169955991</v>
          </cell>
          <cell r="H2841">
            <v>8836.6321169955991</v>
          </cell>
          <cell r="I2841">
            <v>11.608880937499999</v>
          </cell>
          <cell r="J2841">
            <v>117174.7</v>
          </cell>
          <cell r="K2841">
            <v>622364</v>
          </cell>
          <cell r="L2841">
            <v>70430</v>
          </cell>
          <cell r="M2841">
            <v>0.17250891469760862</v>
          </cell>
          <cell r="N2841">
            <v>0.17250891469760862</v>
          </cell>
          <cell r="O2841">
            <v>7838.4704455877145</v>
          </cell>
          <cell r="P2841">
            <v>24723.048700064624</v>
          </cell>
          <cell r="Q2841">
            <v>38792.713709037671</v>
          </cell>
          <cell r="R2841">
            <v>47776.95867849463</v>
          </cell>
          <cell r="S2841">
            <v>114435.60109013499</v>
          </cell>
          <cell r="T2841">
            <v>1373.2641222958978</v>
          </cell>
          <cell r="U2841">
            <v>1371.2470293539961</v>
          </cell>
          <cell r="V2841">
            <v>1427.3002336599136</v>
          </cell>
          <cell r="W2841">
            <v>1419.3901544780138</v>
          </cell>
          <cell r="X2841">
            <v>1551.6222392207883</v>
          </cell>
          <cell r="Y2841">
            <v>303.39642891420988</v>
          </cell>
          <cell r="Z2841">
            <v>337.39563752891087</v>
          </cell>
          <cell r="AA2841">
            <v>366.10395262224762</v>
          </cell>
          <cell r="AB2841">
            <v>376.13425060994666</v>
          </cell>
          <cell r="AC2841">
            <v>464.13803277461744</v>
          </cell>
          <cell r="AD2841">
            <v>8.9990948233975026</v>
          </cell>
          <cell r="AE2841">
            <v>12.704029316946979</v>
          </cell>
          <cell r="AF2841">
            <v>15.395888830232938</v>
          </cell>
          <cell r="AG2841">
            <v>16.040600129962833</v>
          </cell>
          <cell r="AH2841">
            <v>20.750886650431489</v>
          </cell>
        </row>
        <row r="2842">
          <cell r="B2842">
            <v>59580</v>
          </cell>
          <cell r="C2842" t="str">
            <v>NV</v>
          </cell>
          <cell r="D2842" t="str">
            <v>Behind the Meter</v>
          </cell>
          <cell r="E2842">
            <v>1.6822669696171411E-2</v>
          </cell>
          <cell r="F2842">
            <v>1</v>
          </cell>
          <cell r="G2842">
            <v>9861.0838183054948</v>
          </cell>
          <cell r="H2842">
            <v>9861.0838183054948</v>
          </cell>
          <cell r="I2842">
            <v>11.608880937499999</v>
          </cell>
          <cell r="J2842">
            <v>124190.7</v>
          </cell>
          <cell r="K2842">
            <v>782832</v>
          </cell>
          <cell r="L2842">
            <v>79386</v>
          </cell>
          <cell r="M2842">
            <v>0.14451594791059574</v>
          </cell>
          <cell r="N2842">
            <v>0.14451594791059574</v>
          </cell>
          <cell r="O2842">
            <v>7838.4704455877145</v>
          </cell>
          <cell r="P2842">
            <v>24723.048700064624</v>
          </cell>
          <cell r="Q2842">
            <v>38792.713709037671</v>
          </cell>
          <cell r="R2842">
            <v>47776.95867849463</v>
          </cell>
          <cell r="S2842">
            <v>114435.60109013499</v>
          </cell>
          <cell r="T2842">
            <v>1373.2641222958978</v>
          </cell>
          <cell r="U2842">
            <v>1371.2470293539961</v>
          </cell>
          <cell r="V2842">
            <v>1427.3002336599136</v>
          </cell>
          <cell r="W2842">
            <v>1419.3901544780138</v>
          </cell>
          <cell r="X2842">
            <v>1551.6222392207883</v>
          </cell>
          <cell r="Y2842">
            <v>303.39642891420988</v>
          </cell>
          <cell r="Z2842">
            <v>337.39563752891087</v>
          </cell>
          <cell r="AA2842">
            <v>366.10395262224762</v>
          </cell>
          <cell r="AB2842">
            <v>376.13425060994666</v>
          </cell>
          <cell r="AC2842">
            <v>464.13803277461744</v>
          </cell>
          <cell r="AD2842">
            <v>8.9990948233975026</v>
          </cell>
          <cell r="AE2842">
            <v>12.704029316946979</v>
          </cell>
          <cell r="AF2842">
            <v>15.395888830232938</v>
          </cell>
          <cell r="AG2842">
            <v>16.040600129962833</v>
          </cell>
          <cell r="AH2842">
            <v>20.750886650431489</v>
          </cell>
        </row>
        <row r="2843">
          <cell r="B2843">
            <v>59647</v>
          </cell>
          <cell r="C2843" t="str">
            <v>NV</v>
          </cell>
          <cell r="D2843" t="str">
            <v>Behind the Meter</v>
          </cell>
          <cell r="E2843">
            <v>1.6822669696171411E-2</v>
          </cell>
          <cell r="F2843">
            <v>1</v>
          </cell>
          <cell r="G2843">
            <v>8173.9830597910423</v>
          </cell>
          <cell r="H2843">
            <v>8173.9830597910423</v>
          </cell>
          <cell r="I2843">
            <v>11.608880937499999</v>
          </cell>
          <cell r="J2843">
            <v>392960.29999999981</v>
          </cell>
          <cell r="K2843">
            <v>2091240</v>
          </cell>
          <cell r="L2843">
            <v>255841</v>
          </cell>
          <cell r="M2843">
            <v>0.17086511710986235</v>
          </cell>
          <cell r="N2843">
            <v>0.17086511710986235</v>
          </cell>
          <cell r="O2843">
            <v>7838.4704455877145</v>
          </cell>
          <cell r="P2843">
            <v>24723.048700064624</v>
          </cell>
          <cell r="Q2843">
            <v>38792.713709037671</v>
          </cell>
          <cell r="R2843">
            <v>47776.95867849463</v>
          </cell>
          <cell r="S2843">
            <v>114435.60109013499</v>
          </cell>
          <cell r="T2843">
            <v>1373.2641222958978</v>
          </cell>
          <cell r="U2843">
            <v>1371.2470293539961</v>
          </cell>
          <cell r="V2843">
            <v>1427.3002336599136</v>
          </cell>
          <cell r="W2843">
            <v>1419.3901544780138</v>
          </cell>
          <cell r="X2843">
            <v>1551.6222392207883</v>
          </cell>
          <cell r="Y2843">
            <v>303.39642891420988</v>
          </cell>
          <cell r="Z2843">
            <v>337.39563752891087</v>
          </cell>
          <cell r="AA2843">
            <v>366.10395262224762</v>
          </cell>
          <cell r="AB2843">
            <v>376.13425060994666</v>
          </cell>
          <cell r="AC2843">
            <v>464.13803277461744</v>
          </cell>
          <cell r="AD2843">
            <v>8.9990948233975026</v>
          </cell>
          <cell r="AE2843">
            <v>12.704029316946979</v>
          </cell>
          <cell r="AF2843">
            <v>15.395888830232938</v>
          </cell>
          <cell r="AG2843">
            <v>16.040600129962833</v>
          </cell>
          <cell r="AH2843">
            <v>20.750886650431489</v>
          </cell>
        </row>
        <row r="2844">
          <cell r="B2844">
            <v>59943</v>
          </cell>
          <cell r="C2844" t="str">
            <v>NV</v>
          </cell>
          <cell r="D2844" t="str">
            <v>Behind the Meter</v>
          </cell>
          <cell r="E2844">
            <v>1.6822669696171411E-2</v>
          </cell>
          <cell r="F2844">
            <v>1</v>
          </cell>
          <cell r="G2844">
            <v>8179.9661776851381</v>
          </cell>
          <cell r="H2844">
            <v>8179.9661776851381</v>
          </cell>
          <cell r="I2844">
            <v>11.608880937499999</v>
          </cell>
          <cell r="J2844">
            <v>37306</v>
          </cell>
          <cell r="K2844">
            <v>207992</v>
          </cell>
          <cell r="L2844">
            <v>25427</v>
          </cell>
          <cell r="M2844">
            <v>0.16233245419451831</v>
          </cell>
          <cell r="N2844">
            <v>0.16233245419451831</v>
          </cell>
          <cell r="O2844">
            <v>7838.4704455877145</v>
          </cell>
          <cell r="P2844">
            <v>24723.048700064624</v>
          </cell>
          <cell r="Q2844">
            <v>38792.713709037671</v>
          </cell>
          <cell r="R2844">
            <v>47776.95867849463</v>
          </cell>
          <cell r="S2844">
            <v>114435.60109013499</v>
          </cell>
          <cell r="T2844">
            <v>1373.2641222958978</v>
          </cell>
          <cell r="U2844">
            <v>1371.2470293539961</v>
          </cell>
          <cell r="V2844">
            <v>1427.3002336599136</v>
          </cell>
          <cell r="W2844">
            <v>1419.3901544780138</v>
          </cell>
          <cell r="X2844">
            <v>1551.6222392207883</v>
          </cell>
          <cell r="Y2844">
            <v>303.39642891420988</v>
          </cell>
          <cell r="Z2844">
            <v>337.39563752891087</v>
          </cell>
          <cell r="AA2844">
            <v>366.10395262224762</v>
          </cell>
          <cell r="AB2844">
            <v>376.13425060994666</v>
          </cell>
          <cell r="AC2844">
            <v>464.13803277461744</v>
          </cell>
          <cell r="AD2844">
            <v>8.9990948233975026</v>
          </cell>
          <cell r="AE2844">
            <v>12.704029316946979</v>
          </cell>
          <cell r="AF2844">
            <v>15.395888830232938</v>
          </cell>
          <cell r="AG2844">
            <v>16.040600129962833</v>
          </cell>
          <cell r="AH2844">
            <v>20.750886650431489</v>
          </cell>
        </row>
        <row r="2845">
          <cell r="B2845">
            <v>60025</v>
          </cell>
          <cell r="C2845" t="str">
            <v>NV</v>
          </cell>
          <cell r="D2845" t="str">
            <v>Behind the Meter</v>
          </cell>
          <cell r="E2845">
            <v>1.6822669696171411E-2</v>
          </cell>
          <cell r="F2845">
            <v>1</v>
          </cell>
          <cell r="G2845">
            <v>4948.4978540772536</v>
          </cell>
          <cell r="H2845">
            <v>4948.4978540772536</v>
          </cell>
          <cell r="I2845">
            <v>11.608880937499999</v>
          </cell>
          <cell r="J2845">
            <v>630.1</v>
          </cell>
          <cell r="K2845">
            <v>3459</v>
          </cell>
          <cell r="L2845">
            <v>699</v>
          </cell>
          <cell r="M2845">
            <v>0.15401119014057532</v>
          </cell>
          <cell r="N2845">
            <v>0.15401119014057532</v>
          </cell>
          <cell r="O2845">
            <v>7838.4704455877145</v>
          </cell>
          <cell r="P2845">
            <v>24723.048700064624</v>
          </cell>
          <cell r="Q2845">
            <v>38792.713709037671</v>
          </cell>
          <cell r="R2845">
            <v>47776.95867849463</v>
          </cell>
          <cell r="S2845">
            <v>114435.60109013499</v>
          </cell>
          <cell r="T2845">
            <v>1373.2641222958978</v>
          </cell>
          <cell r="U2845">
            <v>1371.2470293539961</v>
          </cell>
          <cell r="V2845">
            <v>1427.3002336599136</v>
          </cell>
          <cell r="W2845">
            <v>1419.3901544780138</v>
          </cell>
          <cell r="X2845">
            <v>1551.6222392207883</v>
          </cell>
          <cell r="Y2845">
            <v>303.39642891420988</v>
          </cell>
          <cell r="Z2845">
            <v>337.39563752891087</v>
          </cell>
          <cell r="AA2845">
            <v>366.10395262224762</v>
          </cell>
          <cell r="AB2845">
            <v>376.13425060994666</v>
          </cell>
          <cell r="AC2845">
            <v>464.13803277461744</v>
          </cell>
          <cell r="AD2845">
            <v>8.9990948233975026</v>
          </cell>
          <cell r="AE2845">
            <v>12.704029316946979</v>
          </cell>
          <cell r="AF2845">
            <v>15.395888830232938</v>
          </cell>
          <cell r="AG2845">
            <v>16.040600129962833</v>
          </cell>
          <cell r="AH2845">
            <v>20.750886650431489</v>
          </cell>
        </row>
        <row r="2846">
          <cell r="B2846">
            <v>13073</v>
          </cell>
          <cell r="C2846" t="str">
            <v>NV</v>
          </cell>
          <cell r="D2846" t="str">
            <v>Cooperative</v>
          </cell>
          <cell r="E2846">
            <v>1.6822669696171411E-2</v>
          </cell>
          <cell r="F2846">
            <v>1</v>
          </cell>
          <cell r="G2846">
            <v>14923.13154624534</v>
          </cell>
          <cell r="H2846">
            <v>14923.13154624534</v>
          </cell>
          <cell r="I2846">
            <v>11.608880937499999</v>
          </cell>
          <cell r="J2846">
            <v>6361</v>
          </cell>
          <cell r="K2846">
            <v>84062</v>
          </cell>
          <cell r="L2846">
            <v>5633</v>
          </cell>
          <cell r="M2846">
            <v>6.6335396304498459E-2</v>
          </cell>
          <cell r="N2846">
            <v>6.6335396304498459E-2</v>
          </cell>
          <cell r="O2846">
            <v>7838.4704455877145</v>
          </cell>
          <cell r="P2846">
            <v>24723.048700064624</v>
          </cell>
          <cell r="Q2846">
            <v>38792.713709037671</v>
          </cell>
          <cell r="R2846">
            <v>47776.95867849463</v>
          </cell>
          <cell r="S2846">
            <v>114435.60109013499</v>
          </cell>
          <cell r="T2846">
            <v>1373.2641222958978</v>
          </cell>
          <cell r="U2846">
            <v>1371.2470293539961</v>
          </cell>
          <cell r="V2846">
            <v>1427.3002336599136</v>
          </cell>
          <cell r="W2846">
            <v>1419.3901544780138</v>
          </cell>
          <cell r="X2846">
            <v>1551.6222392207883</v>
          </cell>
          <cell r="Y2846">
            <v>303.39642891420988</v>
          </cell>
          <cell r="Z2846">
            <v>337.39563752891087</v>
          </cell>
          <cell r="AA2846">
            <v>366.10395262224762</v>
          </cell>
          <cell r="AB2846">
            <v>376.13425060994666</v>
          </cell>
          <cell r="AC2846">
            <v>464.13803277461744</v>
          </cell>
          <cell r="AD2846">
            <v>8.9990948233975026</v>
          </cell>
          <cell r="AE2846">
            <v>12.704029316946979</v>
          </cell>
          <cell r="AF2846">
            <v>15.395888830232938</v>
          </cell>
          <cell r="AG2846">
            <v>16.040600129962833</v>
          </cell>
          <cell r="AH2846">
            <v>20.750886650431489</v>
          </cell>
        </row>
        <row r="2847">
          <cell r="B2847">
            <v>20332</v>
          </cell>
          <cell r="C2847" t="str">
            <v>NV</v>
          </cell>
          <cell r="D2847" t="str">
            <v>Cooperative</v>
          </cell>
          <cell r="E2847">
            <v>1.6822669696171411E-2</v>
          </cell>
          <cell r="F2847">
            <v>1</v>
          </cell>
          <cell r="G2847">
            <v>12367.420452271363</v>
          </cell>
          <cell r="H2847">
            <v>12367.420452271363</v>
          </cell>
          <cell r="I2847">
            <v>11.608880937499999</v>
          </cell>
          <cell r="J2847">
            <v>6285.9</v>
          </cell>
          <cell r="K2847">
            <v>61800</v>
          </cell>
          <cell r="L2847">
            <v>4997</v>
          </cell>
          <cell r="M2847">
            <v>9.044959649617719E-2</v>
          </cell>
          <cell r="N2847">
            <v>9.044959649617719E-2</v>
          </cell>
          <cell r="O2847">
            <v>7838.4704455877145</v>
          </cell>
          <cell r="P2847">
            <v>24723.048700064624</v>
          </cell>
          <cell r="Q2847">
            <v>38792.713709037671</v>
          </cell>
          <cell r="R2847">
            <v>47776.95867849463</v>
          </cell>
          <cell r="S2847">
            <v>114435.60109013499</v>
          </cell>
          <cell r="T2847">
            <v>1373.2641222958978</v>
          </cell>
          <cell r="U2847">
            <v>1371.2470293539961</v>
          </cell>
          <cell r="V2847">
            <v>1427.3002336599136</v>
          </cell>
          <cell r="W2847">
            <v>1419.3901544780138</v>
          </cell>
          <cell r="X2847">
            <v>1551.6222392207883</v>
          </cell>
          <cell r="Y2847">
            <v>303.39642891420988</v>
          </cell>
          <cell r="Z2847">
            <v>337.39563752891087</v>
          </cell>
          <cell r="AA2847">
            <v>366.10395262224762</v>
          </cell>
          <cell r="AB2847">
            <v>376.13425060994666</v>
          </cell>
          <cell r="AC2847">
            <v>464.13803277461744</v>
          </cell>
          <cell r="AD2847">
            <v>8.9990948233975026</v>
          </cell>
          <cell r="AE2847">
            <v>12.704029316946979</v>
          </cell>
          <cell r="AF2847">
            <v>15.395888830232938</v>
          </cell>
          <cell r="AG2847">
            <v>16.040600129962833</v>
          </cell>
          <cell r="AH2847">
            <v>20.750886650431489</v>
          </cell>
        </row>
        <row r="2848">
          <cell r="B2848">
            <v>11589</v>
          </cell>
          <cell r="C2848" t="str">
            <v>NV</v>
          </cell>
          <cell r="D2848" t="str">
            <v>Cooperative</v>
          </cell>
          <cell r="E2848">
            <v>1.6822669696171411E-2</v>
          </cell>
          <cell r="F2848">
            <v>0</v>
          </cell>
          <cell r="G2848">
            <v>0</v>
          </cell>
          <cell r="H2848">
            <v>9019.3899626482016</v>
          </cell>
          <cell r="I2848">
            <v>11.608880937499999</v>
          </cell>
          <cell r="J2848">
            <v>0</v>
          </cell>
          <cell r="K2848">
            <v>0</v>
          </cell>
          <cell r="L2848">
            <v>0</v>
          </cell>
          <cell r="M2848">
            <v>0</v>
          </cell>
          <cell r="N2848">
            <v>5.4895502990560376E-2</v>
          </cell>
          <cell r="O2848">
            <v>7838.4704455877145</v>
          </cell>
          <cell r="P2848">
            <v>24723.048700064624</v>
          </cell>
          <cell r="Q2848">
            <v>38792.713709037671</v>
          </cell>
          <cell r="R2848">
            <v>47776.95867849463</v>
          </cell>
          <cell r="S2848">
            <v>114435.60109013499</v>
          </cell>
          <cell r="T2848">
            <v>1373.2641222958978</v>
          </cell>
          <cell r="U2848">
            <v>1371.2470293539961</v>
          </cell>
          <cell r="V2848">
            <v>1427.3002336599136</v>
          </cell>
          <cell r="W2848">
            <v>1419.3901544780138</v>
          </cell>
          <cell r="X2848">
            <v>1551.6222392207883</v>
          </cell>
          <cell r="Y2848">
            <v>303.39642891420988</v>
          </cell>
          <cell r="Z2848">
            <v>337.39563752891087</v>
          </cell>
          <cell r="AA2848">
            <v>366.10395262224762</v>
          </cell>
          <cell r="AB2848">
            <v>376.13425060994666</v>
          </cell>
          <cell r="AC2848">
            <v>464.13803277461744</v>
          </cell>
          <cell r="AD2848">
            <v>8.9990948233975026</v>
          </cell>
          <cell r="AE2848">
            <v>12.704029316946979</v>
          </cell>
          <cell r="AF2848">
            <v>15.395888830232938</v>
          </cell>
          <cell r="AG2848">
            <v>16.040600129962833</v>
          </cell>
          <cell r="AH2848">
            <v>20.750886650431489</v>
          </cell>
        </row>
        <row r="2849">
          <cell r="B2849">
            <v>15308</v>
          </cell>
          <cell r="C2849" t="str">
            <v>NV</v>
          </cell>
          <cell r="D2849" t="str">
            <v>Cooperative</v>
          </cell>
          <cell r="E2849">
            <v>0.26255122351012761</v>
          </cell>
          <cell r="F2849">
            <v>0</v>
          </cell>
          <cell r="G2849">
            <v>0</v>
          </cell>
          <cell r="H2849">
            <v>9019.3899626482016</v>
          </cell>
          <cell r="I2849">
            <v>11.608880937499999</v>
          </cell>
          <cell r="J2849">
            <v>0</v>
          </cell>
          <cell r="K2849">
            <v>0</v>
          </cell>
          <cell r="L2849">
            <v>0</v>
          </cell>
          <cell r="M2849">
            <v>0</v>
          </cell>
          <cell r="N2849">
            <v>5.4895502990560376E-2</v>
          </cell>
          <cell r="O2849">
            <v>7838.4704455877145</v>
          </cell>
          <cell r="P2849">
            <v>24723.048700064624</v>
          </cell>
          <cell r="Q2849">
            <v>38792.713709037671</v>
          </cell>
          <cell r="R2849">
            <v>47776.95867849463</v>
          </cell>
          <cell r="S2849">
            <v>114435.60109013499</v>
          </cell>
          <cell r="T2849">
            <v>1373.2641222958978</v>
          </cell>
          <cell r="U2849">
            <v>1371.2470293539961</v>
          </cell>
          <cell r="V2849">
            <v>1427.3002336599136</v>
          </cell>
          <cell r="W2849">
            <v>1419.3901544780138</v>
          </cell>
          <cell r="X2849">
            <v>1551.6222392207883</v>
          </cell>
          <cell r="Y2849">
            <v>303.39642891420988</v>
          </cell>
          <cell r="Z2849">
            <v>337.39563752891087</v>
          </cell>
          <cell r="AA2849">
            <v>366.10395262224762</v>
          </cell>
          <cell r="AB2849">
            <v>376.13425060994666</v>
          </cell>
          <cell r="AC2849">
            <v>464.13803277461744</v>
          </cell>
          <cell r="AD2849">
            <v>8.9990948233975026</v>
          </cell>
          <cell r="AE2849">
            <v>12.704029316946979</v>
          </cell>
          <cell r="AF2849">
            <v>15.395888830232938</v>
          </cell>
          <cell r="AG2849">
            <v>16.040600129962833</v>
          </cell>
          <cell r="AH2849">
            <v>20.750886650431489</v>
          </cell>
        </row>
        <row r="2850">
          <cell r="B2850">
            <v>18260</v>
          </cell>
          <cell r="C2850" t="str">
            <v>NV</v>
          </cell>
          <cell r="D2850" t="str">
            <v>Cooperative</v>
          </cell>
          <cell r="E2850">
            <v>1.6822669696171411E-2</v>
          </cell>
          <cell r="F2850">
            <v>1</v>
          </cell>
          <cell r="G2850">
            <v>12552.283503868231</v>
          </cell>
          <cell r="H2850">
            <v>12552.283503868231</v>
          </cell>
          <cell r="I2850">
            <v>11.608880937499999</v>
          </cell>
          <cell r="J2850">
            <v>5013.5</v>
          </cell>
          <cell r="K2850">
            <v>50297</v>
          </cell>
          <cell r="L2850">
            <v>4007</v>
          </cell>
          <cell r="M2850">
            <v>8.8579807324517368E-2</v>
          </cell>
          <cell r="N2850">
            <v>8.8579807324517368E-2</v>
          </cell>
          <cell r="O2850">
            <v>7838.4704455877145</v>
          </cell>
          <cell r="P2850">
            <v>24723.048700064624</v>
          </cell>
          <cell r="Q2850">
            <v>38792.713709037671</v>
          </cell>
          <cell r="R2850">
            <v>47776.95867849463</v>
          </cell>
          <cell r="S2850">
            <v>114435.60109013499</v>
          </cell>
          <cell r="T2850">
            <v>1373.2641222958978</v>
          </cell>
          <cell r="U2850">
            <v>1371.2470293539961</v>
          </cell>
          <cell r="V2850">
            <v>1427.3002336599136</v>
          </cell>
          <cell r="W2850">
            <v>1419.3901544780138</v>
          </cell>
          <cell r="X2850">
            <v>1551.6222392207883</v>
          </cell>
          <cell r="Y2850">
            <v>303.39642891420988</v>
          </cell>
          <cell r="Z2850">
            <v>337.39563752891087</v>
          </cell>
          <cell r="AA2850">
            <v>366.10395262224762</v>
          </cell>
          <cell r="AB2850">
            <v>376.13425060994666</v>
          </cell>
          <cell r="AC2850">
            <v>464.13803277461744</v>
          </cell>
          <cell r="AD2850">
            <v>8.9990948233975026</v>
          </cell>
          <cell r="AE2850">
            <v>12.704029316946979</v>
          </cell>
          <cell r="AF2850">
            <v>15.395888830232938</v>
          </cell>
          <cell r="AG2850">
            <v>16.040600129962833</v>
          </cell>
          <cell r="AH2850">
            <v>20.750886650431489</v>
          </cell>
        </row>
        <row r="2851">
          <cell r="B2851">
            <v>22814</v>
          </cell>
          <cell r="C2851" t="str">
            <v>NV</v>
          </cell>
          <cell r="D2851" t="str">
            <v>Cooperative</v>
          </cell>
          <cell r="E2851">
            <v>1.6822669696171411E-2</v>
          </cell>
          <cell r="F2851">
            <v>1</v>
          </cell>
          <cell r="G2851">
            <v>14273.504273504273</v>
          </cell>
          <cell r="H2851">
            <v>14273.504273504273</v>
          </cell>
          <cell r="I2851">
            <v>11.608880937499999</v>
          </cell>
          <cell r="J2851">
            <v>4228</v>
          </cell>
          <cell r="K2851">
            <v>45090</v>
          </cell>
          <cell r="L2851">
            <v>3159</v>
          </cell>
          <cell r="M2851">
            <v>8.4008217818169223E-2</v>
          </cell>
          <cell r="N2851">
            <v>8.4008217818169223E-2</v>
          </cell>
          <cell r="O2851">
            <v>7838.4704455877145</v>
          </cell>
          <cell r="P2851">
            <v>24723.048700064624</v>
          </cell>
          <cell r="Q2851">
            <v>38792.713709037671</v>
          </cell>
          <cell r="R2851">
            <v>47776.95867849463</v>
          </cell>
          <cell r="S2851">
            <v>114435.60109013499</v>
          </cell>
          <cell r="T2851">
            <v>1373.2641222958978</v>
          </cell>
          <cell r="U2851">
            <v>1371.2470293539961</v>
          </cell>
          <cell r="V2851">
            <v>1427.3002336599136</v>
          </cell>
          <cell r="W2851">
            <v>1419.3901544780138</v>
          </cell>
          <cell r="X2851">
            <v>1551.6222392207883</v>
          </cell>
          <cell r="Y2851">
            <v>303.39642891420988</v>
          </cell>
          <cell r="Z2851">
            <v>337.39563752891087</v>
          </cell>
          <cell r="AA2851">
            <v>366.10395262224762</v>
          </cell>
          <cell r="AB2851">
            <v>376.13425060994666</v>
          </cell>
          <cell r="AC2851">
            <v>464.13803277461744</v>
          </cell>
          <cell r="AD2851">
            <v>8.9990948233975026</v>
          </cell>
          <cell r="AE2851">
            <v>12.704029316946979</v>
          </cell>
          <cell r="AF2851">
            <v>15.395888830232938</v>
          </cell>
          <cell r="AG2851">
            <v>16.040600129962833</v>
          </cell>
          <cell r="AH2851">
            <v>20.750886650431489</v>
          </cell>
        </row>
        <row r="2852">
          <cell r="B2852">
            <v>27000</v>
          </cell>
          <cell r="C2852" t="str">
            <v>NV</v>
          </cell>
          <cell r="D2852" t="str">
            <v>Federal</v>
          </cell>
          <cell r="E2852">
            <v>1.6822669696171411E-2</v>
          </cell>
          <cell r="F2852">
            <v>0</v>
          </cell>
          <cell r="G2852">
            <v>0</v>
          </cell>
          <cell r="H2852">
            <v>0</v>
          </cell>
          <cell r="I2852">
            <v>11.608880937499999</v>
          </cell>
          <cell r="J2852">
            <v>0</v>
          </cell>
          <cell r="K2852">
            <v>0</v>
          </cell>
          <cell r="L2852">
            <v>0</v>
          </cell>
          <cell r="M2852">
            <v>0</v>
          </cell>
          <cell r="N2852">
            <v>0</v>
          </cell>
          <cell r="O2852">
            <v>7838.4704455877145</v>
          </cell>
          <cell r="P2852">
            <v>24723.048700064624</v>
          </cell>
          <cell r="Q2852">
            <v>38792.713709037671</v>
          </cell>
          <cell r="R2852">
            <v>47776.95867849463</v>
          </cell>
          <cell r="S2852">
            <v>114435.60109013499</v>
          </cell>
          <cell r="T2852">
            <v>1373.2641222958978</v>
          </cell>
          <cell r="U2852">
            <v>1371.2470293539961</v>
          </cell>
          <cell r="V2852">
            <v>1427.3002336599136</v>
          </cell>
          <cell r="W2852">
            <v>1419.3901544780138</v>
          </cell>
          <cell r="X2852">
            <v>1551.6222392207883</v>
          </cell>
          <cell r="Y2852">
            <v>303.39642891420988</v>
          </cell>
          <cell r="Z2852">
            <v>337.39563752891087</v>
          </cell>
          <cell r="AA2852">
            <v>366.10395262224762</v>
          </cell>
          <cell r="AB2852">
            <v>376.13425060994666</v>
          </cell>
          <cell r="AC2852">
            <v>464.13803277461744</v>
          </cell>
          <cell r="AD2852">
            <v>8.9990948233975026</v>
          </cell>
          <cell r="AE2852">
            <v>12.704029316946979</v>
          </cell>
          <cell r="AF2852">
            <v>15.395888830232938</v>
          </cell>
          <cell r="AG2852">
            <v>16.040600129962833</v>
          </cell>
          <cell r="AH2852">
            <v>20.750886650431489</v>
          </cell>
        </row>
        <row r="2853">
          <cell r="B2853">
            <v>13407</v>
          </cell>
          <cell r="C2853" t="str">
            <v>NV</v>
          </cell>
          <cell r="D2853" t="str">
            <v>Investor Owned</v>
          </cell>
          <cell r="E2853">
            <v>1.6822669696171411E-2</v>
          </cell>
          <cell r="F2853">
            <v>1</v>
          </cell>
          <cell r="G2853">
            <v>12245.50317982956</v>
          </cell>
          <cell r="H2853">
            <v>12245.50317982956</v>
          </cell>
          <cell r="I2853">
            <v>11.608880937499999</v>
          </cell>
          <cell r="J2853">
            <v>1217594</v>
          </cell>
          <cell r="K2853">
            <v>10476628</v>
          </cell>
          <cell r="L2853">
            <v>855549</v>
          </cell>
          <cell r="M2853">
            <v>0.10484388700960211</v>
          </cell>
          <cell r="N2853">
            <v>0.10484388700960211</v>
          </cell>
          <cell r="O2853">
            <v>7838.4704455877145</v>
          </cell>
          <cell r="P2853">
            <v>24723.048700064624</v>
          </cell>
          <cell r="Q2853">
            <v>38792.713709037671</v>
          </cell>
          <cell r="R2853">
            <v>47776.95867849463</v>
          </cell>
          <cell r="S2853">
            <v>114435.60109013499</v>
          </cell>
          <cell r="T2853">
            <v>1373.2641222958978</v>
          </cell>
          <cell r="U2853">
            <v>1371.2470293539961</v>
          </cell>
          <cell r="V2853">
            <v>1427.3002336599136</v>
          </cell>
          <cell r="W2853">
            <v>1419.3901544780138</v>
          </cell>
          <cell r="X2853">
            <v>1551.6222392207883</v>
          </cell>
          <cell r="Y2853">
            <v>303.39642891420988</v>
          </cell>
          <cell r="Z2853">
            <v>337.39563752891087</v>
          </cell>
          <cell r="AA2853">
            <v>366.10395262224762</v>
          </cell>
          <cell r="AB2853">
            <v>376.13425060994666</v>
          </cell>
          <cell r="AC2853">
            <v>464.13803277461744</v>
          </cell>
          <cell r="AD2853">
            <v>8.9990948233975026</v>
          </cell>
          <cell r="AE2853">
            <v>12.704029316946979</v>
          </cell>
          <cell r="AF2853">
            <v>15.395888830232938</v>
          </cell>
          <cell r="AG2853">
            <v>16.040600129962833</v>
          </cell>
          <cell r="AH2853">
            <v>20.750886650431489</v>
          </cell>
        </row>
        <row r="2854">
          <cell r="B2854">
            <v>17166</v>
          </cell>
          <cell r="C2854" t="str">
            <v>NV</v>
          </cell>
          <cell r="D2854" t="str">
            <v>Investor Owned</v>
          </cell>
          <cell r="E2854">
            <v>1.6822669696171411E-2</v>
          </cell>
          <cell r="F2854">
            <v>1</v>
          </cell>
          <cell r="G2854">
            <v>8620.1485868762247</v>
          </cell>
          <cell r="H2854">
            <v>8620.1485868762247</v>
          </cell>
          <cell r="I2854">
            <v>11.608880937499999</v>
          </cell>
          <cell r="J2854">
            <v>271985</v>
          </cell>
          <cell r="K2854">
            <v>2672134</v>
          </cell>
          <cell r="L2854">
            <v>309987</v>
          </cell>
          <cell r="M2854">
            <v>8.5625112325177652E-2</v>
          </cell>
          <cell r="N2854">
            <v>8.5625112325177652E-2</v>
          </cell>
          <cell r="O2854">
            <v>7838.4704455877145</v>
          </cell>
          <cell r="P2854">
            <v>24723.048700064624</v>
          </cell>
          <cell r="Q2854">
            <v>38792.713709037671</v>
          </cell>
          <cell r="R2854">
            <v>47776.95867849463</v>
          </cell>
          <cell r="S2854">
            <v>114435.60109013499</v>
          </cell>
          <cell r="T2854">
            <v>1373.2641222958978</v>
          </cell>
          <cell r="U2854">
            <v>1371.2470293539961</v>
          </cell>
          <cell r="V2854">
            <v>1427.3002336599136</v>
          </cell>
          <cell r="W2854">
            <v>1419.3901544780138</v>
          </cell>
          <cell r="X2854">
            <v>1551.6222392207883</v>
          </cell>
          <cell r="Y2854">
            <v>303.39642891420988</v>
          </cell>
          <cell r="Z2854">
            <v>337.39563752891087</v>
          </cell>
          <cell r="AA2854">
            <v>366.10395262224762</v>
          </cell>
          <cell r="AB2854">
            <v>376.13425060994666</v>
          </cell>
          <cell r="AC2854">
            <v>464.13803277461744</v>
          </cell>
          <cell r="AD2854">
            <v>8.9990948233975026</v>
          </cell>
          <cell r="AE2854">
            <v>12.704029316946979</v>
          </cell>
          <cell r="AF2854">
            <v>15.395888830232938</v>
          </cell>
          <cell r="AG2854">
            <v>16.040600129962833</v>
          </cell>
          <cell r="AH2854">
            <v>20.750886650431489</v>
          </cell>
        </row>
        <row r="2855">
          <cell r="B2855">
            <v>2008</v>
          </cell>
          <cell r="C2855" t="str">
            <v>NV</v>
          </cell>
          <cell r="D2855" t="str">
            <v>Municipal</v>
          </cell>
          <cell r="E2855">
            <v>1.6822669696171411E-2</v>
          </cell>
          <cell r="F2855">
            <v>1</v>
          </cell>
          <cell r="G2855">
            <v>14270.392963540928</v>
          </cell>
          <cell r="H2855">
            <v>14270.392963540928</v>
          </cell>
          <cell r="I2855">
            <v>11.608880937499999</v>
          </cell>
          <cell r="J2855">
            <v>10373</v>
          </cell>
          <cell r="K2855">
            <v>100592</v>
          </cell>
          <cell r="L2855">
            <v>7049</v>
          </cell>
          <cell r="M2855">
            <v>9.3357602784105598E-2</v>
          </cell>
          <cell r="N2855">
            <v>9.3357602784105598E-2</v>
          </cell>
          <cell r="O2855">
            <v>7838.4704455877145</v>
          </cell>
          <cell r="P2855">
            <v>24723.048700064624</v>
          </cell>
          <cell r="Q2855">
            <v>38792.713709037671</v>
          </cell>
          <cell r="R2855">
            <v>47776.95867849463</v>
          </cell>
          <cell r="S2855">
            <v>114435.60109013499</v>
          </cell>
          <cell r="T2855">
            <v>1373.2641222958978</v>
          </cell>
          <cell r="U2855">
            <v>1371.2470293539961</v>
          </cell>
          <cell r="V2855">
            <v>1427.3002336599136</v>
          </cell>
          <cell r="W2855">
            <v>1419.3901544780138</v>
          </cell>
          <cell r="X2855">
            <v>1551.6222392207883</v>
          </cell>
          <cell r="Y2855">
            <v>303.39642891420988</v>
          </cell>
          <cell r="Z2855">
            <v>337.39563752891087</v>
          </cell>
          <cell r="AA2855">
            <v>366.10395262224762</v>
          </cell>
          <cell r="AB2855">
            <v>376.13425060994666</v>
          </cell>
          <cell r="AC2855">
            <v>464.13803277461744</v>
          </cell>
          <cell r="AD2855">
            <v>8.9990948233975026</v>
          </cell>
          <cell r="AE2855">
            <v>12.704029316946979</v>
          </cell>
          <cell r="AF2855">
            <v>15.395888830232938</v>
          </cell>
          <cell r="AG2855">
            <v>16.040600129962833</v>
          </cell>
          <cell r="AH2855">
            <v>20.750886650431489</v>
          </cell>
        </row>
        <row r="2856">
          <cell r="B2856">
            <v>2821</v>
          </cell>
          <cell r="C2856" t="str">
            <v>NV</v>
          </cell>
          <cell r="D2856" t="str">
            <v>Municipal</v>
          </cell>
          <cell r="E2856">
            <v>1.6822669696171411E-2</v>
          </cell>
          <cell r="F2856">
            <v>0</v>
          </cell>
          <cell r="G2856">
            <v>0</v>
          </cell>
          <cell r="H2856">
            <v>3567.5982408852319</v>
          </cell>
          <cell r="I2856">
            <v>11.608880937499999</v>
          </cell>
          <cell r="J2856">
            <v>0</v>
          </cell>
          <cell r="K2856">
            <v>0</v>
          </cell>
          <cell r="L2856">
            <v>0</v>
          </cell>
          <cell r="M2856">
            <v>0</v>
          </cell>
          <cell r="N2856">
            <v>2.3339400696026399E-2</v>
          </cell>
          <cell r="O2856">
            <v>7838.4704455877145</v>
          </cell>
          <cell r="P2856">
            <v>24723.048700064624</v>
          </cell>
          <cell r="Q2856">
            <v>38792.713709037671</v>
          </cell>
          <cell r="R2856">
            <v>47776.95867849463</v>
          </cell>
          <cell r="S2856">
            <v>114435.60109013499</v>
          </cell>
          <cell r="T2856">
            <v>1373.2641222958978</v>
          </cell>
          <cell r="U2856">
            <v>1371.2470293539961</v>
          </cell>
          <cell r="V2856">
            <v>1427.3002336599136</v>
          </cell>
          <cell r="W2856">
            <v>1419.3901544780138</v>
          </cell>
          <cell r="X2856">
            <v>1551.6222392207883</v>
          </cell>
          <cell r="Y2856">
            <v>303.39642891420988</v>
          </cell>
          <cell r="Z2856">
            <v>337.39563752891087</v>
          </cell>
          <cell r="AA2856">
            <v>366.10395262224762</v>
          </cell>
          <cell r="AB2856">
            <v>376.13425060994666</v>
          </cell>
          <cell r="AC2856">
            <v>464.13803277461744</v>
          </cell>
          <cell r="AD2856">
            <v>8.9990948233975026</v>
          </cell>
          <cell r="AE2856">
            <v>12.704029316946979</v>
          </cell>
          <cell r="AF2856">
            <v>15.395888830232938</v>
          </cell>
          <cell r="AG2856">
            <v>16.040600129962833</v>
          </cell>
          <cell r="AH2856">
            <v>20.750886650431489</v>
          </cell>
        </row>
        <row r="2857">
          <cell r="B2857">
            <v>6172</v>
          </cell>
          <cell r="C2857" t="str">
            <v>NV</v>
          </cell>
          <cell r="D2857" t="str">
            <v>Municipal</v>
          </cell>
          <cell r="E2857">
            <v>1.6822669696171411E-2</v>
          </cell>
          <cell r="F2857">
            <v>0</v>
          </cell>
          <cell r="G2857">
            <v>0</v>
          </cell>
          <cell r="H2857">
            <v>3567.5982408852319</v>
          </cell>
          <cell r="I2857">
            <v>11.608880937499999</v>
          </cell>
          <cell r="J2857">
            <v>0</v>
          </cell>
          <cell r="K2857">
            <v>0</v>
          </cell>
          <cell r="L2857">
            <v>0</v>
          </cell>
          <cell r="M2857">
            <v>0</v>
          </cell>
          <cell r="N2857">
            <v>2.3339400696026399E-2</v>
          </cell>
          <cell r="O2857">
            <v>7838.4704455877145</v>
          </cell>
          <cell r="P2857">
            <v>24723.048700064624</v>
          </cell>
          <cell r="Q2857">
            <v>38792.713709037671</v>
          </cell>
          <cell r="R2857">
            <v>47776.95867849463</v>
          </cell>
          <cell r="S2857">
            <v>114435.60109013499</v>
          </cell>
          <cell r="T2857">
            <v>1373.2641222958978</v>
          </cell>
          <cell r="U2857">
            <v>1371.2470293539961</v>
          </cell>
          <cell r="V2857">
            <v>1427.3002336599136</v>
          </cell>
          <cell r="W2857">
            <v>1419.3901544780138</v>
          </cell>
          <cell r="X2857">
            <v>1551.6222392207883</v>
          </cell>
          <cell r="Y2857">
            <v>303.39642891420988</v>
          </cell>
          <cell r="Z2857">
            <v>337.39563752891087</v>
          </cell>
          <cell r="AA2857">
            <v>366.10395262224762</v>
          </cell>
          <cell r="AB2857">
            <v>376.13425060994666</v>
          </cell>
          <cell r="AC2857">
            <v>464.13803277461744</v>
          </cell>
          <cell r="AD2857">
            <v>8.9990948233975026</v>
          </cell>
          <cell r="AE2857">
            <v>12.704029316946979</v>
          </cell>
          <cell r="AF2857">
            <v>15.395888830232938</v>
          </cell>
          <cell r="AG2857">
            <v>16.040600129962833</v>
          </cell>
          <cell r="AH2857">
            <v>20.750886650431489</v>
          </cell>
        </row>
        <row r="2858">
          <cell r="B2858">
            <v>15075</v>
          </cell>
          <cell r="C2858" t="str">
            <v>NV</v>
          </cell>
          <cell r="D2858" t="str">
            <v>Municipal</v>
          </cell>
          <cell r="E2858">
            <v>1.6822669696171411E-2</v>
          </cell>
          <cell r="F2858">
            <v>0</v>
          </cell>
          <cell r="G2858">
            <v>0</v>
          </cell>
          <cell r="H2858">
            <v>3567.5982408852319</v>
          </cell>
          <cell r="I2858">
            <v>11.608880937499999</v>
          </cell>
          <cell r="J2858">
            <v>0</v>
          </cell>
          <cell r="K2858">
            <v>0</v>
          </cell>
          <cell r="L2858">
            <v>0</v>
          </cell>
          <cell r="M2858">
            <v>0</v>
          </cell>
          <cell r="N2858">
            <v>2.3339400696026399E-2</v>
          </cell>
          <cell r="O2858">
            <v>7838.4704455877145</v>
          </cell>
          <cell r="P2858">
            <v>24723.048700064624</v>
          </cell>
          <cell r="Q2858">
            <v>38792.713709037671</v>
          </cell>
          <cell r="R2858">
            <v>47776.95867849463</v>
          </cell>
          <cell r="S2858">
            <v>114435.60109013499</v>
          </cell>
          <cell r="T2858">
            <v>1373.2641222958978</v>
          </cell>
          <cell r="U2858">
            <v>1371.2470293539961</v>
          </cell>
          <cell r="V2858">
            <v>1427.3002336599136</v>
          </cell>
          <cell r="W2858">
            <v>1419.3901544780138</v>
          </cell>
          <cell r="X2858">
            <v>1551.6222392207883</v>
          </cell>
          <cell r="Y2858">
            <v>303.39642891420988</v>
          </cell>
          <cell r="Z2858">
            <v>337.39563752891087</v>
          </cell>
          <cell r="AA2858">
            <v>366.10395262224762</v>
          </cell>
          <cell r="AB2858">
            <v>376.13425060994666</v>
          </cell>
          <cell r="AC2858">
            <v>464.13803277461744</v>
          </cell>
          <cell r="AD2858">
            <v>8.9990948233975026</v>
          </cell>
          <cell r="AE2858">
            <v>12.704029316946979</v>
          </cell>
          <cell r="AF2858">
            <v>15.395888830232938</v>
          </cell>
          <cell r="AG2858">
            <v>16.040600129962833</v>
          </cell>
          <cell r="AH2858">
            <v>20.750886650431489</v>
          </cell>
        </row>
        <row r="2859">
          <cell r="B2859">
            <v>58123</v>
          </cell>
          <cell r="C2859" t="str">
            <v>NV</v>
          </cell>
          <cell r="D2859" t="str">
            <v>Political Subdivision</v>
          </cell>
          <cell r="E2859">
            <v>1.6822669696171411E-2</v>
          </cell>
          <cell r="F2859">
            <v>0</v>
          </cell>
          <cell r="G2859">
            <v>0</v>
          </cell>
          <cell r="H2859">
            <v>3674.094607243142</v>
          </cell>
          <cell r="I2859">
            <v>11.608880937499999</v>
          </cell>
          <cell r="J2859">
            <v>0</v>
          </cell>
          <cell r="K2859">
            <v>0</v>
          </cell>
          <cell r="L2859">
            <v>0</v>
          </cell>
          <cell r="M2859">
            <v>0</v>
          </cell>
          <cell r="N2859">
            <v>2.3615226280764987E-2</v>
          </cell>
          <cell r="O2859">
            <v>7838.4704455877145</v>
          </cell>
          <cell r="P2859">
            <v>24723.048700064624</v>
          </cell>
          <cell r="Q2859">
            <v>38792.713709037671</v>
          </cell>
          <cell r="R2859">
            <v>47776.95867849463</v>
          </cell>
          <cell r="S2859">
            <v>114435.60109013499</v>
          </cell>
          <cell r="T2859">
            <v>1373.2641222958978</v>
          </cell>
          <cell r="U2859">
            <v>1371.2470293539961</v>
          </cell>
          <cell r="V2859">
            <v>1427.3002336599136</v>
          </cell>
          <cell r="W2859">
            <v>1419.3901544780138</v>
          </cell>
          <cell r="X2859">
            <v>1551.6222392207883</v>
          </cell>
          <cell r="Y2859">
            <v>303.39642891420988</v>
          </cell>
          <cell r="Z2859">
            <v>337.39563752891087</v>
          </cell>
          <cell r="AA2859">
            <v>366.10395262224762</v>
          </cell>
          <cell r="AB2859">
            <v>376.13425060994666</v>
          </cell>
          <cell r="AC2859">
            <v>464.13803277461744</v>
          </cell>
          <cell r="AD2859">
            <v>8.9990948233975026</v>
          </cell>
          <cell r="AE2859">
            <v>12.704029316946979</v>
          </cell>
          <cell r="AF2859">
            <v>15.395888830232938</v>
          </cell>
          <cell r="AG2859">
            <v>16.040600129962833</v>
          </cell>
          <cell r="AH2859">
            <v>20.750886650431489</v>
          </cell>
        </row>
        <row r="2860">
          <cell r="B2860">
            <v>61059</v>
          </cell>
          <cell r="C2860" t="str">
            <v>NV</v>
          </cell>
          <cell r="D2860" t="str">
            <v>Retail Power Marketer</v>
          </cell>
          <cell r="E2860">
            <v>1.6822669696171411E-2</v>
          </cell>
          <cell r="F2860">
            <v>1</v>
          </cell>
          <cell r="G2860">
            <v>5222.1514958625075</v>
          </cell>
          <cell r="H2860">
            <v>5222.1514958625075</v>
          </cell>
          <cell r="I2860">
            <v>11.608880937499999</v>
          </cell>
          <cell r="J2860">
            <v>5038.1000000000004</v>
          </cell>
          <cell r="K2860">
            <v>41020</v>
          </cell>
          <cell r="L2860">
            <v>7855</v>
          </cell>
          <cell r="M2860">
            <v>9.614448763606169E-2</v>
          </cell>
          <cell r="N2860">
            <v>9.614448763606169E-2</v>
          </cell>
          <cell r="O2860">
            <v>7838.4704455877145</v>
          </cell>
          <cell r="P2860">
            <v>24723.048700064624</v>
          </cell>
          <cell r="Q2860">
            <v>38792.713709037671</v>
          </cell>
          <cell r="R2860">
            <v>47776.95867849463</v>
          </cell>
          <cell r="S2860">
            <v>114435.60109013499</v>
          </cell>
          <cell r="T2860">
            <v>1373.2641222958978</v>
          </cell>
          <cell r="U2860">
            <v>1371.2470293539961</v>
          </cell>
          <cell r="V2860">
            <v>1427.3002336599136</v>
          </cell>
          <cell r="W2860">
            <v>1419.3901544780138</v>
          </cell>
          <cell r="X2860">
            <v>1551.6222392207883</v>
          </cell>
          <cell r="Y2860">
            <v>303.39642891420988</v>
          </cell>
          <cell r="Z2860">
            <v>337.39563752891087</v>
          </cell>
          <cell r="AA2860">
            <v>366.10395262224762</v>
          </cell>
          <cell r="AB2860">
            <v>376.13425060994666</v>
          </cell>
          <cell r="AC2860">
            <v>464.13803277461744</v>
          </cell>
          <cell r="AD2860">
            <v>8.9990948233975026</v>
          </cell>
          <cell r="AE2860">
            <v>12.704029316946979</v>
          </cell>
          <cell r="AF2860">
            <v>15.395888830232938</v>
          </cell>
          <cell r="AG2860">
            <v>16.040600129962833</v>
          </cell>
          <cell r="AH2860">
            <v>20.750886650431489</v>
          </cell>
        </row>
        <row r="2861">
          <cell r="B2861">
            <v>58458</v>
          </cell>
          <cell r="C2861" t="str">
            <v>NV</v>
          </cell>
          <cell r="D2861" t="str">
            <v>Retail Power Marketer</v>
          </cell>
          <cell r="E2861">
            <v>1.6822669696171411E-2</v>
          </cell>
          <cell r="F2861">
            <v>0</v>
          </cell>
          <cell r="G2861">
            <v>0</v>
          </cell>
          <cell r="H2861">
            <v>2378.9841777918086</v>
          </cell>
          <cell r="I2861">
            <v>11.608880937499999</v>
          </cell>
          <cell r="J2861">
            <v>0</v>
          </cell>
          <cell r="K2861">
            <v>0</v>
          </cell>
          <cell r="L2861">
            <v>0</v>
          </cell>
          <cell r="M2861">
            <v>0</v>
          </cell>
          <cell r="N2861">
            <v>3.257477016098112E-2</v>
          </cell>
          <cell r="O2861">
            <v>7838.4704455877145</v>
          </cell>
          <cell r="P2861">
            <v>24723.048700064624</v>
          </cell>
          <cell r="Q2861">
            <v>38792.713709037671</v>
          </cell>
          <cell r="R2861">
            <v>47776.95867849463</v>
          </cell>
          <cell r="S2861">
            <v>114435.60109013499</v>
          </cell>
          <cell r="T2861">
            <v>1373.2641222958978</v>
          </cell>
          <cell r="U2861">
            <v>1371.2470293539961</v>
          </cell>
          <cell r="V2861">
            <v>1427.3002336599136</v>
          </cell>
          <cell r="W2861">
            <v>1419.3901544780138</v>
          </cell>
          <cell r="X2861">
            <v>1551.6222392207883</v>
          </cell>
          <cell r="Y2861">
            <v>303.39642891420988</v>
          </cell>
          <cell r="Z2861">
            <v>337.39563752891087</v>
          </cell>
          <cell r="AA2861">
            <v>366.10395262224762</v>
          </cell>
          <cell r="AB2861">
            <v>376.13425060994666</v>
          </cell>
          <cell r="AC2861">
            <v>464.13803277461744</v>
          </cell>
          <cell r="AD2861">
            <v>8.9990948233975026</v>
          </cell>
          <cell r="AE2861">
            <v>12.704029316946979</v>
          </cell>
          <cell r="AF2861">
            <v>15.395888830232938</v>
          </cell>
          <cell r="AG2861">
            <v>16.040600129962833</v>
          </cell>
          <cell r="AH2861">
            <v>20.750886650431489</v>
          </cell>
        </row>
        <row r="2862">
          <cell r="B2862">
            <v>58952</v>
          </cell>
          <cell r="C2862" t="str">
            <v>NV</v>
          </cell>
          <cell r="D2862" t="str">
            <v>Retail Power Marketer</v>
          </cell>
          <cell r="E2862">
            <v>1.6822669696171411E-2</v>
          </cell>
          <cell r="F2862">
            <v>1</v>
          </cell>
          <cell r="G2862">
            <v>9051.7535708883461</v>
          </cell>
          <cell r="H2862">
            <v>9051.7535708883461</v>
          </cell>
          <cell r="I2862">
            <v>11.608880937499999</v>
          </cell>
          <cell r="J2862">
            <v>48044</v>
          </cell>
          <cell r="K2862">
            <v>418888</v>
          </cell>
          <cell r="L2862">
            <v>46277</v>
          </cell>
          <cell r="M2862">
            <v>9.9304133329825045E-2</v>
          </cell>
          <cell r="N2862">
            <v>9.9304133329825045E-2</v>
          </cell>
          <cell r="O2862">
            <v>7838.4704455877145</v>
          </cell>
          <cell r="P2862">
            <v>24723.048700064624</v>
          </cell>
          <cell r="Q2862">
            <v>38792.713709037671</v>
          </cell>
          <cell r="R2862">
            <v>47776.95867849463</v>
          </cell>
          <cell r="S2862">
            <v>114435.60109013499</v>
          </cell>
          <cell r="T2862">
            <v>1373.2641222958978</v>
          </cell>
          <cell r="U2862">
            <v>1371.2470293539961</v>
          </cell>
          <cell r="V2862">
            <v>1427.3002336599136</v>
          </cell>
          <cell r="W2862">
            <v>1419.3901544780138</v>
          </cell>
          <cell r="X2862">
            <v>1551.6222392207883</v>
          </cell>
          <cell r="Y2862">
            <v>303.39642891420988</v>
          </cell>
          <cell r="Z2862">
            <v>337.39563752891087</v>
          </cell>
          <cell r="AA2862">
            <v>366.10395262224762</v>
          </cell>
          <cell r="AB2862">
            <v>376.13425060994666</v>
          </cell>
          <cell r="AC2862">
            <v>464.13803277461744</v>
          </cell>
          <cell r="AD2862">
            <v>8.9990948233975026</v>
          </cell>
          <cell r="AE2862">
            <v>12.704029316946979</v>
          </cell>
          <cell r="AF2862">
            <v>15.395888830232938</v>
          </cell>
          <cell r="AG2862">
            <v>16.040600129962833</v>
          </cell>
          <cell r="AH2862">
            <v>20.750886650431489</v>
          </cell>
        </row>
        <row r="2863">
          <cell r="B2863">
            <v>4410</v>
          </cell>
          <cell r="C2863" t="str">
            <v>NV</v>
          </cell>
          <cell r="D2863" t="str">
            <v>Retail Power Marketer</v>
          </cell>
          <cell r="E2863">
            <v>1.6822669696171411E-2</v>
          </cell>
          <cell r="F2863">
            <v>0</v>
          </cell>
          <cell r="G2863">
            <v>0</v>
          </cell>
          <cell r="H2863">
            <v>2378.9841777918086</v>
          </cell>
          <cell r="I2863">
            <v>11.608880937499999</v>
          </cell>
          <cell r="J2863">
            <v>0</v>
          </cell>
          <cell r="K2863">
            <v>0</v>
          </cell>
          <cell r="L2863">
            <v>0</v>
          </cell>
          <cell r="M2863">
            <v>0</v>
          </cell>
          <cell r="N2863">
            <v>3.257477016098112E-2</v>
          </cell>
          <cell r="O2863">
            <v>7838.4704455877145</v>
          </cell>
          <cell r="P2863">
            <v>24723.048700064624</v>
          </cell>
          <cell r="Q2863">
            <v>38792.713709037671</v>
          </cell>
          <cell r="R2863">
            <v>47776.95867849463</v>
          </cell>
          <cell r="S2863">
            <v>114435.60109013499</v>
          </cell>
          <cell r="T2863">
            <v>1373.2641222958978</v>
          </cell>
          <cell r="U2863">
            <v>1371.2470293539961</v>
          </cell>
          <cell r="V2863">
            <v>1427.3002336599136</v>
          </cell>
          <cell r="W2863">
            <v>1419.3901544780138</v>
          </cell>
          <cell r="X2863">
            <v>1551.6222392207883</v>
          </cell>
          <cell r="Y2863">
            <v>303.39642891420988</v>
          </cell>
          <cell r="Z2863">
            <v>337.39563752891087</v>
          </cell>
          <cell r="AA2863">
            <v>366.10395262224762</v>
          </cell>
          <cell r="AB2863">
            <v>376.13425060994666</v>
          </cell>
          <cell r="AC2863">
            <v>464.13803277461744</v>
          </cell>
          <cell r="AD2863">
            <v>8.9990948233975026</v>
          </cell>
          <cell r="AE2863">
            <v>12.704029316946979</v>
          </cell>
          <cell r="AF2863">
            <v>15.395888830232938</v>
          </cell>
          <cell r="AG2863">
            <v>16.040600129962833</v>
          </cell>
          <cell r="AH2863">
            <v>20.750886650431489</v>
          </cell>
        </row>
        <row r="2864">
          <cell r="B2864">
            <v>18995</v>
          </cell>
          <cell r="C2864" t="str">
            <v>NV</v>
          </cell>
          <cell r="D2864" t="str">
            <v>Retail Power Marketer</v>
          </cell>
          <cell r="E2864">
            <v>1.6822669696171411E-2</v>
          </cell>
          <cell r="F2864">
            <v>0</v>
          </cell>
          <cell r="G2864">
            <v>0</v>
          </cell>
          <cell r="H2864">
            <v>2378.9841777918086</v>
          </cell>
          <cell r="I2864">
            <v>11.608880937499999</v>
          </cell>
          <cell r="J2864">
            <v>0</v>
          </cell>
          <cell r="K2864">
            <v>0</v>
          </cell>
          <cell r="L2864">
            <v>0</v>
          </cell>
          <cell r="M2864">
            <v>0</v>
          </cell>
          <cell r="N2864">
            <v>3.257477016098112E-2</v>
          </cell>
          <cell r="O2864">
            <v>7838.4704455877145</v>
          </cell>
          <cell r="P2864">
            <v>24723.048700064624</v>
          </cell>
          <cell r="Q2864">
            <v>38792.713709037671</v>
          </cell>
          <cell r="R2864">
            <v>47776.95867849463</v>
          </cell>
          <cell r="S2864">
            <v>114435.60109013499</v>
          </cell>
          <cell r="T2864">
            <v>1373.2641222958978</v>
          </cell>
          <cell r="U2864">
            <v>1371.2470293539961</v>
          </cell>
          <cell r="V2864">
            <v>1427.3002336599136</v>
          </cell>
          <cell r="W2864">
            <v>1419.3901544780138</v>
          </cell>
          <cell r="X2864">
            <v>1551.6222392207883</v>
          </cell>
          <cell r="Y2864">
            <v>303.39642891420988</v>
          </cell>
          <cell r="Z2864">
            <v>337.39563752891087</v>
          </cell>
          <cell r="AA2864">
            <v>366.10395262224762</v>
          </cell>
          <cell r="AB2864">
            <v>376.13425060994666</v>
          </cell>
          <cell r="AC2864">
            <v>464.13803277461744</v>
          </cell>
          <cell r="AD2864">
            <v>8.9990948233975026</v>
          </cell>
          <cell r="AE2864">
            <v>12.704029316946979</v>
          </cell>
          <cell r="AF2864">
            <v>15.395888830232938</v>
          </cell>
          <cell r="AG2864">
            <v>16.040600129962833</v>
          </cell>
          <cell r="AH2864">
            <v>20.750886650431489</v>
          </cell>
        </row>
        <row r="2865">
          <cell r="B2865">
            <v>50043</v>
          </cell>
          <cell r="C2865" t="str">
            <v>NV</v>
          </cell>
          <cell r="D2865" t="str">
            <v>Retail Power Marketer</v>
          </cell>
          <cell r="E2865">
            <v>1.6822669696171411E-2</v>
          </cell>
          <cell r="F2865">
            <v>0</v>
          </cell>
          <cell r="G2865">
            <v>0</v>
          </cell>
          <cell r="H2865">
            <v>2378.9841777918086</v>
          </cell>
          <cell r="I2865">
            <v>11.608880937499999</v>
          </cell>
          <cell r="J2865">
            <v>0</v>
          </cell>
          <cell r="K2865">
            <v>0</v>
          </cell>
          <cell r="L2865">
            <v>0</v>
          </cell>
          <cell r="M2865">
            <v>0</v>
          </cell>
          <cell r="N2865">
            <v>3.257477016098112E-2</v>
          </cell>
          <cell r="O2865">
            <v>7838.4704455877145</v>
          </cell>
          <cell r="P2865">
            <v>24723.048700064624</v>
          </cell>
          <cell r="Q2865">
            <v>38792.713709037671</v>
          </cell>
          <cell r="R2865">
            <v>47776.95867849463</v>
          </cell>
          <cell r="S2865">
            <v>114435.60109013499</v>
          </cell>
          <cell r="T2865">
            <v>1373.2641222958978</v>
          </cell>
          <cell r="U2865">
            <v>1371.2470293539961</v>
          </cell>
          <cell r="V2865">
            <v>1427.3002336599136</v>
          </cell>
          <cell r="W2865">
            <v>1419.3901544780138</v>
          </cell>
          <cell r="X2865">
            <v>1551.6222392207883</v>
          </cell>
          <cell r="Y2865">
            <v>303.39642891420988</v>
          </cell>
          <cell r="Z2865">
            <v>337.39563752891087</v>
          </cell>
          <cell r="AA2865">
            <v>366.10395262224762</v>
          </cell>
          <cell r="AB2865">
            <v>376.13425060994666</v>
          </cell>
          <cell r="AC2865">
            <v>464.13803277461744</v>
          </cell>
          <cell r="AD2865">
            <v>8.9990948233975026</v>
          </cell>
          <cell r="AE2865">
            <v>12.704029316946979</v>
          </cell>
          <cell r="AF2865">
            <v>15.395888830232938</v>
          </cell>
          <cell r="AG2865">
            <v>16.040600129962833</v>
          </cell>
          <cell r="AH2865">
            <v>20.750886650431489</v>
          </cell>
        </row>
        <row r="2866">
          <cell r="B2866">
            <v>4356</v>
          </cell>
          <cell r="C2866" t="str">
            <v>NV</v>
          </cell>
          <cell r="D2866" t="str">
            <v>State</v>
          </cell>
          <cell r="E2866">
            <v>1.6822669696171411E-2</v>
          </cell>
          <cell r="F2866">
            <v>0</v>
          </cell>
          <cell r="G2866">
            <v>0</v>
          </cell>
          <cell r="H2866">
            <v>0</v>
          </cell>
          <cell r="I2866">
            <v>11.608880937499999</v>
          </cell>
          <cell r="J2866">
            <v>0</v>
          </cell>
          <cell r="K2866">
            <v>0</v>
          </cell>
          <cell r="L2866">
            <v>0</v>
          </cell>
          <cell r="M2866">
            <v>0</v>
          </cell>
          <cell r="N2866">
            <v>0</v>
          </cell>
          <cell r="O2866">
            <v>7838.4704455877145</v>
          </cell>
          <cell r="P2866">
            <v>24723.048700064624</v>
          </cell>
          <cell r="Q2866">
            <v>38792.713709037671</v>
          </cell>
          <cell r="R2866">
            <v>47776.95867849463</v>
          </cell>
          <cell r="S2866">
            <v>114435.60109013499</v>
          </cell>
          <cell r="T2866">
            <v>1373.2641222958978</v>
          </cell>
          <cell r="U2866">
            <v>1371.2470293539961</v>
          </cell>
          <cell r="V2866">
            <v>1427.3002336599136</v>
          </cell>
          <cell r="W2866">
            <v>1419.3901544780138</v>
          </cell>
          <cell r="X2866">
            <v>1551.6222392207883</v>
          </cell>
          <cell r="Y2866">
            <v>303.39642891420988</v>
          </cell>
          <cell r="Z2866">
            <v>337.39563752891087</v>
          </cell>
          <cell r="AA2866">
            <v>366.10395262224762</v>
          </cell>
          <cell r="AB2866">
            <v>376.13425060994666</v>
          </cell>
          <cell r="AC2866">
            <v>464.13803277461744</v>
          </cell>
          <cell r="AD2866">
            <v>8.9990948233975026</v>
          </cell>
          <cell r="AE2866">
            <v>12.704029316946979</v>
          </cell>
          <cell r="AF2866">
            <v>15.395888830232938</v>
          </cell>
          <cell r="AG2866">
            <v>16.040600129962833</v>
          </cell>
          <cell r="AH2866">
            <v>20.750886650431489</v>
          </cell>
        </row>
        <row r="2867">
          <cell r="B2867">
            <v>19840</v>
          </cell>
          <cell r="C2867" t="str">
            <v>NV</v>
          </cell>
          <cell r="E2867">
            <v>1.6822669696171411E-2</v>
          </cell>
          <cell r="F2867">
            <v>1</v>
          </cell>
          <cell r="G2867">
            <v>14750.325913765631</v>
          </cell>
          <cell r="H2867">
            <v>14750.325913765631</v>
          </cell>
          <cell r="I2867">
            <v>11.608880937499999</v>
          </cell>
          <cell r="J2867">
            <v>41591.5</v>
          </cell>
          <cell r="K2867">
            <v>305494</v>
          </cell>
          <cell r="L2867">
            <v>20711</v>
          </cell>
          <cell r="M2867">
            <v>0.12670075878034021</v>
          </cell>
          <cell r="N2867">
            <v>0.12670075878034021</v>
          </cell>
          <cell r="O2867">
            <v>7838.4704455877145</v>
          </cell>
          <cell r="P2867">
            <v>24723.048700064624</v>
          </cell>
          <cell r="Q2867">
            <v>38792.713709037671</v>
          </cell>
          <cell r="R2867">
            <v>47776.95867849463</v>
          </cell>
          <cell r="S2867">
            <v>114435.60109013499</v>
          </cell>
          <cell r="T2867">
            <v>1373.2641222958978</v>
          </cell>
          <cell r="U2867">
            <v>1371.2470293539961</v>
          </cell>
          <cell r="V2867">
            <v>1427.3002336599136</v>
          </cell>
          <cell r="W2867">
            <v>1419.3901544780138</v>
          </cell>
          <cell r="X2867">
            <v>1551.6222392207883</v>
          </cell>
          <cell r="Y2867">
            <v>303.39642891420988</v>
          </cell>
          <cell r="Z2867">
            <v>337.39563752891087</v>
          </cell>
          <cell r="AA2867">
            <v>366.10395262224762</v>
          </cell>
          <cell r="AB2867">
            <v>376.13425060994666</v>
          </cell>
          <cell r="AC2867">
            <v>464.13803277461744</v>
          </cell>
          <cell r="AD2867">
            <v>8.9990948233975026</v>
          </cell>
          <cell r="AE2867">
            <v>12.704029316946979</v>
          </cell>
          <cell r="AF2867">
            <v>15.395888830232938</v>
          </cell>
          <cell r="AG2867">
            <v>16.040600129962833</v>
          </cell>
          <cell r="AH2867">
            <v>20.750886650431489</v>
          </cell>
        </row>
        <row r="2868">
          <cell r="B2868">
            <v>7554</v>
          </cell>
          <cell r="C2868" t="str">
            <v>NY</v>
          </cell>
          <cell r="D2868" t="str">
            <v>Retail Power Marketer</v>
          </cell>
          <cell r="E2868">
            <v>0.24375525703896048</v>
          </cell>
          <cell r="F2868">
            <v>1</v>
          </cell>
          <cell r="G2868">
            <v>9709.3130940654501</v>
          </cell>
          <cell r="H2868">
            <v>9709.3130940654501</v>
          </cell>
          <cell r="I2868">
            <v>11.608880937499999</v>
          </cell>
          <cell r="J2868">
            <v>606518.9</v>
          </cell>
          <cell r="K2868">
            <v>4613050</v>
          </cell>
          <cell r="L2868">
            <v>475116</v>
          </cell>
          <cell r="M2868">
            <v>0.11713120800641331</v>
          </cell>
          <cell r="N2868">
            <v>0.11713120800641331</v>
          </cell>
          <cell r="O2868">
            <v>10924.716173004297</v>
          </cell>
          <cell r="P2868">
            <v>30377.401046620791</v>
          </cell>
          <cell r="Q2868">
            <v>47704.411287266819</v>
          </cell>
          <cell r="R2868">
            <v>63072.666543911248</v>
          </cell>
          <cell r="S2868">
            <v>159177.8734409321</v>
          </cell>
          <cell r="T2868">
            <v>1095.0455445723917</v>
          </cell>
          <cell r="U2868">
            <v>1211.5255139734647</v>
          </cell>
          <cell r="V2868">
            <v>1321.8042212714968</v>
          </cell>
          <cell r="W2868">
            <v>1384.8879604951474</v>
          </cell>
          <cell r="X2868">
            <v>1560.4233518226536</v>
          </cell>
          <cell r="Y2868">
            <v>653.06420752808674</v>
          </cell>
          <cell r="Z2868">
            <v>821.89494200895012</v>
          </cell>
          <cell r="AA2868">
            <v>934.30465577228665</v>
          </cell>
          <cell r="AB2868">
            <v>989.65922224045687</v>
          </cell>
          <cell r="AC2868">
            <v>1045.9593511456353</v>
          </cell>
          <cell r="AD2868">
            <v>130.62414869985795</v>
          </cell>
          <cell r="AE2868">
            <v>247.1994706460959</v>
          </cell>
          <cell r="AF2868">
            <v>296.25216893514931</v>
          </cell>
          <cell r="AG2868">
            <v>328.24407789672517</v>
          </cell>
          <cell r="AH2868">
            <v>405.93647904331038</v>
          </cell>
        </row>
        <row r="2869">
          <cell r="B2869">
            <v>57313</v>
          </cell>
          <cell r="C2869" t="str">
            <v>NY</v>
          </cell>
          <cell r="D2869" t="str">
            <v>Behind the Meter</v>
          </cell>
          <cell r="E2869">
            <v>1.1569365940766557E-2</v>
          </cell>
          <cell r="F2869">
            <v>1</v>
          </cell>
          <cell r="G2869">
            <v>7721.5259362642473</v>
          </cell>
          <cell r="H2869">
            <v>7721.5259362642473</v>
          </cell>
          <cell r="I2869">
            <v>11.608880937499999</v>
          </cell>
          <cell r="J2869">
            <v>380666.2</v>
          </cell>
          <cell r="K2869">
            <v>2489613</v>
          </cell>
          <cell r="L2869">
            <v>322425</v>
          </cell>
          <cell r="M2869">
            <v>0.13486042961886799</v>
          </cell>
          <cell r="N2869">
            <v>0.13486042961886799</v>
          </cell>
          <cell r="O2869">
            <v>10924.716173004297</v>
          </cell>
          <cell r="P2869">
            <v>30377.401046620791</v>
          </cell>
          <cell r="Q2869">
            <v>47704.411287266819</v>
          </cell>
          <cell r="R2869">
            <v>63072.666543911248</v>
          </cell>
          <cell r="S2869">
            <v>159177.8734409321</v>
          </cell>
          <cell r="T2869">
            <v>1095.0455445723917</v>
          </cell>
          <cell r="U2869">
            <v>1211.5255139734647</v>
          </cell>
          <cell r="V2869">
            <v>1321.8042212714968</v>
          </cell>
          <cell r="W2869">
            <v>1384.8879604951474</v>
          </cell>
          <cell r="X2869">
            <v>1560.4233518226536</v>
          </cell>
          <cell r="Y2869">
            <v>653.06420752808674</v>
          </cell>
          <cell r="Z2869">
            <v>821.89494200895012</v>
          </cell>
          <cell r="AA2869">
            <v>934.30465577228665</v>
          </cell>
          <cell r="AB2869">
            <v>989.65922224045687</v>
          </cell>
          <cell r="AC2869">
            <v>1045.9593511456353</v>
          </cell>
          <cell r="AD2869">
            <v>130.62414869985795</v>
          </cell>
          <cell r="AE2869">
            <v>247.1994706460959</v>
          </cell>
          <cell r="AF2869">
            <v>296.25216893514931</v>
          </cell>
          <cell r="AG2869">
            <v>328.24407789672517</v>
          </cell>
          <cell r="AH2869">
            <v>405.93647904331038</v>
          </cell>
        </row>
        <row r="2870">
          <cell r="B2870">
            <v>59139</v>
          </cell>
          <cell r="C2870" t="str">
            <v>NY</v>
          </cell>
          <cell r="D2870" t="str">
            <v>Behind the Meter</v>
          </cell>
          <cell r="E2870">
            <v>1.1569365940766557E-2</v>
          </cell>
          <cell r="F2870">
            <v>0</v>
          </cell>
          <cell r="G2870">
            <v>0</v>
          </cell>
          <cell r="H2870">
            <v>4913.9582672421784</v>
          </cell>
          <cell r="I2870">
            <v>11.608880937499999</v>
          </cell>
          <cell r="J2870">
            <v>0</v>
          </cell>
          <cell r="K2870">
            <v>0</v>
          </cell>
          <cell r="L2870">
            <v>0</v>
          </cell>
          <cell r="M2870">
            <v>0</v>
          </cell>
          <cell r="N2870">
            <v>9.7100440707162269E-2</v>
          </cell>
          <cell r="O2870">
            <v>10924.716173004297</v>
          </cell>
          <cell r="P2870">
            <v>30377.401046620791</v>
          </cell>
          <cell r="Q2870">
            <v>47704.411287266819</v>
          </cell>
          <cell r="R2870">
            <v>63072.666543911248</v>
          </cell>
          <cell r="S2870">
            <v>159177.8734409321</v>
          </cell>
          <cell r="T2870">
            <v>1095.0455445723917</v>
          </cell>
          <cell r="U2870">
            <v>1211.5255139734647</v>
          </cell>
          <cell r="V2870">
            <v>1321.8042212714968</v>
          </cell>
          <cell r="W2870">
            <v>1384.8879604951474</v>
          </cell>
          <cell r="X2870">
            <v>1560.4233518226536</v>
          </cell>
          <cell r="Y2870">
            <v>653.06420752808674</v>
          </cell>
          <cell r="Z2870">
            <v>821.89494200895012</v>
          </cell>
          <cell r="AA2870">
            <v>934.30465577228665</v>
          </cell>
          <cell r="AB2870">
            <v>989.65922224045687</v>
          </cell>
          <cell r="AC2870">
            <v>1045.9593511456353</v>
          </cell>
          <cell r="AD2870">
            <v>130.62414869985795</v>
          </cell>
          <cell r="AE2870">
            <v>247.1994706460959</v>
          </cell>
          <cell r="AF2870">
            <v>296.25216893514931</v>
          </cell>
          <cell r="AG2870">
            <v>328.24407789672517</v>
          </cell>
          <cell r="AH2870">
            <v>405.93647904331038</v>
          </cell>
        </row>
        <row r="2871">
          <cell r="B2871">
            <v>59579</v>
          </cell>
          <cell r="C2871" t="str">
            <v>NY</v>
          </cell>
          <cell r="D2871" t="str">
            <v>Behind the Meter</v>
          </cell>
          <cell r="E2871">
            <v>1.1569365940766557E-2</v>
          </cell>
          <cell r="F2871">
            <v>1</v>
          </cell>
          <cell r="G2871">
            <v>8836.6321169955991</v>
          </cell>
          <cell r="H2871">
            <v>8836.6321169955991</v>
          </cell>
          <cell r="I2871">
            <v>11.608880937499999</v>
          </cell>
          <cell r="J2871">
            <v>117174.7</v>
          </cell>
          <cell r="K2871">
            <v>622364</v>
          </cell>
          <cell r="L2871">
            <v>70430</v>
          </cell>
          <cell r="M2871">
            <v>0.17250891469760862</v>
          </cell>
          <cell r="N2871">
            <v>0.17250891469760862</v>
          </cell>
          <cell r="O2871">
            <v>10924.716173004297</v>
          </cell>
          <cell r="P2871">
            <v>30377.401046620791</v>
          </cell>
          <cell r="Q2871">
            <v>47704.411287266819</v>
          </cell>
          <cell r="R2871">
            <v>63072.666543911248</v>
          </cell>
          <cell r="S2871">
            <v>159177.8734409321</v>
          </cell>
          <cell r="T2871">
            <v>1095.0455445723917</v>
          </cell>
          <cell r="U2871">
            <v>1211.5255139734647</v>
          </cell>
          <cell r="V2871">
            <v>1321.8042212714968</v>
          </cell>
          <cell r="W2871">
            <v>1384.8879604951474</v>
          </cell>
          <cell r="X2871">
            <v>1560.4233518226536</v>
          </cell>
          <cell r="Y2871">
            <v>653.06420752808674</v>
          </cell>
          <cell r="Z2871">
            <v>821.89494200895012</v>
          </cell>
          <cell r="AA2871">
            <v>934.30465577228665</v>
          </cell>
          <cell r="AB2871">
            <v>989.65922224045687</v>
          </cell>
          <cell r="AC2871">
            <v>1045.9593511456353</v>
          </cell>
          <cell r="AD2871">
            <v>130.62414869985795</v>
          </cell>
          <cell r="AE2871">
            <v>247.1994706460959</v>
          </cell>
          <cell r="AF2871">
            <v>296.25216893514931</v>
          </cell>
          <cell r="AG2871">
            <v>328.24407789672517</v>
          </cell>
          <cell r="AH2871">
            <v>405.93647904331038</v>
          </cell>
        </row>
        <row r="2872">
          <cell r="B2872">
            <v>59580</v>
          </cell>
          <cell r="C2872" t="str">
            <v>NY</v>
          </cell>
          <cell r="D2872" t="str">
            <v>Behind the Meter</v>
          </cell>
          <cell r="E2872">
            <v>1.1569365940766557E-2</v>
          </cell>
          <cell r="F2872">
            <v>1</v>
          </cell>
          <cell r="G2872">
            <v>9861.0838183054948</v>
          </cell>
          <cell r="H2872">
            <v>9861.0838183054948</v>
          </cell>
          <cell r="I2872">
            <v>11.608880937499999</v>
          </cell>
          <cell r="J2872">
            <v>124190.7</v>
          </cell>
          <cell r="K2872">
            <v>782832</v>
          </cell>
          <cell r="L2872">
            <v>79386</v>
          </cell>
          <cell r="M2872">
            <v>0.14451594791059574</v>
          </cell>
          <cell r="N2872">
            <v>0.14451594791059574</v>
          </cell>
          <cell r="O2872">
            <v>10924.716173004297</v>
          </cell>
          <cell r="P2872">
            <v>30377.401046620791</v>
          </cell>
          <cell r="Q2872">
            <v>47704.411287266819</v>
          </cell>
          <cell r="R2872">
            <v>63072.666543911248</v>
          </cell>
          <cell r="S2872">
            <v>159177.8734409321</v>
          </cell>
          <cell r="T2872">
            <v>1095.0455445723917</v>
          </cell>
          <cell r="U2872">
            <v>1211.5255139734647</v>
          </cell>
          <cell r="V2872">
            <v>1321.8042212714968</v>
          </cell>
          <cell r="W2872">
            <v>1384.8879604951474</v>
          </cell>
          <cell r="X2872">
            <v>1560.4233518226536</v>
          </cell>
          <cell r="Y2872">
            <v>653.06420752808674</v>
          </cell>
          <cell r="Z2872">
            <v>821.89494200895012</v>
          </cell>
          <cell r="AA2872">
            <v>934.30465577228665</v>
          </cell>
          <cell r="AB2872">
            <v>989.65922224045687</v>
          </cell>
          <cell r="AC2872">
            <v>1045.9593511456353</v>
          </cell>
          <cell r="AD2872">
            <v>130.62414869985795</v>
          </cell>
          <cell r="AE2872">
            <v>247.1994706460959</v>
          </cell>
          <cell r="AF2872">
            <v>296.25216893514931</v>
          </cell>
          <cell r="AG2872">
            <v>328.24407789672517</v>
          </cell>
          <cell r="AH2872">
            <v>405.93647904331038</v>
          </cell>
        </row>
        <row r="2873">
          <cell r="B2873">
            <v>59624</v>
          </cell>
          <cell r="C2873" t="str">
            <v>NY</v>
          </cell>
          <cell r="D2873" t="str">
            <v>Behind the Meter</v>
          </cell>
          <cell r="E2873">
            <v>1.1569365940766557E-2</v>
          </cell>
          <cell r="F2873">
            <v>1</v>
          </cell>
          <cell r="G2873">
            <v>6331.8519765451838</v>
          </cell>
          <cell r="H2873">
            <v>6331.8519765451838</v>
          </cell>
          <cell r="I2873">
            <v>11.608880937499999</v>
          </cell>
          <cell r="J2873">
            <v>170406.30000000002</v>
          </cell>
          <cell r="K2873">
            <v>1128431</v>
          </cell>
          <cell r="L2873">
            <v>178215</v>
          </cell>
          <cell r="M2873">
            <v>0.12901079410675642</v>
          </cell>
          <cell r="N2873">
            <v>0.12901079410675642</v>
          </cell>
          <cell r="O2873">
            <v>10924.716173004297</v>
          </cell>
          <cell r="P2873">
            <v>30377.401046620791</v>
          </cell>
          <cell r="Q2873">
            <v>47704.411287266819</v>
          </cell>
          <cell r="R2873">
            <v>63072.666543911248</v>
          </cell>
          <cell r="S2873">
            <v>159177.8734409321</v>
          </cell>
          <cell r="T2873">
            <v>1095.0455445723917</v>
          </cell>
          <cell r="U2873">
            <v>1211.5255139734647</v>
          </cell>
          <cell r="V2873">
            <v>1321.8042212714968</v>
          </cell>
          <cell r="W2873">
            <v>1384.8879604951474</v>
          </cell>
          <cell r="X2873">
            <v>1560.4233518226536</v>
          </cell>
          <cell r="Y2873">
            <v>653.06420752808674</v>
          </cell>
          <cell r="Z2873">
            <v>821.89494200895012</v>
          </cell>
          <cell r="AA2873">
            <v>934.30465577228665</v>
          </cell>
          <cell r="AB2873">
            <v>989.65922224045687</v>
          </cell>
          <cell r="AC2873">
            <v>1045.9593511456353</v>
          </cell>
          <cell r="AD2873">
            <v>130.62414869985795</v>
          </cell>
          <cell r="AE2873">
            <v>247.1994706460959</v>
          </cell>
          <cell r="AF2873">
            <v>296.25216893514931</v>
          </cell>
          <cell r="AG2873">
            <v>328.24407789672517</v>
          </cell>
          <cell r="AH2873">
            <v>405.93647904331038</v>
          </cell>
        </row>
        <row r="2874">
          <cell r="B2874">
            <v>59647</v>
          </cell>
          <cell r="C2874" t="str">
            <v>NY</v>
          </cell>
          <cell r="D2874" t="str">
            <v>Behind the Meter</v>
          </cell>
          <cell r="E2874">
            <v>1.1569365940766557E-2</v>
          </cell>
          <cell r="F2874">
            <v>1</v>
          </cell>
          <cell r="G2874">
            <v>8173.9830597910423</v>
          </cell>
          <cell r="H2874">
            <v>8173.9830597910423</v>
          </cell>
          <cell r="I2874">
            <v>11.608880937499999</v>
          </cell>
          <cell r="J2874">
            <v>392960.29999999981</v>
          </cell>
          <cell r="K2874">
            <v>2091240</v>
          </cell>
          <cell r="L2874">
            <v>255841</v>
          </cell>
          <cell r="M2874">
            <v>0.17086511710986235</v>
          </cell>
          <cell r="N2874">
            <v>0.17086511710986235</v>
          </cell>
          <cell r="O2874">
            <v>10924.716173004297</v>
          </cell>
          <cell r="P2874">
            <v>30377.401046620791</v>
          </cell>
          <cell r="Q2874">
            <v>47704.411287266819</v>
          </cell>
          <cell r="R2874">
            <v>63072.666543911248</v>
          </cell>
          <cell r="S2874">
            <v>159177.8734409321</v>
          </cell>
          <cell r="T2874">
            <v>1095.0455445723917</v>
          </cell>
          <cell r="U2874">
            <v>1211.5255139734647</v>
          </cell>
          <cell r="V2874">
            <v>1321.8042212714968</v>
          </cell>
          <cell r="W2874">
            <v>1384.8879604951474</v>
          </cell>
          <cell r="X2874">
            <v>1560.4233518226536</v>
          </cell>
          <cell r="Y2874">
            <v>653.06420752808674</v>
          </cell>
          <cell r="Z2874">
            <v>821.89494200895012</v>
          </cell>
          <cell r="AA2874">
            <v>934.30465577228665</v>
          </cell>
          <cell r="AB2874">
            <v>989.65922224045687</v>
          </cell>
          <cell r="AC2874">
            <v>1045.9593511456353</v>
          </cell>
          <cell r="AD2874">
            <v>130.62414869985795</v>
          </cell>
          <cell r="AE2874">
            <v>247.1994706460959</v>
          </cell>
          <cell r="AF2874">
            <v>296.25216893514931</v>
          </cell>
          <cell r="AG2874">
            <v>328.24407789672517</v>
          </cell>
          <cell r="AH2874">
            <v>405.93647904331038</v>
          </cell>
        </row>
        <row r="2875">
          <cell r="B2875">
            <v>59738</v>
          </cell>
          <cell r="C2875" t="str">
            <v>NY</v>
          </cell>
          <cell r="D2875" t="str">
            <v>Behind the Meter</v>
          </cell>
          <cell r="E2875">
            <v>1.1569365940766557E-2</v>
          </cell>
          <cell r="F2875">
            <v>0</v>
          </cell>
          <cell r="G2875">
            <v>0</v>
          </cell>
          <cell r="H2875">
            <v>4913.9582672421784</v>
          </cell>
          <cell r="I2875">
            <v>11.608880937499999</v>
          </cell>
          <cell r="J2875">
            <v>0</v>
          </cell>
          <cell r="K2875">
            <v>0</v>
          </cell>
          <cell r="L2875">
            <v>0</v>
          </cell>
          <cell r="M2875">
            <v>0</v>
          </cell>
          <cell r="N2875">
            <v>9.7100440707162269E-2</v>
          </cell>
          <cell r="O2875">
            <v>10924.716173004297</v>
          </cell>
          <cell r="P2875">
            <v>30377.401046620791</v>
          </cell>
          <cell r="Q2875">
            <v>47704.411287266819</v>
          </cell>
          <cell r="R2875">
            <v>63072.666543911248</v>
          </cell>
          <cell r="S2875">
            <v>159177.8734409321</v>
          </cell>
          <cell r="T2875">
            <v>1095.0455445723917</v>
          </cell>
          <cell r="U2875">
            <v>1211.5255139734647</v>
          </cell>
          <cell r="V2875">
            <v>1321.8042212714968</v>
          </cell>
          <cell r="W2875">
            <v>1384.8879604951474</v>
          </cell>
          <cell r="X2875">
            <v>1560.4233518226536</v>
          </cell>
          <cell r="Y2875">
            <v>653.06420752808674</v>
          </cell>
          <cell r="Z2875">
            <v>821.89494200895012</v>
          </cell>
          <cell r="AA2875">
            <v>934.30465577228665</v>
          </cell>
          <cell r="AB2875">
            <v>989.65922224045687</v>
          </cell>
          <cell r="AC2875">
            <v>1045.9593511456353</v>
          </cell>
          <cell r="AD2875">
            <v>130.62414869985795</v>
          </cell>
          <cell r="AE2875">
            <v>247.1994706460959</v>
          </cell>
          <cell r="AF2875">
            <v>296.25216893514931</v>
          </cell>
          <cell r="AG2875">
            <v>328.24407789672517</v>
          </cell>
          <cell r="AH2875">
            <v>405.93647904331038</v>
          </cell>
        </row>
        <row r="2876">
          <cell r="B2876">
            <v>59943</v>
          </cell>
          <cell r="C2876" t="str">
            <v>NY</v>
          </cell>
          <cell r="D2876" t="str">
            <v>Behind the Meter</v>
          </cell>
          <cell r="E2876">
            <v>1.1569365940766557E-2</v>
          </cell>
          <cell r="F2876">
            <v>1</v>
          </cell>
          <cell r="G2876">
            <v>8179.9661776851381</v>
          </cell>
          <cell r="H2876">
            <v>8179.9661776851381</v>
          </cell>
          <cell r="I2876">
            <v>11.608880937499999</v>
          </cell>
          <cell r="J2876">
            <v>37306</v>
          </cell>
          <cell r="K2876">
            <v>207992</v>
          </cell>
          <cell r="L2876">
            <v>25427</v>
          </cell>
          <cell r="M2876">
            <v>0.16233245419451831</v>
          </cell>
          <cell r="N2876">
            <v>0.16233245419451831</v>
          </cell>
          <cell r="O2876">
            <v>10924.716173004297</v>
          </cell>
          <cell r="P2876">
            <v>30377.401046620791</v>
          </cell>
          <cell r="Q2876">
            <v>47704.411287266819</v>
          </cell>
          <cell r="R2876">
            <v>63072.666543911248</v>
          </cell>
          <cell r="S2876">
            <v>159177.8734409321</v>
          </cell>
          <cell r="T2876">
            <v>1095.0455445723917</v>
          </cell>
          <cell r="U2876">
            <v>1211.5255139734647</v>
          </cell>
          <cell r="V2876">
            <v>1321.8042212714968</v>
          </cell>
          <cell r="W2876">
            <v>1384.8879604951474</v>
          </cell>
          <cell r="X2876">
            <v>1560.4233518226536</v>
          </cell>
          <cell r="Y2876">
            <v>653.06420752808674</v>
          </cell>
          <cell r="Z2876">
            <v>821.89494200895012</v>
          </cell>
          <cell r="AA2876">
            <v>934.30465577228665</v>
          </cell>
          <cell r="AB2876">
            <v>989.65922224045687</v>
          </cell>
          <cell r="AC2876">
            <v>1045.9593511456353</v>
          </cell>
          <cell r="AD2876">
            <v>130.62414869985795</v>
          </cell>
          <cell r="AE2876">
            <v>247.1994706460959</v>
          </cell>
          <cell r="AF2876">
            <v>296.25216893514931</v>
          </cell>
          <cell r="AG2876">
            <v>328.24407789672517</v>
          </cell>
          <cell r="AH2876">
            <v>405.93647904331038</v>
          </cell>
        </row>
        <row r="2877">
          <cell r="B2877">
            <v>60025</v>
          </cell>
          <cell r="C2877" t="str">
            <v>NY</v>
          </cell>
          <cell r="D2877" t="str">
            <v>Behind the Meter</v>
          </cell>
          <cell r="E2877">
            <v>1.1569365940766557E-2</v>
          </cell>
          <cell r="F2877">
            <v>1</v>
          </cell>
          <cell r="G2877">
            <v>4948.4978540772536</v>
          </cell>
          <cell r="H2877">
            <v>4948.4978540772536</v>
          </cell>
          <cell r="I2877">
            <v>11.608880937499999</v>
          </cell>
          <cell r="J2877">
            <v>630.1</v>
          </cell>
          <cell r="K2877">
            <v>3459</v>
          </cell>
          <cell r="L2877">
            <v>699</v>
          </cell>
          <cell r="M2877">
            <v>0.15401119014057532</v>
          </cell>
          <cell r="N2877">
            <v>0.15401119014057532</v>
          </cell>
          <cell r="O2877">
            <v>10924.716173004297</v>
          </cell>
          <cell r="P2877">
            <v>30377.401046620791</v>
          </cell>
          <cell r="Q2877">
            <v>47704.411287266819</v>
          </cell>
          <cell r="R2877">
            <v>63072.666543911248</v>
          </cell>
          <cell r="S2877">
            <v>159177.8734409321</v>
          </cell>
          <cell r="T2877">
            <v>1095.0455445723917</v>
          </cell>
          <cell r="U2877">
            <v>1211.5255139734647</v>
          </cell>
          <cell r="V2877">
            <v>1321.8042212714968</v>
          </cell>
          <cell r="W2877">
            <v>1384.8879604951474</v>
          </cell>
          <cell r="X2877">
            <v>1560.4233518226536</v>
          </cell>
          <cell r="Y2877">
            <v>653.06420752808674</v>
          </cell>
          <cell r="Z2877">
            <v>821.89494200895012</v>
          </cell>
          <cell r="AA2877">
            <v>934.30465577228665</v>
          </cell>
          <cell r="AB2877">
            <v>989.65922224045687</v>
          </cell>
          <cell r="AC2877">
            <v>1045.9593511456353</v>
          </cell>
          <cell r="AD2877">
            <v>130.62414869985795</v>
          </cell>
          <cell r="AE2877">
            <v>247.1994706460959</v>
          </cell>
          <cell r="AF2877">
            <v>296.25216893514931</v>
          </cell>
          <cell r="AG2877">
            <v>328.24407789672517</v>
          </cell>
          <cell r="AH2877">
            <v>405.93647904331038</v>
          </cell>
        </row>
        <row r="2878">
          <cell r="B2878">
            <v>60981</v>
          </cell>
          <cell r="C2878" t="str">
            <v>NY</v>
          </cell>
          <cell r="D2878" t="str">
            <v>Behind the Meter</v>
          </cell>
          <cell r="E2878">
            <v>1.1569365940766557E-2</v>
          </cell>
          <cell r="F2878">
            <v>0</v>
          </cell>
          <cell r="G2878">
            <v>0</v>
          </cell>
          <cell r="H2878">
            <v>4913.9582672421784</v>
          </cell>
          <cell r="I2878">
            <v>11.608880937499999</v>
          </cell>
          <cell r="J2878">
            <v>0</v>
          </cell>
          <cell r="K2878">
            <v>0</v>
          </cell>
          <cell r="L2878">
            <v>0</v>
          </cell>
          <cell r="M2878">
            <v>0</v>
          </cell>
          <cell r="N2878">
            <v>9.7100440707162269E-2</v>
          </cell>
          <cell r="O2878">
            <v>10924.716173004297</v>
          </cell>
          <cell r="P2878">
            <v>30377.401046620791</v>
          </cell>
          <cell r="Q2878">
            <v>47704.411287266819</v>
          </cell>
          <cell r="R2878">
            <v>63072.666543911248</v>
          </cell>
          <cell r="S2878">
            <v>159177.8734409321</v>
          </cell>
          <cell r="T2878">
            <v>1095.0455445723917</v>
          </cell>
          <cell r="U2878">
            <v>1211.5255139734647</v>
          </cell>
          <cell r="V2878">
            <v>1321.8042212714968</v>
          </cell>
          <cell r="W2878">
            <v>1384.8879604951474</v>
          </cell>
          <cell r="X2878">
            <v>1560.4233518226536</v>
          </cell>
          <cell r="Y2878">
            <v>653.06420752808674</v>
          </cell>
          <cell r="Z2878">
            <v>821.89494200895012</v>
          </cell>
          <cell r="AA2878">
            <v>934.30465577228665</v>
          </cell>
          <cell r="AB2878">
            <v>989.65922224045687</v>
          </cell>
          <cell r="AC2878">
            <v>1045.9593511456353</v>
          </cell>
          <cell r="AD2878">
            <v>130.62414869985795</v>
          </cell>
          <cell r="AE2878">
            <v>247.1994706460959</v>
          </cell>
          <cell r="AF2878">
            <v>296.25216893514931</v>
          </cell>
          <cell r="AG2878">
            <v>328.24407789672517</v>
          </cell>
          <cell r="AH2878">
            <v>405.93647904331038</v>
          </cell>
        </row>
        <row r="2879">
          <cell r="B2879">
            <v>61098</v>
          </cell>
          <cell r="C2879" t="str">
            <v>NY</v>
          </cell>
          <cell r="D2879" t="str">
            <v>Behind the Meter</v>
          </cell>
          <cell r="E2879">
            <v>1.1569365940766557E-2</v>
          </cell>
          <cell r="F2879">
            <v>0</v>
          </cell>
          <cell r="G2879">
            <v>0</v>
          </cell>
          <cell r="H2879">
            <v>4913.9582672421784</v>
          </cell>
          <cell r="I2879">
            <v>11.608880937499999</v>
          </cell>
          <cell r="J2879">
            <v>0</v>
          </cell>
          <cell r="K2879">
            <v>0</v>
          </cell>
          <cell r="L2879">
            <v>0</v>
          </cell>
          <cell r="M2879">
            <v>0</v>
          </cell>
          <cell r="N2879">
            <v>9.7100440707162269E-2</v>
          </cell>
          <cell r="O2879">
            <v>10924.716173004297</v>
          </cell>
          <cell r="P2879">
            <v>30377.401046620791</v>
          </cell>
          <cell r="Q2879">
            <v>47704.411287266819</v>
          </cell>
          <cell r="R2879">
            <v>63072.666543911248</v>
          </cell>
          <cell r="S2879">
            <v>159177.8734409321</v>
          </cell>
          <cell r="T2879">
            <v>1095.0455445723917</v>
          </cell>
          <cell r="U2879">
            <v>1211.5255139734647</v>
          </cell>
          <cell r="V2879">
            <v>1321.8042212714968</v>
          </cell>
          <cell r="W2879">
            <v>1384.8879604951474</v>
          </cell>
          <cell r="X2879">
            <v>1560.4233518226536</v>
          </cell>
          <cell r="Y2879">
            <v>653.06420752808674</v>
          </cell>
          <cell r="Z2879">
            <v>821.89494200895012</v>
          </cell>
          <cell r="AA2879">
            <v>934.30465577228665</v>
          </cell>
          <cell r="AB2879">
            <v>989.65922224045687</v>
          </cell>
          <cell r="AC2879">
            <v>1045.9593511456353</v>
          </cell>
          <cell r="AD2879">
            <v>130.62414869985795</v>
          </cell>
          <cell r="AE2879">
            <v>247.1994706460959</v>
          </cell>
          <cell r="AF2879">
            <v>296.25216893514931</v>
          </cell>
          <cell r="AG2879">
            <v>328.24407789672517</v>
          </cell>
          <cell r="AH2879">
            <v>405.93647904331038</v>
          </cell>
        </row>
        <row r="2880">
          <cell r="B2880">
            <v>5021</v>
          </cell>
          <cell r="C2880" t="str">
            <v>NY</v>
          </cell>
          <cell r="D2880" t="str">
            <v>Cooperative</v>
          </cell>
          <cell r="E2880">
            <v>1.1569365940766557E-2</v>
          </cell>
          <cell r="F2880">
            <v>0</v>
          </cell>
          <cell r="G2880">
            <v>0</v>
          </cell>
          <cell r="H2880">
            <v>0</v>
          </cell>
          <cell r="I2880">
            <v>11.608880937499999</v>
          </cell>
          <cell r="J2880">
            <v>0</v>
          </cell>
          <cell r="K2880">
            <v>0</v>
          </cell>
          <cell r="L2880">
            <v>0</v>
          </cell>
          <cell r="M2880">
            <v>0</v>
          </cell>
          <cell r="N2880">
            <v>0</v>
          </cell>
          <cell r="O2880">
            <v>10924.716173004297</v>
          </cell>
          <cell r="P2880">
            <v>30377.401046620791</v>
          </cell>
          <cell r="Q2880">
            <v>47704.411287266819</v>
          </cell>
          <cell r="R2880">
            <v>63072.666543911248</v>
          </cell>
          <cell r="S2880">
            <v>159177.8734409321</v>
          </cell>
          <cell r="T2880">
            <v>1095.0455445723917</v>
          </cell>
          <cell r="U2880">
            <v>1211.5255139734647</v>
          </cell>
          <cell r="V2880">
            <v>1321.8042212714968</v>
          </cell>
          <cell r="W2880">
            <v>1384.8879604951474</v>
          </cell>
          <cell r="X2880">
            <v>1560.4233518226536</v>
          </cell>
          <cell r="Y2880">
            <v>653.06420752808674</v>
          </cell>
          <cell r="Z2880">
            <v>821.89494200895012</v>
          </cell>
          <cell r="AA2880">
            <v>934.30465577228665</v>
          </cell>
          <cell r="AB2880">
            <v>989.65922224045687</v>
          </cell>
          <cell r="AC2880">
            <v>1045.9593511456353</v>
          </cell>
          <cell r="AD2880">
            <v>130.62414869985795</v>
          </cell>
          <cell r="AE2880">
            <v>247.1994706460959</v>
          </cell>
          <cell r="AF2880">
            <v>296.25216893514931</v>
          </cell>
          <cell r="AG2880">
            <v>328.24407789672517</v>
          </cell>
          <cell r="AH2880">
            <v>405.93647904331038</v>
          </cell>
        </row>
        <row r="2881">
          <cell r="B2881">
            <v>13726</v>
          </cell>
          <cell r="C2881" t="str">
            <v>NY</v>
          </cell>
          <cell r="D2881" t="str">
            <v>Cooperative</v>
          </cell>
          <cell r="E2881">
            <v>1.1569365940766557E-2</v>
          </cell>
          <cell r="F2881">
            <v>0</v>
          </cell>
          <cell r="G2881">
            <v>0</v>
          </cell>
          <cell r="H2881">
            <v>0</v>
          </cell>
          <cell r="I2881">
            <v>11.608880937499999</v>
          </cell>
          <cell r="J2881">
            <v>0</v>
          </cell>
          <cell r="K2881">
            <v>0</v>
          </cell>
          <cell r="L2881">
            <v>0</v>
          </cell>
          <cell r="M2881">
            <v>0</v>
          </cell>
          <cell r="N2881">
            <v>0</v>
          </cell>
          <cell r="O2881">
            <v>10924.716173004297</v>
          </cell>
          <cell r="P2881">
            <v>30377.401046620791</v>
          </cell>
          <cell r="Q2881">
            <v>47704.411287266819</v>
          </cell>
          <cell r="R2881">
            <v>63072.666543911248</v>
          </cell>
          <cell r="S2881">
            <v>159177.8734409321</v>
          </cell>
          <cell r="T2881">
            <v>1095.0455445723917</v>
          </cell>
          <cell r="U2881">
            <v>1211.5255139734647</v>
          </cell>
          <cell r="V2881">
            <v>1321.8042212714968</v>
          </cell>
          <cell r="W2881">
            <v>1384.8879604951474</v>
          </cell>
          <cell r="X2881">
            <v>1560.4233518226536</v>
          </cell>
          <cell r="Y2881">
            <v>653.06420752808674</v>
          </cell>
          <cell r="Z2881">
            <v>821.89494200895012</v>
          </cell>
          <cell r="AA2881">
            <v>934.30465577228665</v>
          </cell>
          <cell r="AB2881">
            <v>989.65922224045687</v>
          </cell>
          <cell r="AC2881">
            <v>1045.9593511456353</v>
          </cell>
          <cell r="AD2881">
            <v>130.62414869985795</v>
          </cell>
          <cell r="AE2881">
            <v>247.1994706460959</v>
          </cell>
          <cell r="AF2881">
            <v>296.25216893514931</v>
          </cell>
          <cell r="AG2881">
            <v>328.24407789672517</v>
          </cell>
          <cell r="AH2881">
            <v>405.93647904331038</v>
          </cell>
        </row>
        <row r="2882">
          <cell r="B2882">
            <v>14125</v>
          </cell>
          <cell r="C2882" t="str">
            <v>NY</v>
          </cell>
          <cell r="D2882" t="str">
            <v>Cooperative</v>
          </cell>
          <cell r="E2882">
            <v>1.1569365940766557E-2</v>
          </cell>
          <cell r="F2882">
            <v>0</v>
          </cell>
          <cell r="G2882">
            <v>0</v>
          </cell>
          <cell r="H2882">
            <v>0</v>
          </cell>
          <cell r="I2882">
            <v>11.608880937499999</v>
          </cell>
          <cell r="J2882">
            <v>0</v>
          </cell>
          <cell r="K2882">
            <v>0</v>
          </cell>
          <cell r="L2882">
            <v>0</v>
          </cell>
          <cell r="M2882">
            <v>0</v>
          </cell>
          <cell r="N2882">
            <v>0</v>
          </cell>
          <cell r="O2882">
            <v>10924.716173004297</v>
          </cell>
          <cell r="P2882">
            <v>30377.401046620791</v>
          </cell>
          <cell r="Q2882">
            <v>47704.411287266819</v>
          </cell>
          <cell r="R2882">
            <v>63072.666543911248</v>
          </cell>
          <cell r="S2882">
            <v>159177.8734409321</v>
          </cell>
          <cell r="T2882">
            <v>1095.0455445723917</v>
          </cell>
          <cell r="U2882">
            <v>1211.5255139734647</v>
          </cell>
          <cell r="V2882">
            <v>1321.8042212714968</v>
          </cell>
          <cell r="W2882">
            <v>1384.8879604951474</v>
          </cell>
          <cell r="X2882">
            <v>1560.4233518226536</v>
          </cell>
          <cell r="Y2882">
            <v>653.06420752808674</v>
          </cell>
          <cell r="Z2882">
            <v>821.89494200895012</v>
          </cell>
          <cell r="AA2882">
            <v>934.30465577228665</v>
          </cell>
          <cell r="AB2882">
            <v>989.65922224045687</v>
          </cell>
          <cell r="AC2882">
            <v>1045.9593511456353</v>
          </cell>
          <cell r="AD2882">
            <v>130.62414869985795</v>
          </cell>
          <cell r="AE2882">
            <v>247.1994706460959</v>
          </cell>
          <cell r="AF2882">
            <v>296.25216893514931</v>
          </cell>
          <cell r="AG2882">
            <v>328.24407789672517</v>
          </cell>
          <cell r="AH2882">
            <v>405.93647904331038</v>
          </cell>
        </row>
        <row r="2883">
          <cell r="B2883">
            <v>14267</v>
          </cell>
          <cell r="C2883" t="str">
            <v>NY</v>
          </cell>
          <cell r="D2883" t="str">
            <v>Cooperative</v>
          </cell>
          <cell r="E2883">
            <v>1.1569365940766557E-2</v>
          </cell>
          <cell r="F2883">
            <v>0</v>
          </cell>
          <cell r="G2883">
            <v>0</v>
          </cell>
          <cell r="H2883">
            <v>0</v>
          </cell>
          <cell r="I2883">
            <v>11.608880937499999</v>
          </cell>
          <cell r="J2883">
            <v>0</v>
          </cell>
          <cell r="K2883">
            <v>0</v>
          </cell>
          <cell r="L2883">
            <v>0</v>
          </cell>
          <cell r="M2883">
            <v>0</v>
          </cell>
          <cell r="N2883">
            <v>0</v>
          </cell>
          <cell r="O2883">
            <v>10924.716173004297</v>
          </cell>
          <cell r="P2883">
            <v>30377.401046620791</v>
          </cell>
          <cell r="Q2883">
            <v>47704.411287266819</v>
          </cell>
          <cell r="R2883">
            <v>63072.666543911248</v>
          </cell>
          <cell r="S2883">
            <v>159177.8734409321</v>
          </cell>
          <cell r="T2883">
            <v>1095.0455445723917</v>
          </cell>
          <cell r="U2883">
            <v>1211.5255139734647</v>
          </cell>
          <cell r="V2883">
            <v>1321.8042212714968</v>
          </cell>
          <cell r="W2883">
            <v>1384.8879604951474</v>
          </cell>
          <cell r="X2883">
            <v>1560.4233518226536</v>
          </cell>
          <cell r="Y2883">
            <v>653.06420752808674</v>
          </cell>
          <cell r="Z2883">
            <v>821.89494200895012</v>
          </cell>
          <cell r="AA2883">
            <v>934.30465577228665</v>
          </cell>
          <cell r="AB2883">
            <v>989.65922224045687</v>
          </cell>
          <cell r="AC2883">
            <v>1045.9593511456353</v>
          </cell>
          <cell r="AD2883">
            <v>130.62414869985795</v>
          </cell>
          <cell r="AE2883">
            <v>247.1994706460959</v>
          </cell>
          <cell r="AF2883">
            <v>296.25216893514931</v>
          </cell>
          <cell r="AG2883">
            <v>328.24407789672517</v>
          </cell>
          <cell r="AH2883">
            <v>405.93647904331038</v>
          </cell>
        </row>
        <row r="2884">
          <cell r="B2884">
            <v>18102</v>
          </cell>
          <cell r="C2884" t="str">
            <v>NY</v>
          </cell>
          <cell r="D2884" t="str">
            <v>Cooperative</v>
          </cell>
          <cell r="E2884">
            <v>1.1569365940766557E-2</v>
          </cell>
          <cell r="F2884">
            <v>0</v>
          </cell>
          <cell r="G2884">
            <v>0</v>
          </cell>
          <cell r="H2884">
            <v>0</v>
          </cell>
          <cell r="I2884">
            <v>11.608880937499999</v>
          </cell>
          <cell r="J2884">
            <v>0</v>
          </cell>
          <cell r="K2884">
            <v>0</v>
          </cell>
          <cell r="L2884">
            <v>0</v>
          </cell>
          <cell r="M2884">
            <v>0</v>
          </cell>
          <cell r="N2884">
            <v>0</v>
          </cell>
          <cell r="O2884">
            <v>10924.716173004297</v>
          </cell>
          <cell r="P2884">
            <v>30377.401046620791</v>
          </cell>
          <cell r="Q2884">
            <v>47704.411287266819</v>
          </cell>
          <cell r="R2884">
            <v>63072.666543911248</v>
          </cell>
          <cell r="S2884">
            <v>159177.8734409321</v>
          </cell>
          <cell r="T2884">
            <v>1095.0455445723917</v>
          </cell>
          <cell r="U2884">
            <v>1211.5255139734647</v>
          </cell>
          <cell r="V2884">
            <v>1321.8042212714968</v>
          </cell>
          <cell r="W2884">
            <v>1384.8879604951474</v>
          </cell>
          <cell r="X2884">
            <v>1560.4233518226536</v>
          </cell>
          <cell r="Y2884">
            <v>653.06420752808674</v>
          </cell>
          <cell r="Z2884">
            <v>821.89494200895012</v>
          </cell>
          <cell r="AA2884">
            <v>934.30465577228665</v>
          </cell>
          <cell r="AB2884">
            <v>989.65922224045687</v>
          </cell>
          <cell r="AC2884">
            <v>1045.9593511456353</v>
          </cell>
          <cell r="AD2884">
            <v>130.62414869985795</v>
          </cell>
          <cell r="AE2884">
            <v>247.1994706460959</v>
          </cell>
          <cell r="AF2884">
            <v>296.25216893514931</v>
          </cell>
          <cell r="AG2884">
            <v>328.24407789672517</v>
          </cell>
          <cell r="AH2884">
            <v>405.93647904331038</v>
          </cell>
        </row>
        <row r="2885">
          <cell r="B2885">
            <v>3249</v>
          </cell>
          <cell r="C2885" t="str">
            <v>NY</v>
          </cell>
          <cell r="D2885" t="str">
            <v>Investor Owned</v>
          </cell>
          <cell r="E2885">
            <v>0.20111298473759937</v>
          </cell>
          <cell r="F2885">
            <v>1</v>
          </cell>
          <cell r="G2885">
            <v>8404.9927492768256</v>
          </cell>
          <cell r="H2885">
            <v>8404.9927492768256</v>
          </cell>
          <cell r="I2885">
            <v>11.608880937499999</v>
          </cell>
          <cell r="J2885">
            <v>365068</v>
          </cell>
          <cell r="K2885">
            <v>2214060</v>
          </cell>
          <cell r="L2885">
            <v>263422</v>
          </cell>
          <cell r="M2885">
            <v>0.14831196281409831</v>
          </cell>
          <cell r="N2885">
            <v>0.14831196281409831</v>
          </cell>
          <cell r="O2885">
            <v>10924.716173004297</v>
          </cell>
          <cell r="P2885">
            <v>30377.401046620791</v>
          </cell>
          <cell r="Q2885">
            <v>47704.411287266819</v>
          </cell>
          <cell r="R2885">
            <v>63072.666543911248</v>
          </cell>
          <cell r="S2885">
            <v>159177.8734409321</v>
          </cell>
          <cell r="T2885">
            <v>1095.0455445723917</v>
          </cell>
          <cell r="U2885">
            <v>1211.5255139734647</v>
          </cell>
          <cell r="V2885">
            <v>1321.8042212714968</v>
          </cell>
          <cell r="W2885">
            <v>1384.8879604951474</v>
          </cell>
          <cell r="X2885">
            <v>1560.4233518226536</v>
          </cell>
          <cell r="Y2885">
            <v>653.06420752808674</v>
          </cell>
          <cell r="Z2885">
            <v>821.89494200895012</v>
          </cell>
          <cell r="AA2885">
            <v>934.30465577228665</v>
          </cell>
          <cell r="AB2885">
            <v>989.65922224045687</v>
          </cell>
          <cell r="AC2885">
            <v>1045.9593511456353</v>
          </cell>
          <cell r="AD2885">
            <v>130.62414869985795</v>
          </cell>
          <cell r="AE2885">
            <v>247.1994706460959</v>
          </cell>
          <cell r="AF2885">
            <v>296.25216893514931</v>
          </cell>
          <cell r="AG2885">
            <v>328.24407789672517</v>
          </cell>
          <cell r="AH2885">
            <v>405.93647904331038</v>
          </cell>
        </row>
        <row r="2886">
          <cell r="B2886">
            <v>4226</v>
          </cell>
          <cell r="C2886" t="str">
            <v>NY</v>
          </cell>
          <cell r="D2886" t="str">
            <v>Investor Owned</v>
          </cell>
          <cell r="E2886">
            <v>0.20862004610027016</v>
          </cell>
          <cell r="F2886">
            <v>1</v>
          </cell>
          <cell r="G2886">
            <v>4820.955904602657</v>
          </cell>
          <cell r="H2886">
            <v>4820.955904602657</v>
          </cell>
          <cell r="I2886">
            <v>11.608880937499999</v>
          </cell>
          <cell r="J2886">
            <v>3442687</v>
          </cell>
          <cell r="K2886">
            <v>14179463</v>
          </cell>
          <cell r="L2886">
            <v>2941214</v>
          </cell>
          <cell r="M2886">
            <v>0.21389784382860638</v>
          </cell>
          <cell r="N2886">
            <v>0.21389784382860638</v>
          </cell>
          <cell r="O2886">
            <v>10924.716173004297</v>
          </cell>
          <cell r="P2886">
            <v>30377.401046620791</v>
          </cell>
          <cell r="Q2886">
            <v>47704.411287266819</v>
          </cell>
          <cell r="R2886">
            <v>63072.666543911248</v>
          </cell>
          <cell r="S2886">
            <v>159177.8734409321</v>
          </cell>
          <cell r="T2886">
            <v>1095.0455445723917</v>
          </cell>
          <cell r="U2886">
            <v>1211.5255139734647</v>
          </cell>
          <cell r="V2886">
            <v>1321.8042212714968</v>
          </cell>
          <cell r="W2886">
            <v>1384.8879604951474</v>
          </cell>
          <cell r="X2886">
            <v>1560.4233518226536</v>
          </cell>
          <cell r="Y2886">
            <v>653.06420752808674</v>
          </cell>
          <cell r="Z2886">
            <v>821.89494200895012</v>
          </cell>
          <cell r="AA2886">
            <v>934.30465577228665</v>
          </cell>
          <cell r="AB2886">
            <v>989.65922224045687</v>
          </cell>
          <cell r="AC2886">
            <v>1045.9593511456353</v>
          </cell>
          <cell r="AD2886">
            <v>130.62414869985795</v>
          </cell>
          <cell r="AE2886">
            <v>247.1994706460959</v>
          </cell>
          <cell r="AF2886">
            <v>296.25216893514931</v>
          </cell>
          <cell r="AG2886">
            <v>328.24407789672517</v>
          </cell>
          <cell r="AH2886">
            <v>405.93647904331038</v>
          </cell>
        </row>
        <row r="2887">
          <cell r="B2887">
            <v>6369</v>
          </cell>
          <cell r="C2887" t="str">
            <v>NY</v>
          </cell>
          <cell r="D2887" t="str">
            <v>Investor Owned</v>
          </cell>
          <cell r="E2887">
            <v>1.1569365940766557E-2</v>
          </cell>
          <cell r="F2887">
            <v>1</v>
          </cell>
          <cell r="G2887">
            <v>7654.7987616099072</v>
          </cell>
          <cell r="H2887">
            <v>7654.7987616099072</v>
          </cell>
          <cell r="I2887">
            <v>11.608880937499999</v>
          </cell>
          <cell r="J2887">
            <v>1497</v>
          </cell>
          <cell r="K2887">
            <v>4945</v>
          </cell>
          <cell r="L2887">
            <v>646</v>
          </cell>
          <cell r="M2887">
            <v>0.28453143679929221</v>
          </cell>
          <cell r="N2887">
            <v>0.28453143679929221</v>
          </cell>
          <cell r="O2887">
            <v>10924.716173004297</v>
          </cell>
          <cell r="P2887">
            <v>30377.401046620791</v>
          </cell>
          <cell r="Q2887">
            <v>47704.411287266819</v>
          </cell>
          <cell r="R2887">
            <v>63072.666543911248</v>
          </cell>
          <cell r="S2887">
            <v>159177.8734409321</v>
          </cell>
          <cell r="T2887">
            <v>1095.0455445723917</v>
          </cell>
          <cell r="U2887">
            <v>1211.5255139734647</v>
          </cell>
          <cell r="V2887">
            <v>1321.8042212714968</v>
          </cell>
          <cell r="W2887">
            <v>1384.8879604951474</v>
          </cell>
          <cell r="X2887">
            <v>1560.4233518226536</v>
          </cell>
          <cell r="Y2887">
            <v>653.06420752808674</v>
          </cell>
          <cell r="Z2887">
            <v>821.89494200895012</v>
          </cell>
          <cell r="AA2887">
            <v>934.30465577228665</v>
          </cell>
          <cell r="AB2887">
            <v>989.65922224045687</v>
          </cell>
          <cell r="AC2887">
            <v>1045.9593511456353</v>
          </cell>
          <cell r="AD2887">
            <v>130.62414869985795</v>
          </cell>
          <cell r="AE2887">
            <v>247.1994706460959</v>
          </cell>
          <cell r="AF2887">
            <v>296.25216893514931</v>
          </cell>
          <cell r="AG2887">
            <v>328.24407789672517</v>
          </cell>
          <cell r="AH2887">
            <v>405.93647904331038</v>
          </cell>
        </row>
        <row r="2888">
          <cell r="B2888">
            <v>11804</v>
          </cell>
          <cell r="C2888" t="str">
            <v>NY</v>
          </cell>
          <cell r="D2888" t="str">
            <v>Investor Owned</v>
          </cell>
          <cell r="E2888">
            <v>0.2076197222970613</v>
          </cell>
          <cell r="F2888">
            <v>1</v>
          </cell>
          <cell r="G2888">
            <v>7071.6784579244359</v>
          </cell>
          <cell r="H2888">
            <v>7071.6784579244359</v>
          </cell>
          <cell r="I2888">
            <v>11.608880937499999</v>
          </cell>
          <cell r="J2888">
            <v>1514301.8</v>
          </cell>
          <cell r="K2888">
            <v>8257408</v>
          </cell>
          <cell r="L2888">
            <v>1167673</v>
          </cell>
          <cell r="M2888">
            <v>0.1636878398195655</v>
          </cell>
          <cell r="N2888">
            <v>0.1636878398195655</v>
          </cell>
          <cell r="O2888">
            <v>10924.716173004297</v>
          </cell>
          <cell r="P2888">
            <v>30377.401046620791</v>
          </cell>
          <cell r="Q2888">
            <v>47704.411287266819</v>
          </cell>
          <cell r="R2888">
            <v>63072.666543911248</v>
          </cell>
          <cell r="S2888">
            <v>159177.8734409321</v>
          </cell>
          <cell r="T2888">
            <v>1095.0455445723917</v>
          </cell>
          <cell r="U2888">
            <v>1211.5255139734647</v>
          </cell>
          <cell r="V2888">
            <v>1321.8042212714968</v>
          </cell>
          <cell r="W2888">
            <v>1384.8879604951474</v>
          </cell>
          <cell r="X2888">
            <v>1560.4233518226536</v>
          </cell>
          <cell r="Y2888">
            <v>653.06420752808674</v>
          </cell>
          <cell r="Z2888">
            <v>821.89494200895012</v>
          </cell>
          <cell r="AA2888">
            <v>934.30465577228665</v>
          </cell>
          <cell r="AB2888">
            <v>989.65922224045687</v>
          </cell>
          <cell r="AC2888">
            <v>1045.9593511456353</v>
          </cell>
          <cell r="AD2888">
            <v>130.62414869985795</v>
          </cell>
          <cell r="AE2888">
            <v>247.1994706460959</v>
          </cell>
          <cell r="AF2888">
            <v>296.25216893514931</v>
          </cell>
          <cell r="AG2888">
            <v>328.24407789672517</v>
          </cell>
          <cell r="AH2888">
            <v>405.93647904331038</v>
          </cell>
        </row>
        <row r="2889">
          <cell r="B2889">
            <v>26751</v>
          </cell>
          <cell r="C2889" t="str">
            <v>NY</v>
          </cell>
          <cell r="D2889" t="str">
            <v>Investor Owned</v>
          </cell>
          <cell r="E2889">
            <v>0.19426731709103956</v>
          </cell>
          <cell r="F2889">
            <v>0</v>
          </cell>
          <cell r="G2889">
            <v>0</v>
          </cell>
          <cell r="H2889">
            <v>6914.6525840735367</v>
          </cell>
          <cell r="I2889">
            <v>11.608880937499999</v>
          </cell>
          <cell r="J2889">
            <v>0</v>
          </cell>
          <cell r="K2889">
            <v>0</v>
          </cell>
          <cell r="L2889">
            <v>0</v>
          </cell>
          <cell r="M2889">
            <v>0</v>
          </cell>
          <cell r="N2889">
            <v>0.12398170361275579</v>
          </cell>
          <cell r="O2889">
            <v>10924.716173004297</v>
          </cell>
          <cell r="P2889">
            <v>30377.401046620791</v>
          </cell>
          <cell r="Q2889">
            <v>47704.411287266819</v>
          </cell>
          <cell r="R2889">
            <v>63072.666543911248</v>
          </cell>
          <cell r="S2889">
            <v>159177.8734409321</v>
          </cell>
          <cell r="T2889">
            <v>1095.0455445723917</v>
          </cell>
          <cell r="U2889">
            <v>1211.5255139734647</v>
          </cell>
          <cell r="V2889">
            <v>1321.8042212714968</v>
          </cell>
          <cell r="W2889">
            <v>1384.8879604951474</v>
          </cell>
          <cell r="X2889">
            <v>1560.4233518226536</v>
          </cell>
          <cell r="Y2889">
            <v>653.06420752808674</v>
          </cell>
          <cell r="Z2889">
            <v>821.89494200895012</v>
          </cell>
          <cell r="AA2889">
            <v>934.30465577228665</v>
          </cell>
          <cell r="AB2889">
            <v>989.65922224045687</v>
          </cell>
          <cell r="AC2889">
            <v>1045.9593511456353</v>
          </cell>
          <cell r="AD2889">
            <v>130.62414869985795</v>
          </cell>
          <cell r="AE2889">
            <v>247.1994706460959</v>
          </cell>
          <cell r="AF2889">
            <v>296.25216893514931</v>
          </cell>
          <cell r="AG2889">
            <v>328.24407789672517</v>
          </cell>
          <cell r="AH2889">
            <v>405.93647904331038</v>
          </cell>
        </row>
        <row r="2890">
          <cell r="B2890">
            <v>13433</v>
          </cell>
          <cell r="C2890" t="str">
            <v>NY</v>
          </cell>
          <cell r="D2890" t="str">
            <v>Investor Owned</v>
          </cell>
          <cell r="E2890">
            <v>1.1569365940766557E-2</v>
          </cell>
          <cell r="F2890">
            <v>0</v>
          </cell>
          <cell r="G2890">
            <v>0</v>
          </cell>
          <cell r="H2890">
            <v>6914.6525840735367</v>
          </cell>
          <cell r="I2890">
            <v>11.608880937499999</v>
          </cell>
          <cell r="J2890">
            <v>0</v>
          </cell>
          <cell r="K2890">
            <v>0</v>
          </cell>
          <cell r="L2890">
            <v>0</v>
          </cell>
          <cell r="M2890">
            <v>0</v>
          </cell>
          <cell r="N2890">
            <v>0.12398170361275579</v>
          </cell>
          <cell r="O2890">
            <v>10924.716173004297</v>
          </cell>
          <cell r="P2890">
            <v>30377.401046620791</v>
          </cell>
          <cell r="Q2890">
            <v>47704.411287266819</v>
          </cell>
          <cell r="R2890">
            <v>63072.666543911248</v>
          </cell>
          <cell r="S2890">
            <v>159177.8734409321</v>
          </cell>
          <cell r="T2890">
            <v>1095.0455445723917</v>
          </cell>
          <cell r="U2890">
            <v>1211.5255139734647</v>
          </cell>
          <cell r="V2890">
            <v>1321.8042212714968</v>
          </cell>
          <cell r="W2890">
            <v>1384.8879604951474</v>
          </cell>
          <cell r="X2890">
            <v>1560.4233518226536</v>
          </cell>
          <cell r="Y2890">
            <v>653.06420752808674</v>
          </cell>
          <cell r="Z2890">
            <v>821.89494200895012</v>
          </cell>
          <cell r="AA2890">
            <v>934.30465577228665</v>
          </cell>
          <cell r="AB2890">
            <v>989.65922224045687</v>
          </cell>
          <cell r="AC2890">
            <v>1045.9593511456353</v>
          </cell>
          <cell r="AD2890">
            <v>130.62414869985795</v>
          </cell>
          <cell r="AE2890">
            <v>247.1994706460959</v>
          </cell>
          <cell r="AF2890">
            <v>296.25216893514931</v>
          </cell>
          <cell r="AG2890">
            <v>328.24407789672517</v>
          </cell>
          <cell r="AH2890">
            <v>405.93647904331038</v>
          </cell>
        </row>
        <row r="2891">
          <cell r="B2891">
            <v>13511</v>
          </cell>
          <cell r="C2891" t="str">
            <v>NY</v>
          </cell>
          <cell r="D2891" t="str">
            <v>Investor Owned</v>
          </cell>
          <cell r="E2891">
            <v>0.18981462169424312</v>
          </cell>
          <cell r="F2891">
            <v>1</v>
          </cell>
          <cell r="G2891">
            <v>8979.6362334956611</v>
          </cell>
          <cell r="H2891">
            <v>8979.6362334956611</v>
          </cell>
          <cell r="I2891">
            <v>11.608880937499999</v>
          </cell>
          <cell r="J2891">
            <v>755028.20000000007</v>
          </cell>
          <cell r="K2891">
            <v>7025398</v>
          </cell>
          <cell r="L2891">
            <v>782370</v>
          </cell>
          <cell r="M2891">
            <v>9.195762544003025E-2</v>
          </cell>
          <cell r="N2891">
            <v>9.195762544003025E-2</v>
          </cell>
          <cell r="O2891">
            <v>10924.716173004297</v>
          </cell>
          <cell r="P2891">
            <v>30377.401046620791</v>
          </cell>
          <cell r="Q2891">
            <v>47704.411287266819</v>
          </cell>
          <cell r="R2891">
            <v>63072.666543911248</v>
          </cell>
          <cell r="S2891">
            <v>159177.8734409321</v>
          </cell>
          <cell r="T2891">
            <v>1095.0455445723917</v>
          </cell>
          <cell r="U2891">
            <v>1211.5255139734647</v>
          </cell>
          <cell r="V2891">
            <v>1321.8042212714968</v>
          </cell>
          <cell r="W2891">
            <v>1384.8879604951474</v>
          </cell>
          <cell r="X2891">
            <v>1560.4233518226536</v>
          </cell>
          <cell r="Y2891">
            <v>653.06420752808674</v>
          </cell>
          <cell r="Z2891">
            <v>821.89494200895012</v>
          </cell>
          <cell r="AA2891">
            <v>934.30465577228665</v>
          </cell>
          <cell r="AB2891">
            <v>989.65922224045687</v>
          </cell>
          <cell r="AC2891">
            <v>1045.9593511456353</v>
          </cell>
          <cell r="AD2891">
            <v>130.62414869985795</v>
          </cell>
          <cell r="AE2891">
            <v>247.1994706460959</v>
          </cell>
          <cell r="AF2891">
            <v>296.25216893514931</v>
          </cell>
          <cell r="AG2891">
            <v>328.24407789672517</v>
          </cell>
          <cell r="AH2891">
            <v>405.93647904331038</v>
          </cell>
        </row>
        <row r="2892">
          <cell r="B2892">
            <v>13573</v>
          </cell>
          <cell r="C2892" t="str">
            <v>NY</v>
          </cell>
          <cell r="D2892" t="str">
            <v>Investor Owned</v>
          </cell>
          <cell r="E2892">
            <v>1.1569365940766557E-2</v>
          </cell>
          <cell r="F2892">
            <v>1</v>
          </cell>
          <cell r="G2892">
            <v>8045.0679267182386</v>
          </cell>
          <cell r="H2892">
            <v>8045.0679267182386</v>
          </cell>
          <cell r="I2892">
            <v>11.608880937499999</v>
          </cell>
          <cell r="J2892">
            <v>1459579.7</v>
          </cell>
          <cell r="K2892">
            <v>12185438</v>
          </cell>
          <cell r="L2892">
            <v>1514647</v>
          </cell>
          <cell r="M2892">
            <v>0.10246487814191836</v>
          </cell>
          <cell r="N2892">
            <v>0.10246487814191836</v>
          </cell>
          <cell r="O2892">
            <v>10924.716173004297</v>
          </cell>
          <cell r="P2892">
            <v>30377.401046620791</v>
          </cell>
          <cell r="Q2892">
            <v>47704.411287266819</v>
          </cell>
          <cell r="R2892">
            <v>63072.666543911248</v>
          </cell>
          <cell r="S2892">
            <v>159177.8734409321</v>
          </cell>
          <cell r="T2892">
            <v>1095.0455445723917</v>
          </cell>
          <cell r="U2892">
            <v>1211.5255139734647</v>
          </cell>
          <cell r="V2892">
            <v>1321.8042212714968</v>
          </cell>
          <cell r="W2892">
            <v>1384.8879604951474</v>
          </cell>
          <cell r="X2892">
            <v>1560.4233518226536</v>
          </cell>
          <cell r="Y2892">
            <v>653.06420752808674</v>
          </cell>
          <cell r="Z2892">
            <v>821.89494200895012</v>
          </cell>
          <cell r="AA2892">
            <v>934.30465577228665</v>
          </cell>
          <cell r="AB2892">
            <v>989.65922224045687</v>
          </cell>
          <cell r="AC2892">
            <v>1045.9593511456353</v>
          </cell>
          <cell r="AD2892">
            <v>130.62414869985795</v>
          </cell>
          <cell r="AE2892">
            <v>247.1994706460959</v>
          </cell>
          <cell r="AF2892">
            <v>296.25216893514931</v>
          </cell>
          <cell r="AG2892">
            <v>328.24407789672517</v>
          </cell>
          <cell r="AH2892">
            <v>405.93647904331038</v>
          </cell>
        </row>
        <row r="2893">
          <cell r="B2893">
            <v>14154</v>
          </cell>
          <cell r="C2893" t="str">
            <v>NY</v>
          </cell>
          <cell r="D2893" t="str">
            <v>Investor Owned</v>
          </cell>
          <cell r="E2893">
            <v>0.20000535070099784</v>
          </cell>
          <cell r="F2893">
            <v>1</v>
          </cell>
          <cell r="G2893">
            <v>8180.3879849198684</v>
          </cell>
          <cell r="H2893">
            <v>8180.3879849198684</v>
          </cell>
          <cell r="I2893">
            <v>11.608880937499999</v>
          </cell>
          <cell r="J2893">
            <v>274696.8</v>
          </cell>
          <cell r="K2893">
            <v>1668611</v>
          </cell>
          <cell r="L2893">
            <v>203977</v>
          </cell>
          <cell r="M2893">
            <v>0.14759669180901885</v>
          </cell>
          <cell r="N2893">
            <v>0.14759669180901885</v>
          </cell>
          <cell r="O2893">
            <v>10924.716173004297</v>
          </cell>
          <cell r="P2893">
            <v>30377.401046620791</v>
          </cell>
          <cell r="Q2893">
            <v>47704.411287266819</v>
          </cell>
          <cell r="R2893">
            <v>63072.666543911248</v>
          </cell>
          <cell r="S2893">
            <v>159177.8734409321</v>
          </cell>
          <cell r="T2893">
            <v>1095.0455445723917</v>
          </cell>
          <cell r="U2893">
            <v>1211.5255139734647</v>
          </cell>
          <cell r="V2893">
            <v>1321.8042212714968</v>
          </cell>
          <cell r="W2893">
            <v>1384.8879604951474</v>
          </cell>
          <cell r="X2893">
            <v>1560.4233518226536</v>
          </cell>
          <cell r="Y2893">
            <v>653.06420752808674</v>
          </cell>
          <cell r="Z2893">
            <v>821.89494200895012</v>
          </cell>
          <cell r="AA2893">
            <v>934.30465577228665</v>
          </cell>
          <cell r="AB2893">
            <v>989.65922224045687</v>
          </cell>
          <cell r="AC2893">
            <v>1045.9593511456353</v>
          </cell>
          <cell r="AD2893">
            <v>130.62414869985795</v>
          </cell>
          <cell r="AE2893">
            <v>247.1994706460959</v>
          </cell>
          <cell r="AF2893">
            <v>296.25216893514931</v>
          </cell>
          <cell r="AG2893">
            <v>328.24407789672517</v>
          </cell>
          <cell r="AH2893">
            <v>405.93647904331038</v>
          </cell>
        </row>
        <row r="2894">
          <cell r="B2894">
            <v>15045</v>
          </cell>
          <cell r="C2894" t="str">
            <v>NY</v>
          </cell>
          <cell r="D2894" t="str">
            <v>Investor Owned</v>
          </cell>
          <cell r="E2894">
            <v>1.1569365940766557E-2</v>
          </cell>
          <cell r="F2894">
            <v>1</v>
          </cell>
          <cell r="G2894">
            <v>8366.6228646517739</v>
          </cell>
          <cell r="H2894">
            <v>8366.6228646517739</v>
          </cell>
          <cell r="I2894">
            <v>11.608880937499999</v>
          </cell>
          <cell r="J2894">
            <v>3614.8</v>
          </cell>
          <cell r="K2894">
            <v>31835</v>
          </cell>
          <cell r="L2894">
            <v>3805</v>
          </cell>
          <cell r="M2894">
            <v>9.6897706813059523E-2</v>
          </cell>
          <cell r="N2894">
            <v>9.6897706813059523E-2</v>
          </cell>
          <cell r="O2894">
            <v>10924.716173004297</v>
          </cell>
          <cell r="P2894">
            <v>30377.401046620791</v>
          </cell>
          <cell r="Q2894">
            <v>47704.411287266819</v>
          </cell>
          <cell r="R2894">
            <v>63072.666543911248</v>
          </cell>
          <cell r="S2894">
            <v>159177.8734409321</v>
          </cell>
          <cell r="T2894">
            <v>1095.0455445723917</v>
          </cell>
          <cell r="U2894">
            <v>1211.5255139734647</v>
          </cell>
          <cell r="V2894">
            <v>1321.8042212714968</v>
          </cell>
          <cell r="W2894">
            <v>1384.8879604951474</v>
          </cell>
          <cell r="X2894">
            <v>1560.4233518226536</v>
          </cell>
          <cell r="Y2894">
            <v>653.06420752808674</v>
          </cell>
          <cell r="Z2894">
            <v>821.89494200895012</v>
          </cell>
          <cell r="AA2894">
            <v>934.30465577228665</v>
          </cell>
          <cell r="AB2894">
            <v>989.65922224045687</v>
          </cell>
          <cell r="AC2894">
            <v>1045.9593511456353</v>
          </cell>
          <cell r="AD2894">
            <v>130.62414869985795</v>
          </cell>
          <cell r="AE2894">
            <v>247.1994706460959</v>
          </cell>
          <cell r="AF2894">
            <v>296.25216893514931</v>
          </cell>
          <cell r="AG2894">
            <v>328.24407789672517</v>
          </cell>
          <cell r="AH2894">
            <v>405.93647904331038</v>
          </cell>
        </row>
        <row r="2895">
          <cell r="B2895">
            <v>16183</v>
          </cell>
          <cell r="C2895" t="str">
            <v>NY</v>
          </cell>
          <cell r="D2895" t="str">
            <v>Investor Owned</v>
          </cell>
          <cell r="E2895">
            <v>0.19066682164783791</v>
          </cell>
          <cell r="F2895">
            <v>1</v>
          </cell>
          <cell r="G2895">
            <v>8325.0786586056729</v>
          </cell>
          <cell r="H2895">
            <v>8325.0786586056729</v>
          </cell>
          <cell r="I2895">
            <v>11.608880937499999</v>
          </cell>
          <cell r="J2895">
            <v>342677.7</v>
          </cell>
          <cell r="K2895">
            <v>2865567</v>
          </cell>
          <cell r="L2895">
            <v>344209</v>
          </cell>
          <cell r="M2895">
            <v>0.10285124180192219</v>
          </cell>
          <cell r="N2895">
            <v>0.10285124180192219</v>
          </cell>
          <cell r="O2895">
            <v>10924.716173004297</v>
          </cell>
          <cell r="P2895">
            <v>30377.401046620791</v>
          </cell>
          <cell r="Q2895">
            <v>47704.411287266819</v>
          </cell>
          <cell r="R2895">
            <v>63072.666543911248</v>
          </cell>
          <cell r="S2895">
            <v>159177.8734409321</v>
          </cell>
          <cell r="T2895">
            <v>1095.0455445723917</v>
          </cell>
          <cell r="U2895">
            <v>1211.5255139734647</v>
          </cell>
          <cell r="V2895">
            <v>1321.8042212714968</v>
          </cell>
          <cell r="W2895">
            <v>1384.8879604951474</v>
          </cell>
          <cell r="X2895">
            <v>1560.4233518226536</v>
          </cell>
          <cell r="Y2895">
            <v>653.06420752808674</v>
          </cell>
          <cell r="Z2895">
            <v>821.89494200895012</v>
          </cell>
          <cell r="AA2895">
            <v>934.30465577228665</v>
          </cell>
          <cell r="AB2895">
            <v>989.65922224045687</v>
          </cell>
          <cell r="AC2895">
            <v>1045.9593511456353</v>
          </cell>
          <cell r="AD2895">
            <v>130.62414869985795</v>
          </cell>
          <cell r="AE2895">
            <v>247.1994706460959</v>
          </cell>
          <cell r="AF2895">
            <v>296.25216893514931</v>
          </cell>
          <cell r="AG2895">
            <v>328.24407789672517</v>
          </cell>
          <cell r="AH2895">
            <v>405.93647904331038</v>
          </cell>
        </row>
        <row r="2896">
          <cell r="B2896">
            <v>16213</v>
          </cell>
          <cell r="C2896" t="str">
            <v>NY</v>
          </cell>
          <cell r="D2896" t="str">
            <v>Investor Owned</v>
          </cell>
          <cell r="E2896">
            <v>1.1569365940766557E-2</v>
          </cell>
          <cell r="F2896">
            <v>1</v>
          </cell>
          <cell r="G2896">
            <v>11431.851611005311</v>
          </cell>
          <cell r="H2896">
            <v>11431.851611005311</v>
          </cell>
          <cell r="I2896">
            <v>11.608880937499999</v>
          </cell>
          <cell r="J2896">
            <v>116265.60000000001</v>
          </cell>
          <cell r="K2896">
            <v>738349</v>
          </cell>
          <cell r="L2896">
            <v>64587</v>
          </cell>
          <cell r="M2896">
            <v>0.14528116985690542</v>
          </cell>
          <cell r="N2896">
            <v>0.14528116985690542</v>
          </cell>
          <cell r="O2896">
            <v>10924.716173004297</v>
          </cell>
          <cell r="P2896">
            <v>30377.401046620791</v>
          </cell>
          <cell r="Q2896">
            <v>47704.411287266819</v>
          </cell>
          <cell r="R2896">
            <v>63072.666543911248</v>
          </cell>
          <cell r="S2896">
            <v>159177.8734409321</v>
          </cell>
          <cell r="T2896">
            <v>1095.0455445723917</v>
          </cell>
          <cell r="U2896">
            <v>1211.5255139734647</v>
          </cell>
          <cell r="V2896">
            <v>1321.8042212714968</v>
          </cell>
          <cell r="W2896">
            <v>1384.8879604951474</v>
          </cell>
          <cell r="X2896">
            <v>1560.4233518226536</v>
          </cell>
          <cell r="Y2896">
            <v>653.06420752808674</v>
          </cell>
          <cell r="Z2896">
            <v>821.89494200895012</v>
          </cell>
          <cell r="AA2896">
            <v>934.30465577228665</v>
          </cell>
          <cell r="AB2896">
            <v>989.65922224045687</v>
          </cell>
          <cell r="AC2896">
            <v>1045.9593511456353</v>
          </cell>
          <cell r="AD2896">
            <v>130.62414869985795</v>
          </cell>
          <cell r="AE2896">
            <v>247.1994706460959</v>
          </cell>
          <cell r="AF2896">
            <v>296.25216893514931</v>
          </cell>
          <cell r="AG2896">
            <v>328.24407789672517</v>
          </cell>
          <cell r="AH2896">
            <v>405.93647904331038</v>
          </cell>
        </row>
        <row r="2897">
          <cell r="B2897">
            <v>14711</v>
          </cell>
          <cell r="C2897" t="str">
            <v>NY</v>
          </cell>
          <cell r="D2897" t="str">
            <v>Investor Owned</v>
          </cell>
          <cell r="E2897">
            <v>1.1569365940766557E-2</v>
          </cell>
          <cell r="F2897">
            <v>1</v>
          </cell>
          <cell r="G2897">
            <v>8609.4124401456047</v>
          </cell>
          <cell r="H2897">
            <v>8609.4124401456047</v>
          </cell>
          <cell r="I2897">
            <v>11.608880937499999</v>
          </cell>
          <cell r="J2897">
            <v>563446.6</v>
          </cell>
          <cell r="K2897">
            <v>4318774</v>
          </cell>
          <cell r="L2897">
            <v>501634</v>
          </cell>
          <cell r="M2897">
            <v>0.11428374984140811</v>
          </cell>
          <cell r="N2897">
            <v>0.11428374984140811</v>
          </cell>
          <cell r="O2897">
            <v>10924.716173004297</v>
          </cell>
          <cell r="P2897">
            <v>30377.401046620791</v>
          </cell>
          <cell r="Q2897">
            <v>47704.411287266819</v>
          </cell>
          <cell r="R2897">
            <v>63072.666543911248</v>
          </cell>
          <cell r="S2897">
            <v>159177.8734409321</v>
          </cell>
          <cell r="T2897">
            <v>1095.0455445723917</v>
          </cell>
          <cell r="U2897">
            <v>1211.5255139734647</v>
          </cell>
          <cell r="V2897">
            <v>1321.8042212714968</v>
          </cell>
          <cell r="W2897">
            <v>1384.8879604951474</v>
          </cell>
          <cell r="X2897">
            <v>1560.4233518226536</v>
          </cell>
          <cell r="Y2897">
            <v>653.06420752808674</v>
          </cell>
          <cell r="Z2897">
            <v>821.89494200895012</v>
          </cell>
          <cell r="AA2897">
            <v>934.30465577228665</v>
          </cell>
          <cell r="AB2897">
            <v>989.65922224045687</v>
          </cell>
          <cell r="AC2897">
            <v>1045.9593511456353</v>
          </cell>
          <cell r="AD2897">
            <v>130.62414869985795</v>
          </cell>
          <cell r="AE2897">
            <v>247.1994706460959</v>
          </cell>
          <cell r="AF2897">
            <v>296.25216893514931</v>
          </cell>
          <cell r="AG2897">
            <v>328.24407789672517</v>
          </cell>
          <cell r="AH2897">
            <v>405.93647904331038</v>
          </cell>
        </row>
        <row r="2898">
          <cell r="B2898">
            <v>1343</v>
          </cell>
          <cell r="C2898" t="str">
            <v>NY</v>
          </cell>
          <cell r="D2898" t="str">
            <v>Municipal</v>
          </cell>
          <cell r="E2898">
            <v>1.1569365940766557E-2</v>
          </cell>
          <cell r="F2898">
            <v>0</v>
          </cell>
          <cell r="G2898">
            <v>0</v>
          </cell>
          <cell r="H2898">
            <v>1668.491581710475</v>
          </cell>
          <cell r="I2898">
            <v>11.608880937499999</v>
          </cell>
          <cell r="J2898">
            <v>0</v>
          </cell>
          <cell r="K2898">
            <v>0</v>
          </cell>
          <cell r="L2898">
            <v>0</v>
          </cell>
          <cell r="M2898">
            <v>0</v>
          </cell>
          <cell r="N2898">
            <v>7.4687081856718998E-3</v>
          </cell>
          <cell r="O2898">
            <v>10924.716173004297</v>
          </cell>
          <cell r="P2898">
            <v>30377.401046620791</v>
          </cell>
          <cell r="Q2898">
            <v>47704.411287266819</v>
          </cell>
          <cell r="R2898">
            <v>63072.666543911248</v>
          </cell>
          <cell r="S2898">
            <v>159177.8734409321</v>
          </cell>
          <cell r="T2898">
            <v>1095.0455445723917</v>
          </cell>
          <cell r="U2898">
            <v>1211.5255139734647</v>
          </cell>
          <cell r="V2898">
            <v>1321.8042212714968</v>
          </cell>
          <cell r="W2898">
            <v>1384.8879604951474</v>
          </cell>
          <cell r="X2898">
            <v>1560.4233518226536</v>
          </cell>
          <cell r="Y2898">
            <v>653.06420752808674</v>
          </cell>
          <cell r="Z2898">
            <v>821.89494200895012</v>
          </cell>
          <cell r="AA2898">
            <v>934.30465577228665</v>
          </cell>
          <cell r="AB2898">
            <v>989.65922224045687</v>
          </cell>
          <cell r="AC2898">
            <v>1045.9593511456353</v>
          </cell>
          <cell r="AD2898">
            <v>130.62414869985795</v>
          </cell>
          <cell r="AE2898">
            <v>247.1994706460959</v>
          </cell>
          <cell r="AF2898">
            <v>296.25216893514931</v>
          </cell>
          <cell r="AG2898">
            <v>328.24407789672517</v>
          </cell>
          <cell r="AH2898">
            <v>405.93647904331038</v>
          </cell>
        </row>
        <row r="2899">
          <cell r="B2899">
            <v>15145</v>
          </cell>
          <cell r="C2899" t="str">
            <v>NY</v>
          </cell>
          <cell r="D2899" t="str">
            <v>Municipal</v>
          </cell>
          <cell r="E2899">
            <v>1.1569365940766557E-2</v>
          </cell>
          <cell r="F2899">
            <v>1</v>
          </cell>
          <cell r="G2899">
            <v>17993.390313390315</v>
          </cell>
          <cell r="H2899">
            <v>17993.390313390315</v>
          </cell>
          <cell r="I2899">
            <v>11.608880937499999</v>
          </cell>
          <cell r="J2899">
            <v>7411.8</v>
          </cell>
          <cell r="K2899">
            <v>157892</v>
          </cell>
          <cell r="L2899">
            <v>8775</v>
          </cell>
          <cell r="M2899">
            <v>3.9200116771471956E-2</v>
          </cell>
          <cell r="N2899">
            <v>3.9200116771471956E-2</v>
          </cell>
          <cell r="O2899">
            <v>10924.716173004297</v>
          </cell>
          <cell r="P2899">
            <v>30377.401046620791</v>
          </cell>
          <cell r="Q2899">
            <v>47704.411287266819</v>
          </cell>
          <cell r="R2899">
            <v>63072.666543911248</v>
          </cell>
          <cell r="S2899">
            <v>159177.8734409321</v>
          </cell>
          <cell r="T2899">
            <v>1095.0455445723917</v>
          </cell>
          <cell r="U2899">
            <v>1211.5255139734647</v>
          </cell>
          <cell r="V2899">
            <v>1321.8042212714968</v>
          </cell>
          <cell r="W2899">
            <v>1384.8879604951474</v>
          </cell>
          <cell r="X2899">
            <v>1560.4233518226536</v>
          </cell>
          <cell r="Y2899">
            <v>653.06420752808674</v>
          </cell>
          <cell r="Z2899">
            <v>821.89494200895012</v>
          </cell>
          <cell r="AA2899">
            <v>934.30465577228665</v>
          </cell>
          <cell r="AB2899">
            <v>989.65922224045687</v>
          </cell>
          <cell r="AC2899">
            <v>1045.9593511456353</v>
          </cell>
          <cell r="AD2899">
            <v>130.62414869985795</v>
          </cell>
          <cell r="AE2899">
            <v>247.1994706460959</v>
          </cell>
          <cell r="AF2899">
            <v>296.25216893514931</v>
          </cell>
          <cell r="AG2899">
            <v>328.24407789672517</v>
          </cell>
          <cell r="AH2899">
            <v>405.93647904331038</v>
          </cell>
        </row>
        <row r="2900">
          <cell r="B2900">
            <v>16549</v>
          </cell>
          <cell r="C2900" t="str">
            <v>NY</v>
          </cell>
          <cell r="D2900" t="str">
            <v>Municipal</v>
          </cell>
          <cell r="E2900">
            <v>1.1569365940766557E-2</v>
          </cell>
          <cell r="F2900">
            <v>0</v>
          </cell>
          <cell r="G2900">
            <v>0</v>
          </cell>
          <cell r="H2900">
            <v>1668.491581710475</v>
          </cell>
          <cell r="I2900">
            <v>11.608880937499999</v>
          </cell>
          <cell r="J2900">
            <v>0</v>
          </cell>
          <cell r="K2900">
            <v>0</v>
          </cell>
          <cell r="L2900">
            <v>0</v>
          </cell>
          <cell r="M2900">
            <v>0</v>
          </cell>
          <cell r="N2900">
            <v>7.4687081856718998E-3</v>
          </cell>
          <cell r="O2900">
            <v>10924.716173004297</v>
          </cell>
          <cell r="P2900">
            <v>30377.401046620791</v>
          </cell>
          <cell r="Q2900">
            <v>47704.411287266819</v>
          </cell>
          <cell r="R2900">
            <v>63072.666543911248</v>
          </cell>
          <cell r="S2900">
            <v>159177.8734409321</v>
          </cell>
          <cell r="T2900">
            <v>1095.0455445723917</v>
          </cell>
          <cell r="U2900">
            <v>1211.5255139734647</v>
          </cell>
          <cell r="V2900">
            <v>1321.8042212714968</v>
          </cell>
          <cell r="W2900">
            <v>1384.8879604951474</v>
          </cell>
          <cell r="X2900">
            <v>1560.4233518226536</v>
          </cell>
          <cell r="Y2900">
            <v>653.06420752808674</v>
          </cell>
          <cell r="Z2900">
            <v>821.89494200895012</v>
          </cell>
          <cell r="AA2900">
            <v>934.30465577228665</v>
          </cell>
          <cell r="AB2900">
            <v>989.65922224045687</v>
          </cell>
          <cell r="AC2900">
            <v>1045.9593511456353</v>
          </cell>
          <cell r="AD2900">
            <v>130.62414869985795</v>
          </cell>
          <cell r="AE2900">
            <v>247.1994706460959</v>
          </cell>
          <cell r="AF2900">
            <v>296.25216893514931</v>
          </cell>
          <cell r="AG2900">
            <v>328.24407789672517</v>
          </cell>
          <cell r="AH2900">
            <v>405.93647904331038</v>
          </cell>
        </row>
        <row r="2901">
          <cell r="B2901">
            <v>17085</v>
          </cell>
          <cell r="C2901" t="str">
            <v>NY</v>
          </cell>
          <cell r="D2901" t="str">
            <v>Municipal</v>
          </cell>
          <cell r="E2901">
            <v>1.1569365940766557E-2</v>
          </cell>
          <cell r="F2901">
            <v>0</v>
          </cell>
          <cell r="G2901">
            <v>0</v>
          </cell>
          <cell r="H2901">
            <v>1668.491581710475</v>
          </cell>
          <cell r="I2901">
            <v>11.608880937499999</v>
          </cell>
          <cell r="J2901">
            <v>0</v>
          </cell>
          <cell r="K2901">
            <v>0</v>
          </cell>
          <cell r="L2901">
            <v>0</v>
          </cell>
          <cell r="M2901">
            <v>0</v>
          </cell>
          <cell r="N2901">
            <v>7.4687081856718998E-3</v>
          </cell>
          <cell r="O2901">
            <v>10924.716173004297</v>
          </cell>
          <cell r="P2901">
            <v>30377.401046620791</v>
          </cell>
          <cell r="Q2901">
            <v>47704.411287266819</v>
          </cell>
          <cell r="R2901">
            <v>63072.666543911248</v>
          </cell>
          <cell r="S2901">
            <v>159177.8734409321</v>
          </cell>
          <cell r="T2901">
            <v>1095.0455445723917</v>
          </cell>
          <cell r="U2901">
            <v>1211.5255139734647</v>
          </cell>
          <cell r="V2901">
            <v>1321.8042212714968</v>
          </cell>
          <cell r="W2901">
            <v>1384.8879604951474</v>
          </cell>
          <cell r="X2901">
            <v>1560.4233518226536</v>
          </cell>
          <cell r="Y2901">
            <v>653.06420752808674</v>
          </cell>
          <cell r="Z2901">
            <v>821.89494200895012</v>
          </cell>
          <cell r="AA2901">
            <v>934.30465577228665</v>
          </cell>
          <cell r="AB2901">
            <v>989.65922224045687</v>
          </cell>
          <cell r="AC2901">
            <v>1045.9593511456353</v>
          </cell>
          <cell r="AD2901">
            <v>130.62414869985795</v>
          </cell>
          <cell r="AE2901">
            <v>247.1994706460959</v>
          </cell>
          <cell r="AF2901">
            <v>296.25216893514931</v>
          </cell>
          <cell r="AG2901">
            <v>328.24407789672517</v>
          </cell>
          <cell r="AH2901">
            <v>405.93647904331038</v>
          </cell>
        </row>
        <row r="2902">
          <cell r="B2902">
            <v>20188</v>
          </cell>
          <cell r="C2902" t="str">
            <v>NY</v>
          </cell>
          <cell r="D2902" t="str">
            <v>Municipal</v>
          </cell>
          <cell r="E2902">
            <v>1.1569365940766557E-2</v>
          </cell>
          <cell r="F2902">
            <v>0</v>
          </cell>
          <cell r="G2902">
            <v>0</v>
          </cell>
          <cell r="H2902">
            <v>1668.491581710475</v>
          </cell>
          <cell r="I2902">
            <v>11.608880937499999</v>
          </cell>
          <cell r="J2902">
            <v>0</v>
          </cell>
          <cell r="K2902">
            <v>0</v>
          </cell>
          <cell r="L2902">
            <v>0</v>
          </cell>
          <cell r="M2902">
            <v>0</v>
          </cell>
          <cell r="N2902">
            <v>7.4687081856718998E-3</v>
          </cell>
          <cell r="O2902">
            <v>10924.716173004297</v>
          </cell>
          <cell r="P2902">
            <v>30377.401046620791</v>
          </cell>
          <cell r="Q2902">
            <v>47704.411287266819</v>
          </cell>
          <cell r="R2902">
            <v>63072.666543911248</v>
          </cell>
          <cell r="S2902">
            <v>159177.8734409321</v>
          </cell>
          <cell r="T2902">
            <v>1095.0455445723917</v>
          </cell>
          <cell r="U2902">
            <v>1211.5255139734647</v>
          </cell>
          <cell r="V2902">
            <v>1321.8042212714968</v>
          </cell>
          <cell r="W2902">
            <v>1384.8879604951474</v>
          </cell>
          <cell r="X2902">
            <v>1560.4233518226536</v>
          </cell>
          <cell r="Y2902">
            <v>653.06420752808674</v>
          </cell>
          <cell r="Z2902">
            <v>821.89494200895012</v>
          </cell>
          <cell r="AA2902">
            <v>934.30465577228665</v>
          </cell>
          <cell r="AB2902">
            <v>989.65922224045687</v>
          </cell>
          <cell r="AC2902">
            <v>1045.9593511456353</v>
          </cell>
          <cell r="AD2902">
            <v>130.62414869985795</v>
          </cell>
          <cell r="AE2902">
            <v>247.1994706460959</v>
          </cell>
          <cell r="AF2902">
            <v>296.25216893514931</v>
          </cell>
          <cell r="AG2902">
            <v>328.24407789672517</v>
          </cell>
          <cell r="AH2902">
            <v>405.93647904331038</v>
          </cell>
        </row>
        <row r="2903">
          <cell r="B2903">
            <v>9645</v>
          </cell>
          <cell r="C2903" t="str">
            <v>NY</v>
          </cell>
          <cell r="D2903" t="str">
            <v>Municipal</v>
          </cell>
          <cell r="E2903">
            <v>1.1569365940766557E-2</v>
          </cell>
          <cell r="F2903">
            <v>1</v>
          </cell>
          <cell r="G2903">
            <v>9908.8947790174443</v>
          </cell>
          <cell r="H2903">
            <v>9908.8947790174443</v>
          </cell>
          <cell r="I2903">
            <v>11.608880937499999</v>
          </cell>
          <cell r="J2903">
            <v>13601</v>
          </cell>
          <cell r="K2903">
            <v>160752</v>
          </cell>
          <cell r="L2903">
            <v>16223</v>
          </cell>
          <cell r="M2903">
            <v>7.0549850046103632E-2</v>
          </cell>
          <cell r="N2903">
            <v>7.0549850046103632E-2</v>
          </cell>
          <cell r="O2903">
            <v>10924.716173004297</v>
          </cell>
          <cell r="P2903">
            <v>30377.401046620791</v>
          </cell>
          <cell r="Q2903">
            <v>47704.411287266819</v>
          </cell>
          <cell r="R2903">
            <v>63072.666543911248</v>
          </cell>
          <cell r="S2903">
            <v>159177.8734409321</v>
          </cell>
          <cell r="T2903">
            <v>1095.0455445723917</v>
          </cell>
          <cell r="U2903">
            <v>1211.5255139734647</v>
          </cell>
          <cell r="V2903">
            <v>1321.8042212714968</v>
          </cell>
          <cell r="W2903">
            <v>1384.8879604951474</v>
          </cell>
          <cell r="X2903">
            <v>1560.4233518226536</v>
          </cell>
          <cell r="Y2903">
            <v>653.06420752808674</v>
          </cell>
          <cell r="Z2903">
            <v>821.89494200895012</v>
          </cell>
          <cell r="AA2903">
            <v>934.30465577228665</v>
          </cell>
          <cell r="AB2903">
            <v>989.65922224045687</v>
          </cell>
          <cell r="AC2903">
            <v>1045.9593511456353</v>
          </cell>
          <cell r="AD2903">
            <v>130.62414869985795</v>
          </cell>
          <cell r="AE2903">
            <v>247.1994706460959</v>
          </cell>
          <cell r="AF2903">
            <v>296.25216893514931</v>
          </cell>
          <cell r="AG2903">
            <v>328.24407789672517</v>
          </cell>
          <cell r="AH2903">
            <v>405.93647904331038</v>
          </cell>
        </row>
        <row r="2904">
          <cell r="B2904">
            <v>10610</v>
          </cell>
          <cell r="C2904" t="str">
            <v>NY</v>
          </cell>
          <cell r="D2904" t="str">
            <v>Municipal</v>
          </cell>
          <cell r="E2904">
            <v>1.1569365940766557E-2</v>
          </cell>
          <cell r="F2904">
            <v>0</v>
          </cell>
          <cell r="G2904">
            <v>0</v>
          </cell>
          <cell r="H2904">
            <v>1668.491581710475</v>
          </cell>
          <cell r="I2904">
            <v>11.608880937499999</v>
          </cell>
          <cell r="J2904">
            <v>0</v>
          </cell>
          <cell r="K2904">
            <v>0</v>
          </cell>
          <cell r="L2904">
            <v>0</v>
          </cell>
          <cell r="M2904">
            <v>0</v>
          </cell>
          <cell r="N2904">
            <v>7.4687081856718998E-3</v>
          </cell>
          <cell r="O2904">
            <v>10924.716173004297</v>
          </cell>
          <cell r="P2904">
            <v>30377.401046620791</v>
          </cell>
          <cell r="Q2904">
            <v>47704.411287266819</v>
          </cell>
          <cell r="R2904">
            <v>63072.666543911248</v>
          </cell>
          <cell r="S2904">
            <v>159177.8734409321</v>
          </cell>
          <cell r="T2904">
            <v>1095.0455445723917</v>
          </cell>
          <cell r="U2904">
            <v>1211.5255139734647</v>
          </cell>
          <cell r="V2904">
            <v>1321.8042212714968</v>
          </cell>
          <cell r="W2904">
            <v>1384.8879604951474</v>
          </cell>
          <cell r="X2904">
            <v>1560.4233518226536</v>
          </cell>
          <cell r="Y2904">
            <v>653.06420752808674</v>
          </cell>
          <cell r="Z2904">
            <v>821.89494200895012</v>
          </cell>
          <cell r="AA2904">
            <v>934.30465577228665</v>
          </cell>
          <cell r="AB2904">
            <v>989.65922224045687</v>
          </cell>
          <cell r="AC2904">
            <v>1045.9593511456353</v>
          </cell>
          <cell r="AD2904">
            <v>130.62414869985795</v>
          </cell>
          <cell r="AE2904">
            <v>247.1994706460959</v>
          </cell>
          <cell r="AF2904">
            <v>296.25216893514931</v>
          </cell>
          <cell r="AG2904">
            <v>328.24407789672517</v>
          </cell>
          <cell r="AH2904">
            <v>405.93647904331038</v>
          </cell>
        </row>
        <row r="2905">
          <cell r="B2905">
            <v>12759</v>
          </cell>
          <cell r="C2905" t="str">
            <v>NY</v>
          </cell>
          <cell r="D2905" t="str">
            <v>Municipal</v>
          </cell>
          <cell r="E2905">
            <v>1.1569365940766557E-2</v>
          </cell>
          <cell r="F2905">
            <v>0</v>
          </cell>
          <cell r="G2905">
            <v>0</v>
          </cell>
          <cell r="H2905">
            <v>1668.491581710475</v>
          </cell>
          <cell r="I2905">
            <v>11.608880937499999</v>
          </cell>
          <cell r="J2905">
            <v>0</v>
          </cell>
          <cell r="K2905">
            <v>0</v>
          </cell>
          <cell r="L2905">
            <v>0</v>
          </cell>
          <cell r="M2905">
            <v>0</v>
          </cell>
          <cell r="N2905">
            <v>7.4687081856718998E-3</v>
          </cell>
          <cell r="O2905">
            <v>10924.716173004297</v>
          </cell>
          <cell r="P2905">
            <v>30377.401046620791</v>
          </cell>
          <cell r="Q2905">
            <v>47704.411287266819</v>
          </cell>
          <cell r="R2905">
            <v>63072.666543911248</v>
          </cell>
          <cell r="S2905">
            <v>159177.8734409321</v>
          </cell>
          <cell r="T2905">
            <v>1095.0455445723917</v>
          </cell>
          <cell r="U2905">
            <v>1211.5255139734647</v>
          </cell>
          <cell r="V2905">
            <v>1321.8042212714968</v>
          </cell>
          <cell r="W2905">
            <v>1384.8879604951474</v>
          </cell>
          <cell r="X2905">
            <v>1560.4233518226536</v>
          </cell>
          <cell r="Y2905">
            <v>653.06420752808674</v>
          </cell>
          <cell r="Z2905">
            <v>821.89494200895012</v>
          </cell>
          <cell r="AA2905">
            <v>934.30465577228665</v>
          </cell>
          <cell r="AB2905">
            <v>989.65922224045687</v>
          </cell>
          <cell r="AC2905">
            <v>1045.9593511456353</v>
          </cell>
          <cell r="AD2905">
            <v>130.62414869985795</v>
          </cell>
          <cell r="AE2905">
            <v>247.1994706460959</v>
          </cell>
          <cell r="AF2905">
            <v>296.25216893514931</v>
          </cell>
          <cell r="AG2905">
            <v>328.24407789672517</v>
          </cell>
          <cell r="AH2905">
            <v>405.93647904331038</v>
          </cell>
        </row>
        <row r="2906">
          <cell r="B2906">
            <v>11811</v>
          </cell>
          <cell r="C2906" t="str">
            <v>NY</v>
          </cell>
          <cell r="D2906" t="str">
            <v>Municipal</v>
          </cell>
          <cell r="E2906">
            <v>1.1569365940766557E-2</v>
          </cell>
          <cell r="F2906">
            <v>1</v>
          </cell>
          <cell r="G2906">
            <v>14303.196681307954</v>
          </cell>
          <cell r="H2906">
            <v>14303.196681307954</v>
          </cell>
          <cell r="I2906">
            <v>11.608880937499999</v>
          </cell>
          <cell r="J2906">
            <v>6033.5</v>
          </cell>
          <cell r="K2906">
            <v>117229</v>
          </cell>
          <cell r="L2906">
            <v>8196</v>
          </cell>
          <cell r="M2906">
            <v>4.1728099207832534E-2</v>
          </cell>
          <cell r="N2906">
            <v>4.1728099207832534E-2</v>
          </cell>
          <cell r="O2906">
            <v>10924.716173004297</v>
          </cell>
          <cell r="P2906">
            <v>30377.401046620791</v>
          </cell>
          <cell r="Q2906">
            <v>47704.411287266819</v>
          </cell>
          <cell r="R2906">
            <v>63072.666543911248</v>
          </cell>
          <cell r="S2906">
            <v>159177.8734409321</v>
          </cell>
          <cell r="T2906">
            <v>1095.0455445723917</v>
          </cell>
          <cell r="U2906">
            <v>1211.5255139734647</v>
          </cell>
          <cell r="V2906">
            <v>1321.8042212714968</v>
          </cell>
          <cell r="W2906">
            <v>1384.8879604951474</v>
          </cell>
          <cell r="X2906">
            <v>1560.4233518226536</v>
          </cell>
          <cell r="Y2906">
            <v>653.06420752808674</v>
          </cell>
          <cell r="Z2906">
            <v>821.89494200895012</v>
          </cell>
          <cell r="AA2906">
            <v>934.30465577228665</v>
          </cell>
          <cell r="AB2906">
            <v>989.65922224045687</v>
          </cell>
          <cell r="AC2906">
            <v>1045.9593511456353</v>
          </cell>
          <cell r="AD2906">
            <v>130.62414869985795</v>
          </cell>
          <cell r="AE2906">
            <v>247.1994706460959</v>
          </cell>
          <cell r="AF2906">
            <v>296.25216893514931</v>
          </cell>
          <cell r="AG2906">
            <v>328.24407789672517</v>
          </cell>
          <cell r="AH2906">
            <v>405.93647904331038</v>
          </cell>
        </row>
        <row r="2907">
          <cell r="B2907">
            <v>183</v>
          </cell>
          <cell r="C2907" t="str">
            <v>NY</v>
          </cell>
          <cell r="D2907" t="str">
            <v>Municipal</v>
          </cell>
          <cell r="E2907">
            <v>1.1569365940766557E-2</v>
          </cell>
          <cell r="F2907">
            <v>0</v>
          </cell>
          <cell r="G2907">
            <v>0</v>
          </cell>
          <cell r="H2907">
            <v>1668.491581710475</v>
          </cell>
          <cell r="I2907">
            <v>11.608880937499999</v>
          </cell>
          <cell r="J2907">
            <v>0</v>
          </cell>
          <cell r="K2907">
            <v>0</v>
          </cell>
          <cell r="L2907">
            <v>0</v>
          </cell>
          <cell r="M2907">
            <v>0</v>
          </cell>
          <cell r="N2907">
            <v>7.4687081856718998E-3</v>
          </cell>
          <cell r="O2907">
            <v>10924.716173004297</v>
          </cell>
          <cell r="P2907">
            <v>30377.401046620791</v>
          </cell>
          <cell r="Q2907">
            <v>47704.411287266819</v>
          </cell>
          <cell r="R2907">
            <v>63072.666543911248</v>
          </cell>
          <cell r="S2907">
            <v>159177.8734409321</v>
          </cell>
          <cell r="T2907">
            <v>1095.0455445723917</v>
          </cell>
          <cell r="U2907">
            <v>1211.5255139734647</v>
          </cell>
          <cell r="V2907">
            <v>1321.8042212714968</v>
          </cell>
          <cell r="W2907">
            <v>1384.8879604951474</v>
          </cell>
          <cell r="X2907">
            <v>1560.4233518226536</v>
          </cell>
          <cell r="Y2907">
            <v>653.06420752808674</v>
          </cell>
          <cell r="Z2907">
            <v>821.89494200895012</v>
          </cell>
          <cell r="AA2907">
            <v>934.30465577228665</v>
          </cell>
          <cell r="AB2907">
            <v>989.65922224045687</v>
          </cell>
          <cell r="AC2907">
            <v>1045.9593511456353</v>
          </cell>
          <cell r="AD2907">
            <v>130.62414869985795</v>
          </cell>
          <cell r="AE2907">
            <v>247.1994706460959</v>
          </cell>
          <cell r="AF2907">
            <v>296.25216893514931</v>
          </cell>
          <cell r="AG2907">
            <v>328.24407789672517</v>
          </cell>
          <cell r="AH2907">
            <v>405.93647904331038</v>
          </cell>
        </row>
        <row r="2908">
          <cell r="B2908">
            <v>661</v>
          </cell>
          <cell r="C2908" t="str">
            <v>NY</v>
          </cell>
          <cell r="D2908" t="str">
            <v>Municipal</v>
          </cell>
          <cell r="E2908">
            <v>1.1569365940766557E-2</v>
          </cell>
          <cell r="F2908">
            <v>0</v>
          </cell>
          <cell r="G2908">
            <v>0</v>
          </cell>
          <cell r="H2908">
            <v>1668.491581710475</v>
          </cell>
          <cell r="I2908">
            <v>11.608880937499999</v>
          </cell>
          <cell r="J2908">
            <v>0</v>
          </cell>
          <cell r="K2908">
            <v>0</v>
          </cell>
          <cell r="L2908">
            <v>0</v>
          </cell>
          <cell r="M2908">
            <v>0</v>
          </cell>
          <cell r="N2908">
            <v>7.4687081856718998E-3</v>
          </cell>
          <cell r="O2908">
            <v>10924.716173004297</v>
          </cell>
          <cell r="P2908">
            <v>30377.401046620791</v>
          </cell>
          <cell r="Q2908">
            <v>47704.411287266819</v>
          </cell>
          <cell r="R2908">
            <v>63072.666543911248</v>
          </cell>
          <cell r="S2908">
            <v>159177.8734409321</v>
          </cell>
          <cell r="T2908">
            <v>1095.0455445723917</v>
          </cell>
          <cell r="U2908">
            <v>1211.5255139734647</v>
          </cell>
          <cell r="V2908">
            <v>1321.8042212714968</v>
          </cell>
          <cell r="W2908">
            <v>1384.8879604951474</v>
          </cell>
          <cell r="X2908">
            <v>1560.4233518226536</v>
          </cell>
          <cell r="Y2908">
            <v>653.06420752808674</v>
          </cell>
          <cell r="Z2908">
            <v>821.89494200895012</v>
          </cell>
          <cell r="AA2908">
            <v>934.30465577228665</v>
          </cell>
          <cell r="AB2908">
            <v>989.65922224045687</v>
          </cell>
          <cell r="AC2908">
            <v>1045.9593511456353</v>
          </cell>
          <cell r="AD2908">
            <v>130.62414869985795</v>
          </cell>
          <cell r="AE2908">
            <v>247.1994706460959</v>
          </cell>
          <cell r="AF2908">
            <v>296.25216893514931</v>
          </cell>
          <cell r="AG2908">
            <v>328.24407789672517</v>
          </cell>
          <cell r="AH2908">
            <v>405.93647904331038</v>
          </cell>
        </row>
        <row r="2909">
          <cell r="B2909">
            <v>669</v>
          </cell>
          <cell r="C2909" t="str">
            <v>NY</v>
          </cell>
          <cell r="D2909" t="str">
            <v>Municipal</v>
          </cell>
          <cell r="E2909">
            <v>1.1569365940766557E-2</v>
          </cell>
          <cell r="F2909">
            <v>0</v>
          </cell>
          <cell r="G2909">
            <v>0</v>
          </cell>
          <cell r="H2909">
            <v>1668.491581710475</v>
          </cell>
          <cell r="I2909">
            <v>11.608880937499999</v>
          </cell>
          <cell r="J2909">
            <v>0</v>
          </cell>
          <cell r="K2909">
            <v>0</v>
          </cell>
          <cell r="L2909">
            <v>0</v>
          </cell>
          <cell r="M2909">
            <v>0</v>
          </cell>
          <cell r="N2909">
            <v>7.4687081856718998E-3</v>
          </cell>
          <cell r="O2909">
            <v>10924.716173004297</v>
          </cell>
          <cell r="P2909">
            <v>30377.401046620791</v>
          </cell>
          <cell r="Q2909">
            <v>47704.411287266819</v>
          </cell>
          <cell r="R2909">
            <v>63072.666543911248</v>
          </cell>
          <cell r="S2909">
            <v>159177.8734409321</v>
          </cell>
          <cell r="T2909">
            <v>1095.0455445723917</v>
          </cell>
          <cell r="U2909">
            <v>1211.5255139734647</v>
          </cell>
          <cell r="V2909">
            <v>1321.8042212714968</v>
          </cell>
          <cell r="W2909">
            <v>1384.8879604951474</v>
          </cell>
          <cell r="X2909">
            <v>1560.4233518226536</v>
          </cell>
          <cell r="Y2909">
            <v>653.06420752808674</v>
          </cell>
          <cell r="Z2909">
            <v>821.89494200895012</v>
          </cell>
          <cell r="AA2909">
            <v>934.30465577228665</v>
          </cell>
          <cell r="AB2909">
            <v>989.65922224045687</v>
          </cell>
          <cell r="AC2909">
            <v>1045.9593511456353</v>
          </cell>
          <cell r="AD2909">
            <v>130.62414869985795</v>
          </cell>
          <cell r="AE2909">
            <v>247.1994706460959</v>
          </cell>
          <cell r="AF2909">
            <v>296.25216893514931</v>
          </cell>
          <cell r="AG2909">
            <v>328.24407789672517</v>
          </cell>
          <cell r="AH2909">
            <v>405.93647904331038</v>
          </cell>
        </row>
        <row r="2910">
          <cell r="B2910">
            <v>122</v>
          </cell>
          <cell r="C2910" t="str">
            <v>NY</v>
          </cell>
          <cell r="D2910" t="str">
            <v>Municipal</v>
          </cell>
          <cell r="E2910">
            <v>1.1569365940766557E-2</v>
          </cell>
          <cell r="F2910">
            <v>0</v>
          </cell>
          <cell r="G2910">
            <v>0</v>
          </cell>
          <cell r="H2910">
            <v>1668.491581710475</v>
          </cell>
          <cell r="I2910">
            <v>11.608880937499999</v>
          </cell>
          <cell r="J2910">
            <v>0</v>
          </cell>
          <cell r="K2910">
            <v>0</v>
          </cell>
          <cell r="L2910">
            <v>0</v>
          </cell>
          <cell r="M2910">
            <v>0</v>
          </cell>
          <cell r="N2910">
            <v>7.4687081856718998E-3</v>
          </cell>
          <cell r="O2910">
            <v>10924.716173004297</v>
          </cell>
          <cell r="P2910">
            <v>30377.401046620791</v>
          </cell>
          <cell r="Q2910">
            <v>47704.411287266819</v>
          </cell>
          <cell r="R2910">
            <v>63072.666543911248</v>
          </cell>
          <cell r="S2910">
            <v>159177.8734409321</v>
          </cell>
          <cell r="T2910">
            <v>1095.0455445723917</v>
          </cell>
          <cell r="U2910">
            <v>1211.5255139734647</v>
          </cell>
          <cell r="V2910">
            <v>1321.8042212714968</v>
          </cell>
          <cell r="W2910">
            <v>1384.8879604951474</v>
          </cell>
          <cell r="X2910">
            <v>1560.4233518226536</v>
          </cell>
          <cell r="Y2910">
            <v>653.06420752808674</v>
          </cell>
          <cell r="Z2910">
            <v>821.89494200895012</v>
          </cell>
          <cell r="AA2910">
            <v>934.30465577228665</v>
          </cell>
          <cell r="AB2910">
            <v>989.65922224045687</v>
          </cell>
          <cell r="AC2910">
            <v>1045.9593511456353</v>
          </cell>
          <cell r="AD2910">
            <v>130.62414869985795</v>
          </cell>
          <cell r="AE2910">
            <v>247.1994706460959</v>
          </cell>
          <cell r="AF2910">
            <v>296.25216893514931</v>
          </cell>
          <cell r="AG2910">
            <v>328.24407789672517</v>
          </cell>
          <cell r="AH2910">
            <v>405.93647904331038</v>
          </cell>
        </row>
        <row r="2911">
          <cell r="B2911">
            <v>1604</v>
          </cell>
          <cell r="C2911" t="str">
            <v>NY</v>
          </cell>
          <cell r="D2911" t="str">
            <v>Municipal</v>
          </cell>
          <cell r="E2911">
            <v>1.1569365940766557E-2</v>
          </cell>
          <cell r="F2911">
            <v>0</v>
          </cell>
          <cell r="G2911">
            <v>0</v>
          </cell>
          <cell r="H2911">
            <v>1668.491581710475</v>
          </cell>
          <cell r="I2911">
            <v>11.608880937499999</v>
          </cell>
          <cell r="J2911">
            <v>0</v>
          </cell>
          <cell r="K2911">
            <v>0</v>
          </cell>
          <cell r="L2911">
            <v>0</v>
          </cell>
          <cell r="M2911">
            <v>0</v>
          </cell>
          <cell r="N2911">
            <v>7.4687081856718998E-3</v>
          </cell>
          <cell r="O2911">
            <v>10924.716173004297</v>
          </cell>
          <cell r="P2911">
            <v>30377.401046620791</v>
          </cell>
          <cell r="Q2911">
            <v>47704.411287266819</v>
          </cell>
          <cell r="R2911">
            <v>63072.666543911248</v>
          </cell>
          <cell r="S2911">
            <v>159177.8734409321</v>
          </cell>
          <cell r="T2911">
            <v>1095.0455445723917</v>
          </cell>
          <cell r="U2911">
            <v>1211.5255139734647</v>
          </cell>
          <cell r="V2911">
            <v>1321.8042212714968</v>
          </cell>
          <cell r="W2911">
            <v>1384.8879604951474</v>
          </cell>
          <cell r="X2911">
            <v>1560.4233518226536</v>
          </cell>
          <cell r="Y2911">
            <v>653.06420752808674</v>
          </cell>
          <cell r="Z2911">
            <v>821.89494200895012</v>
          </cell>
          <cell r="AA2911">
            <v>934.30465577228665</v>
          </cell>
          <cell r="AB2911">
            <v>989.65922224045687</v>
          </cell>
          <cell r="AC2911">
            <v>1045.9593511456353</v>
          </cell>
          <cell r="AD2911">
            <v>130.62414869985795</v>
          </cell>
          <cell r="AE2911">
            <v>247.1994706460959</v>
          </cell>
          <cell r="AF2911">
            <v>296.25216893514931</v>
          </cell>
          <cell r="AG2911">
            <v>328.24407789672517</v>
          </cell>
          <cell r="AH2911">
            <v>405.93647904331038</v>
          </cell>
        </row>
        <row r="2912">
          <cell r="B2912">
            <v>1970</v>
          </cell>
          <cell r="C2912" t="str">
            <v>NY</v>
          </cell>
          <cell r="D2912" t="str">
            <v>Municipal</v>
          </cell>
          <cell r="E2912">
            <v>1.1569365940766557E-2</v>
          </cell>
          <cell r="F2912">
            <v>0</v>
          </cell>
          <cell r="G2912">
            <v>0</v>
          </cell>
          <cell r="H2912">
            <v>1668.491581710475</v>
          </cell>
          <cell r="I2912">
            <v>11.608880937499999</v>
          </cell>
          <cell r="J2912">
            <v>0</v>
          </cell>
          <cell r="K2912">
            <v>0</v>
          </cell>
          <cell r="L2912">
            <v>0</v>
          </cell>
          <cell r="M2912">
            <v>0</v>
          </cell>
          <cell r="N2912">
            <v>7.4687081856718998E-3</v>
          </cell>
          <cell r="O2912">
            <v>10924.716173004297</v>
          </cell>
          <cell r="P2912">
            <v>30377.401046620791</v>
          </cell>
          <cell r="Q2912">
            <v>47704.411287266819</v>
          </cell>
          <cell r="R2912">
            <v>63072.666543911248</v>
          </cell>
          <cell r="S2912">
            <v>159177.8734409321</v>
          </cell>
          <cell r="T2912">
            <v>1095.0455445723917</v>
          </cell>
          <cell r="U2912">
            <v>1211.5255139734647</v>
          </cell>
          <cell r="V2912">
            <v>1321.8042212714968</v>
          </cell>
          <cell r="W2912">
            <v>1384.8879604951474</v>
          </cell>
          <cell r="X2912">
            <v>1560.4233518226536</v>
          </cell>
          <cell r="Y2912">
            <v>653.06420752808674</v>
          </cell>
          <cell r="Z2912">
            <v>821.89494200895012</v>
          </cell>
          <cell r="AA2912">
            <v>934.30465577228665</v>
          </cell>
          <cell r="AB2912">
            <v>989.65922224045687</v>
          </cell>
          <cell r="AC2912">
            <v>1045.9593511456353</v>
          </cell>
          <cell r="AD2912">
            <v>130.62414869985795</v>
          </cell>
          <cell r="AE2912">
            <v>247.1994706460959</v>
          </cell>
          <cell r="AF2912">
            <v>296.25216893514931</v>
          </cell>
          <cell r="AG2912">
            <v>328.24407789672517</v>
          </cell>
          <cell r="AH2912">
            <v>405.93647904331038</v>
          </cell>
        </row>
        <row r="2913">
          <cell r="B2913">
            <v>2272</v>
          </cell>
          <cell r="C2913" t="str">
            <v>NY</v>
          </cell>
          <cell r="D2913" t="str">
            <v>Municipal</v>
          </cell>
          <cell r="E2913">
            <v>1.1569365940766557E-2</v>
          </cell>
          <cell r="F2913">
            <v>0</v>
          </cell>
          <cell r="G2913">
            <v>0</v>
          </cell>
          <cell r="H2913">
            <v>1668.491581710475</v>
          </cell>
          <cell r="I2913">
            <v>11.608880937499999</v>
          </cell>
          <cell r="J2913">
            <v>0</v>
          </cell>
          <cell r="K2913">
            <v>0</v>
          </cell>
          <cell r="L2913">
            <v>0</v>
          </cell>
          <cell r="M2913">
            <v>0</v>
          </cell>
          <cell r="N2913">
            <v>7.4687081856718998E-3</v>
          </cell>
          <cell r="O2913">
            <v>10924.716173004297</v>
          </cell>
          <cell r="P2913">
            <v>30377.401046620791</v>
          </cell>
          <cell r="Q2913">
            <v>47704.411287266819</v>
          </cell>
          <cell r="R2913">
            <v>63072.666543911248</v>
          </cell>
          <cell r="S2913">
            <v>159177.8734409321</v>
          </cell>
          <cell r="T2913">
            <v>1095.0455445723917</v>
          </cell>
          <cell r="U2913">
            <v>1211.5255139734647</v>
          </cell>
          <cell r="V2913">
            <v>1321.8042212714968</v>
          </cell>
          <cell r="W2913">
            <v>1384.8879604951474</v>
          </cell>
          <cell r="X2913">
            <v>1560.4233518226536</v>
          </cell>
          <cell r="Y2913">
            <v>653.06420752808674</v>
          </cell>
          <cell r="Z2913">
            <v>821.89494200895012</v>
          </cell>
          <cell r="AA2913">
            <v>934.30465577228665</v>
          </cell>
          <cell r="AB2913">
            <v>989.65922224045687</v>
          </cell>
          <cell r="AC2913">
            <v>1045.9593511456353</v>
          </cell>
          <cell r="AD2913">
            <v>130.62414869985795</v>
          </cell>
          <cell r="AE2913">
            <v>247.1994706460959</v>
          </cell>
          <cell r="AF2913">
            <v>296.25216893514931</v>
          </cell>
          <cell r="AG2913">
            <v>328.24407789672517</v>
          </cell>
          <cell r="AH2913">
            <v>405.93647904331038</v>
          </cell>
        </row>
        <row r="2914">
          <cell r="B2914">
            <v>3164</v>
          </cell>
          <cell r="C2914" t="str">
            <v>NY</v>
          </cell>
          <cell r="D2914" t="str">
            <v>Municipal</v>
          </cell>
          <cell r="E2914">
            <v>1.1569365940766557E-2</v>
          </cell>
          <cell r="F2914">
            <v>0</v>
          </cell>
          <cell r="G2914">
            <v>0</v>
          </cell>
          <cell r="H2914">
            <v>1668.491581710475</v>
          </cell>
          <cell r="I2914">
            <v>11.608880937499999</v>
          </cell>
          <cell r="J2914">
            <v>0</v>
          </cell>
          <cell r="K2914">
            <v>0</v>
          </cell>
          <cell r="L2914">
            <v>0</v>
          </cell>
          <cell r="M2914">
            <v>0</v>
          </cell>
          <cell r="N2914">
            <v>7.4687081856718998E-3</v>
          </cell>
          <cell r="O2914">
            <v>10924.716173004297</v>
          </cell>
          <cell r="P2914">
            <v>30377.401046620791</v>
          </cell>
          <cell r="Q2914">
            <v>47704.411287266819</v>
          </cell>
          <cell r="R2914">
            <v>63072.666543911248</v>
          </cell>
          <cell r="S2914">
            <v>159177.8734409321</v>
          </cell>
          <cell r="T2914">
            <v>1095.0455445723917</v>
          </cell>
          <cell r="U2914">
            <v>1211.5255139734647</v>
          </cell>
          <cell r="V2914">
            <v>1321.8042212714968</v>
          </cell>
          <cell r="W2914">
            <v>1384.8879604951474</v>
          </cell>
          <cell r="X2914">
            <v>1560.4233518226536</v>
          </cell>
          <cell r="Y2914">
            <v>653.06420752808674</v>
          </cell>
          <cell r="Z2914">
            <v>821.89494200895012</v>
          </cell>
          <cell r="AA2914">
            <v>934.30465577228665</v>
          </cell>
          <cell r="AB2914">
            <v>989.65922224045687</v>
          </cell>
          <cell r="AC2914">
            <v>1045.9593511456353</v>
          </cell>
          <cell r="AD2914">
            <v>130.62414869985795</v>
          </cell>
          <cell r="AE2914">
            <v>247.1994706460959</v>
          </cell>
          <cell r="AF2914">
            <v>296.25216893514931</v>
          </cell>
          <cell r="AG2914">
            <v>328.24407789672517</v>
          </cell>
          <cell r="AH2914">
            <v>405.93647904331038</v>
          </cell>
        </row>
        <row r="2915">
          <cell r="B2915">
            <v>3525</v>
          </cell>
          <cell r="C2915" t="str">
            <v>NY</v>
          </cell>
          <cell r="D2915" t="str">
            <v>Municipal</v>
          </cell>
          <cell r="E2915">
            <v>1.1569365940766557E-2</v>
          </cell>
          <cell r="F2915">
            <v>0</v>
          </cell>
          <cell r="G2915">
            <v>0</v>
          </cell>
          <cell r="H2915">
            <v>1668.491581710475</v>
          </cell>
          <cell r="I2915">
            <v>11.608880937499999</v>
          </cell>
          <cell r="J2915">
            <v>0</v>
          </cell>
          <cell r="K2915">
            <v>0</v>
          </cell>
          <cell r="L2915">
            <v>0</v>
          </cell>
          <cell r="M2915">
            <v>0</v>
          </cell>
          <cell r="N2915">
            <v>7.4687081856718998E-3</v>
          </cell>
          <cell r="O2915">
            <v>10924.716173004297</v>
          </cell>
          <cell r="P2915">
            <v>30377.401046620791</v>
          </cell>
          <cell r="Q2915">
            <v>47704.411287266819</v>
          </cell>
          <cell r="R2915">
            <v>63072.666543911248</v>
          </cell>
          <cell r="S2915">
            <v>159177.8734409321</v>
          </cell>
          <cell r="T2915">
            <v>1095.0455445723917</v>
          </cell>
          <cell r="U2915">
            <v>1211.5255139734647</v>
          </cell>
          <cell r="V2915">
            <v>1321.8042212714968</v>
          </cell>
          <cell r="W2915">
            <v>1384.8879604951474</v>
          </cell>
          <cell r="X2915">
            <v>1560.4233518226536</v>
          </cell>
          <cell r="Y2915">
            <v>653.06420752808674</v>
          </cell>
          <cell r="Z2915">
            <v>821.89494200895012</v>
          </cell>
          <cell r="AA2915">
            <v>934.30465577228665</v>
          </cell>
          <cell r="AB2915">
            <v>989.65922224045687</v>
          </cell>
          <cell r="AC2915">
            <v>1045.9593511456353</v>
          </cell>
          <cell r="AD2915">
            <v>130.62414869985795</v>
          </cell>
          <cell r="AE2915">
            <v>247.1994706460959</v>
          </cell>
          <cell r="AF2915">
            <v>296.25216893514931</v>
          </cell>
          <cell r="AG2915">
            <v>328.24407789672517</v>
          </cell>
          <cell r="AH2915">
            <v>405.93647904331038</v>
          </cell>
        </row>
        <row r="2916">
          <cell r="B2916">
            <v>5875</v>
          </cell>
          <cell r="C2916" t="str">
            <v>NY</v>
          </cell>
          <cell r="D2916" t="str">
            <v>Municipal</v>
          </cell>
          <cell r="E2916">
            <v>1.1569365940766557E-2</v>
          </cell>
          <cell r="F2916">
            <v>0</v>
          </cell>
          <cell r="G2916">
            <v>0</v>
          </cell>
          <cell r="H2916">
            <v>1668.491581710475</v>
          </cell>
          <cell r="I2916">
            <v>11.608880937499999</v>
          </cell>
          <cell r="J2916">
            <v>0</v>
          </cell>
          <cell r="K2916">
            <v>0</v>
          </cell>
          <cell r="L2916">
            <v>0</v>
          </cell>
          <cell r="M2916">
            <v>0</v>
          </cell>
          <cell r="N2916">
            <v>7.4687081856718998E-3</v>
          </cell>
          <cell r="O2916">
            <v>10924.716173004297</v>
          </cell>
          <cell r="P2916">
            <v>30377.401046620791</v>
          </cell>
          <cell r="Q2916">
            <v>47704.411287266819</v>
          </cell>
          <cell r="R2916">
            <v>63072.666543911248</v>
          </cell>
          <cell r="S2916">
            <v>159177.8734409321</v>
          </cell>
          <cell r="T2916">
            <v>1095.0455445723917</v>
          </cell>
          <cell r="U2916">
            <v>1211.5255139734647</v>
          </cell>
          <cell r="V2916">
            <v>1321.8042212714968</v>
          </cell>
          <cell r="W2916">
            <v>1384.8879604951474</v>
          </cell>
          <cell r="X2916">
            <v>1560.4233518226536</v>
          </cell>
          <cell r="Y2916">
            <v>653.06420752808674</v>
          </cell>
          <cell r="Z2916">
            <v>821.89494200895012</v>
          </cell>
          <cell r="AA2916">
            <v>934.30465577228665</v>
          </cell>
          <cell r="AB2916">
            <v>989.65922224045687</v>
          </cell>
          <cell r="AC2916">
            <v>1045.9593511456353</v>
          </cell>
          <cell r="AD2916">
            <v>130.62414869985795</v>
          </cell>
          <cell r="AE2916">
            <v>247.1994706460959</v>
          </cell>
          <cell r="AF2916">
            <v>296.25216893514931</v>
          </cell>
          <cell r="AG2916">
            <v>328.24407789672517</v>
          </cell>
          <cell r="AH2916">
            <v>405.93647904331038</v>
          </cell>
        </row>
        <row r="2917">
          <cell r="B2917">
            <v>5930</v>
          </cell>
          <cell r="C2917" t="str">
            <v>NY</v>
          </cell>
          <cell r="D2917" t="str">
            <v>Municipal</v>
          </cell>
          <cell r="E2917">
            <v>1.1569365940766557E-2</v>
          </cell>
          <cell r="F2917">
            <v>1</v>
          </cell>
          <cell r="G2917">
            <v>15431.22149636386</v>
          </cell>
          <cell r="H2917">
            <v>15431.22149636386</v>
          </cell>
          <cell r="I2917">
            <v>11.608880937499999</v>
          </cell>
          <cell r="J2917">
            <v>14318.4</v>
          </cell>
          <cell r="K2917">
            <v>250387</v>
          </cell>
          <cell r="L2917">
            <v>16226</v>
          </cell>
          <cell r="M2917">
            <v>4.8157498491924501E-2</v>
          </cell>
          <cell r="N2917">
            <v>4.8157498491924501E-2</v>
          </cell>
          <cell r="O2917">
            <v>10924.716173004297</v>
          </cell>
          <cell r="P2917">
            <v>30377.401046620791</v>
          </cell>
          <cell r="Q2917">
            <v>47704.411287266819</v>
          </cell>
          <cell r="R2917">
            <v>63072.666543911248</v>
          </cell>
          <cell r="S2917">
            <v>159177.8734409321</v>
          </cell>
          <cell r="T2917">
            <v>1095.0455445723917</v>
          </cell>
          <cell r="U2917">
            <v>1211.5255139734647</v>
          </cell>
          <cell r="V2917">
            <v>1321.8042212714968</v>
          </cell>
          <cell r="W2917">
            <v>1384.8879604951474</v>
          </cell>
          <cell r="X2917">
            <v>1560.4233518226536</v>
          </cell>
          <cell r="Y2917">
            <v>653.06420752808674</v>
          </cell>
          <cell r="Z2917">
            <v>821.89494200895012</v>
          </cell>
          <cell r="AA2917">
            <v>934.30465577228665</v>
          </cell>
          <cell r="AB2917">
            <v>989.65922224045687</v>
          </cell>
          <cell r="AC2917">
            <v>1045.9593511456353</v>
          </cell>
          <cell r="AD2917">
            <v>130.62414869985795</v>
          </cell>
          <cell r="AE2917">
            <v>247.1994706460959</v>
          </cell>
          <cell r="AF2917">
            <v>296.25216893514931</v>
          </cell>
          <cell r="AG2917">
            <v>328.24407789672517</v>
          </cell>
          <cell r="AH2917">
            <v>405.93647904331038</v>
          </cell>
        </row>
        <row r="2918">
          <cell r="B2918">
            <v>6711</v>
          </cell>
          <cell r="C2918" t="str">
            <v>NY</v>
          </cell>
          <cell r="D2918" t="str">
            <v>Municipal</v>
          </cell>
          <cell r="E2918">
            <v>1.1569365940766557E-2</v>
          </cell>
          <cell r="F2918">
            <v>0</v>
          </cell>
          <cell r="G2918">
            <v>0</v>
          </cell>
          <cell r="H2918">
            <v>1668.491581710475</v>
          </cell>
          <cell r="I2918">
            <v>11.608880937499999</v>
          </cell>
          <cell r="J2918">
            <v>0</v>
          </cell>
          <cell r="K2918">
            <v>0</v>
          </cell>
          <cell r="L2918">
            <v>0</v>
          </cell>
          <cell r="M2918">
            <v>0</v>
          </cell>
          <cell r="N2918">
            <v>7.4687081856718998E-3</v>
          </cell>
          <cell r="O2918">
            <v>10924.716173004297</v>
          </cell>
          <cell r="P2918">
            <v>30377.401046620791</v>
          </cell>
          <cell r="Q2918">
            <v>47704.411287266819</v>
          </cell>
          <cell r="R2918">
            <v>63072.666543911248</v>
          </cell>
          <cell r="S2918">
            <v>159177.8734409321</v>
          </cell>
          <cell r="T2918">
            <v>1095.0455445723917</v>
          </cell>
          <cell r="U2918">
            <v>1211.5255139734647</v>
          </cell>
          <cell r="V2918">
            <v>1321.8042212714968</v>
          </cell>
          <cell r="W2918">
            <v>1384.8879604951474</v>
          </cell>
          <cell r="X2918">
            <v>1560.4233518226536</v>
          </cell>
          <cell r="Y2918">
            <v>653.06420752808674</v>
          </cell>
          <cell r="Z2918">
            <v>821.89494200895012</v>
          </cell>
          <cell r="AA2918">
            <v>934.30465577228665</v>
          </cell>
          <cell r="AB2918">
            <v>989.65922224045687</v>
          </cell>
          <cell r="AC2918">
            <v>1045.9593511456353</v>
          </cell>
          <cell r="AD2918">
            <v>130.62414869985795</v>
          </cell>
          <cell r="AE2918">
            <v>247.1994706460959</v>
          </cell>
          <cell r="AF2918">
            <v>296.25216893514931</v>
          </cell>
          <cell r="AG2918">
            <v>328.24407789672517</v>
          </cell>
          <cell r="AH2918">
            <v>405.93647904331038</v>
          </cell>
        </row>
        <row r="2919">
          <cell r="B2919">
            <v>6775</v>
          </cell>
          <cell r="C2919" t="str">
            <v>NY</v>
          </cell>
          <cell r="D2919" t="str">
            <v>Municipal</v>
          </cell>
          <cell r="E2919">
            <v>1.1569365940766557E-2</v>
          </cell>
          <cell r="F2919">
            <v>1</v>
          </cell>
          <cell r="G2919">
            <v>9514.6725155044624</v>
          </cell>
          <cell r="H2919">
            <v>9514.6725155044624</v>
          </cell>
          <cell r="I2919">
            <v>11.608880937499999</v>
          </cell>
          <cell r="J2919">
            <v>15800</v>
          </cell>
          <cell r="K2919">
            <v>125803</v>
          </cell>
          <cell r="L2919">
            <v>13222</v>
          </cell>
          <cell r="M2919">
            <v>0.11095195277483447</v>
          </cell>
          <cell r="N2919">
            <v>0.11095195277483447</v>
          </cell>
          <cell r="O2919">
            <v>10924.716173004297</v>
          </cell>
          <cell r="P2919">
            <v>30377.401046620791</v>
          </cell>
          <cell r="Q2919">
            <v>47704.411287266819</v>
          </cell>
          <cell r="R2919">
            <v>63072.666543911248</v>
          </cell>
          <cell r="S2919">
            <v>159177.8734409321</v>
          </cell>
          <cell r="T2919">
            <v>1095.0455445723917</v>
          </cell>
          <cell r="U2919">
            <v>1211.5255139734647</v>
          </cell>
          <cell r="V2919">
            <v>1321.8042212714968</v>
          </cell>
          <cell r="W2919">
            <v>1384.8879604951474</v>
          </cell>
          <cell r="X2919">
            <v>1560.4233518226536</v>
          </cell>
          <cell r="Y2919">
            <v>653.06420752808674</v>
          </cell>
          <cell r="Z2919">
            <v>821.89494200895012</v>
          </cell>
          <cell r="AA2919">
            <v>934.30465577228665</v>
          </cell>
          <cell r="AB2919">
            <v>989.65922224045687</v>
          </cell>
          <cell r="AC2919">
            <v>1045.9593511456353</v>
          </cell>
          <cell r="AD2919">
            <v>130.62414869985795</v>
          </cell>
          <cell r="AE2919">
            <v>247.1994706460959</v>
          </cell>
          <cell r="AF2919">
            <v>296.25216893514931</v>
          </cell>
          <cell r="AG2919">
            <v>328.24407789672517</v>
          </cell>
          <cell r="AH2919">
            <v>405.93647904331038</v>
          </cell>
        </row>
        <row r="2920">
          <cell r="B2920">
            <v>7600</v>
          </cell>
          <cell r="C2920" t="str">
            <v>NY</v>
          </cell>
          <cell r="D2920" t="str">
            <v>Municipal</v>
          </cell>
          <cell r="E2920">
            <v>1.1569365940766557E-2</v>
          </cell>
          <cell r="F2920">
            <v>0</v>
          </cell>
          <cell r="G2920">
            <v>0</v>
          </cell>
          <cell r="H2920">
            <v>1668.491581710475</v>
          </cell>
          <cell r="I2920">
            <v>11.608880937499999</v>
          </cell>
          <cell r="J2920">
            <v>0</v>
          </cell>
          <cell r="K2920">
            <v>0</v>
          </cell>
          <cell r="L2920">
            <v>0</v>
          </cell>
          <cell r="M2920">
            <v>0</v>
          </cell>
          <cell r="N2920">
            <v>7.4687081856718998E-3</v>
          </cell>
          <cell r="O2920">
            <v>10924.716173004297</v>
          </cell>
          <cell r="P2920">
            <v>30377.401046620791</v>
          </cell>
          <cell r="Q2920">
            <v>47704.411287266819</v>
          </cell>
          <cell r="R2920">
            <v>63072.666543911248</v>
          </cell>
          <cell r="S2920">
            <v>159177.8734409321</v>
          </cell>
          <cell r="T2920">
            <v>1095.0455445723917</v>
          </cell>
          <cell r="U2920">
            <v>1211.5255139734647</v>
          </cell>
          <cell r="V2920">
            <v>1321.8042212714968</v>
          </cell>
          <cell r="W2920">
            <v>1384.8879604951474</v>
          </cell>
          <cell r="X2920">
            <v>1560.4233518226536</v>
          </cell>
          <cell r="Y2920">
            <v>653.06420752808674</v>
          </cell>
          <cell r="Z2920">
            <v>821.89494200895012</v>
          </cell>
          <cell r="AA2920">
            <v>934.30465577228665</v>
          </cell>
          <cell r="AB2920">
            <v>989.65922224045687</v>
          </cell>
          <cell r="AC2920">
            <v>1045.9593511456353</v>
          </cell>
          <cell r="AD2920">
            <v>130.62414869985795</v>
          </cell>
          <cell r="AE2920">
            <v>247.1994706460959</v>
          </cell>
          <cell r="AF2920">
            <v>296.25216893514931</v>
          </cell>
          <cell r="AG2920">
            <v>328.24407789672517</v>
          </cell>
          <cell r="AH2920">
            <v>405.93647904331038</v>
          </cell>
        </row>
        <row r="2921">
          <cell r="B2921">
            <v>7624</v>
          </cell>
          <cell r="C2921" t="str">
            <v>NY</v>
          </cell>
          <cell r="D2921" t="str">
            <v>Municipal</v>
          </cell>
          <cell r="E2921">
            <v>1.1569365940766557E-2</v>
          </cell>
          <cell r="F2921">
            <v>0</v>
          </cell>
          <cell r="G2921">
            <v>0</v>
          </cell>
          <cell r="H2921">
            <v>1668.491581710475</v>
          </cell>
          <cell r="I2921">
            <v>11.608880937499999</v>
          </cell>
          <cell r="J2921">
            <v>0</v>
          </cell>
          <cell r="K2921">
            <v>0</v>
          </cell>
          <cell r="L2921">
            <v>0</v>
          </cell>
          <cell r="M2921">
            <v>0</v>
          </cell>
          <cell r="N2921">
            <v>7.4687081856718998E-3</v>
          </cell>
          <cell r="O2921">
            <v>10924.716173004297</v>
          </cell>
          <cell r="P2921">
            <v>30377.401046620791</v>
          </cell>
          <cell r="Q2921">
            <v>47704.411287266819</v>
          </cell>
          <cell r="R2921">
            <v>63072.666543911248</v>
          </cell>
          <cell r="S2921">
            <v>159177.8734409321</v>
          </cell>
          <cell r="T2921">
            <v>1095.0455445723917</v>
          </cell>
          <cell r="U2921">
            <v>1211.5255139734647</v>
          </cell>
          <cell r="V2921">
            <v>1321.8042212714968</v>
          </cell>
          <cell r="W2921">
            <v>1384.8879604951474</v>
          </cell>
          <cell r="X2921">
            <v>1560.4233518226536</v>
          </cell>
          <cell r="Y2921">
            <v>653.06420752808674</v>
          </cell>
          <cell r="Z2921">
            <v>821.89494200895012</v>
          </cell>
          <cell r="AA2921">
            <v>934.30465577228665</v>
          </cell>
          <cell r="AB2921">
            <v>989.65922224045687</v>
          </cell>
          <cell r="AC2921">
            <v>1045.9593511456353</v>
          </cell>
          <cell r="AD2921">
            <v>130.62414869985795</v>
          </cell>
          <cell r="AE2921">
            <v>247.1994706460959</v>
          </cell>
          <cell r="AF2921">
            <v>296.25216893514931</v>
          </cell>
          <cell r="AG2921">
            <v>328.24407789672517</v>
          </cell>
          <cell r="AH2921">
            <v>405.93647904331038</v>
          </cell>
        </row>
        <row r="2922">
          <cell r="B2922">
            <v>7630</v>
          </cell>
          <cell r="C2922" t="str">
            <v>NY</v>
          </cell>
          <cell r="D2922" t="str">
            <v>Municipal</v>
          </cell>
          <cell r="E2922">
            <v>1.1569365940766557E-2</v>
          </cell>
          <cell r="F2922">
            <v>0</v>
          </cell>
          <cell r="G2922">
            <v>0</v>
          </cell>
          <cell r="H2922">
            <v>1668.491581710475</v>
          </cell>
          <cell r="I2922">
            <v>11.608880937499999</v>
          </cell>
          <cell r="J2922">
            <v>0</v>
          </cell>
          <cell r="K2922">
            <v>0</v>
          </cell>
          <cell r="L2922">
            <v>0</v>
          </cell>
          <cell r="M2922">
            <v>0</v>
          </cell>
          <cell r="N2922">
            <v>7.4687081856718998E-3</v>
          </cell>
          <cell r="O2922">
            <v>10924.716173004297</v>
          </cell>
          <cell r="P2922">
            <v>30377.401046620791</v>
          </cell>
          <cell r="Q2922">
            <v>47704.411287266819</v>
          </cell>
          <cell r="R2922">
            <v>63072.666543911248</v>
          </cell>
          <cell r="S2922">
            <v>159177.8734409321</v>
          </cell>
          <cell r="T2922">
            <v>1095.0455445723917</v>
          </cell>
          <cell r="U2922">
            <v>1211.5255139734647</v>
          </cell>
          <cell r="V2922">
            <v>1321.8042212714968</v>
          </cell>
          <cell r="W2922">
            <v>1384.8879604951474</v>
          </cell>
          <cell r="X2922">
            <v>1560.4233518226536</v>
          </cell>
          <cell r="Y2922">
            <v>653.06420752808674</v>
          </cell>
          <cell r="Z2922">
            <v>821.89494200895012</v>
          </cell>
          <cell r="AA2922">
            <v>934.30465577228665</v>
          </cell>
          <cell r="AB2922">
            <v>989.65922224045687</v>
          </cell>
          <cell r="AC2922">
            <v>1045.9593511456353</v>
          </cell>
          <cell r="AD2922">
            <v>130.62414869985795</v>
          </cell>
          <cell r="AE2922">
            <v>247.1994706460959</v>
          </cell>
          <cell r="AF2922">
            <v>296.25216893514931</v>
          </cell>
          <cell r="AG2922">
            <v>328.24407789672517</v>
          </cell>
          <cell r="AH2922">
            <v>405.93647904331038</v>
          </cell>
        </row>
        <row r="2923">
          <cell r="B2923">
            <v>7713</v>
          </cell>
          <cell r="C2923" t="str">
            <v>NY</v>
          </cell>
          <cell r="D2923" t="str">
            <v>Municipal</v>
          </cell>
          <cell r="E2923">
            <v>1.1569365940766557E-2</v>
          </cell>
          <cell r="F2923">
            <v>0</v>
          </cell>
          <cell r="G2923">
            <v>0</v>
          </cell>
          <cell r="H2923">
            <v>1668.491581710475</v>
          </cell>
          <cell r="I2923">
            <v>11.608880937499999</v>
          </cell>
          <cell r="J2923">
            <v>0</v>
          </cell>
          <cell r="K2923">
            <v>0</v>
          </cell>
          <cell r="L2923">
            <v>0</v>
          </cell>
          <cell r="M2923">
            <v>0</v>
          </cell>
          <cell r="N2923">
            <v>7.4687081856718998E-3</v>
          </cell>
          <cell r="O2923">
            <v>10924.716173004297</v>
          </cell>
          <cell r="P2923">
            <v>30377.401046620791</v>
          </cell>
          <cell r="Q2923">
            <v>47704.411287266819</v>
          </cell>
          <cell r="R2923">
            <v>63072.666543911248</v>
          </cell>
          <cell r="S2923">
            <v>159177.8734409321</v>
          </cell>
          <cell r="T2923">
            <v>1095.0455445723917</v>
          </cell>
          <cell r="U2923">
            <v>1211.5255139734647</v>
          </cell>
          <cell r="V2923">
            <v>1321.8042212714968</v>
          </cell>
          <cell r="W2923">
            <v>1384.8879604951474</v>
          </cell>
          <cell r="X2923">
            <v>1560.4233518226536</v>
          </cell>
          <cell r="Y2923">
            <v>653.06420752808674</v>
          </cell>
          <cell r="Z2923">
            <v>821.89494200895012</v>
          </cell>
          <cell r="AA2923">
            <v>934.30465577228665</v>
          </cell>
          <cell r="AB2923">
            <v>989.65922224045687</v>
          </cell>
          <cell r="AC2923">
            <v>1045.9593511456353</v>
          </cell>
          <cell r="AD2923">
            <v>130.62414869985795</v>
          </cell>
          <cell r="AE2923">
            <v>247.1994706460959</v>
          </cell>
          <cell r="AF2923">
            <v>296.25216893514931</v>
          </cell>
          <cell r="AG2923">
            <v>328.24407789672517</v>
          </cell>
          <cell r="AH2923">
            <v>405.93647904331038</v>
          </cell>
        </row>
        <row r="2924">
          <cell r="B2924">
            <v>7995</v>
          </cell>
          <cell r="C2924" t="str">
            <v>NY</v>
          </cell>
          <cell r="D2924" t="str">
            <v>Municipal</v>
          </cell>
          <cell r="E2924">
            <v>1.1569365940766557E-2</v>
          </cell>
          <cell r="F2924">
            <v>0</v>
          </cell>
          <cell r="G2924">
            <v>0</v>
          </cell>
          <cell r="H2924">
            <v>1668.491581710475</v>
          </cell>
          <cell r="I2924">
            <v>11.608880937499999</v>
          </cell>
          <cell r="J2924">
            <v>0</v>
          </cell>
          <cell r="K2924">
            <v>0</v>
          </cell>
          <cell r="L2924">
            <v>0</v>
          </cell>
          <cell r="M2924">
            <v>0</v>
          </cell>
          <cell r="N2924">
            <v>7.4687081856718998E-3</v>
          </cell>
          <cell r="O2924">
            <v>10924.716173004297</v>
          </cell>
          <cell r="P2924">
            <v>30377.401046620791</v>
          </cell>
          <cell r="Q2924">
            <v>47704.411287266819</v>
          </cell>
          <cell r="R2924">
            <v>63072.666543911248</v>
          </cell>
          <cell r="S2924">
            <v>159177.8734409321</v>
          </cell>
          <cell r="T2924">
            <v>1095.0455445723917</v>
          </cell>
          <cell r="U2924">
            <v>1211.5255139734647</v>
          </cell>
          <cell r="V2924">
            <v>1321.8042212714968</v>
          </cell>
          <cell r="W2924">
            <v>1384.8879604951474</v>
          </cell>
          <cell r="X2924">
            <v>1560.4233518226536</v>
          </cell>
          <cell r="Y2924">
            <v>653.06420752808674</v>
          </cell>
          <cell r="Z2924">
            <v>821.89494200895012</v>
          </cell>
          <cell r="AA2924">
            <v>934.30465577228665</v>
          </cell>
          <cell r="AB2924">
            <v>989.65922224045687</v>
          </cell>
          <cell r="AC2924">
            <v>1045.9593511456353</v>
          </cell>
          <cell r="AD2924">
            <v>130.62414869985795</v>
          </cell>
          <cell r="AE2924">
            <v>247.1994706460959</v>
          </cell>
          <cell r="AF2924">
            <v>296.25216893514931</v>
          </cell>
          <cell r="AG2924">
            <v>328.24407789672517</v>
          </cell>
          <cell r="AH2924">
            <v>405.93647904331038</v>
          </cell>
        </row>
        <row r="2925">
          <cell r="B2925">
            <v>8733</v>
          </cell>
          <cell r="C2925" t="str">
            <v>NY</v>
          </cell>
          <cell r="D2925" t="str">
            <v>Municipal</v>
          </cell>
          <cell r="E2925">
            <v>1.1569365940766557E-2</v>
          </cell>
          <cell r="F2925">
            <v>0</v>
          </cell>
          <cell r="G2925">
            <v>0</v>
          </cell>
          <cell r="H2925">
            <v>1668.491581710475</v>
          </cell>
          <cell r="I2925">
            <v>11.608880937499999</v>
          </cell>
          <cell r="J2925">
            <v>0</v>
          </cell>
          <cell r="K2925">
            <v>0</v>
          </cell>
          <cell r="L2925">
            <v>0</v>
          </cell>
          <cell r="M2925">
            <v>0</v>
          </cell>
          <cell r="N2925">
            <v>7.4687081856718998E-3</v>
          </cell>
          <cell r="O2925">
            <v>10924.716173004297</v>
          </cell>
          <cell r="P2925">
            <v>30377.401046620791</v>
          </cell>
          <cell r="Q2925">
            <v>47704.411287266819</v>
          </cell>
          <cell r="R2925">
            <v>63072.666543911248</v>
          </cell>
          <cell r="S2925">
            <v>159177.8734409321</v>
          </cell>
          <cell r="T2925">
            <v>1095.0455445723917</v>
          </cell>
          <cell r="U2925">
            <v>1211.5255139734647</v>
          </cell>
          <cell r="V2925">
            <v>1321.8042212714968</v>
          </cell>
          <cell r="W2925">
            <v>1384.8879604951474</v>
          </cell>
          <cell r="X2925">
            <v>1560.4233518226536</v>
          </cell>
          <cell r="Y2925">
            <v>653.06420752808674</v>
          </cell>
          <cell r="Z2925">
            <v>821.89494200895012</v>
          </cell>
          <cell r="AA2925">
            <v>934.30465577228665</v>
          </cell>
          <cell r="AB2925">
            <v>989.65922224045687</v>
          </cell>
          <cell r="AC2925">
            <v>1045.9593511456353</v>
          </cell>
          <cell r="AD2925">
            <v>130.62414869985795</v>
          </cell>
          <cell r="AE2925">
            <v>247.1994706460959</v>
          </cell>
          <cell r="AF2925">
            <v>296.25216893514931</v>
          </cell>
          <cell r="AG2925">
            <v>328.24407789672517</v>
          </cell>
          <cell r="AH2925">
            <v>405.93647904331038</v>
          </cell>
        </row>
        <row r="2926">
          <cell r="B2926">
            <v>9200</v>
          </cell>
          <cell r="C2926" t="str">
            <v>NY</v>
          </cell>
          <cell r="D2926" t="str">
            <v>Municipal</v>
          </cell>
          <cell r="E2926">
            <v>1.1569365940766557E-2</v>
          </cell>
          <cell r="F2926">
            <v>0</v>
          </cell>
          <cell r="G2926">
            <v>0</v>
          </cell>
          <cell r="H2926">
            <v>1668.491581710475</v>
          </cell>
          <cell r="I2926">
            <v>11.608880937499999</v>
          </cell>
          <cell r="J2926">
            <v>0</v>
          </cell>
          <cell r="K2926">
            <v>0</v>
          </cell>
          <cell r="L2926">
            <v>0</v>
          </cell>
          <cell r="M2926">
            <v>0</v>
          </cell>
          <cell r="N2926">
            <v>7.4687081856718998E-3</v>
          </cell>
          <cell r="O2926">
            <v>10924.716173004297</v>
          </cell>
          <cell r="P2926">
            <v>30377.401046620791</v>
          </cell>
          <cell r="Q2926">
            <v>47704.411287266819</v>
          </cell>
          <cell r="R2926">
            <v>63072.666543911248</v>
          </cell>
          <cell r="S2926">
            <v>159177.8734409321</v>
          </cell>
          <cell r="T2926">
            <v>1095.0455445723917</v>
          </cell>
          <cell r="U2926">
            <v>1211.5255139734647</v>
          </cell>
          <cell r="V2926">
            <v>1321.8042212714968</v>
          </cell>
          <cell r="W2926">
            <v>1384.8879604951474</v>
          </cell>
          <cell r="X2926">
            <v>1560.4233518226536</v>
          </cell>
          <cell r="Y2926">
            <v>653.06420752808674</v>
          </cell>
          <cell r="Z2926">
            <v>821.89494200895012</v>
          </cell>
          <cell r="AA2926">
            <v>934.30465577228665</v>
          </cell>
          <cell r="AB2926">
            <v>989.65922224045687</v>
          </cell>
          <cell r="AC2926">
            <v>1045.9593511456353</v>
          </cell>
          <cell r="AD2926">
            <v>130.62414869985795</v>
          </cell>
          <cell r="AE2926">
            <v>247.1994706460959</v>
          </cell>
          <cell r="AF2926">
            <v>296.25216893514931</v>
          </cell>
          <cell r="AG2926">
            <v>328.24407789672517</v>
          </cell>
          <cell r="AH2926">
            <v>405.93647904331038</v>
          </cell>
        </row>
        <row r="2927">
          <cell r="B2927">
            <v>11083</v>
          </cell>
          <cell r="C2927" t="str">
            <v>NY</v>
          </cell>
          <cell r="D2927" t="str">
            <v>Municipal</v>
          </cell>
          <cell r="E2927">
            <v>1.1569365940766557E-2</v>
          </cell>
          <cell r="F2927">
            <v>0</v>
          </cell>
          <cell r="G2927">
            <v>0</v>
          </cell>
          <cell r="H2927">
            <v>1668.491581710475</v>
          </cell>
          <cell r="I2927">
            <v>11.608880937499999</v>
          </cell>
          <cell r="J2927">
            <v>0</v>
          </cell>
          <cell r="K2927">
            <v>0</v>
          </cell>
          <cell r="L2927">
            <v>0</v>
          </cell>
          <cell r="M2927">
            <v>0</v>
          </cell>
          <cell r="N2927">
            <v>7.4687081856718998E-3</v>
          </cell>
          <cell r="O2927">
            <v>10924.716173004297</v>
          </cell>
          <cell r="P2927">
            <v>30377.401046620791</v>
          </cell>
          <cell r="Q2927">
            <v>47704.411287266819</v>
          </cell>
          <cell r="R2927">
            <v>63072.666543911248</v>
          </cell>
          <cell r="S2927">
            <v>159177.8734409321</v>
          </cell>
          <cell r="T2927">
            <v>1095.0455445723917</v>
          </cell>
          <cell r="U2927">
            <v>1211.5255139734647</v>
          </cell>
          <cell r="V2927">
            <v>1321.8042212714968</v>
          </cell>
          <cell r="W2927">
            <v>1384.8879604951474</v>
          </cell>
          <cell r="X2927">
            <v>1560.4233518226536</v>
          </cell>
          <cell r="Y2927">
            <v>653.06420752808674</v>
          </cell>
          <cell r="Z2927">
            <v>821.89494200895012</v>
          </cell>
          <cell r="AA2927">
            <v>934.30465577228665</v>
          </cell>
          <cell r="AB2927">
            <v>989.65922224045687</v>
          </cell>
          <cell r="AC2927">
            <v>1045.9593511456353</v>
          </cell>
          <cell r="AD2927">
            <v>130.62414869985795</v>
          </cell>
          <cell r="AE2927">
            <v>247.1994706460959</v>
          </cell>
          <cell r="AF2927">
            <v>296.25216893514931</v>
          </cell>
          <cell r="AG2927">
            <v>328.24407789672517</v>
          </cell>
          <cell r="AH2927">
            <v>405.93647904331038</v>
          </cell>
        </row>
        <row r="2928">
          <cell r="B2928">
            <v>11618</v>
          </cell>
          <cell r="C2928" t="str">
            <v>NY</v>
          </cell>
          <cell r="D2928" t="str">
            <v>Municipal</v>
          </cell>
          <cell r="E2928">
            <v>1.1569365940766557E-2</v>
          </cell>
          <cell r="F2928">
            <v>0</v>
          </cell>
          <cell r="G2928">
            <v>0</v>
          </cell>
          <cell r="H2928">
            <v>1668.491581710475</v>
          </cell>
          <cell r="I2928">
            <v>11.608880937499999</v>
          </cell>
          <cell r="J2928">
            <v>0</v>
          </cell>
          <cell r="K2928">
            <v>0</v>
          </cell>
          <cell r="L2928">
            <v>0</v>
          </cell>
          <cell r="M2928">
            <v>0</v>
          </cell>
          <cell r="N2928">
            <v>7.4687081856718998E-3</v>
          </cell>
          <cell r="O2928">
            <v>10924.716173004297</v>
          </cell>
          <cell r="P2928">
            <v>30377.401046620791</v>
          </cell>
          <cell r="Q2928">
            <v>47704.411287266819</v>
          </cell>
          <cell r="R2928">
            <v>63072.666543911248</v>
          </cell>
          <cell r="S2928">
            <v>159177.8734409321</v>
          </cell>
          <cell r="T2928">
            <v>1095.0455445723917</v>
          </cell>
          <cell r="U2928">
            <v>1211.5255139734647</v>
          </cell>
          <cell r="V2928">
            <v>1321.8042212714968</v>
          </cell>
          <cell r="W2928">
            <v>1384.8879604951474</v>
          </cell>
          <cell r="X2928">
            <v>1560.4233518226536</v>
          </cell>
          <cell r="Y2928">
            <v>653.06420752808674</v>
          </cell>
          <cell r="Z2928">
            <v>821.89494200895012</v>
          </cell>
          <cell r="AA2928">
            <v>934.30465577228665</v>
          </cell>
          <cell r="AB2928">
            <v>989.65922224045687</v>
          </cell>
          <cell r="AC2928">
            <v>1045.9593511456353</v>
          </cell>
          <cell r="AD2928">
            <v>130.62414869985795</v>
          </cell>
          <cell r="AE2928">
            <v>247.1994706460959</v>
          </cell>
          <cell r="AF2928">
            <v>296.25216893514931</v>
          </cell>
          <cell r="AG2928">
            <v>328.24407789672517</v>
          </cell>
          <cell r="AH2928">
            <v>405.93647904331038</v>
          </cell>
        </row>
        <row r="2929">
          <cell r="B2929">
            <v>11892</v>
          </cell>
          <cell r="C2929" t="str">
            <v>NY</v>
          </cell>
          <cell r="D2929" t="str">
            <v>Municipal</v>
          </cell>
          <cell r="E2929">
            <v>1.1569365940766557E-2</v>
          </cell>
          <cell r="F2929">
            <v>0</v>
          </cell>
          <cell r="G2929">
            <v>0</v>
          </cell>
          <cell r="H2929">
            <v>1668.491581710475</v>
          </cell>
          <cell r="I2929">
            <v>11.608880937499999</v>
          </cell>
          <cell r="J2929">
            <v>0</v>
          </cell>
          <cell r="K2929">
            <v>0</v>
          </cell>
          <cell r="L2929">
            <v>0</v>
          </cell>
          <cell r="M2929">
            <v>0</v>
          </cell>
          <cell r="N2929">
            <v>7.4687081856718998E-3</v>
          </cell>
          <cell r="O2929">
            <v>10924.716173004297</v>
          </cell>
          <cell r="P2929">
            <v>30377.401046620791</v>
          </cell>
          <cell r="Q2929">
            <v>47704.411287266819</v>
          </cell>
          <cell r="R2929">
            <v>63072.666543911248</v>
          </cell>
          <cell r="S2929">
            <v>159177.8734409321</v>
          </cell>
          <cell r="T2929">
            <v>1095.0455445723917</v>
          </cell>
          <cell r="U2929">
            <v>1211.5255139734647</v>
          </cell>
          <cell r="V2929">
            <v>1321.8042212714968</v>
          </cell>
          <cell r="W2929">
            <v>1384.8879604951474</v>
          </cell>
          <cell r="X2929">
            <v>1560.4233518226536</v>
          </cell>
          <cell r="Y2929">
            <v>653.06420752808674</v>
          </cell>
          <cell r="Z2929">
            <v>821.89494200895012</v>
          </cell>
          <cell r="AA2929">
            <v>934.30465577228665</v>
          </cell>
          <cell r="AB2929">
            <v>989.65922224045687</v>
          </cell>
          <cell r="AC2929">
            <v>1045.9593511456353</v>
          </cell>
          <cell r="AD2929">
            <v>130.62414869985795</v>
          </cell>
          <cell r="AE2929">
            <v>247.1994706460959</v>
          </cell>
          <cell r="AF2929">
            <v>296.25216893514931</v>
          </cell>
          <cell r="AG2929">
            <v>328.24407789672517</v>
          </cell>
          <cell r="AH2929">
            <v>405.93647904331038</v>
          </cell>
        </row>
        <row r="2930">
          <cell r="B2930">
            <v>14700</v>
          </cell>
          <cell r="C2930" t="str">
            <v>NY</v>
          </cell>
          <cell r="D2930" t="str">
            <v>Municipal</v>
          </cell>
          <cell r="E2930">
            <v>1.1569365940766557E-2</v>
          </cell>
          <cell r="F2930">
            <v>0</v>
          </cell>
          <cell r="G2930">
            <v>0</v>
          </cell>
          <cell r="H2930">
            <v>1668.491581710475</v>
          </cell>
          <cell r="I2930">
            <v>11.608880937499999</v>
          </cell>
          <cell r="J2930">
            <v>0</v>
          </cell>
          <cell r="K2930">
            <v>0</v>
          </cell>
          <cell r="L2930">
            <v>0</v>
          </cell>
          <cell r="M2930">
            <v>0</v>
          </cell>
          <cell r="N2930">
            <v>7.4687081856718998E-3</v>
          </cell>
          <cell r="O2930">
            <v>10924.716173004297</v>
          </cell>
          <cell r="P2930">
            <v>30377.401046620791</v>
          </cell>
          <cell r="Q2930">
            <v>47704.411287266819</v>
          </cell>
          <cell r="R2930">
            <v>63072.666543911248</v>
          </cell>
          <cell r="S2930">
            <v>159177.8734409321</v>
          </cell>
          <cell r="T2930">
            <v>1095.0455445723917</v>
          </cell>
          <cell r="U2930">
            <v>1211.5255139734647</v>
          </cell>
          <cell r="V2930">
            <v>1321.8042212714968</v>
          </cell>
          <cell r="W2930">
            <v>1384.8879604951474</v>
          </cell>
          <cell r="X2930">
            <v>1560.4233518226536</v>
          </cell>
          <cell r="Y2930">
            <v>653.06420752808674</v>
          </cell>
          <cell r="Z2930">
            <v>821.89494200895012</v>
          </cell>
          <cell r="AA2930">
            <v>934.30465577228665</v>
          </cell>
          <cell r="AB2930">
            <v>989.65922224045687</v>
          </cell>
          <cell r="AC2930">
            <v>1045.9593511456353</v>
          </cell>
          <cell r="AD2930">
            <v>130.62414869985795</v>
          </cell>
          <cell r="AE2930">
            <v>247.1994706460959</v>
          </cell>
          <cell r="AF2930">
            <v>296.25216893514931</v>
          </cell>
          <cell r="AG2930">
            <v>328.24407789672517</v>
          </cell>
          <cell r="AH2930">
            <v>405.93647904331038</v>
          </cell>
        </row>
        <row r="2931">
          <cell r="B2931">
            <v>14945</v>
          </cell>
          <cell r="C2931" t="str">
            <v>NY</v>
          </cell>
          <cell r="D2931" t="str">
            <v>Municipal</v>
          </cell>
          <cell r="E2931">
            <v>1.1569365940766557E-2</v>
          </cell>
          <cell r="F2931">
            <v>0</v>
          </cell>
          <cell r="G2931">
            <v>0</v>
          </cell>
          <cell r="H2931">
            <v>1668.491581710475</v>
          </cell>
          <cell r="I2931">
            <v>11.608880937499999</v>
          </cell>
          <cell r="J2931">
            <v>0</v>
          </cell>
          <cell r="K2931">
            <v>0</v>
          </cell>
          <cell r="L2931">
            <v>0</v>
          </cell>
          <cell r="M2931">
            <v>0</v>
          </cell>
          <cell r="N2931">
            <v>7.4687081856718998E-3</v>
          </cell>
          <cell r="O2931">
            <v>10924.716173004297</v>
          </cell>
          <cell r="P2931">
            <v>30377.401046620791</v>
          </cell>
          <cell r="Q2931">
            <v>47704.411287266819</v>
          </cell>
          <cell r="R2931">
            <v>63072.666543911248</v>
          </cell>
          <cell r="S2931">
            <v>159177.8734409321</v>
          </cell>
          <cell r="T2931">
            <v>1095.0455445723917</v>
          </cell>
          <cell r="U2931">
            <v>1211.5255139734647</v>
          </cell>
          <cell r="V2931">
            <v>1321.8042212714968</v>
          </cell>
          <cell r="W2931">
            <v>1384.8879604951474</v>
          </cell>
          <cell r="X2931">
            <v>1560.4233518226536</v>
          </cell>
          <cell r="Y2931">
            <v>653.06420752808674</v>
          </cell>
          <cell r="Z2931">
            <v>821.89494200895012</v>
          </cell>
          <cell r="AA2931">
            <v>934.30465577228665</v>
          </cell>
          <cell r="AB2931">
            <v>989.65922224045687</v>
          </cell>
          <cell r="AC2931">
            <v>1045.9593511456353</v>
          </cell>
          <cell r="AD2931">
            <v>130.62414869985795</v>
          </cell>
          <cell r="AE2931">
            <v>247.1994706460959</v>
          </cell>
          <cell r="AF2931">
            <v>296.25216893514931</v>
          </cell>
          <cell r="AG2931">
            <v>328.24407789672517</v>
          </cell>
          <cell r="AH2931">
            <v>405.93647904331038</v>
          </cell>
        </row>
        <row r="2932">
          <cell r="B2932">
            <v>15991</v>
          </cell>
          <cell r="C2932" t="str">
            <v>NY</v>
          </cell>
          <cell r="D2932" t="str">
            <v>Municipal</v>
          </cell>
          <cell r="E2932">
            <v>1.1569365940766557E-2</v>
          </cell>
          <cell r="F2932">
            <v>0</v>
          </cell>
          <cell r="G2932">
            <v>0</v>
          </cell>
          <cell r="H2932">
            <v>1668.491581710475</v>
          </cell>
          <cell r="I2932">
            <v>11.608880937499999</v>
          </cell>
          <cell r="J2932">
            <v>0</v>
          </cell>
          <cell r="K2932">
            <v>0</v>
          </cell>
          <cell r="L2932">
            <v>0</v>
          </cell>
          <cell r="M2932">
            <v>0</v>
          </cell>
          <cell r="N2932">
            <v>7.4687081856718998E-3</v>
          </cell>
          <cell r="O2932">
            <v>10924.716173004297</v>
          </cell>
          <cell r="P2932">
            <v>30377.401046620791</v>
          </cell>
          <cell r="Q2932">
            <v>47704.411287266819</v>
          </cell>
          <cell r="R2932">
            <v>63072.666543911248</v>
          </cell>
          <cell r="S2932">
            <v>159177.8734409321</v>
          </cell>
          <cell r="T2932">
            <v>1095.0455445723917</v>
          </cell>
          <cell r="U2932">
            <v>1211.5255139734647</v>
          </cell>
          <cell r="V2932">
            <v>1321.8042212714968</v>
          </cell>
          <cell r="W2932">
            <v>1384.8879604951474</v>
          </cell>
          <cell r="X2932">
            <v>1560.4233518226536</v>
          </cell>
          <cell r="Y2932">
            <v>653.06420752808674</v>
          </cell>
          <cell r="Z2932">
            <v>821.89494200895012</v>
          </cell>
          <cell r="AA2932">
            <v>934.30465577228665</v>
          </cell>
          <cell r="AB2932">
            <v>989.65922224045687</v>
          </cell>
          <cell r="AC2932">
            <v>1045.9593511456353</v>
          </cell>
          <cell r="AD2932">
            <v>130.62414869985795</v>
          </cell>
          <cell r="AE2932">
            <v>247.1994706460959</v>
          </cell>
          <cell r="AF2932">
            <v>296.25216893514931</v>
          </cell>
          <cell r="AG2932">
            <v>328.24407789672517</v>
          </cell>
          <cell r="AH2932">
            <v>405.93647904331038</v>
          </cell>
        </row>
        <row r="2933">
          <cell r="B2933">
            <v>16217</v>
          </cell>
          <cell r="C2933" t="str">
            <v>NY</v>
          </cell>
          <cell r="D2933" t="str">
            <v>Municipal</v>
          </cell>
          <cell r="E2933">
            <v>1.1569365940766557E-2</v>
          </cell>
          <cell r="F2933">
            <v>0</v>
          </cell>
          <cell r="G2933">
            <v>0</v>
          </cell>
          <cell r="H2933">
            <v>1668.491581710475</v>
          </cell>
          <cell r="I2933">
            <v>11.608880937499999</v>
          </cell>
          <cell r="J2933">
            <v>0</v>
          </cell>
          <cell r="K2933">
            <v>0</v>
          </cell>
          <cell r="L2933">
            <v>0</v>
          </cell>
          <cell r="M2933">
            <v>0</v>
          </cell>
          <cell r="N2933">
            <v>7.4687081856718998E-3</v>
          </cell>
          <cell r="O2933">
            <v>10924.716173004297</v>
          </cell>
          <cell r="P2933">
            <v>30377.401046620791</v>
          </cell>
          <cell r="Q2933">
            <v>47704.411287266819</v>
          </cell>
          <cell r="R2933">
            <v>63072.666543911248</v>
          </cell>
          <cell r="S2933">
            <v>159177.8734409321</v>
          </cell>
          <cell r="T2933">
            <v>1095.0455445723917</v>
          </cell>
          <cell r="U2933">
            <v>1211.5255139734647</v>
          </cell>
          <cell r="V2933">
            <v>1321.8042212714968</v>
          </cell>
          <cell r="W2933">
            <v>1384.8879604951474</v>
          </cell>
          <cell r="X2933">
            <v>1560.4233518226536</v>
          </cell>
          <cell r="Y2933">
            <v>653.06420752808674</v>
          </cell>
          <cell r="Z2933">
            <v>821.89494200895012</v>
          </cell>
          <cell r="AA2933">
            <v>934.30465577228665</v>
          </cell>
          <cell r="AB2933">
            <v>989.65922224045687</v>
          </cell>
          <cell r="AC2933">
            <v>1045.9593511456353</v>
          </cell>
          <cell r="AD2933">
            <v>130.62414869985795</v>
          </cell>
          <cell r="AE2933">
            <v>247.1994706460959</v>
          </cell>
          <cell r="AF2933">
            <v>296.25216893514931</v>
          </cell>
          <cell r="AG2933">
            <v>328.24407789672517</v>
          </cell>
          <cell r="AH2933">
            <v>405.93647904331038</v>
          </cell>
        </row>
        <row r="2934">
          <cell r="B2934">
            <v>16325</v>
          </cell>
          <cell r="C2934" t="str">
            <v>NY</v>
          </cell>
          <cell r="D2934" t="str">
            <v>Municipal</v>
          </cell>
          <cell r="E2934">
            <v>1.1569365940766557E-2</v>
          </cell>
          <cell r="F2934">
            <v>0</v>
          </cell>
          <cell r="G2934">
            <v>0</v>
          </cell>
          <cell r="H2934">
            <v>1668.491581710475</v>
          </cell>
          <cell r="I2934">
            <v>11.608880937499999</v>
          </cell>
          <cell r="J2934">
            <v>0</v>
          </cell>
          <cell r="K2934">
            <v>0</v>
          </cell>
          <cell r="L2934">
            <v>0</v>
          </cell>
          <cell r="M2934">
            <v>0</v>
          </cell>
          <cell r="N2934">
            <v>7.4687081856718998E-3</v>
          </cell>
          <cell r="O2934">
            <v>10924.716173004297</v>
          </cell>
          <cell r="P2934">
            <v>30377.401046620791</v>
          </cell>
          <cell r="Q2934">
            <v>47704.411287266819</v>
          </cell>
          <cell r="R2934">
            <v>63072.666543911248</v>
          </cell>
          <cell r="S2934">
            <v>159177.8734409321</v>
          </cell>
          <cell r="T2934">
            <v>1095.0455445723917</v>
          </cell>
          <cell r="U2934">
            <v>1211.5255139734647</v>
          </cell>
          <cell r="V2934">
            <v>1321.8042212714968</v>
          </cell>
          <cell r="W2934">
            <v>1384.8879604951474</v>
          </cell>
          <cell r="X2934">
            <v>1560.4233518226536</v>
          </cell>
          <cell r="Y2934">
            <v>653.06420752808674</v>
          </cell>
          <cell r="Z2934">
            <v>821.89494200895012</v>
          </cell>
          <cell r="AA2934">
            <v>934.30465577228665</v>
          </cell>
          <cell r="AB2934">
            <v>989.65922224045687</v>
          </cell>
          <cell r="AC2934">
            <v>1045.9593511456353</v>
          </cell>
          <cell r="AD2934">
            <v>130.62414869985795</v>
          </cell>
          <cell r="AE2934">
            <v>247.1994706460959</v>
          </cell>
          <cell r="AF2934">
            <v>296.25216893514931</v>
          </cell>
          <cell r="AG2934">
            <v>328.24407789672517</v>
          </cell>
          <cell r="AH2934">
            <v>405.93647904331038</v>
          </cell>
        </row>
        <row r="2935">
          <cell r="B2935">
            <v>17079</v>
          </cell>
          <cell r="C2935" t="str">
            <v>NY</v>
          </cell>
          <cell r="D2935" t="str">
            <v>Municipal</v>
          </cell>
          <cell r="E2935">
            <v>1.1569365940766557E-2</v>
          </cell>
          <cell r="F2935">
            <v>0</v>
          </cell>
          <cell r="G2935">
            <v>0</v>
          </cell>
          <cell r="H2935">
            <v>1668.491581710475</v>
          </cell>
          <cell r="I2935">
            <v>11.608880937499999</v>
          </cell>
          <cell r="J2935">
            <v>0</v>
          </cell>
          <cell r="K2935">
            <v>0</v>
          </cell>
          <cell r="L2935">
            <v>0</v>
          </cell>
          <cell r="M2935">
            <v>0</v>
          </cell>
          <cell r="N2935">
            <v>7.4687081856718998E-3</v>
          </cell>
          <cell r="O2935">
            <v>10924.716173004297</v>
          </cell>
          <cell r="P2935">
            <v>30377.401046620791</v>
          </cell>
          <cell r="Q2935">
            <v>47704.411287266819</v>
          </cell>
          <cell r="R2935">
            <v>63072.666543911248</v>
          </cell>
          <cell r="S2935">
            <v>159177.8734409321</v>
          </cell>
          <cell r="T2935">
            <v>1095.0455445723917</v>
          </cell>
          <cell r="U2935">
            <v>1211.5255139734647</v>
          </cell>
          <cell r="V2935">
            <v>1321.8042212714968</v>
          </cell>
          <cell r="W2935">
            <v>1384.8879604951474</v>
          </cell>
          <cell r="X2935">
            <v>1560.4233518226536</v>
          </cell>
          <cell r="Y2935">
            <v>653.06420752808674</v>
          </cell>
          <cell r="Z2935">
            <v>821.89494200895012</v>
          </cell>
          <cell r="AA2935">
            <v>934.30465577228665</v>
          </cell>
          <cell r="AB2935">
            <v>989.65922224045687</v>
          </cell>
          <cell r="AC2935">
            <v>1045.9593511456353</v>
          </cell>
          <cell r="AD2935">
            <v>130.62414869985795</v>
          </cell>
          <cell r="AE2935">
            <v>247.1994706460959</v>
          </cell>
          <cell r="AF2935">
            <v>296.25216893514931</v>
          </cell>
          <cell r="AG2935">
            <v>328.24407789672517</v>
          </cell>
          <cell r="AH2935">
            <v>405.93647904331038</v>
          </cell>
        </row>
        <row r="2936">
          <cell r="B2936">
            <v>17186</v>
          </cell>
          <cell r="C2936" t="str">
            <v>NY</v>
          </cell>
          <cell r="D2936" t="str">
            <v>Municipal</v>
          </cell>
          <cell r="E2936">
            <v>1.1569365940766557E-2</v>
          </cell>
          <cell r="F2936">
            <v>0</v>
          </cell>
          <cell r="G2936">
            <v>0</v>
          </cell>
          <cell r="H2936">
            <v>1668.491581710475</v>
          </cell>
          <cell r="I2936">
            <v>11.608880937499999</v>
          </cell>
          <cell r="J2936">
            <v>0</v>
          </cell>
          <cell r="K2936">
            <v>0</v>
          </cell>
          <cell r="L2936">
            <v>0</v>
          </cell>
          <cell r="M2936">
            <v>0</v>
          </cell>
          <cell r="N2936">
            <v>7.4687081856718998E-3</v>
          </cell>
          <cell r="O2936">
            <v>10924.716173004297</v>
          </cell>
          <cell r="P2936">
            <v>30377.401046620791</v>
          </cell>
          <cell r="Q2936">
            <v>47704.411287266819</v>
          </cell>
          <cell r="R2936">
            <v>63072.666543911248</v>
          </cell>
          <cell r="S2936">
            <v>159177.8734409321</v>
          </cell>
          <cell r="T2936">
            <v>1095.0455445723917</v>
          </cell>
          <cell r="U2936">
            <v>1211.5255139734647</v>
          </cell>
          <cell r="V2936">
            <v>1321.8042212714968</v>
          </cell>
          <cell r="W2936">
            <v>1384.8879604951474</v>
          </cell>
          <cell r="X2936">
            <v>1560.4233518226536</v>
          </cell>
          <cell r="Y2936">
            <v>653.06420752808674</v>
          </cell>
          <cell r="Z2936">
            <v>821.89494200895012</v>
          </cell>
          <cell r="AA2936">
            <v>934.30465577228665</v>
          </cell>
          <cell r="AB2936">
            <v>989.65922224045687</v>
          </cell>
          <cell r="AC2936">
            <v>1045.9593511456353</v>
          </cell>
          <cell r="AD2936">
            <v>130.62414869985795</v>
          </cell>
          <cell r="AE2936">
            <v>247.1994706460959</v>
          </cell>
          <cell r="AF2936">
            <v>296.25216893514931</v>
          </cell>
          <cell r="AG2936">
            <v>328.24407789672517</v>
          </cell>
          <cell r="AH2936">
            <v>405.93647904331038</v>
          </cell>
        </row>
        <row r="2937">
          <cell r="B2937">
            <v>17280</v>
          </cell>
          <cell r="C2937" t="str">
            <v>NY</v>
          </cell>
          <cell r="D2937" t="str">
            <v>Municipal</v>
          </cell>
          <cell r="E2937">
            <v>1.1569365940766557E-2</v>
          </cell>
          <cell r="F2937">
            <v>0</v>
          </cell>
          <cell r="G2937">
            <v>0</v>
          </cell>
          <cell r="H2937">
            <v>1668.491581710475</v>
          </cell>
          <cell r="I2937">
            <v>11.608880937499999</v>
          </cell>
          <cell r="J2937">
            <v>0</v>
          </cell>
          <cell r="K2937">
            <v>0</v>
          </cell>
          <cell r="L2937">
            <v>0</v>
          </cell>
          <cell r="M2937">
            <v>0</v>
          </cell>
          <cell r="N2937">
            <v>7.4687081856718998E-3</v>
          </cell>
          <cell r="O2937">
            <v>10924.716173004297</v>
          </cell>
          <cell r="P2937">
            <v>30377.401046620791</v>
          </cell>
          <cell r="Q2937">
            <v>47704.411287266819</v>
          </cell>
          <cell r="R2937">
            <v>63072.666543911248</v>
          </cell>
          <cell r="S2937">
            <v>159177.8734409321</v>
          </cell>
          <cell r="T2937">
            <v>1095.0455445723917</v>
          </cell>
          <cell r="U2937">
            <v>1211.5255139734647</v>
          </cell>
          <cell r="V2937">
            <v>1321.8042212714968</v>
          </cell>
          <cell r="W2937">
            <v>1384.8879604951474</v>
          </cell>
          <cell r="X2937">
            <v>1560.4233518226536</v>
          </cell>
          <cell r="Y2937">
            <v>653.06420752808674</v>
          </cell>
          <cell r="Z2937">
            <v>821.89494200895012</v>
          </cell>
          <cell r="AA2937">
            <v>934.30465577228665</v>
          </cell>
          <cell r="AB2937">
            <v>989.65922224045687</v>
          </cell>
          <cell r="AC2937">
            <v>1045.9593511456353</v>
          </cell>
          <cell r="AD2937">
            <v>130.62414869985795</v>
          </cell>
          <cell r="AE2937">
            <v>247.1994706460959</v>
          </cell>
          <cell r="AF2937">
            <v>296.25216893514931</v>
          </cell>
          <cell r="AG2937">
            <v>328.24407789672517</v>
          </cell>
          <cell r="AH2937">
            <v>405.93647904331038</v>
          </cell>
        </row>
        <row r="2938">
          <cell r="B2938">
            <v>17512</v>
          </cell>
          <cell r="C2938" t="str">
            <v>NY</v>
          </cell>
          <cell r="D2938" t="str">
            <v>Municipal</v>
          </cell>
          <cell r="E2938">
            <v>1.1569365940766557E-2</v>
          </cell>
          <cell r="F2938">
            <v>1</v>
          </cell>
          <cell r="G2938">
            <v>12936.220136518772</v>
          </cell>
          <cell r="H2938">
            <v>12936.220136518772</v>
          </cell>
          <cell r="I2938">
            <v>11.608880937499999</v>
          </cell>
          <cell r="J2938">
            <v>3558.6</v>
          </cell>
          <cell r="K2938">
            <v>60645</v>
          </cell>
          <cell r="L2938">
            <v>4688</v>
          </cell>
          <cell r="M2938">
            <v>4.7910475620084096E-2</v>
          </cell>
          <cell r="N2938">
            <v>4.7910475620084096E-2</v>
          </cell>
          <cell r="O2938">
            <v>10924.716173004297</v>
          </cell>
          <cell r="P2938">
            <v>30377.401046620791</v>
          </cell>
          <cell r="Q2938">
            <v>47704.411287266819</v>
          </cell>
          <cell r="R2938">
            <v>63072.666543911248</v>
          </cell>
          <cell r="S2938">
            <v>159177.8734409321</v>
          </cell>
          <cell r="T2938">
            <v>1095.0455445723917</v>
          </cell>
          <cell r="U2938">
            <v>1211.5255139734647</v>
          </cell>
          <cell r="V2938">
            <v>1321.8042212714968</v>
          </cell>
          <cell r="W2938">
            <v>1384.8879604951474</v>
          </cell>
          <cell r="X2938">
            <v>1560.4233518226536</v>
          </cell>
          <cell r="Y2938">
            <v>653.06420752808674</v>
          </cell>
          <cell r="Z2938">
            <v>821.89494200895012</v>
          </cell>
          <cell r="AA2938">
            <v>934.30465577228665</v>
          </cell>
          <cell r="AB2938">
            <v>989.65922224045687</v>
          </cell>
          <cell r="AC2938">
            <v>1045.9593511456353</v>
          </cell>
          <cell r="AD2938">
            <v>130.62414869985795</v>
          </cell>
          <cell r="AE2938">
            <v>247.1994706460959</v>
          </cell>
          <cell r="AF2938">
            <v>296.25216893514931</v>
          </cell>
          <cell r="AG2938">
            <v>328.24407789672517</v>
          </cell>
          <cell r="AH2938">
            <v>405.93647904331038</v>
          </cell>
        </row>
        <row r="2939">
          <cell r="B2939">
            <v>17789</v>
          </cell>
          <cell r="C2939" t="str">
            <v>NY</v>
          </cell>
          <cell r="D2939" t="str">
            <v>Municipal</v>
          </cell>
          <cell r="E2939">
            <v>1.1569365940766557E-2</v>
          </cell>
          <cell r="F2939">
            <v>0</v>
          </cell>
          <cell r="G2939">
            <v>0</v>
          </cell>
          <cell r="H2939">
            <v>1668.491581710475</v>
          </cell>
          <cell r="I2939">
            <v>11.608880937499999</v>
          </cell>
          <cell r="J2939">
            <v>0</v>
          </cell>
          <cell r="K2939">
            <v>0</v>
          </cell>
          <cell r="L2939">
            <v>0</v>
          </cell>
          <cell r="M2939">
            <v>0</v>
          </cell>
          <cell r="N2939">
            <v>7.4687081856718998E-3</v>
          </cell>
          <cell r="O2939">
            <v>10924.716173004297</v>
          </cell>
          <cell r="P2939">
            <v>30377.401046620791</v>
          </cell>
          <cell r="Q2939">
            <v>47704.411287266819</v>
          </cell>
          <cell r="R2939">
            <v>63072.666543911248</v>
          </cell>
          <cell r="S2939">
            <v>159177.8734409321</v>
          </cell>
          <cell r="T2939">
            <v>1095.0455445723917</v>
          </cell>
          <cell r="U2939">
            <v>1211.5255139734647</v>
          </cell>
          <cell r="V2939">
            <v>1321.8042212714968</v>
          </cell>
          <cell r="W2939">
            <v>1384.8879604951474</v>
          </cell>
          <cell r="X2939">
            <v>1560.4233518226536</v>
          </cell>
          <cell r="Y2939">
            <v>653.06420752808674</v>
          </cell>
          <cell r="Z2939">
            <v>821.89494200895012</v>
          </cell>
          <cell r="AA2939">
            <v>934.30465577228665</v>
          </cell>
          <cell r="AB2939">
            <v>989.65922224045687</v>
          </cell>
          <cell r="AC2939">
            <v>1045.9593511456353</v>
          </cell>
          <cell r="AD2939">
            <v>130.62414869985795</v>
          </cell>
          <cell r="AE2939">
            <v>247.1994706460959</v>
          </cell>
          <cell r="AF2939">
            <v>296.25216893514931</v>
          </cell>
          <cell r="AG2939">
            <v>328.24407789672517</v>
          </cell>
          <cell r="AH2939">
            <v>405.93647904331038</v>
          </cell>
        </row>
        <row r="2940">
          <cell r="B2940">
            <v>17846</v>
          </cell>
          <cell r="C2940" t="str">
            <v>NY</v>
          </cell>
          <cell r="D2940" t="str">
            <v>Municipal</v>
          </cell>
          <cell r="E2940">
            <v>1.1569365940766557E-2</v>
          </cell>
          <cell r="F2940">
            <v>0</v>
          </cell>
          <cell r="G2940">
            <v>0</v>
          </cell>
          <cell r="H2940">
            <v>1668.491581710475</v>
          </cell>
          <cell r="I2940">
            <v>11.608880937499999</v>
          </cell>
          <cell r="J2940">
            <v>0</v>
          </cell>
          <cell r="K2940">
            <v>0</v>
          </cell>
          <cell r="L2940">
            <v>0</v>
          </cell>
          <cell r="M2940">
            <v>0</v>
          </cell>
          <cell r="N2940">
            <v>7.4687081856718998E-3</v>
          </cell>
          <cell r="O2940">
            <v>10924.716173004297</v>
          </cell>
          <cell r="P2940">
            <v>30377.401046620791</v>
          </cell>
          <cell r="Q2940">
            <v>47704.411287266819</v>
          </cell>
          <cell r="R2940">
            <v>63072.666543911248</v>
          </cell>
          <cell r="S2940">
            <v>159177.8734409321</v>
          </cell>
          <cell r="T2940">
            <v>1095.0455445723917</v>
          </cell>
          <cell r="U2940">
            <v>1211.5255139734647</v>
          </cell>
          <cell r="V2940">
            <v>1321.8042212714968</v>
          </cell>
          <cell r="W2940">
            <v>1384.8879604951474</v>
          </cell>
          <cell r="X2940">
            <v>1560.4233518226536</v>
          </cell>
          <cell r="Y2940">
            <v>653.06420752808674</v>
          </cell>
          <cell r="Z2940">
            <v>821.89494200895012</v>
          </cell>
          <cell r="AA2940">
            <v>934.30465577228665</v>
          </cell>
          <cell r="AB2940">
            <v>989.65922224045687</v>
          </cell>
          <cell r="AC2940">
            <v>1045.9593511456353</v>
          </cell>
          <cell r="AD2940">
            <v>130.62414869985795</v>
          </cell>
          <cell r="AE2940">
            <v>247.1994706460959</v>
          </cell>
          <cell r="AF2940">
            <v>296.25216893514931</v>
          </cell>
          <cell r="AG2940">
            <v>328.24407789672517</v>
          </cell>
          <cell r="AH2940">
            <v>405.93647904331038</v>
          </cell>
        </row>
        <row r="2941">
          <cell r="B2941">
            <v>18813</v>
          </cell>
          <cell r="C2941" t="str">
            <v>NY</v>
          </cell>
          <cell r="D2941" t="str">
            <v>Municipal</v>
          </cell>
          <cell r="E2941">
            <v>1.1569365940766557E-2</v>
          </cell>
          <cell r="F2941">
            <v>0</v>
          </cell>
          <cell r="G2941">
            <v>0</v>
          </cell>
          <cell r="H2941">
            <v>1668.491581710475</v>
          </cell>
          <cell r="I2941">
            <v>11.608880937499999</v>
          </cell>
          <cell r="J2941">
            <v>0</v>
          </cell>
          <cell r="K2941">
            <v>0</v>
          </cell>
          <cell r="L2941">
            <v>0</v>
          </cell>
          <cell r="M2941">
            <v>0</v>
          </cell>
          <cell r="N2941">
            <v>7.4687081856718998E-3</v>
          </cell>
          <cell r="O2941">
            <v>10924.716173004297</v>
          </cell>
          <cell r="P2941">
            <v>30377.401046620791</v>
          </cell>
          <cell r="Q2941">
            <v>47704.411287266819</v>
          </cell>
          <cell r="R2941">
            <v>63072.666543911248</v>
          </cell>
          <cell r="S2941">
            <v>159177.8734409321</v>
          </cell>
          <cell r="T2941">
            <v>1095.0455445723917</v>
          </cell>
          <cell r="U2941">
            <v>1211.5255139734647</v>
          </cell>
          <cell r="V2941">
            <v>1321.8042212714968</v>
          </cell>
          <cell r="W2941">
            <v>1384.8879604951474</v>
          </cell>
          <cell r="X2941">
            <v>1560.4233518226536</v>
          </cell>
          <cell r="Y2941">
            <v>653.06420752808674</v>
          </cell>
          <cell r="Z2941">
            <v>821.89494200895012</v>
          </cell>
          <cell r="AA2941">
            <v>934.30465577228665</v>
          </cell>
          <cell r="AB2941">
            <v>989.65922224045687</v>
          </cell>
          <cell r="AC2941">
            <v>1045.9593511456353</v>
          </cell>
          <cell r="AD2941">
            <v>130.62414869985795</v>
          </cell>
          <cell r="AE2941">
            <v>247.1994706460959</v>
          </cell>
          <cell r="AF2941">
            <v>296.25216893514931</v>
          </cell>
          <cell r="AG2941">
            <v>328.24407789672517</v>
          </cell>
          <cell r="AH2941">
            <v>405.93647904331038</v>
          </cell>
        </row>
        <row r="2942">
          <cell r="B2942">
            <v>19274</v>
          </cell>
          <cell r="C2942" t="str">
            <v>NY</v>
          </cell>
          <cell r="D2942" t="str">
            <v>Municipal</v>
          </cell>
          <cell r="E2942">
            <v>1.1569365940766557E-2</v>
          </cell>
          <cell r="F2942">
            <v>0</v>
          </cell>
          <cell r="G2942">
            <v>0</v>
          </cell>
          <cell r="H2942">
            <v>1668.491581710475</v>
          </cell>
          <cell r="I2942">
            <v>11.608880937499999</v>
          </cell>
          <cell r="J2942">
            <v>0</v>
          </cell>
          <cell r="K2942">
            <v>0</v>
          </cell>
          <cell r="L2942">
            <v>0</v>
          </cell>
          <cell r="M2942">
            <v>0</v>
          </cell>
          <cell r="N2942">
            <v>7.4687081856718998E-3</v>
          </cell>
          <cell r="O2942">
            <v>10924.716173004297</v>
          </cell>
          <cell r="P2942">
            <v>30377.401046620791</v>
          </cell>
          <cell r="Q2942">
            <v>47704.411287266819</v>
          </cell>
          <cell r="R2942">
            <v>63072.666543911248</v>
          </cell>
          <cell r="S2942">
            <v>159177.8734409321</v>
          </cell>
          <cell r="T2942">
            <v>1095.0455445723917</v>
          </cell>
          <cell r="U2942">
            <v>1211.5255139734647</v>
          </cell>
          <cell r="V2942">
            <v>1321.8042212714968</v>
          </cell>
          <cell r="W2942">
            <v>1384.8879604951474</v>
          </cell>
          <cell r="X2942">
            <v>1560.4233518226536</v>
          </cell>
          <cell r="Y2942">
            <v>653.06420752808674</v>
          </cell>
          <cell r="Z2942">
            <v>821.89494200895012</v>
          </cell>
          <cell r="AA2942">
            <v>934.30465577228665</v>
          </cell>
          <cell r="AB2942">
            <v>989.65922224045687</v>
          </cell>
          <cell r="AC2942">
            <v>1045.9593511456353</v>
          </cell>
          <cell r="AD2942">
            <v>130.62414869985795</v>
          </cell>
          <cell r="AE2942">
            <v>247.1994706460959</v>
          </cell>
          <cell r="AF2942">
            <v>296.25216893514931</v>
          </cell>
          <cell r="AG2942">
            <v>328.24407789672517</v>
          </cell>
          <cell r="AH2942">
            <v>405.93647904331038</v>
          </cell>
        </row>
        <row r="2943">
          <cell r="B2943">
            <v>20193</v>
          </cell>
          <cell r="C2943" t="str">
            <v>NY</v>
          </cell>
          <cell r="D2943" t="str">
            <v>Municipal</v>
          </cell>
          <cell r="E2943">
            <v>1.1569365940766557E-2</v>
          </cell>
          <cell r="F2943">
            <v>0</v>
          </cell>
          <cell r="G2943">
            <v>0</v>
          </cell>
          <cell r="H2943">
            <v>1668.491581710475</v>
          </cell>
          <cell r="I2943">
            <v>11.608880937499999</v>
          </cell>
          <cell r="J2943">
            <v>0</v>
          </cell>
          <cell r="K2943">
            <v>0</v>
          </cell>
          <cell r="L2943">
            <v>0</v>
          </cell>
          <cell r="M2943">
            <v>0</v>
          </cell>
          <cell r="N2943">
            <v>7.4687081856718998E-3</v>
          </cell>
          <cell r="O2943">
            <v>10924.716173004297</v>
          </cell>
          <cell r="P2943">
            <v>30377.401046620791</v>
          </cell>
          <cell r="Q2943">
            <v>47704.411287266819</v>
          </cell>
          <cell r="R2943">
            <v>63072.666543911248</v>
          </cell>
          <cell r="S2943">
            <v>159177.8734409321</v>
          </cell>
          <cell r="T2943">
            <v>1095.0455445723917</v>
          </cell>
          <cell r="U2943">
            <v>1211.5255139734647</v>
          </cell>
          <cell r="V2943">
            <v>1321.8042212714968</v>
          </cell>
          <cell r="W2943">
            <v>1384.8879604951474</v>
          </cell>
          <cell r="X2943">
            <v>1560.4233518226536</v>
          </cell>
          <cell r="Y2943">
            <v>653.06420752808674</v>
          </cell>
          <cell r="Z2943">
            <v>821.89494200895012</v>
          </cell>
          <cell r="AA2943">
            <v>934.30465577228665</v>
          </cell>
          <cell r="AB2943">
            <v>989.65922224045687</v>
          </cell>
          <cell r="AC2943">
            <v>1045.9593511456353</v>
          </cell>
          <cell r="AD2943">
            <v>130.62414869985795</v>
          </cell>
          <cell r="AE2943">
            <v>247.1994706460959</v>
          </cell>
          <cell r="AF2943">
            <v>296.25216893514931</v>
          </cell>
          <cell r="AG2943">
            <v>328.24407789672517</v>
          </cell>
          <cell r="AH2943">
            <v>405.93647904331038</v>
          </cell>
        </row>
        <row r="2944">
          <cell r="B2944">
            <v>20337</v>
          </cell>
          <cell r="C2944" t="str">
            <v>NY</v>
          </cell>
          <cell r="D2944" t="str">
            <v>Municipal</v>
          </cell>
          <cell r="E2944">
            <v>1.1569365940766557E-2</v>
          </cell>
          <cell r="F2944">
            <v>0</v>
          </cell>
          <cell r="G2944">
            <v>0</v>
          </cell>
          <cell r="H2944">
            <v>1668.491581710475</v>
          </cell>
          <cell r="I2944">
            <v>11.608880937499999</v>
          </cell>
          <cell r="J2944">
            <v>0</v>
          </cell>
          <cell r="K2944">
            <v>0</v>
          </cell>
          <cell r="L2944">
            <v>0</v>
          </cell>
          <cell r="M2944">
            <v>0</v>
          </cell>
          <cell r="N2944">
            <v>7.4687081856718998E-3</v>
          </cell>
          <cell r="O2944">
            <v>10924.716173004297</v>
          </cell>
          <cell r="P2944">
            <v>30377.401046620791</v>
          </cell>
          <cell r="Q2944">
            <v>47704.411287266819</v>
          </cell>
          <cell r="R2944">
            <v>63072.666543911248</v>
          </cell>
          <cell r="S2944">
            <v>159177.8734409321</v>
          </cell>
          <cell r="T2944">
            <v>1095.0455445723917</v>
          </cell>
          <cell r="U2944">
            <v>1211.5255139734647</v>
          </cell>
          <cell r="V2944">
            <v>1321.8042212714968</v>
          </cell>
          <cell r="W2944">
            <v>1384.8879604951474</v>
          </cell>
          <cell r="X2944">
            <v>1560.4233518226536</v>
          </cell>
          <cell r="Y2944">
            <v>653.06420752808674</v>
          </cell>
          <cell r="Z2944">
            <v>821.89494200895012</v>
          </cell>
          <cell r="AA2944">
            <v>934.30465577228665</v>
          </cell>
          <cell r="AB2944">
            <v>989.65922224045687</v>
          </cell>
          <cell r="AC2944">
            <v>1045.9593511456353</v>
          </cell>
          <cell r="AD2944">
            <v>130.62414869985795</v>
          </cell>
          <cell r="AE2944">
            <v>247.1994706460959</v>
          </cell>
          <cell r="AF2944">
            <v>296.25216893514931</v>
          </cell>
          <cell r="AG2944">
            <v>328.24407789672517</v>
          </cell>
          <cell r="AH2944">
            <v>405.93647904331038</v>
          </cell>
        </row>
        <row r="2945">
          <cell r="B2945">
            <v>20480</v>
          </cell>
          <cell r="C2945" t="str">
            <v>NY</v>
          </cell>
          <cell r="D2945" t="str">
            <v>Municipal</v>
          </cell>
          <cell r="E2945">
            <v>1.1569365940766557E-2</v>
          </cell>
          <cell r="F2945">
            <v>0</v>
          </cell>
          <cell r="G2945">
            <v>0</v>
          </cell>
          <cell r="H2945">
            <v>1668.491581710475</v>
          </cell>
          <cell r="I2945">
            <v>11.608880937499999</v>
          </cell>
          <cell r="J2945">
            <v>0</v>
          </cell>
          <cell r="K2945">
            <v>0</v>
          </cell>
          <cell r="L2945">
            <v>0</v>
          </cell>
          <cell r="M2945">
            <v>0</v>
          </cell>
          <cell r="N2945">
            <v>7.4687081856718998E-3</v>
          </cell>
          <cell r="O2945">
            <v>10924.716173004297</v>
          </cell>
          <cell r="P2945">
            <v>30377.401046620791</v>
          </cell>
          <cell r="Q2945">
            <v>47704.411287266819</v>
          </cell>
          <cell r="R2945">
            <v>63072.666543911248</v>
          </cell>
          <cell r="S2945">
            <v>159177.8734409321</v>
          </cell>
          <cell r="T2945">
            <v>1095.0455445723917</v>
          </cell>
          <cell r="U2945">
            <v>1211.5255139734647</v>
          </cell>
          <cell r="V2945">
            <v>1321.8042212714968</v>
          </cell>
          <cell r="W2945">
            <v>1384.8879604951474</v>
          </cell>
          <cell r="X2945">
            <v>1560.4233518226536</v>
          </cell>
          <cell r="Y2945">
            <v>653.06420752808674</v>
          </cell>
          <cell r="Z2945">
            <v>821.89494200895012</v>
          </cell>
          <cell r="AA2945">
            <v>934.30465577228665</v>
          </cell>
          <cell r="AB2945">
            <v>989.65922224045687</v>
          </cell>
          <cell r="AC2945">
            <v>1045.9593511456353</v>
          </cell>
          <cell r="AD2945">
            <v>130.62414869985795</v>
          </cell>
          <cell r="AE2945">
            <v>247.1994706460959</v>
          </cell>
          <cell r="AF2945">
            <v>296.25216893514931</v>
          </cell>
          <cell r="AG2945">
            <v>328.24407789672517</v>
          </cell>
          <cell r="AH2945">
            <v>405.93647904331038</v>
          </cell>
        </row>
        <row r="2946">
          <cell r="B2946">
            <v>13539</v>
          </cell>
          <cell r="C2946" t="str">
            <v>NY</v>
          </cell>
          <cell r="D2946" t="str">
            <v>Municipal Mktg Authority</v>
          </cell>
          <cell r="E2946">
            <v>1.1569365940766557E-2</v>
          </cell>
          <cell r="F2946">
            <v>0</v>
          </cell>
          <cell r="G2946">
            <v>0</v>
          </cell>
          <cell r="H2946">
            <v>0</v>
          </cell>
          <cell r="I2946">
            <v>11.608880937499999</v>
          </cell>
          <cell r="J2946">
            <v>0</v>
          </cell>
          <cell r="K2946">
            <v>0</v>
          </cell>
          <cell r="L2946">
            <v>0</v>
          </cell>
          <cell r="M2946">
            <v>0</v>
          </cell>
          <cell r="N2946">
            <v>0</v>
          </cell>
          <cell r="O2946">
            <v>10924.716173004297</v>
          </cell>
          <cell r="P2946">
            <v>30377.401046620791</v>
          </cell>
          <cell r="Q2946">
            <v>47704.411287266819</v>
          </cell>
          <cell r="R2946">
            <v>63072.666543911248</v>
          </cell>
          <cell r="S2946">
            <v>159177.8734409321</v>
          </cell>
          <cell r="T2946">
            <v>1095.0455445723917</v>
          </cell>
          <cell r="U2946">
            <v>1211.5255139734647</v>
          </cell>
          <cell r="V2946">
            <v>1321.8042212714968</v>
          </cell>
          <cell r="W2946">
            <v>1384.8879604951474</v>
          </cell>
          <cell r="X2946">
            <v>1560.4233518226536</v>
          </cell>
          <cell r="Y2946">
            <v>653.06420752808674</v>
          </cell>
          <cell r="Z2946">
            <v>821.89494200895012</v>
          </cell>
          <cell r="AA2946">
            <v>934.30465577228665</v>
          </cell>
          <cell r="AB2946">
            <v>989.65922224045687</v>
          </cell>
          <cell r="AC2946">
            <v>1045.9593511456353</v>
          </cell>
          <cell r="AD2946">
            <v>130.62414869985795</v>
          </cell>
          <cell r="AE2946">
            <v>247.1994706460959</v>
          </cell>
          <cell r="AF2946">
            <v>296.25216893514931</v>
          </cell>
          <cell r="AG2946">
            <v>328.24407789672517</v>
          </cell>
          <cell r="AH2946">
            <v>405.93647904331038</v>
          </cell>
        </row>
        <row r="2947">
          <cell r="B2947">
            <v>59053</v>
          </cell>
          <cell r="C2947" t="str">
            <v>NY</v>
          </cell>
          <cell r="D2947" t="str">
            <v>Retail Power Marketer</v>
          </cell>
          <cell r="E2947">
            <v>1.1569365940766557E-2</v>
          </cell>
          <cell r="F2947">
            <v>1</v>
          </cell>
          <cell r="G2947">
            <v>6731.2677837496049</v>
          </cell>
          <cell r="H2947">
            <v>6731.2677837496049</v>
          </cell>
          <cell r="I2947">
            <v>11.608880937499999</v>
          </cell>
          <cell r="J2947">
            <v>1770</v>
          </cell>
          <cell r="K2947">
            <v>21291</v>
          </cell>
          <cell r="L2947">
            <v>3163</v>
          </cell>
          <cell r="M2947">
            <v>6.2438275099161625E-2</v>
          </cell>
          <cell r="N2947">
            <v>6.2438275099161625E-2</v>
          </cell>
          <cell r="O2947">
            <v>10924.716173004297</v>
          </cell>
          <cell r="P2947">
            <v>30377.401046620791</v>
          </cell>
          <cell r="Q2947">
            <v>47704.411287266819</v>
          </cell>
          <cell r="R2947">
            <v>63072.666543911248</v>
          </cell>
          <cell r="S2947">
            <v>159177.8734409321</v>
          </cell>
          <cell r="T2947">
            <v>1095.0455445723917</v>
          </cell>
          <cell r="U2947">
            <v>1211.5255139734647</v>
          </cell>
          <cell r="V2947">
            <v>1321.8042212714968</v>
          </cell>
          <cell r="W2947">
            <v>1384.8879604951474</v>
          </cell>
          <cell r="X2947">
            <v>1560.4233518226536</v>
          </cell>
          <cell r="Y2947">
            <v>653.06420752808674</v>
          </cell>
          <cell r="Z2947">
            <v>821.89494200895012</v>
          </cell>
          <cell r="AA2947">
            <v>934.30465577228665</v>
          </cell>
          <cell r="AB2947">
            <v>989.65922224045687</v>
          </cell>
          <cell r="AC2947">
            <v>1045.9593511456353</v>
          </cell>
          <cell r="AD2947">
            <v>130.62414869985795</v>
          </cell>
          <cell r="AE2947">
            <v>247.1994706460959</v>
          </cell>
          <cell r="AF2947">
            <v>296.25216893514931</v>
          </cell>
          <cell r="AG2947">
            <v>328.24407789672517</v>
          </cell>
          <cell r="AH2947">
            <v>405.93647904331038</v>
          </cell>
        </row>
        <row r="2948">
          <cell r="B2948">
            <v>59830</v>
          </cell>
          <cell r="C2948" t="str">
            <v>NY</v>
          </cell>
          <cell r="D2948" t="str">
            <v>Retail Power Marketer</v>
          </cell>
          <cell r="E2948">
            <v>1.1569365940766557E-2</v>
          </cell>
          <cell r="F2948">
            <v>1</v>
          </cell>
          <cell r="G2948">
            <v>0</v>
          </cell>
          <cell r="H2948">
            <v>0</v>
          </cell>
          <cell r="I2948">
            <v>11.608880937499999</v>
          </cell>
          <cell r="J2948">
            <v>0</v>
          </cell>
          <cell r="K2948">
            <v>0</v>
          </cell>
          <cell r="L2948">
            <v>1</v>
          </cell>
          <cell r="M2948" t="e">
            <v>#DIV/0!</v>
          </cell>
          <cell r="N2948" t="e">
            <v>#DIV/0!</v>
          </cell>
          <cell r="O2948">
            <v>10924.716173004297</v>
          </cell>
          <cell r="P2948">
            <v>30377.401046620791</v>
          </cell>
          <cell r="Q2948">
            <v>47704.411287266819</v>
          </cell>
          <cell r="R2948">
            <v>63072.666543911248</v>
          </cell>
          <cell r="S2948">
            <v>159177.8734409321</v>
          </cell>
          <cell r="T2948">
            <v>1095.0455445723917</v>
          </cell>
          <cell r="U2948">
            <v>1211.5255139734647</v>
          </cell>
          <cell r="V2948">
            <v>1321.8042212714968</v>
          </cell>
          <cell r="W2948">
            <v>1384.8879604951474</v>
          </cell>
          <cell r="X2948">
            <v>1560.4233518226536</v>
          </cell>
          <cell r="Y2948">
            <v>653.06420752808674</v>
          </cell>
          <cell r="Z2948">
            <v>821.89494200895012</v>
          </cell>
          <cell r="AA2948">
            <v>934.30465577228665</v>
          </cell>
          <cell r="AB2948">
            <v>989.65922224045687</v>
          </cell>
          <cell r="AC2948">
            <v>1045.9593511456353</v>
          </cell>
          <cell r="AD2948">
            <v>130.62414869985795</v>
          </cell>
          <cell r="AE2948">
            <v>247.1994706460959</v>
          </cell>
          <cell r="AF2948">
            <v>296.25216893514931</v>
          </cell>
          <cell r="AG2948">
            <v>328.24407789672517</v>
          </cell>
          <cell r="AH2948">
            <v>405.93647904331038</v>
          </cell>
        </row>
        <row r="2949">
          <cell r="B2949">
            <v>59472</v>
          </cell>
          <cell r="C2949" t="str">
            <v>NY</v>
          </cell>
          <cell r="D2949" t="str">
            <v>Retail Power Marketer</v>
          </cell>
          <cell r="E2949">
            <v>1.1569365940766557E-2</v>
          </cell>
          <cell r="F2949">
            <v>1</v>
          </cell>
          <cell r="G2949">
            <v>1247.8632478632478</v>
          </cell>
          <cell r="H2949">
            <v>1247.8632478632478</v>
          </cell>
          <cell r="I2949">
            <v>11.608880937499999</v>
          </cell>
          <cell r="J2949">
            <v>27.5</v>
          </cell>
          <cell r="K2949">
            <v>146</v>
          </cell>
          <cell r="L2949">
            <v>117</v>
          </cell>
          <cell r="M2949">
            <v>7.6720076464041123E-2</v>
          </cell>
          <cell r="N2949">
            <v>7.6720076464041123E-2</v>
          </cell>
          <cell r="O2949">
            <v>10924.716173004297</v>
          </cell>
          <cell r="P2949">
            <v>30377.401046620791</v>
          </cell>
          <cell r="Q2949">
            <v>47704.411287266819</v>
          </cell>
          <cell r="R2949">
            <v>63072.666543911248</v>
          </cell>
          <cell r="S2949">
            <v>159177.8734409321</v>
          </cell>
          <cell r="T2949">
            <v>1095.0455445723917</v>
          </cell>
          <cell r="U2949">
            <v>1211.5255139734647</v>
          </cell>
          <cell r="V2949">
            <v>1321.8042212714968</v>
          </cell>
          <cell r="W2949">
            <v>1384.8879604951474</v>
          </cell>
          <cell r="X2949">
            <v>1560.4233518226536</v>
          </cell>
          <cell r="Y2949">
            <v>653.06420752808674</v>
          </cell>
          <cell r="Z2949">
            <v>821.89494200895012</v>
          </cell>
          <cell r="AA2949">
            <v>934.30465577228665</v>
          </cell>
          <cell r="AB2949">
            <v>989.65922224045687</v>
          </cell>
          <cell r="AC2949">
            <v>1045.9593511456353</v>
          </cell>
          <cell r="AD2949">
            <v>130.62414869985795</v>
          </cell>
          <cell r="AE2949">
            <v>247.1994706460959</v>
          </cell>
          <cell r="AF2949">
            <v>296.25216893514931</v>
          </cell>
          <cell r="AG2949">
            <v>328.24407789672517</v>
          </cell>
          <cell r="AH2949">
            <v>405.93647904331038</v>
          </cell>
        </row>
        <row r="2950">
          <cell r="B2950">
            <v>113</v>
          </cell>
          <cell r="C2950" t="str">
            <v>NY</v>
          </cell>
          <cell r="D2950" t="str">
            <v>Retail Power Marketer</v>
          </cell>
          <cell r="E2950">
            <v>1.1569365940766557E-2</v>
          </cell>
          <cell r="F2950">
            <v>1</v>
          </cell>
          <cell r="G2950">
            <v>8129.041666666667</v>
          </cell>
          <cell r="H2950">
            <v>8129.041666666667</v>
          </cell>
          <cell r="I2950">
            <v>11.608880937499999</v>
          </cell>
          <cell r="J2950">
            <v>14641.1</v>
          </cell>
          <cell r="K2950">
            <v>195097</v>
          </cell>
          <cell r="L2950">
            <v>24000</v>
          </cell>
          <cell r="M2950">
            <v>5.7908334264494078E-2</v>
          </cell>
          <cell r="N2950">
            <v>5.7908334264494078E-2</v>
          </cell>
          <cell r="O2950">
            <v>10924.716173004297</v>
          </cell>
          <cell r="P2950">
            <v>30377.401046620791</v>
          </cell>
          <cell r="Q2950">
            <v>47704.411287266819</v>
          </cell>
          <cell r="R2950">
            <v>63072.666543911248</v>
          </cell>
          <cell r="S2950">
            <v>159177.8734409321</v>
          </cell>
          <cell r="T2950">
            <v>1095.0455445723917</v>
          </cell>
          <cell r="U2950">
            <v>1211.5255139734647</v>
          </cell>
          <cell r="V2950">
            <v>1321.8042212714968</v>
          </cell>
          <cell r="W2950">
            <v>1384.8879604951474</v>
          </cell>
          <cell r="X2950">
            <v>1560.4233518226536</v>
          </cell>
          <cell r="Y2950">
            <v>653.06420752808674</v>
          </cell>
          <cell r="Z2950">
            <v>821.89494200895012</v>
          </cell>
          <cell r="AA2950">
            <v>934.30465577228665</v>
          </cell>
          <cell r="AB2950">
            <v>989.65922224045687</v>
          </cell>
          <cell r="AC2950">
            <v>1045.9593511456353</v>
          </cell>
          <cell r="AD2950">
            <v>130.62414869985795</v>
          </cell>
          <cell r="AE2950">
            <v>247.1994706460959</v>
          </cell>
          <cell r="AF2950">
            <v>296.25216893514931</v>
          </cell>
          <cell r="AG2950">
            <v>328.24407789672517</v>
          </cell>
          <cell r="AH2950">
            <v>405.93647904331038</v>
          </cell>
        </row>
        <row r="2951">
          <cell r="B2951">
            <v>58964</v>
          </cell>
          <cell r="C2951" t="str">
            <v>NY</v>
          </cell>
          <cell r="D2951" t="str">
            <v>Retail Power Marketer</v>
          </cell>
          <cell r="E2951">
            <v>1.1569365940766557E-2</v>
          </cell>
          <cell r="F2951">
            <v>1</v>
          </cell>
          <cell r="G2951">
            <v>5630.5285868392666</v>
          </cell>
          <cell r="H2951">
            <v>5630.5285868392666</v>
          </cell>
          <cell r="I2951">
            <v>11.608880937499999</v>
          </cell>
          <cell r="J2951">
            <v>14717</v>
          </cell>
          <cell r="K2951">
            <v>114829</v>
          </cell>
          <cell r="L2951">
            <v>20394</v>
          </cell>
          <cell r="M2951">
            <v>0.10342319262492489</v>
          </cell>
          <cell r="N2951">
            <v>0.10342319262492489</v>
          </cell>
          <cell r="O2951">
            <v>10924.716173004297</v>
          </cell>
          <cell r="P2951">
            <v>30377.401046620791</v>
          </cell>
          <cell r="Q2951">
            <v>47704.411287266819</v>
          </cell>
          <cell r="R2951">
            <v>63072.666543911248</v>
          </cell>
          <cell r="S2951">
            <v>159177.8734409321</v>
          </cell>
          <cell r="T2951">
            <v>1095.0455445723917</v>
          </cell>
          <cell r="U2951">
            <v>1211.5255139734647</v>
          </cell>
          <cell r="V2951">
            <v>1321.8042212714968</v>
          </cell>
          <cell r="W2951">
            <v>1384.8879604951474</v>
          </cell>
          <cell r="X2951">
            <v>1560.4233518226536</v>
          </cell>
          <cell r="Y2951">
            <v>653.06420752808674</v>
          </cell>
          <cell r="Z2951">
            <v>821.89494200895012</v>
          </cell>
          <cell r="AA2951">
            <v>934.30465577228665</v>
          </cell>
          <cell r="AB2951">
            <v>989.65922224045687</v>
          </cell>
          <cell r="AC2951">
            <v>1045.9593511456353</v>
          </cell>
          <cell r="AD2951">
            <v>130.62414869985795</v>
          </cell>
          <cell r="AE2951">
            <v>247.1994706460959</v>
          </cell>
          <cell r="AF2951">
            <v>296.25216893514931</v>
          </cell>
          <cell r="AG2951">
            <v>328.24407789672517</v>
          </cell>
          <cell r="AH2951">
            <v>405.93647904331038</v>
          </cell>
        </row>
        <row r="2952">
          <cell r="B2952">
            <v>60583</v>
          </cell>
          <cell r="C2952" t="str">
            <v>NY</v>
          </cell>
          <cell r="D2952" t="str">
            <v>Retail Power Marketer</v>
          </cell>
          <cell r="E2952">
            <v>1.1569365940766557E-2</v>
          </cell>
          <cell r="F2952">
            <v>1</v>
          </cell>
          <cell r="G2952">
            <v>7019.7876447876451</v>
          </cell>
          <cell r="H2952">
            <v>7019.7876447876451</v>
          </cell>
          <cell r="I2952">
            <v>11.608880937499999</v>
          </cell>
          <cell r="J2952">
            <v>1835.5</v>
          </cell>
          <cell r="K2952">
            <v>14545</v>
          </cell>
          <cell r="L2952">
            <v>2072</v>
          </cell>
          <cell r="M2952">
            <v>0.10634972735441732</v>
          </cell>
          <cell r="N2952">
            <v>0.10634972735441732</v>
          </cell>
          <cell r="O2952">
            <v>10924.716173004297</v>
          </cell>
          <cell r="P2952">
            <v>30377.401046620791</v>
          </cell>
          <cell r="Q2952">
            <v>47704.411287266819</v>
          </cell>
          <cell r="R2952">
            <v>63072.666543911248</v>
          </cell>
          <cell r="S2952">
            <v>159177.8734409321</v>
          </cell>
          <cell r="T2952">
            <v>1095.0455445723917</v>
          </cell>
          <cell r="U2952">
            <v>1211.5255139734647</v>
          </cell>
          <cell r="V2952">
            <v>1321.8042212714968</v>
          </cell>
          <cell r="W2952">
            <v>1384.8879604951474</v>
          </cell>
          <cell r="X2952">
            <v>1560.4233518226536</v>
          </cell>
          <cell r="Y2952">
            <v>653.06420752808674</v>
          </cell>
          <cell r="Z2952">
            <v>821.89494200895012</v>
          </cell>
          <cell r="AA2952">
            <v>934.30465577228665</v>
          </cell>
          <cell r="AB2952">
            <v>989.65922224045687</v>
          </cell>
          <cell r="AC2952">
            <v>1045.9593511456353</v>
          </cell>
          <cell r="AD2952">
            <v>130.62414869985795</v>
          </cell>
          <cell r="AE2952">
            <v>247.1994706460959</v>
          </cell>
          <cell r="AF2952">
            <v>296.25216893514931</v>
          </cell>
          <cell r="AG2952">
            <v>328.24407789672517</v>
          </cell>
          <cell r="AH2952">
            <v>405.93647904331038</v>
          </cell>
        </row>
        <row r="2953">
          <cell r="B2953">
            <v>55813</v>
          </cell>
          <cell r="C2953" t="str">
            <v>NY</v>
          </cell>
          <cell r="D2953" t="str">
            <v>Retail Power Marketer</v>
          </cell>
          <cell r="E2953">
            <v>1.1569365940766557E-2</v>
          </cell>
          <cell r="F2953">
            <v>0</v>
          </cell>
          <cell r="G2953">
            <v>0</v>
          </cell>
          <cell r="H2953">
            <v>7685.9435842853645</v>
          </cell>
          <cell r="I2953">
            <v>11.608880937499999</v>
          </cell>
          <cell r="J2953">
            <v>0</v>
          </cell>
          <cell r="K2953">
            <v>0</v>
          </cell>
          <cell r="L2953">
            <v>0</v>
          </cell>
          <cell r="M2953">
            <v>0</v>
          </cell>
          <cell r="N2953" t="e">
            <v>#DIV/0!</v>
          </cell>
          <cell r="O2953">
            <v>10924.716173004297</v>
          </cell>
          <cell r="P2953">
            <v>30377.401046620791</v>
          </cell>
          <cell r="Q2953">
            <v>47704.411287266819</v>
          </cell>
          <cell r="R2953">
            <v>63072.666543911248</v>
          </cell>
          <cell r="S2953">
            <v>159177.8734409321</v>
          </cell>
          <cell r="T2953">
            <v>1095.0455445723917</v>
          </cell>
          <cell r="U2953">
            <v>1211.5255139734647</v>
          </cell>
          <cell r="V2953">
            <v>1321.8042212714968</v>
          </cell>
          <cell r="W2953">
            <v>1384.8879604951474</v>
          </cell>
          <cell r="X2953">
            <v>1560.4233518226536</v>
          </cell>
          <cell r="Y2953">
            <v>653.06420752808674</v>
          </cell>
          <cell r="Z2953">
            <v>821.89494200895012</v>
          </cell>
          <cell r="AA2953">
            <v>934.30465577228665</v>
          </cell>
          <cell r="AB2953">
            <v>989.65922224045687</v>
          </cell>
          <cell r="AC2953">
            <v>1045.9593511456353</v>
          </cell>
          <cell r="AD2953">
            <v>130.62414869985795</v>
          </cell>
          <cell r="AE2953">
            <v>247.1994706460959</v>
          </cell>
          <cell r="AF2953">
            <v>296.25216893514931</v>
          </cell>
          <cell r="AG2953">
            <v>328.24407789672517</v>
          </cell>
          <cell r="AH2953">
            <v>405.93647904331038</v>
          </cell>
        </row>
        <row r="2954">
          <cell r="B2954">
            <v>55814</v>
          </cell>
          <cell r="C2954" t="str">
            <v>NY</v>
          </cell>
          <cell r="D2954" t="str">
            <v>Retail Power Marketer</v>
          </cell>
          <cell r="E2954">
            <v>1.1569365940766557E-2</v>
          </cell>
          <cell r="F2954">
            <v>1</v>
          </cell>
          <cell r="G2954">
            <v>6079.318448883666</v>
          </cell>
          <cell r="H2954">
            <v>6079.318448883666</v>
          </cell>
          <cell r="I2954">
            <v>11.608880937499999</v>
          </cell>
          <cell r="J2954">
            <v>1844</v>
          </cell>
          <cell r="K2954">
            <v>10347</v>
          </cell>
          <cell r="L2954">
            <v>1702</v>
          </cell>
          <cell r="M2954">
            <v>0.15530107429520634</v>
          </cell>
          <cell r="N2954">
            <v>0.15530107429520634</v>
          </cell>
          <cell r="O2954">
            <v>10924.716173004297</v>
          </cell>
          <cell r="P2954">
            <v>30377.401046620791</v>
          </cell>
          <cell r="Q2954">
            <v>47704.411287266819</v>
          </cell>
          <cell r="R2954">
            <v>63072.666543911248</v>
          </cell>
          <cell r="S2954">
            <v>159177.8734409321</v>
          </cell>
          <cell r="T2954">
            <v>1095.0455445723917</v>
          </cell>
          <cell r="U2954">
            <v>1211.5255139734647</v>
          </cell>
          <cell r="V2954">
            <v>1321.8042212714968</v>
          </cell>
          <cell r="W2954">
            <v>1384.8879604951474</v>
          </cell>
          <cell r="X2954">
            <v>1560.4233518226536</v>
          </cell>
          <cell r="Y2954">
            <v>653.06420752808674</v>
          </cell>
          <cell r="Z2954">
            <v>821.89494200895012</v>
          </cell>
          <cell r="AA2954">
            <v>934.30465577228665</v>
          </cell>
          <cell r="AB2954">
            <v>989.65922224045687</v>
          </cell>
          <cell r="AC2954">
            <v>1045.9593511456353</v>
          </cell>
          <cell r="AD2954">
            <v>130.62414869985795</v>
          </cell>
          <cell r="AE2954">
            <v>247.1994706460959</v>
          </cell>
          <cell r="AF2954">
            <v>296.25216893514931</v>
          </cell>
          <cell r="AG2954">
            <v>328.24407789672517</v>
          </cell>
          <cell r="AH2954">
            <v>405.93647904331038</v>
          </cell>
        </row>
        <row r="2955">
          <cell r="B2955">
            <v>4191</v>
          </cell>
          <cell r="C2955" t="str">
            <v>NY</v>
          </cell>
          <cell r="D2955" t="str">
            <v>Retail Power Marketer</v>
          </cell>
          <cell r="E2955">
            <v>0.20917795158228208</v>
          </cell>
          <cell r="F2955">
            <v>0</v>
          </cell>
          <cell r="G2955">
            <v>0</v>
          </cell>
          <cell r="H2955">
            <v>7685.9435842853645</v>
          </cell>
          <cell r="I2955">
            <v>11.608880937499999</v>
          </cell>
          <cell r="J2955">
            <v>0</v>
          </cell>
          <cell r="K2955">
            <v>0</v>
          </cell>
          <cell r="L2955">
            <v>0</v>
          </cell>
          <cell r="M2955">
            <v>0</v>
          </cell>
          <cell r="N2955" t="e">
            <v>#DIV/0!</v>
          </cell>
          <cell r="O2955">
            <v>10924.716173004297</v>
          </cell>
          <cell r="P2955">
            <v>30377.401046620791</v>
          </cell>
          <cell r="Q2955">
            <v>47704.411287266819</v>
          </cell>
          <cell r="R2955">
            <v>63072.666543911248</v>
          </cell>
          <cell r="S2955">
            <v>159177.8734409321</v>
          </cell>
          <cell r="T2955">
            <v>1095.0455445723917</v>
          </cell>
          <cell r="U2955">
            <v>1211.5255139734647</v>
          </cell>
          <cell r="V2955">
            <v>1321.8042212714968</v>
          </cell>
          <cell r="W2955">
            <v>1384.8879604951474</v>
          </cell>
          <cell r="X2955">
            <v>1560.4233518226536</v>
          </cell>
          <cell r="Y2955">
            <v>653.06420752808674</v>
          </cell>
          <cell r="Z2955">
            <v>821.89494200895012</v>
          </cell>
          <cell r="AA2955">
            <v>934.30465577228665</v>
          </cell>
          <cell r="AB2955">
            <v>989.65922224045687</v>
          </cell>
          <cell r="AC2955">
            <v>1045.9593511456353</v>
          </cell>
          <cell r="AD2955">
            <v>130.62414869985795</v>
          </cell>
          <cell r="AE2955">
            <v>247.1994706460959</v>
          </cell>
          <cell r="AF2955">
            <v>296.25216893514931</v>
          </cell>
          <cell r="AG2955">
            <v>328.24407789672517</v>
          </cell>
          <cell r="AH2955">
            <v>405.93647904331038</v>
          </cell>
        </row>
        <row r="2956">
          <cell r="B2956">
            <v>59763</v>
          </cell>
          <cell r="C2956" t="str">
            <v>NY</v>
          </cell>
          <cell r="D2956" t="str">
            <v>Retail Power Marketer</v>
          </cell>
          <cell r="E2956">
            <v>1.1569365940766557E-2</v>
          </cell>
          <cell r="F2956">
            <v>0</v>
          </cell>
          <cell r="G2956">
            <v>0</v>
          </cell>
          <cell r="H2956">
            <v>7685.9435842853645</v>
          </cell>
          <cell r="I2956">
            <v>11.608880937499999</v>
          </cell>
          <cell r="J2956">
            <v>0</v>
          </cell>
          <cell r="K2956">
            <v>0</v>
          </cell>
          <cell r="L2956">
            <v>0</v>
          </cell>
          <cell r="M2956">
            <v>0</v>
          </cell>
          <cell r="N2956" t="e">
            <v>#DIV/0!</v>
          </cell>
          <cell r="O2956">
            <v>10924.716173004297</v>
          </cell>
          <cell r="P2956">
            <v>30377.401046620791</v>
          </cell>
          <cell r="Q2956">
            <v>47704.411287266819</v>
          </cell>
          <cell r="R2956">
            <v>63072.666543911248</v>
          </cell>
          <cell r="S2956">
            <v>159177.8734409321</v>
          </cell>
          <cell r="T2956">
            <v>1095.0455445723917</v>
          </cell>
          <cell r="U2956">
            <v>1211.5255139734647</v>
          </cell>
          <cell r="V2956">
            <v>1321.8042212714968</v>
          </cell>
          <cell r="W2956">
            <v>1384.8879604951474</v>
          </cell>
          <cell r="X2956">
            <v>1560.4233518226536</v>
          </cell>
          <cell r="Y2956">
            <v>653.06420752808674</v>
          </cell>
          <cell r="Z2956">
            <v>821.89494200895012</v>
          </cell>
          <cell r="AA2956">
            <v>934.30465577228665</v>
          </cell>
          <cell r="AB2956">
            <v>989.65922224045687</v>
          </cell>
          <cell r="AC2956">
            <v>1045.9593511456353</v>
          </cell>
          <cell r="AD2956">
            <v>130.62414869985795</v>
          </cell>
          <cell r="AE2956">
            <v>247.1994706460959</v>
          </cell>
          <cell r="AF2956">
            <v>296.25216893514931</v>
          </cell>
          <cell r="AG2956">
            <v>328.24407789672517</v>
          </cell>
          <cell r="AH2956">
            <v>405.93647904331038</v>
          </cell>
        </row>
        <row r="2957">
          <cell r="B2957">
            <v>21258</v>
          </cell>
          <cell r="C2957" t="str">
            <v>NY</v>
          </cell>
          <cell r="D2957" t="str">
            <v>Retail Power Marketer</v>
          </cell>
          <cell r="E2957">
            <v>1.1569365940766557E-2</v>
          </cell>
          <cell r="F2957">
            <v>0</v>
          </cell>
          <cell r="G2957">
            <v>0</v>
          </cell>
          <cell r="H2957">
            <v>7685.9435842853645</v>
          </cell>
          <cell r="I2957">
            <v>11.608880937499999</v>
          </cell>
          <cell r="J2957">
            <v>0</v>
          </cell>
          <cell r="K2957">
            <v>0</v>
          </cell>
          <cell r="L2957">
            <v>0</v>
          </cell>
          <cell r="M2957">
            <v>0</v>
          </cell>
          <cell r="N2957" t="e">
            <v>#DIV/0!</v>
          </cell>
          <cell r="O2957">
            <v>10924.716173004297</v>
          </cell>
          <cell r="P2957">
            <v>30377.401046620791</v>
          </cell>
          <cell r="Q2957">
            <v>47704.411287266819</v>
          </cell>
          <cell r="R2957">
            <v>63072.666543911248</v>
          </cell>
          <cell r="S2957">
            <v>159177.8734409321</v>
          </cell>
          <cell r="T2957">
            <v>1095.0455445723917</v>
          </cell>
          <cell r="U2957">
            <v>1211.5255139734647</v>
          </cell>
          <cell r="V2957">
            <v>1321.8042212714968</v>
          </cell>
          <cell r="W2957">
            <v>1384.8879604951474</v>
          </cell>
          <cell r="X2957">
            <v>1560.4233518226536</v>
          </cell>
          <cell r="Y2957">
            <v>653.06420752808674</v>
          </cell>
          <cell r="Z2957">
            <v>821.89494200895012</v>
          </cell>
          <cell r="AA2957">
            <v>934.30465577228665</v>
          </cell>
          <cell r="AB2957">
            <v>989.65922224045687</v>
          </cell>
          <cell r="AC2957">
            <v>1045.9593511456353</v>
          </cell>
          <cell r="AD2957">
            <v>130.62414869985795</v>
          </cell>
          <cell r="AE2957">
            <v>247.1994706460959</v>
          </cell>
          <cell r="AF2957">
            <v>296.25216893514931</v>
          </cell>
          <cell r="AG2957">
            <v>328.24407789672517</v>
          </cell>
          <cell r="AH2957">
            <v>405.93647904331038</v>
          </cell>
        </row>
        <row r="2958">
          <cell r="B2958">
            <v>60053</v>
          </cell>
          <cell r="C2958" t="str">
            <v>NY</v>
          </cell>
          <cell r="D2958" t="str">
            <v>Retail Power Marketer</v>
          </cell>
          <cell r="E2958">
            <v>1.1569365940766557E-2</v>
          </cell>
          <cell r="F2958">
            <v>1</v>
          </cell>
          <cell r="G2958">
            <v>27433.456561922365</v>
          </cell>
          <cell r="H2958">
            <v>27433.456561922365</v>
          </cell>
          <cell r="I2958">
            <v>11.608880937499999</v>
          </cell>
          <cell r="J2958">
            <v>5204.3999999999996</v>
          </cell>
          <cell r="K2958">
            <v>59366</v>
          </cell>
          <cell r="L2958">
            <v>2164</v>
          </cell>
          <cell r="M2958">
            <v>8.2588360000926467E-2</v>
          </cell>
          <cell r="N2958">
            <v>8.2588360000926467E-2</v>
          </cell>
          <cell r="O2958">
            <v>10924.716173004297</v>
          </cell>
          <cell r="P2958">
            <v>30377.401046620791</v>
          </cell>
          <cell r="Q2958">
            <v>47704.411287266819</v>
          </cell>
          <cell r="R2958">
            <v>63072.666543911248</v>
          </cell>
          <cell r="S2958">
            <v>159177.8734409321</v>
          </cell>
          <cell r="T2958">
            <v>1095.0455445723917</v>
          </cell>
          <cell r="U2958">
            <v>1211.5255139734647</v>
          </cell>
          <cell r="V2958">
            <v>1321.8042212714968</v>
          </cell>
          <cell r="W2958">
            <v>1384.8879604951474</v>
          </cell>
          <cell r="X2958">
            <v>1560.4233518226536</v>
          </cell>
          <cell r="Y2958">
            <v>653.06420752808674</v>
          </cell>
          <cell r="Z2958">
            <v>821.89494200895012</v>
          </cell>
          <cell r="AA2958">
            <v>934.30465577228665</v>
          </cell>
          <cell r="AB2958">
            <v>989.65922224045687</v>
          </cell>
          <cell r="AC2958">
            <v>1045.9593511456353</v>
          </cell>
          <cell r="AD2958">
            <v>130.62414869985795</v>
          </cell>
          <cell r="AE2958">
            <v>247.1994706460959</v>
          </cell>
          <cell r="AF2958">
            <v>296.25216893514931</v>
          </cell>
          <cell r="AG2958">
            <v>328.24407789672517</v>
          </cell>
          <cell r="AH2958">
            <v>405.93647904331038</v>
          </cell>
        </row>
        <row r="2959">
          <cell r="B2959">
            <v>5703</v>
          </cell>
          <cell r="C2959" t="str">
            <v>NY</v>
          </cell>
          <cell r="D2959" t="str">
            <v>Retail Power Marketer</v>
          </cell>
          <cell r="E2959">
            <v>1.1569365940766557E-2</v>
          </cell>
          <cell r="F2959">
            <v>0</v>
          </cell>
          <cell r="G2959">
            <v>0</v>
          </cell>
          <cell r="H2959">
            <v>7685.9435842853645</v>
          </cell>
          <cell r="I2959">
            <v>11.608880937499999</v>
          </cell>
          <cell r="J2959">
            <v>0</v>
          </cell>
          <cell r="K2959">
            <v>0</v>
          </cell>
          <cell r="L2959">
            <v>0</v>
          </cell>
          <cell r="M2959">
            <v>0</v>
          </cell>
          <cell r="N2959" t="e">
            <v>#DIV/0!</v>
          </cell>
          <cell r="O2959">
            <v>10924.716173004297</v>
          </cell>
          <cell r="P2959">
            <v>30377.401046620791</v>
          </cell>
          <cell r="Q2959">
            <v>47704.411287266819</v>
          </cell>
          <cell r="R2959">
            <v>63072.666543911248</v>
          </cell>
          <cell r="S2959">
            <v>159177.8734409321</v>
          </cell>
          <cell r="T2959">
            <v>1095.0455445723917</v>
          </cell>
          <cell r="U2959">
            <v>1211.5255139734647</v>
          </cell>
          <cell r="V2959">
            <v>1321.8042212714968</v>
          </cell>
          <cell r="W2959">
            <v>1384.8879604951474</v>
          </cell>
          <cell r="X2959">
            <v>1560.4233518226536</v>
          </cell>
          <cell r="Y2959">
            <v>653.06420752808674</v>
          </cell>
          <cell r="Z2959">
            <v>821.89494200895012</v>
          </cell>
          <cell r="AA2959">
            <v>934.30465577228665</v>
          </cell>
          <cell r="AB2959">
            <v>989.65922224045687</v>
          </cell>
          <cell r="AC2959">
            <v>1045.9593511456353</v>
          </cell>
          <cell r="AD2959">
            <v>130.62414869985795</v>
          </cell>
          <cell r="AE2959">
            <v>247.1994706460959</v>
          </cell>
          <cell r="AF2959">
            <v>296.25216893514931</v>
          </cell>
          <cell r="AG2959">
            <v>328.24407789672517</v>
          </cell>
          <cell r="AH2959">
            <v>405.93647904331038</v>
          </cell>
        </row>
        <row r="2960">
          <cell r="B2960">
            <v>5880</v>
          </cell>
          <cell r="C2960" t="str">
            <v>NY</v>
          </cell>
          <cell r="D2960" t="str">
            <v>Retail Power Marketer</v>
          </cell>
          <cell r="E2960">
            <v>1.1569365940766557E-2</v>
          </cell>
          <cell r="F2960">
            <v>1</v>
          </cell>
          <cell r="G2960">
            <v>44460.004383081308</v>
          </cell>
          <cell r="H2960">
            <v>44460.004383081308</v>
          </cell>
          <cell r="I2960">
            <v>11.608880937499999</v>
          </cell>
          <cell r="J2960">
            <v>8260.9</v>
          </cell>
          <cell r="K2960">
            <v>202871</v>
          </cell>
          <cell r="L2960">
            <v>4563</v>
          </cell>
          <cell r="M2960">
            <v>3.7586664014995982E-2</v>
          </cell>
          <cell r="N2960">
            <v>3.7586664014995982E-2</v>
          </cell>
          <cell r="O2960">
            <v>10924.716173004297</v>
          </cell>
          <cell r="P2960">
            <v>30377.401046620791</v>
          </cell>
          <cell r="Q2960">
            <v>47704.411287266819</v>
          </cell>
          <cell r="R2960">
            <v>63072.666543911248</v>
          </cell>
          <cell r="S2960">
            <v>159177.8734409321</v>
          </cell>
          <cell r="T2960">
            <v>1095.0455445723917</v>
          </cell>
          <cell r="U2960">
            <v>1211.5255139734647</v>
          </cell>
          <cell r="V2960">
            <v>1321.8042212714968</v>
          </cell>
          <cell r="W2960">
            <v>1384.8879604951474</v>
          </cell>
          <cell r="X2960">
            <v>1560.4233518226536</v>
          </cell>
          <cell r="Y2960">
            <v>653.06420752808674</v>
          </cell>
          <cell r="Z2960">
            <v>821.89494200895012</v>
          </cell>
          <cell r="AA2960">
            <v>934.30465577228665</v>
          </cell>
          <cell r="AB2960">
            <v>989.65922224045687</v>
          </cell>
          <cell r="AC2960">
            <v>1045.9593511456353</v>
          </cell>
          <cell r="AD2960">
            <v>130.62414869985795</v>
          </cell>
          <cell r="AE2960">
            <v>247.1994706460959</v>
          </cell>
          <cell r="AF2960">
            <v>296.25216893514931</v>
          </cell>
          <cell r="AG2960">
            <v>328.24407789672517</v>
          </cell>
          <cell r="AH2960">
            <v>405.93647904331038</v>
          </cell>
        </row>
        <row r="2961">
          <cell r="B2961">
            <v>58965</v>
          </cell>
          <cell r="C2961" t="str">
            <v>NY</v>
          </cell>
          <cell r="D2961" t="str">
            <v>Retail Power Marketer</v>
          </cell>
          <cell r="E2961">
            <v>1.1569365940766557E-2</v>
          </cell>
          <cell r="F2961">
            <v>1</v>
          </cell>
          <cell r="G2961">
            <v>3205.8823529411766</v>
          </cell>
          <cell r="H2961">
            <v>3205.8823529411766</v>
          </cell>
          <cell r="I2961">
            <v>11.608880937499999</v>
          </cell>
          <cell r="J2961">
            <v>6.8999999999999995</v>
          </cell>
          <cell r="K2961">
            <v>109</v>
          </cell>
          <cell r="L2961">
            <v>34</v>
          </cell>
          <cell r="M2961">
            <v>1.9849326399082559E-2</v>
          </cell>
          <cell r="N2961">
            <v>1.9849326399082559E-2</v>
          </cell>
          <cell r="O2961">
            <v>10924.716173004297</v>
          </cell>
          <cell r="P2961">
            <v>30377.401046620791</v>
          </cell>
          <cell r="Q2961">
            <v>47704.411287266819</v>
          </cell>
          <cell r="R2961">
            <v>63072.666543911248</v>
          </cell>
          <cell r="S2961">
            <v>159177.8734409321</v>
          </cell>
          <cell r="T2961">
            <v>1095.0455445723917</v>
          </cell>
          <cell r="U2961">
            <v>1211.5255139734647</v>
          </cell>
          <cell r="V2961">
            <v>1321.8042212714968</v>
          </cell>
          <cell r="W2961">
            <v>1384.8879604951474</v>
          </cell>
          <cell r="X2961">
            <v>1560.4233518226536</v>
          </cell>
          <cell r="Y2961">
            <v>653.06420752808674</v>
          </cell>
          <cell r="Z2961">
            <v>821.89494200895012</v>
          </cell>
          <cell r="AA2961">
            <v>934.30465577228665</v>
          </cell>
          <cell r="AB2961">
            <v>989.65922224045687</v>
          </cell>
          <cell r="AC2961">
            <v>1045.9593511456353</v>
          </cell>
          <cell r="AD2961">
            <v>130.62414869985795</v>
          </cell>
          <cell r="AE2961">
            <v>247.1994706460959</v>
          </cell>
          <cell r="AF2961">
            <v>296.25216893514931</v>
          </cell>
          <cell r="AG2961">
            <v>328.24407789672517</v>
          </cell>
          <cell r="AH2961">
            <v>405.93647904331038</v>
          </cell>
        </row>
        <row r="2962">
          <cell r="B2962">
            <v>58248</v>
          </cell>
          <cell r="C2962" t="str">
            <v>NY</v>
          </cell>
          <cell r="D2962" t="str">
            <v>Retail Power Marketer</v>
          </cell>
          <cell r="E2962">
            <v>1.1569365940766557E-2</v>
          </cell>
          <cell r="F2962">
            <v>1</v>
          </cell>
          <cell r="G2962">
            <v>6240.7789908527593</v>
          </cell>
          <cell r="H2962">
            <v>6240.7789908527593</v>
          </cell>
          <cell r="I2962">
            <v>11.608880937499999</v>
          </cell>
          <cell r="J2962">
            <v>914.8</v>
          </cell>
          <cell r="K2962">
            <v>21150</v>
          </cell>
          <cell r="L2962">
            <v>3389</v>
          </cell>
          <cell r="M2962">
            <v>2.0930970687174942E-2</v>
          </cell>
          <cell r="N2962">
            <v>2.0930970687174942E-2</v>
          </cell>
          <cell r="O2962">
            <v>10924.716173004297</v>
          </cell>
          <cell r="P2962">
            <v>30377.401046620791</v>
          </cell>
          <cell r="Q2962">
            <v>47704.411287266819</v>
          </cell>
          <cell r="R2962">
            <v>63072.666543911248</v>
          </cell>
          <cell r="S2962">
            <v>159177.8734409321</v>
          </cell>
          <cell r="T2962">
            <v>1095.0455445723917</v>
          </cell>
          <cell r="U2962">
            <v>1211.5255139734647</v>
          </cell>
          <cell r="V2962">
            <v>1321.8042212714968</v>
          </cell>
          <cell r="W2962">
            <v>1384.8879604951474</v>
          </cell>
          <cell r="X2962">
            <v>1560.4233518226536</v>
          </cell>
          <cell r="Y2962">
            <v>653.06420752808674</v>
          </cell>
          <cell r="Z2962">
            <v>821.89494200895012</v>
          </cell>
          <cell r="AA2962">
            <v>934.30465577228665</v>
          </cell>
          <cell r="AB2962">
            <v>989.65922224045687</v>
          </cell>
          <cell r="AC2962">
            <v>1045.9593511456353</v>
          </cell>
          <cell r="AD2962">
            <v>130.62414869985795</v>
          </cell>
          <cell r="AE2962">
            <v>247.1994706460959</v>
          </cell>
          <cell r="AF2962">
            <v>296.25216893514931</v>
          </cell>
          <cell r="AG2962">
            <v>328.24407789672517</v>
          </cell>
          <cell r="AH2962">
            <v>405.93647904331038</v>
          </cell>
        </row>
        <row r="2963">
          <cell r="B2963">
            <v>59832</v>
          </cell>
          <cell r="C2963" t="str">
            <v>NY</v>
          </cell>
          <cell r="D2963" t="str">
            <v>Retail Power Marketer</v>
          </cell>
          <cell r="E2963">
            <v>1.1569365940766557E-2</v>
          </cell>
          <cell r="F2963">
            <v>0</v>
          </cell>
          <cell r="G2963">
            <v>0</v>
          </cell>
          <cell r="H2963">
            <v>7685.9435842853645</v>
          </cell>
          <cell r="I2963">
            <v>11.608880937499999</v>
          </cell>
          <cell r="J2963">
            <v>0</v>
          </cell>
          <cell r="K2963">
            <v>0</v>
          </cell>
          <cell r="L2963">
            <v>0</v>
          </cell>
          <cell r="M2963">
            <v>0</v>
          </cell>
          <cell r="N2963" t="e">
            <v>#DIV/0!</v>
          </cell>
          <cell r="O2963">
            <v>10924.716173004297</v>
          </cell>
          <cell r="P2963">
            <v>30377.401046620791</v>
          </cell>
          <cell r="Q2963">
            <v>47704.411287266819</v>
          </cell>
          <cell r="R2963">
            <v>63072.666543911248</v>
          </cell>
          <cell r="S2963">
            <v>159177.8734409321</v>
          </cell>
          <cell r="T2963">
            <v>1095.0455445723917</v>
          </cell>
          <cell r="U2963">
            <v>1211.5255139734647</v>
          </cell>
          <cell r="V2963">
            <v>1321.8042212714968</v>
          </cell>
          <cell r="W2963">
            <v>1384.8879604951474</v>
          </cell>
          <cell r="X2963">
            <v>1560.4233518226536</v>
          </cell>
          <cell r="Y2963">
            <v>653.06420752808674</v>
          </cell>
          <cell r="Z2963">
            <v>821.89494200895012</v>
          </cell>
          <cell r="AA2963">
            <v>934.30465577228665</v>
          </cell>
          <cell r="AB2963">
            <v>989.65922224045687</v>
          </cell>
          <cell r="AC2963">
            <v>1045.9593511456353</v>
          </cell>
          <cell r="AD2963">
            <v>130.62414869985795</v>
          </cell>
          <cell r="AE2963">
            <v>247.1994706460959</v>
          </cell>
          <cell r="AF2963">
            <v>296.25216893514931</v>
          </cell>
          <cell r="AG2963">
            <v>328.24407789672517</v>
          </cell>
          <cell r="AH2963">
            <v>405.93647904331038</v>
          </cell>
        </row>
        <row r="2964">
          <cell r="B2964">
            <v>59810</v>
          </cell>
          <cell r="C2964" t="str">
            <v>NY</v>
          </cell>
          <cell r="D2964" t="str">
            <v>Retail Power Marketer</v>
          </cell>
          <cell r="E2964">
            <v>1.1569365940766557E-2</v>
          </cell>
          <cell r="F2964">
            <v>1</v>
          </cell>
          <cell r="G2964">
            <v>7506.1913696060037</v>
          </cell>
          <cell r="H2964">
            <v>7506.1913696060037</v>
          </cell>
          <cell r="I2964">
            <v>11.608880937499999</v>
          </cell>
          <cell r="J2964">
            <v>6606.7999999999993</v>
          </cell>
          <cell r="K2964">
            <v>60012</v>
          </cell>
          <cell r="L2964">
            <v>7995</v>
          </cell>
          <cell r="M2964">
            <v>9.1532426229025007E-2</v>
          </cell>
          <cell r="N2964">
            <v>9.1532426229025007E-2</v>
          </cell>
          <cell r="O2964">
            <v>10924.716173004297</v>
          </cell>
          <cell r="P2964">
            <v>30377.401046620791</v>
          </cell>
          <cell r="Q2964">
            <v>47704.411287266819</v>
          </cell>
          <cell r="R2964">
            <v>63072.666543911248</v>
          </cell>
          <cell r="S2964">
            <v>159177.8734409321</v>
          </cell>
          <cell r="T2964">
            <v>1095.0455445723917</v>
          </cell>
          <cell r="U2964">
            <v>1211.5255139734647</v>
          </cell>
          <cell r="V2964">
            <v>1321.8042212714968</v>
          </cell>
          <cell r="W2964">
            <v>1384.8879604951474</v>
          </cell>
          <cell r="X2964">
            <v>1560.4233518226536</v>
          </cell>
          <cell r="Y2964">
            <v>653.06420752808674</v>
          </cell>
          <cell r="Z2964">
            <v>821.89494200895012</v>
          </cell>
          <cell r="AA2964">
            <v>934.30465577228665</v>
          </cell>
          <cell r="AB2964">
            <v>989.65922224045687</v>
          </cell>
          <cell r="AC2964">
            <v>1045.9593511456353</v>
          </cell>
          <cell r="AD2964">
            <v>130.62414869985795</v>
          </cell>
          <cell r="AE2964">
            <v>247.1994706460959</v>
          </cell>
          <cell r="AF2964">
            <v>296.25216893514931</v>
          </cell>
          <cell r="AG2964">
            <v>328.24407789672517</v>
          </cell>
          <cell r="AH2964">
            <v>405.93647904331038</v>
          </cell>
        </row>
        <row r="2965">
          <cell r="B2965">
            <v>58978</v>
          </cell>
          <cell r="C2965" t="str">
            <v>NY</v>
          </cell>
          <cell r="D2965" t="str">
            <v>Retail Power Marketer</v>
          </cell>
          <cell r="E2965">
            <v>1.1569365940766557E-2</v>
          </cell>
          <cell r="F2965">
            <v>1</v>
          </cell>
          <cell r="G2965">
            <v>6095.2380952380954</v>
          </cell>
          <cell r="H2965">
            <v>6095.2380952380954</v>
          </cell>
          <cell r="I2965">
            <v>11.608880937499999</v>
          </cell>
          <cell r="J2965">
            <v>620.1</v>
          </cell>
          <cell r="K2965">
            <v>3968</v>
          </cell>
          <cell r="L2965">
            <v>651</v>
          </cell>
          <cell r="M2965">
            <v>0.1334202172672001</v>
          </cell>
          <cell r="N2965">
            <v>0.1334202172672001</v>
          </cell>
          <cell r="O2965">
            <v>10924.716173004297</v>
          </cell>
          <cell r="P2965">
            <v>30377.401046620791</v>
          </cell>
          <cell r="Q2965">
            <v>47704.411287266819</v>
          </cell>
          <cell r="R2965">
            <v>63072.666543911248</v>
          </cell>
          <cell r="S2965">
            <v>159177.8734409321</v>
          </cell>
          <cell r="T2965">
            <v>1095.0455445723917</v>
          </cell>
          <cell r="U2965">
            <v>1211.5255139734647</v>
          </cell>
          <cell r="V2965">
            <v>1321.8042212714968</v>
          </cell>
          <cell r="W2965">
            <v>1384.8879604951474</v>
          </cell>
          <cell r="X2965">
            <v>1560.4233518226536</v>
          </cell>
          <cell r="Y2965">
            <v>653.06420752808674</v>
          </cell>
          <cell r="Z2965">
            <v>821.89494200895012</v>
          </cell>
          <cell r="AA2965">
            <v>934.30465577228665</v>
          </cell>
          <cell r="AB2965">
            <v>989.65922224045687</v>
          </cell>
          <cell r="AC2965">
            <v>1045.9593511456353</v>
          </cell>
          <cell r="AD2965">
            <v>130.62414869985795</v>
          </cell>
          <cell r="AE2965">
            <v>247.1994706460959</v>
          </cell>
          <cell r="AF2965">
            <v>296.25216893514931</v>
          </cell>
          <cell r="AG2965">
            <v>328.24407789672517</v>
          </cell>
          <cell r="AH2965">
            <v>405.93647904331038</v>
          </cell>
        </row>
        <row r="2966">
          <cell r="B2966">
            <v>59815</v>
          </cell>
          <cell r="C2966" t="str">
            <v>NY</v>
          </cell>
          <cell r="D2966" t="str">
            <v>Retail Power Marketer</v>
          </cell>
          <cell r="E2966">
            <v>1.1569365940766557E-2</v>
          </cell>
          <cell r="F2966">
            <v>0</v>
          </cell>
          <cell r="G2966">
            <v>0</v>
          </cell>
          <cell r="H2966">
            <v>7685.9435842853645</v>
          </cell>
          <cell r="I2966">
            <v>11.608880937499999</v>
          </cell>
          <cell r="J2966">
            <v>0</v>
          </cell>
          <cell r="K2966">
            <v>0</v>
          </cell>
          <cell r="L2966">
            <v>0</v>
          </cell>
          <cell r="M2966">
            <v>0</v>
          </cell>
          <cell r="N2966" t="e">
            <v>#DIV/0!</v>
          </cell>
          <cell r="O2966">
            <v>10924.716173004297</v>
          </cell>
          <cell r="P2966">
            <v>30377.401046620791</v>
          </cell>
          <cell r="Q2966">
            <v>47704.411287266819</v>
          </cell>
          <cell r="R2966">
            <v>63072.666543911248</v>
          </cell>
          <cell r="S2966">
            <v>159177.8734409321</v>
          </cell>
          <cell r="T2966">
            <v>1095.0455445723917</v>
          </cell>
          <cell r="U2966">
            <v>1211.5255139734647</v>
          </cell>
          <cell r="V2966">
            <v>1321.8042212714968</v>
          </cell>
          <cell r="W2966">
            <v>1384.8879604951474</v>
          </cell>
          <cell r="X2966">
            <v>1560.4233518226536</v>
          </cell>
          <cell r="Y2966">
            <v>653.06420752808674</v>
          </cell>
          <cell r="Z2966">
            <v>821.89494200895012</v>
          </cell>
          <cell r="AA2966">
            <v>934.30465577228665</v>
          </cell>
          <cell r="AB2966">
            <v>989.65922224045687</v>
          </cell>
          <cell r="AC2966">
            <v>1045.9593511456353</v>
          </cell>
          <cell r="AD2966">
            <v>130.62414869985795</v>
          </cell>
          <cell r="AE2966">
            <v>247.1994706460959</v>
          </cell>
          <cell r="AF2966">
            <v>296.25216893514931</v>
          </cell>
          <cell r="AG2966">
            <v>328.24407789672517</v>
          </cell>
          <cell r="AH2966">
            <v>405.93647904331038</v>
          </cell>
        </row>
        <row r="2967">
          <cell r="B2967">
            <v>55878</v>
          </cell>
          <cell r="C2967" t="str">
            <v>NY</v>
          </cell>
          <cell r="D2967" t="str">
            <v>Retail Power Marketer</v>
          </cell>
          <cell r="E2967">
            <v>1.1569365940766557E-2</v>
          </cell>
          <cell r="F2967">
            <v>1</v>
          </cell>
          <cell r="G2967">
            <v>15061.320042289684</v>
          </cell>
          <cell r="H2967">
            <v>15061.320042289684</v>
          </cell>
          <cell r="I2967">
            <v>11.608880937499999</v>
          </cell>
          <cell r="J2967">
            <v>9731.3000000000011</v>
          </cell>
          <cell r="K2967">
            <v>99721</v>
          </cell>
          <cell r="L2967">
            <v>6621</v>
          </cell>
          <cell r="M2967">
            <v>8.833596927180587E-2</v>
          </cell>
          <cell r="N2967">
            <v>8.833596927180587E-2</v>
          </cell>
          <cell r="O2967">
            <v>10924.716173004297</v>
          </cell>
          <cell r="P2967">
            <v>30377.401046620791</v>
          </cell>
          <cell r="Q2967">
            <v>47704.411287266819</v>
          </cell>
          <cell r="R2967">
            <v>63072.666543911248</v>
          </cell>
          <cell r="S2967">
            <v>159177.8734409321</v>
          </cell>
          <cell r="T2967">
            <v>1095.0455445723917</v>
          </cell>
          <cell r="U2967">
            <v>1211.5255139734647</v>
          </cell>
          <cell r="V2967">
            <v>1321.8042212714968</v>
          </cell>
          <cell r="W2967">
            <v>1384.8879604951474</v>
          </cell>
          <cell r="X2967">
            <v>1560.4233518226536</v>
          </cell>
          <cell r="Y2967">
            <v>653.06420752808674</v>
          </cell>
          <cell r="Z2967">
            <v>821.89494200895012</v>
          </cell>
          <cell r="AA2967">
            <v>934.30465577228665</v>
          </cell>
          <cell r="AB2967">
            <v>989.65922224045687</v>
          </cell>
          <cell r="AC2967">
            <v>1045.9593511456353</v>
          </cell>
          <cell r="AD2967">
            <v>130.62414869985795</v>
          </cell>
          <cell r="AE2967">
            <v>247.1994706460959</v>
          </cell>
          <cell r="AF2967">
            <v>296.25216893514931</v>
          </cell>
          <cell r="AG2967">
            <v>328.24407789672517</v>
          </cell>
          <cell r="AH2967">
            <v>405.93647904331038</v>
          </cell>
        </row>
        <row r="2968">
          <cell r="B2968">
            <v>58853</v>
          </cell>
          <cell r="C2968" t="str">
            <v>NY</v>
          </cell>
          <cell r="D2968" t="str">
            <v>Retail Power Marketer</v>
          </cell>
          <cell r="E2968">
            <v>1.1569365940766557E-2</v>
          </cell>
          <cell r="F2968">
            <v>1</v>
          </cell>
          <cell r="G2968">
            <v>5334.9873577749686</v>
          </cell>
          <cell r="H2968">
            <v>5334.9873577749686</v>
          </cell>
          <cell r="I2968">
            <v>11.608880937499999</v>
          </cell>
          <cell r="J2968">
            <v>21144.5</v>
          </cell>
          <cell r="K2968">
            <v>168799</v>
          </cell>
          <cell r="L2968">
            <v>31640</v>
          </cell>
          <cell r="M2968">
            <v>9.9152483638232453E-2</v>
          </cell>
          <cell r="N2968">
            <v>9.9152483638232453E-2</v>
          </cell>
          <cell r="O2968">
            <v>10924.716173004297</v>
          </cell>
          <cell r="P2968">
            <v>30377.401046620791</v>
          </cell>
          <cell r="Q2968">
            <v>47704.411287266819</v>
          </cell>
          <cell r="R2968">
            <v>63072.666543911248</v>
          </cell>
          <cell r="S2968">
            <v>159177.8734409321</v>
          </cell>
          <cell r="T2968">
            <v>1095.0455445723917</v>
          </cell>
          <cell r="U2968">
            <v>1211.5255139734647</v>
          </cell>
          <cell r="V2968">
            <v>1321.8042212714968</v>
          </cell>
          <cell r="W2968">
            <v>1384.8879604951474</v>
          </cell>
          <cell r="X2968">
            <v>1560.4233518226536</v>
          </cell>
          <cell r="Y2968">
            <v>653.06420752808674</v>
          </cell>
          <cell r="Z2968">
            <v>821.89494200895012</v>
          </cell>
          <cell r="AA2968">
            <v>934.30465577228665</v>
          </cell>
          <cell r="AB2968">
            <v>989.65922224045687</v>
          </cell>
          <cell r="AC2968">
            <v>1045.9593511456353</v>
          </cell>
          <cell r="AD2968">
            <v>130.62414869985795</v>
          </cell>
          <cell r="AE2968">
            <v>247.1994706460959</v>
          </cell>
          <cell r="AF2968">
            <v>296.25216893514931</v>
          </cell>
          <cell r="AG2968">
            <v>328.24407789672517</v>
          </cell>
          <cell r="AH2968">
            <v>405.93647904331038</v>
          </cell>
        </row>
        <row r="2969">
          <cell r="B2969">
            <v>56504</v>
          </cell>
          <cell r="C2969" t="str">
            <v>NY</v>
          </cell>
          <cell r="D2969" t="str">
            <v>Retail Power Marketer</v>
          </cell>
          <cell r="E2969">
            <v>1.1569365940766557E-2</v>
          </cell>
          <cell r="F2969">
            <v>1</v>
          </cell>
          <cell r="G2969">
            <v>9067.3105387803425</v>
          </cell>
          <cell r="H2969">
            <v>9067.3105387803425</v>
          </cell>
          <cell r="I2969">
            <v>11.608880937499999</v>
          </cell>
          <cell r="J2969">
            <v>28803</v>
          </cell>
          <cell r="K2969">
            <v>245035</v>
          </cell>
          <cell r="L2969">
            <v>27024</v>
          </cell>
          <cell r="M2969">
            <v>0.10218286864545882</v>
          </cell>
          <cell r="N2969">
            <v>0.10218286864545882</v>
          </cell>
          <cell r="O2969">
            <v>10924.716173004297</v>
          </cell>
          <cell r="P2969">
            <v>30377.401046620791</v>
          </cell>
          <cell r="Q2969">
            <v>47704.411287266819</v>
          </cell>
          <cell r="R2969">
            <v>63072.666543911248</v>
          </cell>
          <cell r="S2969">
            <v>159177.8734409321</v>
          </cell>
          <cell r="T2969">
            <v>1095.0455445723917</v>
          </cell>
          <cell r="U2969">
            <v>1211.5255139734647</v>
          </cell>
          <cell r="V2969">
            <v>1321.8042212714968</v>
          </cell>
          <cell r="W2969">
            <v>1384.8879604951474</v>
          </cell>
          <cell r="X2969">
            <v>1560.4233518226536</v>
          </cell>
          <cell r="Y2969">
            <v>653.06420752808674</v>
          </cell>
          <cell r="Z2969">
            <v>821.89494200895012</v>
          </cell>
          <cell r="AA2969">
            <v>934.30465577228665</v>
          </cell>
          <cell r="AB2969">
            <v>989.65922224045687</v>
          </cell>
          <cell r="AC2969">
            <v>1045.9593511456353</v>
          </cell>
          <cell r="AD2969">
            <v>130.62414869985795</v>
          </cell>
          <cell r="AE2969">
            <v>247.1994706460959</v>
          </cell>
          <cell r="AF2969">
            <v>296.25216893514931</v>
          </cell>
          <cell r="AG2969">
            <v>328.24407789672517</v>
          </cell>
          <cell r="AH2969">
            <v>405.93647904331038</v>
          </cell>
        </row>
        <row r="2970">
          <cell r="B2970">
            <v>58966</v>
          </cell>
          <cell r="C2970" t="str">
            <v>NY</v>
          </cell>
          <cell r="D2970" t="str">
            <v>Retail Power Marketer</v>
          </cell>
          <cell r="E2970">
            <v>1.1569365940766557E-2</v>
          </cell>
          <cell r="F2970">
            <v>1</v>
          </cell>
          <cell r="G2970">
            <v>26778.587584820307</v>
          </cell>
          <cell r="H2970">
            <v>26778.587584820307</v>
          </cell>
          <cell r="I2970">
            <v>11.608880937499999</v>
          </cell>
          <cell r="J2970">
            <v>8671.1999999999989</v>
          </cell>
          <cell r="K2970">
            <v>106552</v>
          </cell>
          <cell r="L2970">
            <v>3979</v>
          </cell>
          <cell r="M2970">
            <v>7.6177820716610181E-2</v>
          </cell>
          <cell r="N2970">
            <v>7.6177820716610181E-2</v>
          </cell>
          <cell r="O2970">
            <v>10924.716173004297</v>
          </cell>
          <cell r="P2970">
            <v>30377.401046620791</v>
          </cell>
          <cell r="Q2970">
            <v>47704.411287266819</v>
          </cell>
          <cell r="R2970">
            <v>63072.666543911248</v>
          </cell>
          <cell r="S2970">
            <v>159177.8734409321</v>
          </cell>
          <cell r="T2970">
            <v>1095.0455445723917</v>
          </cell>
          <cell r="U2970">
            <v>1211.5255139734647</v>
          </cell>
          <cell r="V2970">
            <v>1321.8042212714968</v>
          </cell>
          <cell r="W2970">
            <v>1384.8879604951474</v>
          </cell>
          <cell r="X2970">
            <v>1560.4233518226536</v>
          </cell>
          <cell r="Y2970">
            <v>653.06420752808674</v>
          </cell>
          <cell r="Z2970">
            <v>821.89494200895012</v>
          </cell>
          <cell r="AA2970">
            <v>934.30465577228665</v>
          </cell>
          <cell r="AB2970">
            <v>989.65922224045687</v>
          </cell>
          <cell r="AC2970">
            <v>1045.9593511456353</v>
          </cell>
          <cell r="AD2970">
            <v>130.62414869985795</v>
          </cell>
          <cell r="AE2970">
            <v>247.1994706460959</v>
          </cell>
          <cell r="AF2970">
            <v>296.25216893514931</v>
          </cell>
          <cell r="AG2970">
            <v>328.24407789672517</v>
          </cell>
          <cell r="AH2970">
            <v>405.93647904331038</v>
          </cell>
        </row>
        <row r="2971">
          <cell r="B2971">
            <v>59128</v>
          </cell>
          <cell r="C2971" t="str">
            <v>NY</v>
          </cell>
          <cell r="D2971" t="str">
            <v>Retail Power Marketer</v>
          </cell>
          <cell r="E2971">
            <v>1.1569365940766557E-2</v>
          </cell>
          <cell r="F2971">
            <v>1</v>
          </cell>
          <cell r="G2971">
            <v>4075.5354244122113</v>
          </cell>
          <cell r="H2971">
            <v>4075.5354244122113</v>
          </cell>
          <cell r="I2971">
            <v>11.608880937499999</v>
          </cell>
          <cell r="J2971">
            <v>20952.3</v>
          </cell>
          <cell r="K2971">
            <v>155661</v>
          </cell>
          <cell r="L2971">
            <v>38194</v>
          </cell>
          <cell r="M2971">
            <v>0.10042094562978203</v>
          </cell>
          <cell r="N2971">
            <v>0.10042094562978203</v>
          </cell>
          <cell r="O2971">
            <v>10924.716173004297</v>
          </cell>
          <cell r="P2971">
            <v>30377.401046620791</v>
          </cell>
          <cell r="Q2971">
            <v>47704.411287266819</v>
          </cell>
          <cell r="R2971">
            <v>63072.666543911248</v>
          </cell>
          <cell r="S2971">
            <v>159177.8734409321</v>
          </cell>
          <cell r="T2971">
            <v>1095.0455445723917</v>
          </cell>
          <cell r="U2971">
            <v>1211.5255139734647</v>
          </cell>
          <cell r="V2971">
            <v>1321.8042212714968</v>
          </cell>
          <cell r="W2971">
            <v>1384.8879604951474</v>
          </cell>
          <cell r="X2971">
            <v>1560.4233518226536</v>
          </cell>
          <cell r="Y2971">
            <v>653.06420752808674</v>
          </cell>
          <cell r="Z2971">
            <v>821.89494200895012</v>
          </cell>
          <cell r="AA2971">
            <v>934.30465577228665</v>
          </cell>
          <cell r="AB2971">
            <v>989.65922224045687</v>
          </cell>
          <cell r="AC2971">
            <v>1045.9593511456353</v>
          </cell>
          <cell r="AD2971">
            <v>130.62414869985795</v>
          </cell>
          <cell r="AE2971">
            <v>247.1994706460959</v>
          </cell>
          <cell r="AF2971">
            <v>296.25216893514931</v>
          </cell>
          <cell r="AG2971">
            <v>328.24407789672517</v>
          </cell>
          <cell r="AH2971">
            <v>405.93647904331038</v>
          </cell>
        </row>
        <row r="2972">
          <cell r="B2972">
            <v>60218</v>
          </cell>
          <cell r="C2972" t="str">
            <v>NY</v>
          </cell>
          <cell r="D2972" t="str">
            <v>Retail Power Marketer</v>
          </cell>
          <cell r="E2972">
            <v>1.1569365940766557E-2</v>
          </cell>
          <cell r="F2972">
            <v>1</v>
          </cell>
          <cell r="G2972">
            <v>6258.2184517497353</v>
          </cell>
          <cell r="H2972">
            <v>6258.2184517497353</v>
          </cell>
          <cell r="I2972">
            <v>11.608880937499999</v>
          </cell>
          <cell r="J2972">
            <v>9779.6</v>
          </cell>
          <cell r="K2972">
            <v>82621</v>
          </cell>
          <cell r="L2972">
            <v>13202</v>
          </cell>
          <cell r="M2972">
            <v>9.6107220275202423E-2</v>
          </cell>
          <cell r="N2972">
            <v>9.6107220275202423E-2</v>
          </cell>
          <cell r="O2972">
            <v>10924.716173004297</v>
          </cell>
          <cell r="P2972">
            <v>30377.401046620791</v>
          </cell>
          <cell r="Q2972">
            <v>47704.411287266819</v>
          </cell>
          <cell r="R2972">
            <v>63072.666543911248</v>
          </cell>
          <cell r="S2972">
            <v>159177.8734409321</v>
          </cell>
          <cell r="T2972">
            <v>1095.0455445723917</v>
          </cell>
          <cell r="U2972">
            <v>1211.5255139734647</v>
          </cell>
          <cell r="V2972">
            <v>1321.8042212714968</v>
          </cell>
          <cell r="W2972">
            <v>1384.8879604951474</v>
          </cell>
          <cell r="X2972">
            <v>1560.4233518226536</v>
          </cell>
          <cell r="Y2972">
            <v>653.06420752808674</v>
          </cell>
          <cell r="Z2972">
            <v>821.89494200895012</v>
          </cell>
          <cell r="AA2972">
            <v>934.30465577228665</v>
          </cell>
          <cell r="AB2972">
            <v>989.65922224045687</v>
          </cell>
          <cell r="AC2972">
            <v>1045.9593511456353</v>
          </cell>
          <cell r="AD2972">
            <v>130.62414869985795</v>
          </cell>
          <cell r="AE2972">
            <v>247.1994706460959</v>
          </cell>
          <cell r="AF2972">
            <v>296.25216893514931</v>
          </cell>
          <cell r="AG2972">
            <v>328.24407789672517</v>
          </cell>
          <cell r="AH2972">
            <v>405.93647904331038</v>
          </cell>
        </row>
        <row r="2973">
          <cell r="B2973">
            <v>59812</v>
          </cell>
          <cell r="C2973" t="str">
            <v>NY</v>
          </cell>
          <cell r="D2973" t="str">
            <v>Retail Power Marketer</v>
          </cell>
          <cell r="E2973">
            <v>1.1569365940766557E-2</v>
          </cell>
          <cell r="F2973">
            <v>1</v>
          </cell>
          <cell r="G2973">
            <v>14521.08626198083</v>
          </cell>
          <cell r="H2973">
            <v>14521.08626198083</v>
          </cell>
          <cell r="I2973">
            <v>11.608880937499999</v>
          </cell>
          <cell r="J2973">
            <v>7783</v>
          </cell>
          <cell r="K2973">
            <v>136353</v>
          </cell>
          <cell r="L2973">
            <v>9390</v>
          </cell>
          <cell r="M2973">
            <v>4.7486386775226805E-2</v>
          </cell>
          <cell r="N2973">
            <v>4.7486386775226805E-2</v>
          </cell>
          <cell r="O2973">
            <v>10924.716173004297</v>
          </cell>
          <cell r="P2973">
            <v>30377.401046620791</v>
          </cell>
          <cell r="Q2973">
            <v>47704.411287266819</v>
          </cell>
          <cell r="R2973">
            <v>63072.666543911248</v>
          </cell>
          <cell r="S2973">
            <v>159177.8734409321</v>
          </cell>
          <cell r="T2973">
            <v>1095.0455445723917</v>
          </cell>
          <cell r="U2973">
            <v>1211.5255139734647</v>
          </cell>
          <cell r="V2973">
            <v>1321.8042212714968</v>
          </cell>
          <cell r="W2973">
            <v>1384.8879604951474</v>
          </cell>
          <cell r="X2973">
            <v>1560.4233518226536</v>
          </cell>
          <cell r="Y2973">
            <v>653.06420752808674</v>
          </cell>
          <cell r="Z2973">
            <v>821.89494200895012</v>
          </cell>
          <cell r="AA2973">
            <v>934.30465577228665</v>
          </cell>
          <cell r="AB2973">
            <v>989.65922224045687</v>
          </cell>
          <cell r="AC2973">
            <v>1045.9593511456353</v>
          </cell>
          <cell r="AD2973">
            <v>130.62414869985795</v>
          </cell>
          <cell r="AE2973">
            <v>247.1994706460959</v>
          </cell>
          <cell r="AF2973">
            <v>296.25216893514931</v>
          </cell>
          <cell r="AG2973">
            <v>328.24407789672517</v>
          </cell>
          <cell r="AH2973">
            <v>405.93647904331038</v>
          </cell>
        </row>
        <row r="2974">
          <cell r="B2974">
            <v>54875</v>
          </cell>
          <cell r="C2974" t="str">
            <v>NY</v>
          </cell>
          <cell r="D2974" t="str">
            <v>Retail Power Marketer</v>
          </cell>
          <cell r="E2974">
            <v>1.1569365940766557E-2</v>
          </cell>
          <cell r="F2974">
            <v>0</v>
          </cell>
          <cell r="G2974">
            <v>0</v>
          </cell>
          <cell r="H2974">
            <v>7685.9435842853645</v>
          </cell>
          <cell r="I2974">
            <v>11.608880937499999</v>
          </cell>
          <cell r="J2974">
            <v>0</v>
          </cell>
          <cell r="K2974">
            <v>0</v>
          </cell>
          <cell r="L2974">
            <v>0</v>
          </cell>
          <cell r="M2974">
            <v>0</v>
          </cell>
          <cell r="N2974" t="e">
            <v>#DIV/0!</v>
          </cell>
          <cell r="O2974">
            <v>10924.716173004297</v>
          </cell>
          <cell r="P2974">
            <v>30377.401046620791</v>
          </cell>
          <cell r="Q2974">
            <v>47704.411287266819</v>
          </cell>
          <cell r="R2974">
            <v>63072.666543911248</v>
          </cell>
          <cell r="S2974">
            <v>159177.8734409321</v>
          </cell>
          <cell r="T2974">
            <v>1095.0455445723917</v>
          </cell>
          <cell r="U2974">
            <v>1211.5255139734647</v>
          </cell>
          <cell r="V2974">
            <v>1321.8042212714968</v>
          </cell>
          <cell r="W2974">
            <v>1384.8879604951474</v>
          </cell>
          <cell r="X2974">
            <v>1560.4233518226536</v>
          </cell>
          <cell r="Y2974">
            <v>653.06420752808674</v>
          </cell>
          <cell r="Z2974">
            <v>821.89494200895012</v>
          </cell>
          <cell r="AA2974">
            <v>934.30465577228665</v>
          </cell>
          <cell r="AB2974">
            <v>989.65922224045687</v>
          </cell>
          <cell r="AC2974">
            <v>1045.9593511456353</v>
          </cell>
          <cell r="AD2974">
            <v>130.62414869985795</v>
          </cell>
          <cell r="AE2974">
            <v>247.1994706460959</v>
          </cell>
          <cell r="AF2974">
            <v>296.25216893514931</v>
          </cell>
          <cell r="AG2974">
            <v>328.24407789672517</v>
          </cell>
          <cell r="AH2974">
            <v>405.93647904331038</v>
          </cell>
        </row>
        <row r="2975">
          <cell r="B2975">
            <v>54893</v>
          </cell>
          <cell r="C2975" t="str">
            <v>NY</v>
          </cell>
          <cell r="D2975" t="str">
            <v>Retail Power Marketer</v>
          </cell>
          <cell r="E2975">
            <v>1.1569365940766557E-2</v>
          </cell>
          <cell r="F2975">
            <v>1</v>
          </cell>
          <cell r="G2975">
            <v>10563.731931668857</v>
          </cell>
          <cell r="H2975">
            <v>10563.731931668857</v>
          </cell>
          <cell r="I2975">
            <v>11.608880937499999</v>
          </cell>
          <cell r="J2975">
            <v>4822.3</v>
          </cell>
          <cell r="K2975">
            <v>112546</v>
          </cell>
          <cell r="L2975">
            <v>10654</v>
          </cell>
          <cell r="M2975">
            <v>2.9660119328119169E-2</v>
          </cell>
          <cell r="N2975">
            <v>2.9660119328119169E-2</v>
          </cell>
          <cell r="O2975">
            <v>10924.716173004297</v>
          </cell>
          <cell r="P2975">
            <v>30377.401046620791</v>
          </cell>
          <cell r="Q2975">
            <v>47704.411287266819</v>
          </cell>
          <cell r="R2975">
            <v>63072.666543911248</v>
          </cell>
          <cell r="S2975">
            <v>159177.8734409321</v>
          </cell>
          <cell r="T2975">
            <v>1095.0455445723917</v>
          </cell>
          <cell r="U2975">
            <v>1211.5255139734647</v>
          </cell>
          <cell r="V2975">
            <v>1321.8042212714968</v>
          </cell>
          <cell r="W2975">
            <v>1384.8879604951474</v>
          </cell>
          <cell r="X2975">
            <v>1560.4233518226536</v>
          </cell>
          <cell r="Y2975">
            <v>653.06420752808674</v>
          </cell>
          <cell r="Z2975">
            <v>821.89494200895012</v>
          </cell>
          <cell r="AA2975">
            <v>934.30465577228665</v>
          </cell>
          <cell r="AB2975">
            <v>989.65922224045687</v>
          </cell>
          <cell r="AC2975">
            <v>1045.9593511456353</v>
          </cell>
          <cell r="AD2975">
            <v>130.62414869985795</v>
          </cell>
          <cell r="AE2975">
            <v>247.1994706460959</v>
          </cell>
          <cell r="AF2975">
            <v>296.25216893514931</v>
          </cell>
          <cell r="AG2975">
            <v>328.24407789672517</v>
          </cell>
          <cell r="AH2975">
            <v>405.93647904331038</v>
          </cell>
        </row>
        <row r="2976">
          <cell r="B2976">
            <v>56793</v>
          </cell>
          <cell r="C2976" t="str">
            <v>NY</v>
          </cell>
          <cell r="D2976" t="str">
            <v>Retail Power Marketer</v>
          </cell>
          <cell r="E2976">
            <v>1.1569365940766557E-2</v>
          </cell>
          <cell r="F2976">
            <v>0</v>
          </cell>
          <cell r="G2976">
            <v>0</v>
          </cell>
          <cell r="H2976">
            <v>7685.9435842853645</v>
          </cell>
          <cell r="I2976">
            <v>11.608880937499999</v>
          </cell>
          <cell r="J2976">
            <v>0</v>
          </cell>
          <cell r="K2976">
            <v>0</v>
          </cell>
          <cell r="L2976">
            <v>0</v>
          </cell>
          <cell r="M2976">
            <v>0</v>
          </cell>
          <cell r="N2976" t="e">
            <v>#DIV/0!</v>
          </cell>
          <cell r="O2976">
            <v>10924.716173004297</v>
          </cell>
          <cell r="P2976">
            <v>30377.401046620791</v>
          </cell>
          <cell r="Q2976">
            <v>47704.411287266819</v>
          </cell>
          <cell r="R2976">
            <v>63072.666543911248</v>
          </cell>
          <cell r="S2976">
            <v>159177.8734409321</v>
          </cell>
          <cell r="T2976">
            <v>1095.0455445723917</v>
          </cell>
          <cell r="U2976">
            <v>1211.5255139734647</v>
          </cell>
          <cell r="V2976">
            <v>1321.8042212714968</v>
          </cell>
          <cell r="W2976">
            <v>1384.8879604951474</v>
          </cell>
          <cell r="X2976">
            <v>1560.4233518226536</v>
          </cell>
          <cell r="Y2976">
            <v>653.06420752808674</v>
          </cell>
          <cell r="Z2976">
            <v>821.89494200895012</v>
          </cell>
          <cell r="AA2976">
            <v>934.30465577228665</v>
          </cell>
          <cell r="AB2976">
            <v>989.65922224045687</v>
          </cell>
          <cell r="AC2976">
            <v>1045.9593511456353</v>
          </cell>
          <cell r="AD2976">
            <v>130.62414869985795</v>
          </cell>
          <cell r="AE2976">
            <v>247.1994706460959</v>
          </cell>
          <cell r="AF2976">
            <v>296.25216893514931</v>
          </cell>
          <cell r="AG2976">
            <v>328.24407789672517</v>
          </cell>
          <cell r="AH2976">
            <v>405.93647904331038</v>
          </cell>
        </row>
        <row r="2977">
          <cell r="B2977">
            <v>58314</v>
          </cell>
          <cell r="C2977" t="str">
            <v>NY</v>
          </cell>
          <cell r="D2977" t="str">
            <v>Retail Power Marketer</v>
          </cell>
          <cell r="E2977">
            <v>1.1569365940766557E-2</v>
          </cell>
          <cell r="F2977">
            <v>1</v>
          </cell>
          <cell r="G2977">
            <v>6449.5070610178527</v>
          </cell>
          <cell r="H2977">
            <v>6449.5070610178527</v>
          </cell>
          <cell r="I2977">
            <v>11.608880937499999</v>
          </cell>
          <cell r="J2977">
            <v>6831</v>
          </cell>
          <cell r="K2977">
            <v>72615</v>
          </cell>
          <cell r="L2977">
            <v>11259</v>
          </cell>
          <cell r="M2977">
            <v>7.2471904073486887E-2</v>
          </cell>
          <cell r="N2977">
            <v>7.2471904073486887E-2</v>
          </cell>
          <cell r="O2977">
            <v>10924.716173004297</v>
          </cell>
          <cell r="P2977">
            <v>30377.401046620791</v>
          </cell>
          <cell r="Q2977">
            <v>47704.411287266819</v>
          </cell>
          <cell r="R2977">
            <v>63072.666543911248</v>
          </cell>
          <cell r="S2977">
            <v>159177.8734409321</v>
          </cell>
          <cell r="T2977">
            <v>1095.0455445723917</v>
          </cell>
          <cell r="U2977">
            <v>1211.5255139734647</v>
          </cell>
          <cell r="V2977">
            <v>1321.8042212714968</v>
          </cell>
          <cell r="W2977">
            <v>1384.8879604951474</v>
          </cell>
          <cell r="X2977">
            <v>1560.4233518226536</v>
          </cell>
          <cell r="Y2977">
            <v>653.06420752808674</v>
          </cell>
          <cell r="Z2977">
            <v>821.89494200895012</v>
          </cell>
          <cell r="AA2977">
            <v>934.30465577228665</v>
          </cell>
          <cell r="AB2977">
            <v>989.65922224045687</v>
          </cell>
          <cell r="AC2977">
            <v>1045.9593511456353</v>
          </cell>
          <cell r="AD2977">
            <v>130.62414869985795</v>
          </cell>
          <cell r="AE2977">
            <v>247.1994706460959</v>
          </cell>
          <cell r="AF2977">
            <v>296.25216893514931</v>
          </cell>
          <cell r="AG2977">
            <v>328.24407789672517</v>
          </cell>
          <cell r="AH2977">
            <v>405.93647904331038</v>
          </cell>
        </row>
        <row r="2978">
          <cell r="B2978">
            <v>57185</v>
          </cell>
          <cell r="C2978" t="str">
            <v>NY</v>
          </cell>
          <cell r="D2978" t="str">
            <v>Retail Power Marketer</v>
          </cell>
          <cell r="E2978">
            <v>1.1569365940766557E-2</v>
          </cell>
          <cell r="F2978">
            <v>1</v>
          </cell>
          <cell r="G2978">
            <v>7403.3746374901129</v>
          </cell>
          <cell r="H2978">
            <v>7403.3746374901129</v>
          </cell>
          <cell r="I2978">
            <v>11.608880937499999</v>
          </cell>
          <cell r="J2978">
            <v>4487</v>
          </cell>
          <cell r="K2978">
            <v>28081</v>
          </cell>
          <cell r="L2978">
            <v>3793</v>
          </cell>
          <cell r="M2978">
            <v>0.14097112550296464</v>
          </cell>
          <cell r="N2978">
            <v>0.14097112550296464</v>
          </cell>
          <cell r="O2978">
            <v>10924.716173004297</v>
          </cell>
          <cell r="P2978">
            <v>30377.401046620791</v>
          </cell>
          <cell r="Q2978">
            <v>47704.411287266819</v>
          </cell>
          <cell r="R2978">
            <v>63072.666543911248</v>
          </cell>
          <cell r="S2978">
            <v>159177.8734409321</v>
          </cell>
          <cell r="T2978">
            <v>1095.0455445723917</v>
          </cell>
          <cell r="U2978">
            <v>1211.5255139734647</v>
          </cell>
          <cell r="V2978">
            <v>1321.8042212714968</v>
          </cell>
          <cell r="W2978">
            <v>1384.8879604951474</v>
          </cell>
          <cell r="X2978">
            <v>1560.4233518226536</v>
          </cell>
          <cell r="Y2978">
            <v>653.06420752808674</v>
          </cell>
          <cell r="Z2978">
            <v>821.89494200895012</v>
          </cell>
          <cell r="AA2978">
            <v>934.30465577228665</v>
          </cell>
          <cell r="AB2978">
            <v>989.65922224045687</v>
          </cell>
          <cell r="AC2978">
            <v>1045.9593511456353</v>
          </cell>
          <cell r="AD2978">
            <v>130.62414869985795</v>
          </cell>
          <cell r="AE2978">
            <v>247.1994706460959</v>
          </cell>
          <cell r="AF2978">
            <v>296.25216893514931</v>
          </cell>
          <cell r="AG2978">
            <v>328.24407789672517</v>
          </cell>
          <cell r="AH2978">
            <v>405.93647904331038</v>
          </cell>
        </row>
        <row r="2979">
          <cell r="B2979">
            <v>56501</v>
          </cell>
          <cell r="C2979" t="str">
            <v>NY</v>
          </cell>
          <cell r="D2979" t="str">
            <v>Retail Power Marketer</v>
          </cell>
          <cell r="E2979">
            <v>1.1569365940766557E-2</v>
          </cell>
          <cell r="F2979">
            <v>1</v>
          </cell>
          <cell r="G2979">
            <v>4412.581699346405</v>
          </cell>
          <cell r="H2979">
            <v>4412.581699346405</v>
          </cell>
          <cell r="I2979">
            <v>11.608880937499999</v>
          </cell>
          <cell r="J2979">
            <v>4870</v>
          </cell>
          <cell r="K2979">
            <v>27005</v>
          </cell>
          <cell r="L2979">
            <v>6120</v>
          </cell>
          <cell r="M2979">
            <v>0.14876666483799297</v>
          </cell>
          <cell r="N2979">
            <v>0.14876666483799297</v>
          </cell>
          <cell r="O2979">
            <v>10924.716173004297</v>
          </cell>
          <cell r="P2979">
            <v>30377.401046620791</v>
          </cell>
          <cell r="Q2979">
            <v>47704.411287266819</v>
          </cell>
          <cell r="R2979">
            <v>63072.666543911248</v>
          </cell>
          <cell r="S2979">
            <v>159177.8734409321</v>
          </cell>
          <cell r="T2979">
            <v>1095.0455445723917</v>
          </cell>
          <cell r="U2979">
            <v>1211.5255139734647</v>
          </cell>
          <cell r="V2979">
            <v>1321.8042212714968</v>
          </cell>
          <cell r="W2979">
            <v>1384.8879604951474</v>
          </cell>
          <cell r="X2979">
            <v>1560.4233518226536</v>
          </cell>
          <cell r="Y2979">
            <v>653.06420752808674</v>
          </cell>
          <cell r="Z2979">
            <v>821.89494200895012</v>
          </cell>
          <cell r="AA2979">
            <v>934.30465577228665</v>
          </cell>
          <cell r="AB2979">
            <v>989.65922224045687</v>
          </cell>
          <cell r="AC2979">
            <v>1045.9593511456353</v>
          </cell>
          <cell r="AD2979">
            <v>130.62414869985795</v>
          </cell>
          <cell r="AE2979">
            <v>247.1994706460959</v>
          </cell>
          <cell r="AF2979">
            <v>296.25216893514931</v>
          </cell>
          <cell r="AG2979">
            <v>328.24407789672517</v>
          </cell>
          <cell r="AH2979">
            <v>405.93647904331038</v>
          </cell>
        </row>
        <row r="2980">
          <cell r="B2980">
            <v>57467</v>
          </cell>
          <cell r="C2980" t="str">
            <v>NY</v>
          </cell>
          <cell r="D2980" t="str">
            <v>Retail Power Marketer</v>
          </cell>
          <cell r="E2980">
            <v>1.1569365940766557E-2</v>
          </cell>
          <cell r="F2980">
            <v>1</v>
          </cell>
          <cell r="G2980">
            <v>2809.9447513812156</v>
          </cell>
          <cell r="H2980">
            <v>2809.9447513812156</v>
          </cell>
          <cell r="I2980">
            <v>11.608880937499999</v>
          </cell>
          <cell r="J2980">
            <v>540.79999999999995</v>
          </cell>
          <cell r="K2980">
            <v>5086</v>
          </cell>
          <cell r="L2980">
            <v>1810</v>
          </cell>
          <cell r="M2980">
            <v>5.6754837994003153E-2</v>
          </cell>
          <cell r="N2980">
            <v>5.6754837994003153E-2</v>
          </cell>
          <cell r="O2980">
            <v>10924.716173004297</v>
          </cell>
          <cell r="P2980">
            <v>30377.401046620791</v>
          </cell>
          <cell r="Q2980">
            <v>47704.411287266819</v>
          </cell>
          <cell r="R2980">
            <v>63072.666543911248</v>
          </cell>
          <cell r="S2980">
            <v>159177.8734409321</v>
          </cell>
          <cell r="T2980">
            <v>1095.0455445723917</v>
          </cell>
          <cell r="U2980">
            <v>1211.5255139734647</v>
          </cell>
          <cell r="V2980">
            <v>1321.8042212714968</v>
          </cell>
          <cell r="W2980">
            <v>1384.8879604951474</v>
          </cell>
          <cell r="X2980">
            <v>1560.4233518226536</v>
          </cell>
          <cell r="Y2980">
            <v>653.06420752808674</v>
          </cell>
          <cell r="Z2980">
            <v>821.89494200895012</v>
          </cell>
          <cell r="AA2980">
            <v>934.30465577228665</v>
          </cell>
          <cell r="AB2980">
            <v>989.65922224045687</v>
          </cell>
          <cell r="AC2980">
            <v>1045.9593511456353</v>
          </cell>
          <cell r="AD2980">
            <v>130.62414869985795</v>
          </cell>
          <cell r="AE2980">
            <v>247.1994706460959</v>
          </cell>
          <cell r="AF2980">
            <v>296.25216893514931</v>
          </cell>
          <cell r="AG2980">
            <v>328.24407789672517</v>
          </cell>
          <cell r="AH2980">
            <v>405.93647904331038</v>
          </cell>
        </row>
        <row r="2981">
          <cell r="B2981">
            <v>56573</v>
          </cell>
          <cell r="C2981" t="str">
            <v>NY</v>
          </cell>
          <cell r="D2981" t="str">
            <v>Retail Power Marketer</v>
          </cell>
          <cell r="E2981">
            <v>1.1569365940766557E-2</v>
          </cell>
          <cell r="F2981">
            <v>1</v>
          </cell>
          <cell r="G2981">
            <v>7411.8808158661532</v>
          </cell>
          <cell r="H2981">
            <v>7411.8808158661532</v>
          </cell>
          <cell r="I2981">
            <v>11.608880937499999</v>
          </cell>
          <cell r="J2981">
            <v>10723</v>
          </cell>
          <cell r="K2981">
            <v>78855</v>
          </cell>
          <cell r="L2981">
            <v>10639</v>
          </cell>
          <cell r="M2981">
            <v>0.11718873106932026</v>
          </cell>
          <cell r="N2981">
            <v>0.11718873106932026</v>
          </cell>
          <cell r="O2981">
            <v>10924.716173004297</v>
          </cell>
          <cell r="P2981">
            <v>30377.401046620791</v>
          </cell>
          <cell r="Q2981">
            <v>47704.411287266819</v>
          </cell>
          <cell r="R2981">
            <v>63072.666543911248</v>
          </cell>
          <cell r="S2981">
            <v>159177.8734409321</v>
          </cell>
          <cell r="T2981">
            <v>1095.0455445723917</v>
          </cell>
          <cell r="U2981">
            <v>1211.5255139734647</v>
          </cell>
          <cell r="V2981">
            <v>1321.8042212714968</v>
          </cell>
          <cell r="W2981">
            <v>1384.8879604951474</v>
          </cell>
          <cell r="X2981">
            <v>1560.4233518226536</v>
          </cell>
          <cell r="Y2981">
            <v>653.06420752808674</v>
          </cell>
          <cell r="Z2981">
            <v>821.89494200895012</v>
          </cell>
          <cell r="AA2981">
            <v>934.30465577228665</v>
          </cell>
          <cell r="AB2981">
            <v>989.65922224045687</v>
          </cell>
          <cell r="AC2981">
            <v>1045.9593511456353</v>
          </cell>
          <cell r="AD2981">
            <v>130.62414869985795</v>
          </cell>
          <cell r="AE2981">
            <v>247.1994706460959</v>
          </cell>
          <cell r="AF2981">
            <v>296.25216893514931</v>
          </cell>
          <cell r="AG2981">
            <v>328.24407789672517</v>
          </cell>
          <cell r="AH2981">
            <v>405.93647904331038</v>
          </cell>
        </row>
        <row r="2982">
          <cell r="B2982">
            <v>57307</v>
          </cell>
          <cell r="C2982" t="str">
            <v>NY</v>
          </cell>
          <cell r="D2982" t="str">
            <v>Retail Power Marketer</v>
          </cell>
          <cell r="E2982">
            <v>1.1569365940766557E-2</v>
          </cell>
          <cell r="F2982">
            <v>1</v>
          </cell>
          <cell r="G2982">
            <v>8530.1397786837515</v>
          </cell>
          <cell r="H2982">
            <v>8530.1397786837515</v>
          </cell>
          <cell r="I2982">
            <v>11.608880937499999</v>
          </cell>
          <cell r="J2982">
            <v>7663.7999999999993</v>
          </cell>
          <cell r="K2982">
            <v>58585</v>
          </cell>
          <cell r="L2982">
            <v>6868</v>
          </cell>
          <cell r="M2982">
            <v>0.11448395440223606</v>
          </cell>
          <cell r="N2982">
            <v>0.11448395440223606</v>
          </cell>
          <cell r="O2982">
            <v>10924.716173004297</v>
          </cell>
          <cell r="P2982">
            <v>30377.401046620791</v>
          </cell>
          <cell r="Q2982">
            <v>47704.411287266819</v>
          </cell>
          <cell r="R2982">
            <v>63072.666543911248</v>
          </cell>
          <cell r="S2982">
            <v>159177.8734409321</v>
          </cell>
          <cell r="T2982">
            <v>1095.0455445723917</v>
          </cell>
          <cell r="U2982">
            <v>1211.5255139734647</v>
          </cell>
          <cell r="V2982">
            <v>1321.8042212714968</v>
          </cell>
          <cell r="W2982">
            <v>1384.8879604951474</v>
          </cell>
          <cell r="X2982">
            <v>1560.4233518226536</v>
          </cell>
          <cell r="Y2982">
            <v>653.06420752808674</v>
          </cell>
          <cell r="Z2982">
            <v>821.89494200895012</v>
          </cell>
          <cell r="AA2982">
            <v>934.30465577228665</v>
          </cell>
          <cell r="AB2982">
            <v>989.65922224045687</v>
          </cell>
          <cell r="AC2982">
            <v>1045.9593511456353</v>
          </cell>
          <cell r="AD2982">
            <v>130.62414869985795</v>
          </cell>
          <cell r="AE2982">
            <v>247.1994706460959</v>
          </cell>
          <cell r="AF2982">
            <v>296.25216893514931</v>
          </cell>
          <cell r="AG2982">
            <v>328.24407789672517</v>
          </cell>
          <cell r="AH2982">
            <v>405.93647904331038</v>
          </cell>
        </row>
        <row r="2983">
          <cell r="B2983">
            <v>58663</v>
          </cell>
          <cell r="C2983" t="str">
            <v>NY</v>
          </cell>
          <cell r="D2983" t="str">
            <v>Retail Power Marketer</v>
          </cell>
          <cell r="E2983">
            <v>1.1569365940766557E-2</v>
          </cell>
          <cell r="F2983">
            <v>1</v>
          </cell>
          <cell r="G2983">
            <v>7791.1306702775901</v>
          </cell>
          <cell r="H2983">
            <v>7791.1306702775901</v>
          </cell>
          <cell r="I2983">
            <v>11.608880937499999</v>
          </cell>
          <cell r="J2983">
            <v>10643</v>
          </cell>
          <cell r="K2983">
            <v>69045</v>
          </cell>
          <cell r="L2983">
            <v>8862</v>
          </cell>
          <cell r="M2983">
            <v>0.13626569868321387</v>
          </cell>
          <cell r="N2983">
            <v>0.13626569868321387</v>
          </cell>
          <cell r="O2983">
            <v>10924.716173004297</v>
          </cell>
          <cell r="P2983">
            <v>30377.401046620791</v>
          </cell>
          <cell r="Q2983">
            <v>47704.411287266819</v>
          </cell>
          <cell r="R2983">
            <v>63072.666543911248</v>
          </cell>
          <cell r="S2983">
            <v>159177.8734409321</v>
          </cell>
          <cell r="T2983">
            <v>1095.0455445723917</v>
          </cell>
          <cell r="U2983">
            <v>1211.5255139734647</v>
          </cell>
          <cell r="V2983">
            <v>1321.8042212714968</v>
          </cell>
          <cell r="W2983">
            <v>1384.8879604951474</v>
          </cell>
          <cell r="X2983">
            <v>1560.4233518226536</v>
          </cell>
          <cell r="Y2983">
            <v>653.06420752808674</v>
          </cell>
          <cell r="Z2983">
            <v>821.89494200895012</v>
          </cell>
          <cell r="AA2983">
            <v>934.30465577228665</v>
          </cell>
          <cell r="AB2983">
            <v>989.65922224045687</v>
          </cell>
          <cell r="AC2983">
            <v>1045.9593511456353</v>
          </cell>
          <cell r="AD2983">
            <v>130.62414869985795</v>
          </cell>
          <cell r="AE2983">
            <v>247.1994706460959</v>
          </cell>
          <cell r="AF2983">
            <v>296.25216893514931</v>
          </cell>
          <cell r="AG2983">
            <v>328.24407789672517</v>
          </cell>
          <cell r="AH2983">
            <v>405.93647904331038</v>
          </cell>
        </row>
        <row r="2984">
          <cell r="B2984">
            <v>16177</v>
          </cell>
          <cell r="C2984" t="str">
            <v>NY</v>
          </cell>
          <cell r="D2984" t="str">
            <v>Retail Power Marketer</v>
          </cell>
          <cell r="E2984">
            <v>1.1569365940766557E-2</v>
          </cell>
          <cell r="F2984">
            <v>1</v>
          </cell>
          <cell r="G2984">
            <v>47241.315708576702</v>
          </cell>
          <cell r="H2984">
            <v>47241.315708576702</v>
          </cell>
          <cell r="I2984">
            <v>11.608880937499999</v>
          </cell>
          <cell r="J2984">
            <v>13557</v>
          </cell>
          <cell r="K2984">
            <v>153676</v>
          </cell>
          <cell r="L2984">
            <v>3253</v>
          </cell>
          <cell r="M2984">
            <v>8.5269239983626274E-2</v>
          </cell>
          <cell r="N2984">
            <v>8.5269239983626274E-2</v>
          </cell>
          <cell r="O2984">
            <v>10924.716173004297</v>
          </cell>
          <cell r="P2984">
            <v>30377.401046620791</v>
          </cell>
          <cell r="Q2984">
            <v>47704.411287266819</v>
          </cell>
          <cell r="R2984">
            <v>63072.666543911248</v>
          </cell>
          <cell r="S2984">
            <v>159177.8734409321</v>
          </cell>
          <cell r="T2984">
            <v>1095.0455445723917</v>
          </cell>
          <cell r="U2984">
            <v>1211.5255139734647</v>
          </cell>
          <cell r="V2984">
            <v>1321.8042212714968</v>
          </cell>
          <cell r="W2984">
            <v>1384.8879604951474</v>
          </cell>
          <cell r="X2984">
            <v>1560.4233518226536</v>
          </cell>
          <cell r="Y2984">
            <v>653.06420752808674</v>
          </cell>
          <cell r="Z2984">
            <v>821.89494200895012</v>
          </cell>
          <cell r="AA2984">
            <v>934.30465577228665</v>
          </cell>
          <cell r="AB2984">
            <v>989.65922224045687</v>
          </cell>
          <cell r="AC2984">
            <v>1045.9593511456353</v>
          </cell>
          <cell r="AD2984">
            <v>130.62414869985795</v>
          </cell>
          <cell r="AE2984">
            <v>247.1994706460959</v>
          </cell>
          <cell r="AF2984">
            <v>296.25216893514931</v>
          </cell>
          <cell r="AG2984">
            <v>328.24407789672517</v>
          </cell>
          <cell r="AH2984">
            <v>405.93647904331038</v>
          </cell>
        </row>
        <row r="2985">
          <cell r="B2985">
            <v>58956</v>
          </cell>
          <cell r="C2985" t="str">
            <v>NY</v>
          </cell>
          <cell r="D2985" t="str">
            <v>Retail Power Marketer</v>
          </cell>
          <cell r="E2985">
            <v>1.1569365940766557E-2</v>
          </cell>
          <cell r="F2985">
            <v>1</v>
          </cell>
          <cell r="G2985">
            <v>7590.0026946914577</v>
          </cell>
          <cell r="H2985">
            <v>7590.0026946914577</v>
          </cell>
          <cell r="I2985">
            <v>11.608880937499999</v>
          </cell>
          <cell r="J2985">
            <v>86064.9</v>
          </cell>
          <cell r="K2985">
            <v>901328</v>
          </cell>
          <cell r="L2985">
            <v>118752</v>
          </cell>
          <cell r="M2985">
            <v>7.713281519149523E-2</v>
          </cell>
          <cell r="N2985">
            <v>7.713281519149523E-2</v>
          </cell>
          <cell r="O2985">
            <v>10924.716173004297</v>
          </cell>
          <cell r="P2985">
            <v>30377.401046620791</v>
          </cell>
          <cell r="Q2985">
            <v>47704.411287266819</v>
          </cell>
          <cell r="R2985">
            <v>63072.666543911248</v>
          </cell>
          <cell r="S2985">
            <v>159177.8734409321</v>
          </cell>
          <cell r="T2985">
            <v>1095.0455445723917</v>
          </cell>
          <cell r="U2985">
            <v>1211.5255139734647</v>
          </cell>
          <cell r="V2985">
            <v>1321.8042212714968</v>
          </cell>
          <cell r="W2985">
            <v>1384.8879604951474</v>
          </cell>
          <cell r="X2985">
            <v>1560.4233518226536</v>
          </cell>
          <cell r="Y2985">
            <v>653.06420752808674</v>
          </cell>
          <cell r="Z2985">
            <v>821.89494200895012</v>
          </cell>
          <cell r="AA2985">
            <v>934.30465577228665</v>
          </cell>
          <cell r="AB2985">
            <v>989.65922224045687</v>
          </cell>
          <cell r="AC2985">
            <v>1045.9593511456353</v>
          </cell>
          <cell r="AD2985">
            <v>130.62414869985795</v>
          </cell>
          <cell r="AE2985">
            <v>247.1994706460959</v>
          </cell>
          <cell r="AF2985">
            <v>296.25216893514931</v>
          </cell>
          <cell r="AG2985">
            <v>328.24407789672517</v>
          </cell>
          <cell r="AH2985">
            <v>405.93647904331038</v>
          </cell>
        </row>
        <row r="2986">
          <cell r="B2986">
            <v>61367</v>
          </cell>
          <cell r="C2986" t="str">
            <v>NY</v>
          </cell>
          <cell r="D2986" t="str">
            <v>Retail Power Marketer</v>
          </cell>
          <cell r="E2986">
            <v>1.1569365940766557E-2</v>
          </cell>
          <cell r="F2986">
            <v>1</v>
          </cell>
          <cell r="G2986">
            <v>6477.2527665554189</v>
          </cell>
          <cell r="H2986">
            <v>6477.2527665554189</v>
          </cell>
          <cell r="I2986">
            <v>11.608880937499999</v>
          </cell>
          <cell r="J2986">
            <v>4168</v>
          </cell>
          <cell r="K2986">
            <v>36875</v>
          </cell>
          <cell r="L2986">
            <v>5693</v>
          </cell>
          <cell r="M2986">
            <v>9.1523462776237297E-2</v>
          </cell>
          <cell r="N2986">
            <v>9.1523462776237297E-2</v>
          </cell>
          <cell r="O2986">
            <v>10924.716173004297</v>
          </cell>
          <cell r="P2986">
            <v>30377.401046620791</v>
          </cell>
          <cell r="Q2986">
            <v>47704.411287266819</v>
          </cell>
          <cell r="R2986">
            <v>63072.666543911248</v>
          </cell>
          <cell r="S2986">
            <v>159177.8734409321</v>
          </cell>
          <cell r="T2986">
            <v>1095.0455445723917</v>
          </cell>
          <cell r="U2986">
            <v>1211.5255139734647</v>
          </cell>
          <cell r="V2986">
            <v>1321.8042212714968</v>
          </cell>
          <cell r="W2986">
            <v>1384.8879604951474</v>
          </cell>
          <cell r="X2986">
            <v>1560.4233518226536</v>
          </cell>
          <cell r="Y2986">
            <v>653.06420752808674</v>
          </cell>
          <cell r="Z2986">
            <v>821.89494200895012</v>
          </cell>
          <cell r="AA2986">
            <v>934.30465577228665</v>
          </cell>
          <cell r="AB2986">
            <v>989.65922224045687</v>
          </cell>
          <cell r="AC2986">
            <v>1045.9593511456353</v>
          </cell>
          <cell r="AD2986">
            <v>130.62414869985795</v>
          </cell>
          <cell r="AE2986">
            <v>247.1994706460959</v>
          </cell>
          <cell r="AF2986">
            <v>296.25216893514931</v>
          </cell>
          <cell r="AG2986">
            <v>328.24407789672517</v>
          </cell>
          <cell r="AH2986">
            <v>405.93647904331038</v>
          </cell>
        </row>
        <row r="2987">
          <cell r="B2987">
            <v>60124</v>
          </cell>
          <cell r="C2987" t="str">
            <v>NY</v>
          </cell>
          <cell r="D2987" t="str">
            <v>Retail Power Marketer</v>
          </cell>
          <cell r="E2987">
            <v>1.1569365940766557E-2</v>
          </cell>
          <cell r="F2987">
            <v>1</v>
          </cell>
          <cell r="G2987">
            <v>7525.9215743868408</v>
          </cell>
          <cell r="H2987">
            <v>7525.9215743868408</v>
          </cell>
          <cell r="I2987">
            <v>11.608880937499999</v>
          </cell>
          <cell r="J2987">
            <v>5337</v>
          </cell>
          <cell r="K2987">
            <v>51244</v>
          </cell>
          <cell r="L2987">
            <v>6809</v>
          </cell>
          <cell r="M2987">
            <v>8.5638544148754006E-2</v>
          </cell>
          <cell r="N2987">
            <v>8.5638544148754006E-2</v>
          </cell>
          <cell r="O2987">
            <v>10924.716173004297</v>
          </cell>
          <cell r="P2987">
            <v>30377.401046620791</v>
          </cell>
          <cell r="Q2987">
            <v>47704.411287266819</v>
          </cell>
          <cell r="R2987">
            <v>63072.666543911248</v>
          </cell>
          <cell r="S2987">
            <v>159177.8734409321</v>
          </cell>
          <cell r="T2987">
            <v>1095.0455445723917</v>
          </cell>
          <cell r="U2987">
            <v>1211.5255139734647</v>
          </cell>
          <cell r="V2987">
            <v>1321.8042212714968</v>
          </cell>
          <cell r="W2987">
            <v>1384.8879604951474</v>
          </cell>
          <cell r="X2987">
            <v>1560.4233518226536</v>
          </cell>
          <cell r="Y2987">
            <v>653.06420752808674</v>
          </cell>
          <cell r="Z2987">
            <v>821.89494200895012</v>
          </cell>
          <cell r="AA2987">
            <v>934.30465577228665</v>
          </cell>
          <cell r="AB2987">
            <v>989.65922224045687</v>
          </cell>
          <cell r="AC2987">
            <v>1045.9593511456353</v>
          </cell>
          <cell r="AD2987">
            <v>130.62414869985795</v>
          </cell>
          <cell r="AE2987">
            <v>247.1994706460959</v>
          </cell>
          <cell r="AF2987">
            <v>296.25216893514931</v>
          </cell>
          <cell r="AG2987">
            <v>328.24407789672517</v>
          </cell>
          <cell r="AH2987">
            <v>405.93647904331038</v>
          </cell>
        </row>
        <row r="2988">
          <cell r="B2988">
            <v>58181</v>
          </cell>
          <cell r="C2988" t="str">
            <v>NY</v>
          </cell>
          <cell r="D2988" t="str">
            <v>Retail Power Marketer</v>
          </cell>
          <cell r="E2988">
            <v>1.1569365940766557E-2</v>
          </cell>
          <cell r="F2988">
            <v>1</v>
          </cell>
          <cell r="G2988">
            <v>7292.9936305732481</v>
          </cell>
          <cell r="H2988">
            <v>7292.9936305732481</v>
          </cell>
          <cell r="I2988">
            <v>11.608880937499999</v>
          </cell>
          <cell r="J2988">
            <v>2988.4</v>
          </cell>
          <cell r="K2988">
            <v>45800</v>
          </cell>
          <cell r="L2988">
            <v>6280</v>
          </cell>
          <cell r="M2988">
            <v>4.6147483243449777E-2</v>
          </cell>
          <cell r="N2988">
            <v>4.6147483243449777E-2</v>
          </cell>
          <cell r="O2988">
            <v>10924.716173004297</v>
          </cell>
          <cell r="P2988">
            <v>30377.401046620791</v>
          </cell>
          <cell r="Q2988">
            <v>47704.411287266819</v>
          </cell>
          <cell r="R2988">
            <v>63072.666543911248</v>
          </cell>
          <cell r="S2988">
            <v>159177.8734409321</v>
          </cell>
          <cell r="T2988">
            <v>1095.0455445723917</v>
          </cell>
          <cell r="U2988">
            <v>1211.5255139734647</v>
          </cell>
          <cell r="V2988">
            <v>1321.8042212714968</v>
          </cell>
          <cell r="W2988">
            <v>1384.8879604951474</v>
          </cell>
          <cell r="X2988">
            <v>1560.4233518226536</v>
          </cell>
          <cell r="Y2988">
            <v>653.06420752808674</v>
          </cell>
          <cell r="Z2988">
            <v>821.89494200895012</v>
          </cell>
          <cell r="AA2988">
            <v>934.30465577228665</v>
          </cell>
          <cell r="AB2988">
            <v>989.65922224045687</v>
          </cell>
          <cell r="AC2988">
            <v>1045.9593511456353</v>
          </cell>
          <cell r="AD2988">
            <v>130.62414869985795</v>
          </cell>
          <cell r="AE2988">
            <v>247.1994706460959</v>
          </cell>
          <cell r="AF2988">
            <v>296.25216893514931</v>
          </cell>
          <cell r="AG2988">
            <v>328.24407789672517</v>
          </cell>
          <cell r="AH2988">
            <v>405.93647904331038</v>
          </cell>
        </row>
        <row r="2989">
          <cell r="B2989">
            <v>49922</v>
          </cell>
          <cell r="C2989" t="str">
            <v>NY</v>
          </cell>
          <cell r="D2989" t="str">
            <v>Retail Power Marketer</v>
          </cell>
          <cell r="E2989">
            <v>1.1569365940766557E-2</v>
          </cell>
          <cell r="F2989">
            <v>1</v>
          </cell>
          <cell r="G2989">
            <v>9458.2701062215474</v>
          </cell>
          <cell r="H2989">
            <v>9458.2701062215474</v>
          </cell>
          <cell r="I2989">
            <v>11.608880937499999</v>
          </cell>
          <cell r="J2989">
            <v>481</v>
          </cell>
          <cell r="K2989">
            <v>12466</v>
          </cell>
          <cell r="L2989">
            <v>1318</v>
          </cell>
          <cell r="M2989">
            <v>2.3856404547769935E-2</v>
          </cell>
          <cell r="N2989">
            <v>2.3856404547769935E-2</v>
          </cell>
          <cell r="O2989">
            <v>10924.716173004297</v>
          </cell>
          <cell r="P2989">
            <v>30377.401046620791</v>
          </cell>
          <cell r="Q2989">
            <v>47704.411287266819</v>
          </cell>
          <cell r="R2989">
            <v>63072.666543911248</v>
          </cell>
          <cell r="S2989">
            <v>159177.8734409321</v>
          </cell>
          <cell r="T2989">
            <v>1095.0455445723917</v>
          </cell>
          <cell r="U2989">
            <v>1211.5255139734647</v>
          </cell>
          <cell r="V2989">
            <v>1321.8042212714968</v>
          </cell>
          <cell r="W2989">
            <v>1384.8879604951474</v>
          </cell>
          <cell r="X2989">
            <v>1560.4233518226536</v>
          </cell>
          <cell r="Y2989">
            <v>653.06420752808674</v>
          </cell>
          <cell r="Z2989">
            <v>821.89494200895012</v>
          </cell>
          <cell r="AA2989">
            <v>934.30465577228665</v>
          </cell>
          <cell r="AB2989">
            <v>989.65922224045687</v>
          </cell>
          <cell r="AC2989">
            <v>1045.9593511456353</v>
          </cell>
          <cell r="AD2989">
            <v>130.62414869985795</v>
          </cell>
          <cell r="AE2989">
            <v>247.1994706460959</v>
          </cell>
          <cell r="AF2989">
            <v>296.25216893514931</v>
          </cell>
          <cell r="AG2989">
            <v>328.24407789672517</v>
          </cell>
          <cell r="AH2989">
            <v>405.93647904331038</v>
          </cell>
        </row>
        <row r="2990">
          <cell r="B2990">
            <v>1611</v>
          </cell>
          <cell r="C2990" t="str">
            <v>NY</v>
          </cell>
          <cell r="D2990" t="str">
            <v>Retail Power Marketer</v>
          </cell>
          <cell r="E2990">
            <v>1.1569365940766557E-2</v>
          </cell>
          <cell r="F2990">
            <v>0</v>
          </cell>
          <cell r="G2990">
            <v>0</v>
          </cell>
          <cell r="H2990">
            <v>7685.9435842853645</v>
          </cell>
          <cell r="I2990">
            <v>11.608880937499999</v>
          </cell>
          <cell r="J2990">
            <v>0</v>
          </cell>
          <cell r="K2990">
            <v>0</v>
          </cell>
          <cell r="L2990">
            <v>0</v>
          </cell>
          <cell r="M2990">
            <v>0</v>
          </cell>
          <cell r="N2990" t="e">
            <v>#DIV/0!</v>
          </cell>
          <cell r="O2990">
            <v>10924.716173004297</v>
          </cell>
          <cell r="P2990">
            <v>30377.401046620791</v>
          </cell>
          <cell r="Q2990">
            <v>47704.411287266819</v>
          </cell>
          <cell r="R2990">
            <v>63072.666543911248</v>
          </cell>
          <cell r="S2990">
            <v>159177.8734409321</v>
          </cell>
          <cell r="T2990">
            <v>1095.0455445723917</v>
          </cell>
          <cell r="U2990">
            <v>1211.5255139734647</v>
          </cell>
          <cell r="V2990">
            <v>1321.8042212714968</v>
          </cell>
          <cell r="W2990">
            <v>1384.8879604951474</v>
          </cell>
          <cell r="X2990">
            <v>1560.4233518226536</v>
          </cell>
          <cell r="Y2990">
            <v>653.06420752808674</v>
          </cell>
          <cell r="Z2990">
            <v>821.89494200895012</v>
          </cell>
          <cell r="AA2990">
            <v>934.30465577228665</v>
          </cell>
          <cell r="AB2990">
            <v>989.65922224045687</v>
          </cell>
          <cell r="AC2990">
            <v>1045.9593511456353</v>
          </cell>
          <cell r="AD2990">
            <v>130.62414869985795</v>
          </cell>
          <cell r="AE2990">
            <v>247.1994706460959</v>
          </cell>
          <cell r="AF2990">
            <v>296.25216893514931</v>
          </cell>
          <cell r="AG2990">
            <v>328.24407789672517</v>
          </cell>
          <cell r="AH2990">
            <v>405.93647904331038</v>
          </cell>
        </row>
        <row r="2991">
          <cell r="B2991">
            <v>7279</v>
          </cell>
          <cell r="C2991" t="str">
            <v>NY</v>
          </cell>
          <cell r="D2991" t="str">
            <v>Retail Power Marketer</v>
          </cell>
          <cell r="E2991">
            <v>1.1569365940766557E-2</v>
          </cell>
          <cell r="F2991">
            <v>1</v>
          </cell>
          <cell r="G2991">
            <v>12952.947827280392</v>
          </cell>
          <cell r="H2991">
            <v>12952.947827280392</v>
          </cell>
          <cell r="I2991">
            <v>11.608880937499999</v>
          </cell>
          <cell r="J2991">
            <v>506688.3</v>
          </cell>
          <cell r="K2991">
            <v>3963887</v>
          </cell>
          <cell r="L2991">
            <v>306022</v>
          </cell>
          <cell r="M2991">
            <v>0.11707130512371632</v>
          </cell>
          <cell r="N2991">
            <v>0.11707130512371632</v>
          </cell>
          <cell r="O2991">
            <v>10924.716173004297</v>
          </cell>
          <cell r="P2991">
            <v>30377.401046620791</v>
          </cell>
          <cell r="Q2991">
            <v>47704.411287266819</v>
          </cell>
          <cell r="R2991">
            <v>63072.666543911248</v>
          </cell>
          <cell r="S2991">
            <v>159177.8734409321</v>
          </cell>
          <cell r="T2991">
            <v>1095.0455445723917</v>
          </cell>
          <cell r="U2991">
            <v>1211.5255139734647</v>
          </cell>
          <cell r="V2991">
            <v>1321.8042212714968</v>
          </cell>
          <cell r="W2991">
            <v>1384.8879604951474</v>
          </cell>
          <cell r="X2991">
            <v>1560.4233518226536</v>
          </cell>
          <cell r="Y2991">
            <v>653.06420752808674</v>
          </cell>
          <cell r="Z2991">
            <v>821.89494200895012</v>
          </cell>
          <cell r="AA2991">
            <v>934.30465577228665</v>
          </cell>
          <cell r="AB2991">
            <v>989.65922224045687</v>
          </cell>
          <cell r="AC2991">
            <v>1045.9593511456353</v>
          </cell>
          <cell r="AD2991">
            <v>130.62414869985795</v>
          </cell>
          <cell r="AE2991">
            <v>247.1994706460959</v>
          </cell>
          <cell r="AF2991">
            <v>296.25216893514931</v>
          </cell>
          <cell r="AG2991">
            <v>328.24407789672517</v>
          </cell>
          <cell r="AH2991">
            <v>405.93647904331038</v>
          </cell>
        </row>
        <row r="2992">
          <cell r="B2992">
            <v>13374</v>
          </cell>
          <cell r="C2992" t="str">
            <v>NY</v>
          </cell>
          <cell r="D2992" t="str">
            <v>Retail Power Marketer</v>
          </cell>
          <cell r="E2992">
            <v>1.1569365940766557E-2</v>
          </cell>
          <cell r="F2992">
            <v>1</v>
          </cell>
          <cell r="G2992">
            <v>12202.776381870008</v>
          </cell>
          <cell r="H2992">
            <v>12202.776381870008</v>
          </cell>
          <cell r="I2992">
            <v>11.608880937499999</v>
          </cell>
          <cell r="J2992">
            <v>949668</v>
          </cell>
          <cell r="K2992">
            <v>11631479</v>
          </cell>
          <cell r="L2992">
            <v>953183</v>
          </cell>
          <cell r="M2992">
            <v>7.0230393271243599E-2</v>
          </cell>
          <cell r="N2992">
            <v>7.0230393271243599E-2</v>
          </cell>
          <cell r="O2992">
            <v>10924.716173004297</v>
          </cell>
          <cell r="P2992">
            <v>30377.401046620791</v>
          </cell>
          <cell r="Q2992">
            <v>47704.411287266819</v>
          </cell>
          <cell r="R2992">
            <v>63072.666543911248</v>
          </cell>
          <cell r="S2992">
            <v>159177.8734409321</v>
          </cell>
          <cell r="T2992">
            <v>1095.0455445723917</v>
          </cell>
          <cell r="U2992">
            <v>1211.5255139734647</v>
          </cell>
          <cell r="V2992">
            <v>1321.8042212714968</v>
          </cell>
          <cell r="W2992">
            <v>1384.8879604951474</v>
          </cell>
          <cell r="X2992">
            <v>1560.4233518226536</v>
          </cell>
          <cell r="Y2992">
            <v>653.06420752808674</v>
          </cell>
          <cell r="Z2992">
            <v>821.89494200895012</v>
          </cell>
          <cell r="AA2992">
            <v>934.30465577228665</v>
          </cell>
          <cell r="AB2992">
            <v>989.65922224045687</v>
          </cell>
          <cell r="AC2992">
            <v>1045.9593511456353</v>
          </cell>
          <cell r="AD2992">
            <v>130.62414869985795</v>
          </cell>
          <cell r="AE2992">
            <v>247.1994706460959</v>
          </cell>
          <cell r="AF2992">
            <v>296.25216893514931</v>
          </cell>
          <cell r="AG2992">
            <v>328.24407789672517</v>
          </cell>
          <cell r="AH2992">
            <v>405.93647904331038</v>
          </cell>
        </row>
        <row r="2993">
          <cell r="B2993">
            <v>16840</v>
          </cell>
          <cell r="C2993" t="str">
            <v>NY</v>
          </cell>
          <cell r="D2993" t="str">
            <v>Retail Power Marketer</v>
          </cell>
          <cell r="E2993">
            <v>1.1569365940766557E-2</v>
          </cell>
          <cell r="F2993">
            <v>0</v>
          </cell>
          <cell r="G2993">
            <v>0</v>
          </cell>
          <cell r="H2993">
            <v>7685.9435842853645</v>
          </cell>
          <cell r="I2993">
            <v>11.608880937499999</v>
          </cell>
          <cell r="J2993">
            <v>0</v>
          </cell>
          <cell r="K2993">
            <v>0</v>
          </cell>
          <cell r="L2993">
            <v>0</v>
          </cell>
          <cell r="M2993">
            <v>0</v>
          </cell>
          <cell r="N2993" t="e">
            <v>#DIV/0!</v>
          </cell>
          <cell r="O2993">
            <v>10924.716173004297</v>
          </cell>
          <cell r="P2993">
            <v>30377.401046620791</v>
          </cell>
          <cell r="Q2993">
            <v>47704.411287266819</v>
          </cell>
          <cell r="R2993">
            <v>63072.666543911248</v>
          </cell>
          <cell r="S2993">
            <v>159177.8734409321</v>
          </cell>
          <cell r="T2993">
            <v>1095.0455445723917</v>
          </cell>
          <cell r="U2993">
            <v>1211.5255139734647</v>
          </cell>
          <cell r="V2993">
            <v>1321.8042212714968</v>
          </cell>
          <cell r="W2993">
            <v>1384.8879604951474</v>
          </cell>
          <cell r="X2993">
            <v>1560.4233518226536</v>
          </cell>
          <cell r="Y2993">
            <v>653.06420752808674</v>
          </cell>
          <cell r="Z2993">
            <v>821.89494200895012</v>
          </cell>
          <cell r="AA2993">
            <v>934.30465577228665</v>
          </cell>
          <cell r="AB2993">
            <v>989.65922224045687</v>
          </cell>
          <cell r="AC2993">
            <v>1045.9593511456353</v>
          </cell>
          <cell r="AD2993">
            <v>130.62414869985795</v>
          </cell>
          <cell r="AE2993">
            <v>247.1994706460959</v>
          </cell>
          <cell r="AF2993">
            <v>296.25216893514931</v>
          </cell>
          <cell r="AG2993">
            <v>328.24407789672517</v>
          </cell>
          <cell r="AH2993">
            <v>405.93647904331038</v>
          </cell>
        </row>
        <row r="2994">
          <cell r="B2994">
            <v>17710</v>
          </cell>
          <cell r="C2994" t="str">
            <v>NY</v>
          </cell>
          <cell r="D2994" t="str">
            <v>Retail Power Marketer</v>
          </cell>
          <cell r="E2994">
            <v>1.1569365940766557E-2</v>
          </cell>
          <cell r="F2994">
            <v>1</v>
          </cell>
          <cell r="G2994">
            <v>10687.856875409529</v>
          </cell>
          <cell r="H2994">
            <v>10687.856875409529</v>
          </cell>
          <cell r="I2994">
            <v>11.608880937499999</v>
          </cell>
          <cell r="J2994">
            <v>114643</v>
          </cell>
          <cell r="K2994">
            <v>913427</v>
          </cell>
          <cell r="L2994">
            <v>85464</v>
          </cell>
          <cell r="M2994">
            <v>0.11247456358821231</v>
          </cell>
          <cell r="N2994">
            <v>0.11247456358821231</v>
          </cell>
          <cell r="O2994">
            <v>10924.716173004297</v>
          </cell>
          <cell r="P2994">
            <v>30377.401046620791</v>
          </cell>
          <cell r="Q2994">
            <v>47704.411287266819</v>
          </cell>
          <cell r="R2994">
            <v>63072.666543911248</v>
          </cell>
          <cell r="S2994">
            <v>159177.8734409321</v>
          </cell>
          <cell r="T2994">
            <v>1095.0455445723917</v>
          </cell>
          <cell r="U2994">
            <v>1211.5255139734647</v>
          </cell>
          <cell r="V2994">
            <v>1321.8042212714968</v>
          </cell>
          <cell r="W2994">
            <v>1384.8879604951474</v>
          </cell>
          <cell r="X2994">
            <v>1560.4233518226536</v>
          </cell>
          <cell r="Y2994">
            <v>653.06420752808674</v>
          </cell>
          <cell r="Z2994">
            <v>821.89494200895012</v>
          </cell>
          <cell r="AA2994">
            <v>934.30465577228665</v>
          </cell>
          <cell r="AB2994">
            <v>989.65922224045687</v>
          </cell>
          <cell r="AC2994">
            <v>1045.9593511456353</v>
          </cell>
          <cell r="AD2994">
            <v>130.62414869985795</v>
          </cell>
          <cell r="AE2994">
            <v>247.1994706460959</v>
          </cell>
          <cell r="AF2994">
            <v>296.25216893514931</v>
          </cell>
          <cell r="AG2994">
            <v>328.24407789672517</v>
          </cell>
          <cell r="AH2994">
            <v>405.93647904331038</v>
          </cell>
        </row>
        <row r="2995">
          <cell r="B2995">
            <v>18193</v>
          </cell>
          <cell r="C2995" t="str">
            <v>NY</v>
          </cell>
          <cell r="D2995" t="str">
            <v>Retail Power Marketer</v>
          </cell>
          <cell r="E2995">
            <v>1.1569365940766557E-2</v>
          </cell>
          <cell r="F2995">
            <v>0</v>
          </cell>
          <cell r="G2995">
            <v>0</v>
          </cell>
          <cell r="H2995">
            <v>7685.9435842853645</v>
          </cell>
          <cell r="I2995">
            <v>11.608880937499999</v>
          </cell>
          <cell r="J2995">
            <v>0</v>
          </cell>
          <cell r="K2995">
            <v>0</v>
          </cell>
          <cell r="L2995">
            <v>0</v>
          </cell>
          <cell r="M2995">
            <v>0</v>
          </cell>
          <cell r="N2995" t="e">
            <v>#DIV/0!</v>
          </cell>
          <cell r="O2995">
            <v>10924.716173004297</v>
          </cell>
          <cell r="P2995">
            <v>30377.401046620791</v>
          </cell>
          <cell r="Q2995">
            <v>47704.411287266819</v>
          </cell>
          <cell r="R2995">
            <v>63072.666543911248</v>
          </cell>
          <cell r="S2995">
            <v>159177.8734409321</v>
          </cell>
          <cell r="T2995">
            <v>1095.0455445723917</v>
          </cell>
          <cell r="U2995">
            <v>1211.5255139734647</v>
          </cell>
          <cell r="V2995">
            <v>1321.8042212714968</v>
          </cell>
          <cell r="W2995">
            <v>1384.8879604951474</v>
          </cell>
          <cell r="X2995">
            <v>1560.4233518226536</v>
          </cell>
          <cell r="Y2995">
            <v>653.06420752808674</v>
          </cell>
          <cell r="Z2995">
            <v>821.89494200895012</v>
          </cell>
          <cell r="AA2995">
            <v>934.30465577228665</v>
          </cell>
          <cell r="AB2995">
            <v>989.65922224045687</v>
          </cell>
          <cell r="AC2995">
            <v>1045.9593511456353</v>
          </cell>
          <cell r="AD2995">
            <v>130.62414869985795</v>
          </cell>
          <cell r="AE2995">
            <v>247.1994706460959</v>
          </cell>
          <cell r="AF2995">
            <v>296.25216893514931</v>
          </cell>
          <cell r="AG2995">
            <v>328.24407789672517</v>
          </cell>
          <cell r="AH2995">
            <v>405.93647904331038</v>
          </cell>
        </row>
        <row r="2996">
          <cell r="B2996">
            <v>19107</v>
          </cell>
          <cell r="C2996" t="str">
            <v>NY</v>
          </cell>
          <cell r="D2996" t="str">
            <v>Retail Power Marketer</v>
          </cell>
          <cell r="E2996">
            <v>1.1569365940766557E-2</v>
          </cell>
          <cell r="F2996">
            <v>0</v>
          </cell>
          <cell r="G2996">
            <v>0</v>
          </cell>
          <cell r="H2996">
            <v>7685.9435842853645</v>
          </cell>
          <cell r="I2996">
            <v>11.608880937499999</v>
          </cell>
          <cell r="J2996">
            <v>0</v>
          </cell>
          <cell r="K2996">
            <v>0</v>
          </cell>
          <cell r="L2996">
            <v>0</v>
          </cell>
          <cell r="M2996">
            <v>0</v>
          </cell>
          <cell r="N2996" t="e">
            <v>#DIV/0!</v>
          </cell>
          <cell r="O2996">
            <v>10924.716173004297</v>
          </cell>
          <cell r="P2996">
            <v>30377.401046620791</v>
          </cell>
          <cell r="Q2996">
            <v>47704.411287266819</v>
          </cell>
          <cell r="R2996">
            <v>63072.666543911248</v>
          </cell>
          <cell r="S2996">
            <v>159177.8734409321</v>
          </cell>
          <cell r="T2996">
            <v>1095.0455445723917</v>
          </cell>
          <cell r="U2996">
            <v>1211.5255139734647</v>
          </cell>
          <cell r="V2996">
            <v>1321.8042212714968</v>
          </cell>
          <cell r="W2996">
            <v>1384.8879604951474</v>
          </cell>
          <cell r="X2996">
            <v>1560.4233518226536</v>
          </cell>
          <cell r="Y2996">
            <v>653.06420752808674</v>
          </cell>
          <cell r="Z2996">
            <v>821.89494200895012</v>
          </cell>
          <cell r="AA2996">
            <v>934.30465577228665</v>
          </cell>
          <cell r="AB2996">
            <v>989.65922224045687</v>
          </cell>
          <cell r="AC2996">
            <v>1045.9593511456353</v>
          </cell>
          <cell r="AD2996">
            <v>130.62414869985795</v>
          </cell>
          <cell r="AE2996">
            <v>247.1994706460959</v>
          </cell>
          <cell r="AF2996">
            <v>296.25216893514931</v>
          </cell>
          <cell r="AG2996">
            <v>328.24407789672517</v>
          </cell>
          <cell r="AH2996">
            <v>405.93647904331038</v>
          </cell>
        </row>
        <row r="2997">
          <cell r="B2997">
            <v>19119</v>
          </cell>
          <cell r="C2997" t="str">
            <v>NY</v>
          </cell>
          <cell r="D2997" t="str">
            <v>Retail Power Marketer</v>
          </cell>
          <cell r="E2997">
            <v>1.1569365940766557E-2</v>
          </cell>
          <cell r="F2997">
            <v>0</v>
          </cell>
          <cell r="G2997">
            <v>0</v>
          </cell>
          <cell r="H2997">
            <v>7685.9435842853645</v>
          </cell>
          <cell r="I2997">
            <v>11.608880937499999</v>
          </cell>
          <cell r="J2997">
            <v>0</v>
          </cell>
          <cell r="K2997">
            <v>0</v>
          </cell>
          <cell r="L2997">
            <v>0</v>
          </cell>
          <cell r="M2997">
            <v>0</v>
          </cell>
          <cell r="N2997" t="e">
            <v>#DIV/0!</v>
          </cell>
          <cell r="O2997">
            <v>10924.716173004297</v>
          </cell>
          <cell r="P2997">
            <v>30377.401046620791</v>
          </cell>
          <cell r="Q2997">
            <v>47704.411287266819</v>
          </cell>
          <cell r="R2997">
            <v>63072.666543911248</v>
          </cell>
          <cell r="S2997">
            <v>159177.8734409321</v>
          </cell>
          <cell r="T2997">
            <v>1095.0455445723917</v>
          </cell>
          <cell r="U2997">
            <v>1211.5255139734647</v>
          </cell>
          <cell r="V2997">
            <v>1321.8042212714968</v>
          </cell>
          <cell r="W2997">
            <v>1384.8879604951474</v>
          </cell>
          <cell r="X2997">
            <v>1560.4233518226536</v>
          </cell>
          <cell r="Y2997">
            <v>653.06420752808674</v>
          </cell>
          <cell r="Z2997">
            <v>821.89494200895012</v>
          </cell>
          <cell r="AA2997">
            <v>934.30465577228665</v>
          </cell>
          <cell r="AB2997">
            <v>989.65922224045687</v>
          </cell>
          <cell r="AC2997">
            <v>1045.9593511456353</v>
          </cell>
          <cell r="AD2997">
            <v>130.62414869985795</v>
          </cell>
          <cell r="AE2997">
            <v>247.1994706460959</v>
          </cell>
          <cell r="AF2997">
            <v>296.25216893514931</v>
          </cell>
          <cell r="AG2997">
            <v>328.24407789672517</v>
          </cell>
          <cell r="AH2997">
            <v>405.93647904331038</v>
          </cell>
        </row>
        <row r="2998">
          <cell r="B2998">
            <v>50046</v>
          </cell>
          <cell r="C2998" t="str">
            <v>NY</v>
          </cell>
          <cell r="D2998" t="str">
            <v>Retail Power Marketer</v>
          </cell>
          <cell r="E2998">
            <v>1.1569365940766557E-2</v>
          </cell>
          <cell r="F2998">
            <v>0</v>
          </cell>
          <cell r="G2998">
            <v>0</v>
          </cell>
          <cell r="H2998">
            <v>7685.9435842853645</v>
          </cell>
          <cell r="I2998">
            <v>11.608880937499999</v>
          </cell>
          <cell r="J2998">
            <v>0</v>
          </cell>
          <cell r="K2998">
            <v>0</v>
          </cell>
          <cell r="L2998">
            <v>0</v>
          </cell>
          <cell r="M2998">
            <v>0</v>
          </cell>
          <cell r="N2998" t="e">
            <v>#DIV/0!</v>
          </cell>
          <cell r="O2998">
            <v>10924.716173004297</v>
          </cell>
          <cell r="P2998">
            <v>30377.401046620791</v>
          </cell>
          <cell r="Q2998">
            <v>47704.411287266819</v>
          </cell>
          <cell r="R2998">
            <v>63072.666543911248</v>
          </cell>
          <cell r="S2998">
            <v>159177.8734409321</v>
          </cell>
          <cell r="T2998">
            <v>1095.0455445723917</v>
          </cell>
          <cell r="U2998">
            <v>1211.5255139734647</v>
          </cell>
          <cell r="V2998">
            <v>1321.8042212714968</v>
          </cell>
          <cell r="W2998">
            <v>1384.8879604951474</v>
          </cell>
          <cell r="X2998">
            <v>1560.4233518226536</v>
          </cell>
          <cell r="Y2998">
            <v>653.06420752808674</v>
          </cell>
          <cell r="Z2998">
            <v>821.89494200895012</v>
          </cell>
          <cell r="AA2998">
            <v>934.30465577228665</v>
          </cell>
          <cell r="AB2998">
            <v>989.65922224045687</v>
          </cell>
          <cell r="AC2998">
            <v>1045.9593511456353</v>
          </cell>
          <cell r="AD2998">
            <v>130.62414869985795</v>
          </cell>
          <cell r="AE2998">
            <v>247.1994706460959</v>
          </cell>
          <cell r="AF2998">
            <v>296.25216893514931</v>
          </cell>
          <cell r="AG2998">
            <v>328.24407789672517</v>
          </cell>
          <cell r="AH2998">
            <v>405.93647904331038</v>
          </cell>
        </row>
        <row r="2999">
          <cell r="B2999">
            <v>50149</v>
          </cell>
          <cell r="C2999" t="str">
            <v>NY</v>
          </cell>
          <cell r="D2999" t="str">
            <v>Retail Power Marketer</v>
          </cell>
          <cell r="E2999">
            <v>1.1569365940766557E-2</v>
          </cell>
          <cell r="F2999">
            <v>0</v>
          </cell>
          <cell r="G2999">
            <v>0</v>
          </cell>
          <cell r="H2999">
            <v>7685.9435842853645</v>
          </cell>
          <cell r="I2999">
            <v>11.608880937499999</v>
          </cell>
          <cell r="J2999">
            <v>0</v>
          </cell>
          <cell r="K2999">
            <v>0</v>
          </cell>
          <cell r="L2999">
            <v>0</v>
          </cell>
          <cell r="M2999">
            <v>0</v>
          </cell>
          <cell r="N2999" t="e">
            <v>#DIV/0!</v>
          </cell>
          <cell r="O2999">
            <v>10924.716173004297</v>
          </cell>
          <cell r="P2999">
            <v>30377.401046620791</v>
          </cell>
          <cell r="Q2999">
            <v>47704.411287266819</v>
          </cell>
          <cell r="R2999">
            <v>63072.666543911248</v>
          </cell>
          <cell r="S2999">
            <v>159177.8734409321</v>
          </cell>
          <cell r="T2999">
            <v>1095.0455445723917</v>
          </cell>
          <cell r="U2999">
            <v>1211.5255139734647</v>
          </cell>
          <cell r="V2999">
            <v>1321.8042212714968</v>
          </cell>
          <cell r="W2999">
            <v>1384.8879604951474</v>
          </cell>
          <cell r="X2999">
            <v>1560.4233518226536</v>
          </cell>
          <cell r="Y2999">
            <v>653.06420752808674</v>
          </cell>
          <cell r="Z2999">
            <v>821.89494200895012</v>
          </cell>
          <cell r="AA2999">
            <v>934.30465577228665</v>
          </cell>
          <cell r="AB2999">
            <v>989.65922224045687</v>
          </cell>
          <cell r="AC2999">
            <v>1045.9593511456353</v>
          </cell>
          <cell r="AD2999">
            <v>130.62414869985795</v>
          </cell>
          <cell r="AE2999">
            <v>247.1994706460959</v>
          </cell>
          <cell r="AF2999">
            <v>296.25216893514931</v>
          </cell>
          <cell r="AG2999">
            <v>328.24407789672517</v>
          </cell>
          <cell r="AH2999">
            <v>405.93647904331038</v>
          </cell>
        </row>
        <row r="3000">
          <cell r="B3000">
            <v>54820</v>
          </cell>
          <cell r="C3000" t="str">
            <v>NY</v>
          </cell>
          <cell r="D3000" t="str">
            <v>Retail Power Marketer</v>
          </cell>
          <cell r="E3000">
            <v>1.1569365940766557E-2</v>
          </cell>
          <cell r="F3000">
            <v>1</v>
          </cell>
          <cell r="G3000">
            <v>10742.205023674709</v>
          </cell>
          <cell r="H3000">
            <v>10742.205023674709</v>
          </cell>
          <cell r="I3000">
            <v>11.608880937499999</v>
          </cell>
          <cell r="J3000">
            <v>1608538.1</v>
          </cell>
          <cell r="K3000">
            <v>13855006</v>
          </cell>
          <cell r="L3000">
            <v>1289773</v>
          </cell>
          <cell r="M3000">
            <v>0.10312981789247683</v>
          </cell>
          <cell r="N3000">
            <v>0.10312981789247683</v>
          </cell>
          <cell r="O3000">
            <v>10924.716173004297</v>
          </cell>
          <cell r="P3000">
            <v>30377.401046620791</v>
          </cell>
          <cell r="Q3000">
            <v>47704.411287266819</v>
          </cell>
          <cell r="R3000">
            <v>63072.666543911248</v>
          </cell>
          <cell r="S3000">
            <v>159177.8734409321</v>
          </cell>
          <cell r="T3000">
            <v>1095.0455445723917</v>
          </cell>
          <cell r="U3000">
            <v>1211.5255139734647</v>
          </cell>
          <cell r="V3000">
            <v>1321.8042212714968</v>
          </cell>
          <cell r="W3000">
            <v>1384.8879604951474</v>
          </cell>
          <cell r="X3000">
            <v>1560.4233518226536</v>
          </cell>
          <cell r="Y3000">
            <v>653.06420752808674</v>
          </cell>
          <cell r="Z3000">
            <v>821.89494200895012</v>
          </cell>
          <cell r="AA3000">
            <v>934.30465577228665</v>
          </cell>
          <cell r="AB3000">
            <v>989.65922224045687</v>
          </cell>
          <cell r="AC3000">
            <v>1045.9593511456353</v>
          </cell>
          <cell r="AD3000">
            <v>130.62414869985795</v>
          </cell>
          <cell r="AE3000">
            <v>247.1994706460959</v>
          </cell>
          <cell r="AF3000">
            <v>296.25216893514931</v>
          </cell>
          <cell r="AG3000">
            <v>328.24407789672517</v>
          </cell>
          <cell r="AH3000">
            <v>405.93647904331038</v>
          </cell>
        </row>
        <row r="3001">
          <cell r="B3001">
            <v>54862</v>
          </cell>
          <cell r="C3001" t="str">
            <v>NY</v>
          </cell>
          <cell r="D3001" t="str">
            <v>Retail Power Marketer</v>
          </cell>
          <cell r="E3001">
            <v>1.1569365940766557E-2</v>
          </cell>
          <cell r="F3001">
            <v>1</v>
          </cell>
          <cell r="G3001">
            <v>16286.043621201186</v>
          </cell>
          <cell r="H3001">
            <v>16286.043621201186</v>
          </cell>
          <cell r="I3001">
            <v>11.608880937499999</v>
          </cell>
          <cell r="J3001">
            <v>266768.09999999998</v>
          </cell>
          <cell r="K3001">
            <v>2437239</v>
          </cell>
          <cell r="L3001">
            <v>149652</v>
          </cell>
          <cell r="M3001">
            <v>0.10090130389317378</v>
          </cell>
          <cell r="N3001">
            <v>0.10090130389317378</v>
          </cell>
          <cell r="O3001">
            <v>10924.716173004297</v>
          </cell>
          <cell r="P3001">
            <v>30377.401046620791</v>
          </cell>
          <cell r="Q3001">
            <v>47704.411287266819</v>
          </cell>
          <cell r="R3001">
            <v>63072.666543911248</v>
          </cell>
          <cell r="S3001">
            <v>159177.8734409321</v>
          </cell>
          <cell r="T3001">
            <v>1095.0455445723917</v>
          </cell>
          <cell r="U3001">
            <v>1211.5255139734647</v>
          </cell>
          <cell r="V3001">
            <v>1321.8042212714968</v>
          </cell>
          <cell r="W3001">
            <v>1384.8879604951474</v>
          </cell>
          <cell r="X3001">
            <v>1560.4233518226536</v>
          </cell>
          <cell r="Y3001">
            <v>653.06420752808674</v>
          </cell>
          <cell r="Z3001">
            <v>821.89494200895012</v>
          </cell>
          <cell r="AA3001">
            <v>934.30465577228665</v>
          </cell>
          <cell r="AB3001">
            <v>989.65922224045687</v>
          </cell>
          <cell r="AC3001">
            <v>1045.9593511456353</v>
          </cell>
          <cell r="AD3001">
            <v>130.62414869985795</v>
          </cell>
          <cell r="AE3001">
            <v>247.1994706460959</v>
          </cell>
          <cell r="AF3001">
            <v>296.25216893514931</v>
          </cell>
          <cell r="AG3001">
            <v>328.24407789672517</v>
          </cell>
          <cell r="AH3001">
            <v>405.93647904331038</v>
          </cell>
        </row>
        <row r="3002">
          <cell r="B3002">
            <v>54872</v>
          </cell>
          <cell r="C3002" t="str">
            <v>NY</v>
          </cell>
          <cell r="D3002" t="str">
            <v>Retail Power Marketer</v>
          </cell>
          <cell r="E3002">
            <v>1.1569365940766557E-2</v>
          </cell>
          <cell r="F3002">
            <v>1</v>
          </cell>
          <cell r="G3002">
            <v>10969.212388567228</v>
          </cell>
          <cell r="H3002">
            <v>10969.212388567228</v>
          </cell>
          <cell r="I3002">
            <v>11.608880937499999</v>
          </cell>
          <cell r="J3002">
            <v>14886</v>
          </cell>
          <cell r="K3002">
            <v>119356</v>
          </cell>
          <cell r="L3002">
            <v>10881</v>
          </cell>
          <cell r="M3002">
            <v>0.11201954822739327</v>
          </cell>
          <cell r="N3002">
            <v>0.11201954822739327</v>
          </cell>
          <cell r="O3002">
            <v>10924.716173004297</v>
          </cell>
          <cell r="P3002">
            <v>30377.401046620791</v>
          </cell>
          <cell r="Q3002">
            <v>47704.411287266819</v>
          </cell>
          <cell r="R3002">
            <v>63072.666543911248</v>
          </cell>
          <cell r="S3002">
            <v>159177.8734409321</v>
          </cell>
          <cell r="T3002">
            <v>1095.0455445723917</v>
          </cell>
          <cell r="U3002">
            <v>1211.5255139734647</v>
          </cell>
          <cell r="V3002">
            <v>1321.8042212714968</v>
          </cell>
          <cell r="W3002">
            <v>1384.8879604951474</v>
          </cell>
          <cell r="X3002">
            <v>1560.4233518226536</v>
          </cell>
          <cell r="Y3002">
            <v>653.06420752808674</v>
          </cell>
          <cell r="Z3002">
            <v>821.89494200895012</v>
          </cell>
          <cell r="AA3002">
            <v>934.30465577228665</v>
          </cell>
          <cell r="AB3002">
            <v>989.65922224045687</v>
          </cell>
          <cell r="AC3002">
            <v>1045.9593511456353</v>
          </cell>
          <cell r="AD3002">
            <v>130.62414869985795</v>
          </cell>
          <cell r="AE3002">
            <v>247.1994706460959</v>
          </cell>
          <cell r="AF3002">
            <v>296.25216893514931</v>
          </cell>
          <cell r="AG3002">
            <v>328.24407789672517</v>
          </cell>
          <cell r="AH3002">
            <v>405.93647904331038</v>
          </cell>
        </row>
        <row r="3003">
          <cell r="B3003">
            <v>55781</v>
          </cell>
          <cell r="C3003" t="str">
            <v>NY</v>
          </cell>
          <cell r="D3003" t="str">
            <v>Retail Power Marketer</v>
          </cell>
          <cell r="E3003">
            <v>1.1569365940766557E-2</v>
          </cell>
          <cell r="F3003">
            <v>1</v>
          </cell>
          <cell r="G3003">
            <v>7301.6249802187185</v>
          </cell>
          <cell r="H3003">
            <v>7301.6249802187185</v>
          </cell>
          <cell r="I3003">
            <v>11.608880937499999</v>
          </cell>
          <cell r="J3003">
            <v>102146.30000000002</v>
          </cell>
          <cell r="K3003">
            <v>876655</v>
          </cell>
          <cell r="L3003">
            <v>120063</v>
          </cell>
          <cell r="M3003">
            <v>9.7439397637624006E-2</v>
          </cell>
          <cell r="N3003">
            <v>9.7439397637624006E-2</v>
          </cell>
          <cell r="O3003">
            <v>10924.716173004297</v>
          </cell>
          <cell r="P3003">
            <v>30377.401046620791</v>
          </cell>
          <cell r="Q3003">
            <v>47704.411287266819</v>
          </cell>
          <cell r="R3003">
            <v>63072.666543911248</v>
          </cell>
          <cell r="S3003">
            <v>159177.8734409321</v>
          </cell>
          <cell r="T3003">
            <v>1095.0455445723917</v>
          </cell>
          <cell r="U3003">
            <v>1211.5255139734647</v>
          </cell>
          <cell r="V3003">
            <v>1321.8042212714968</v>
          </cell>
          <cell r="W3003">
            <v>1384.8879604951474</v>
          </cell>
          <cell r="X3003">
            <v>1560.4233518226536</v>
          </cell>
          <cell r="Y3003">
            <v>653.06420752808674</v>
          </cell>
          <cell r="Z3003">
            <v>821.89494200895012</v>
          </cell>
          <cell r="AA3003">
            <v>934.30465577228665</v>
          </cell>
          <cell r="AB3003">
            <v>989.65922224045687</v>
          </cell>
          <cell r="AC3003">
            <v>1045.9593511456353</v>
          </cell>
          <cell r="AD3003">
            <v>130.62414869985795</v>
          </cell>
          <cell r="AE3003">
            <v>247.1994706460959</v>
          </cell>
          <cell r="AF3003">
            <v>296.25216893514931</v>
          </cell>
          <cell r="AG3003">
            <v>328.24407789672517</v>
          </cell>
          <cell r="AH3003">
            <v>405.93647904331038</v>
          </cell>
        </row>
        <row r="3004">
          <cell r="B3004">
            <v>55815</v>
          </cell>
          <cell r="C3004" t="str">
            <v>NY</v>
          </cell>
          <cell r="D3004" t="str">
            <v>Retail Power Marketer</v>
          </cell>
          <cell r="E3004">
            <v>1.1569365940766557E-2</v>
          </cell>
          <cell r="F3004">
            <v>1</v>
          </cell>
          <cell r="G3004">
            <v>8095.9302580277745</v>
          </cell>
          <cell r="H3004">
            <v>8095.9302580277745</v>
          </cell>
          <cell r="I3004">
            <v>11.608880937499999</v>
          </cell>
          <cell r="J3004">
            <v>100009.49999999999</v>
          </cell>
          <cell r="K3004">
            <v>924029</v>
          </cell>
          <cell r="L3004">
            <v>114135</v>
          </cell>
          <cell r="M3004">
            <v>9.1025005157177152E-2</v>
          </cell>
          <cell r="N3004">
            <v>9.1025005157177152E-2</v>
          </cell>
          <cell r="O3004">
            <v>10924.716173004297</v>
          </cell>
          <cell r="P3004">
            <v>30377.401046620791</v>
          </cell>
          <cell r="Q3004">
            <v>47704.411287266819</v>
          </cell>
          <cell r="R3004">
            <v>63072.666543911248</v>
          </cell>
          <cell r="S3004">
            <v>159177.8734409321</v>
          </cell>
          <cell r="T3004">
            <v>1095.0455445723917</v>
          </cell>
          <cell r="U3004">
            <v>1211.5255139734647</v>
          </cell>
          <cell r="V3004">
            <v>1321.8042212714968</v>
          </cell>
          <cell r="W3004">
            <v>1384.8879604951474</v>
          </cell>
          <cell r="X3004">
            <v>1560.4233518226536</v>
          </cell>
          <cell r="Y3004">
            <v>653.06420752808674</v>
          </cell>
          <cell r="Z3004">
            <v>821.89494200895012</v>
          </cell>
          <cell r="AA3004">
            <v>934.30465577228665</v>
          </cell>
          <cell r="AB3004">
            <v>989.65922224045687</v>
          </cell>
          <cell r="AC3004">
            <v>1045.9593511456353</v>
          </cell>
          <cell r="AD3004">
            <v>130.62414869985795</v>
          </cell>
          <cell r="AE3004">
            <v>247.1994706460959</v>
          </cell>
          <cell r="AF3004">
            <v>296.25216893514931</v>
          </cell>
          <cell r="AG3004">
            <v>328.24407789672517</v>
          </cell>
          <cell r="AH3004">
            <v>405.93647904331038</v>
          </cell>
        </row>
        <row r="3005">
          <cell r="B3005">
            <v>55874</v>
          </cell>
          <cell r="C3005" t="str">
            <v>NY</v>
          </cell>
          <cell r="D3005" t="str">
            <v>Retail Power Marketer</v>
          </cell>
          <cell r="E3005">
            <v>1.1569365940766557E-2</v>
          </cell>
          <cell r="F3005">
            <v>1</v>
          </cell>
          <cell r="G3005">
            <v>8248.5915826350429</v>
          </cell>
          <cell r="H3005">
            <v>8248.5915826350429</v>
          </cell>
          <cell r="I3005">
            <v>11.608880937499999</v>
          </cell>
          <cell r="J3005">
            <v>98359.5</v>
          </cell>
          <cell r="K3005">
            <v>871175</v>
          </cell>
          <cell r="L3005">
            <v>105615</v>
          </cell>
          <cell r="M3005">
            <v>9.6015882546481759E-2</v>
          </cell>
          <cell r="N3005">
            <v>9.6015882546481759E-2</v>
          </cell>
          <cell r="O3005">
            <v>10924.716173004297</v>
          </cell>
          <cell r="P3005">
            <v>30377.401046620791</v>
          </cell>
          <cell r="Q3005">
            <v>47704.411287266819</v>
          </cell>
          <cell r="R3005">
            <v>63072.666543911248</v>
          </cell>
          <cell r="S3005">
            <v>159177.8734409321</v>
          </cell>
          <cell r="T3005">
            <v>1095.0455445723917</v>
          </cell>
          <cell r="U3005">
            <v>1211.5255139734647</v>
          </cell>
          <cell r="V3005">
            <v>1321.8042212714968</v>
          </cell>
          <cell r="W3005">
            <v>1384.8879604951474</v>
          </cell>
          <cell r="X3005">
            <v>1560.4233518226536</v>
          </cell>
          <cell r="Y3005">
            <v>653.06420752808674</v>
          </cell>
          <cell r="Z3005">
            <v>821.89494200895012</v>
          </cell>
          <cell r="AA3005">
            <v>934.30465577228665</v>
          </cell>
          <cell r="AB3005">
            <v>989.65922224045687</v>
          </cell>
          <cell r="AC3005">
            <v>1045.9593511456353</v>
          </cell>
          <cell r="AD3005">
            <v>130.62414869985795</v>
          </cell>
          <cell r="AE3005">
            <v>247.1994706460959</v>
          </cell>
          <cell r="AF3005">
            <v>296.25216893514931</v>
          </cell>
          <cell r="AG3005">
            <v>328.24407789672517</v>
          </cell>
          <cell r="AH3005">
            <v>405.93647904331038</v>
          </cell>
        </row>
        <row r="3006">
          <cell r="B3006">
            <v>56196</v>
          </cell>
          <cell r="C3006" t="str">
            <v>NY</v>
          </cell>
          <cell r="D3006" t="str">
            <v>Retail Power Marketer</v>
          </cell>
          <cell r="E3006">
            <v>1.1569365940766557E-2</v>
          </cell>
          <cell r="F3006">
            <v>1</v>
          </cell>
          <cell r="G3006">
            <v>7457.3758848999978</v>
          </cell>
          <cell r="H3006">
            <v>7457.3758848999978</v>
          </cell>
          <cell r="I3006">
            <v>11.608880937499999</v>
          </cell>
          <cell r="J3006">
            <v>31866</v>
          </cell>
          <cell r="K3006">
            <v>325507</v>
          </cell>
          <cell r="L3006">
            <v>43649</v>
          </cell>
          <cell r="M3006">
            <v>7.9216138121480484E-2</v>
          </cell>
          <cell r="N3006">
            <v>7.9216138121480484E-2</v>
          </cell>
          <cell r="O3006">
            <v>10924.716173004297</v>
          </cell>
          <cell r="P3006">
            <v>30377.401046620791</v>
          </cell>
          <cell r="Q3006">
            <v>47704.411287266819</v>
          </cell>
          <cell r="R3006">
            <v>63072.666543911248</v>
          </cell>
          <cell r="S3006">
            <v>159177.8734409321</v>
          </cell>
          <cell r="T3006">
            <v>1095.0455445723917</v>
          </cell>
          <cell r="U3006">
            <v>1211.5255139734647</v>
          </cell>
          <cell r="V3006">
            <v>1321.8042212714968</v>
          </cell>
          <cell r="W3006">
            <v>1384.8879604951474</v>
          </cell>
          <cell r="X3006">
            <v>1560.4233518226536</v>
          </cell>
          <cell r="Y3006">
            <v>653.06420752808674</v>
          </cell>
          <cell r="Z3006">
            <v>821.89494200895012</v>
          </cell>
          <cell r="AA3006">
            <v>934.30465577228665</v>
          </cell>
          <cell r="AB3006">
            <v>989.65922224045687</v>
          </cell>
          <cell r="AC3006">
            <v>1045.9593511456353</v>
          </cell>
          <cell r="AD3006">
            <v>130.62414869985795</v>
          </cell>
          <cell r="AE3006">
            <v>247.1994706460959</v>
          </cell>
          <cell r="AF3006">
            <v>296.25216893514931</v>
          </cell>
          <cell r="AG3006">
            <v>328.24407789672517</v>
          </cell>
          <cell r="AH3006">
            <v>405.93647904331038</v>
          </cell>
        </row>
        <row r="3007">
          <cell r="B3007">
            <v>56212</v>
          </cell>
          <cell r="C3007" t="str">
            <v>NY</v>
          </cell>
          <cell r="D3007" t="str">
            <v>Retail Power Marketer</v>
          </cell>
          <cell r="E3007">
            <v>1.1569365940766557E-2</v>
          </cell>
          <cell r="F3007">
            <v>1</v>
          </cell>
          <cell r="G3007">
            <v>10843.540962071409</v>
          </cell>
          <cell r="H3007">
            <v>10843.540962071409</v>
          </cell>
          <cell r="I3007">
            <v>11.608880937499999</v>
          </cell>
          <cell r="J3007">
            <v>751270</v>
          </cell>
          <cell r="K3007">
            <v>7528150</v>
          </cell>
          <cell r="L3007">
            <v>694252</v>
          </cell>
          <cell r="M3007">
            <v>8.6947807136752722E-2</v>
          </cell>
          <cell r="N3007">
            <v>8.6947807136752722E-2</v>
          </cell>
          <cell r="O3007">
            <v>10924.716173004297</v>
          </cell>
          <cell r="P3007">
            <v>30377.401046620791</v>
          </cell>
          <cell r="Q3007">
            <v>47704.411287266819</v>
          </cell>
          <cell r="R3007">
            <v>63072.666543911248</v>
          </cell>
          <cell r="S3007">
            <v>159177.8734409321</v>
          </cell>
          <cell r="T3007">
            <v>1095.0455445723917</v>
          </cell>
          <cell r="U3007">
            <v>1211.5255139734647</v>
          </cell>
          <cell r="V3007">
            <v>1321.8042212714968</v>
          </cell>
          <cell r="W3007">
            <v>1384.8879604951474</v>
          </cell>
          <cell r="X3007">
            <v>1560.4233518226536</v>
          </cell>
          <cell r="Y3007">
            <v>653.06420752808674</v>
          </cell>
          <cell r="Z3007">
            <v>821.89494200895012</v>
          </cell>
          <cell r="AA3007">
            <v>934.30465577228665</v>
          </cell>
          <cell r="AB3007">
            <v>989.65922224045687</v>
          </cell>
          <cell r="AC3007">
            <v>1045.9593511456353</v>
          </cell>
          <cell r="AD3007">
            <v>130.62414869985795</v>
          </cell>
          <cell r="AE3007">
            <v>247.1994706460959</v>
          </cell>
          <cell r="AF3007">
            <v>296.25216893514931</v>
          </cell>
          <cell r="AG3007">
            <v>328.24407789672517</v>
          </cell>
          <cell r="AH3007">
            <v>405.93647904331038</v>
          </cell>
        </row>
        <row r="3008">
          <cell r="B3008">
            <v>56265</v>
          </cell>
          <cell r="C3008" t="str">
            <v>NY</v>
          </cell>
          <cell r="D3008" t="str">
            <v>Retail Power Marketer</v>
          </cell>
          <cell r="E3008">
            <v>1.1569365940766557E-2</v>
          </cell>
          <cell r="F3008">
            <v>1</v>
          </cell>
          <cell r="G3008">
            <v>8749.1197903872926</v>
          </cell>
          <cell r="H3008">
            <v>8749.1197903872926</v>
          </cell>
          <cell r="I3008">
            <v>11.608880937499999</v>
          </cell>
          <cell r="J3008">
            <v>68741.899999999994</v>
          </cell>
          <cell r="K3008">
            <v>534265</v>
          </cell>
          <cell r="L3008">
            <v>61065</v>
          </cell>
          <cell r="M3008">
            <v>0.11274394584451303</v>
          </cell>
          <cell r="N3008">
            <v>0.11274394584451303</v>
          </cell>
          <cell r="O3008">
            <v>10924.716173004297</v>
          </cell>
          <cell r="P3008">
            <v>30377.401046620791</v>
          </cell>
          <cell r="Q3008">
            <v>47704.411287266819</v>
          </cell>
          <cell r="R3008">
            <v>63072.666543911248</v>
          </cell>
          <cell r="S3008">
            <v>159177.8734409321</v>
          </cell>
          <cell r="T3008">
            <v>1095.0455445723917</v>
          </cell>
          <cell r="U3008">
            <v>1211.5255139734647</v>
          </cell>
          <cell r="V3008">
            <v>1321.8042212714968</v>
          </cell>
          <cell r="W3008">
            <v>1384.8879604951474</v>
          </cell>
          <cell r="X3008">
            <v>1560.4233518226536</v>
          </cell>
          <cell r="Y3008">
            <v>653.06420752808674</v>
          </cell>
          <cell r="Z3008">
            <v>821.89494200895012</v>
          </cell>
          <cell r="AA3008">
            <v>934.30465577228665</v>
          </cell>
          <cell r="AB3008">
            <v>989.65922224045687</v>
          </cell>
          <cell r="AC3008">
            <v>1045.9593511456353</v>
          </cell>
          <cell r="AD3008">
            <v>130.62414869985795</v>
          </cell>
          <cell r="AE3008">
            <v>247.1994706460959</v>
          </cell>
          <cell r="AF3008">
            <v>296.25216893514931</v>
          </cell>
          <cell r="AG3008">
            <v>328.24407789672517</v>
          </cell>
          <cell r="AH3008">
            <v>405.93647904331038</v>
          </cell>
        </row>
        <row r="3009">
          <cell r="B3009">
            <v>56286</v>
          </cell>
          <cell r="C3009" t="str">
            <v>NY</v>
          </cell>
          <cell r="D3009" t="str">
            <v>Retail Power Marketer</v>
          </cell>
          <cell r="E3009">
            <v>1.1569365940766557E-2</v>
          </cell>
          <cell r="F3009">
            <v>1</v>
          </cell>
          <cell r="G3009">
            <v>14030.951790519752</v>
          </cell>
          <cell r="H3009">
            <v>14030.951790519752</v>
          </cell>
          <cell r="I3009">
            <v>11.608880937499999</v>
          </cell>
          <cell r="J3009">
            <v>177557</v>
          </cell>
          <cell r="K3009">
            <v>1527676</v>
          </cell>
          <cell r="L3009">
            <v>108879</v>
          </cell>
          <cell r="M3009">
            <v>0.10629835110905143</v>
          </cell>
          <cell r="N3009">
            <v>0.10629835110905143</v>
          </cell>
          <cell r="O3009">
            <v>10924.716173004297</v>
          </cell>
          <cell r="P3009">
            <v>30377.401046620791</v>
          </cell>
          <cell r="Q3009">
            <v>47704.411287266819</v>
          </cell>
          <cell r="R3009">
            <v>63072.666543911248</v>
          </cell>
          <cell r="S3009">
            <v>159177.8734409321</v>
          </cell>
          <cell r="T3009">
            <v>1095.0455445723917</v>
          </cell>
          <cell r="U3009">
            <v>1211.5255139734647</v>
          </cell>
          <cell r="V3009">
            <v>1321.8042212714968</v>
          </cell>
          <cell r="W3009">
            <v>1384.8879604951474</v>
          </cell>
          <cell r="X3009">
            <v>1560.4233518226536</v>
          </cell>
          <cell r="Y3009">
            <v>653.06420752808674</v>
          </cell>
          <cell r="Z3009">
            <v>821.89494200895012</v>
          </cell>
          <cell r="AA3009">
            <v>934.30465577228665</v>
          </cell>
          <cell r="AB3009">
            <v>989.65922224045687</v>
          </cell>
          <cell r="AC3009">
            <v>1045.9593511456353</v>
          </cell>
          <cell r="AD3009">
            <v>130.62414869985795</v>
          </cell>
          <cell r="AE3009">
            <v>247.1994706460959</v>
          </cell>
          <cell r="AF3009">
            <v>296.25216893514931</v>
          </cell>
          <cell r="AG3009">
            <v>328.24407789672517</v>
          </cell>
          <cell r="AH3009">
            <v>405.93647904331038</v>
          </cell>
        </row>
        <row r="3010">
          <cell r="B3010">
            <v>56408</v>
          </cell>
          <cell r="C3010" t="str">
            <v>NY</v>
          </cell>
          <cell r="D3010" t="str">
            <v>Retail Power Marketer</v>
          </cell>
          <cell r="E3010">
            <v>1.1569365940766557E-2</v>
          </cell>
          <cell r="F3010">
            <v>1</v>
          </cell>
          <cell r="G3010">
            <v>12351.145038167939</v>
          </cell>
          <cell r="H3010">
            <v>12351.145038167939</v>
          </cell>
          <cell r="I3010">
            <v>11.608880937499999</v>
          </cell>
          <cell r="J3010">
            <v>316.5</v>
          </cell>
          <cell r="K3010">
            <v>4854</v>
          </cell>
          <cell r="L3010">
            <v>393</v>
          </cell>
          <cell r="M3010">
            <v>5.3925116913627939E-2</v>
          </cell>
          <cell r="N3010">
            <v>5.3925116913627939E-2</v>
          </cell>
          <cell r="O3010">
            <v>10924.716173004297</v>
          </cell>
          <cell r="P3010">
            <v>30377.401046620791</v>
          </cell>
          <cell r="Q3010">
            <v>47704.411287266819</v>
          </cell>
          <cell r="R3010">
            <v>63072.666543911248</v>
          </cell>
          <cell r="S3010">
            <v>159177.8734409321</v>
          </cell>
          <cell r="T3010">
            <v>1095.0455445723917</v>
          </cell>
          <cell r="U3010">
            <v>1211.5255139734647</v>
          </cell>
          <cell r="V3010">
            <v>1321.8042212714968</v>
          </cell>
          <cell r="W3010">
            <v>1384.8879604951474</v>
          </cell>
          <cell r="X3010">
            <v>1560.4233518226536</v>
          </cell>
          <cell r="Y3010">
            <v>653.06420752808674</v>
          </cell>
          <cell r="Z3010">
            <v>821.89494200895012</v>
          </cell>
          <cell r="AA3010">
            <v>934.30465577228665</v>
          </cell>
          <cell r="AB3010">
            <v>989.65922224045687</v>
          </cell>
          <cell r="AC3010">
            <v>1045.9593511456353</v>
          </cell>
          <cell r="AD3010">
            <v>130.62414869985795</v>
          </cell>
          <cell r="AE3010">
            <v>247.1994706460959</v>
          </cell>
          <cell r="AF3010">
            <v>296.25216893514931</v>
          </cell>
          <cell r="AG3010">
            <v>328.24407789672517</v>
          </cell>
          <cell r="AH3010">
            <v>405.93647904331038</v>
          </cell>
        </row>
        <row r="3011">
          <cell r="B3011">
            <v>56571</v>
          </cell>
          <cell r="C3011" t="str">
            <v>NY</v>
          </cell>
          <cell r="D3011" t="str">
            <v>Retail Power Marketer</v>
          </cell>
          <cell r="E3011">
            <v>1.1569365940766557E-2</v>
          </cell>
          <cell r="F3011">
            <v>1</v>
          </cell>
          <cell r="G3011">
            <v>14207.38340469853</v>
          </cell>
          <cell r="H3011">
            <v>14207.38340469853</v>
          </cell>
          <cell r="I3011">
            <v>11.608880937499999</v>
          </cell>
          <cell r="J3011">
            <v>36069</v>
          </cell>
          <cell r="K3011">
            <v>491064</v>
          </cell>
          <cell r="L3011">
            <v>34564</v>
          </cell>
          <cell r="M3011">
            <v>6.3645487495143205E-2</v>
          </cell>
          <cell r="N3011">
            <v>6.3645487495143205E-2</v>
          </cell>
          <cell r="O3011">
            <v>10924.716173004297</v>
          </cell>
          <cell r="P3011">
            <v>30377.401046620791</v>
          </cell>
          <cell r="Q3011">
            <v>47704.411287266819</v>
          </cell>
          <cell r="R3011">
            <v>63072.666543911248</v>
          </cell>
          <cell r="S3011">
            <v>159177.8734409321</v>
          </cell>
          <cell r="T3011">
            <v>1095.0455445723917</v>
          </cell>
          <cell r="U3011">
            <v>1211.5255139734647</v>
          </cell>
          <cell r="V3011">
            <v>1321.8042212714968</v>
          </cell>
          <cell r="W3011">
            <v>1384.8879604951474</v>
          </cell>
          <cell r="X3011">
            <v>1560.4233518226536</v>
          </cell>
          <cell r="Y3011">
            <v>653.06420752808674</v>
          </cell>
          <cell r="Z3011">
            <v>821.89494200895012</v>
          </cell>
          <cell r="AA3011">
            <v>934.30465577228665</v>
          </cell>
          <cell r="AB3011">
            <v>989.65922224045687</v>
          </cell>
          <cell r="AC3011">
            <v>1045.9593511456353</v>
          </cell>
          <cell r="AD3011">
            <v>130.62414869985795</v>
          </cell>
          <cell r="AE3011">
            <v>247.1994706460959</v>
          </cell>
          <cell r="AF3011">
            <v>296.25216893514931</v>
          </cell>
          <cell r="AG3011">
            <v>328.24407789672517</v>
          </cell>
          <cell r="AH3011">
            <v>405.93647904331038</v>
          </cell>
        </row>
        <row r="3012">
          <cell r="B3012">
            <v>56775</v>
          </cell>
          <cell r="C3012" t="str">
            <v>NY</v>
          </cell>
          <cell r="D3012" t="str">
            <v>Retail Power Marketer</v>
          </cell>
          <cell r="E3012">
            <v>1.1569365940766557E-2</v>
          </cell>
          <cell r="F3012">
            <v>1</v>
          </cell>
          <cell r="G3012">
            <v>14732.760701641455</v>
          </cell>
          <cell r="H3012">
            <v>14732.760701641455</v>
          </cell>
          <cell r="I3012">
            <v>11.608880937499999</v>
          </cell>
          <cell r="J3012">
            <v>82887</v>
          </cell>
          <cell r="K3012">
            <v>732395</v>
          </cell>
          <cell r="L3012">
            <v>49712</v>
          </cell>
          <cell r="M3012">
            <v>0.10371697203014767</v>
          </cell>
          <cell r="N3012">
            <v>0.10371697203014767</v>
          </cell>
          <cell r="O3012">
            <v>10924.716173004297</v>
          </cell>
          <cell r="P3012">
            <v>30377.401046620791</v>
          </cell>
          <cell r="Q3012">
            <v>47704.411287266819</v>
          </cell>
          <cell r="R3012">
            <v>63072.666543911248</v>
          </cell>
          <cell r="S3012">
            <v>159177.8734409321</v>
          </cell>
          <cell r="T3012">
            <v>1095.0455445723917</v>
          </cell>
          <cell r="U3012">
            <v>1211.5255139734647</v>
          </cell>
          <cell r="V3012">
            <v>1321.8042212714968</v>
          </cell>
          <cell r="W3012">
            <v>1384.8879604951474</v>
          </cell>
          <cell r="X3012">
            <v>1560.4233518226536</v>
          </cell>
          <cell r="Y3012">
            <v>653.06420752808674</v>
          </cell>
          <cell r="Z3012">
            <v>821.89494200895012</v>
          </cell>
          <cell r="AA3012">
            <v>934.30465577228665</v>
          </cell>
          <cell r="AB3012">
            <v>989.65922224045687</v>
          </cell>
          <cell r="AC3012">
            <v>1045.9593511456353</v>
          </cell>
          <cell r="AD3012">
            <v>130.62414869985795</v>
          </cell>
          <cell r="AE3012">
            <v>247.1994706460959</v>
          </cell>
          <cell r="AF3012">
            <v>296.25216893514931</v>
          </cell>
          <cell r="AG3012">
            <v>328.24407789672517</v>
          </cell>
          <cell r="AH3012">
            <v>405.93647904331038</v>
          </cell>
        </row>
        <row r="3013">
          <cell r="B3013">
            <v>57037</v>
          </cell>
          <cell r="C3013" t="str">
            <v>NY</v>
          </cell>
          <cell r="D3013" t="str">
            <v>Retail Power Marketer</v>
          </cell>
          <cell r="E3013">
            <v>1.1569365940766557E-2</v>
          </cell>
          <cell r="F3013">
            <v>1</v>
          </cell>
          <cell r="G3013">
            <v>9678.0329714047293</v>
          </cell>
          <cell r="H3013">
            <v>9678.0329714047293</v>
          </cell>
          <cell r="I3013">
            <v>11.608880937499999</v>
          </cell>
          <cell r="J3013">
            <v>498135</v>
          </cell>
          <cell r="K3013">
            <v>4987042</v>
          </cell>
          <cell r="L3013">
            <v>515295</v>
          </cell>
          <cell r="M3013">
            <v>8.5491764530503514E-2</v>
          </cell>
          <cell r="N3013">
            <v>8.5491764530503514E-2</v>
          </cell>
          <cell r="O3013">
            <v>10924.716173004297</v>
          </cell>
          <cell r="P3013">
            <v>30377.401046620791</v>
          </cell>
          <cell r="Q3013">
            <v>47704.411287266819</v>
          </cell>
          <cell r="R3013">
            <v>63072.666543911248</v>
          </cell>
          <cell r="S3013">
            <v>159177.8734409321</v>
          </cell>
          <cell r="T3013">
            <v>1095.0455445723917</v>
          </cell>
          <cell r="U3013">
            <v>1211.5255139734647</v>
          </cell>
          <cell r="V3013">
            <v>1321.8042212714968</v>
          </cell>
          <cell r="W3013">
            <v>1384.8879604951474</v>
          </cell>
          <cell r="X3013">
            <v>1560.4233518226536</v>
          </cell>
          <cell r="Y3013">
            <v>653.06420752808674</v>
          </cell>
          <cell r="Z3013">
            <v>821.89494200895012</v>
          </cell>
          <cell r="AA3013">
            <v>934.30465577228665</v>
          </cell>
          <cell r="AB3013">
            <v>989.65922224045687</v>
          </cell>
          <cell r="AC3013">
            <v>1045.9593511456353</v>
          </cell>
          <cell r="AD3013">
            <v>130.62414869985795</v>
          </cell>
          <cell r="AE3013">
            <v>247.1994706460959</v>
          </cell>
          <cell r="AF3013">
            <v>296.25216893514931</v>
          </cell>
          <cell r="AG3013">
            <v>328.24407789672517</v>
          </cell>
          <cell r="AH3013">
            <v>405.93647904331038</v>
          </cell>
        </row>
        <row r="3014">
          <cell r="B3014">
            <v>57067</v>
          </cell>
          <cell r="C3014" t="str">
            <v>NY</v>
          </cell>
          <cell r="D3014" t="str">
            <v>Retail Power Marketer</v>
          </cell>
          <cell r="E3014">
            <v>1.1569365940766557E-2</v>
          </cell>
          <cell r="F3014">
            <v>1</v>
          </cell>
          <cell r="G3014">
            <v>12504.626294302949</v>
          </cell>
          <cell r="H3014">
            <v>12504.626294302949</v>
          </cell>
          <cell r="I3014">
            <v>11.608880937499999</v>
          </cell>
          <cell r="J3014">
            <v>85611.4</v>
          </cell>
          <cell r="K3014">
            <v>885215</v>
          </cell>
          <cell r="L3014">
            <v>70791</v>
          </cell>
          <cell r="M3014">
            <v>8.5572147460945935E-2</v>
          </cell>
          <cell r="N3014">
            <v>8.5572147460945935E-2</v>
          </cell>
          <cell r="O3014">
            <v>10924.716173004297</v>
          </cell>
          <cell r="P3014">
            <v>30377.401046620791</v>
          </cell>
          <cell r="Q3014">
            <v>47704.411287266819</v>
          </cell>
          <cell r="R3014">
            <v>63072.666543911248</v>
          </cell>
          <cell r="S3014">
            <v>159177.8734409321</v>
          </cell>
          <cell r="T3014">
            <v>1095.0455445723917</v>
          </cell>
          <cell r="U3014">
            <v>1211.5255139734647</v>
          </cell>
          <cell r="V3014">
            <v>1321.8042212714968</v>
          </cell>
          <cell r="W3014">
            <v>1384.8879604951474</v>
          </cell>
          <cell r="X3014">
            <v>1560.4233518226536</v>
          </cell>
          <cell r="Y3014">
            <v>653.06420752808674</v>
          </cell>
          <cell r="Z3014">
            <v>821.89494200895012</v>
          </cell>
          <cell r="AA3014">
            <v>934.30465577228665</v>
          </cell>
          <cell r="AB3014">
            <v>989.65922224045687</v>
          </cell>
          <cell r="AC3014">
            <v>1045.9593511456353</v>
          </cell>
          <cell r="AD3014">
            <v>130.62414869985795</v>
          </cell>
          <cell r="AE3014">
            <v>247.1994706460959</v>
          </cell>
          <cell r="AF3014">
            <v>296.25216893514931</v>
          </cell>
          <cell r="AG3014">
            <v>328.24407789672517</v>
          </cell>
          <cell r="AH3014">
            <v>405.93647904331038</v>
          </cell>
        </row>
        <row r="3015">
          <cell r="B3015">
            <v>58119</v>
          </cell>
          <cell r="C3015" t="str">
            <v>NY</v>
          </cell>
          <cell r="D3015" t="str">
            <v>Retail Power Marketer</v>
          </cell>
          <cell r="E3015">
            <v>1.1569365940766557E-2</v>
          </cell>
          <cell r="F3015">
            <v>1</v>
          </cell>
          <cell r="G3015">
            <v>7660.3322931013445</v>
          </cell>
          <cell r="H3015">
            <v>7660.3322931013445</v>
          </cell>
          <cell r="I3015">
            <v>11.608880937499999</v>
          </cell>
          <cell r="J3015">
            <v>179149.59999999998</v>
          </cell>
          <cell r="K3015">
            <v>1757556</v>
          </cell>
          <cell r="L3015">
            <v>229436</v>
          </cell>
          <cell r="M3015">
            <v>8.3745643108205356E-2</v>
          </cell>
          <cell r="N3015">
            <v>8.3745643108205356E-2</v>
          </cell>
          <cell r="O3015">
            <v>10924.716173004297</v>
          </cell>
          <cell r="P3015">
            <v>30377.401046620791</v>
          </cell>
          <cell r="Q3015">
            <v>47704.411287266819</v>
          </cell>
          <cell r="R3015">
            <v>63072.666543911248</v>
          </cell>
          <cell r="S3015">
            <v>159177.8734409321</v>
          </cell>
          <cell r="T3015">
            <v>1095.0455445723917</v>
          </cell>
          <cell r="U3015">
            <v>1211.5255139734647</v>
          </cell>
          <cell r="V3015">
            <v>1321.8042212714968</v>
          </cell>
          <cell r="W3015">
            <v>1384.8879604951474</v>
          </cell>
          <cell r="X3015">
            <v>1560.4233518226536</v>
          </cell>
          <cell r="Y3015">
            <v>653.06420752808674</v>
          </cell>
          <cell r="Z3015">
            <v>821.89494200895012</v>
          </cell>
          <cell r="AA3015">
            <v>934.30465577228665</v>
          </cell>
          <cell r="AB3015">
            <v>989.65922224045687</v>
          </cell>
          <cell r="AC3015">
            <v>1045.9593511456353</v>
          </cell>
          <cell r="AD3015">
            <v>130.62414869985795</v>
          </cell>
          <cell r="AE3015">
            <v>247.1994706460959</v>
          </cell>
          <cell r="AF3015">
            <v>296.25216893514931</v>
          </cell>
          <cell r="AG3015">
            <v>328.24407789672517</v>
          </cell>
          <cell r="AH3015">
            <v>405.93647904331038</v>
          </cell>
        </row>
        <row r="3016">
          <cell r="B3016">
            <v>58160</v>
          </cell>
          <cell r="C3016" t="str">
            <v>NY</v>
          </cell>
          <cell r="D3016" t="str">
            <v>Retail Power Marketer</v>
          </cell>
          <cell r="E3016">
            <v>1.1569365940766557E-2</v>
          </cell>
          <cell r="F3016">
            <v>1</v>
          </cell>
          <cell r="G3016">
            <v>7728.4232873356741</v>
          </cell>
          <cell r="H3016">
            <v>7728.4232873356741</v>
          </cell>
          <cell r="I3016">
            <v>11.608880937499999</v>
          </cell>
          <cell r="J3016">
            <v>9961.4</v>
          </cell>
          <cell r="K3016">
            <v>94650</v>
          </cell>
          <cell r="L3016">
            <v>12247</v>
          </cell>
          <cell r="M3016">
            <v>8.7219359977826205E-2</v>
          </cell>
          <cell r="N3016">
            <v>8.7219359977826205E-2</v>
          </cell>
          <cell r="O3016">
            <v>10924.716173004297</v>
          </cell>
          <cell r="P3016">
            <v>30377.401046620791</v>
          </cell>
          <cell r="Q3016">
            <v>47704.411287266819</v>
          </cell>
          <cell r="R3016">
            <v>63072.666543911248</v>
          </cell>
          <cell r="S3016">
            <v>159177.8734409321</v>
          </cell>
          <cell r="T3016">
            <v>1095.0455445723917</v>
          </cell>
          <cell r="U3016">
            <v>1211.5255139734647</v>
          </cell>
          <cell r="V3016">
            <v>1321.8042212714968</v>
          </cell>
          <cell r="W3016">
            <v>1384.8879604951474</v>
          </cell>
          <cell r="X3016">
            <v>1560.4233518226536</v>
          </cell>
          <cell r="Y3016">
            <v>653.06420752808674</v>
          </cell>
          <cell r="Z3016">
            <v>821.89494200895012</v>
          </cell>
          <cell r="AA3016">
            <v>934.30465577228665</v>
          </cell>
          <cell r="AB3016">
            <v>989.65922224045687</v>
          </cell>
          <cell r="AC3016">
            <v>1045.9593511456353</v>
          </cell>
          <cell r="AD3016">
            <v>130.62414869985795</v>
          </cell>
          <cell r="AE3016">
            <v>247.1994706460959</v>
          </cell>
          <cell r="AF3016">
            <v>296.25216893514931</v>
          </cell>
          <cell r="AG3016">
            <v>328.24407789672517</v>
          </cell>
          <cell r="AH3016">
            <v>405.93647904331038</v>
          </cell>
        </row>
        <row r="3017">
          <cell r="B3017">
            <v>58367</v>
          </cell>
          <cell r="C3017" t="str">
            <v>NY</v>
          </cell>
          <cell r="D3017" t="str">
            <v>Retail Power Marketer</v>
          </cell>
          <cell r="E3017">
            <v>1.1569365940766557E-2</v>
          </cell>
          <cell r="F3017">
            <v>1</v>
          </cell>
          <cell r="G3017">
            <v>6731.6029143897995</v>
          </cell>
          <cell r="H3017">
            <v>6731.6029143897995</v>
          </cell>
          <cell r="I3017">
            <v>11.608880937499999</v>
          </cell>
          <cell r="J3017">
            <v>14444</v>
          </cell>
          <cell r="K3017">
            <v>147826</v>
          </cell>
          <cell r="L3017">
            <v>21960</v>
          </cell>
          <cell r="M3017">
            <v>7.7015056183283054E-2</v>
          </cell>
          <cell r="N3017">
            <v>7.7015056183283054E-2</v>
          </cell>
          <cell r="O3017">
            <v>10924.716173004297</v>
          </cell>
          <cell r="P3017">
            <v>30377.401046620791</v>
          </cell>
          <cell r="Q3017">
            <v>47704.411287266819</v>
          </cell>
          <cell r="R3017">
            <v>63072.666543911248</v>
          </cell>
          <cell r="S3017">
            <v>159177.8734409321</v>
          </cell>
          <cell r="T3017">
            <v>1095.0455445723917</v>
          </cell>
          <cell r="U3017">
            <v>1211.5255139734647</v>
          </cell>
          <cell r="V3017">
            <v>1321.8042212714968</v>
          </cell>
          <cell r="W3017">
            <v>1384.8879604951474</v>
          </cell>
          <cell r="X3017">
            <v>1560.4233518226536</v>
          </cell>
          <cell r="Y3017">
            <v>653.06420752808674</v>
          </cell>
          <cell r="Z3017">
            <v>821.89494200895012</v>
          </cell>
          <cell r="AA3017">
            <v>934.30465577228665</v>
          </cell>
          <cell r="AB3017">
            <v>989.65922224045687</v>
          </cell>
          <cell r="AC3017">
            <v>1045.9593511456353</v>
          </cell>
          <cell r="AD3017">
            <v>130.62414869985795</v>
          </cell>
          <cell r="AE3017">
            <v>247.1994706460959</v>
          </cell>
          <cell r="AF3017">
            <v>296.25216893514931</v>
          </cell>
          <cell r="AG3017">
            <v>328.24407789672517</v>
          </cell>
          <cell r="AH3017">
            <v>405.93647904331038</v>
          </cell>
        </row>
        <row r="3018">
          <cell r="B3018">
            <v>58667</v>
          </cell>
          <cell r="C3018" t="str">
            <v>NY</v>
          </cell>
          <cell r="D3018" t="str">
            <v>Retail Power Marketer</v>
          </cell>
          <cell r="E3018">
            <v>1.1569365940766557E-2</v>
          </cell>
          <cell r="F3018">
            <v>1</v>
          </cell>
          <cell r="G3018">
            <v>9782.9033918663845</v>
          </cell>
          <cell r="H3018">
            <v>9782.9033918663845</v>
          </cell>
          <cell r="I3018">
            <v>11.608880937499999</v>
          </cell>
          <cell r="J3018">
            <v>121939.5</v>
          </cell>
          <cell r="K3018">
            <v>1026207</v>
          </cell>
          <cell r="L3018">
            <v>104898</v>
          </cell>
          <cell r="M3018">
            <v>0.10458564333415919</v>
          </cell>
          <cell r="N3018">
            <v>0.10458564333415919</v>
          </cell>
          <cell r="O3018">
            <v>10924.716173004297</v>
          </cell>
          <cell r="P3018">
            <v>30377.401046620791</v>
          </cell>
          <cell r="Q3018">
            <v>47704.411287266819</v>
          </cell>
          <cell r="R3018">
            <v>63072.666543911248</v>
          </cell>
          <cell r="S3018">
            <v>159177.8734409321</v>
          </cell>
          <cell r="T3018">
            <v>1095.0455445723917</v>
          </cell>
          <cell r="U3018">
            <v>1211.5255139734647</v>
          </cell>
          <cell r="V3018">
            <v>1321.8042212714968</v>
          </cell>
          <cell r="W3018">
            <v>1384.8879604951474</v>
          </cell>
          <cell r="X3018">
            <v>1560.4233518226536</v>
          </cell>
          <cell r="Y3018">
            <v>653.06420752808674</v>
          </cell>
          <cell r="Z3018">
            <v>821.89494200895012</v>
          </cell>
          <cell r="AA3018">
            <v>934.30465577228665</v>
          </cell>
          <cell r="AB3018">
            <v>989.65922224045687</v>
          </cell>
          <cell r="AC3018">
            <v>1045.9593511456353</v>
          </cell>
          <cell r="AD3018">
            <v>130.62414869985795</v>
          </cell>
          <cell r="AE3018">
            <v>247.1994706460959</v>
          </cell>
          <cell r="AF3018">
            <v>296.25216893514931</v>
          </cell>
          <cell r="AG3018">
            <v>328.24407789672517</v>
          </cell>
          <cell r="AH3018">
            <v>405.93647904331038</v>
          </cell>
        </row>
        <row r="3019">
          <cell r="B3019">
            <v>58683</v>
          </cell>
          <cell r="C3019" t="str">
            <v>NY</v>
          </cell>
          <cell r="D3019" t="str">
            <v>Retail Power Marketer</v>
          </cell>
          <cell r="E3019">
            <v>1.1569365940766557E-2</v>
          </cell>
          <cell r="F3019">
            <v>1</v>
          </cell>
          <cell r="G3019">
            <v>8533.636363636364</v>
          </cell>
          <cell r="H3019">
            <v>8533.636363636364</v>
          </cell>
          <cell r="I3019">
            <v>11.608880937499999</v>
          </cell>
          <cell r="J3019">
            <v>3243.5999999999995</v>
          </cell>
          <cell r="K3019">
            <v>28161</v>
          </cell>
          <cell r="L3019">
            <v>3300</v>
          </cell>
          <cell r="M3019">
            <v>9.8856159755512929E-2</v>
          </cell>
          <cell r="N3019">
            <v>9.8856159755512929E-2</v>
          </cell>
          <cell r="O3019">
            <v>10924.716173004297</v>
          </cell>
          <cell r="P3019">
            <v>30377.401046620791</v>
          </cell>
          <cell r="Q3019">
            <v>47704.411287266819</v>
          </cell>
          <cell r="R3019">
            <v>63072.666543911248</v>
          </cell>
          <cell r="S3019">
            <v>159177.8734409321</v>
          </cell>
          <cell r="T3019">
            <v>1095.0455445723917</v>
          </cell>
          <cell r="U3019">
            <v>1211.5255139734647</v>
          </cell>
          <cell r="V3019">
            <v>1321.8042212714968</v>
          </cell>
          <cell r="W3019">
            <v>1384.8879604951474</v>
          </cell>
          <cell r="X3019">
            <v>1560.4233518226536</v>
          </cell>
          <cell r="Y3019">
            <v>653.06420752808674</v>
          </cell>
          <cell r="Z3019">
            <v>821.89494200895012</v>
          </cell>
          <cell r="AA3019">
            <v>934.30465577228665</v>
          </cell>
          <cell r="AB3019">
            <v>989.65922224045687</v>
          </cell>
          <cell r="AC3019">
            <v>1045.9593511456353</v>
          </cell>
          <cell r="AD3019">
            <v>130.62414869985795</v>
          </cell>
          <cell r="AE3019">
            <v>247.1994706460959</v>
          </cell>
          <cell r="AF3019">
            <v>296.25216893514931</v>
          </cell>
          <cell r="AG3019">
            <v>328.24407789672517</v>
          </cell>
          <cell r="AH3019">
            <v>405.93647904331038</v>
          </cell>
        </row>
        <row r="3020">
          <cell r="B3020">
            <v>58951</v>
          </cell>
          <cell r="C3020" t="str">
            <v>NY</v>
          </cell>
          <cell r="D3020" t="str">
            <v>Retail Power Marketer</v>
          </cell>
          <cell r="E3020">
            <v>1.1569365940766557E-2</v>
          </cell>
          <cell r="F3020">
            <v>1</v>
          </cell>
          <cell r="G3020">
            <v>6874.1810008565053</v>
          </cell>
          <cell r="H3020">
            <v>6874.1810008565053</v>
          </cell>
          <cell r="I3020">
            <v>11.608880937499999</v>
          </cell>
          <cell r="J3020">
            <v>154335.6</v>
          </cell>
          <cell r="K3020">
            <v>1260058</v>
          </cell>
          <cell r="L3020">
            <v>183303</v>
          </cell>
          <cell r="M3020">
            <v>0.10221774519122236</v>
          </cell>
          <cell r="N3020">
            <v>0.10221774519122236</v>
          </cell>
          <cell r="O3020">
            <v>10924.716173004297</v>
          </cell>
          <cell r="P3020">
            <v>30377.401046620791</v>
          </cell>
          <cell r="Q3020">
            <v>47704.411287266819</v>
          </cell>
          <cell r="R3020">
            <v>63072.666543911248</v>
          </cell>
          <cell r="S3020">
            <v>159177.8734409321</v>
          </cell>
          <cell r="T3020">
            <v>1095.0455445723917</v>
          </cell>
          <cell r="U3020">
            <v>1211.5255139734647</v>
          </cell>
          <cell r="V3020">
            <v>1321.8042212714968</v>
          </cell>
          <cell r="W3020">
            <v>1384.8879604951474</v>
          </cell>
          <cell r="X3020">
            <v>1560.4233518226536</v>
          </cell>
          <cell r="Y3020">
            <v>653.06420752808674</v>
          </cell>
          <cell r="Z3020">
            <v>821.89494200895012</v>
          </cell>
          <cell r="AA3020">
            <v>934.30465577228665</v>
          </cell>
          <cell r="AB3020">
            <v>989.65922224045687</v>
          </cell>
          <cell r="AC3020">
            <v>1045.9593511456353</v>
          </cell>
          <cell r="AD3020">
            <v>130.62414869985795</v>
          </cell>
          <cell r="AE3020">
            <v>247.1994706460959</v>
          </cell>
          <cell r="AF3020">
            <v>296.25216893514931</v>
          </cell>
          <cell r="AG3020">
            <v>328.24407789672517</v>
          </cell>
          <cell r="AH3020">
            <v>405.93647904331038</v>
          </cell>
        </row>
        <row r="3021">
          <cell r="B3021">
            <v>58952</v>
          </cell>
          <cell r="C3021" t="str">
            <v>NY</v>
          </cell>
          <cell r="D3021" t="str">
            <v>Retail Power Marketer</v>
          </cell>
          <cell r="E3021">
            <v>1.1569365940766557E-2</v>
          </cell>
          <cell r="F3021">
            <v>1</v>
          </cell>
          <cell r="G3021">
            <v>9051.7535708883461</v>
          </cell>
          <cell r="H3021">
            <v>9051.7535708883461</v>
          </cell>
          <cell r="I3021">
            <v>11.608880937499999</v>
          </cell>
          <cell r="J3021">
            <v>48044</v>
          </cell>
          <cell r="K3021">
            <v>418888</v>
          </cell>
          <cell r="L3021">
            <v>46277</v>
          </cell>
          <cell r="M3021">
            <v>9.9304133329825045E-2</v>
          </cell>
          <cell r="N3021">
            <v>9.9304133329825045E-2</v>
          </cell>
          <cell r="O3021">
            <v>10924.716173004297</v>
          </cell>
          <cell r="P3021">
            <v>30377.401046620791</v>
          </cell>
          <cell r="Q3021">
            <v>47704.411287266819</v>
          </cell>
          <cell r="R3021">
            <v>63072.666543911248</v>
          </cell>
          <cell r="S3021">
            <v>159177.8734409321</v>
          </cell>
          <cell r="T3021">
            <v>1095.0455445723917</v>
          </cell>
          <cell r="U3021">
            <v>1211.5255139734647</v>
          </cell>
          <cell r="V3021">
            <v>1321.8042212714968</v>
          </cell>
          <cell r="W3021">
            <v>1384.8879604951474</v>
          </cell>
          <cell r="X3021">
            <v>1560.4233518226536</v>
          </cell>
          <cell r="Y3021">
            <v>653.06420752808674</v>
          </cell>
          <cell r="Z3021">
            <v>821.89494200895012</v>
          </cell>
          <cell r="AA3021">
            <v>934.30465577228665</v>
          </cell>
          <cell r="AB3021">
            <v>989.65922224045687</v>
          </cell>
          <cell r="AC3021">
            <v>1045.9593511456353</v>
          </cell>
          <cell r="AD3021">
            <v>130.62414869985795</v>
          </cell>
          <cell r="AE3021">
            <v>247.1994706460959</v>
          </cell>
          <cell r="AF3021">
            <v>296.25216893514931</v>
          </cell>
          <cell r="AG3021">
            <v>328.24407789672517</v>
          </cell>
          <cell r="AH3021">
            <v>405.93647904331038</v>
          </cell>
        </row>
        <row r="3022">
          <cell r="B3022">
            <v>58967</v>
          </cell>
          <cell r="C3022" t="str">
            <v>NY</v>
          </cell>
          <cell r="D3022" t="str">
            <v>Retail Power Marketer</v>
          </cell>
          <cell r="E3022">
            <v>1.1569365940766557E-2</v>
          </cell>
          <cell r="F3022">
            <v>1</v>
          </cell>
          <cell r="G3022">
            <v>7112.7450980392159</v>
          </cell>
          <cell r="H3022">
            <v>7112.7450980392159</v>
          </cell>
          <cell r="I3022">
            <v>11.608880937499999</v>
          </cell>
          <cell r="J3022">
            <v>420.7</v>
          </cell>
          <cell r="K3022">
            <v>2902</v>
          </cell>
          <cell r="L3022">
            <v>408</v>
          </cell>
          <cell r="M3022">
            <v>0.1253835006650586</v>
          </cell>
          <cell r="N3022">
            <v>0.1253835006650586</v>
          </cell>
          <cell r="O3022">
            <v>10924.716173004297</v>
          </cell>
          <cell r="P3022">
            <v>30377.401046620791</v>
          </cell>
          <cell r="Q3022">
            <v>47704.411287266819</v>
          </cell>
          <cell r="R3022">
            <v>63072.666543911248</v>
          </cell>
          <cell r="S3022">
            <v>159177.8734409321</v>
          </cell>
          <cell r="T3022">
            <v>1095.0455445723917</v>
          </cell>
          <cell r="U3022">
            <v>1211.5255139734647</v>
          </cell>
          <cell r="V3022">
            <v>1321.8042212714968</v>
          </cell>
          <cell r="W3022">
            <v>1384.8879604951474</v>
          </cell>
          <cell r="X3022">
            <v>1560.4233518226536</v>
          </cell>
          <cell r="Y3022">
            <v>653.06420752808674</v>
          </cell>
          <cell r="Z3022">
            <v>821.89494200895012</v>
          </cell>
          <cell r="AA3022">
            <v>934.30465577228665</v>
          </cell>
          <cell r="AB3022">
            <v>989.65922224045687</v>
          </cell>
          <cell r="AC3022">
            <v>1045.9593511456353</v>
          </cell>
          <cell r="AD3022">
            <v>130.62414869985795</v>
          </cell>
          <cell r="AE3022">
            <v>247.1994706460959</v>
          </cell>
          <cell r="AF3022">
            <v>296.25216893514931</v>
          </cell>
          <cell r="AG3022">
            <v>328.24407789672517</v>
          </cell>
          <cell r="AH3022">
            <v>405.93647904331038</v>
          </cell>
        </row>
        <row r="3023">
          <cell r="B3023">
            <v>58974</v>
          </cell>
          <cell r="C3023" t="str">
            <v>NY</v>
          </cell>
          <cell r="D3023" t="str">
            <v>Retail Power Marketer</v>
          </cell>
          <cell r="E3023">
            <v>1.1569365940766557E-2</v>
          </cell>
          <cell r="F3023">
            <v>1</v>
          </cell>
          <cell r="G3023">
            <v>9034.5905038555993</v>
          </cell>
          <cell r="H3023">
            <v>9034.5905038555993</v>
          </cell>
          <cell r="I3023">
            <v>11.608880937499999</v>
          </cell>
          <cell r="J3023">
            <v>99094.200000000012</v>
          </cell>
          <cell r="K3023">
            <v>945497</v>
          </cell>
          <cell r="L3023">
            <v>104653</v>
          </cell>
          <cell r="M3023">
            <v>8.9387221111197346E-2</v>
          </cell>
          <cell r="N3023">
            <v>8.9387221111197346E-2</v>
          </cell>
          <cell r="O3023">
            <v>10924.716173004297</v>
          </cell>
          <cell r="P3023">
            <v>30377.401046620791</v>
          </cell>
          <cell r="Q3023">
            <v>47704.411287266819</v>
          </cell>
          <cell r="R3023">
            <v>63072.666543911248</v>
          </cell>
          <cell r="S3023">
            <v>159177.8734409321</v>
          </cell>
          <cell r="T3023">
            <v>1095.0455445723917</v>
          </cell>
          <cell r="U3023">
            <v>1211.5255139734647</v>
          </cell>
          <cell r="V3023">
            <v>1321.8042212714968</v>
          </cell>
          <cell r="W3023">
            <v>1384.8879604951474</v>
          </cell>
          <cell r="X3023">
            <v>1560.4233518226536</v>
          </cell>
          <cell r="Y3023">
            <v>653.06420752808674</v>
          </cell>
          <cell r="Z3023">
            <v>821.89494200895012</v>
          </cell>
          <cell r="AA3023">
            <v>934.30465577228665</v>
          </cell>
          <cell r="AB3023">
            <v>989.65922224045687</v>
          </cell>
          <cell r="AC3023">
            <v>1045.9593511456353</v>
          </cell>
          <cell r="AD3023">
            <v>130.62414869985795</v>
          </cell>
          <cell r="AE3023">
            <v>247.1994706460959</v>
          </cell>
          <cell r="AF3023">
            <v>296.25216893514931</v>
          </cell>
          <cell r="AG3023">
            <v>328.24407789672517</v>
          </cell>
          <cell r="AH3023">
            <v>405.93647904331038</v>
          </cell>
        </row>
        <row r="3024">
          <cell r="B3024">
            <v>59052</v>
          </cell>
          <cell r="C3024" t="str">
            <v>NY</v>
          </cell>
          <cell r="D3024" t="str">
            <v>Retail Power Marketer</v>
          </cell>
          <cell r="E3024">
            <v>1.1569365940766557E-2</v>
          </cell>
          <cell r="F3024">
            <v>1</v>
          </cell>
          <cell r="G3024">
            <v>8973.2824427480919</v>
          </cell>
          <cell r="H3024">
            <v>8973.2824427480919</v>
          </cell>
          <cell r="I3024">
            <v>11.608880937499999</v>
          </cell>
          <cell r="J3024">
            <v>3312.2000000000003</v>
          </cell>
          <cell r="K3024">
            <v>23510</v>
          </cell>
          <cell r="L3024">
            <v>2620</v>
          </cell>
          <cell r="M3024">
            <v>0.12536013540302002</v>
          </cell>
          <cell r="N3024">
            <v>0.12536013540302002</v>
          </cell>
          <cell r="O3024">
            <v>10924.716173004297</v>
          </cell>
          <cell r="P3024">
            <v>30377.401046620791</v>
          </cell>
          <cell r="Q3024">
            <v>47704.411287266819</v>
          </cell>
          <cell r="R3024">
            <v>63072.666543911248</v>
          </cell>
          <cell r="S3024">
            <v>159177.8734409321</v>
          </cell>
          <cell r="T3024">
            <v>1095.0455445723917</v>
          </cell>
          <cell r="U3024">
            <v>1211.5255139734647</v>
          </cell>
          <cell r="V3024">
            <v>1321.8042212714968</v>
          </cell>
          <cell r="W3024">
            <v>1384.8879604951474</v>
          </cell>
          <cell r="X3024">
            <v>1560.4233518226536</v>
          </cell>
          <cell r="Y3024">
            <v>653.06420752808674</v>
          </cell>
          <cell r="Z3024">
            <v>821.89494200895012</v>
          </cell>
          <cell r="AA3024">
            <v>934.30465577228665</v>
          </cell>
          <cell r="AB3024">
            <v>989.65922224045687</v>
          </cell>
          <cell r="AC3024">
            <v>1045.9593511456353</v>
          </cell>
          <cell r="AD3024">
            <v>130.62414869985795</v>
          </cell>
          <cell r="AE3024">
            <v>247.1994706460959</v>
          </cell>
          <cell r="AF3024">
            <v>296.25216893514931</v>
          </cell>
          <cell r="AG3024">
            <v>328.24407789672517</v>
          </cell>
          <cell r="AH3024">
            <v>405.93647904331038</v>
          </cell>
        </row>
        <row r="3025">
          <cell r="B3025">
            <v>59054</v>
          </cell>
          <cell r="C3025" t="str">
            <v>NY</v>
          </cell>
          <cell r="D3025" t="str">
            <v>Retail Power Marketer</v>
          </cell>
          <cell r="E3025">
            <v>1.1569365940766557E-2</v>
          </cell>
          <cell r="F3025">
            <v>1</v>
          </cell>
          <cell r="G3025">
            <v>9207.799995202955</v>
          </cell>
          <cell r="H3025">
            <v>9207.799995202955</v>
          </cell>
          <cell r="I3025">
            <v>11.608880937499999</v>
          </cell>
          <cell r="J3025">
            <v>98563.8</v>
          </cell>
          <cell r="K3025">
            <v>1151684</v>
          </cell>
          <cell r="L3025">
            <v>125077</v>
          </cell>
          <cell r="M3025">
            <v>7.0453138176586411E-2</v>
          </cell>
          <cell r="N3025">
            <v>7.0453138176586411E-2</v>
          </cell>
          <cell r="O3025">
            <v>10924.716173004297</v>
          </cell>
          <cell r="P3025">
            <v>30377.401046620791</v>
          </cell>
          <cell r="Q3025">
            <v>47704.411287266819</v>
          </cell>
          <cell r="R3025">
            <v>63072.666543911248</v>
          </cell>
          <cell r="S3025">
            <v>159177.8734409321</v>
          </cell>
          <cell r="T3025">
            <v>1095.0455445723917</v>
          </cell>
          <cell r="U3025">
            <v>1211.5255139734647</v>
          </cell>
          <cell r="V3025">
            <v>1321.8042212714968</v>
          </cell>
          <cell r="W3025">
            <v>1384.8879604951474</v>
          </cell>
          <cell r="X3025">
            <v>1560.4233518226536</v>
          </cell>
          <cell r="Y3025">
            <v>653.06420752808674</v>
          </cell>
          <cell r="Z3025">
            <v>821.89494200895012</v>
          </cell>
          <cell r="AA3025">
            <v>934.30465577228665</v>
          </cell>
          <cell r="AB3025">
            <v>989.65922224045687</v>
          </cell>
          <cell r="AC3025">
            <v>1045.9593511456353</v>
          </cell>
          <cell r="AD3025">
            <v>130.62414869985795</v>
          </cell>
          <cell r="AE3025">
            <v>247.1994706460959</v>
          </cell>
          <cell r="AF3025">
            <v>296.25216893514931</v>
          </cell>
          <cell r="AG3025">
            <v>328.24407789672517</v>
          </cell>
          <cell r="AH3025">
            <v>405.93647904331038</v>
          </cell>
        </row>
        <row r="3026">
          <cell r="B3026">
            <v>59082</v>
          </cell>
          <cell r="C3026" t="str">
            <v>NY</v>
          </cell>
          <cell r="D3026" t="str">
            <v>Retail Power Marketer</v>
          </cell>
          <cell r="E3026">
            <v>1.1569365940766557E-2</v>
          </cell>
          <cell r="F3026">
            <v>1</v>
          </cell>
          <cell r="G3026">
            <v>6485.4778304481051</v>
          </cell>
          <cell r="H3026">
            <v>6485.4778304481051</v>
          </cell>
          <cell r="I3026">
            <v>11.608880937499999</v>
          </cell>
          <cell r="J3026">
            <v>20665</v>
          </cell>
          <cell r="K3026">
            <v>247635</v>
          </cell>
          <cell r="L3026">
            <v>38183</v>
          </cell>
          <cell r="M3026">
            <v>6.196966176009551E-2</v>
          </cell>
          <cell r="N3026">
            <v>6.196966176009551E-2</v>
          </cell>
          <cell r="O3026">
            <v>10924.716173004297</v>
          </cell>
          <cell r="P3026">
            <v>30377.401046620791</v>
          </cell>
          <cell r="Q3026">
            <v>47704.411287266819</v>
          </cell>
          <cell r="R3026">
            <v>63072.666543911248</v>
          </cell>
          <cell r="S3026">
            <v>159177.8734409321</v>
          </cell>
          <cell r="T3026">
            <v>1095.0455445723917</v>
          </cell>
          <cell r="U3026">
            <v>1211.5255139734647</v>
          </cell>
          <cell r="V3026">
            <v>1321.8042212714968</v>
          </cell>
          <cell r="W3026">
            <v>1384.8879604951474</v>
          </cell>
          <cell r="X3026">
            <v>1560.4233518226536</v>
          </cell>
          <cell r="Y3026">
            <v>653.06420752808674</v>
          </cell>
          <cell r="Z3026">
            <v>821.89494200895012</v>
          </cell>
          <cell r="AA3026">
            <v>934.30465577228665</v>
          </cell>
          <cell r="AB3026">
            <v>989.65922224045687</v>
          </cell>
          <cell r="AC3026">
            <v>1045.9593511456353</v>
          </cell>
          <cell r="AD3026">
            <v>130.62414869985795</v>
          </cell>
          <cell r="AE3026">
            <v>247.1994706460959</v>
          </cell>
          <cell r="AF3026">
            <v>296.25216893514931</v>
          </cell>
          <cell r="AG3026">
            <v>328.24407789672517</v>
          </cell>
          <cell r="AH3026">
            <v>405.93647904331038</v>
          </cell>
        </row>
        <row r="3027">
          <cell r="B3027">
            <v>59088</v>
          </cell>
          <cell r="C3027" t="str">
            <v>NY</v>
          </cell>
          <cell r="D3027" t="str">
            <v>Retail Power Marketer</v>
          </cell>
          <cell r="E3027">
            <v>1.1569365940766557E-2</v>
          </cell>
          <cell r="F3027">
            <v>1</v>
          </cell>
          <cell r="G3027">
            <v>8577.8147549639198</v>
          </cell>
          <cell r="H3027">
            <v>8577.8147549639198</v>
          </cell>
          <cell r="I3027">
            <v>11.608880937499999</v>
          </cell>
          <cell r="J3027">
            <v>39574.300000000003</v>
          </cell>
          <cell r="K3027">
            <v>536122</v>
          </cell>
          <cell r="L3027">
            <v>62501</v>
          </cell>
          <cell r="M3027">
            <v>5.757551451032368E-2</v>
          </cell>
          <cell r="N3027">
            <v>5.757551451032368E-2</v>
          </cell>
          <cell r="O3027">
            <v>10924.716173004297</v>
          </cell>
          <cell r="P3027">
            <v>30377.401046620791</v>
          </cell>
          <cell r="Q3027">
            <v>47704.411287266819</v>
          </cell>
          <cell r="R3027">
            <v>63072.666543911248</v>
          </cell>
          <cell r="S3027">
            <v>159177.8734409321</v>
          </cell>
          <cell r="T3027">
            <v>1095.0455445723917</v>
          </cell>
          <cell r="U3027">
            <v>1211.5255139734647</v>
          </cell>
          <cell r="V3027">
            <v>1321.8042212714968</v>
          </cell>
          <cell r="W3027">
            <v>1384.8879604951474</v>
          </cell>
          <cell r="X3027">
            <v>1560.4233518226536</v>
          </cell>
          <cell r="Y3027">
            <v>653.06420752808674</v>
          </cell>
          <cell r="Z3027">
            <v>821.89494200895012</v>
          </cell>
          <cell r="AA3027">
            <v>934.30465577228665</v>
          </cell>
          <cell r="AB3027">
            <v>989.65922224045687</v>
          </cell>
          <cell r="AC3027">
            <v>1045.9593511456353</v>
          </cell>
          <cell r="AD3027">
            <v>130.62414869985795</v>
          </cell>
          <cell r="AE3027">
            <v>247.1994706460959</v>
          </cell>
          <cell r="AF3027">
            <v>296.25216893514931</v>
          </cell>
          <cell r="AG3027">
            <v>328.24407789672517</v>
          </cell>
          <cell r="AH3027">
            <v>405.93647904331038</v>
          </cell>
        </row>
        <row r="3028">
          <cell r="B3028">
            <v>59310</v>
          </cell>
          <cell r="C3028" t="str">
            <v>NY</v>
          </cell>
          <cell r="D3028" t="str">
            <v>Retail Power Marketer</v>
          </cell>
          <cell r="E3028">
            <v>1.1569365940766557E-2</v>
          </cell>
          <cell r="F3028">
            <v>1</v>
          </cell>
          <cell r="G3028">
            <v>8667.494719053655</v>
          </cell>
          <cell r="H3028">
            <v>8667.494719053655</v>
          </cell>
          <cell r="I3028">
            <v>11.608880937499999</v>
          </cell>
          <cell r="J3028">
            <v>222505.8</v>
          </cell>
          <cell r="K3028">
            <v>2051596</v>
          </cell>
          <cell r="L3028">
            <v>236700</v>
          </cell>
          <cell r="M3028">
            <v>9.2382678941236487E-2</v>
          </cell>
          <cell r="N3028">
            <v>9.2382678941236487E-2</v>
          </cell>
          <cell r="O3028">
            <v>10924.716173004297</v>
          </cell>
          <cell r="P3028">
            <v>30377.401046620791</v>
          </cell>
          <cell r="Q3028">
            <v>47704.411287266819</v>
          </cell>
          <cell r="R3028">
            <v>63072.666543911248</v>
          </cell>
          <cell r="S3028">
            <v>159177.8734409321</v>
          </cell>
          <cell r="T3028">
            <v>1095.0455445723917</v>
          </cell>
          <cell r="U3028">
            <v>1211.5255139734647</v>
          </cell>
          <cell r="V3028">
            <v>1321.8042212714968</v>
          </cell>
          <cell r="W3028">
            <v>1384.8879604951474</v>
          </cell>
          <cell r="X3028">
            <v>1560.4233518226536</v>
          </cell>
          <cell r="Y3028">
            <v>653.06420752808674</v>
          </cell>
          <cell r="Z3028">
            <v>821.89494200895012</v>
          </cell>
          <cell r="AA3028">
            <v>934.30465577228665</v>
          </cell>
          <cell r="AB3028">
            <v>989.65922224045687</v>
          </cell>
          <cell r="AC3028">
            <v>1045.9593511456353</v>
          </cell>
          <cell r="AD3028">
            <v>130.62414869985795</v>
          </cell>
          <cell r="AE3028">
            <v>247.1994706460959</v>
          </cell>
          <cell r="AF3028">
            <v>296.25216893514931</v>
          </cell>
          <cell r="AG3028">
            <v>328.24407789672517</v>
          </cell>
          <cell r="AH3028">
            <v>405.93647904331038</v>
          </cell>
        </row>
        <row r="3029">
          <cell r="B3029">
            <v>59619</v>
          </cell>
          <cell r="C3029" t="str">
            <v>NY</v>
          </cell>
          <cell r="D3029" t="str">
            <v>Retail Power Marketer</v>
          </cell>
          <cell r="E3029">
            <v>1.1569365940766557E-2</v>
          </cell>
          <cell r="F3029">
            <v>0</v>
          </cell>
          <cell r="G3029">
            <v>0</v>
          </cell>
          <cell r="H3029">
            <v>7685.9435842853645</v>
          </cell>
          <cell r="I3029">
            <v>11.608880937499999</v>
          </cell>
          <cell r="J3029">
            <v>0</v>
          </cell>
          <cell r="K3029">
            <v>0</v>
          </cell>
          <cell r="L3029">
            <v>0</v>
          </cell>
          <cell r="M3029">
            <v>0</v>
          </cell>
          <cell r="N3029" t="e">
            <v>#DIV/0!</v>
          </cell>
          <cell r="O3029">
            <v>10924.716173004297</v>
          </cell>
          <cell r="P3029">
            <v>30377.401046620791</v>
          </cell>
          <cell r="Q3029">
            <v>47704.411287266819</v>
          </cell>
          <cell r="R3029">
            <v>63072.666543911248</v>
          </cell>
          <cell r="S3029">
            <v>159177.8734409321</v>
          </cell>
          <cell r="T3029">
            <v>1095.0455445723917</v>
          </cell>
          <cell r="U3029">
            <v>1211.5255139734647</v>
          </cell>
          <cell r="V3029">
            <v>1321.8042212714968</v>
          </cell>
          <cell r="W3029">
            <v>1384.8879604951474</v>
          </cell>
          <cell r="X3029">
            <v>1560.4233518226536</v>
          </cell>
          <cell r="Y3029">
            <v>653.06420752808674</v>
          </cell>
          <cell r="Z3029">
            <v>821.89494200895012</v>
          </cell>
          <cell r="AA3029">
            <v>934.30465577228665</v>
          </cell>
          <cell r="AB3029">
            <v>989.65922224045687</v>
          </cell>
          <cell r="AC3029">
            <v>1045.9593511456353</v>
          </cell>
          <cell r="AD3029">
            <v>130.62414869985795</v>
          </cell>
          <cell r="AE3029">
            <v>247.1994706460959</v>
          </cell>
          <cell r="AF3029">
            <v>296.25216893514931</v>
          </cell>
          <cell r="AG3029">
            <v>328.24407789672517</v>
          </cell>
          <cell r="AH3029">
            <v>405.93647904331038</v>
          </cell>
        </row>
        <row r="3030">
          <cell r="B3030">
            <v>59620</v>
          </cell>
          <cell r="C3030" t="str">
            <v>NY</v>
          </cell>
          <cell r="D3030" t="str">
            <v>Retail Power Marketer</v>
          </cell>
          <cell r="E3030">
            <v>1.1569365940766557E-2</v>
          </cell>
          <cell r="F3030">
            <v>1</v>
          </cell>
          <cell r="G3030">
            <v>7950.9880031052671</v>
          </cell>
          <cell r="H3030">
            <v>7950.9880031052671</v>
          </cell>
          <cell r="I3030">
            <v>11.608880937499999</v>
          </cell>
          <cell r="J3030">
            <v>131219</v>
          </cell>
          <cell r="K3030">
            <v>993468</v>
          </cell>
          <cell r="L3030">
            <v>124949</v>
          </cell>
          <cell r="M3030">
            <v>0.11456109630998054</v>
          </cell>
          <cell r="N3030">
            <v>0.11456109630998054</v>
          </cell>
          <cell r="O3030">
            <v>10924.716173004297</v>
          </cell>
          <cell r="P3030">
            <v>30377.401046620791</v>
          </cell>
          <cell r="Q3030">
            <v>47704.411287266819</v>
          </cell>
          <cell r="R3030">
            <v>63072.666543911248</v>
          </cell>
          <cell r="S3030">
            <v>159177.8734409321</v>
          </cell>
          <cell r="T3030">
            <v>1095.0455445723917</v>
          </cell>
          <cell r="U3030">
            <v>1211.5255139734647</v>
          </cell>
          <cell r="V3030">
            <v>1321.8042212714968</v>
          </cell>
          <cell r="W3030">
            <v>1384.8879604951474</v>
          </cell>
          <cell r="X3030">
            <v>1560.4233518226536</v>
          </cell>
          <cell r="Y3030">
            <v>653.06420752808674</v>
          </cell>
          <cell r="Z3030">
            <v>821.89494200895012</v>
          </cell>
          <cell r="AA3030">
            <v>934.30465577228665</v>
          </cell>
          <cell r="AB3030">
            <v>989.65922224045687</v>
          </cell>
          <cell r="AC3030">
            <v>1045.9593511456353</v>
          </cell>
          <cell r="AD3030">
            <v>130.62414869985795</v>
          </cell>
          <cell r="AE3030">
            <v>247.1994706460959</v>
          </cell>
          <cell r="AF3030">
            <v>296.25216893514931</v>
          </cell>
          <cell r="AG3030">
            <v>328.24407789672517</v>
          </cell>
          <cell r="AH3030">
            <v>405.93647904331038</v>
          </cell>
        </row>
        <row r="3031">
          <cell r="B3031">
            <v>59796</v>
          </cell>
          <cell r="C3031" t="str">
            <v>NY</v>
          </cell>
          <cell r="D3031" t="str">
            <v>Retail Power Marketer</v>
          </cell>
          <cell r="E3031">
            <v>1.1569365940766557E-2</v>
          </cell>
          <cell r="F3031">
            <v>1</v>
          </cell>
          <cell r="G3031">
            <v>8054.1596873255166</v>
          </cell>
          <cell r="H3031">
            <v>8054.1596873255166</v>
          </cell>
          <cell r="I3031">
            <v>11.608880937499999</v>
          </cell>
          <cell r="J3031">
            <v>2303.9</v>
          </cell>
          <cell r="K3031">
            <v>28850</v>
          </cell>
          <cell r="L3031">
            <v>3582</v>
          </cell>
          <cell r="M3031">
            <v>6.2561658987261695E-2</v>
          </cell>
          <cell r="N3031">
            <v>6.2561658987261695E-2</v>
          </cell>
          <cell r="O3031">
            <v>10924.716173004297</v>
          </cell>
          <cell r="P3031">
            <v>30377.401046620791</v>
          </cell>
          <cell r="Q3031">
            <v>47704.411287266819</v>
          </cell>
          <cell r="R3031">
            <v>63072.666543911248</v>
          </cell>
          <cell r="S3031">
            <v>159177.8734409321</v>
          </cell>
          <cell r="T3031">
            <v>1095.0455445723917</v>
          </cell>
          <cell r="U3031">
            <v>1211.5255139734647</v>
          </cell>
          <cell r="V3031">
            <v>1321.8042212714968</v>
          </cell>
          <cell r="W3031">
            <v>1384.8879604951474</v>
          </cell>
          <cell r="X3031">
            <v>1560.4233518226536</v>
          </cell>
          <cell r="Y3031">
            <v>653.06420752808674</v>
          </cell>
          <cell r="Z3031">
            <v>821.89494200895012</v>
          </cell>
          <cell r="AA3031">
            <v>934.30465577228665</v>
          </cell>
          <cell r="AB3031">
            <v>989.65922224045687</v>
          </cell>
          <cell r="AC3031">
            <v>1045.9593511456353</v>
          </cell>
          <cell r="AD3031">
            <v>130.62414869985795</v>
          </cell>
          <cell r="AE3031">
            <v>247.1994706460959</v>
          </cell>
          <cell r="AF3031">
            <v>296.25216893514931</v>
          </cell>
          <cell r="AG3031">
            <v>328.24407789672517</v>
          </cell>
          <cell r="AH3031">
            <v>405.93647904331038</v>
          </cell>
        </row>
        <row r="3032">
          <cell r="B3032">
            <v>59799</v>
          </cell>
          <cell r="C3032" t="str">
            <v>NY</v>
          </cell>
          <cell r="D3032" t="str">
            <v>Retail Power Marketer</v>
          </cell>
          <cell r="E3032">
            <v>1.1569365940766557E-2</v>
          </cell>
          <cell r="F3032">
            <v>1</v>
          </cell>
          <cell r="G3032">
            <v>10137.802428994932</v>
          </cell>
          <cell r="H3032">
            <v>10137.802428994932</v>
          </cell>
          <cell r="I3032">
            <v>11.608880937499999</v>
          </cell>
          <cell r="J3032">
            <v>36355.1</v>
          </cell>
          <cell r="K3032">
            <v>318033</v>
          </cell>
          <cell r="L3032">
            <v>31371</v>
          </cell>
          <cell r="M3032">
            <v>0.10057105254271176</v>
          </cell>
          <cell r="N3032">
            <v>0.10057105254271176</v>
          </cell>
          <cell r="O3032">
            <v>10924.716173004297</v>
          </cell>
          <cell r="P3032">
            <v>30377.401046620791</v>
          </cell>
          <cell r="Q3032">
            <v>47704.411287266819</v>
          </cell>
          <cell r="R3032">
            <v>63072.666543911248</v>
          </cell>
          <cell r="S3032">
            <v>159177.8734409321</v>
          </cell>
          <cell r="T3032">
            <v>1095.0455445723917</v>
          </cell>
          <cell r="U3032">
            <v>1211.5255139734647</v>
          </cell>
          <cell r="V3032">
            <v>1321.8042212714968</v>
          </cell>
          <cell r="W3032">
            <v>1384.8879604951474</v>
          </cell>
          <cell r="X3032">
            <v>1560.4233518226536</v>
          </cell>
          <cell r="Y3032">
            <v>653.06420752808674</v>
          </cell>
          <cell r="Z3032">
            <v>821.89494200895012</v>
          </cell>
          <cell r="AA3032">
            <v>934.30465577228665</v>
          </cell>
          <cell r="AB3032">
            <v>989.65922224045687</v>
          </cell>
          <cell r="AC3032">
            <v>1045.9593511456353</v>
          </cell>
          <cell r="AD3032">
            <v>130.62414869985795</v>
          </cell>
          <cell r="AE3032">
            <v>247.1994706460959</v>
          </cell>
          <cell r="AF3032">
            <v>296.25216893514931</v>
          </cell>
          <cell r="AG3032">
            <v>328.24407789672517</v>
          </cell>
          <cell r="AH3032">
            <v>405.93647904331038</v>
          </cell>
        </row>
        <row r="3033">
          <cell r="B3033">
            <v>59809</v>
          </cell>
          <cell r="C3033" t="str">
            <v>NY</v>
          </cell>
          <cell r="D3033" t="str">
            <v>Retail Power Marketer</v>
          </cell>
          <cell r="E3033">
            <v>1.1569365940766557E-2</v>
          </cell>
          <cell r="F3033">
            <v>1</v>
          </cell>
          <cell r="G3033">
            <v>7916.8849195956209</v>
          </cell>
          <cell r="H3033">
            <v>7916.8849195956209</v>
          </cell>
          <cell r="I3033">
            <v>11.608880937499999</v>
          </cell>
          <cell r="J3033">
            <v>70191.199999999997</v>
          </cell>
          <cell r="K3033">
            <v>604565</v>
          </cell>
          <cell r="L3033">
            <v>76364</v>
          </cell>
          <cell r="M3033">
            <v>9.8505856265356087E-2</v>
          </cell>
          <cell r="N3033">
            <v>9.8505856265356087E-2</v>
          </cell>
          <cell r="O3033">
            <v>10924.716173004297</v>
          </cell>
          <cell r="P3033">
            <v>30377.401046620791</v>
          </cell>
          <cell r="Q3033">
            <v>47704.411287266819</v>
          </cell>
          <cell r="R3033">
            <v>63072.666543911248</v>
          </cell>
          <cell r="S3033">
            <v>159177.8734409321</v>
          </cell>
          <cell r="T3033">
            <v>1095.0455445723917</v>
          </cell>
          <cell r="U3033">
            <v>1211.5255139734647</v>
          </cell>
          <cell r="V3033">
            <v>1321.8042212714968</v>
          </cell>
          <cell r="W3033">
            <v>1384.8879604951474</v>
          </cell>
          <cell r="X3033">
            <v>1560.4233518226536</v>
          </cell>
          <cell r="Y3033">
            <v>653.06420752808674</v>
          </cell>
          <cell r="Z3033">
            <v>821.89494200895012</v>
          </cell>
          <cell r="AA3033">
            <v>934.30465577228665</v>
          </cell>
          <cell r="AB3033">
            <v>989.65922224045687</v>
          </cell>
          <cell r="AC3033">
            <v>1045.9593511456353</v>
          </cell>
          <cell r="AD3033">
            <v>130.62414869985795</v>
          </cell>
          <cell r="AE3033">
            <v>247.1994706460959</v>
          </cell>
          <cell r="AF3033">
            <v>296.25216893514931</v>
          </cell>
          <cell r="AG3033">
            <v>328.24407789672517</v>
          </cell>
          <cell r="AH3033">
            <v>405.93647904331038</v>
          </cell>
        </row>
        <row r="3034">
          <cell r="B3034">
            <v>59813</v>
          </cell>
          <cell r="C3034" t="str">
            <v>NY</v>
          </cell>
          <cell r="D3034" t="str">
            <v>Retail Power Marketer</v>
          </cell>
          <cell r="E3034">
            <v>1.1569365940766557E-2</v>
          </cell>
          <cell r="F3034">
            <v>0</v>
          </cell>
          <cell r="G3034">
            <v>0</v>
          </cell>
          <cell r="H3034">
            <v>7685.9435842853645</v>
          </cell>
          <cell r="I3034">
            <v>11.608880937499999</v>
          </cell>
          <cell r="J3034">
            <v>0</v>
          </cell>
          <cell r="K3034">
            <v>0</v>
          </cell>
          <cell r="L3034">
            <v>0</v>
          </cell>
          <cell r="M3034">
            <v>0</v>
          </cell>
          <cell r="N3034" t="e">
            <v>#DIV/0!</v>
          </cell>
          <cell r="O3034">
            <v>10924.716173004297</v>
          </cell>
          <cell r="P3034">
            <v>30377.401046620791</v>
          </cell>
          <cell r="Q3034">
            <v>47704.411287266819</v>
          </cell>
          <cell r="R3034">
            <v>63072.666543911248</v>
          </cell>
          <cell r="S3034">
            <v>159177.8734409321</v>
          </cell>
          <cell r="T3034">
            <v>1095.0455445723917</v>
          </cell>
          <cell r="U3034">
            <v>1211.5255139734647</v>
          </cell>
          <cell r="V3034">
            <v>1321.8042212714968</v>
          </cell>
          <cell r="W3034">
            <v>1384.8879604951474</v>
          </cell>
          <cell r="X3034">
            <v>1560.4233518226536</v>
          </cell>
          <cell r="Y3034">
            <v>653.06420752808674</v>
          </cell>
          <cell r="Z3034">
            <v>821.89494200895012</v>
          </cell>
          <cell r="AA3034">
            <v>934.30465577228665</v>
          </cell>
          <cell r="AB3034">
            <v>989.65922224045687</v>
          </cell>
          <cell r="AC3034">
            <v>1045.9593511456353</v>
          </cell>
          <cell r="AD3034">
            <v>130.62414869985795</v>
          </cell>
          <cell r="AE3034">
            <v>247.1994706460959</v>
          </cell>
          <cell r="AF3034">
            <v>296.25216893514931</v>
          </cell>
          <cell r="AG3034">
            <v>328.24407789672517</v>
          </cell>
          <cell r="AH3034">
            <v>405.93647904331038</v>
          </cell>
        </row>
        <row r="3035">
          <cell r="B3035">
            <v>59816</v>
          </cell>
          <cell r="C3035" t="str">
            <v>NY</v>
          </cell>
          <cell r="D3035" t="str">
            <v>Retail Power Marketer</v>
          </cell>
          <cell r="E3035">
            <v>1.1569365940766557E-2</v>
          </cell>
          <cell r="F3035">
            <v>0</v>
          </cell>
          <cell r="G3035">
            <v>0</v>
          </cell>
          <cell r="H3035">
            <v>7685.9435842853645</v>
          </cell>
          <cell r="I3035">
            <v>11.608880937499999</v>
          </cell>
          <cell r="J3035">
            <v>0</v>
          </cell>
          <cell r="K3035">
            <v>0</v>
          </cell>
          <cell r="L3035">
            <v>0</v>
          </cell>
          <cell r="M3035">
            <v>0</v>
          </cell>
          <cell r="N3035" t="e">
            <v>#DIV/0!</v>
          </cell>
          <cell r="O3035">
            <v>10924.716173004297</v>
          </cell>
          <cell r="P3035">
            <v>30377.401046620791</v>
          </cell>
          <cell r="Q3035">
            <v>47704.411287266819</v>
          </cell>
          <cell r="R3035">
            <v>63072.666543911248</v>
          </cell>
          <cell r="S3035">
            <v>159177.8734409321</v>
          </cell>
          <cell r="T3035">
            <v>1095.0455445723917</v>
          </cell>
          <cell r="U3035">
            <v>1211.5255139734647</v>
          </cell>
          <cell r="V3035">
            <v>1321.8042212714968</v>
          </cell>
          <cell r="W3035">
            <v>1384.8879604951474</v>
          </cell>
          <cell r="X3035">
            <v>1560.4233518226536</v>
          </cell>
          <cell r="Y3035">
            <v>653.06420752808674</v>
          </cell>
          <cell r="Z3035">
            <v>821.89494200895012</v>
          </cell>
          <cell r="AA3035">
            <v>934.30465577228665</v>
          </cell>
          <cell r="AB3035">
            <v>989.65922224045687</v>
          </cell>
          <cell r="AC3035">
            <v>1045.9593511456353</v>
          </cell>
          <cell r="AD3035">
            <v>130.62414869985795</v>
          </cell>
          <cell r="AE3035">
            <v>247.1994706460959</v>
          </cell>
          <cell r="AF3035">
            <v>296.25216893514931</v>
          </cell>
          <cell r="AG3035">
            <v>328.24407789672517</v>
          </cell>
          <cell r="AH3035">
            <v>405.93647904331038</v>
          </cell>
        </row>
        <row r="3036">
          <cell r="B3036">
            <v>60041</v>
          </cell>
          <cell r="C3036" t="str">
            <v>NY</v>
          </cell>
          <cell r="D3036" t="str">
            <v>Retail Power Marketer</v>
          </cell>
          <cell r="E3036">
            <v>1.1569365940766557E-2</v>
          </cell>
          <cell r="F3036">
            <v>1</v>
          </cell>
          <cell r="G3036">
            <v>10410.932225396002</v>
          </cell>
          <cell r="H3036">
            <v>10410.932225396002</v>
          </cell>
          <cell r="I3036">
            <v>11.608880937499999</v>
          </cell>
          <cell r="J3036">
            <v>5236.8999999999996</v>
          </cell>
          <cell r="K3036">
            <v>80185</v>
          </cell>
          <cell r="L3036">
            <v>7702</v>
          </cell>
          <cell r="M3036">
            <v>5.1929423062075201E-2</v>
          </cell>
          <cell r="N3036">
            <v>5.1929423062075201E-2</v>
          </cell>
          <cell r="O3036">
            <v>10924.716173004297</v>
          </cell>
          <cell r="P3036">
            <v>30377.401046620791</v>
          </cell>
          <cell r="Q3036">
            <v>47704.411287266819</v>
          </cell>
          <cell r="R3036">
            <v>63072.666543911248</v>
          </cell>
          <cell r="S3036">
            <v>159177.8734409321</v>
          </cell>
          <cell r="T3036">
            <v>1095.0455445723917</v>
          </cell>
          <cell r="U3036">
            <v>1211.5255139734647</v>
          </cell>
          <cell r="V3036">
            <v>1321.8042212714968</v>
          </cell>
          <cell r="W3036">
            <v>1384.8879604951474</v>
          </cell>
          <cell r="X3036">
            <v>1560.4233518226536</v>
          </cell>
          <cell r="Y3036">
            <v>653.06420752808674</v>
          </cell>
          <cell r="Z3036">
            <v>821.89494200895012</v>
          </cell>
          <cell r="AA3036">
            <v>934.30465577228665</v>
          </cell>
          <cell r="AB3036">
            <v>989.65922224045687</v>
          </cell>
          <cell r="AC3036">
            <v>1045.9593511456353</v>
          </cell>
          <cell r="AD3036">
            <v>130.62414869985795</v>
          </cell>
          <cell r="AE3036">
            <v>247.1994706460959</v>
          </cell>
          <cell r="AF3036">
            <v>296.25216893514931</v>
          </cell>
          <cell r="AG3036">
            <v>328.24407789672517</v>
          </cell>
          <cell r="AH3036">
            <v>405.93647904331038</v>
          </cell>
        </row>
        <row r="3037">
          <cell r="B3037">
            <v>61377</v>
          </cell>
          <cell r="C3037" t="str">
            <v>NY</v>
          </cell>
          <cell r="D3037" t="str">
            <v>Retail Power Marketer</v>
          </cell>
          <cell r="E3037">
            <v>1.1569365940766557E-2</v>
          </cell>
          <cell r="F3037">
            <v>0</v>
          </cell>
          <cell r="G3037">
            <v>0</v>
          </cell>
          <cell r="H3037">
            <v>7685.9435842853645</v>
          </cell>
          <cell r="I3037">
            <v>11.608880937499999</v>
          </cell>
          <cell r="J3037">
            <v>0</v>
          </cell>
          <cell r="K3037">
            <v>0</v>
          </cell>
          <cell r="L3037">
            <v>0</v>
          </cell>
          <cell r="M3037">
            <v>0</v>
          </cell>
          <cell r="N3037" t="e">
            <v>#DIV/0!</v>
          </cell>
          <cell r="O3037">
            <v>10924.716173004297</v>
          </cell>
          <cell r="P3037">
            <v>30377.401046620791</v>
          </cell>
          <cell r="Q3037">
            <v>47704.411287266819</v>
          </cell>
          <cell r="R3037">
            <v>63072.666543911248</v>
          </cell>
          <cell r="S3037">
            <v>159177.8734409321</v>
          </cell>
          <cell r="T3037">
            <v>1095.0455445723917</v>
          </cell>
          <cell r="U3037">
            <v>1211.5255139734647</v>
          </cell>
          <cell r="V3037">
            <v>1321.8042212714968</v>
          </cell>
          <cell r="W3037">
            <v>1384.8879604951474</v>
          </cell>
          <cell r="X3037">
            <v>1560.4233518226536</v>
          </cell>
          <cell r="Y3037">
            <v>653.06420752808674</v>
          </cell>
          <cell r="Z3037">
            <v>821.89494200895012</v>
          </cell>
          <cell r="AA3037">
            <v>934.30465577228665</v>
          </cell>
          <cell r="AB3037">
            <v>989.65922224045687</v>
          </cell>
          <cell r="AC3037">
            <v>1045.9593511456353</v>
          </cell>
          <cell r="AD3037">
            <v>130.62414869985795</v>
          </cell>
          <cell r="AE3037">
            <v>247.1994706460959</v>
          </cell>
          <cell r="AF3037">
            <v>296.25216893514931</v>
          </cell>
          <cell r="AG3037">
            <v>328.24407789672517</v>
          </cell>
          <cell r="AH3037">
            <v>405.93647904331038</v>
          </cell>
        </row>
        <row r="3038">
          <cell r="B3038">
            <v>61378</v>
          </cell>
          <cell r="C3038" t="str">
            <v>NY</v>
          </cell>
          <cell r="D3038" t="str">
            <v>Retail Power Marketer</v>
          </cell>
          <cell r="E3038">
            <v>1.1569365940766557E-2</v>
          </cell>
          <cell r="F3038">
            <v>0</v>
          </cell>
          <cell r="G3038">
            <v>0</v>
          </cell>
          <cell r="H3038">
            <v>7685.9435842853645</v>
          </cell>
          <cell r="I3038">
            <v>11.608880937499999</v>
          </cell>
          <cell r="J3038">
            <v>0</v>
          </cell>
          <cell r="K3038">
            <v>0</v>
          </cell>
          <cell r="L3038">
            <v>0</v>
          </cell>
          <cell r="M3038">
            <v>0</v>
          </cell>
          <cell r="N3038" t="e">
            <v>#DIV/0!</v>
          </cell>
          <cell r="O3038">
            <v>10924.716173004297</v>
          </cell>
          <cell r="P3038">
            <v>30377.401046620791</v>
          </cell>
          <cell r="Q3038">
            <v>47704.411287266819</v>
          </cell>
          <cell r="R3038">
            <v>63072.666543911248</v>
          </cell>
          <cell r="S3038">
            <v>159177.8734409321</v>
          </cell>
          <cell r="T3038">
            <v>1095.0455445723917</v>
          </cell>
          <cell r="U3038">
            <v>1211.5255139734647</v>
          </cell>
          <cell r="V3038">
            <v>1321.8042212714968</v>
          </cell>
          <cell r="W3038">
            <v>1384.8879604951474</v>
          </cell>
          <cell r="X3038">
            <v>1560.4233518226536</v>
          </cell>
          <cell r="Y3038">
            <v>653.06420752808674</v>
          </cell>
          <cell r="Z3038">
            <v>821.89494200895012</v>
          </cell>
          <cell r="AA3038">
            <v>934.30465577228665</v>
          </cell>
          <cell r="AB3038">
            <v>989.65922224045687</v>
          </cell>
          <cell r="AC3038">
            <v>1045.9593511456353</v>
          </cell>
          <cell r="AD3038">
            <v>130.62414869985795</v>
          </cell>
          <cell r="AE3038">
            <v>247.1994706460959</v>
          </cell>
          <cell r="AF3038">
            <v>296.25216893514931</v>
          </cell>
          <cell r="AG3038">
            <v>328.24407789672517</v>
          </cell>
          <cell r="AH3038">
            <v>405.93647904331038</v>
          </cell>
        </row>
        <row r="3039">
          <cell r="B3039">
            <v>61460</v>
          </cell>
          <cell r="C3039" t="str">
            <v>NY</v>
          </cell>
          <cell r="D3039" t="str">
            <v>Retail Power Marketer</v>
          </cell>
          <cell r="E3039">
            <v>1.1569365940766557E-2</v>
          </cell>
          <cell r="F3039">
            <v>0</v>
          </cell>
          <cell r="G3039">
            <v>0</v>
          </cell>
          <cell r="H3039">
            <v>7685.9435842853645</v>
          </cell>
          <cell r="I3039">
            <v>11.608880937499999</v>
          </cell>
          <cell r="J3039">
            <v>0</v>
          </cell>
          <cell r="K3039">
            <v>0</v>
          </cell>
          <cell r="L3039">
            <v>0</v>
          </cell>
          <cell r="M3039">
            <v>0</v>
          </cell>
          <cell r="N3039" t="e">
            <v>#DIV/0!</v>
          </cell>
          <cell r="O3039">
            <v>10924.716173004297</v>
          </cell>
          <cell r="P3039">
            <v>30377.401046620791</v>
          </cell>
          <cell r="Q3039">
            <v>47704.411287266819</v>
          </cell>
          <cell r="R3039">
            <v>63072.666543911248</v>
          </cell>
          <cell r="S3039">
            <v>159177.8734409321</v>
          </cell>
          <cell r="T3039">
            <v>1095.0455445723917</v>
          </cell>
          <cell r="U3039">
            <v>1211.5255139734647</v>
          </cell>
          <cell r="V3039">
            <v>1321.8042212714968</v>
          </cell>
          <cell r="W3039">
            <v>1384.8879604951474</v>
          </cell>
          <cell r="X3039">
            <v>1560.4233518226536</v>
          </cell>
          <cell r="Y3039">
            <v>653.06420752808674</v>
          </cell>
          <cell r="Z3039">
            <v>821.89494200895012</v>
          </cell>
          <cell r="AA3039">
            <v>934.30465577228665</v>
          </cell>
          <cell r="AB3039">
            <v>989.65922224045687</v>
          </cell>
          <cell r="AC3039">
            <v>1045.9593511456353</v>
          </cell>
          <cell r="AD3039">
            <v>130.62414869985795</v>
          </cell>
          <cell r="AE3039">
            <v>247.1994706460959</v>
          </cell>
          <cell r="AF3039">
            <v>296.25216893514931</v>
          </cell>
          <cell r="AG3039">
            <v>328.24407789672517</v>
          </cell>
          <cell r="AH3039">
            <v>405.93647904331038</v>
          </cell>
        </row>
        <row r="3040">
          <cell r="B3040">
            <v>11171</v>
          </cell>
          <cell r="C3040" t="str">
            <v>NY</v>
          </cell>
          <cell r="D3040" t="str">
            <v>State</v>
          </cell>
          <cell r="E3040">
            <v>0.21430706456615525</v>
          </cell>
          <cell r="F3040">
            <v>1</v>
          </cell>
          <cell r="G3040">
            <v>9372.1984734619036</v>
          </cell>
          <cell r="H3040">
            <v>9372.1984734619036</v>
          </cell>
          <cell r="I3040">
            <v>11.608880937499999</v>
          </cell>
          <cell r="J3040">
            <v>2030351.1</v>
          </cell>
          <cell r="K3040">
            <v>9567815</v>
          </cell>
          <cell r="L3040">
            <v>1020872</v>
          </cell>
          <cell r="M3040">
            <v>0.19734254079900895</v>
          </cell>
          <cell r="N3040">
            <v>0.19734254079900895</v>
          </cell>
          <cell r="O3040">
            <v>10924.716173004297</v>
          </cell>
          <cell r="P3040">
            <v>30377.401046620791</v>
          </cell>
          <cell r="Q3040">
            <v>47704.411287266819</v>
          </cell>
          <cell r="R3040">
            <v>63072.666543911248</v>
          </cell>
          <cell r="S3040">
            <v>159177.8734409321</v>
          </cell>
          <cell r="T3040">
            <v>1095.0455445723917</v>
          </cell>
          <cell r="U3040">
            <v>1211.5255139734647</v>
          </cell>
          <cell r="V3040">
            <v>1321.8042212714968</v>
          </cell>
          <cell r="W3040">
            <v>1384.8879604951474</v>
          </cell>
          <cell r="X3040">
            <v>1560.4233518226536</v>
          </cell>
          <cell r="Y3040">
            <v>653.06420752808674</v>
          </cell>
          <cell r="Z3040">
            <v>821.89494200895012</v>
          </cell>
          <cell r="AA3040">
            <v>934.30465577228665</v>
          </cell>
          <cell r="AB3040">
            <v>989.65922224045687</v>
          </cell>
          <cell r="AC3040">
            <v>1045.9593511456353</v>
          </cell>
          <cell r="AD3040">
            <v>130.62414869985795</v>
          </cell>
          <cell r="AE3040">
            <v>247.1994706460959</v>
          </cell>
          <cell r="AF3040">
            <v>296.25216893514931</v>
          </cell>
          <cell r="AG3040">
            <v>328.24407789672517</v>
          </cell>
          <cell r="AH3040">
            <v>405.93647904331038</v>
          </cell>
        </row>
        <row r="3041">
          <cell r="B3041">
            <v>15296</v>
          </cell>
          <cell r="C3041" t="str">
            <v>NY</v>
          </cell>
          <cell r="D3041" t="str">
            <v>State</v>
          </cell>
          <cell r="E3041">
            <v>1.1569365940766557E-2</v>
          </cell>
          <cell r="F3041">
            <v>0</v>
          </cell>
          <cell r="G3041">
            <v>0</v>
          </cell>
          <cell r="H3041">
            <v>4686.0992367309518</v>
          </cell>
          <cell r="I3041">
            <v>11.608880937499999</v>
          </cell>
          <cell r="J3041">
            <v>0</v>
          </cell>
          <cell r="K3041">
            <v>0</v>
          </cell>
          <cell r="L3041">
            <v>0</v>
          </cell>
          <cell r="M3041">
            <v>0</v>
          </cell>
          <cell r="N3041">
            <v>9.8671270399504477E-2</v>
          </cell>
          <cell r="O3041">
            <v>10924.716173004297</v>
          </cell>
          <cell r="P3041">
            <v>30377.401046620791</v>
          </cell>
          <cell r="Q3041">
            <v>47704.411287266819</v>
          </cell>
          <cell r="R3041">
            <v>63072.666543911248</v>
          </cell>
          <cell r="S3041">
            <v>159177.8734409321</v>
          </cell>
          <cell r="T3041">
            <v>1095.0455445723917</v>
          </cell>
          <cell r="U3041">
            <v>1211.5255139734647</v>
          </cell>
          <cell r="V3041">
            <v>1321.8042212714968</v>
          </cell>
          <cell r="W3041">
            <v>1384.8879604951474</v>
          </cell>
          <cell r="X3041">
            <v>1560.4233518226536</v>
          </cell>
          <cell r="Y3041">
            <v>653.06420752808674</v>
          </cell>
          <cell r="Z3041">
            <v>821.89494200895012</v>
          </cell>
          <cell r="AA3041">
            <v>934.30465577228665</v>
          </cell>
          <cell r="AB3041">
            <v>989.65922224045687</v>
          </cell>
          <cell r="AC3041">
            <v>1045.9593511456353</v>
          </cell>
          <cell r="AD3041">
            <v>130.62414869985795</v>
          </cell>
          <cell r="AE3041">
            <v>247.1994706460959</v>
          </cell>
          <cell r="AF3041">
            <v>296.25216893514931</v>
          </cell>
          <cell r="AG3041">
            <v>328.24407789672517</v>
          </cell>
          <cell r="AH3041">
            <v>405.93647904331038</v>
          </cell>
        </row>
        <row r="3042">
          <cell r="B3042">
            <v>56528</v>
          </cell>
          <cell r="C3042" t="str">
            <v>NY</v>
          </cell>
          <cell r="D3042" t="str">
            <v>Wholesale Power Marketer</v>
          </cell>
          <cell r="E3042">
            <v>1.1569365940766557E-2</v>
          </cell>
          <cell r="F3042">
            <v>0</v>
          </cell>
          <cell r="G3042">
            <v>0</v>
          </cell>
          <cell r="H3042">
            <v>0</v>
          </cell>
          <cell r="I3042">
            <v>11.608880937499999</v>
          </cell>
          <cell r="J3042">
            <v>0</v>
          </cell>
          <cell r="K3042">
            <v>0</v>
          </cell>
          <cell r="L3042">
            <v>0</v>
          </cell>
          <cell r="M3042">
            <v>0</v>
          </cell>
          <cell r="N3042">
            <v>0</v>
          </cell>
          <cell r="O3042">
            <v>10924.716173004297</v>
          </cell>
          <cell r="P3042">
            <v>30377.401046620791</v>
          </cell>
          <cell r="Q3042">
            <v>47704.411287266819</v>
          </cell>
          <cell r="R3042">
            <v>63072.666543911248</v>
          </cell>
          <cell r="S3042">
            <v>159177.8734409321</v>
          </cell>
          <cell r="T3042">
            <v>1095.0455445723917</v>
          </cell>
          <cell r="U3042">
            <v>1211.5255139734647</v>
          </cell>
          <cell r="V3042">
            <v>1321.8042212714968</v>
          </cell>
          <cell r="W3042">
            <v>1384.8879604951474</v>
          </cell>
          <cell r="X3042">
            <v>1560.4233518226536</v>
          </cell>
          <cell r="Y3042">
            <v>653.06420752808674</v>
          </cell>
          <cell r="Z3042">
            <v>821.89494200895012</v>
          </cell>
          <cell r="AA3042">
            <v>934.30465577228665</v>
          </cell>
          <cell r="AB3042">
            <v>989.65922224045687</v>
          </cell>
          <cell r="AC3042">
            <v>1045.9593511456353</v>
          </cell>
          <cell r="AD3042">
            <v>130.62414869985795</v>
          </cell>
          <cell r="AE3042">
            <v>247.1994706460959</v>
          </cell>
          <cell r="AF3042">
            <v>296.25216893514931</v>
          </cell>
          <cell r="AG3042">
            <v>328.24407789672517</v>
          </cell>
          <cell r="AH3042">
            <v>405.93647904331038</v>
          </cell>
        </row>
        <row r="3043">
          <cell r="B3043">
            <v>12917</v>
          </cell>
          <cell r="C3043" t="str">
            <v>NY</v>
          </cell>
          <cell r="D3043" t="str">
            <v>Wholesale Power Marketer</v>
          </cell>
          <cell r="E3043">
            <v>1.1569365940766557E-2</v>
          </cell>
          <cell r="F3043">
            <v>0</v>
          </cell>
          <cell r="G3043">
            <v>0</v>
          </cell>
          <cell r="H3043">
            <v>0</v>
          </cell>
          <cell r="I3043">
            <v>11.608880937499999</v>
          </cell>
          <cell r="J3043">
            <v>0</v>
          </cell>
          <cell r="K3043">
            <v>0</v>
          </cell>
          <cell r="L3043">
            <v>0</v>
          </cell>
          <cell r="M3043">
            <v>0</v>
          </cell>
          <cell r="N3043">
            <v>0</v>
          </cell>
          <cell r="O3043">
            <v>10924.716173004297</v>
          </cell>
          <cell r="P3043">
            <v>30377.401046620791</v>
          </cell>
          <cell r="Q3043">
            <v>47704.411287266819</v>
          </cell>
          <cell r="R3043">
            <v>63072.666543911248</v>
          </cell>
          <cell r="S3043">
            <v>159177.8734409321</v>
          </cell>
          <cell r="T3043">
            <v>1095.0455445723917</v>
          </cell>
          <cell r="U3043">
            <v>1211.5255139734647</v>
          </cell>
          <cell r="V3043">
            <v>1321.8042212714968</v>
          </cell>
          <cell r="W3043">
            <v>1384.8879604951474</v>
          </cell>
          <cell r="X3043">
            <v>1560.4233518226536</v>
          </cell>
          <cell r="Y3043">
            <v>653.06420752808674</v>
          </cell>
          <cell r="Z3043">
            <v>821.89494200895012</v>
          </cell>
          <cell r="AA3043">
            <v>934.30465577228665</v>
          </cell>
          <cell r="AB3043">
            <v>989.65922224045687</v>
          </cell>
          <cell r="AC3043">
            <v>1045.9593511456353</v>
          </cell>
          <cell r="AD3043">
            <v>130.62414869985795</v>
          </cell>
          <cell r="AE3043">
            <v>247.1994706460959</v>
          </cell>
          <cell r="AF3043">
            <v>296.25216893514931</v>
          </cell>
          <cell r="AG3043">
            <v>328.24407789672517</v>
          </cell>
          <cell r="AH3043">
            <v>405.93647904331038</v>
          </cell>
        </row>
        <row r="3044">
          <cell r="B3044">
            <v>57298</v>
          </cell>
          <cell r="C3044" t="str">
            <v>NY</v>
          </cell>
          <cell r="D3044" t="str">
            <v>Wholesale Power Marketer</v>
          </cell>
          <cell r="E3044">
            <v>1.1569365940766557E-2</v>
          </cell>
          <cell r="F3044">
            <v>0</v>
          </cell>
          <cell r="G3044">
            <v>0</v>
          </cell>
          <cell r="H3044">
            <v>0</v>
          </cell>
          <cell r="I3044">
            <v>11.608880937499999</v>
          </cell>
          <cell r="J3044">
            <v>0</v>
          </cell>
          <cell r="K3044">
            <v>0</v>
          </cell>
          <cell r="L3044">
            <v>0</v>
          </cell>
          <cell r="M3044">
            <v>0</v>
          </cell>
          <cell r="N3044">
            <v>0</v>
          </cell>
          <cell r="O3044">
            <v>10924.716173004297</v>
          </cell>
          <cell r="P3044">
            <v>30377.401046620791</v>
          </cell>
          <cell r="Q3044">
            <v>47704.411287266819</v>
          </cell>
          <cell r="R3044">
            <v>63072.666543911248</v>
          </cell>
          <cell r="S3044">
            <v>159177.8734409321</v>
          </cell>
          <cell r="T3044">
            <v>1095.0455445723917</v>
          </cell>
          <cell r="U3044">
            <v>1211.5255139734647</v>
          </cell>
          <cell r="V3044">
            <v>1321.8042212714968</v>
          </cell>
          <cell r="W3044">
            <v>1384.8879604951474</v>
          </cell>
          <cell r="X3044">
            <v>1560.4233518226536</v>
          </cell>
          <cell r="Y3044">
            <v>653.06420752808674</v>
          </cell>
          <cell r="Z3044">
            <v>821.89494200895012</v>
          </cell>
          <cell r="AA3044">
            <v>934.30465577228665</v>
          </cell>
          <cell r="AB3044">
            <v>989.65922224045687</v>
          </cell>
          <cell r="AC3044">
            <v>1045.9593511456353</v>
          </cell>
          <cell r="AD3044">
            <v>130.62414869985795</v>
          </cell>
          <cell r="AE3044">
            <v>247.1994706460959</v>
          </cell>
          <cell r="AF3044">
            <v>296.25216893514931</v>
          </cell>
          <cell r="AG3044">
            <v>328.24407789672517</v>
          </cell>
          <cell r="AH3044">
            <v>405.93647904331038</v>
          </cell>
        </row>
        <row r="3045">
          <cell r="B3045">
            <v>19096</v>
          </cell>
          <cell r="C3045" t="str">
            <v>NY</v>
          </cell>
          <cell r="D3045" t="str">
            <v>Wholesale Power Marketer</v>
          </cell>
          <cell r="E3045">
            <v>1.1569365940766557E-2</v>
          </cell>
          <cell r="F3045">
            <v>0</v>
          </cell>
          <cell r="G3045">
            <v>0</v>
          </cell>
          <cell r="H3045">
            <v>0</v>
          </cell>
          <cell r="I3045">
            <v>11.608880937499999</v>
          </cell>
          <cell r="J3045">
            <v>0</v>
          </cell>
          <cell r="K3045">
            <v>0</v>
          </cell>
          <cell r="L3045">
            <v>0</v>
          </cell>
          <cell r="M3045">
            <v>0</v>
          </cell>
          <cell r="N3045">
            <v>0</v>
          </cell>
          <cell r="O3045">
            <v>10924.716173004297</v>
          </cell>
          <cell r="P3045">
            <v>30377.401046620791</v>
          </cell>
          <cell r="Q3045">
            <v>47704.411287266819</v>
          </cell>
          <cell r="R3045">
            <v>63072.666543911248</v>
          </cell>
          <cell r="S3045">
            <v>159177.8734409321</v>
          </cell>
          <cell r="T3045">
            <v>1095.0455445723917</v>
          </cell>
          <cell r="U3045">
            <v>1211.5255139734647</v>
          </cell>
          <cell r="V3045">
            <v>1321.8042212714968</v>
          </cell>
          <cell r="W3045">
            <v>1384.8879604951474</v>
          </cell>
          <cell r="X3045">
            <v>1560.4233518226536</v>
          </cell>
          <cell r="Y3045">
            <v>653.06420752808674</v>
          </cell>
          <cell r="Z3045">
            <v>821.89494200895012</v>
          </cell>
          <cell r="AA3045">
            <v>934.30465577228665</v>
          </cell>
          <cell r="AB3045">
            <v>989.65922224045687</v>
          </cell>
          <cell r="AC3045">
            <v>1045.9593511456353</v>
          </cell>
          <cell r="AD3045">
            <v>130.62414869985795</v>
          </cell>
          <cell r="AE3045">
            <v>247.1994706460959</v>
          </cell>
          <cell r="AF3045">
            <v>296.25216893514931</v>
          </cell>
          <cell r="AG3045">
            <v>328.24407789672517</v>
          </cell>
          <cell r="AH3045">
            <v>405.93647904331038</v>
          </cell>
        </row>
        <row r="3046">
          <cell r="B3046">
            <v>13563</v>
          </cell>
          <cell r="C3046" t="str">
            <v>OH</v>
          </cell>
          <cell r="D3046" t="str">
            <v>Municipal</v>
          </cell>
          <cell r="E3046">
            <v>2.7290030018241413E-3</v>
          </cell>
          <cell r="F3046">
            <v>0</v>
          </cell>
          <cell r="G3046">
            <v>0</v>
          </cell>
          <cell r="H3046">
            <v>1816.7382556583075</v>
          </cell>
          <cell r="I3046">
            <v>11.608880937499999</v>
          </cell>
          <cell r="J3046">
            <v>0</v>
          </cell>
          <cell r="K3046">
            <v>0</v>
          </cell>
          <cell r="L3046">
            <v>0</v>
          </cell>
          <cell r="M3046">
            <v>0</v>
          </cell>
          <cell r="N3046">
            <v>2.1863396479524868E-2</v>
          </cell>
          <cell r="O3046">
            <v>9524.6316267812235</v>
          </cell>
          <cell r="P3046">
            <v>26287.848617916523</v>
          </cell>
          <cell r="Q3046">
            <v>42071.724231813474</v>
          </cell>
          <cell r="R3046">
            <v>54036.046648253709</v>
          </cell>
          <cell r="S3046">
            <v>118206.43816412301</v>
          </cell>
          <cell r="T3046">
            <v>1204.2176482061998</v>
          </cell>
          <cell r="U3046">
            <v>1349.3020445513689</v>
          </cell>
          <cell r="V3046">
            <v>1438.9116898217826</v>
          </cell>
          <cell r="W3046">
            <v>1486.0149345353666</v>
          </cell>
          <cell r="X3046">
            <v>1584.9530316364001</v>
          </cell>
          <cell r="Y3046">
            <v>559.29746399897783</v>
          </cell>
          <cell r="Z3046">
            <v>630.98599567773522</v>
          </cell>
          <cell r="AA3046">
            <v>663.17108791990404</v>
          </cell>
          <cell r="AB3046">
            <v>671.72625180826753</v>
          </cell>
          <cell r="AC3046">
            <v>728.89253185948098</v>
          </cell>
          <cell r="AD3046">
            <v>30.725992766408911</v>
          </cell>
          <cell r="AE3046">
            <v>51.773656275249643</v>
          </cell>
          <cell r="AF3046">
            <v>58.388241408498658</v>
          </cell>
          <cell r="AG3046">
            <v>59.382039560015308</v>
          </cell>
          <cell r="AH3046">
            <v>49.683255948522934</v>
          </cell>
        </row>
        <row r="3047">
          <cell r="B3047">
            <v>21101</v>
          </cell>
          <cell r="C3047" t="str">
            <v>OH</v>
          </cell>
          <cell r="D3047" t="str">
            <v>Municipal</v>
          </cell>
          <cell r="E3047">
            <v>2.7290030018241413E-3</v>
          </cell>
          <cell r="F3047">
            <v>0</v>
          </cell>
          <cell r="G3047">
            <v>0</v>
          </cell>
          <cell r="H3047">
            <v>1816.7382556583075</v>
          </cell>
          <cell r="I3047">
            <v>11.608880937499999</v>
          </cell>
          <cell r="J3047">
            <v>0</v>
          </cell>
          <cell r="K3047">
            <v>0</v>
          </cell>
          <cell r="L3047">
            <v>0</v>
          </cell>
          <cell r="M3047">
            <v>0</v>
          </cell>
          <cell r="N3047">
            <v>2.1863396479524868E-2</v>
          </cell>
          <cell r="O3047">
            <v>9524.6316267812235</v>
          </cell>
          <cell r="P3047">
            <v>26287.848617916523</v>
          </cell>
          <cell r="Q3047">
            <v>42071.724231813474</v>
          </cell>
          <cell r="R3047">
            <v>54036.046648253709</v>
          </cell>
          <cell r="S3047">
            <v>118206.43816412301</v>
          </cell>
          <cell r="T3047">
            <v>1204.2176482061998</v>
          </cell>
          <cell r="U3047">
            <v>1349.3020445513689</v>
          </cell>
          <cell r="V3047">
            <v>1438.9116898217826</v>
          </cell>
          <cell r="W3047">
            <v>1486.0149345353666</v>
          </cell>
          <cell r="X3047">
            <v>1584.9530316364001</v>
          </cell>
          <cell r="Y3047">
            <v>559.29746399897783</v>
          </cell>
          <cell r="Z3047">
            <v>630.98599567773522</v>
          </cell>
          <cell r="AA3047">
            <v>663.17108791990404</v>
          </cell>
          <cell r="AB3047">
            <v>671.72625180826753</v>
          </cell>
          <cell r="AC3047">
            <v>728.89253185948098</v>
          </cell>
          <cell r="AD3047">
            <v>30.725992766408911</v>
          </cell>
          <cell r="AE3047">
            <v>51.773656275249643</v>
          </cell>
          <cell r="AF3047">
            <v>58.388241408498658</v>
          </cell>
          <cell r="AG3047">
            <v>59.382039560015308</v>
          </cell>
          <cell r="AH3047">
            <v>49.683255948522934</v>
          </cell>
        </row>
        <row r="3048">
          <cell r="B3048">
            <v>4922</v>
          </cell>
          <cell r="C3048" t="str">
            <v>OH</v>
          </cell>
          <cell r="D3048" t="str">
            <v>Investor Owned</v>
          </cell>
          <cell r="E3048">
            <v>2.7290030018241413E-3</v>
          </cell>
          <cell r="F3048">
            <v>1</v>
          </cell>
          <cell r="G3048">
            <v>11381.769648824968</v>
          </cell>
          <cell r="H3048">
            <v>11381.769648824968</v>
          </cell>
          <cell r="I3048">
            <v>11.608880937499999</v>
          </cell>
          <cell r="J3048">
            <v>366247</v>
          </cell>
          <cell r="K3048">
            <v>5329912</v>
          </cell>
          <cell r="L3048">
            <v>468285</v>
          </cell>
          <cell r="M3048">
            <v>5.647594599726858E-2</v>
          </cell>
          <cell r="N3048">
            <v>5.647594599726858E-2</v>
          </cell>
          <cell r="O3048">
            <v>9524.6316267812235</v>
          </cell>
          <cell r="P3048">
            <v>26287.848617916523</v>
          </cell>
          <cell r="Q3048">
            <v>42071.724231813474</v>
          </cell>
          <cell r="R3048">
            <v>54036.046648253709</v>
          </cell>
          <cell r="S3048">
            <v>118206.43816412301</v>
          </cell>
          <cell r="T3048">
            <v>1204.2176482061998</v>
          </cell>
          <cell r="U3048">
            <v>1349.3020445513689</v>
          </cell>
          <cell r="V3048">
            <v>1438.9116898217826</v>
          </cell>
          <cell r="W3048">
            <v>1486.0149345353666</v>
          </cell>
          <cell r="X3048">
            <v>1584.9530316364001</v>
          </cell>
          <cell r="Y3048">
            <v>559.29746399897783</v>
          </cell>
          <cell r="Z3048">
            <v>630.98599567773522</v>
          </cell>
          <cell r="AA3048">
            <v>663.17108791990404</v>
          </cell>
          <cell r="AB3048">
            <v>671.72625180826753</v>
          </cell>
          <cell r="AC3048">
            <v>728.89253185948098</v>
          </cell>
          <cell r="AD3048">
            <v>30.725992766408911</v>
          </cell>
          <cell r="AE3048">
            <v>51.773656275249643</v>
          </cell>
          <cell r="AF3048">
            <v>58.388241408498658</v>
          </cell>
          <cell r="AG3048">
            <v>59.382039560015308</v>
          </cell>
          <cell r="AH3048">
            <v>49.683255948522934</v>
          </cell>
        </row>
        <row r="3049">
          <cell r="B3049">
            <v>12660</v>
          </cell>
          <cell r="C3049" t="str">
            <v>OH</v>
          </cell>
          <cell r="D3049" t="str">
            <v>Municipal</v>
          </cell>
          <cell r="E3049">
            <v>2.7290030018241413E-3</v>
          </cell>
          <cell r="F3049">
            <v>0</v>
          </cell>
          <cell r="G3049">
            <v>0</v>
          </cell>
          <cell r="H3049">
            <v>1816.7382556583075</v>
          </cell>
          <cell r="I3049">
            <v>11.608880937499999</v>
          </cell>
          <cell r="J3049">
            <v>0</v>
          </cell>
          <cell r="K3049">
            <v>0</v>
          </cell>
          <cell r="L3049">
            <v>0</v>
          </cell>
          <cell r="M3049">
            <v>0</v>
          </cell>
          <cell r="N3049">
            <v>2.1863396479524868E-2</v>
          </cell>
          <cell r="O3049">
            <v>9524.6316267812235</v>
          </cell>
          <cell r="P3049">
            <v>26287.848617916523</v>
          </cell>
          <cell r="Q3049">
            <v>42071.724231813474</v>
          </cell>
          <cell r="R3049">
            <v>54036.046648253709</v>
          </cell>
          <cell r="S3049">
            <v>118206.43816412301</v>
          </cell>
          <cell r="T3049">
            <v>1204.2176482061998</v>
          </cell>
          <cell r="U3049">
            <v>1349.3020445513689</v>
          </cell>
          <cell r="V3049">
            <v>1438.9116898217826</v>
          </cell>
          <cell r="W3049">
            <v>1486.0149345353666</v>
          </cell>
          <cell r="X3049">
            <v>1584.9530316364001</v>
          </cell>
          <cell r="Y3049">
            <v>559.29746399897783</v>
          </cell>
          <cell r="Z3049">
            <v>630.98599567773522</v>
          </cell>
          <cell r="AA3049">
            <v>663.17108791990404</v>
          </cell>
          <cell r="AB3049">
            <v>671.72625180826753</v>
          </cell>
          <cell r="AC3049">
            <v>728.89253185948098</v>
          </cell>
          <cell r="AD3049">
            <v>30.725992766408911</v>
          </cell>
          <cell r="AE3049">
            <v>51.773656275249643</v>
          </cell>
          <cell r="AF3049">
            <v>58.388241408498658</v>
          </cell>
          <cell r="AG3049">
            <v>59.382039560015308</v>
          </cell>
          <cell r="AH3049">
            <v>49.683255948522934</v>
          </cell>
        </row>
        <row r="3050">
          <cell r="B3050">
            <v>57313</v>
          </cell>
          <cell r="C3050" t="str">
            <v>OH</v>
          </cell>
          <cell r="D3050" t="str">
            <v>Behind the Meter</v>
          </cell>
          <cell r="E3050">
            <v>2.7290030018241413E-3</v>
          </cell>
          <cell r="F3050">
            <v>1</v>
          </cell>
          <cell r="G3050">
            <v>7721.5259362642473</v>
          </cell>
          <cell r="H3050">
            <v>7721.5259362642473</v>
          </cell>
          <cell r="I3050">
            <v>11.608880937499999</v>
          </cell>
          <cell r="J3050">
            <v>380666.2</v>
          </cell>
          <cell r="K3050">
            <v>2489613</v>
          </cell>
          <cell r="L3050">
            <v>322425</v>
          </cell>
          <cell r="M3050">
            <v>0.13486042961886799</v>
          </cell>
          <cell r="N3050">
            <v>0.13486042961886799</v>
          </cell>
          <cell r="O3050">
            <v>9524.6316267812235</v>
          </cell>
          <cell r="P3050">
            <v>26287.848617916523</v>
          </cell>
          <cell r="Q3050">
            <v>42071.724231813474</v>
          </cell>
          <cell r="R3050">
            <v>54036.046648253709</v>
          </cell>
          <cell r="S3050">
            <v>118206.43816412301</v>
          </cell>
          <cell r="T3050">
            <v>1204.2176482061998</v>
          </cell>
          <cell r="U3050">
            <v>1349.3020445513689</v>
          </cell>
          <cell r="V3050">
            <v>1438.9116898217826</v>
          </cell>
          <cell r="W3050">
            <v>1486.0149345353666</v>
          </cell>
          <cell r="X3050">
            <v>1584.9530316364001</v>
          </cell>
          <cell r="Y3050">
            <v>559.29746399897783</v>
          </cell>
          <cell r="Z3050">
            <v>630.98599567773522</v>
          </cell>
          <cell r="AA3050">
            <v>663.17108791990404</v>
          </cell>
          <cell r="AB3050">
            <v>671.72625180826753</v>
          </cell>
          <cell r="AC3050">
            <v>728.89253185948098</v>
          </cell>
          <cell r="AD3050">
            <v>30.725992766408911</v>
          </cell>
          <cell r="AE3050">
            <v>51.773656275249643</v>
          </cell>
          <cell r="AF3050">
            <v>58.388241408498658</v>
          </cell>
          <cell r="AG3050">
            <v>59.382039560015308</v>
          </cell>
          <cell r="AH3050">
            <v>49.683255948522934</v>
          </cell>
        </row>
        <row r="3051">
          <cell r="B3051">
            <v>59139</v>
          </cell>
          <cell r="C3051" t="str">
            <v>OH</v>
          </cell>
          <cell r="D3051" t="str">
            <v>Behind the Meter</v>
          </cell>
          <cell r="E3051">
            <v>2.7290030018241413E-3</v>
          </cell>
          <cell r="F3051">
            <v>0</v>
          </cell>
          <cell r="G3051">
            <v>0</v>
          </cell>
          <cell r="H3051">
            <v>3860.7629681321237</v>
          </cell>
          <cell r="I3051">
            <v>11.608880937499999</v>
          </cell>
          <cell r="J3051">
            <v>0</v>
          </cell>
          <cell r="K3051">
            <v>0</v>
          </cell>
          <cell r="L3051">
            <v>0</v>
          </cell>
          <cell r="M3051">
            <v>0</v>
          </cell>
          <cell r="N3051">
            <v>6.7430214809433994E-2</v>
          </cell>
          <cell r="O3051">
            <v>9524.6316267812235</v>
          </cell>
          <cell r="P3051">
            <v>26287.848617916523</v>
          </cell>
          <cell r="Q3051">
            <v>42071.724231813474</v>
          </cell>
          <cell r="R3051">
            <v>54036.046648253709</v>
          </cell>
          <cell r="S3051">
            <v>118206.43816412301</v>
          </cell>
          <cell r="T3051">
            <v>1204.2176482061998</v>
          </cell>
          <cell r="U3051">
            <v>1349.3020445513689</v>
          </cell>
          <cell r="V3051">
            <v>1438.9116898217826</v>
          </cell>
          <cell r="W3051">
            <v>1486.0149345353666</v>
          </cell>
          <cell r="X3051">
            <v>1584.9530316364001</v>
          </cell>
          <cell r="Y3051">
            <v>559.29746399897783</v>
          </cell>
          <cell r="Z3051">
            <v>630.98599567773522</v>
          </cell>
          <cell r="AA3051">
            <v>663.17108791990404</v>
          </cell>
          <cell r="AB3051">
            <v>671.72625180826753</v>
          </cell>
          <cell r="AC3051">
            <v>728.89253185948098</v>
          </cell>
          <cell r="AD3051">
            <v>30.725992766408911</v>
          </cell>
          <cell r="AE3051">
            <v>51.773656275249643</v>
          </cell>
          <cell r="AF3051">
            <v>58.388241408498658</v>
          </cell>
          <cell r="AG3051">
            <v>59.382039560015308</v>
          </cell>
          <cell r="AH3051">
            <v>49.683255948522934</v>
          </cell>
        </row>
        <row r="3052">
          <cell r="B3052">
            <v>118</v>
          </cell>
          <cell r="C3052" t="str">
            <v>OH</v>
          </cell>
          <cell r="D3052" t="str">
            <v>Cooperative</v>
          </cell>
          <cell r="E3052">
            <v>2.7290030018241413E-3</v>
          </cell>
          <cell r="F3052">
            <v>0</v>
          </cell>
          <cell r="G3052">
            <v>0</v>
          </cell>
          <cell r="H3052">
            <v>8144.3194863089357</v>
          </cell>
          <cell r="I3052">
            <v>11.608880937499999</v>
          </cell>
          <cell r="J3052">
            <v>0</v>
          </cell>
          <cell r="K3052">
            <v>0</v>
          </cell>
          <cell r="L3052">
            <v>0</v>
          </cell>
          <cell r="M3052">
            <v>0</v>
          </cell>
          <cell r="N3052">
            <v>7.5651800681761014E-2</v>
          </cell>
          <cell r="O3052">
            <v>9524.6316267812235</v>
          </cell>
          <cell r="P3052">
            <v>26287.848617916523</v>
          </cell>
          <cell r="Q3052">
            <v>42071.724231813474</v>
          </cell>
          <cell r="R3052">
            <v>54036.046648253709</v>
          </cell>
          <cell r="S3052">
            <v>118206.43816412301</v>
          </cell>
          <cell r="T3052">
            <v>1204.2176482061998</v>
          </cell>
          <cell r="U3052">
            <v>1349.3020445513689</v>
          </cell>
          <cell r="V3052">
            <v>1438.9116898217826</v>
          </cell>
          <cell r="W3052">
            <v>1486.0149345353666</v>
          </cell>
          <cell r="X3052">
            <v>1584.9530316364001</v>
          </cell>
          <cell r="Y3052">
            <v>559.29746399897783</v>
          </cell>
          <cell r="Z3052">
            <v>630.98599567773522</v>
          </cell>
          <cell r="AA3052">
            <v>663.17108791990404</v>
          </cell>
          <cell r="AB3052">
            <v>671.72625180826753</v>
          </cell>
          <cell r="AC3052">
            <v>728.89253185948098</v>
          </cell>
          <cell r="AD3052">
            <v>30.725992766408911</v>
          </cell>
          <cell r="AE3052">
            <v>51.773656275249643</v>
          </cell>
          <cell r="AF3052">
            <v>58.388241408498658</v>
          </cell>
          <cell r="AG3052">
            <v>59.382039560015308</v>
          </cell>
          <cell r="AH3052">
            <v>49.683255948522934</v>
          </cell>
        </row>
        <row r="3053">
          <cell r="B3053">
            <v>7004</v>
          </cell>
          <cell r="C3053" t="str">
            <v>OH</v>
          </cell>
          <cell r="D3053" t="str">
            <v>Cooperative</v>
          </cell>
          <cell r="E3053">
            <v>2.7290030018241413E-3</v>
          </cell>
          <cell r="F3053">
            <v>0</v>
          </cell>
          <cell r="G3053">
            <v>0</v>
          </cell>
          <cell r="H3053">
            <v>8144.3194863089357</v>
          </cell>
          <cell r="I3053">
            <v>11.608880937499999</v>
          </cell>
          <cell r="J3053">
            <v>0</v>
          </cell>
          <cell r="K3053">
            <v>0</v>
          </cell>
          <cell r="L3053">
            <v>0</v>
          </cell>
          <cell r="M3053">
            <v>0</v>
          </cell>
          <cell r="N3053">
            <v>7.5651800681761014E-2</v>
          </cell>
          <cell r="O3053">
            <v>9524.6316267812235</v>
          </cell>
          <cell r="P3053">
            <v>26287.848617916523</v>
          </cell>
          <cell r="Q3053">
            <v>42071.724231813474</v>
          </cell>
          <cell r="R3053">
            <v>54036.046648253709</v>
          </cell>
          <cell r="S3053">
            <v>118206.43816412301</v>
          </cell>
          <cell r="T3053">
            <v>1204.2176482061998</v>
          </cell>
          <cell r="U3053">
            <v>1349.3020445513689</v>
          </cell>
          <cell r="V3053">
            <v>1438.9116898217826</v>
          </cell>
          <cell r="W3053">
            <v>1486.0149345353666</v>
          </cell>
          <cell r="X3053">
            <v>1584.9530316364001</v>
          </cell>
          <cell r="Y3053">
            <v>559.29746399897783</v>
          </cell>
          <cell r="Z3053">
            <v>630.98599567773522</v>
          </cell>
          <cell r="AA3053">
            <v>663.17108791990404</v>
          </cell>
          <cell r="AB3053">
            <v>671.72625180826753</v>
          </cell>
          <cell r="AC3053">
            <v>728.89253185948098</v>
          </cell>
          <cell r="AD3053">
            <v>30.725992766408911</v>
          </cell>
          <cell r="AE3053">
            <v>51.773656275249643</v>
          </cell>
          <cell r="AF3053">
            <v>58.388241408498658</v>
          </cell>
          <cell r="AG3053">
            <v>59.382039560015308</v>
          </cell>
          <cell r="AH3053">
            <v>49.683255948522934</v>
          </cell>
        </row>
        <row r="3054">
          <cell r="B3054">
            <v>2502</v>
          </cell>
          <cell r="C3054" t="str">
            <v>OH</v>
          </cell>
          <cell r="D3054" t="str">
            <v>Cooperative</v>
          </cell>
          <cell r="E3054">
            <v>2.7290030018241413E-3</v>
          </cell>
          <cell r="F3054">
            <v>1</v>
          </cell>
          <cell r="G3054">
            <v>12426.629821791112</v>
          </cell>
          <cell r="H3054">
            <v>12426.629821791112</v>
          </cell>
          <cell r="I3054">
            <v>11.608880937499999</v>
          </cell>
          <cell r="J3054">
            <v>36002.300000000003</v>
          </cell>
          <cell r="K3054">
            <v>220349</v>
          </cell>
          <cell r="L3054">
            <v>17732</v>
          </cell>
          <cell r="M3054">
            <v>0.15217730000406174</v>
          </cell>
          <cell r="N3054">
            <v>0.15217730000406174</v>
          </cell>
          <cell r="O3054">
            <v>9524.6316267812235</v>
          </cell>
          <cell r="P3054">
            <v>26287.848617916523</v>
          </cell>
          <cell r="Q3054">
            <v>42071.724231813474</v>
          </cell>
          <cell r="R3054">
            <v>54036.046648253709</v>
          </cell>
          <cell r="S3054">
            <v>118206.43816412301</v>
          </cell>
          <cell r="T3054">
            <v>1204.2176482061998</v>
          </cell>
          <cell r="U3054">
            <v>1349.3020445513689</v>
          </cell>
          <cell r="V3054">
            <v>1438.9116898217826</v>
          </cell>
          <cell r="W3054">
            <v>1486.0149345353666</v>
          </cell>
          <cell r="X3054">
            <v>1584.9530316364001</v>
          </cell>
          <cell r="Y3054">
            <v>559.29746399897783</v>
          </cell>
          <cell r="Z3054">
            <v>630.98599567773522</v>
          </cell>
          <cell r="AA3054">
            <v>663.17108791990404</v>
          </cell>
          <cell r="AB3054">
            <v>671.72625180826753</v>
          </cell>
          <cell r="AC3054">
            <v>728.89253185948098</v>
          </cell>
          <cell r="AD3054">
            <v>30.725992766408911</v>
          </cell>
          <cell r="AE3054">
            <v>51.773656275249643</v>
          </cell>
          <cell r="AF3054">
            <v>58.388241408498658</v>
          </cell>
          <cell r="AG3054">
            <v>59.382039560015308</v>
          </cell>
          <cell r="AH3054">
            <v>49.683255948522934</v>
          </cell>
        </row>
        <row r="3055">
          <cell r="B3055">
            <v>2651</v>
          </cell>
          <cell r="C3055" t="str">
            <v>OH</v>
          </cell>
          <cell r="D3055" t="str">
            <v>Cooperative</v>
          </cell>
          <cell r="E3055">
            <v>2.7290030018241413E-3</v>
          </cell>
          <cell r="F3055">
            <v>1</v>
          </cell>
          <cell r="G3055">
            <v>16387.303594003974</v>
          </cell>
          <cell r="H3055">
            <v>16387.303594003974</v>
          </cell>
          <cell r="I3055">
            <v>11.608880937499999</v>
          </cell>
          <cell r="J3055">
            <v>29459</v>
          </cell>
          <cell r="K3055">
            <v>181473</v>
          </cell>
          <cell r="L3055">
            <v>11074</v>
          </cell>
          <cell r="M3055">
            <v>0.15383180434542604</v>
          </cell>
          <cell r="N3055">
            <v>0.15383180434542604</v>
          </cell>
          <cell r="O3055">
            <v>9524.6316267812235</v>
          </cell>
          <cell r="P3055">
            <v>26287.848617916523</v>
          </cell>
          <cell r="Q3055">
            <v>42071.724231813474</v>
          </cell>
          <cell r="R3055">
            <v>54036.046648253709</v>
          </cell>
          <cell r="S3055">
            <v>118206.43816412301</v>
          </cell>
          <cell r="T3055">
            <v>1204.2176482061998</v>
          </cell>
          <cell r="U3055">
            <v>1349.3020445513689</v>
          </cell>
          <cell r="V3055">
            <v>1438.9116898217826</v>
          </cell>
          <cell r="W3055">
            <v>1486.0149345353666</v>
          </cell>
          <cell r="X3055">
            <v>1584.9530316364001</v>
          </cell>
          <cell r="Y3055">
            <v>559.29746399897783</v>
          </cell>
          <cell r="Z3055">
            <v>630.98599567773522</v>
          </cell>
          <cell r="AA3055">
            <v>663.17108791990404</v>
          </cell>
          <cell r="AB3055">
            <v>671.72625180826753</v>
          </cell>
          <cell r="AC3055">
            <v>728.89253185948098</v>
          </cell>
          <cell r="AD3055">
            <v>30.725992766408911</v>
          </cell>
          <cell r="AE3055">
            <v>51.773656275249643</v>
          </cell>
          <cell r="AF3055">
            <v>58.388241408498658</v>
          </cell>
          <cell r="AG3055">
            <v>59.382039560015308</v>
          </cell>
          <cell r="AH3055">
            <v>49.683255948522934</v>
          </cell>
        </row>
        <row r="3056">
          <cell r="B3056">
            <v>3076</v>
          </cell>
          <cell r="C3056" t="str">
            <v>OH</v>
          </cell>
          <cell r="D3056" t="str">
            <v>Cooperative</v>
          </cell>
          <cell r="E3056">
            <v>2.7290030018241413E-3</v>
          </cell>
          <cell r="F3056">
            <v>0</v>
          </cell>
          <cell r="G3056">
            <v>0</v>
          </cell>
          <cell r="H3056">
            <v>8144.3194863089357</v>
          </cell>
          <cell r="I3056">
            <v>11.608880937499999</v>
          </cell>
          <cell r="J3056">
            <v>0</v>
          </cell>
          <cell r="K3056">
            <v>0</v>
          </cell>
          <cell r="L3056">
            <v>0</v>
          </cell>
          <cell r="M3056">
            <v>0</v>
          </cell>
          <cell r="N3056">
            <v>7.5651800681761014E-2</v>
          </cell>
          <cell r="O3056">
            <v>9524.6316267812235</v>
          </cell>
          <cell r="P3056">
            <v>26287.848617916523</v>
          </cell>
          <cell r="Q3056">
            <v>42071.724231813474</v>
          </cell>
          <cell r="R3056">
            <v>54036.046648253709</v>
          </cell>
          <cell r="S3056">
            <v>118206.43816412301</v>
          </cell>
          <cell r="T3056">
            <v>1204.2176482061998</v>
          </cell>
          <cell r="U3056">
            <v>1349.3020445513689</v>
          </cell>
          <cell r="V3056">
            <v>1438.9116898217826</v>
          </cell>
          <cell r="W3056">
            <v>1486.0149345353666</v>
          </cell>
          <cell r="X3056">
            <v>1584.9530316364001</v>
          </cell>
          <cell r="Y3056">
            <v>559.29746399897783</v>
          </cell>
          <cell r="Z3056">
            <v>630.98599567773522</v>
          </cell>
          <cell r="AA3056">
            <v>663.17108791990404</v>
          </cell>
          <cell r="AB3056">
            <v>671.72625180826753</v>
          </cell>
          <cell r="AC3056">
            <v>728.89253185948098</v>
          </cell>
          <cell r="AD3056">
            <v>30.725992766408911</v>
          </cell>
          <cell r="AE3056">
            <v>51.773656275249643</v>
          </cell>
          <cell r="AF3056">
            <v>58.388241408498658</v>
          </cell>
          <cell r="AG3056">
            <v>59.382039560015308</v>
          </cell>
          <cell r="AH3056">
            <v>49.683255948522934</v>
          </cell>
        </row>
        <row r="3057">
          <cell r="B3057">
            <v>12990</v>
          </cell>
          <cell r="C3057" t="str">
            <v>OH</v>
          </cell>
          <cell r="D3057" t="str">
            <v>Cooperative</v>
          </cell>
          <cell r="E3057">
            <v>2.7290030018241413E-3</v>
          </cell>
          <cell r="F3057">
            <v>1</v>
          </cell>
          <cell r="G3057">
            <v>15500.954927425515</v>
          </cell>
          <cell r="H3057">
            <v>15500.954927425515</v>
          </cell>
          <cell r="I3057">
            <v>11.608880937499999</v>
          </cell>
          <cell r="J3057">
            <v>34388</v>
          </cell>
          <cell r="K3057">
            <v>243489</v>
          </cell>
          <cell r="L3057">
            <v>15708</v>
          </cell>
          <cell r="M3057">
            <v>0.13224323225609783</v>
          </cell>
          <cell r="N3057">
            <v>0.13224323225609783</v>
          </cell>
          <cell r="O3057">
            <v>9524.6316267812235</v>
          </cell>
          <cell r="P3057">
            <v>26287.848617916523</v>
          </cell>
          <cell r="Q3057">
            <v>42071.724231813474</v>
          </cell>
          <cell r="R3057">
            <v>54036.046648253709</v>
          </cell>
          <cell r="S3057">
            <v>118206.43816412301</v>
          </cell>
          <cell r="T3057">
            <v>1204.2176482061998</v>
          </cell>
          <cell r="U3057">
            <v>1349.3020445513689</v>
          </cell>
          <cell r="V3057">
            <v>1438.9116898217826</v>
          </cell>
          <cell r="W3057">
            <v>1486.0149345353666</v>
          </cell>
          <cell r="X3057">
            <v>1584.9530316364001</v>
          </cell>
          <cell r="Y3057">
            <v>559.29746399897783</v>
          </cell>
          <cell r="Z3057">
            <v>630.98599567773522</v>
          </cell>
          <cell r="AA3057">
            <v>663.17108791990404</v>
          </cell>
          <cell r="AB3057">
            <v>671.72625180826753</v>
          </cell>
          <cell r="AC3057">
            <v>728.89253185948098</v>
          </cell>
          <cell r="AD3057">
            <v>30.725992766408911</v>
          </cell>
          <cell r="AE3057">
            <v>51.773656275249643</v>
          </cell>
          <cell r="AF3057">
            <v>58.388241408498658</v>
          </cell>
          <cell r="AG3057">
            <v>59.382039560015308</v>
          </cell>
          <cell r="AH3057">
            <v>49.683255948522934</v>
          </cell>
        </row>
        <row r="3058">
          <cell r="B3058">
            <v>4796</v>
          </cell>
          <cell r="C3058" t="str">
            <v>OH</v>
          </cell>
          <cell r="D3058" t="str">
            <v>Cooperative</v>
          </cell>
          <cell r="E3058">
            <v>2.7290030018241413E-3</v>
          </cell>
          <cell r="F3058">
            <v>0</v>
          </cell>
          <cell r="G3058">
            <v>0</v>
          </cell>
          <cell r="H3058">
            <v>8144.3194863089357</v>
          </cell>
          <cell r="I3058">
            <v>11.608880937499999</v>
          </cell>
          <cell r="J3058">
            <v>0</v>
          </cell>
          <cell r="K3058">
            <v>0</v>
          </cell>
          <cell r="L3058">
            <v>0</v>
          </cell>
          <cell r="M3058">
            <v>0</v>
          </cell>
          <cell r="N3058">
            <v>7.5651800681761014E-2</v>
          </cell>
          <cell r="O3058">
            <v>9524.6316267812235</v>
          </cell>
          <cell r="P3058">
            <v>26287.848617916523</v>
          </cell>
          <cell r="Q3058">
            <v>42071.724231813474</v>
          </cell>
          <cell r="R3058">
            <v>54036.046648253709</v>
          </cell>
          <cell r="S3058">
            <v>118206.43816412301</v>
          </cell>
          <cell r="T3058">
            <v>1204.2176482061998</v>
          </cell>
          <cell r="U3058">
            <v>1349.3020445513689</v>
          </cell>
          <cell r="V3058">
            <v>1438.9116898217826</v>
          </cell>
          <cell r="W3058">
            <v>1486.0149345353666</v>
          </cell>
          <cell r="X3058">
            <v>1584.9530316364001</v>
          </cell>
          <cell r="Y3058">
            <v>559.29746399897783</v>
          </cell>
          <cell r="Z3058">
            <v>630.98599567773522</v>
          </cell>
          <cell r="AA3058">
            <v>663.17108791990404</v>
          </cell>
          <cell r="AB3058">
            <v>671.72625180826753</v>
          </cell>
          <cell r="AC3058">
            <v>728.89253185948098</v>
          </cell>
          <cell r="AD3058">
            <v>30.725992766408911</v>
          </cell>
          <cell r="AE3058">
            <v>51.773656275249643</v>
          </cell>
          <cell r="AF3058">
            <v>58.388241408498658</v>
          </cell>
          <cell r="AG3058">
            <v>59.382039560015308</v>
          </cell>
          <cell r="AH3058">
            <v>49.683255948522934</v>
          </cell>
        </row>
        <row r="3059">
          <cell r="B3059">
            <v>6335</v>
          </cell>
          <cell r="C3059" t="str">
            <v>OH</v>
          </cell>
          <cell r="D3059" t="str">
            <v>Cooperative</v>
          </cell>
          <cell r="E3059">
            <v>2.7290030018241413E-3</v>
          </cell>
          <cell r="F3059">
            <v>0</v>
          </cell>
          <cell r="G3059">
            <v>0</v>
          </cell>
          <cell r="H3059">
            <v>8144.3194863089357</v>
          </cell>
          <cell r="I3059">
            <v>11.608880937499999</v>
          </cell>
          <cell r="J3059">
            <v>0</v>
          </cell>
          <cell r="K3059">
            <v>0</v>
          </cell>
          <cell r="L3059">
            <v>0</v>
          </cell>
          <cell r="M3059">
            <v>0</v>
          </cell>
          <cell r="N3059">
            <v>7.5651800681761014E-2</v>
          </cell>
          <cell r="O3059">
            <v>9524.6316267812235</v>
          </cell>
          <cell r="P3059">
            <v>26287.848617916523</v>
          </cell>
          <cell r="Q3059">
            <v>42071.724231813474</v>
          </cell>
          <cell r="R3059">
            <v>54036.046648253709</v>
          </cell>
          <cell r="S3059">
            <v>118206.43816412301</v>
          </cell>
          <cell r="T3059">
            <v>1204.2176482061998</v>
          </cell>
          <cell r="U3059">
            <v>1349.3020445513689</v>
          </cell>
          <cell r="V3059">
            <v>1438.9116898217826</v>
          </cell>
          <cell r="W3059">
            <v>1486.0149345353666</v>
          </cell>
          <cell r="X3059">
            <v>1584.9530316364001</v>
          </cell>
          <cell r="Y3059">
            <v>559.29746399897783</v>
          </cell>
          <cell r="Z3059">
            <v>630.98599567773522</v>
          </cell>
          <cell r="AA3059">
            <v>663.17108791990404</v>
          </cell>
          <cell r="AB3059">
            <v>671.72625180826753</v>
          </cell>
          <cell r="AC3059">
            <v>728.89253185948098</v>
          </cell>
          <cell r="AD3059">
            <v>30.725992766408911</v>
          </cell>
          <cell r="AE3059">
            <v>51.773656275249643</v>
          </cell>
          <cell r="AF3059">
            <v>58.388241408498658</v>
          </cell>
          <cell r="AG3059">
            <v>59.382039560015308</v>
          </cell>
          <cell r="AH3059">
            <v>49.683255948522934</v>
          </cell>
        </row>
        <row r="3060">
          <cell r="B3060">
            <v>6804</v>
          </cell>
          <cell r="C3060" t="str">
            <v>OH</v>
          </cell>
          <cell r="D3060" t="str">
            <v>Cooperative</v>
          </cell>
          <cell r="E3060">
            <v>2.7290030018241413E-3</v>
          </cell>
          <cell r="F3060">
            <v>0</v>
          </cell>
          <cell r="G3060">
            <v>0</v>
          </cell>
          <cell r="H3060">
            <v>8144.3194863089357</v>
          </cell>
          <cell r="I3060">
            <v>11.608880937499999</v>
          </cell>
          <cell r="J3060">
            <v>0</v>
          </cell>
          <cell r="K3060">
            <v>0</v>
          </cell>
          <cell r="L3060">
            <v>0</v>
          </cell>
          <cell r="M3060">
            <v>0</v>
          </cell>
          <cell r="N3060">
            <v>7.5651800681761014E-2</v>
          </cell>
          <cell r="O3060">
            <v>9524.6316267812235</v>
          </cell>
          <cell r="P3060">
            <v>26287.848617916523</v>
          </cell>
          <cell r="Q3060">
            <v>42071.724231813474</v>
          </cell>
          <cell r="R3060">
            <v>54036.046648253709</v>
          </cell>
          <cell r="S3060">
            <v>118206.43816412301</v>
          </cell>
          <cell r="T3060">
            <v>1204.2176482061998</v>
          </cell>
          <cell r="U3060">
            <v>1349.3020445513689</v>
          </cell>
          <cell r="V3060">
            <v>1438.9116898217826</v>
          </cell>
          <cell r="W3060">
            <v>1486.0149345353666</v>
          </cell>
          <cell r="X3060">
            <v>1584.9530316364001</v>
          </cell>
          <cell r="Y3060">
            <v>559.29746399897783</v>
          </cell>
          <cell r="Z3060">
            <v>630.98599567773522</v>
          </cell>
          <cell r="AA3060">
            <v>663.17108791990404</v>
          </cell>
          <cell r="AB3060">
            <v>671.72625180826753</v>
          </cell>
          <cell r="AC3060">
            <v>728.89253185948098</v>
          </cell>
          <cell r="AD3060">
            <v>30.725992766408911</v>
          </cell>
          <cell r="AE3060">
            <v>51.773656275249643</v>
          </cell>
          <cell r="AF3060">
            <v>58.388241408498658</v>
          </cell>
          <cell r="AG3060">
            <v>59.382039560015308</v>
          </cell>
          <cell r="AH3060">
            <v>49.683255948522934</v>
          </cell>
        </row>
        <row r="3061">
          <cell r="B3061">
            <v>7891</v>
          </cell>
          <cell r="C3061" t="str">
            <v>OH</v>
          </cell>
          <cell r="D3061" t="str">
            <v>Cooperative</v>
          </cell>
          <cell r="E3061">
            <v>0.20016150441590294</v>
          </cell>
          <cell r="F3061">
            <v>1</v>
          </cell>
          <cell r="G3061">
            <v>11517.262143717382</v>
          </cell>
          <cell r="H3061">
            <v>11517.262143717382</v>
          </cell>
          <cell r="I3061">
            <v>11.608880937499999</v>
          </cell>
          <cell r="J3061">
            <v>24896.1</v>
          </cell>
          <cell r="K3061">
            <v>172137</v>
          </cell>
          <cell r="L3061">
            <v>14946</v>
          </cell>
          <cell r="M3061">
            <v>0.13253410937856183</v>
          </cell>
          <cell r="N3061">
            <v>0.13253410937856183</v>
          </cell>
          <cell r="O3061">
            <v>9524.6316267812235</v>
          </cell>
          <cell r="P3061">
            <v>26287.848617916523</v>
          </cell>
          <cell r="Q3061">
            <v>42071.724231813474</v>
          </cell>
          <cell r="R3061">
            <v>54036.046648253709</v>
          </cell>
          <cell r="S3061">
            <v>118206.43816412301</v>
          </cell>
          <cell r="T3061">
            <v>1204.2176482061998</v>
          </cell>
          <cell r="U3061">
            <v>1349.3020445513689</v>
          </cell>
          <cell r="V3061">
            <v>1438.9116898217826</v>
          </cell>
          <cell r="W3061">
            <v>1486.0149345353666</v>
          </cell>
          <cell r="X3061">
            <v>1584.9530316364001</v>
          </cell>
          <cell r="Y3061">
            <v>559.29746399897783</v>
          </cell>
          <cell r="Z3061">
            <v>630.98599567773522</v>
          </cell>
          <cell r="AA3061">
            <v>663.17108791990404</v>
          </cell>
          <cell r="AB3061">
            <v>671.72625180826753</v>
          </cell>
          <cell r="AC3061">
            <v>728.89253185948098</v>
          </cell>
          <cell r="AD3061">
            <v>30.725992766408911</v>
          </cell>
          <cell r="AE3061">
            <v>51.773656275249643</v>
          </cell>
          <cell r="AF3061">
            <v>58.388241408498658</v>
          </cell>
          <cell r="AG3061">
            <v>59.382039560015308</v>
          </cell>
          <cell r="AH3061">
            <v>49.683255948522934</v>
          </cell>
        </row>
        <row r="3062">
          <cell r="B3062">
            <v>8034</v>
          </cell>
          <cell r="C3062" t="str">
            <v>OH</v>
          </cell>
          <cell r="D3062" t="str">
            <v>Cooperative</v>
          </cell>
          <cell r="E3062">
            <v>2.7290030018241413E-3</v>
          </cell>
          <cell r="F3062">
            <v>1</v>
          </cell>
          <cell r="G3062">
            <v>13462.48669741043</v>
          </cell>
          <cell r="H3062">
            <v>13462.48669741043</v>
          </cell>
          <cell r="I3062">
            <v>11.608880937499999</v>
          </cell>
          <cell r="J3062">
            <v>21982.799999999999</v>
          </cell>
          <cell r="K3062">
            <v>151803</v>
          </cell>
          <cell r="L3062">
            <v>11276</v>
          </cell>
          <cell r="M3062">
            <v>0.13446360811436534</v>
          </cell>
          <cell r="N3062">
            <v>0.13446360811436534</v>
          </cell>
          <cell r="O3062">
            <v>9524.6316267812235</v>
          </cell>
          <cell r="P3062">
            <v>26287.848617916523</v>
          </cell>
          <cell r="Q3062">
            <v>42071.724231813474</v>
          </cell>
          <cell r="R3062">
            <v>54036.046648253709</v>
          </cell>
          <cell r="S3062">
            <v>118206.43816412301</v>
          </cell>
          <cell r="T3062">
            <v>1204.2176482061998</v>
          </cell>
          <cell r="U3062">
            <v>1349.3020445513689</v>
          </cell>
          <cell r="V3062">
            <v>1438.9116898217826</v>
          </cell>
          <cell r="W3062">
            <v>1486.0149345353666</v>
          </cell>
          <cell r="X3062">
            <v>1584.9530316364001</v>
          </cell>
          <cell r="Y3062">
            <v>559.29746399897783</v>
          </cell>
          <cell r="Z3062">
            <v>630.98599567773522</v>
          </cell>
          <cell r="AA3062">
            <v>663.17108791990404</v>
          </cell>
          <cell r="AB3062">
            <v>671.72625180826753</v>
          </cell>
          <cell r="AC3062">
            <v>728.89253185948098</v>
          </cell>
          <cell r="AD3062">
            <v>30.725992766408911</v>
          </cell>
          <cell r="AE3062">
            <v>51.773656275249643</v>
          </cell>
          <cell r="AF3062">
            <v>58.388241408498658</v>
          </cell>
          <cell r="AG3062">
            <v>59.382039560015308</v>
          </cell>
          <cell r="AH3062">
            <v>49.683255948522934</v>
          </cell>
        </row>
        <row r="3063">
          <cell r="B3063">
            <v>8761</v>
          </cell>
          <cell r="C3063" t="str">
            <v>OH</v>
          </cell>
          <cell r="D3063" t="str">
            <v>Cooperative</v>
          </cell>
          <cell r="E3063">
            <v>2.7290030018241413E-3</v>
          </cell>
          <cell r="F3063">
            <v>1</v>
          </cell>
          <cell r="G3063">
            <v>12666.805845511482</v>
          </cell>
          <cell r="H3063">
            <v>12666.805845511482</v>
          </cell>
          <cell r="I3063">
            <v>11.608880937499999</v>
          </cell>
          <cell r="J3063">
            <v>24825.5</v>
          </cell>
          <cell r="K3063">
            <v>182022</v>
          </cell>
          <cell r="L3063">
            <v>14370</v>
          </cell>
          <cell r="M3063">
            <v>0.12538959340704695</v>
          </cell>
          <cell r="N3063">
            <v>0.12538959340704695</v>
          </cell>
          <cell r="O3063">
            <v>9524.6316267812235</v>
          </cell>
          <cell r="P3063">
            <v>26287.848617916523</v>
          </cell>
          <cell r="Q3063">
            <v>42071.724231813474</v>
          </cell>
          <cell r="R3063">
            <v>54036.046648253709</v>
          </cell>
          <cell r="S3063">
            <v>118206.43816412301</v>
          </cell>
          <cell r="T3063">
            <v>1204.2176482061998</v>
          </cell>
          <cell r="U3063">
            <v>1349.3020445513689</v>
          </cell>
          <cell r="V3063">
            <v>1438.9116898217826</v>
          </cell>
          <cell r="W3063">
            <v>1486.0149345353666</v>
          </cell>
          <cell r="X3063">
            <v>1584.9530316364001</v>
          </cell>
          <cell r="Y3063">
            <v>559.29746399897783</v>
          </cell>
          <cell r="Z3063">
            <v>630.98599567773522</v>
          </cell>
          <cell r="AA3063">
            <v>663.17108791990404</v>
          </cell>
          <cell r="AB3063">
            <v>671.72625180826753</v>
          </cell>
          <cell r="AC3063">
            <v>728.89253185948098</v>
          </cell>
          <cell r="AD3063">
            <v>30.725992766408911</v>
          </cell>
          <cell r="AE3063">
            <v>51.773656275249643</v>
          </cell>
          <cell r="AF3063">
            <v>58.388241408498658</v>
          </cell>
          <cell r="AG3063">
            <v>59.382039560015308</v>
          </cell>
          <cell r="AH3063">
            <v>49.683255948522934</v>
          </cell>
        </row>
        <row r="3064">
          <cell r="B3064">
            <v>10668</v>
          </cell>
          <cell r="C3064" t="str">
            <v>OH</v>
          </cell>
          <cell r="D3064" t="str">
            <v>Cooperative</v>
          </cell>
          <cell r="E3064">
            <v>2.7290030018241413E-3</v>
          </cell>
          <cell r="F3064">
            <v>1</v>
          </cell>
          <cell r="G3064">
            <v>13027.935682962481</v>
          </cell>
          <cell r="H3064">
            <v>13027.935682962481</v>
          </cell>
          <cell r="I3064">
            <v>11.608880937499999</v>
          </cell>
          <cell r="J3064">
            <v>45684</v>
          </cell>
          <cell r="K3064">
            <v>320852</v>
          </cell>
          <cell r="L3064">
            <v>24628</v>
          </cell>
          <cell r="M3064">
            <v>0.13169049207502212</v>
          </cell>
          <cell r="N3064">
            <v>0.13169049207502212</v>
          </cell>
          <cell r="O3064">
            <v>9524.6316267812235</v>
          </cell>
          <cell r="P3064">
            <v>26287.848617916523</v>
          </cell>
          <cell r="Q3064">
            <v>42071.724231813474</v>
          </cell>
          <cell r="R3064">
            <v>54036.046648253709</v>
          </cell>
          <cell r="S3064">
            <v>118206.43816412301</v>
          </cell>
          <cell r="T3064">
            <v>1204.2176482061998</v>
          </cell>
          <cell r="U3064">
            <v>1349.3020445513689</v>
          </cell>
          <cell r="V3064">
            <v>1438.9116898217826</v>
          </cell>
          <cell r="W3064">
            <v>1486.0149345353666</v>
          </cell>
          <cell r="X3064">
            <v>1584.9530316364001</v>
          </cell>
          <cell r="Y3064">
            <v>559.29746399897783</v>
          </cell>
          <cell r="Z3064">
            <v>630.98599567773522</v>
          </cell>
          <cell r="AA3064">
            <v>663.17108791990404</v>
          </cell>
          <cell r="AB3064">
            <v>671.72625180826753</v>
          </cell>
          <cell r="AC3064">
            <v>728.89253185948098</v>
          </cell>
          <cell r="AD3064">
            <v>30.725992766408911</v>
          </cell>
          <cell r="AE3064">
            <v>51.773656275249643</v>
          </cell>
          <cell r="AF3064">
            <v>58.388241408498658</v>
          </cell>
          <cell r="AG3064">
            <v>59.382039560015308</v>
          </cell>
          <cell r="AH3064">
            <v>49.683255948522934</v>
          </cell>
        </row>
        <row r="3065">
          <cell r="B3065">
            <v>11203</v>
          </cell>
          <cell r="C3065" t="str">
            <v>OH</v>
          </cell>
          <cell r="D3065" t="str">
            <v>Cooperative</v>
          </cell>
          <cell r="E3065">
            <v>2.7290030018241413E-3</v>
          </cell>
          <cell r="F3065">
            <v>0</v>
          </cell>
          <cell r="G3065">
            <v>0</v>
          </cell>
          <cell r="H3065">
            <v>8144.3194863089357</v>
          </cell>
          <cell r="I3065">
            <v>11.608880937499999</v>
          </cell>
          <cell r="J3065">
            <v>0</v>
          </cell>
          <cell r="K3065">
            <v>0</v>
          </cell>
          <cell r="L3065">
            <v>0</v>
          </cell>
          <cell r="M3065">
            <v>0</v>
          </cell>
          <cell r="N3065">
            <v>7.5651800681761014E-2</v>
          </cell>
          <cell r="O3065">
            <v>9524.6316267812235</v>
          </cell>
          <cell r="P3065">
            <v>26287.848617916523</v>
          </cell>
          <cell r="Q3065">
            <v>42071.724231813474</v>
          </cell>
          <cell r="R3065">
            <v>54036.046648253709</v>
          </cell>
          <cell r="S3065">
            <v>118206.43816412301</v>
          </cell>
          <cell r="T3065">
            <v>1204.2176482061998</v>
          </cell>
          <cell r="U3065">
            <v>1349.3020445513689</v>
          </cell>
          <cell r="V3065">
            <v>1438.9116898217826</v>
          </cell>
          <cell r="W3065">
            <v>1486.0149345353666</v>
          </cell>
          <cell r="X3065">
            <v>1584.9530316364001</v>
          </cell>
          <cell r="Y3065">
            <v>559.29746399897783</v>
          </cell>
          <cell r="Z3065">
            <v>630.98599567773522</v>
          </cell>
          <cell r="AA3065">
            <v>663.17108791990404</v>
          </cell>
          <cell r="AB3065">
            <v>671.72625180826753</v>
          </cell>
          <cell r="AC3065">
            <v>728.89253185948098</v>
          </cell>
          <cell r="AD3065">
            <v>30.725992766408911</v>
          </cell>
          <cell r="AE3065">
            <v>51.773656275249643</v>
          </cell>
          <cell r="AF3065">
            <v>58.388241408498658</v>
          </cell>
          <cell r="AG3065">
            <v>59.382039560015308</v>
          </cell>
          <cell r="AH3065">
            <v>49.683255948522934</v>
          </cell>
        </row>
        <row r="3066">
          <cell r="B3066">
            <v>11200</v>
          </cell>
          <cell r="C3066" t="str">
            <v>OH</v>
          </cell>
          <cell r="D3066" t="str">
            <v>Cooperative</v>
          </cell>
          <cell r="E3066">
            <v>2.7290030018241413E-3</v>
          </cell>
          <cell r="F3066">
            <v>1</v>
          </cell>
          <cell r="G3066">
            <v>14400.482024502911</v>
          </cell>
          <cell r="H3066">
            <v>14400.482024502911</v>
          </cell>
          <cell r="I3066">
            <v>11.608880937499999</v>
          </cell>
          <cell r="J3066">
            <v>29431.200000000001</v>
          </cell>
          <cell r="K3066">
            <v>215100</v>
          </cell>
          <cell r="L3066">
            <v>14937</v>
          </cell>
          <cell r="M3066">
            <v>0.12715191885280683</v>
          </cell>
          <cell r="N3066">
            <v>0.12715191885280683</v>
          </cell>
          <cell r="O3066">
            <v>9524.6316267812235</v>
          </cell>
          <cell r="P3066">
            <v>26287.848617916523</v>
          </cell>
          <cell r="Q3066">
            <v>42071.724231813474</v>
          </cell>
          <cell r="R3066">
            <v>54036.046648253709</v>
          </cell>
          <cell r="S3066">
            <v>118206.43816412301</v>
          </cell>
          <cell r="T3066">
            <v>1204.2176482061998</v>
          </cell>
          <cell r="U3066">
            <v>1349.3020445513689</v>
          </cell>
          <cell r="V3066">
            <v>1438.9116898217826</v>
          </cell>
          <cell r="W3066">
            <v>1486.0149345353666</v>
          </cell>
          <cell r="X3066">
            <v>1584.9530316364001</v>
          </cell>
          <cell r="Y3066">
            <v>559.29746399897783</v>
          </cell>
          <cell r="Z3066">
            <v>630.98599567773522</v>
          </cell>
          <cell r="AA3066">
            <v>663.17108791990404</v>
          </cell>
          <cell r="AB3066">
            <v>671.72625180826753</v>
          </cell>
          <cell r="AC3066">
            <v>728.89253185948098</v>
          </cell>
          <cell r="AD3066">
            <v>30.725992766408911</v>
          </cell>
          <cell r="AE3066">
            <v>51.773656275249643</v>
          </cell>
          <cell r="AF3066">
            <v>58.388241408498658</v>
          </cell>
          <cell r="AG3066">
            <v>59.382039560015308</v>
          </cell>
          <cell r="AH3066">
            <v>49.683255948522934</v>
          </cell>
        </row>
        <row r="3067">
          <cell r="B3067">
            <v>36189</v>
          </cell>
          <cell r="C3067" t="str">
            <v>OH</v>
          </cell>
          <cell r="D3067" t="str">
            <v>Cooperative</v>
          </cell>
          <cell r="E3067">
            <v>2.7290030018241413E-3</v>
          </cell>
          <cell r="F3067">
            <v>0</v>
          </cell>
          <cell r="G3067">
            <v>0</v>
          </cell>
          <cell r="H3067">
            <v>8144.3194863089357</v>
          </cell>
          <cell r="I3067">
            <v>11.608880937499999</v>
          </cell>
          <cell r="J3067">
            <v>0</v>
          </cell>
          <cell r="K3067">
            <v>0</v>
          </cell>
          <cell r="L3067">
            <v>0</v>
          </cell>
          <cell r="M3067">
            <v>0</v>
          </cell>
          <cell r="N3067">
            <v>7.5651800681761014E-2</v>
          </cell>
          <cell r="O3067">
            <v>9524.6316267812235</v>
          </cell>
          <cell r="P3067">
            <v>26287.848617916523</v>
          </cell>
          <cell r="Q3067">
            <v>42071.724231813474</v>
          </cell>
          <cell r="R3067">
            <v>54036.046648253709</v>
          </cell>
          <cell r="S3067">
            <v>118206.43816412301</v>
          </cell>
          <cell r="T3067">
            <v>1204.2176482061998</v>
          </cell>
          <cell r="U3067">
            <v>1349.3020445513689</v>
          </cell>
          <cell r="V3067">
            <v>1438.9116898217826</v>
          </cell>
          <cell r="W3067">
            <v>1486.0149345353666</v>
          </cell>
          <cell r="X3067">
            <v>1584.9530316364001</v>
          </cell>
          <cell r="Y3067">
            <v>559.29746399897783</v>
          </cell>
          <cell r="Z3067">
            <v>630.98599567773522</v>
          </cell>
          <cell r="AA3067">
            <v>663.17108791990404</v>
          </cell>
          <cell r="AB3067">
            <v>671.72625180826753</v>
          </cell>
          <cell r="AC3067">
            <v>728.89253185948098</v>
          </cell>
          <cell r="AD3067">
            <v>30.725992766408911</v>
          </cell>
          <cell r="AE3067">
            <v>51.773656275249643</v>
          </cell>
          <cell r="AF3067">
            <v>58.388241408498658</v>
          </cell>
          <cell r="AG3067">
            <v>59.382039560015308</v>
          </cell>
          <cell r="AH3067">
            <v>49.683255948522934</v>
          </cell>
        </row>
        <row r="3068">
          <cell r="B3068">
            <v>12515</v>
          </cell>
          <cell r="C3068" t="str">
            <v>OH</v>
          </cell>
          <cell r="D3068" t="str">
            <v>Cooperative</v>
          </cell>
          <cell r="E3068">
            <v>2.7290030018241413E-3</v>
          </cell>
          <cell r="F3068">
            <v>1</v>
          </cell>
          <cell r="G3068">
            <v>16546.939931998488</v>
          </cell>
          <cell r="H3068">
            <v>16546.939931998488</v>
          </cell>
          <cell r="I3068">
            <v>11.608880937499999</v>
          </cell>
          <cell r="J3068">
            <v>21754.2</v>
          </cell>
          <cell r="K3068">
            <v>175199</v>
          </cell>
          <cell r="L3068">
            <v>10588</v>
          </cell>
          <cell r="M3068">
            <v>0.1157496448244853</v>
          </cell>
          <cell r="N3068">
            <v>0.1157496448244853</v>
          </cell>
          <cell r="O3068">
            <v>9524.6316267812235</v>
          </cell>
          <cell r="P3068">
            <v>26287.848617916523</v>
          </cell>
          <cell r="Q3068">
            <v>42071.724231813474</v>
          </cell>
          <cell r="R3068">
            <v>54036.046648253709</v>
          </cell>
          <cell r="S3068">
            <v>118206.43816412301</v>
          </cell>
          <cell r="T3068">
            <v>1204.2176482061998</v>
          </cell>
          <cell r="U3068">
            <v>1349.3020445513689</v>
          </cell>
          <cell r="V3068">
            <v>1438.9116898217826</v>
          </cell>
          <cell r="W3068">
            <v>1486.0149345353666</v>
          </cell>
          <cell r="X3068">
            <v>1584.9530316364001</v>
          </cell>
          <cell r="Y3068">
            <v>559.29746399897783</v>
          </cell>
          <cell r="Z3068">
            <v>630.98599567773522</v>
          </cell>
          <cell r="AA3068">
            <v>663.17108791990404</v>
          </cell>
          <cell r="AB3068">
            <v>671.72625180826753</v>
          </cell>
          <cell r="AC3068">
            <v>728.89253185948098</v>
          </cell>
          <cell r="AD3068">
            <v>30.725992766408911</v>
          </cell>
          <cell r="AE3068">
            <v>51.773656275249643</v>
          </cell>
          <cell r="AF3068">
            <v>58.388241408498658</v>
          </cell>
          <cell r="AG3068">
            <v>59.382039560015308</v>
          </cell>
          <cell r="AH3068">
            <v>49.683255948522934</v>
          </cell>
        </row>
        <row r="3069">
          <cell r="B3069">
            <v>13693</v>
          </cell>
          <cell r="C3069" t="str">
            <v>OH</v>
          </cell>
          <cell r="D3069" t="str">
            <v>Cooperative</v>
          </cell>
          <cell r="E3069">
            <v>2.7290030018241413E-3</v>
          </cell>
          <cell r="F3069">
            <v>1</v>
          </cell>
          <cell r="G3069">
            <v>14775.410616519875</v>
          </cell>
          <cell r="H3069">
            <v>14775.410616519875</v>
          </cell>
          <cell r="I3069">
            <v>11.608880937499999</v>
          </cell>
          <cell r="J3069">
            <v>16735.900000000001</v>
          </cell>
          <cell r="K3069">
            <v>124143</v>
          </cell>
          <cell r="L3069">
            <v>8402</v>
          </cell>
          <cell r="M3069">
            <v>0.12538319670345893</v>
          </cell>
          <cell r="N3069">
            <v>0.12538319670345893</v>
          </cell>
          <cell r="O3069">
            <v>9524.6316267812235</v>
          </cell>
          <cell r="P3069">
            <v>26287.848617916523</v>
          </cell>
          <cell r="Q3069">
            <v>42071.724231813474</v>
          </cell>
          <cell r="R3069">
            <v>54036.046648253709</v>
          </cell>
          <cell r="S3069">
            <v>118206.43816412301</v>
          </cell>
          <cell r="T3069">
            <v>1204.2176482061998</v>
          </cell>
          <cell r="U3069">
            <v>1349.3020445513689</v>
          </cell>
          <cell r="V3069">
            <v>1438.9116898217826</v>
          </cell>
          <cell r="W3069">
            <v>1486.0149345353666</v>
          </cell>
          <cell r="X3069">
            <v>1584.9530316364001</v>
          </cell>
          <cell r="Y3069">
            <v>559.29746399897783</v>
          </cell>
          <cell r="Z3069">
            <v>630.98599567773522</v>
          </cell>
          <cell r="AA3069">
            <v>663.17108791990404</v>
          </cell>
          <cell r="AB3069">
            <v>671.72625180826753</v>
          </cell>
          <cell r="AC3069">
            <v>728.89253185948098</v>
          </cell>
          <cell r="AD3069">
            <v>30.725992766408911</v>
          </cell>
          <cell r="AE3069">
            <v>51.773656275249643</v>
          </cell>
          <cell r="AF3069">
            <v>58.388241408498658</v>
          </cell>
          <cell r="AG3069">
            <v>59.382039560015308</v>
          </cell>
          <cell r="AH3069">
            <v>49.683255948522934</v>
          </cell>
        </row>
        <row r="3070">
          <cell r="B3070">
            <v>13704</v>
          </cell>
          <cell r="C3070" t="str">
            <v>OH</v>
          </cell>
          <cell r="D3070" t="str">
            <v>Cooperative</v>
          </cell>
          <cell r="E3070">
            <v>2.7290030018241413E-3</v>
          </cell>
          <cell r="F3070">
            <v>0</v>
          </cell>
          <cell r="G3070">
            <v>0</v>
          </cell>
          <cell r="H3070">
            <v>8144.3194863089357</v>
          </cell>
          <cell r="I3070">
            <v>11.608880937499999</v>
          </cell>
          <cell r="J3070">
            <v>0</v>
          </cell>
          <cell r="K3070">
            <v>0</v>
          </cell>
          <cell r="L3070">
            <v>0</v>
          </cell>
          <cell r="M3070">
            <v>0</v>
          </cell>
          <cell r="N3070">
            <v>7.5651800681761014E-2</v>
          </cell>
          <cell r="O3070">
            <v>9524.6316267812235</v>
          </cell>
          <cell r="P3070">
            <v>26287.848617916523</v>
          </cell>
          <cell r="Q3070">
            <v>42071.724231813474</v>
          </cell>
          <cell r="R3070">
            <v>54036.046648253709</v>
          </cell>
          <cell r="S3070">
            <v>118206.43816412301</v>
          </cell>
          <cell r="T3070">
            <v>1204.2176482061998</v>
          </cell>
          <cell r="U3070">
            <v>1349.3020445513689</v>
          </cell>
          <cell r="V3070">
            <v>1438.9116898217826</v>
          </cell>
          <cell r="W3070">
            <v>1486.0149345353666</v>
          </cell>
          <cell r="X3070">
            <v>1584.9530316364001</v>
          </cell>
          <cell r="Y3070">
            <v>559.29746399897783</v>
          </cell>
          <cell r="Z3070">
            <v>630.98599567773522</v>
          </cell>
          <cell r="AA3070">
            <v>663.17108791990404</v>
          </cell>
          <cell r="AB3070">
            <v>671.72625180826753</v>
          </cell>
          <cell r="AC3070">
            <v>728.89253185948098</v>
          </cell>
          <cell r="AD3070">
            <v>30.725992766408911</v>
          </cell>
          <cell r="AE3070">
            <v>51.773656275249643</v>
          </cell>
          <cell r="AF3070">
            <v>58.388241408498658</v>
          </cell>
          <cell r="AG3070">
            <v>59.382039560015308</v>
          </cell>
          <cell r="AH3070">
            <v>49.683255948522934</v>
          </cell>
        </row>
        <row r="3071">
          <cell r="B3071">
            <v>14599</v>
          </cell>
          <cell r="C3071" t="str">
            <v>OH</v>
          </cell>
          <cell r="D3071" t="str">
            <v>Cooperative</v>
          </cell>
          <cell r="E3071">
            <v>2.7290030018241413E-3</v>
          </cell>
          <cell r="F3071">
            <v>1</v>
          </cell>
          <cell r="G3071">
            <v>14491.107743839222</v>
          </cell>
          <cell r="H3071">
            <v>14491.107743839222</v>
          </cell>
          <cell r="I3071">
            <v>11.608880937499999</v>
          </cell>
          <cell r="J3071">
            <v>23838.400000000001</v>
          </cell>
          <cell r="K3071">
            <v>181704</v>
          </cell>
          <cell r="L3071">
            <v>12539</v>
          </cell>
          <cell r="M3071">
            <v>0.12158034442332723</v>
          </cell>
          <cell r="N3071">
            <v>0.12158034442332723</v>
          </cell>
          <cell r="O3071">
            <v>9524.6316267812235</v>
          </cell>
          <cell r="P3071">
            <v>26287.848617916523</v>
          </cell>
          <cell r="Q3071">
            <v>42071.724231813474</v>
          </cell>
          <cell r="R3071">
            <v>54036.046648253709</v>
          </cell>
          <cell r="S3071">
            <v>118206.43816412301</v>
          </cell>
          <cell r="T3071">
            <v>1204.2176482061998</v>
          </cell>
          <cell r="U3071">
            <v>1349.3020445513689</v>
          </cell>
          <cell r="V3071">
            <v>1438.9116898217826</v>
          </cell>
          <cell r="W3071">
            <v>1486.0149345353666</v>
          </cell>
          <cell r="X3071">
            <v>1584.9530316364001</v>
          </cell>
          <cell r="Y3071">
            <v>559.29746399897783</v>
          </cell>
          <cell r="Z3071">
            <v>630.98599567773522</v>
          </cell>
          <cell r="AA3071">
            <v>663.17108791990404</v>
          </cell>
          <cell r="AB3071">
            <v>671.72625180826753</v>
          </cell>
          <cell r="AC3071">
            <v>728.89253185948098</v>
          </cell>
          <cell r="AD3071">
            <v>30.725992766408911</v>
          </cell>
          <cell r="AE3071">
            <v>51.773656275249643</v>
          </cell>
          <cell r="AF3071">
            <v>58.388241408498658</v>
          </cell>
          <cell r="AG3071">
            <v>59.382039560015308</v>
          </cell>
          <cell r="AH3071">
            <v>49.683255948522934</v>
          </cell>
        </row>
        <row r="3072">
          <cell r="B3072">
            <v>15054</v>
          </cell>
          <cell r="C3072" t="str">
            <v>OH</v>
          </cell>
          <cell r="D3072" t="str">
            <v>Cooperative</v>
          </cell>
          <cell r="E3072">
            <v>2.7290030018241413E-3</v>
          </cell>
          <cell r="F3072">
            <v>1</v>
          </cell>
          <cell r="G3072">
            <v>15945.09308930262</v>
          </cell>
          <cell r="H3072">
            <v>15945.09308930262</v>
          </cell>
          <cell r="I3072">
            <v>11.608880937499999</v>
          </cell>
          <cell r="J3072">
            <v>36635.599999999999</v>
          </cell>
          <cell r="K3072">
            <v>252650</v>
          </cell>
          <cell r="L3072">
            <v>15845</v>
          </cell>
          <cell r="M3072">
            <v>0.13626870128060062</v>
          </cell>
          <cell r="N3072">
            <v>0.13626870128060062</v>
          </cell>
          <cell r="O3072">
            <v>9524.6316267812235</v>
          </cell>
          <cell r="P3072">
            <v>26287.848617916523</v>
          </cell>
          <cell r="Q3072">
            <v>42071.724231813474</v>
          </cell>
          <cell r="R3072">
            <v>54036.046648253709</v>
          </cell>
          <cell r="S3072">
            <v>118206.43816412301</v>
          </cell>
          <cell r="T3072">
            <v>1204.2176482061998</v>
          </cell>
          <cell r="U3072">
            <v>1349.3020445513689</v>
          </cell>
          <cell r="V3072">
            <v>1438.9116898217826</v>
          </cell>
          <cell r="W3072">
            <v>1486.0149345353666</v>
          </cell>
          <cell r="X3072">
            <v>1584.9530316364001</v>
          </cell>
          <cell r="Y3072">
            <v>559.29746399897783</v>
          </cell>
          <cell r="Z3072">
            <v>630.98599567773522</v>
          </cell>
          <cell r="AA3072">
            <v>663.17108791990404</v>
          </cell>
          <cell r="AB3072">
            <v>671.72625180826753</v>
          </cell>
          <cell r="AC3072">
            <v>728.89253185948098</v>
          </cell>
          <cell r="AD3072">
            <v>30.725992766408911</v>
          </cell>
          <cell r="AE3072">
            <v>51.773656275249643</v>
          </cell>
          <cell r="AF3072">
            <v>58.388241408498658</v>
          </cell>
          <cell r="AG3072">
            <v>59.382039560015308</v>
          </cell>
          <cell r="AH3072">
            <v>49.683255948522934</v>
          </cell>
        </row>
        <row r="3073">
          <cell r="B3073">
            <v>18085</v>
          </cell>
          <cell r="C3073" t="str">
            <v>OH</v>
          </cell>
          <cell r="D3073" t="str">
            <v>Cooperative</v>
          </cell>
          <cell r="E3073">
            <v>2.7290030018241413E-3</v>
          </cell>
          <cell r="F3073">
            <v>1</v>
          </cell>
          <cell r="G3073">
            <v>13285.187736515803</v>
          </cell>
          <cell r="H3073">
            <v>13285.187736515803</v>
          </cell>
          <cell r="I3073">
            <v>11.608880937499999</v>
          </cell>
          <cell r="J3073">
            <v>187544.5</v>
          </cell>
          <cell r="K3073">
            <v>1485005</v>
          </cell>
          <cell r="L3073">
            <v>111779</v>
          </cell>
          <cell r="M3073">
            <v>0.11580631093649263</v>
          </cell>
          <cell r="N3073">
            <v>0.11580631093649263</v>
          </cell>
          <cell r="O3073">
            <v>9524.6316267812235</v>
          </cell>
          <cell r="P3073">
            <v>26287.848617916523</v>
          </cell>
          <cell r="Q3073">
            <v>42071.724231813474</v>
          </cell>
          <cell r="R3073">
            <v>54036.046648253709</v>
          </cell>
          <cell r="S3073">
            <v>118206.43816412301</v>
          </cell>
          <cell r="T3073">
            <v>1204.2176482061998</v>
          </cell>
          <cell r="U3073">
            <v>1349.3020445513689</v>
          </cell>
          <cell r="V3073">
            <v>1438.9116898217826</v>
          </cell>
          <cell r="W3073">
            <v>1486.0149345353666</v>
          </cell>
          <cell r="X3073">
            <v>1584.9530316364001</v>
          </cell>
          <cell r="Y3073">
            <v>559.29746399897783</v>
          </cell>
          <cell r="Z3073">
            <v>630.98599567773522</v>
          </cell>
          <cell r="AA3073">
            <v>663.17108791990404</v>
          </cell>
          <cell r="AB3073">
            <v>671.72625180826753</v>
          </cell>
          <cell r="AC3073">
            <v>728.89253185948098</v>
          </cell>
          <cell r="AD3073">
            <v>30.725992766408911</v>
          </cell>
          <cell r="AE3073">
            <v>51.773656275249643</v>
          </cell>
          <cell r="AF3073">
            <v>58.388241408498658</v>
          </cell>
          <cell r="AG3073">
            <v>59.382039560015308</v>
          </cell>
          <cell r="AH3073">
            <v>49.683255948522934</v>
          </cell>
        </row>
        <row r="3074">
          <cell r="B3074">
            <v>19176</v>
          </cell>
          <cell r="C3074" t="str">
            <v>OH</v>
          </cell>
          <cell r="D3074" t="str">
            <v>Cooperative</v>
          </cell>
          <cell r="E3074">
            <v>2.7290030018241413E-3</v>
          </cell>
          <cell r="F3074">
            <v>0</v>
          </cell>
          <cell r="G3074">
            <v>0</v>
          </cell>
          <cell r="H3074">
            <v>8144.3194863089357</v>
          </cell>
          <cell r="I3074">
            <v>11.608880937499999</v>
          </cell>
          <cell r="J3074">
            <v>0</v>
          </cell>
          <cell r="K3074">
            <v>0</v>
          </cell>
          <cell r="L3074">
            <v>0</v>
          </cell>
          <cell r="M3074">
            <v>0</v>
          </cell>
          <cell r="N3074">
            <v>7.5651800681761014E-2</v>
          </cell>
          <cell r="O3074">
            <v>9524.6316267812235</v>
          </cell>
          <cell r="P3074">
            <v>26287.848617916523</v>
          </cell>
          <cell r="Q3074">
            <v>42071.724231813474</v>
          </cell>
          <cell r="R3074">
            <v>54036.046648253709</v>
          </cell>
          <cell r="S3074">
            <v>118206.43816412301</v>
          </cell>
          <cell r="T3074">
            <v>1204.2176482061998</v>
          </cell>
          <cell r="U3074">
            <v>1349.3020445513689</v>
          </cell>
          <cell r="V3074">
            <v>1438.9116898217826</v>
          </cell>
          <cell r="W3074">
            <v>1486.0149345353666</v>
          </cell>
          <cell r="X3074">
            <v>1584.9530316364001</v>
          </cell>
          <cell r="Y3074">
            <v>559.29746399897783</v>
          </cell>
          <cell r="Z3074">
            <v>630.98599567773522</v>
          </cell>
          <cell r="AA3074">
            <v>663.17108791990404</v>
          </cell>
          <cell r="AB3074">
            <v>671.72625180826753</v>
          </cell>
          <cell r="AC3074">
            <v>728.89253185948098</v>
          </cell>
          <cell r="AD3074">
            <v>30.725992766408911</v>
          </cell>
          <cell r="AE3074">
            <v>51.773656275249643</v>
          </cell>
          <cell r="AF3074">
            <v>58.388241408498658</v>
          </cell>
          <cell r="AG3074">
            <v>59.382039560015308</v>
          </cell>
          <cell r="AH3074">
            <v>49.683255948522934</v>
          </cell>
        </row>
        <row r="3075">
          <cell r="B3075">
            <v>19501</v>
          </cell>
          <cell r="C3075" t="str">
            <v>OH</v>
          </cell>
          <cell r="D3075" t="str">
            <v>Cooperative</v>
          </cell>
          <cell r="E3075">
            <v>2.7290030018241413E-3</v>
          </cell>
          <cell r="F3075">
            <v>1</v>
          </cell>
          <cell r="G3075">
            <v>14442.547033285095</v>
          </cell>
          <cell r="H3075">
            <v>14442.547033285095</v>
          </cell>
          <cell r="I3075">
            <v>11.608880937499999</v>
          </cell>
          <cell r="J3075">
            <v>20410.900000000001</v>
          </cell>
          <cell r="K3075">
            <v>149697</v>
          </cell>
          <cell r="L3075">
            <v>10365</v>
          </cell>
          <cell r="M3075">
            <v>0.12670252168709961</v>
          </cell>
          <cell r="N3075">
            <v>0.12670252168709961</v>
          </cell>
          <cell r="O3075">
            <v>9524.6316267812235</v>
          </cell>
          <cell r="P3075">
            <v>26287.848617916523</v>
          </cell>
          <cell r="Q3075">
            <v>42071.724231813474</v>
          </cell>
          <cell r="R3075">
            <v>54036.046648253709</v>
          </cell>
          <cell r="S3075">
            <v>118206.43816412301</v>
          </cell>
          <cell r="T3075">
            <v>1204.2176482061998</v>
          </cell>
          <cell r="U3075">
            <v>1349.3020445513689</v>
          </cell>
          <cell r="V3075">
            <v>1438.9116898217826</v>
          </cell>
          <cell r="W3075">
            <v>1486.0149345353666</v>
          </cell>
          <cell r="X3075">
            <v>1584.9530316364001</v>
          </cell>
          <cell r="Y3075">
            <v>559.29746399897783</v>
          </cell>
          <cell r="Z3075">
            <v>630.98599567773522</v>
          </cell>
          <cell r="AA3075">
            <v>663.17108791990404</v>
          </cell>
          <cell r="AB3075">
            <v>671.72625180826753</v>
          </cell>
          <cell r="AC3075">
            <v>728.89253185948098</v>
          </cell>
          <cell r="AD3075">
            <v>30.725992766408911</v>
          </cell>
          <cell r="AE3075">
            <v>51.773656275249643</v>
          </cell>
          <cell r="AF3075">
            <v>58.388241408498658</v>
          </cell>
          <cell r="AG3075">
            <v>59.382039560015308</v>
          </cell>
          <cell r="AH3075">
            <v>49.683255948522934</v>
          </cell>
        </row>
        <row r="3076">
          <cell r="B3076">
            <v>20150</v>
          </cell>
          <cell r="C3076" t="str">
            <v>OH</v>
          </cell>
          <cell r="D3076" t="str">
            <v>Cooperative</v>
          </cell>
          <cell r="E3076">
            <v>2.7290030018241413E-3</v>
          </cell>
          <cell r="F3076">
            <v>0</v>
          </cell>
          <cell r="G3076">
            <v>0</v>
          </cell>
          <cell r="H3076">
            <v>8144.3194863089357</v>
          </cell>
          <cell r="I3076">
            <v>11.608880937499999</v>
          </cell>
          <cell r="J3076">
            <v>0</v>
          </cell>
          <cell r="K3076">
            <v>0</v>
          </cell>
          <cell r="L3076">
            <v>0</v>
          </cell>
          <cell r="M3076">
            <v>0</v>
          </cell>
          <cell r="N3076">
            <v>7.5651800681761014E-2</v>
          </cell>
          <cell r="O3076">
            <v>9524.6316267812235</v>
          </cell>
          <cell r="P3076">
            <v>26287.848617916523</v>
          </cell>
          <cell r="Q3076">
            <v>42071.724231813474</v>
          </cell>
          <cell r="R3076">
            <v>54036.046648253709</v>
          </cell>
          <cell r="S3076">
            <v>118206.43816412301</v>
          </cell>
          <cell r="T3076">
            <v>1204.2176482061998</v>
          </cell>
          <cell r="U3076">
            <v>1349.3020445513689</v>
          </cell>
          <cell r="V3076">
            <v>1438.9116898217826</v>
          </cell>
          <cell r="W3076">
            <v>1486.0149345353666</v>
          </cell>
          <cell r="X3076">
            <v>1584.9530316364001</v>
          </cell>
          <cell r="Y3076">
            <v>559.29746399897783</v>
          </cell>
          <cell r="Z3076">
            <v>630.98599567773522</v>
          </cell>
          <cell r="AA3076">
            <v>663.17108791990404</v>
          </cell>
          <cell r="AB3076">
            <v>671.72625180826753</v>
          </cell>
          <cell r="AC3076">
            <v>728.89253185948098</v>
          </cell>
          <cell r="AD3076">
            <v>30.725992766408911</v>
          </cell>
          <cell r="AE3076">
            <v>51.773656275249643</v>
          </cell>
          <cell r="AF3076">
            <v>58.388241408498658</v>
          </cell>
          <cell r="AG3076">
            <v>59.382039560015308</v>
          </cell>
          <cell r="AH3076">
            <v>49.683255948522934</v>
          </cell>
        </row>
        <row r="3077">
          <cell r="B3077">
            <v>12377</v>
          </cell>
          <cell r="C3077" t="str">
            <v>OH</v>
          </cell>
          <cell r="D3077" t="str">
            <v>Cooperative</v>
          </cell>
          <cell r="E3077">
            <v>0.20468621941224679</v>
          </cell>
          <cell r="F3077">
            <v>1</v>
          </cell>
          <cell r="G3077">
            <v>12876.159755245919</v>
          </cell>
          <cell r="H3077">
            <v>12876.159755245919</v>
          </cell>
          <cell r="I3077">
            <v>11.608880937499999</v>
          </cell>
          <cell r="J3077">
            <v>56838.1</v>
          </cell>
          <cell r="K3077">
            <v>387199</v>
          </cell>
          <cell r="L3077">
            <v>30071</v>
          </cell>
          <cell r="M3077">
            <v>0.13597403943693359</v>
          </cell>
          <cell r="N3077">
            <v>0.13597403943693359</v>
          </cell>
          <cell r="O3077">
            <v>9524.6316267812235</v>
          </cell>
          <cell r="P3077">
            <v>26287.848617916523</v>
          </cell>
          <cell r="Q3077">
            <v>42071.724231813474</v>
          </cell>
          <cell r="R3077">
            <v>54036.046648253709</v>
          </cell>
          <cell r="S3077">
            <v>118206.43816412301</v>
          </cell>
          <cell r="T3077">
            <v>1204.2176482061998</v>
          </cell>
          <cell r="U3077">
            <v>1349.3020445513689</v>
          </cell>
          <cell r="V3077">
            <v>1438.9116898217826</v>
          </cell>
          <cell r="W3077">
            <v>1486.0149345353666</v>
          </cell>
          <cell r="X3077">
            <v>1584.9530316364001</v>
          </cell>
          <cell r="Y3077">
            <v>559.29746399897783</v>
          </cell>
          <cell r="Z3077">
            <v>630.98599567773522</v>
          </cell>
          <cell r="AA3077">
            <v>663.17108791990404</v>
          </cell>
          <cell r="AB3077">
            <v>671.72625180826753</v>
          </cell>
          <cell r="AC3077">
            <v>728.89253185948098</v>
          </cell>
          <cell r="AD3077">
            <v>30.725992766408911</v>
          </cell>
          <cell r="AE3077">
            <v>51.773656275249643</v>
          </cell>
          <cell r="AF3077">
            <v>58.388241408498658</v>
          </cell>
          <cell r="AG3077">
            <v>59.382039560015308</v>
          </cell>
          <cell r="AH3077">
            <v>49.683255948522934</v>
          </cell>
        </row>
        <row r="3078">
          <cell r="B3078">
            <v>343</v>
          </cell>
          <cell r="C3078" t="str">
            <v>OH</v>
          </cell>
          <cell r="D3078" t="str">
            <v>Investor Owned</v>
          </cell>
          <cell r="E3078">
            <v>2.7290030018241413E-3</v>
          </cell>
          <cell r="F3078">
            <v>0</v>
          </cell>
          <cell r="G3078">
            <v>0</v>
          </cell>
          <cell r="H3078">
            <v>8890.4711273665253</v>
          </cell>
          <cell r="I3078">
            <v>11.608880937499999</v>
          </cell>
          <cell r="J3078">
            <v>0</v>
          </cell>
          <cell r="K3078">
            <v>0</v>
          </cell>
          <cell r="L3078">
            <v>0</v>
          </cell>
          <cell r="M3078">
            <v>0</v>
          </cell>
          <cell r="N3078">
            <v>7.0132531530428158E-2</v>
          </cell>
          <cell r="O3078">
            <v>9524.6316267812235</v>
          </cell>
          <cell r="P3078">
            <v>26287.848617916523</v>
          </cell>
          <cell r="Q3078">
            <v>42071.724231813474</v>
          </cell>
          <cell r="R3078">
            <v>54036.046648253709</v>
          </cell>
          <cell r="S3078">
            <v>118206.43816412301</v>
          </cell>
          <cell r="T3078">
            <v>1204.2176482061998</v>
          </cell>
          <cell r="U3078">
            <v>1349.3020445513689</v>
          </cell>
          <cell r="V3078">
            <v>1438.9116898217826</v>
          </cell>
          <cell r="W3078">
            <v>1486.0149345353666</v>
          </cell>
          <cell r="X3078">
            <v>1584.9530316364001</v>
          </cell>
          <cell r="Y3078">
            <v>559.29746399897783</v>
          </cell>
          <cell r="Z3078">
            <v>630.98599567773522</v>
          </cell>
          <cell r="AA3078">
            <v>663.17108791990404</v>
          </cell>
          <cell r="AB3078">
            <v>671.72625180826753</v>
          </cell>
          <cell r="AC3078">
            <v>728.89253185948098</v>
          </cell>
          <cell r="AD3078">
            <v>30.725992766408911</v>
          </cell>
          <cell r="AE3078">
            <v>51.773656275249643</v>
          </cell>
          <cell r="AF3078">
            <v>58.388241408498658</v>
          </cell>
          <cell r="AG3078">
            <v>59.382039560015308</v>
          </cell>
          <cell r="AH3078">
            <v>49.683255948522934</v>
          </cell>
        </row>
        <row r="3079">
          <cell r="B3079">
            <v>733</v>
          </cell>
          <cell r="C3079" t="str">
            <v>OH</v>
          </cell>
          <cell r="D3079" t="str">
            <v>Investor Owned</v>
          </cell>
          <cell r="E3079">
            <v>2.7290030018241413E-3</v>
          </cell>
          <cell r="F3079">
            <v>1</v>
          </cell>
          <cell r="G3079">
            <v>13461.833407330669</v>
          </cell>
          <cell r="H3079">
            <v>13461.833407330669</v>
          </cell>
          <cell r="I3079">
            <v>11.608880937499999</v>
          </cell>
          <cell r="J3079">
            <v>1273008</v>
          </cell>
          <cell r="K3079">
            <v>10915393</v>
          </cell>
          <cell r="L3079">
            <v>810840</v>
          </cell>
          <cell r="M3079">
            <v>0.10627676527704043</v>
          </cell>
          <cell r="N3079">
            <v>0.10627676527704043</v>
          </cell>
          <cell r="O3079">
            <v>9524.6316267812235</v>
          </cell>
          <cell r="P3079">
            <v>26287.848617916523</v>
          </cell>
          <cell r="Q3079">
            <v>42071.724231813474</v>
          </cell>
          <cell r="R3079">
            <v>54036.046648253709</v>
          </cell>
          <cell r="S3079">
            <v>118206.43816412301</v>
          </cell>
          <cell r="T3079">
            <v>1204.2176482061998</v>
          </cell>
          <cell r="U3079">
            <v>1349.3020445513689</v>
          </cell>
          <cell r="V3079">
            <v>1438.9116898217826</v>
          </cell>
          <cell r="W3079">
            <v>1486.0149345353666</v>
          </cell>
          <cell r="X3079">
            <v>1584.9530316364001</v>
          </cell>
          <cell r="Y3079">
            <v>559.29746399897783</v>
          </cell>
          <cell r="Z3079">
            <v>630.98599567773522</v>
          </cell>
          <cell r="AA3079">
            <v>663.17108791990404</v>
          </cell>
          <cell r="AB3079">
            <v>671.72625180826753</v>
          </cell>
          <cell r="AC3079">
            <v>728.89253185948098</v>
          </cell>
          <cell r="AD3079">
            <v>30.725992766408911</v>
          </cell>
          <cell r="AE3079">
            <v>51.773656275249643</v>
          </cell>
          <cell r="AF3079">
            <v>58.388241408498658</v>
          </cell>
          <cell r="AG3079">
            <v>59.382039560015308</v>
          </cell>
          <cell r="AH3079">
            <v>49.683255948522934</v>
          </cell>
        </row>
        <row r="3080">
          <cell r="B3080">
            <v>3755</v>
          </cell>
          <cell r="C3080" t="str">
            <v>OH</v>
          </cell>
          <cell r="D3080" t="str">
            <v>Investor Owned</v>
          </cell>
          <cell r="E3080">
            <v>2.7290030018241413E-3</v>
          </cell>
          <cell r="F3080">
            <v>1</v>
          </cell>
          <cell r="G3080">
            <v>8314.8765236899108</v>
          </cell>
          <cell r="H3080">
            <v>8314.8765236899108</v>
          </cell>
          <cell r="I3080">
            <v>11.608880937499999</v>
          </cell>
          <cell r="J3080">
            <v>441665.8</v>
          </cell>
          <cell r="K3080">
            <v>5574393</v>
          </cell>
          <cell r="L3080">
            <v>670412</v>
          </cell>
          <cell r="M3080">
            <v>6.247729626439058E-2</v>
          </cell>
          <cell r="N3080">
            <v>6.247729626439058E-2</v>
          </cell>
          <cell r="O3080">
            <v>9524.6316267812235</v>
          </cell>
          <cell r="P3080">
            <v>26287.848617916523</v>
          </cell>
          <cell r="Q3080">
            <v>42071.724231813474</v>
          </cell>
          <cell r="R3080">
            <v>54036.046648253709</v>
          </cell>
          <cell r="S3080">
            <v>118206.43816412301</v>
          </cell>
          <cell r="T3080">
            <v>1204.2176482061998</v>
          </cell>
          <cell r="U3080">
            <v>1349.3020445513689</v>
          </cell>
          <cell r="V3080">
            <v>1438.9116898217826</v>
          </cell>
          <cell r="W3080">
            <v>1486.0149345353666</v>
          </cell>
          <cell r="X3080">
            <v>1584.9530316364001</v>
          </cell>
          <cell r="Y3080">
            <v>559.29746399897783</v>
          </cell>
          <cell r="Z3080">
            <v>630.98599567773522</v>
          </cell>
          <cell r="AA3080">
            <v>663.17108791990404</v>
          </cell>
          <cell r="AB3080">
            <v>671.72625180826753</v>
          </cell>
          <cell r="AC3080">
            <v>728.89253185948098</v>
          </cell>
          <cell r="AD3080">
            <v>30.725992766408911</v>
          </cell>
          <cell r="AE3080">
            <v>51.773656275249643</v>
          </cell>
          <cell r="AF3080">
            <v>58.388241408498658</v>
          </cell>
          <cell r="AG3080">
            <v>59.382039560015308</v>
          </cell>
          <cell r="AH3080">
            <v>49.683255948522934</v>
          </cell>
        </row>
        <row r="3081">
          <cell r="B3081">
            <v>19446</v>
          </cell>
          <cell r="C3081" t="str">
            <v>OH</v>
          </cell>
          <cell r="D3081" t="str">
            <v>Investor Owned</v>
          </cell>
          <cell r="E3081">
            <v>2.7290030018241413E-3</v>
          </cell>
          <cell r="F3081">
            <v>1</v>
          </cell>
          <cell r="G3081">
            <v>11409.62479108208</v>
          </cell>
          <cell r="H3081">
            <v>11409.62479108208</v>
          </cell>
          <cell r="I3081">
            <v>11.608880937499999</v>
          </cell>
          <cell r="J3081">
            <v>136674.6</v>
          </cell>
          <cell r="K3081">
            <v>1488203</v>
          </cell>
          <cell r="L3081">
            <v>130434</v>
          </cell>
          <cell r="M3081">
            <v>7.9629114230771958E-2</v>
          </cell>
          <cell r="N3081">
            <v>7.9629114230771958E-2</v>
          </cell>
          <cell r="O3081">
            <v>9524.6316267812235</v>
          </cell>
          <cell r="P3081">
            <v>26287.848617916523</v>
          </cell>
          <cell r="Q3081">
            <v>42071.724231813474</v>
          </cell>
          <cell r="R3081">
            <v>54036.046648253709</v>
          </cell>
          <cell r="S3081">
            <v>118206.43816412301</v>
          </cell>
          <cell r="T3081">
            <v>1204.2176482061998</v>
          </cell>
          <cell r="U3081">
            <v>1349.3020445513689</v>
          </cell>
          <cell r="V3081">
            <v>1438.9116898217826</v>
          </cell>
          <cell r="W3081">
            <v>1486.0149345353666</v>
          </cell>
          <cell r="X3081">
            <v>1584.9530316364001</v>
          </cell>
          <cell r="Y3081">
            <v>559.29746399897783</v>
          </cell>
          <cell r="Z3081">
            <v>630.98599567773522</v>
          </cell>
          <cell r="AA3081">
            <v>663.17108791990404</v>
          </cell>
          <cell r="AB3081">
            <v>671.72625180826753</v>
          </cell>
          <cell r="AC3081">
            <v>728.89253185948098</v>
          </cell>
          <cell r="AD3081">
            <v>30.725992766408911</v>
          </cell>
          <cell r="AE3081">
            <v>51.773656275249643</v>
          </cell>
          <cell r="AF3081">
            <v>58.388241408498658</v>
          </cell>
          <cell r="AG3081">
            <v>59.382039560015308</v>
          </cell>
          <cell r="AH3081">
            <v>49.683255948522934</v>
          </cell>
        </row>
        <row r="3082">
          <cell r="B3082">
            <v>3542</v>
          </cell>
          <cell r="C3082" t="str">
            <v>OH</v>
          </cell>
          <cell r="D3082" t="str">
            <v>Investor Owned</v>
          </cell>
          <cell r="E3082">
            <v>2.7290030018241413E-3</v>
          </cell>
          <cell r="F3082">
            <v>1</v>
          </cell>
          <cell r="G3082">
            <v>11376.235254414089</v>
          </cell>
          <cell r="H3082">
            <v>11376.235254414089</v>
          </cell>
          <cell r="I3082">
            <v>11.608880937499999</v>
          </cell>
          <cell r="J3082">
            <v>589876.89999999991</v>
          </cell>
          <cell r="K3082">
            <v>7416054</v>
          </cell>
          <cell r="L3082">
            <v>651890</v>
          </cell>
          <cell r="M3082">
            <v>6.7295132865515458E-2</v>
          </cell>
          <cell r="N3082">
            <v>6.7295132865515458E-2</v>
          </cell>
          <cell r="O3082">
            <v>9524.6316267812235</v>
          </cell>
          <cell r="P3082">
            <v>26287.848617916523</v>
          </cell>
          <cell r="Q3082">
            <v>42071.724231813474</v>
          </cell>
          <cell r="R3082">
            <v>54036.046648253709</v>
          </cell>
          <cell r="S3082">
            <v>118206.43816412301</v>
          </cell>
          <cell r="T3082">
            <v>1204.2176482061998</v>
          </cell>
          <cell r="U3082">
            <v>1349.3020445513689</v>
          </cell>
          <cell r="V3082">
            <v>1438.9116898217826</v>
          </cell>
          <cell r="W3082">
            <v>1486.0149345353666</v>
          </cell>
          <cell r="X3082">
            <v>1584.9530316364001</v>
          </cell>
          <cell r="Y3082">
            <v>559.29746399897783</v>
          </cell>
          <cell r="Z3082">
            <v>630.98599567773522</v>
          </cell>
          <cell r="AA3082">
            <v>663.17108791990404</v>
          </cell>
          <cell r="AB3082">
            <v>671.72625180826753</v>
          </cell>
          <cell r="AC3082">
            <v>728.89253185948098</v>
          </cell>
          <cell r="AD3082">
            <v>30.725992766408911</v>
          </cell>
          <cell r="AE3082">
            <v>51.773656275249643</v>
          </cell>
          <cell r="AF3082">
            <v>58.388241408498658</v>
          </cell>
          <cell r="AG3082">
            <v>59.382039560015308</v>
          </cell>
          <cell r="AH3082">
            <v>49.683255948522934</v>
          </cell>
        </row>
        <row r="3083">
          <cell r="B3083">
            <v>9269</v>
          </cell>
          <cell r="C3083" t="str">
            <v>OH</v>
          </cell>
          <cell r="D3083" t="str">
            <v>Investor Owned</v>
          </cell>
          <cell r="E3083">
            <v>2.7290030018241413E-3</v>
          </cell>
          <cell r="F3083">
            <v>0</v>
          </cell>
          <cell r="G3083">
            <v>0</v>
          </cell>
          <cell r="H3083">
            <v>8890.4711273665253</v>
          </cell>
          <cell r="I3083">
            <v>11.608880937499999</v>
          </cell>
          <cell r="J3083">
            <v>0</v>
          </cell>
          <cell r="K3083">
            <v>0</v>
          </cell>
          <cell r="L3083">
            <v>0</v>
          </cell>
          <cell r="M3083">
            <v>0</v>
          </cell>
          <cell r="N3083">
            <v>7.0132531530428158E-2</v>
          </cell>
          <cell r="O3083">
            <v>9524.6316267812235</v>
          </cell>
          <cell r="P3083">
            <v>26287.848617916523</v>
          </cell>
          <cell r="Q3083">
            <v>42071.724231813474</v>
          </cell>
          <cell r="R3083">
            <v>54036.046648253709</v>
          </cell>
          <cell r="S3083">
            <v>118206.43816412301</v>
          </cell>
          <cell r="T3083">
            <v>1204.2176482061998</v>
          </cell>
          <cell r="U3083">
            <v>1349.3020445513689</v>
          </cell>
          <cell r="V3083">
            <v>1438.9116898217826</v>
          </cell>
          <cell r="W3083">
            <v>1486.0149345353666</v>
          </cell>
          <cell r="X3083">
            <v>1584.9530316364001</v>
          </cell>
          <cell r="Y3083">
            <v>559.29746399897783</v>
          </cell>
          <cell r="Z3083">
            <v>630.98599567773522</v>
          </cell>
          <cell r="AA3083">
            <v>663.17108791990404</v>
          </cell>
          <cell r="AB3083">
            <v>671.72625180826753</v>
          </cell>
          <cell r="AC3083">
            <v>728.89253185948098</v>
          </cell>
          <cell r="AD3083">
            <v>30.725992766408911</v>
          </cell>
          <cell r="AE3083">
            <v>51.773656275249643</v>
          </cell>
          <cell r="AF3083">
            <v>58.388241408498658</v>
          </cell>
          <cell r="AG3083">
            <v>59.382039560015308</v>
          </cell>
          <cell r="AH3083">
            <v>49.683255948522934</v>
          </cell>
        </row>
        <row r="3084">
          <cell r="B3084">
            <v>9726</v>
          </cell>
          <cell r="C3084" t="str">
            <v>OH</v>
          </cell>
          <cell r="D3084" t="str">
            <v>Investor Owned</v>
          </cell>
          <cell r="E3084">
            <v>2.7290030018241413E-3</v>
          </cell>
          <cell r="F3084">
            <v>1</v>
          </cell>
          <cell r="G3084">
            <v>9622.2333899729183</v>
          </cell>
          <cell r="H3084">
            <v>9622.2333899729183</v>
          </cell>
          <cell r="I3084">
            <v>11.608880937499999</v>
          </cell>
          <cell r="J3084">
            <v>1095302.8</v>
          </cell>
          <cell r="K3084">
            <v>9745754</v>
          </cell>
          <cell r="L3084">
            <v>1012837</v>
          </cell>
          <cell r="M3084">
            <v>9.7910120683824334E-2</v>
          </cell>
          <cell r="N3084">
            <v>9.7910120683824334E-2</v>
          </cell>
          <cell r="O3084">
            <v>9524.6316267812235</v>
          </cell>
          <cell r="P3084">
            <v>26287.848617916523</v>
          </cell>
          <cell r="Q3084">
            <v>42071.724231813474</v>
          </cell>
          <cell r="R3084">
            <v>54036.046648253709</v>
          </cell>
          <cell r="S3084">
            <v>118206.43816412301</v>
          </cell>
          <cell r="T3084">
            <v>1204.2176482061998</v>
          </cell>
          <cell r="U3084">
            <v>1349.3020445513689</v>
          </cell>
          <cell r="V3084">
            <v>1438.9116898217826</v>
          </cell>
          <cell r="W3084">
            <v>1486.0149345353666</v>
          </cell>
          <cell r="X3084">
            <v>1584.9530316364001</v>
          </cell>
          <cell r="Y3084">
            <v>559.29746399897783</v>
          </cell>
          <cell r="Z3084">
            <v>630.98599567773522</v>
          </cell>
          <cell r="AA3084">
            <v>663.17108791990404</v>
          </cell>
          <cell r="AB3084">
            <v>671.72625180826753</v>
          </cell>
          <cell r="AC3084">
            <v>728.89253185948098</v>
          </cell>
          <cell r="AD3084">
            <v>30.725992766408911</v>
          </cell>
          <cell r="AE3084">
            <v>51.773656275249643</v>
          </cell>
          <cell r="AF3084">
            <v>58.388241408498658</v>
          </cell>
          <cell r="AG3084">
            <v>59.382039560015308</v>
          </cell>
          <cell r="AH3084">
            <v>49.683255948522934</v>
          </cell>
        </row>
        <row r="3085">
          <cell r="B3085">
            <v>22053</v>
          </cell>
          <cell r="C3085" t="str">
            <v>OH</v>
          </cell>
          <cell r="D3085" t="str">
            <v>Investor Owned</v>
          </cell>
          <cell r="E3085">
            <v>2.7290030018241413E-3</v>
          </cell>
          <cell r="F3085">
            <v>1</v>
          </cell>
          <cell r="G3085">
            <v>14821.505168151083</v>
          </cell>
          <cell r="H3085">
            <v>14821.505168151083</v>
          </cell>
          <cell r="I3085">
            <v>11.608880937499999</v>
          </cell>
          <cell r="J3085">
            <v>236963</v>
          </cell>
          <cell r="K3085">
            <v>1990291</v>
          </cell>
          <cell r="L3085">
            <v>134284</v>
          </cell>
          <cell r="M3085">
            <v>0.10966052521277793</v>
          </cell>
          <cell r="N3085">
            <v>0.10966052521277793</v>
          </cell>
          <cell r="O3085">
            <v>9524.6316267812235</v>
          </cell>
          <cell r="P3085">
            <v>26287.848617916523</v>
          </cell>
          <cell r="Q3085">
            <v>42071.724231813474</v>
          </cell>
          <cell r="R3085">
            <v>54036.046648253709</v>
          </cell>
          <cell r="S3085">
            <v>118206.43816412301</v>
          </cell>
          <cell r="T3085">
            <v>1204.2176482061998</v>
          </cell>
          <cell r="U3085">
            <v>1349.3020445513689</v>
          </cell>
          <cell r="V3085">
            <v>1438.9116898217826</v>
          </cell>
          <cell r="W3085">
            <v>1486.0149345353666</v>
          </cell>
          <cell r="X3085">
            <v>1584.9530316364001</v>
          </cell>
          <cell r="Y3085">
            <v>559.29746399897783</v>
          </cell>
          <cell r="Z3085">
            <v>630.98599567773522</v>
          </cell>
          <cell r="AA3085">
            <v>663.17108791990404</v>
          </cell>
          <cell r="AB3085">
            <v>671.72625180826753</v>
          </cell>
          <cell r="AC3085">
            <v>728.89253185948098</v>
          </cell>
          <cell r="AD3085">
            <v>30.725992766408911</v>
          </cell>
          <cell r="AE3085">
            <v>51.773656275249643</v>
          </cell>
          <cell r="AF3085">
            <v>58.388241408498658</v>
          </cell>
          <cell r="AG3085">
            <v>59.382039560015308</v>
          </cell>
          <cell r="AH3085">
            <v>49.683255948522934</v>
          </cell>
        </row>
        <row r="3086">
          <cell r="B3086">
            <v>10331</v>
          </cell>
          <cell r="C3086" t="str">
            <v>OH</v>
          </cell>
          <cell r="D3086" t="str">
            <v>Investor Owned</v>
          </cell>
          <cell r="E3086">
            <v>2.7290030018241413E-3</v>
          </cell>
          <cell r="F3086">
            <v>1</v>
          </cell>
          <cell r="G3086">
            <v>15381.981257099584</v>
          </cell>
          <cell r="H3086">
            <v>15381.981257099584</v>
          </cell>
          <cell r="I3086">
            <v>11.608880937499999</v>
          </cell>
          <cell r="J3086">
            <v>63382</v>
          </cell>
          <cell r="K3086">
            <v>649981</v>
          </cell>
          <cell r="L3086">
            <v>42256</v>
          </cell>
          <cell r="M3086">
            <v>8.8457141863008307E-2</v>
          </cell>
          <cell r="N3086">
            <v>8.8457141863008307E-2</v>
          </cell>
          <cell r="O3086">
            <v>9524.6316267812235</v>
          </cell>
          <cell r="P3086">
            <v>26287.848617916523</v>
          </cell>
          <cell r="Q3086">
            <v>42071.724231813474</v>
          </cell>
          <cell r="R3086">
            <v>54036.046648253709</v>
          </cell>
          <cell r="S3086">
            <v>118206.43816412301</v>
          </cell>
          <cell r="T3086">
            <v>1204.2176482061998</v>
          </cell>
          <cell r="U3086">
            <v>1349.3020445513689</v>
          </cell>
          <cell r="V3086">
            <v>1438.9116898217826</v>
          </cell>
          <cell r="W3086">
            <v>1486.0149345353666</v>
          </cell>
          <cell r="X3086">
            <v>1584.9530316364001</v>
          </cell>
          <cell r="Y3086">
            <v>559.29746399897783</v>
          </cell>
          <cell r="Z3086">
            <v>630.98599567773522</v>
          </cell>
          <cell r="AA3086">
            <v>663.17108791990404</v>
          </cell>
          <cell r="AB3086">
            <v>671.72625180826753</v>
          </cell>
          <cell r="AC3086">
            <v>728.89253185948098</v>
          </cell>
          <cell r="AD3086">
            <v>30.725992766408911</v>
          </cell>
          <cell r="AE3086">
            <v>51.773656275249643</v>
          </cell>
          <cell r="AF3086">
            <v>58.388241408498658</v>
          </cell>
          <cell r="AG3086">
            <v>59.382039560015308</v>
          </cell>
          <cell r="AH3086">
            <v>49.683255948522934</v>
          </cell>
        </row>
        <row r="3087">
          <cell r="B3087">
            <v>12390</v>
          </cell>
          <cell r="C3087" t="str">
            <v>OH</v>
          </cell>
          <cell r="D3087" t="str">
            <v>Investor Owned</v>
          </cell>
          <cell r="E3087">
            <v>2.7290030018241413E-3</v>
          </cell>
          <cell r="F3087">
            <v>1</v>
          </cell>
          <cell r="G3087">
            <v>11301.982883672659</v>
          </cell>
          <cell r="H3087">
            <v>11301.982883672659</v>
          </cell>
          <cell r="I3087">
            <v>11.608880937499999</v>
          </cell>
          <cell r="J3087">
            <v>609120.5</v>
          </cell>
          <cell r="K3087">
            <v>5749929</v>
          </cell>
          <cell r="L3087">
            <v>508754</v>
          </cell>
          <cell r="M3087">
            <v>9.3609455812459164E-2</v>
          </cell>
          <cell r="N3087">
            <v>9.3609455812459164E-2</v>
          </cell>
          <cell r="O3087">
            <v>9524.6316267812235</v>
          </cell>
          <cell r="P3087">
            <v>26287.848617916523</v>
          </cell>
          <cell r="Q3087">
            <v>42071.724231813474</v>
          </cell>
          <cell r="R3087">
            <v>54036.046648253709</v>
          </cell>
          <cell r="S3087">
            <v>118206.43816412301</v>
          </cell>
          <cell r="T3087">
            <v>1204.2176482061998</v>
          </cell>
          <cell r="U3087">
            <v>1349.3020445513689</v>
          </cell>
          <cell r="V3087">
            <v>1438.9116898217826</v>
          </cell>
          <cell r="W3087">
            <v>1486.0149345353666</v>
          </cell>
          <cell r="X3087">
            <v>1584.9530316364001</v>
          </cell>
          <cell r="Y3087">
            <v>559.29746399897783</v>
          </cell>
          <cell r="Z3087">
            <v>630.98599567773522</v>
          </cell>
          <cell r="AA3087">
            <v>663.17108791990404</v>
          </cell>
          <cell r="AB3087">
            <v>671.72625180826753</v>
          </cell>
          <cell r="AC3087">
            <v>728.89253185948098</v>
          </cell>
          <cell r="AD3087">
            <v>30.725992766408911</v>
          </cell>
          <cell r="AE3087">
            <v>51.773656275249643</v>
          </cell>
          <cell r="AF3087">
            <v>58.388241408498658</v>
          </cell>
          <cell r="AG3087">
            <v>59.382039560015308</v>
          </cell>
          <cell r="AH3087">
            <v>49.683255948522934</v>
          </cell>
        </row>
        <row r="3088">
          <cell r="B3088">
            <v>12323</v>
          </cell>
          <cell r="C3088" t="str">
            <v>OH</v>
          </cell>
          <cell r="D3088" t="str">
            <v>Investor Owned</v>
          </cell>
          <cell r="E3088">
            <v>2.7290030018241413E-3</v>
          </cell>
          <cell r="F3088">
            <v>0</v>
          </cell>
          <cell r="G3088">
            <v>0</v>
          </cell>
          <cell r="H3088">
            <v>8890.4711273665253</v>
          </cell>
          <cell r="I3088">
            <v>11.608880937499999</v>
          </cell>
          <cell r="J3088">
            <v>0</v>
          </cell>
          <cell r="K3088">
            <v>0</v>
          </cell>
          <cell r="L3088">
            <v>0</v>
          </cell>
          <cell r="M3088">
            <v>0</v>
          </cell>
          <cell r="N3088">
            <v>7.0132531530428158E-2</v>
          </cell>
          <cell r="O3088">
            <v>9524.6316267812235</v>
          </cell>
          <cell r="P3088">
            <v>26287.848617916523</v>
          </cell>
          <cell r="Q3088">
            <v>42071.724231813474</v>
          </cell>
          <cell r="R3088">
            <v>54036.046648253709</v>
          </cell>
          <cell r="S3088">
            <v>118206.43816412301</v>
          </cell>
          <cell r="T3088">
            <v>1204.2176482061998</v>
          </cell>
          <cell r="U3088">
            <v>1349.3020445513689</v>
          </cell>
          <cell r="V3088">
            <v>1438.9116898217826</v>
          </cell>
          <cell r="W3088">
            <v>1486.0149345353666</v>
          </cell>
          <cell r="X3088">
            <v>1584.9530316364001</v>
          </cell>
          <cell r="Y3088">
            <v>559.29746399897783</v>
          </cell>
          <cell r="Z3088">
            <v>630.98599567773522</v>
          </cell>
          <cell r="AA3088">
            <v>663.17108791990404</v>
          </cell>
          <cell r="AB3088">
            <v>671.72625180826753</v>
          </cell>
          <cell r="AC3088">
            <v>728.89253185948098</v>
          </cell>
          <cell r="AD3088">
            <v>30.725992766408911</v>
          </cell>
          <cell r="AE3088">
            <v>51.773656275249643</v>
          </cell>
          <cell r="AF3088">
            <v>58.388241408498658</v>
          </cell>
          <cell r="AG3088">
            <v>59.382039560015308</v>
          </cell>
          <cell r="AH3088">
            <v>49.683255948522934</v>
          </cell>
        </row>
        <row r="3089">
          <cell r="B3089">
            <v>13998</v>
          </cell>
          <cell r="C3089" t="str">
            <v>OH</v>
          </cell>
          <cell r="D3089" t="str">
            <v>Investor Owned</v>
          </cell>
          <cell r="E3089">
            <v>2.7290030018241413E-3</v>
          </cell>
          <cell r="F3089">
            <v>1</v>
          </cell>
          <cell r="G3089">
            <v>10013.200994346829</v>
          </cell>
          <cell r="H3089">
            <v>10013.200994346829</v>
          </cell>
          <cell r="I3089">
            <v>11.608880937499999</v>
          </cell>
          <cell r="J3089">
            <v>771178</v>
          </cell>
          <cell r="K3089">
            <v>9433697</v>
          </cell>
          <cell r="L3089">
            <v>942126</v>
          </cell>
          <cell r="M3089">
            <v>6.7834875049996052E-2</v>
          </cell>
          <cell r="N3089">
            <v>6.7834875049996052E-2</v>
          </cell>
          <cell r="O3089">
            <v>9524.6316267812235</v>
          </cell>
          <cell r="P3089">
            <v>26287.848617916523</v>
          </cell>
          <cell r="Q3089">
            <v>42071.724231813474</v>
          </cell>
          <cell r="R3089">
            <v>54036.046648253709</v>
          </cell>
          <cell r="S3089">
            <v>118206.43816412301</v>
          </cell>
          <cell r="T3089">
            <v>1204.2176482061998</v>
          </cell>
          <cell r="U3089">
            <v>1349.3020445513689</v>
          </cell>
          <cell r="V3089">
            <v>1438.9116898217826</v>
          </cell>
          <cell r="W3089">
            <v>1486.0149345353666</v>
          </cell>
          <cell r="X3089">
            <v>1584.9530316364001</v>
          </cell>
          <cell r="Y3089">
            <v>559.29746399897783</v>
          </cell>
          <cell r="Z3089">
            <v>630.98599567773522</v>
          </cell>
          <cell r="AA3089">
            <v>663.17108791990404</v>
          </cell>
          <cell r="AB3089">
            <v>671.72625180826753</v>
          </cell>
          <cell r="AC3089">
            <v>728.89253185948098</v>
          </cell>
          <cell r="AD3089">
            <v>30.725992766408911</v>
          </cell>
          <cell r="AE3089">
            <v>51.773656275249643</v>
          </cell>
          <cell r="AF3089">
            <v>58.388241408498658</v>
          </cell>
          <cell r="AG3089">
            <v>59.382039560015308</v>
          </cell>
          <cell r="AH3089">
            <v>49.683255948522934</v>
          </cell>
        </row>
        <row r="3090">
          <cell r="B3090">
            <v>14006</v>
          </cell>
          <cell r="C3090" t="str">
            <v>OH</v>
          </cell>
          <cell r="D3090" t="str">
            <v>Investor Owned</v>
          </cell>
          <cell r="E3090">
            <v>2.7290030018241413E-3</v>
          </cell>
          <cell r="F3090">
            <v>1</v>
          </cell>
          <cell r="G3090">
            <v>10986.685566284388</v>
          </cell>
          <cell r="H3090">
            <v>10986.685566284388</v>
          </cell>
          <cell r="I3090">
            <v>11.608880937499999</v>
          </cell>
          <cell r="J3090">
            <v>1552633</v>
          </cell>
          <cell r="K3090">
            <v>14354676</v>
          </cell>
          <cell r="L3090">
            <v>1306552</v>
          </cell>
          <cell r="M3090">
            <v>9.5482595407947207E-2</v>
          </cell>
          <cell r="N3090">
            <v>9.5482595407947207E-2</v>
          </cell>
          <cell r="O3090">
            <v>9524.6316267812235</v>
          </cell>
          <cell r="P3090">
            <v>26287.848617916523</v>
          </cell>
          <cell r="Q3090">
            <v>42071.724231813474</v>
          </cell>
          <cell r="R3090">
            <v>54036.046648253709</v>
          </cell>
          <cell r="S3090">
            <v>118206.43816412301</v>
          </cell>
          <cell r="T3090">
            <v>1204.2176482061998</v>
          </cell>
          <cell r="U3090">
            <v>1349.3020445513689</v>
          </cell>
          <cell r="V3090">
            <v>1438.9116898217826</v>
          </cell>
          <cell r="W3090">
            <v>1486.0149345353666</v>
          </cell>
          <cell r="X3090">
            <v>1584.9530316364001</v>
          </cell>
          <cell r="Y3090">
            <v>559.29746399897783</v>
          </cell>
          <cell r="Z3090">
            <v>630.98599567773522</v>
          </cell>
          <cell r="AA3090">
            <v>663.17108791990404</v>
          </cell>
          <cell r="AB3090">
            <v>671.72625180826753</v>
          </cell>
          <cell r="AC3090">
            <v>728.89253185948098</v>
          </cell>
          <cell r="AD3090">
            <v>30.725992766408911</v>
          </cell>
          <cell r="AE3090">
            <v>51.773656275249643</v>
          </cell>
          <cell r="AF3090">
            <v>58.388241408498658</v>
          </cell>
          <cell r="AG3090">
            <v>59.382039560015308</v>
          </cell>
          <cell r="AH3090">
            <v>49.683255948522934</v>
          </cell>
        </row>
        <row r="3091">
          <cell r="B3091">
            <v>14015</v>
          </cell>
          <cell r="C3091" t="str">
            <v>OH</v>
          </cell>
          <cell r="D3091" t="str">
            <v>Investor Owned</v>
          </cell>
          <cell r="E3091">
            <v>2.7290030018241413E-3</v>
          </cell>
          <cell r="F3091">
            <v>0</v>
          </cell>
          <cell r="G3091">
            <v>0</v>
          </cell>
          <cell r="H3091">
            <v>8890.4711273665253</v>
          </cell>
          <cell r="I3091">
            <v>11.608880937499999</v>
          </cell>
          <cell r="J3091">
            <v>0</v>
          </cell>
          <cell r="K3091">
            <v>0</v>
          </cell>
          <cell r="L3091">
            <v>0</v>
          </cell>
          <cell r="M3091">
            <v>0</v>
          </cell>
          <cell r="N3091">
            <v>7.0132531530428158E-2</v>
          </cell>
          <cell r="O3091">
            <v>9524.6316267812235</v>
          </cell>
          <cell r="P3091">
            <v>26287.848617916523</v>
          </cell>
          <cell r="Q3091">
            <v>42071.724231813474</v>
          </cell>
          <cell r="R3091">
            <v>54036.046648253709</v>
          </cell>
          <cell r="S3091">
            <v>118206.43816412301</v>
          </cell>
          <cell r="T3091">
            <v>1204.2176482061998</v>
          </cell>
          <cell r="U3091">
            <v>1349.3020445513689</v>
          </cell>
          <cell r="V3091">
            <v>1438.9116898217826</v>
          </cell>
          <cell r="W3091">
            <v>1486.0149345353666</v>
          </cell>
          <cell r="X3091">
            <v>1584.9530316364001</v>
          </cell>
          <cell r="Y3091">
            <v>559.29746399897783</v>
          </cell>
          <cell r="Z3091">
            <v>630.98599567773522</v>
          </cell>
          <cell r="AA3091">
            <v>663.17108791990404</v>
          </cell>
          <cell r="AB3091">
            <v>671.72625180826753</v>
          </cell>
          <cell r="AC3091">
            <v>728.89253185948098</v>
          </cell>
          <cell r="AD3091">
            <v>30.725992766408911</v>
          </cell>
          <cell r="AE3091">
            <v>51.773656275249643</v>
          </cell>
          <cell r="AF3091">
            <v>58.388241408498658</v>
          </cell>
          <cell r="AG3091">
            <v>59.382039560015308</v>
          </cell>
          <cell r="AH3091">
            <v>49.683255948522934</v>
          </cell>
        </row>
        <row r="3092">
          <cell r="B3092">
            <v>14711</v>
          </cell>
          <cell r="C3092" t="str">
            <v>OH</v>
          </cell>
          <cell r="D3092" t="str">
            <v>Investor Owned</v>
          </cell>
          <cell r="E3092">
            <v>2.7290030018241413E-3</v>
          </cell>
          <cell r="F3092">
            <v>1</v>
          </cell>
          <cell r="G3092">
            <v>8609.4124401456047</v>
          </cell>
          <cell r="H3092">
            <v>8609.4124401456047</v>
          </cell>
          <cell r="I3092">
            <v>11.608880937499999</v>
          </cell>
          <cell r="J3092">
            <v>563446.6</v>
          </cell>
          <cell r="K3092">
            <v>4318774</v>
          </cell>
          <cell r="L3092">
            <v>501634</v>
          </cell>
          <cell r="M3092">
            <v>0.11428374984140811</v>
          </cell>
          <cell r="N3092">
            <v>0.11428374984140811</v>
          </cell>
          <cell r="O3092">
            <v>9524.6316267812235</v>
          </cell>
          <cell r="P3092">
            <v>26287.848617916523</v>
          </cell>
          <cell r="Q3092">
            <v>42071.724231813474</v>
          </cell>
          <cell r="R3092">
            <v>54036.046648253709</v>
          </cell>
          <cell r="S3092">
            <v>118206.43816412301</v>
          </cell>
          <cell r="T3092">
            <v>1204.2176482061998</v>
          </cell>
          <cell r="U3092">
            <v>1349.3020445513689</v>
          </cell>
          <cell r="V3092">
            <v>1438.9116898217826</v>
          </cell>
          <cell r="W3092">
            <v>1486.0149345353666</v>
          </cell>
          <cell r="X3092">
            <v>1584.9530316364001</v>
          </cell>
          <cell r="Y3092">
            <v>559.29746399897783</v>
          </cell>
          <cell r="Z3092">
            <v>630.98599567773522</v>
          </cell>
          <cell r="AA3092">
            <v>663.17108791990404</v>
          </cell>
          <cell r="AB3092">
            <v>671.72625180826753</v>
          </cell>
          <cell r="AC3092">
            <v>728.89253185948098</v>
          </cell>
          <cell r="AD3092">
            <v>30.725992766408911</v>
          </cell>
          <cell r="AE3092">
            <v>51.773656275249643</v>
          </cell>
          <cell r="AF3092">
            <v>58.388241408498658</v>
          </cell>
          <cell r="AG3092">
            <v>59.382039560015308</v>
          </cell>
          <cell r="AH3092">
            <v>49.683255948522934</v>
          </cell>
        </row>
        <row r="3093">
          <cell r="B3093">
            <v>14716</v>
          </cell>
          <cell r="C3093" t="str">
            <v>OH</v>
          </cell>
          <cell r="D3093" t="str">
            <v>Investor Owned</v>
          </cell>
          <cell r="E3093">
            <v>2.7290030018241413E-3</v>
          </cell>
          <cell r="F3093">
            <v>1</v>
          </cell>
          <cell r="G3093">
            <v>11388.464154536798</v>
          </cell>
          <cell r="H3093">
            <v>11388.464154536798</v>
          </cell>
          <cell r="I3093">
            <v>11.608880937499999</v>
          </cell>
          <cell r="J3093">
            <v>187518.9</v>
          </cell>
          <cell r="K3093">
            <v>1674332</v>
          </cell>
          <cell r="L3093">
            <v>147020</v>
          </cell>
          <cell r="M3093">
            <v>9.9763994174885878E-2</v>
          </cell>
          <cell r="N3093">
            <v>9.9763994174885878E-2</v>
          </cell>
          <cell r="O3093">
            <v>9524.6316267812235</v>
          </cell>
          <cell r="P3093">
            <v>26287.848617916523</v>
          </cell>
          <cell r="Q3093">
            <v>42071.724231813474</v>
          </cell>
          <cell r="R3093">
            <v>54036.046648253709</v>
          </cell>
          <cell r="S3093">
            <v>118206.43816412301</v>
          </cell>
          <cell r="T3093">
            <v>1204.2176482061998</v>
          </cell>
          <cell r="U3093">
            <v>1349.3020445513689</v>
          </cell>
          <cell r="V3093">
            <v>1438.9116898217826</v>
          </cell>
          <cell r="W3093">
            <v>1486.0149345353666</v>
          </cell>
          <cell r="X3093">
            <v>1584.9530316364001</v>
          </cell>
          <cell r="Y3093">
            <v>559.29746399897783</v>
          </cell>
          <cell r="Z3093">
            <v>630.98599567773522</v>
          </cell>
          <cell r="AA3093">
            <v>663.17108791990404</v>
          </cell>
          <cell r="AB3093">
            <v>671.72625180826753</v>
          </cell>
          <cell r="AC3093">
            <v>728.89253185948098</v>
          </cell>
          <cell r="AD3093">
            <v>30.725992766408911</v>
          </cell>
          <cell r="AE3093">
            <v>51.773656275249643</v>
          </cell>
          <cell r="AF3093">
            <v>58.388241408498658</v>
          </cell>
          <cell r="AG3093">
            <v>59.382039560015308</v>
          </cell>
          <cell r="AH3093">
            <v>49.683255948522934</v>
          </cell>
        </row>
        <row r="3094">
          <cell r="B3094">
            <v>18997</v>
          </cell>
          <cell r="C3094" t="str">
            <v>OH</v>
          </cell>
          <cell r="D3094" t="str">
            <v>Investor Owned</v>
          </cell>
          <cell r="E3094">
            <v>2.7290030018241413E-3</v>
          </cell>
          <cell r="F3094">
            <v>1</v>
          </cell>
          <cell r="G3094">
            <v>9339.5322065068249</v>
          </cell>
          <cell r="H3094">
            <v>9339.5322065068249</v>
          </cell>
          <cell r="I3094">
            <v>11.608880937499999</v>
          </cell>
          <cell r="J3094">
            <v>230554.8</v>
          </cell>
          <cell r="K3094">
            <v>2579887</v>
          </cell>
          <cell r="L3094">
            <v>276233</v>
          </cell>
          <cell r="M3094">
            <v>7.4450442172040388E-2</v>
          </cell>
          <cell r="N3094">
            <v>7.4450442172040388E-2</v>
          </cell>
          <cell r="O3094">
            <v>9524.6316267812235</v>
          </cell>
          <cell r="P3094">
            <v>26287.848617916523</v>
          </cell>
          <cell r="Q3094">
            <v>42071.724231813474</v>
          </cell>
          <cell r="R3094">
            <v>54036.046648253709</v>
          </cell>
          <cell r="S3094">
            <v>118206.43816412301</v>
          </cell>
          <cell r="T3094">
            <v>1204.2176482061998</v>
          </cell>
          <cell r="U3094">
            <v>1349.3020445513689</v>
          </cell>
          <cell r="V3094">
            <v>1438.9116898217826</v>
          </cell>
          <cell r="W3094">
            <v>1486.0149345353666</v>
          </cell>
          <cell r="X3094">
            <v>1584.9530316364001</v>
          </cell>
          <cell r="Y3094">
            <v>559.29746399897783</v>
          </cell>
          <cell r="Z3094">
            <v>630.98599567773522</v>
          </cell>
          <cell r="AA3094">
            <v>663.17108791990404</v>
          </cell>
          <cell r="AB3094">
            <v>671.72625180826753</v>
          </cell>
          <cell r="AC3094">
            <v>728.89253185948098</v>
          </cell>
          <cell r="AD3094">
            <v>30.725992766408911</v>
          </cell>
          <cell r="AE3094">
            <v>51.773656275249643</v>
          </cell>
          <cell r="AF3094">
            <v>58.388241408498658</v>
          </cell>
          <cell r="AG3094">
            <v>59.382039560015308</v>
          </cell>
          <cell r="AH3094">
            <v>49.683255948522934</v>
          </cell>
        </row>
        <row r="3095">
          <cell r="B3095">
            <v>20521</v>
          </cell>
          <cell r="C3095" t="str">
            <v>OH</v>
          </cell>
          <cell r="D3095" t="str">
            <v>Investor Owned</v>
          </cell>
          <cell r="E3095">
            <v>2.7290030018241413E-3</v>
          </cell>
          <cell r="F3095">
            <v>1</v>
          </cell>
          <cell r="G3095">
            <v>11509.613733905579</v>
          </cell>
          <cell r="H3095">
            <v>11509.613733905579</v>
          </cell>
          <cell r="I3095">
            <v>11.608880937499999</v>
          </cell>
          <cell r="J3095">
            <v>52702</v>
          </cell>
          <cell r="K3095">
            <v>402261</v>
          </cell>
          <cell r="L3095">
            <v>34950</v>
          </cell>
          <cell r="M3095">
            <v>0.11891094422480056</v>
          </cell>
          <cell r="N3095">
            <v>0.11891094422480056</v>
          </cell>
          <cell r="O3095">
            <v>9524.6316267812235</v>
          </cell>
          <cell r="P3095">
            <v>26287.848617916523</v>
          </cell>
          <cell r="Q3095">
            <v>42071.724231813474</v>
          </cell>
          <cell r="R3095">
            <v>54036.046648253709</v>
          </cell>
          <cell r="S3095">
            <v>118206.43816412301</v>
          </cell>
          <cell r="T3095">
            <v>1204.2176482061998</v>
          </cell>
          <cell r="U3095">
            <v>1349.3020445513689</v>
          </cell>
          <cell r="V3095">
            <v>1438.9116898217826</v>
          </cell>
          <cell r="W3095">
            <v>1486.0149345353666</v>
          </cell>
          <cell r="X3095">
            <v>1584.9530316364001</v>
          </cell>
          <cell r="Y3095">
            <v>559.29746399897783</v>
          </cell>
          <cell r="Z3095">
            <v>630.98599567773522</v>
          </cell>
          <cell r="AA3095">
            <v>663.17108791990404</v>
          </cell>
          <cell r="AB3095">
            <v>671.72625180826753</v>
          </cell>
          <cell r="AC3095">
            <v>728.89253185948098</v>
          </cell>
          <cell r="AD3095">
            <v>30.725992766408911</v>
          </cell>
          <cell r="AE3095">
            <v>51.773656275249643</v>
          </cell>
          <cell r="AF3095">
            <v>58.388241408498658</v>
          </cell>
          <cell r="AG3095">
            <v>59.382039560015308</v>
          </cell>
          <cell r="AH3095">
            <v>49.683255948522934</v>
          </cell>
        </row>
        <row r="3096">
          <cell r="B3096">
            <v>560</v>
          </cell>
          <cell r="C3096" t="str">
            <v>OH</v>
          </cell>
          <cell r="D3096" t="str">
            <v>Municipal</v>
          </cell>
          <cell r="E3096">
            <v>2.7290030018241413E-3</v>
          </cell>
          <cell r="F3096">
            <v>0</v>
          </cell>
          <cell r="G3096">
            <v>0</v>
          </cell>
          <cell r="H3096">
            <v>1816.7382556583075</v>
          </cell>
          <cell r="I3096">
            <v>11.608880937499999</v>
          </cell>
          <cell r="J3096">
            <v>0</v>
          </cell>
          <cell r="K3096">
            <v>0</v>
          </cell>
          <cell r="L3096">
            <v>0</v>
          </cell>
          <cell r="M3096">
            <v>0</v>
          </cell>
          <cell r="N3096">
            <v>2.1863396479524868E-2</v>
          </cell>
          <cell r="O3096">
            <v>9524.6316267812235</v>
          </cell>
          <cell r="P3096">
            <v>26287.848617916523</v>
          </cell>
          <cell r="Q3096">
            <v>42071.724231813474</v>
          </cell>
          <cell r="R3096">
            <v>54036.046648253709</v>
          </cell>
          <cell r="S3096">
            <v>118206.43816412301</v>
          </cell>
          <cell r="T3096">
            <v>1204.2176482061998</v>
          </cell>
          <cell r="U3096">
            <v>1349.3020445513689</v>
          </cell>
          <cell r="V3096">
            <v>1438.9116898217826</v>
          </cell>
          <cell r="W3096">
            <v>1486.0149345353666</v>
          </cell>
          <cell r="X3096">
            <v>1584.9530316364001</v>
          </cell>
          <cell r="Y3096">
            <v>559.29746399897783</v>
          </cell>
          <cell r="Z3096">
            <v>630.98599567773522</v>
          </cell>
          <cell r="AA3096">
            <v>663.17108791990404</v>
          </cell>
          <cell r="AB3096">
            <v>671.72625180826753</v>
          </cell>
          <cell r="AC3096">
            <v>728.89253185948098</v>
          </cell>
          <cell r="AD3096">
            <v>30.725992766408911</v>
          </cell>
          <cell r="AE3096">
            <v>51.773656275249643</v>
          </cell>
          <cell r="AF3096">
            <v>58.388241408498658</v>
          </cell>
          <cell r="AG3096">
            <v>59.382039560015308</v>
          </cell>
          <cell r="AH3096">
            <v>49.683255948522934</v>
          </cell>
        </row>
        <row r="3097">
          <cell r="B3097">
            <v>768</v>
          </cell>
          <cell r="C3097" t="str">
            <v>OH</v>
          </cell>
          <cell r="D3097" t="str">
            <v>Municipal</v>
          </cell>
          <cell r="E3097">
            <v>2.7290030018241413E-3</v>
          </cell>
          <cell r="F3097">
            <v>0</v>
          </cell>
          <cell r="G3097">
            <v>0</v>
          </cell>
          <cell r="H3097">
            <v>1816.7382556583075</v>
          </cell>
          <cell r="I3097">
            <v>11.608880937499999</v>
          </cell>
          <cell r="J3097">
            <v>0</v>
          </cell>
          <cell r="K3097">
            <v>0</v>
          </cell>
          <cell r="L3097">
            <v>0</v>
          </cell>
          <cell r="M3097">
            <v>0</v>
          </cell>
          <cell r="N3097">
            <v>2.1863396479524868E-2</v>
          </cell>
          <cell r="O3097">
            <v>9524.6316267812235</v>
          </cell>
          <cell r="P3097">
            <v>26287.848617916523</v>
          </cell>
          <cell r="Q3097">
            <v>42071.724231813474</v>
          </cell>
          <cell r="R3097">
            <v>54036.046648253709</v>
          </cell>
          <cell r="S3097">
            <v>118206.43816412301</v>
          </cell>
          <cell r="T3097">
            <v>1204.2176482061998</v>
          </cell>
          <cell r="U3097">
            <v>1349.3020445513689</v>
          </cell>
          <cell r="V3097">
            <v>1438.9116898217826</v>
          </cell>
          <cell r="W3097">
            <v>1486.0149345353666</v>
          </cell>
          <cell r="X3097">
            <v>1584.9530316364001</v>
          </cell>
          <cell r="Y3097">
            <v>559.29746399897783</v>
          </cell>
          <cell r="Z3097">
            <v>630.98599567773522</v>
          </cell>
          <cell r="AA3097">
            <v>663.17108791990404</v>
          </cell>
          <cell r="AB3097">
            <v>671.72625180826753</v>
          </cell>
          <cell r="AC3097">
            <v>728.89253185948098</v>
          </cell>
          <cell r="AD3097">
            <v>30.725992766408911</v>
          </cell>
          <cell r="AE3097">
            <v>51.773656275249643</v>
          </cell>
          <cell r="AF3097">
            <v>58.388241408498658</v>
          </cell>
          <cell r="AG3097">
            <v>59.382039560015308</v>
          </cell>
          <cell r="AH3097">
            <v>49.683255948522934</v>
          </cell>
        </row>
        <row r="3098">
          <cell r="B3098">
            <v>2054</v>
          </cell>
          <cell r="C3098" t="str">
            <v>OH</v>
          </cell>
          <cell r="D3098" t="str">
            <v>Municipal</v>
          </cell>
          <cell r="E3098">
            <v>2.7290030018241413E-3</v>
          </cell>
          <cell r="F3098">
            <v>1</v>
          </cell>
          <cell r="G3098">
            <v>7746.774444271724</v>
          </cell>
          <cell r="H3098">
            <v>7746.774444271724</v>
          </cell>
          <cell r="I3098">
            <v>11.608880937499999</v>
          </cell>
          <cell r="J3098">
            <v>14707</v>
          </cell>
          <cell r="K3098">
            <v>99670</v>
          </cell>
          <cell r="L3098">
            <v>12866</v>
          </cell>
          <cell r="M3098">
            <v>0.12957441210291462</v>
          </cell>
          <cell r="N3098">
            <v>0.12957441210291462</v>
          </cell>
          <cell r="O3098">
            <v>9524.6316267812235</v>
          </cell>
          <cell r="P3098">
            <v>26287.848617916523</v>
          </cell>
          <cell r="Q3098">
            <v>42071.724231813474</v>
          </cell>
          <cell r="R3098">
            <v>54036.046648253709</v>
          </cell>
          <cell r="S3098">
            <v>118206.43816412301</v>
          </cell>
          <cell r="T3098">
            <v>1204.2176482061998</v>
          </cell>
          <cell r="U3098">
            <v>1349.3020445513689</v>
          </cell>
          <cell r="V3098">
            <v>1438.9116898217826</v>
          </cell>
          <cell r="W3098">
            <v>1486.0149345353666</v>
          </cell>
          <cell r="X3098">
            <v>1584.9530316364001</v>
          </cell>
          <cell r="Y3098">
            <v>559.29746399897783</v>
          </cell>
          <cell r="Z3098">
            <v>630.98599567773522</v>
          </cell>
          <cell r="AA3098">
            <v>663.17108791990404</v>
          </cell>
          <cell r="AB3098">
            <v>671.72625180826753</v>
          </cell>
          <cell r="AC3098">
            <v>728.89253185948098</v>
          </cell>
          <cell r="AD3098">
            <v>30.725992766408911</v>
          </cell>
          <cell r="AE3098">
            <v>51.773656275249643</v>
          </cell>
          <cell r="AF3098">
            <v>58.388241408498658</v>
          </cell>
          <cell r="AG3098">
            <v>59.382039560015308</v>
          </cell>
          <cell r="AH3098">
            <v>49.683255948522934</v>
          </cell>
        </row>
        <row r="3099">
          <cell r="B3099">
            <v>2439</v>
          </cell>
          <cell r="C3099" t="str">
            <v>OH</v>
          </cell>
          <cell r="D3099" t="str">
            <v>Municipal</v>
          </cell>
          <cell r="E3099">
            <v>2.7290030018241413E-3</v>
          </cell>
          <cell r="F3099">
            <v>0</v>
          </cell>
          <cell r="G3099">
            <v>0</v>
          </cell>
          <cell r="H3099">
            <v>1816.7382556583075</v>
          </cell>
          <cell r="I3099">
            <v>11.608880937499999</v>
          </cell>
          <cell r="J3099">
            <v>0</v>
          </cell>
          <cell r="K3099">
            <v>0</v>
          </cell>
          <cell r="L3099">
            <v>0</v>
          </cell>
          <cell r="M3099">
            <v>0</v>
          </cell>
          <cell r="N3099">
            <v>2.1863396479524868E-2</v>
          </cell>
          <cell r="O3099">
            <v>9524.6316267812235</v>
          </cell>
          <cell r="P3099">
            <v>26287.848617916523</v>
          </cell>
          <cell r="Q3099">
            <v>42071.724231813474</v>
          </cell>
          <cell r="R3099">
            <v>54036.046648253709</v>
          </cell>
          <cell r="S3099">
            <v>118206.43816412301</v>
          </cell>
          <cell r="T3099">
            <v>1204.2176482061998</v>
          </cell>
          <cell r="U3099">
            <v>1349.3020445513689</v>
          </cell>
          <cell r="V3099">
            <v>1438.9116898217826</v>
          </cell>
          <cell r="W3099">
            <v>1486.0149345353666</v>
          </cell>
          <cell r="X3099">
            <v>1584.9530316364001</v>
          </cell>
          <cell r="Y3099">
            <v>559.29746399897783</v>
          </cell>
          <cell r="Z3099">
            <v>630.98599567773522</v>
          </cell>
          <cell r="AA3099">
            <v>663.17108791990404</v>
          </cell>
          <cell r="AB3099">
            <v>671.72625180826753</v>
          </cell>
          <cell r="AC3099">
            <v>728.89253185948098</v>
          </cell>
          <cell r="AD3099">
            <v>30.725992766408911</v>
          </cell>
          <cell r="AE3099">
            <v>51.773656275249643</v>
          </cell>
          <cell r="AF3099">
            <v>58.388241408498658</v>
          </cell>
          <cell r="AG3099">
            <v>59.382039560015308</v>
          </cell>
          <cell r="AH3099">
            <v>49.683255948522934</v>
          </cell>
        </row>
        <row r="3100">
          <cell r="B3100">
            <v>3216</v>
          </cell>
          <cell r="C3100" t="str">
            <v>OH</v>
          </cell>
          <cell r="D3100" t="str">
            <v>Municipal</v>
          </cell>
          <cell r="E3100">
            <v>2.7290030018241413E-3</v>
          </cell>
          <cell r="F3100">
            <v>1</v>
          </cell>
          <cell r="G3100">
            <v>11678.082191780823</v>
          </cell>
          <cell r="H3100">
            <v>11678.082191780823</v>
          </cell>
          <cell r="I3100">
            <v>11.608880937499999</v>
          </cell>
          <cell r="J3100">
            <v>9590</v>
          </cell>
          <cell r="K3100">
            <v>81840</v>
          </cell>
          <cell r="L3100">
            <v>7008</v>
          </cell>
          <cell r="M3100">
            <v>0.10525097200244379</v>
          </cell>
          <cell r="N3100">
            <v>0.10525097200244379</v>
          </cell>
          <cell r="O3100">
            <v>9524.6316267812235</v>
          </cell>
          <cell r="P3100">
            <v>26287.848617916523</v>
          </cell>
          <cell r="Q3100">
            <v>42071.724231813474</v>
          </cell>
          <cell r="R3100">
            <v>54036.046648253709</v>
          </cell>
          <cell r="S3100">
            <v>118206.43816412301</v>
          </cell>
          <cell r="T3100">
            <v>1204.2176482061998</v>
          </cell>
          <cell r="U3100">
            <v>1349.3020445513689</v>
          </cell>
          <cell r="V3100">
            <v>1438.9116898217826</v>
          </cell>
          <cell r="W3100">
            <v>1486.0149345353666</v>
          </cell>
          <cell r="X3100">
            <v>1584.9530316364001</v>
          </cell>
          <cell r="Y3100">
            <v>559.29746399897783</v>
          </cell>
          <cell r="Z3100">
            <v>630.98599567773522</v>
          </cell>
          <cell r="AA3100">
            <v>663.17108791990404</v>
          </cell>
          <cell r="AB3100">
            <v>671.72625180826753</v>
          </cell>
          <cell r="AC3100">
            <v>728.89253185948098</v>
          </cell>
          <cell r="AD3100">
            <v>30.725992766408911</v>
          </cell>
          <cell r="AE3100">
            <v>51.773656275249643</v>
          </cell>
          <cell r="AF3100">
            <v>58.388241408498658</v>
          </cell>
          <cell r="AG3100">
            <v>59.382039560015308</v>
          </cell>
          <cell r="AH3100">
            <v>49.683255948522934</v>
          </cell>
        </row>
        <row r="3101">
          <cell r="B3101">
            <v>3762</v>
          </cell>
          <cell r="C3101" t="str">
            <v>OH</v>
          </cell>
          <cell r="D3101" t="str">
            <v>Municipal</v>
          </cell>
          <cell r="E3101">
            <v>2.7290030018241413E-3</v>
          </cell>
          <cell r="F3101">
            <v>1</v>
          </cell>
          <cell r="G3101">
            <v>6006.6591145673874</v>
          </cell>
          <cell r="H3101">
            <v>6006.6591145673874</v>
          </cell>
          <cell r="I3101">
            <v>11.608880937499999</v>
          </cell>
          <cell r="J3101">
            <v>57367</v>
          </cell>
          <cell r="K3101">
            <v>392379</v>
          </cell>
          <cell r="L3101">
            <v>65324</v>
          </cell>
          <cell r="M3101">
            <v>0.12301101113888613</v>
          </cell>
          <cell r="N3101">
            <v>0.12301101113888613</v>
          </cell>
          <cell r="O3101">
            <v>9524.6316267812235</v>
          </cell>
          <cell r="P3101">
            <v>26287.848617916523</v>
          </cell>
          <cell r="Q3101">
            <v>42071.724231813474</v>
          </cell>
          <cell r="R3101">
            <v>54036.046648253709</v>
          </cell>
          <cell r="S3101">
            <v>118206.43816412301</v>
          </cell>
          <cell r="T3101">
            <v>1204.2176482061998</v>
          </cell>
          <cell r="U3101">
            <v>1349.3020445513689</v>
          </cell>
          <cell r="V3101">
            <v>1438.9116898217826</v>
          </cell>
          <cell r="W3101">
            <v>1486.0149345353666</v>
          </cell>
          <cell r="X3101">
            <v>1584.9530316364001</v>
          </cell>
          <cell r="Y3101">
            <v>559.29746399897783</v>
          </cell>
          <cell r="Z3101">
            <v>630.98599567773522</v>
          </cell>
          <cell r="AA3101">
            <v>663.17108791990404</v>
          </cell>
          <cell r="AB3101">
            <v>671.72625180826753</v>
          </cell>
          <cell r="AC3101">
            <v>728.89253185948098</v>
          </cell>
          <cell r="AD3101">
            <v>30.725992766408911</v>
          </cell>
          <cell r="AE3101">
            <v>51.773656275249643</v>
          </cell>
          <cell r="AF3101">
            <v>58.388241408498658</v>
          </cell>
          <cell r="AG3101">
            <v>59.382039560015308</v>
          </cell>
          <cell r="AH3101">
            <v>49.683255948522934</v>
          </cell>
        </row>
        <row r="3102">
          <cell r="B3102">
            <v>4061</v>
          </cell>
          <cell r="C3102" t="str">
            <v>OH</v>
          </cell>
          <cell r="D3102" t="str">
            <v>Municipal</v>
          </cell>
          <cell r="E3102">
            <v>2.7290030018241413E-3</v>
          </cell>
          <cell r="F3102">
            <v>0</v>
          </cell>
          <cell r="G3102">
            <v>0</v>
          </cell>
          <cell r="H3102">
            <v>1816.7382556583075</v>
          </cell>
          <cell r="I3102">
            <v>11.608880937499999</v>
          </cell>
          <cell r="J3102">
            <v>0</v>
          </cell>
          <cell r="K3102">
            <v>0</v>
          </cell>
          <cell r="L3102">
            <v>0</v>
          </cell>
          <cell r="M3102">
            <v>0</v>
          </cell>
          <cell r="N3102">
            <v>2.1863396479524868E-2</v>
          </cell>
          <cell r="O3102">
            <v>9524.6316267812235</v>
          </cell>
          <cell r="P3102">
            <v>26287.848617916523</v>
          </cell>
          <cell r="Q3102">
            <v>42071.724231813474</v>
          </cell>
          <cell r="R3102">
            <v>54036.046648253709</v>
          </cell>
          <cell r="S3102">
            <v>118206.43816412301</v>
          </cell>
          <cell r="T3102">
            <v>1204.2176482061998</v>
          </cell>
          <cell r="U3102">
            <v>1349.3020445513689</v>
          </cell>
          <cell r="V3102">
            <v>1438.9116898217826</v>
          </cell>
          <cell r="W3102">
            <v>1486.0149345353666</v>
          </cell>
          <cell r="X3102">
            <v>1584.9530316364001</v>
          </cell>
          <cell r="Y3102">
            <v>559.29746399897783</v>
          </cell>
          <cell r="Z3102">
            <v>630.98599567773522</v>
          </cell>
          <cell r="AA3102">
            <v>663.17108791990404</v>
          </cell>
          <cell r="AB3102">
            <v>671.72625180826753</v>
          </cell>
          <cell r="AC3102">
            <v>728.89253185948098</v>
          </cell>
          <cell r="AD3102">
            <v>30.725992766408911</v>
          </cell>
          <cell r="AE3102">
            <v>51.773656275249643</v>
          </cell>
          <cell r="AF3102">
            <v>58.388241408498658</v>
          </cell>
          <cell r="AG3102">
            <v>59.382039560015308</v>
          </cell>
          <cell r="AH3102">
            <v>49.683255948522934</v>
          </cell>
        </row>
        <row r="3103">
          <cell r="B3103">
            <v>4065</v>
          </cell>
          <cell r="C3103" t="str">
            <v>OH</v>
          </cell>
          <cell r="D3103" t="str">
            <v>Municipal</v>
          </cell>
          <cell r="E3103">
            <v>2.7290030018241413E-3</v>
          </cell>
          <cell r="F3103">
            <v>1</v>
          </cell>
          <cell r="G3103">
            <v>6672.3623760780201</v>
          </cell>
          <cell r="H3103">
            <v>6672.3623760780201</v>
          </cell>
          <cell r="I3103">
            <v>11.608880937499999</v>
          </cell>
          <cell r="J3103">
            <v>9643.2999999999993</v>
          </cell>
          <cell r="K3103">
            <v>82784</v>
          </cell>
          <cell r="L3103">
            <v>12407</v>
          </cell>
          <cell r="M3103">
            <v>9.5609337196816413E-2</v>
          </cell>
          <cell r="N3103">
            <v>9.5609337196816413E-2</v>
          </cell>
          <cell r="O3103">
            <v>9524.6316267812235</v>
          </cell>
          <cell r="P3103">
            <v>26287.848617916523</v>
          </cell>
          <cell r="Q3103">
            <v>42071.724231813474</v>
          </cell>
          <cell r="R3103">
            <v>54036.046648253709</v>
          </cell>
          <cell r="S3103">
            <v>118206.43816412301</v>
          </cell>
          <cell r="T3103">
            <v>1204.2176482061998</v>
          </cell>
          <cell r="U3103">
            <v>1349.3020445513689</v>
          </cell>
          <cell r="V3103">
            <v>1438.9116898217826</v>
          </cell>
          <cell r="W3103">
            <v>1486.0149345353666</v>
          </cell>
          <cell r="X3103">
            <v>1584.9530316364001</v>
          </cell>
          <cell r="Y3103">
            <v>559.29746399897783</v>
          </cell>
          <cell r="Z3103">
            <v>630.98599567773522</v>
          </cell>
          <cell r="AA3103">
            <v>663.17108791990404</v>
          </cell>
          <cell r="AB3103">
            <v>671.72625180826753</v>
          </cell>
          <cell r="AC3103">
            <v>728.89253185948098</v>
          </cell>
          <cell r="AD3103">
            <v>30.725992766408911</v>
          </cell>
          <cell r="AE3103">
            <v>51.773656275249643</v>
          </cell>
          <cell r="AF3103">
            <v>58.388241408498658</v>
          </cell>
          <cell r="AG3103">
            <v>59.382039560015308</v>
          </cell>
          <cell r="AH3103">
            <v>49.683255948522934</v>
          </cell>
        </row>
        <row r="3104">
          <cell r="B3104">
            <v>4725</v>
          </cell>
          <cell r="C3104" t="str">
            <v>OH</v>
          </cell>
          <cell r="D3104" t="str">
            <v>Municipal</v>
          </cell>
          <cell r="E3104">
            <v>2.7290030018241413E-3</v>
          </cell>
          <cell r="F3104">
            <v>0</v>
          </cell>
          <cell r="G3104">
            <v>0</v>
          </cell>
          <cell r="H3104">
            <v>1816.7382556583075</v>
          </cell>
          <cell r="I3104">
            <v>11.608880937499999</v>
          </cell>
          <cell r="J3104">
            <v>0</v>
          </cell>
          <cell r="K3104">
            <v>0</v>
          </cell>
          <cell r="L3104">
            <v>0</v>
          </cell>
          <cell r="M3104">
            <v>0</v>
          </cell>
          <cell r="N3104">
            <v>2.1863396479524868E-2</v>
          </cell>
          <cell r="O3104">
            <v>9524.6316267812235</v>
          </cell>
          <cell r="P3104">
            <v>26287.848617916523</v>
          </cell>
          <cell r="Q3104">
            <v>42071.724231813474</v>
          </cell>
          <cell r="R3104">
            <v>54036.046648253709</v>
          </cell>
          <cell r="S3104">
            <v>118206.43816412301</v>
          </cell>
          <cell r="T3104">
            <v>1204.2176482061998</v>
          </cell>
          <cell r="U3104">
            <v>1349.3020445513689</v>
          </cell>
          <cell r="V3104">
            <v>1438.9116898217826</v>
          </cell>
          <cell r="W3104">
            <v>1486.0149345353666</v>
          </cell>
          <cell r="X3104">
            <v>1584.9530316364001</v>
          </cell>
          <cell r="Y3104">
            <v>559.29746399897783</v>
          </cell>
          <cell r="Z3104">
            <v>630.98599567773522</v>
          </cell>
          <cell r="AA3104">
            <v>663.17108791990404</v>
          </cell>
          <cell r="AB3104">
            <v>671.72625180826753</v>
          </cell>
          <cell r="AC3104">
            <v>728.89253185948098</v>
          </cell>
          <cell r="AD3104">
            <v>30.725992766408911</v>
          </cell>
          <cell r="AE3104">
            <v>51.773656275249643</v>
          </cell>
          <cell r="AF3104">
            <v>58.388241408498658</v>
          </cell>
          <cell r="AG3104">
            <v>59.382039560015308</v>
          </cell>
          <cell r="AH3104">
            <v>49.683255948522934</v>
          </cell>
        </row>
        <row r="3105">
          <cell r="B3105">
            <v>4683</v>
          </cell>
          <cell r="C3105" t="str">
            <v>OH</v>
          </cell>
          <cell r="D3105" t="str">
            <v>Municipal</v>
          </cell>
          <cell r="E3105">
            <v>2.7290030018241413E-3</v>
          </cell>
          <cell r="F3105">
            <v>1</v>
          </cell>
          <cell r="G3105">
            <v>7440.5620964679074</v>
          </cell>
          <cell r="H3105">
            <v>7440.5620964679074</v>
          </cell>
          <cell r="I3105">
            <v>11.608880937499999</v>
          </cell>
          <cell r="J3105">
            <v>23805.4</v>
          </cell>
          <cell r="K3105">
            <v>176319</v>
          </cell>
          <cell r="L3105">
            <v>23697</v>
          </cell>
          <cell r="M3105">
            <v>0.11629065603303529</v>
          </cell>
          <cell r="N3105">
            <v>0.11629065603303529</v>
          </cell>
          <cell r="O3105">
            <v>9524.6316267812235</v>
          </cell>
          <cell r="P3105">
            <v>26287.848617916523</v>
          </cell>
          <cell r="Q3105">
            <v>42071.724231813474</v>
          </cell>
          <cell r="R3105">
            <v>54036.046648253709</v>
          </cell>
          <cell r="S3105">
            <v>118206.43816412301</v>
          </cell>
          <cell r="T3105">
            <v>1204.2176482061998</v>
          </cell>
          <cell r="U3105">
            <v>1349.3020445513689</v>
          </cell>
          <cell r="V3105">
            <v>1438.9116898217826</v>
          </cell>
          <cell r="W3105">
            <v>1486.0149345353666</v>
          </cell>
          <cell r="X3105">
            <v>1584.9530316364001</v>
          </cell>
          <cell r="Y3105">
            <v>559.29746399897783</v>
          </cell>
          <cell r="Z3105">
            <v>630.98599567773522</v>
          </cell>
          <cell r="AA3105">
            <v>663.17108791990404</v>
          </cell>
          <cell r="AB3105">
            <v>671.72625180826753</v>
          </cell>
          <cell r="AC3105">
            <v>728.89253185948098</v>
          </cell>
          <cell r="AD3105">
            <v>30.725992766408911</v>
          </cell>
          <cell r="AE3105">
            <v>51.773656275249643</v>
          </cell>
          <cell r="AF3105">
            <v>58.388241408498658</v>
          </cell>
          <cell r="AG3105">
            <v>59.382039560015308</v>
          </cell>
          <cell r="AH3105">
            <v>49.683255948522934</v>
          </cell>
        </row>
        <row r="3106">
          <cell r="B3106">
            <v>5336</v>
          </cell>
          <cell r="C3106" t="str">
            <v>OH</v>
          </cell>
          <cell r="D3106" t="str">
            <v>Municipal</v>
          </cell>
          <cell r="E3106">
            <v>2.7290030018241413E-3</v>
          </cell>
          <cell r="F3106">
            <v>1</v>
          </cell>
          <cell r="G3106">
            <v>9408.8720770288855</v>
          </cell>
          <cell r="H3106">
            <v>9408.8720770288855</v>
          </cell>
          <cell r="I3106">
            <v>11.608880937499999</v>
          </cell>
          <cell r="J3106">
            <v>8161</v>
          </cell>
          <cell r="K3106">
            <v>54722</v>
          </cell>
          <cell r="L3106">
            <v>5816</v>
          </cell>
          <cell r="M3106">
            <v>0.13432975734823288</v>
          </cell>
          <cell r="N3106">
            <v>0.13432975734823288</v>
          </cell>
          <cell r="O3106">
            <v>9524.6316267812235</v>
          </cell>
          <cell r="P3106">
            <v>26287.848617916523</v>
          </cell>
          <cell r="Q3106">
            <v>42071.724231813474</v>
          </cell>
          <cell r="R3106">
            <v>54036.046648253709</v>
          </cell>
          <cell r="S3106">
            <v>118206.43816412301</v>
          </cell>
          <cell r="T3106">
            <v>1204.2176482061998</v>
          </cell>
          <cell r="U3106">
            <v>1349.3020445513689</v>
          </cell>
          <cell r="V3106">
            <v>1438.9116898217826</v>
          </cell>
          <cell r="W3106">
            <v>1486.0149345353666</v>
          </cell>
          <cell r="X3106">
            <v>1584.9530316364001</v>
          </cell>
          <cell r="Y3106">
            <v>559.29746399897783</v>
          </cell>
          <cell r="Z3106">
            <v>630.98599567773522</v>
          </cell>
          <cell r="AA3106">
            <v>663.17108791990404</v>
          </cell>
          <cell r="AB3106">
            <v>671.72625180826753</v>
          </cell>
          <cell r="AC3106">
            <v>728.89253185948098</v>
          </cell>
          <cell r="AD3106">
            <v>30.725992766408911</v>
          </cell>
          <cell r="AE3106">
            <v>51.773656275249643</v>
          </cell>
          <cell r="AF3106">
            <v>58.388241408498658</v>
          </cell>
          <cell r="AG3106">
            <v>59.382039560015308</v>
          </cell>
          <cell r="AH3106">
            <v>49.683255948522934</v>
          </cell>
        </row>
        <row r="3107">
          <cell r="B3107">
            <v>6914</v>
          </cell>
          <cell r="C3107" t="str">
            <v>OH</v>
          </cell>
          <cell r="D3107" t="str">
            <v>Municipal</v>
          </cell>
          <cell r="E3107">
            <v>2.7290030018241413E-3</v>
          </cell>
          <cell r="F3107">
            <v>0</v>
          </cell>
          <cell r="G3107">
            <v>0</v>
          </cell>
          <cell r="H3107">
            <v>1816.7382556583075</v>
          </cell>
          <cell r="I3107">
            <v>11.608880937499999</v>
          </cell>
          <cell r="J3107">
            <v>0</v>
          </cell>
          <cell r="K3107">
            <v>0</v>
          </cell>
          <cell r="L3107">
            <v>0</v>
          </cell>
          <cell r="M3107">
            <v>0</v>
          </cell>
          <cell r="N3107">
            <v>2.1863396479524868E-2</v>
          </cell>
          <cell r="O3107">
            <v>9524.6316267812235</v>
          </cell>
          <cell r="P3107">
            <v>26287.848617916523</v>
          </cell>
          <cell r="Q3107">
            <v>42071.724231813474</v>
          </cell>
          <cell r="R3107">
            <v>54036.046648253709</v>
          </cell>
          <cell r="S3107">
            <v>118206.43816412301</v>
          </cell>
          <cell r="T3107">
            <v>1204.2176482061998</v>
          </cell>
          <cell r="U3107">
            <v>1349.3020445513689</v>
          </cell>
          <cell r="V3107">
            <v>1438.9116898217826</v>
          </cell>
          <cell r="W3107">
            <v>1486.0149345353666</v>
          </cell>
          <cell r="X3107">
            <v>1584.9530316364001</v>
          </cell>
          <cell r="Y3107">
            <v>559.29746399897783</v>
          </cell>
          <cell r="Z3107">
            <v>630.98599567773522</v>
          </cell>
          <cell r="AA3107">
            <v>663.17108791990404</v>
          </cell>
          <cell r="AB3107">
            <v>671.72625180826753</v>
          </cell>
          <cell r="AC3107">
            <v>728.89253185948098</v>
          </cell>
          <cell r="AD3107">
            <v>30.725992766408911</v>
          </cell>
          <cell r="AE3107">
            <v>51.773656275249643</v>
          </cell>
          <cell r="AF3107">
            <v>58.388241408498658</v>
          </cell>
          <cell r="AG3107">
            <v>59.382039560015308</v>
          </cell>
          <cell r="AH3107">
            <v>49.683255948522934</v>
          </cell>
        </row>
        <row r="3108">
          <cell r="B3108">
            <v>7977</v>
          </cell>
          <cell r="C3108" t="str">
            <v>OH</v>
          </cell>
          <cell r="D3108" t="str">
            <v>Municipal</v>
          </cell>
          <cell r="E3108">
            <v>2.7290030018241413E-3</v>
          </cell>
          <cell r="F3108">
            <v>1</v>
          </cell>
          <cell r="G3108">
            <v>9295.3391265094233</v>
          </cell>
          <cell r="H3108">
            <v>9295.3391265094233</v>
          </cell>
          <cell r="I3108">
            <v>11.608880937499999</v>
          </cell>
          <cell r="J3108">
            <v>38173.9</v>
          </cell>
          <cell r="K3108">
            <v>247098</v>
          </cell>
          <cell r="L3108">
            <v>26583</v>
          </cell>
          <cell r="M3108">
            <v>0.13950219514711268</v>
          </cell>
          <cell r="N3108">
            <v>0.13950219514711268</v>
          </cell>
          <cell r="O3108">
            <v>9524.6316267812235</v>
          </cell>
          <cell r="P3108">
            <v>26287.848617916523</v>
          </cell>
          <cell r="Q3108">
            <v>42071.724231813474</v>
          </cell>
          <cell r="R3108">
            <v>54036.046648253709</v>
          </cell>
          <cell r="S3108">
            <v>118206.43816412301</v>
          </cell>
          <cell r="T3108">
            <v>1204.2176482061998</v>
          </cell>
          <cell r="U3108">
            <v>1349.3020445513689</v>
          </cell>
          <cell r="V3108">
            <v>1438.9116898217826</v>
          </cell>
          <cell r="W3108">
            <v>1486.0149345353666</v>
          </cell>
          <cell r="X3108">
            <v>1584.9530316364001</v>
          </cell>
          <cell r="Y3108">
            <v>559.29746399897783</v>
          </cell>
          <cell r="Z3108">
            <v>630.98599567773522</v>
          </cell>
          <cell r="AA3108">
            <v>663.17108791990404</v>
          </cell>
          <cell r="AB3108">
            <v>671.72625180826753</v>
          </cell>
          <cell r="AC3108">
            <v>728.89253185948098</v>
          </cell>
          <cell r="AD3108">
            <v>30.725992766408911</v>
          </cell>
          <cell r="AE3108">
            <v>51.773656275249643</v>
          </cell>
          <cell r="AF3108">
            <v>58.388241408498658</v>
          </cell>
          <cell r="AG3108">
            <v>59.382039560015308</v>
          </cell>
          <cell r="AH3108">
            <v>49.683255948522934</v>
          </cell>
        </row>
        <row r="3109">
          <cell r="B3109">
            <v>8949</v>
          </cell>
          <cell r="C3109" t="str">
            <v>OH</v>
          </cell>
          <cell r="D3109" t="str">
            <v>Municipal</v>
          </cell>
          <cell r="E3109">
            <v>2.7290030018241413E-3</v>
          </cell>
          <cell r="F3109">
            <v>0</v>
          </cell>
          <cell r="G3109">
            <v>0</v>
          </cell>
          <cell r="H3109">
            <v>1816.7382556583075</v>
          </cell>
          <cell r="I3109">
            <v>11.608880937499999</v>
          </cell>
          <cell r="J3109">
            <v>0</v>
          </cell>
          <cell r="K3109">
            <v>0</v>
          </cell>
          <cell r="L3109">
            <v>0</v>
          </cell>
          <cell r="M3109">
            <v>0</v>
          </cell>
          <cell r="N3109">
            <v>2.1863396479524868E-2</v>
          </cell>
          <cell r="O3109">
            <v>9524.6316267812235</v>
          </cell>
          <cell r="P3109">
            <v>26287.848617916523</v>
          </cell>
          <cell r="Q3109">
            <v>42071.724231813474</v>
          </cell>
          <cell r="R3109">
            <v>54036.046648253709</v>
          </cell>
          <cell r="S3109">
            <v>118206.43816412301</v>
          </cell>
          <cell r="T3109">
            <v>1204.2176482061998</v>
          </cell>
          <cell r="U3109">
            <v>1349.3020445513689</v>
          </cell>
          <cell r="V3109">
            <v>1438.9116898217826</v>
          </cell>
          <cell r="W3109">
            <v>1486.0149345353666</v>
          </cell>
          <cell r="X3109">
            <v>1584.9530316364001</v>
          </cell>
          <cell r="Y3109">
            <v>559.29746399897783</v>
          </cell>
          <cell r="Z3109">
            <v>630.98599567773522</v>
          </cell>
          <cell r="AA3109">
            <v>663.17108791990404</v>
          </cell>
          <cell r="AB3109">
            <v>671.72625180826753</v>
          </cell>
          <cell r="AC3109">
            <v>728.89253185948098</v>
          </cell>
          <cell r="AD3109">
            <v>30.725992766408911</v>
          </cell>
          <cell r="AE3109">
            <v>51.773656275249643</v>
          </cell>
          <cell r="AF3109">
            <v>58.388241408498658</v>
          </cell>
          <cell r="AG3109">
            <v>59.382039560015308</v>
          </cell>
          <cell r="AH3109">
            <v>49.683255948522934</v>
          </cell>
        </row>
        <row r="3110">
          <cell r="B3110">
            <v>8972</v>
          </cell>
          <cell r="C3110" t="str">
            <v>OH</v>
          </cell>
          <cell r="D3110" t="str">
            <v>Municipal</v>
          </cell>
          <cell r="E3110">
            <v>2.7290030018241413E-3</v>
          </cell>
          <cell r="F3110">
            <v>0</v>
          </cell>
          <cell r="G3110">
            <v>0</v>
          </cell>
          <cell r="H3110">
            <v>1816.7382556583075</v>
          </cell>
          <cell r="I3110">
            <v>11.608880937499999</v>
          </cell>
          <cell r="J3110">
            <v>0</v>
          </cell>
          <cell r="K3110">
            <v>0</v>
          </cell>
          <cell r="L3110">
            <v>0</v>
          </cell>
          <cell r="M3110">
            <v>0</v>
          </cell>
          <cell r="N3110">
            <v>2.1863396479524868E-2</v>
          </cell>
          <cell r="O3110">
            <v>9524.6316267812235</v>
          </cell>
          <cell r="P3110">
            <v>26287.848617916523</v>
          </cell>
          <cell r="Q3110">
            <v>42071.724231813474</v>
          </cell>
          <cell r="R3110">
            <v>54036.046648253709</v>
          </cell>
          <cell r="S3110">
            <v>118206.43816412301</v>
          </cell>
          <cell r="T3110">
            <v>1204.2176482061998</v>
          </cell>
          <cell r="U3110">
            <v>1349.3020445513689</v>
          </cell>
          <cell r="V3110">
            <v>1438.9116898217826</v>
          </cell>
          <cell r="W3110">
            <v>1486.0149345353666</v>
          </cell>
          <cell r="X3110">
            <v>1584.9530316364001</v>
          </cell>
          <cell r="Y3110">
            <v>559.29746399897783</v>
          </cell>
          <cell r="Z3110">
            <v>630.98599567773522</v>
          </cell>
          <cell r="AA3110">
            <v>663.17108791990404</v>
          </cell>
          <cell r="AB3110">
            <v>671.72625180826753</v>
          </cell>
          <cell r="AC3110">
            <v>728.89253185948098</v>
          </cell>
          <cell r="AD3110">
            <v>30.725992766408911</v>
          </cell>
          <cell r="AE3110">
            <v>51.773656275249643</v>
          </cell>
          <cell r="AF3110">
            <v>58.388241408498658</v>
          </cell>
          <cell r="AG3110">
            <v>59.382039560015308</v>
          </cell>
          <cell r="AH3110">
            <v>49.683255948522934</v>
          </cell>
        </row>
        <row r="3111">
          <cell r="B3111">
            <v>9598</v>
          </cell>
          <cell r="C3111" t="str">
            <v>OH</v>
          </cell>
          <cell r="D3111" t="str">
            <v>Municipal</v>
          </cell>
          <cell r="E3111">
            <v>2.7290030018241413E-3</v>
          </cell>
          <cell r="F3111">
            <v>0</v>
          </cell>
          <cell r="G3111">
            <v>0</v>
          </cell>
          <cell r="H3111">
            <v>1816.7382556583075</v>
          </cell>
          <cell r="I3111">
            <v>11.608880937499999</v>
          </cell>
          <cell r="J3111">
            <v>0</v>
          </cell>
          <cell r="K3111">
            <v>0</v>
          </cell>
          <cell r="L3111">
            <v>0</v>
          </cell>
          <cell r="M3111">
            <v>0</v>
          </cell>
          <cell r="N3111">
            <v>2.1863396479524868E-2</v>
          </cell>
          <cell r="O3111">
            <v>9524.6316267812235</v>
          </cell>
          <cell r="P3111">
            <v>26287.848617916523</v>
          </cell>
          <cell r="Q3111">
            <v>42071.724231813474</v>
          </cell>
          <cell r="R3111">
            <v>54036.046648253709</v>
          </cell>
          <cell r="S3111">
            <v>118206.43816412301</v>
          </cell>
          <cell r="T3111">
            <v>1204.2176482061998</v>
          </cell>
          <cell r="U3111">
            <v>1349.3020445513689</v>
          </cell>
          <cell r="V3111">
            <v>1438.9116898217826</v>
          </cell>
          <cell r="W3111">
            <v>1486.0149345353666</v>
          </cell>
          <cell r="X3111">
            <v>1584.9530316364001</v>
          </cell>
          <cell r="Y3111">
            <v>559.29746399897783</v>
          </cell>
          <cell r="Z3111">
            <v>630.98599567773522</v>
          </cell>
          <cell r="AA3111">
            <v>663.17108791990404</v>
          </cell>
          <cell r="AB3111">
            <v>671.72625180826753</v>
          </cell>
          <cell r="AC3111">
            <v>728.89253185948098</v>
          </cell>
          <cell r="AD3111">
            <v>30.725992766408911</v>
          </cell>
          <cell r="AE3111">
            <v>51.773656275249643</v>
          </cell>
          <cell r="AF3111">
            <v>58.388241408498658</v>
          </cell>
          <cell r="AG3111">
            <v>59.382039560015308</v>
          </cell>
          <cell r="AH3111">
            <v>49.683255948522934</v>
          </cell>
        </row>
        <row r="3112">
          <cell r="B3112">
            <v>10830</v>
          </cell>
          <cell r="C3112" t="str">
            <v>OH</v>
          </cell>
          <cell r="D3112" t="str">
            <v>Municipal</v>
          </cell>
          <cell r="E3112">
            <v>2.7290030018241413E-3</v>
          </cell>
          <cell r="F3112">
            <v>1</v>
          </cell>
          <cell r="G3112">
            <v>10310.403089548636</v>
          </cell>
          <cell r="H3112">
            <v>10310.403089548636</v>
          </cell>
          <cell r="I3112">
            <v>11.608880937499999</v>
          </cell>
          <cell r="J3112">
            <v>9507</v>
          </cell>
          <cell r="K3112">
            <v>85432</v>
          </cell>
          <cell r="L3112">
            <v>8286</v>
          </cell>
          <cell r="M3112">
            <v>9.7770223693961281E-2</v>
          </cell>
          <cell r="N3112">
            <v>9.7770223693961281E-2</v>
          </cell>
          <cell r="O3112">
            <v>9524.6316267812235</v>
          </cell>
          <cell r="P3112">
            <v>26287.848617916523</v>
          </cell>
          <cell r="Q3112">
            <v>42071.724231813474</v>
          </cell>
          <cell r="R3112">
            <v>54036.046648253709</v>
          </cell>
          <cell r="S3112">
            <v>118206.43816412301</v>
          </cell>
          <cell r="T3112">
            <v>1204.2176482061998</v>
          </cell>
          <cell r="U3112">
            <v>1349.3020445513689</v>
          </cell>
          <cell r="V3112">
            <v>1438.9116898217826</v>
          </cell>
          <cell r="W3112">
            <v>1486.0149345353666</v>
          </cell>
          <cell r="X3112">
            <v>1584.9530316364001</v>
          </cell>
          <cell r="Y3112">
            <v>559.29746399897783</v>
          </cell>
          <cell r="Z3112">
            <v>630.98599567773522</v>
          </cell>
          <cell r="AA3112">
            <v>663.17108791990404</v>
          </cell>
          <cell r="AB3112">
            <v>671.72625180826753</v>
          </cell>
          <cell r="AC3112">
            <v>728.89253185948098</v>
          </cell>
          <cell r="AD3112">
            <v>30.725992766408911</v>
          </cell>
          <cell r="AE3112">
            <v>51.773656275249643</v>
          </cell>
          <cell r="AF3112">
            <v>58.388241408498658</v>
          </cell>
          <cell r="AG3112">
            <v>59.382039560015308</v>
          </cell>
          <cell r="AH3112">
            <v>49.683255948522934</v>
          </cell>
        </row>
        <row r="3113">
          <cell r="B3113">
            <v>12302</v>
          </cell>
          <cell r="C3113" t="str">
            <v>OH</v>
          </cell>
          <cell r="D3113" t="str">
            <v>Municipal</v>
          </cell>
          <cell r="E3113">
            <v>2.7290030018241413E-3</v>
          </cell>
          <cell r="F3113">
            <v>0</v>
          </cell>
          <cell r="G3113">
            <v>0</v>
          </cell>
          <cell r="H3113">
            <v>1816.7382556583075</v>
          </cell>
          <cell r="I3113">
            <v>11.608880937499999</v>
          </cell>
          <cell r="J3113">
            <v>0</v>
          </cell>
          <cell r="K3113">
            <v>0</v>
          </cell>
          <cell r="L3113">
            <v>0</v>
          </cell>
          <cell r="M3113">
            <v>0</v>
          </cell>
          <cell r="N3113">
            <v>2.1863396479524868E-2</v>
          </cell>
          <cell r="O3113">
            <v>9524.6316267812235</v>
          </cell>
          <cell r="P3113">
            <v>26287.848617916523</v>
          </cell>
          <cell r="Q3113">
            <v>42071.724231813474</v>
          </cell>
          <cell r="R3113">
            <v>54036.046648253709</v>
          </cell>
          <cell r="S3113">
            <v>118206.43816412301</v>
          </cell>
          <cell r="T3113">
            <v>1204.2176482061998</v>
          </cell>
          <cell r="U3113">
            <v>1349.3020445513689</v>
          </cell>
          <cell r="V3113">
            <v>1438.9116898217826</v>
          </cell>
          <cell r="W3113">
            <v>1486.0149345353666</v>
          </cell>
          <cell r="X3113">
            <v>1584.9530316364001</v>
          </cell>
          <cell r="Y3113">
            <v>559.29746399897783</v>
          </cell>
          <cell r="Z3113">
            <v>630.98599567773522</v>
          </cell>
          <cell r="AA3113">
            <v>663.17108791990404</v>
          </cell>
          <cell r="AB3113">
            <v>671.72625180826753</v>
          </cell>
          <cell r="AC3113">
            <v>728.89253185948098</v>
          </cell>
          <cell r="AD3113">
            <v>30.725992766408911</v>
          </cell>
          <cell r="AE3113">
            <v>51.773656275249643</v>
          </cell>
          <cell r="AF3113">
            <v>58.388241408498658</v>
          </cell>
          <cell r="AG3113">
            <v>59.382039560015308</v>
          </cell>
          <cell r="AH3113">
            <v>49.683255948522934</v>
          </cell>
        </row>
        <row r="3114">
          <cell r="B3114">
            <v>13209</v>
          </cell>
          <cell r="C3114" t="str">
            <v>OH</v>
          </cell>
          <cell r="D3114" t="str">
            <v>Municipal</v>
          </cell>
          <cell r="E3114">
            <v>2.7290030018241413E-3</v>
          </cell>
          <cell r="F3114">
            <v>0</v>
          </cell>
          <cell r="G3114">
            <v>0</v>
          </cell>
          <cell r="H3114">
            <v>1816.7382556583075</v>
          </cell>
          <cell r="I3114">
            <v>11.608880937499999</v>
          </cell>
          <cell r="J3114">
            <v>0</v>
          </cell>
          <cell r="K3114">
            <v>0</v>
          </cell>
          <cell r="L3114">
            <v>0</v>
          </cell>
          <cell r="M3114">
            <v>0</v>
          </cell>
          <cell r="N3114">
            <v>2.1863396479524868E-2</v>
          </cell>
          <cell r="O3114">
            <v>9524.6316267812235</v>
          </cell>
          <cell r="P3114">
            <v>26287.848617916523</v>
          </cell>
          <cell r="Q3114">
            <v>42071.724231813474</v>
          </cell>
          <cell r="R3114">
            <v>54036.046648253709</v>
          </cell>
          <cell r="S3114">
            <v>118206.43816412301</v>
          </cell>
          <cell r="T3114">
            <v>1204.2176482061998</v>
          </cell>
          <cell r="U3114">
            <v>1349.3020445513689</v>
          </cell>
          <cell r="V3114">
            <v>1438.9116898217826</v>
          </cell>
          <cell r="W3114">
            <v>1486.0149345353666</v>
          </cell>
          <cell r="X3114">
            <v>1584.9530316364001</v>
          </cell>
          <cell r="Y3114">
            <v>559.29746399897783</v>
          </cell>
          <cell r="Z3114">
            <v>630.98599567773522</v>
          </cell>
          <cell r="AA3114">
            <v>663.17108791990404</v>
          </cell>
          <cell r="AB3114">
            <v>671.72625180826753</v>
          </cell>
          <cell r="AC3114">
            <v>728.89253185948098</v>
          </cell>
          <cell r="AD3114">
            <v>30.725992766408911</v>
          </cell>
          <cell r="AE3114">
            <v>51.773656275249643</v>
          </cell>
          <cell r="AF3114">
            <v>58.388241408498658</v>
          </cell>
          <cell r="AG3114">
            <v>59.382039560015308</v>
          </cell>
          <cell r="AH3114">
            <v>49.683255948522934</v>
          </cell>
        </row>
        <row r="3115">
          <cell r="B3115">
            <v>13602</v>
          </cell>
          <cell r="C3115" t="str">
            <v>OH</v>
          </cell>
          <cell r="D3115" t="str">
            <v>Municipal</v>
          </cell>
          <cell r="E3115">
            <v>2.7290030018241413E-3</v>
          </cell>
          <cell r="F3115">
            <v>1</v>
          </cell>
          <cell r="G3115">
            <v>7779.2582534159383</v>
          </cell>
          <cell r="H3115">
            <v>7779.2582534159383</v>
          </cell>
          <cell r="I3115">
            <v>11.608880937499999</v>
          </cell>
          <cell r="J3115">
            <v>7146</v>
          </cell>
          <cell r="K3115">
            <v>91663</v>
          </cell>
          <cell r="L3115">
            <v>11783</v>
          </cell>
          <cell r="M3115">
            <v>6.0052045765044235E-2</v>
          </cell>
          <cell r="N3115">
            <v>6.0052045765044235E-2</v>
          </cell>
          <cell r="O3115">
            <v>9524.6316267812235</v>
          </cell>
          <cell r="P3115">
            <v>26287.848617916523</v>
          </cell>
          <cell r="Q3115">
            <v>42071.724231813474</v>
          </cell>
          <cell r="R3115">
            <v>54036.046648253709</v>
          </cell>
          <cell r="S3115">
            <v>118206.43816412301</v>
          </cell>
          <cell r="T3115">
            <v>1204.2176482061998</v>
          </cell>
          <cell r="U3115">
            <v>1349.3020445513689</v>
          </cell>
          <cell r="V3115">
            <v>1438.9116898217826</v>
          </cell>
          <cell r="W3115">
            <v>1486.0149345353666</v>
          </cell>
          <cell r="X3115">
            <v>1584.9530316364001</v>
          </cell>
          <cell r="Y3115">
            <v>559.29746399897783</v>
          </cell>
          <cell r="Z3115">
            <v>630.98599567773522</v>
          </cell>
          <cell r="AA3115">
            <v>663.17108791990404</v>
          </cell>
          <cell r="AB3115">
            <v>671.72625180826753</v>
          </cell>
          <cell r="AC3115">
            <v>728.89253185948098</v>
          </cell>
          <cell r="AD3115">
            <v>30.725992766408911</v>
          </cell>
          <cell r="AE3115">
            <v>51.773656275249643</v>
          </cell>
          <cell r="AF3115">
            <v>58.388241408498658</v>
          </cell>
          <cell r="AG3115">
            <v>59.382039560015308</v>
          </cell>
          <cell r="AH3115">
            <v>49.683255948522934</v>
          </cell>
        </row>
        <row r="3116">
          <cell r="B3116">
            <v>13949</v>
          </cell>
          <cell r="C3116" t="str">
            <v>OH</v>
          </cell>
          <cell r="D3116" t="str">
            <v>Municipal</v>
          </cell>
          <cell r="E3116">
            <v>2.7290030018241413E-3</v>
          </cell>
          <cell r="F3116">
            <v>0</v>
          </cell>
          <cell r="G3116">
            <v>0</v>
          </cell>
          <cell r="H3116">
            <v>1816.7382556583075</v>
          </cell>
          <cell r="I3116">
            <v>11.608880937499999</v>
          </cell>
          <cell r="J3116">
            <v>0</v>
          </cell>
          <cell r="K3116">
            <v>0</v>
          </cell>
          <cell r="L3116">
            <v>0</v>
          </cell>
          <cell r="M3116">
            <v>0</v>
          </cell>
          <cell r="N3116">
            <v>2.1863396479524868E-2</v>
          </cell>
          <cell r="O3116">
            <v>9524.6316267812235</v>
          </cell>
          <cell r="P3116">
            <v>26287.848617916523</v>
          </cell>
          <cell r="Q3116">
            <v>42071.724231813474</v>
          </cell>
          <cell r="R3116">
            <v>54036.046648253709</v>
          </cell>
          <cell r="S3116">
            <v>118206.43816412301</v>
          </cell>
          <cell r="T3116">
            <v>1204.2176482061998</v>
          </cell>
          <cell r="U3116">
            <v>1349.3020445513689</v>
          </cell>
          <cell r="V3116">
            <v>1438.9116898217826</v>
          </cell>
          <cell r="W3116">
            <v>1486.0149345353666</v>
          </cell>
          <cell r="X3116">
            <v>1584.9530316364001</v>
          </cell>
          <cell r="Y3116">
            <v>559.29746399897783</v>
          </cell>
          <cell r="Z3116">
            <v>630.98599567773522</v>
          </cell>
          <cell r="AA3116">
            <v>663.17108791990404</v>
          </cell>
          <cell r="AB3116">
            <v>671.72625180826753</v>
          </cell>
          <cell r="AC3116">
            <v>728.89253185948098</v>
          </cell>
          <cell r="AD3116">
            <v>30.725992766408911</v>
          </cell>
          <cell r="AE3116">
            <v>51.773656275249643</v>
          </cell>
          <cell r="AF3116">
            <v>58.388241408498658</v>
          </cell>
          <cell r="AG3116">
            <v>59.382039560015308</v>
          </cell>
          <cell r="AH3116">
            <v>49.683255948522934</v>
          </cell>
        </row>
        <row r="3117">
          <cell r="B3117">
            <v>14194</v>
          </cell>
          <cell r="C3117" t="str">
            <v>OH</v>
          </cell>
          <cell r="D3117" t="str">
            <v>Municipal</v>
          </cell>
          <cell r="E3117">
            <v>2.7290030018241413E-3</v>
          </cell>
          <cell r="F3117">
            <v>1</v>
          </cell>
          <cell r="G3117">
            <v>11393.23434869126</v>
          </cell>
          <cell r="H3117">
            <v>11393.23434869126</v>
          </cell>
          <cell r="I3117">
            <v>11.608880937499999</v>
          </cell>
          <cell r="J3117">
            <v>8160</v>
          </cell>
          <cell r="K3117">
            <v>74432</v>
          </cell>
          <cell r="L3117">
            <v>6533</v>
          </cell>
          <cell r="M3117">
            <v>9.7403135345331987E-2</v>
          </cell>
          <cell r="N3117">
            <v>9.7403135345331987E-2</v>
          </cell>
          <cell r="O3117">
            <v>9524.6316267812235</v>
          </cell>
          <cell r="P3117">
            <v>26287.848617916523</v>
          </cell>
          <cell r="Q3117">
            <v>42071.724231813474</v>
          </cell>
          <cell r="R3117">
            <v>54036.046648253709</v>
          </cell>
          <cell r="S3117">
            <v>118206.43816412301</v>
          </cell>
          <cell r="T3117">
            <v>1204.2176482061998</v>
          </cell>
          <cell r="U3117">
            <v>1349.3020445513689</v>
          </cell>
          <cell r="V3117">
            <v>1438.9116898217826</v>
          </cell>
          <cell r="W3117">
            <v>1486.0149345353666</v>
          </cell>
          <cell r="X3117">
            <v>1584.9530316364001</v>
          </cell>
          <cell r="Y3117">
            <v>559.29746399897783</v>
          </cell>
          <cell r="Z3117">
            <v>630.98599567773522</v>
          </cell>
          <cell r="AA3117">
            <v>663.17108791990404</v>
          </cell>
          <cell r="AB3117">
            <v>671.72625180826753</v>
          </cell>
          <cell r="AC3117">
            <v>728.89253185948098</v>
          </cell>
          <cell r="AD3117">
            <v>30.725992766408911</v>
          </cell>
          <cell r="AE3117">
            <v>51.773656275249643</v>
          </cell>
          <cell r="AF3117">
            <v>58.388241408498658</v>
          </cell>
          <cell r="AG3117">
            <v>59.382039560015308</v>
          </cell>
          <cell r="AH3117">
            <v>49.683255948522934</v>
          </cell>
        </row>
        <row r="3118">
          <cell r="B3118">
            <v>14381</v>
          </cell>
          <cell r="C3118" t="str">
            <v>OH</v>
          </cell>
          <cell r="D3118" t="str">
            <v>Municipal</v>
          </cell>
          <cell r="E3118">
            <v>2.7290030018241413E-3</v>
          </cell>
          <cell r="F3118">
            <v>1</v>
          </cell>
          <cell r="G3118">
            <v>7952.2107243650044</v>
          </cell>
          <cell r="H3118">
            <v>7952.2107243650044</v>
          </cell>
          <cell r="I3118">
            <v>11.608880937499999</v>
          </cell>
          <cell r="J3118">
            <v>12312.9</v>
          </cell>
          <cell r="K3118">
            <v>84532</v>
          </cell>
          <cell r="L3118">
            <v>10630</v>
          </cell>
          <cell r="M3118">
            <v>0.12814166407529101</v>
          </cell>
          <cell r="N3118">
            <v>0.12814166407529101</v>
          </cell>
          <cell r="O3118">
            <v>9524.6316267812235</v>
          </cell>
          <cell r="P3118">
            <v>26287.848617916523</v>
          </cell>
          <cell r="Q3118">
            <v>42071.724231813474</v>
          </cell>
          <cell r="R3118">
            <v>54036.046648253709</v>
          </cell>
          <cell r="S3118">
            <v>118206.43816412301</v>
          </cell>
          <cell r="T3118">
            <v>1204.2176482061998</v>
          </cell>
          <cell r="U3118">
            <v>1349.3020445513689</v>
          </cell>
          <cell r="V3118">
            <v>1438.9116898217826</v>
          </cell>
          <cell r="W3118">
            <v>1486.0149345353666</v>
          </cell>
          <cell r="X3118">
            <v>1584.9530316364001</v>
          </cell>
          <cell r="Y3118">
            <v>559.29746399897783</v>
          </cell>
          <cell r="Z3118">
            <v>630.98599567773522</v>
          </cell>
          <cell r="AA3118">
            <v>663.17108791990404</v>
          </cell>
          <cell r="AB3118">
            <v>671.72625180826753</v>
          </cell>
          <cell r="AC3118">
            <v>728.89253185948098</v>
          </cell>
          <cell r="AD3118">
            <v>30.725992766408911</v>
          </cell>
          <cell r="AE3118">
            <v>51.773656275249643</v>
          </cell>
          <cell r="AF3118">
            <v>58.388241408498658</v>
          </cell>
          <cell r="AG3118">
            <v>59.382039560015308</v>
          </cell>
          <cell r="AH3118">
            <v>49.683255948522934</v>
          </cell>
        </row>
        <row r="3119">
          <cell r="B3119">
            <v>15095</v>
          </cell>
          <cell r="C3119" t="str">
            <v>OH</v>
          </cell>
          <cell r="D3119" t="str">
            <v>Municipal</v>
          </cell>
          <cell r="E3119">
            <v>2.7290030018241413E-3</v>
          </cell>
          <cell r="F3119">
            <v>1</v>
          </cell>
          <cell r="G3119">
            <v>9058.9086399338576</v>
          </cell>
          <cell r="H3119">
            <v>9058.9086399338576</v>
          </cell>
          <cell r="I3119">
            <v>11.608880937499999</v>
          </cell>
          <cell r="J3119">
            <v>10159.9</v>
          </cell>
          <cell r="K3119">
            <v>87654</v>
          </cell>
          <cell r="L3119">
            <v>9676</v>
          </cell>
          <cell r="M3119">
            <v>0.10053128912069044</v>
          </cell>
          <cell r="N3119">
            <v>0.10053128912069044</v>
          </cell>
          <cell r="O3119">
            <v>9524.6316267812235</v>
          </cell>
          <cell r="P3119">
            <v>26287.848617916523</v>
          </cell>
          <cell r="Q3119">
            <v>42071.724231813474</v>
          </cell>
          <cell r="R3119">
            <v>54036.046648253709</v>
          </cell>
          <cell r="S3119">
            <v>118206.43816412301</v>
          </cell>
          <cell r="T3119">
            <v>1204.2176482061998</v>
          </cell>
          <cell r="U3119">
            <v>1349.3020445513689</v>
          </cell>
          <cell r="V3119">
            <v>1438.9116898217826</v>
          </cell>
          <cell r="W3119">
            <v>1486.0149345353666</v>
          </cell>
          <cell r="X3119">
            <v>1584.9530316364001</v>
          </cell>
          <cell r="Y3119">
            <v>559.29746399897783</v>
          </cell>
          <cell r="Z3119">
            <v>630.98599567773522</v>
          </cell>
          <cell r="AA3119">
            <v>663.17108791990404</v>
          </cell>
          <cell r="AB3119">
            <v>671.72625180826753</v>
          </cell>
          <cell r="AC3119">
            <v>728.89253185948098</v>
          </cell>
          <cell r="AD3119">
            <v>30.725992766408911</v>
          </cell>
          <cell r="AE3119">
            <v>51.773656275249643</v>
          </cell>
          <cell r="AF3119">
            <v>58.388241408498658</v>
          </cell>
          <cell r="AG3119">
            <v>59.382039560015308</v>
          </cell>
          <cell r="AH3119">
            <v>49.683255948522934</v>
          </cell>
        </row>
        <row r="3120">
          <cell r="B3120">
            <v>17043</v>
          </cell>
          <cell r="C3120" t="str">
            <v>OH</v>
          </cell>
          <cell r="D3120" t="str">
            <v>Municipal</v>
          </cell>
          <cell r="E3120">
            <v>2.7290030018241413E-3</v>
          </cell>
          <cell r="F3120">
            <v>0</v>
          </cell>
          <cell r="G3120">
            <v>0</v>
          </cell>
          <cell r="H3120">
            <v>1816.7382556583075</v>
          </cell>
          <cell r="I3120">
            <v>11.608880937499999</v>
          </cell>
          <cell r="J3120">
            <v>0</v>
          </cell>
          <cell r="K3120">
            <v>0</v>
          </cell>
          <cell r="L3120">
            <v>0</v>
          </cell>
          <cell r="M3120">
            <v>0</v>
          </cell>
          <cell r="N3120">
            <v>2.1863396479524868E-2</v>
          </cell>
          <cell r="O3120">
            <v>9524.6316267812235</v>
          </cell>
          <cell r="P3120">
            <v>26287.848617916523</v>
          </cell>
          <cell r="Q3120">
            <v>42071.724231813474</v>
          </cell>
          <cell r="R3120">
            <v>54036.046648253709</v>
          </cell>
          <cell r="S3120">
            <v>118206.43816412301</v>
          </cell>
          <cell r="T3120">
            <v>1204.2176482061998</v>
          </cell>
          <cell r="U3120">
            <v>1349.3020445513689</v>
          </cell>
          <cell r="V3120">
            <v>1438.9116898217826</v>
          </cell>
          <cell r="W3120">
            <v>1486.0149345353666</v>
          </cell>
          <cell r="X3120">
            <v>1584.9530316364001</v>
          </cell>
          <cell r="Y3120">
            <v>559.29746399897783</v>
          </cell>
          <cell r="Z3120">
            <v>630.98599567773522</v>
          </cell>
          <cell r="AA3120">
            <v>663.17108791990404</v>
          </cell>
          <cell r="AB3120">
            <v>671.72625180826753</v>
          </cell>
          <cell r="AC3120">
            <v>728.89253185948098</v>
          </cell>
          <cell r="AD3120">
            <v>30.725992766408911</v>
          </cell>
          <cell r="AE3120">
            <v>51.773656275249643</v>
          </cell>
          <cell r="AF3120">
            <v>58.388241408498658</v>
          </cell>
          <cell r="AG3120">
            <v>59.382039560015308</v>
          </cell>
          <cell r="AH3120">
            <v>49.683255948522934</v>
          </cell>
        </row>
        <row r="3121">
          <cell r="B3121">
            <v>17865</v>
          </cell>
          <cell r="C3121" t="str">
            <v>OH</v>
          </cell>
          <cell r="D3121" t="str">
            <v>Municipal</v>
          </cell>
          <cell r="E3121">
            <v>2.7290030018241413E-3</v>
          </cell>
          <cell r="F3121">
            <v>0</v>
          </cell>
          <cell r="G3121">
            <v>0</v>
          </cell>
          <cell r="H3121">
            <v>1816.7382556583075</v>
          </cell>
          <cell r="I3121">
            <v>11.608880937499999</v>
          </cell>
          <cell r="J3121">
            <v>0</v>
          </cell>
          <cell r="K3121">
            <v>0</v>
          </cell>
          <cell r="L3121">
            <v>0</v>
          </cell>
          <cell r="M3121">
            <v>0</v>
          </cell>
          <cell r="N3121">
            <v>2.1863396479524868E-2</v>
          </cell>
          <cell r="O3121">
            <v>9524.6316267812235</v>
          </cell>
          <cell r="P3121">
            <v>26287.848617916523</v>
          </cell>
          <cell r="Q3121">
            <v>42071.724231813474</v>
          </cell>
          <cell r="R3121">
            <v>54036.046648253709</v>
          </cell>
          <cell r="S3121">
            <v>118206.43816412301</v>
          </cell>
          <cell r="T3121">
            <v>1204.2176482061998</v>
          </cell>
          <cell r="U3121">
            <v>1349.3020445513689</v>
          </cell>
          <cell r="V3121">
            <v>1438.9116898217826</v>
          </cell>
          <cell r="W3121">
            <v>1486.0149345353666</v>
          </cell>
          <cell r="X3121">
            <v>1584.9530316364001</v>
          </cell>
          <cell r="Y3121">
            <v>559.29746399897783</v>
          </cell>
          <cell r="Z3121">
            <v>630.98599567773522</v>
          </cell>
          <cell r="AA3121">
            <v>663.17108791990404</v>
          </cell>
          <cell r="AB3121">
            <v>671.72625180826753</v>
          </cell>
          <cell r="AC3121">
            <v>728.89253185948098</v>
          </cell>
          <cell r="AD3121">
            <v>30.725992766408911</v>
          </cell>
          <cell r="AE3121">
            <v>51.773656275249643</v>
          </cell>
          <cell r="AF3121">
            <v>58.388241408498658</v>
          </cell>
          <cell r="AG3121">
            <v>59.382039560015308</v>
          </cell>
          <cell r="AH3121">
            <v>49.683255948522934</v>
          </cell>
        </row>
        <row r="3122">
          <cell r="B3122">
            <v>17891</v>
          </cell>
          <cell r="C3122" t="str">
            <v>OH</v>
          </cell>
          <cell r="D3122" t="str">
            <v>Municipal</v>
          </cell>
          <cell r="E3122">
            <v>2.7290030018241413E-3</v>
          </cell>
          <cell r="F3122">
            <v>1</v>
          </cell>
          <cell r="G3122">
            <v>9988.6731391585763</v>
          </cell>
          <cell r="H3122">
            <v>9988.6731391585763</v>
          </cell>
          <cell r="I3122">
            <v>11.608880937499999</v>
          </cell>
          <cell r="J3122">
            <v>4697.2</v>
          </cell>
          <cell r="K3122">
            <v>37038</v>
          </cell>
          <cell r="L3122">
            <v>3708</v>
          </cell>
          <cell r="M3122">
            <v>0.11287464857187213</v>
          </cell>
          <cell r="N3122">
            <v>0.11287464857187213</v>
          </cell>
          <cell r="O3122">
            <v>9524.6316267812235</v>
          </cell>
          <cell r="P3122">
            <v>26287.848617916523</v>
          </cell>
          <cell r="Q3122">
            <v>42071.724231813474</v>
          </cell>
          <cell r="R3122">
            <v>54036.046648253709</v>
          </cell>
          <cell r="S3122">
            <v>118206.43816412301</v>
          </cell>
          <cell r="T3122">
            <v>1204.2176482061998</v>
          </cell>
          <cell r="U3122">
            <v>1349.3020445513689</v>
          </cell>
          <cell r="V3122">
            <v>1438.9116898217826</v>
          </cell>
          <cell r="W3122">
            <v>1486.0149345353666</v>
          </cell>
          <cell r="X3122">
            <v>1584.9530316364001</v>
          </cell>
          <cell r="Y3122">
            <v>559.29746399897783</v>
          </cell>
          <cell r="Z3122">
            <v>630.98599567773522</v>
          </cell>
          <cell r="AA3122">
            <v>663.17108791990404</v>
          </cell>
          <cell r="AB3122">
            <v>671.72625180826753</v>
          </cell>
          <cell r="AC3122">
            <v>728.89253185948098</v>
          </cell>
          <cell r="AD3122">
            <v>30.725992766408911</v>
          </cell>
          <cell r="AE3122">
            <v>51.773656275249643</v>
          </cell>
          <cell r="AF3122">
            <v>58.388241408498658</v>
          </cell>
          <cell r="AG3122">
            <v>59.382039560015308</v>
          </cell>
          <cell r="AH3122">
            <v>49.683255948522934</v>
          </cell>
        </row>
        <row r="3123">
          <cell r="B3123">
            <v>18941</v>
          </cell>
          <cell r="C3123" t="str">
            <v>OH</v>
          </cell>
          <cell r="D3123" t="str">
            <v>Municipal</v>
          </cell>
          <cell r="E3123">
            <v>2.7290030018241413E-3</v>
          </cell>
          <cell r="F3123">
            <v>0</v>
          </cell>
          <cell r="G3123">
            <v>0</v>
          </cell>
          <cell r="H3123">
            <v>1816.7382556583075</v>
          </cell>
          <cell r="I3123">
            <v>11.608880937499999</v>
          </cell>
          <cell r="J3123">
            <v>0</v>
          </cell>
          <cell r="K3123">
            <v>0</v>
          </cell>
          <cell r="L3123">
            <v>0</v>
          </cell>
          <cell r="M3123">
            <v>0</v>
          </cell>
          <cell r="N3123">
            <v>2.1863396479524868E-2</v>
          </cell>
          <cell r="O3123">
            <v>9524.6316267812235</v>
          </cell>
          <cell r="P3123">
            <v>26287.848617916523</v>
          </cell>
          <cell r="Q3123">
            <v>42071.724231813474</v>
          </cell>
          <cell r="R3123">
            <v>54036.046648253709</v>
          </cell>
          <cell r="S3123">
            <v>118206.43816412301</v>
          </cell>
          <cell r="T3123">
            <v>1204.2176482061998</v>
          </cell>
          <cell r="U3123">
            <v>1349.3020445513689</v>
          </cell>
          <cell r="V3123">
            <v>1438.9116898217826</v>
          </cell>
          <cell r="W3123">
            <v>1486.0149345353666</v>
          </cell>
          <cell r="X3123">
            <v>1584.9530316364001</v>
          </cell>
          <cell r="Y3123">
            <v>559.29746399897783</v>
          </cell>
          <cell r="Z3123">
            <v>630.98599567773522</v>
          </cell>
          <cell r="AA3123">
            <v>663.17108791990404</v>
          </cell>
          <cell r="AB3123">
            <v>671.72625180826753</v>
          </cell>
          <cell r="AC3123">
            <v>728.89253185948098</v>
          </cell>
          <cell r="AD3123">
            <v>30.725992766408911</v>
          </cell>
          <cell r="AE3123">
            <v>51.773656275249643</v>
          </cell>
          <cell r="AF3123">
            <v>58.388241408498658</v>
          </cell>
          <cell r="AG3123">
            <v>59.382039560015308</v>
          </cell>
          <cell r="AH3123">
            <v>49.683255948522934</v>
          </cell>
        </row>
        <row r="3124">
          <cell r="B3124">
            <v>19951</v>
          </cell>
          <cell r="C3124" t="str">
            <v>OH</v>
          </cell>
          <cell r="D3124" t="str">
            <v>Municipal</v>
          </cell>
          <cell r="E3124">
            <v>2.7290030018241413E-3</v>
          </cell>
          <cell r="F3124">
            <v>1</v>
          </cell>
          <cell r="G3124">
            <v>10009.880087823003</v>
          </cell>
          <cell r="H3124">
            <v>10009.880087823003</v>
          </cell>
          <cell r="I3124">
            <v>11.608880937499999</v>
          </cell>
          <cell r="J3124">
            <v>12131</v>
          </cell>
          <cell r="K3124">
            <v>118537</v>
          </cell>
          <cell r="L3124">
            <v>11842</v>
          </cell>
          <cell r="M3124">
            <v>8.8422446858428178E-2</v>
          </cell>
          <cell r="N3124">
            <v>8.8422446858428178E-2</v>
          </cell>
          <cell r="O3124">
            <v>9524.6316267812235</v>
          </cell>
          <cell r="P3124">
            <v>26287.848617916523</v>
          </cell>
          <cell r="Q3124">
            <v>42071.724231813474</v>
          </cell>
          <cell r="R3124">
            <v>54036.046648253709</v>
          </cell>
          <cell r="S3124">
            <v>118206.43816412301</v>
          </cell>
          <cell r="T3124">
            <v>1204.2176482061998</v>
          </cell>
          <cell r="U3124">
            <v>1349.3020445513689</v>
          </cell>
          <cell r="V3124">
            <v>1438.9116898217826</v>
          </cell>
          <cell r="W3124">
            <v>1486.0149345353666</v>
          </cell>
          <cell r="X3124">
            <v>1584.9530316364001</v>
          </cell>
          <cell r="Y3124">
            <v>559.29746399897783</v>
          </cell>
          <cell r="Z3124">
            <v>630.98599567773522</v>
          </cell>
          <cell r="AA3124">
            <v>663.17108791990404</v>
          </cell>
          <cell r="AB3124">
            <v>671.72625180826753</v>
          </cell>
          <cell r="AC3124">
            <v>728.89253185948098</v>
          </cell>
          <cell r="AD3124">
            <v>30.725992766408911</v>
          </cell>
          <cell r="AE3124">
            <v>51.773656275249643</v>
          </cell>
          <cell r="AF3124">
            <v>58.388241408498658</v>
          </cell>
          <cell r="AG3124">
            <v>59.382039560015308</v>
          </cell>
          <cell r="AH3124">
            <v>49.683255948522934</v>
          </cell>
        </row>
        <row r="3125">
          <cell r="B3125">
            <v>20077</v>
          </cell>
          <cell r="C3125" t="str">
            <v>OH</v>
          </cell>
          <cell r="D3125" t="str">
            <v>Municipal</v>
          </cell>
          <cell r="E3125">
            <v>2.7290030018241413E-3</v>
          </cell>
          <cell r="F3125">
            <v>1</v>
          </cell>
          <cell r="G3125">
            <v>9461.1538461538457</v>
          </cell>
          <cell r="H3125">
            <v>9461.1538461538457</v>
          </cell>
          <cell r="I3125">
            <v>11.608880937499999</v>
          </cell>
          <cell r="J3125">
            <v>6141</v>
          </cell>
          <cell r="K3125">
            <v>49198</v>
          </cell>
          <cell r="L3125">
            <v>5200</v>
          </cell>
          <cell r="M3125">
            <v>0.11009808995284361</v>
          </cell>
          <cell r="N3125">
            <v>0.11009808995284361</v>
          </cell>
          <cell r="O3125">
            <v>9524.6316267812235</v>
          </cell>
          <cell r="P3125">
            <v>26287.848617916523</v>
          </cell>
          <cell r="Q3125">
            <v>42071.724231813474</v>
          </cell>
          <cell r="R3125">
            <v>54036.046648253709</v>
          </cell>
          <cell r="S3125">
            <v>118206.43816412301</v>
          </cell>
          <cell r="T3125">
            <v>1204.2176482061998</v>
          </cell>
          <cell r="U3125">
            <v>1349.3020445513689</v>
          </cell>
          <cell r="V3125">
            <v>1438.9116898217826</v>
          </cell>
          <cell r="W3125">
            <v>1486.0149345353666</v>
          </cell>
          <cell r="X3125">
            <v>1584.9530316364001</v>
          </cell>
          <cell r="Y3125">
            <v>559.29746399897783</v>
          </cell>
          <cell r="Z3125">
            <v>630.98599567773522</v>
          </cell>
          <cell r="AA3125">
            <v>663.17108791990404</v>
          </cell>
          <cell r="AB3125">
            <v>671.72625180826753</v>
          </cell>
          <cell r="AC3125">
            <v>728.89253185948098</v>
          </cell>
          <cell r="AD3125">
            <v>30.725992766408911</v>
          </cell>
          <cell r="AE3125">
            <v>51.773656275249643</v>
          </cell>
          <cell r="AF3125">
            <v>58.388241408498658</v>
          </cell>
          <cell r="AG3125">
            <v>59.382039560015308</v>
          </cell>
          <cell r="AH3125">
            <v>49.683255948522934</v>
          </cell>
        </row>
        <row r="3126">
          <cell r="B3126">
            <v>20477</v>
          </cell>
          <cell r="C3126" t="str">
            <v>OH</v>
          </cell>
          <cell r="D3126" t="str">
            <v>Municipal</v>
          </cell>
          <cell r="E3126">
            <v>2.7290030018241413E-3</v>
          </cell>
          <cell r="F3126">
            <v>1</v>
          </cell>
          <cell r="G3126">
            <v>11070.780516054308</v>
          </cell>
          <cell r="H3126">
            <v>11070.780516054308</v>
          </cell>
          <cell r="I3126">
            <v>11.608880937499999</v>
          </cell>
          <cell r="J3126">
            <v>20545</v>
          </cell>
          <cell r="K3126">
            <v>172051</v>
          </cell>
          <cell r="L3126">
            <v>15541</v>
          </cell>
          <cell r="M3126">
            <v>0.10682900172741658</v>
          </cell>
          <cell r="N3126">
            <v>0.10682900172741658</v>
          </cell>
          <cell r="O3126">
            <v>9524.6316267812235</v>
          </cell>
          <cell r="P3126">
            <v>26287.848617916523</v>
          </cell>
          <cell r="Q3126">
            <v>42071.724231813474</v>
          </cell>
          <cell r="R3126">
            <v>54036.046648253709</v>
          </cell>
          <cell r="S3126">
            <v>118206.43816412301</v>
          </cell>
          <cell r="T3126">
            <v>1204.2176482061998</v>
          </cell>
          <cell r="U3126">
            <v>1349.3020445513689</v>
          </cell>
          <cell r="V3126">
            <v>1438.9116898217826</v>
          </cell>
          <cell r="W3126">
            <v>1486.0149345353666</v>
          </cell>
          <cell r="X3126">
            <v>1584.9530316364001</v>
          </cell>
          <cell r="Y3126">
            <v>559.29746399897783</v>
          </cell>
          <cell r="Z3126">
            <v>630.98599567773522</v>
          </cell>
          <cell r="AA3126">
            <v>663.17108791990404</v>
          </cell>
          <cell r="AB3126">
            <v>671.72625180826753</v>
          </cell>
          <cell r="AC3126">
            <v>728.89253185948098</v>
          </cell>
          <cell r="AD3126">
            <v>30.725992766408911</v>
          </cell>
          <cell r="AE3126">
            <v>51.773656275249643</v>
          </cell>
          <cell r="AF3126">
            <v>58.388241408498658</v>
          </cell>
          <cell r="AG3126">
            <v>59.382039560015308</v>
          </cell>
          <cell r="AH3126">
            <v>49.683255948522934</v>
          </cell>
        </row>
        <row r="3127">
          <cell r="B3127">
            <v>20977</v>
          </cell>
          <cell r="C3127" t="str">
            <v>OH</v>
          </cell>
          <cell r="D3127" t="str">
            <v>Municipal</v>
          </cell>
          <cell r="E3127">
            <v>2.7290030018241413E-3</v>
          </cell>
          <cell r="F3127">
            <v>0</v>
          </cell>
          <cell r="G3127">
            <v>0</v>
          </cell>
          <cell r="H3127">
            <v>1816.7382556583075</v>
          </cell>
          <cell r="I3127">
            <v>11.608880937499999</v>
          </cell>
          <cell r="J3127">
            <v>0</v>
          </cell>
          <cell r="K3127">
            <v>0</v>
          </cell>
          <cell r="L3127">
            <v>0</v>
          </cell>
          <cell r="M3127">
            <v>0</v>
          </cell>
          <cell r="N3127">
            <v>2.1863396479524868E-2</v>
          </cell>
          <cell r="O3127">
            <v>9524.6316267812235</v>
          </cell>
          <cell r="P3127">
            <v>26287.848617916523</v>
          </cell>
          <cell r="Q3127">
            <v>42071.724231813474</v>
          </cell>
          <cell r="R3127">
            <v>54036.046648253709</v>
          </cell>
          <cell r="S3127">
            <v>118206.43816412301</v>
          </cell>
          <cell r="T3127">
            <v>1204.2176482061998</v>
          </cell>
          <cell r="U3127">
            <v>1349.3020445513689</v>
          </cell>
          <cell r="V3127">
            <v>1438.9116898217826</v>
          </cell>
          <cell r="W3127">
            <v>1486.0149345353666</v>
          </cell>
          <cell r="X3127">
            <v>1584.9530316364001</v>
          </cell>
          <cell r="Y3127">
            <v>559.29746399897783</v>
          </cell>
          <cell r="Z3127">
            <v>630.98599567773522</v>
          </cell>
          <cell r="AA3127">
            <v>663.17108791990404</v>
          </cell>
          <cell r="AB3127">
            <v>671.72625180826753</v>
          </cell>
          <cell r="AC3127">
            <v>728.89253185948098</v>
          </cell>
          <cell r="AD3127">
            <v>30.725992766408911</v>
          </cell>
          <cell r="AE3127">
            <v>51.773656275249643</v>
          </cell>
          <cell r="AF3127">
            <v>58.388241408498658</v>
          </cell>
          <cell r="AG3127">
            <v>59.382039560015308</v>
          </cell>
          <cell r="AH3127">
            <v>49.683255948522934</v>
          </cell>
        </row>
        <row r="3128">
          <cell r="B3128">
            <v>3824</v>
          </cell>
          <cell r="C3128" t="str">
            <v>OH</v>
          </cell>
          <cell r="D3128" t="str">
            <v>Municipal</v>
          </cell>
          <cell r="E3128">
            <v>2.7290030018241413E-3</v>
          </cell>
          <cell r="F3128">
            <v>1</v>
          </cell>
          <cell r="G3128">
            <v>9149.5976591075341</v>
          </cell>
          <cell r="H3128">
            <v>9149.5976591075341</v>
          </cell>
          <cell r="I3128">
            <v>11.608880937499999</v>
          </cell>
          <cell r="J3128">
            <v>3200</v>
          </cell>
          <cell r="K3128">
            <v>25015</v>
          </cell>
          <cell r="L3128">
            <v>2734</v>
          </cell>
          <cell r="M3128">
            <v>0.11269781467929242</v>
          </cell>
          <cell r="N3128">
            <v>0.11269781467929242</v>
          </cell>
          <cell r="O3128">
            <v>9524.6316267812235</v>
          </cell>
          <cell r="P3128">
            <v>26287.848617916523</v>
          </cell>
          <cell r="Q3128">
            <v>42071.724231813474</v>
          </cell>
          <cell r="R3128">
            <v>54036.046648253709</v>
          </cell>
          <cell r="S3128">
            <v>118206.43816412301</v>
          </cell>
          <cell r="T3128">
            <v>1204.2176482061998</v>
          </cell>
          <cell r="U3128">
            <v>1349.3020445513689</v>
          </cell>
          <cell r="V3128">
            <v>1438.9116898217826</v>
          </cell>
          <cell r="W3128">
            <v>1486.0149345353666</v>
          </cell>
          <cell r="X3128">
            <v>1584.9530316364001</v>
          </cell>
          <cell r="Y3128">
            <v>559.29746399897783</v>
          </cell>
          <cell r="Z3128">
            <v>630.98599567773522</v>
          </cell>
          <cell r="AA3128">
            <v>663.17108791990404</v>
          </cell>
          <cell r="AB3128">
            <v>671.72625180826753</v>
          </cell>
          <cell r="AC3128">
            <v>728.89253185948098</v>
          </cell>
          <cell r="AD3128">
            <v>30.725992766408911</v>
          </cell>
          <cell r="AE3128">
            <v>51.773656275249643</v>
          </cell>
          <cell r="AF3128">
            <v>58.388241408498658</v>
          </cell>
          <cell r="AG3128">
            <v>59.382039560015308</v>
          </cell>
          <cell r="AH3128">
            <v>49.683255948522934</v>
          </cell>
        </row>
        <row r="3129">
          <cell r="B3129">
            <v>15432</v>
          </cell>
          <cell r="C3129" t="str">
            <v>OH</v>
          </cell>
          <cell r="D3129" t="str">
            <v>Municipal</v>
          </cell>
          <cell r="E3129">
            <v>2.7290030018241413E-3</v>
          </cell>
          <cell r="F3129">
            <v>0</v>
          </cell>
          <cell r="G3129">
            <v>0</v>
          </cell>
          <cell r="H3129">
            <v>1816.7382556583075</v>
          </cell>
          <cell r="I3129">
            <v>11.608880937499999</v>
          </cell>
          <cell r="J3129">
            <v>0</v>
          </cell>
          <cell r="K3129">
            <v>0</v>
          </cell>
          <cell r="L3129">
            <v>0</v>
          </cell>
          <cell r="M3129">
            <v>0</v>
          </cell>
          <cell r="N3129">
            <v>2.1863396479524868E-2</v>
          </cell>
          <cell r="O3129">
            <v>9524.6316267812235</v>
          </cell>
          <cell r="P3129">
            <v>26287.848617916523</v>
          </cell>
          <cell r="Q3129">
            <v>42071.724231813474</v>
          </cell>
          <cell r="R3129">
            <v>54036.046648253709</v>
          </cell>
          <cell r="S3129">
            <v>118206.43816412301</v>
          </cell>
          <cell r="T3129">
            <v>1204.2176482061998</v>
          </cell>
          <cell r="U3129">
            <v>1349.3020445513689</v>
          </cell>
          <cell r="V3129">
            <v>1438.9116898217826</v>
          </cell>
          <cell r="W3129">
            <v>1486.0149345353666</v>
          </cell>
          <cell r="X3129">
            <v>1584.9530316364001</v>
          </cell>
          <cell r="Y3129">
            <v>559.29746399897783</v>
          </cell>
          <cell r="Z3129">
            <v>630.98599567773522</v>
          </cell>
          <cell r="AA3129">
            <v>663.17108791990404</v>
          </cell>
          <cell r="AB3129">
            <v>671.72625180826753</v>
          </cell>
          <cell r="AC3129">
            <v>728.89253185948098</v>
          </cell>
          <cell r="AD3129">
            <v>30.725992766408911</v>
          </cell>
          <cell r="AE3129">
            <v>51.773656275249643</v>
          </cell>
          <cell r="AF3129">
            <v>58.388241408498658</v>
          </cell>
          <cell r="AG3129">
            <v>59.382039560015308</v>
          </cell>
          <cell r="AH3129">
            <v>49.683255948522934</v>
          </cell>
        </row>
        <row r="3130">
          <cell r="B3130">
            <v>16951</v>
          </cell>
          <cell r="C3130" t="str">
            <v>OH</v>
          </cell>
          <cell r="D3130" t="str">
            <v>Municipal</v>
          </cell>
          <cell r="E3130">
            <v>2.7290030018241413E-3</v>
          </cell>
          <cell r="F3130">
            <v>0</v>
          </cell>
          <cell r="G3130">
            <v>0</v>
          </cell>
          <cell r="H3130">
            <v>1816.7382556583075</v>
          </cell>
          <cell r="I3130">
            <v>11.608880937499999</v>
          </cell>
          <cell r="J3130">
            <v>0</v>
          </cell>
          <cell r="K3130">
            <v>0</v>
          </cell>
          <cell r="L3130">
            <v>0</v>
          </cell>
          <cell r="M3130">
            <v>0</v>
          </cell>
          <cell r="N3130">
            <v>2.1863396479524868E-2</v>
          </cell>
          <cell r="O3130">
            <v>9524.6316267812235</v>
          </cell>
          <cell r="P3130">
            <v>26287.848617916523</v>
          </cell>
          <cell r="Q3130">
            <v>42071.724231813474</v>
          </cell>
          <cell r="R3130">
            <v>54036.046648253709</v>
          </cell>
          <cell r="S3130">
            <v>118206.43816412301</v>
          </cell>
          <cell r="T3130">
            <v>1204.2176482061998</v>
          </cell>
          <cell r="U3130">
            <v>1349.3020445513689</v>
          </cell>
          <cell r="V3130">
            <v>1438.9116898217826</v>
          </cell>
          <cell r="W3130">
            <v>1486.0149345353666</v>
          </cell>
          <cell r="X3130">
            <v>1584.9530316364001</v>
          </cell>
          <cell r="Y3130">
            <v>559.29746399897783</v>
          </cell>
          <cell r="Z3130">
            <v>630.98599567773522</v>
          </cell>
          <cell r="AA3130">
            <v>663.17108791990404</v>
          </cell>
          <cell r="AB3130">
            <v>671.72625180826753</v>
          </cell>
          <cell r="AC3130">
            <v>728.89253185948098</v>
          </cell>
          <cell r="AD3130">
            <v>30.725992766408911</v>
          </cell>
          <cell r="AE3130">
            <v>51.773656275249643</v>
          </cell>
          <cell r="AF3130">
            <v>58.388241408498658</v>
          </cell>
          <cell r="AG3130">
            <v>59.382039560015308</v>
          </cell>
          <cell r="AH3130">
            <v>49.683255948522934</v>
          </cell>
        </row>
        <row r="3131">
          <cell r="B3131">
            <v>17588</v>
          </cell>
          <cell r="C3131" t="str">
            <v>OH</v>
          </cell>
          <cell r="D3131" t="str">
            <v>Municipal</v>
          </cell>
          <cell r="E3131">
            <v>2.7290030018241413E-3</v>
          </cell>
          <cell r="F3131">
            <v>0</v>
          </cell>
          <cell r="G3131">
            <v>0</v>
          </cell>
          <cell r="H3131">
            <v>1816.7382556583075</v>
          </cell>
          <cell r="I3131">
            <v>11.608880937499999</v>
          </cell>
          <cell r="J3131">
            <v>0</v>
          </cell>
          <cell r="K3131">
            <v>0</v>
          </cell>
          <cell r="L3131">
            <v>0</v>
          </cell>
          <cell r="M3131">
            <v>0</v>
          </cell>
          <cell r="N3131">
            <v>2.1863396479524868E-2</v>
          </cell>
          <cell r="O3131">
            <v>9524.6316267812235</v>
          </cell>
          <cell r="P3131">
            <v>26287.848617916523</v>
          </cell>
          <cell r="Q3131">
            <v>42071.724231813474</v>
          </cell>
          <cell r="R3131">
            <v>54036.046648253709</v>
          </cell>
          <cell r="S3131">
            <v>118206.43816412301</v>
          </cell>
          <cell r="T3131">
            <v>1204.2176482061998</v>
          </cell>
          <cell r="U3131">
            <v>1349.3020445513689</v>
          </cell>
          <cell r="V3131">
            <v>1438.9116898217826</v>
          </cell>
          <cell r="W3131">
            <v>1486.0149345353666</v>
          </cell>
          <cell r="X3131">
            <v>1584.9530316364001</v>
          </cell>
          <cell r="Y3131">
            <v>559.29746399897783</v>
          </cell>
          <cell r="Z3131">
            <v>630.98599567773522</v>
          </cell>
          <cell r="AA3131">
            <v>663.17108791990404</v>
          </cell>
          <cell r="AB3131">
            <v>671.72625180826753</v>
          </cell>
          <cell r="AC3131">
            <v>728.89253185948098</v>
          </cell>
          <cell r="AD3131">
            <v>30.725992766408911</v>
          </cell>
          <cell r="AE3131">
            <v>51.773656275249643</v>
          </cell>
          <cell r="AF3131">
            <v>58.388241408498658</v>
          </cell>
          <cell r="AG3131">
            <v>59.382039560015308</v>
          </cell>
          <cell r="AH3131">
            <v>49.683255948522934</v>
          </cell>
        </row>
        <row r="3132">
          <cell r="B3132">
            <v>282</v>
          </cell>
          <cell r="C3132" t="str">
            <v>OH</v>
          </cell>
          <cell r="D3132" t="str">
            <v>Municipal</v>
          </cell>
          <cell r="E3132">
            <v>2.7290030018241413E-3</v>
          </cell>
          <cell r="F3132">
            <v>0</v>
          </cell>
          <cell r="G3132">
            <v>0</v>
          </cell>
          <cell r="H3132">
            <v>1816.7382556583075</v>
          </cell>
          <cell r="I3132">
            <v>11.608880937499999</v>
          </cell>
          <cell r="J3132">
            <v>0</v>
          </cell>
          <cell r="K3132">
            <v>0</v>
          </cell>
          <cell r="L3132">
            <v>0</v>
          </cell>
          <cell r="M3132">
            <v>0</v>
          </cell>
          <cell r="N3132">
            <v>2.1863396479524868E-2</v>
          </cell>
          <cell r="O3132">
            <v>9524.6316267812235</v>
          </cell>
          <cell r="P3132">
            <v>26287.848617916523</v>
          </cell>
          <cell r="Q3132">
            <v>42071.724231813474</v>
          </cell>
          <cell r="R3132">
            <v>54036.046648253709</v>
          </cell>
          <cell r="S3132">
            <v>118206.43816412301</v>
          </cell>
          <cell r="T3132">
            <v>1204.2176482061998</v>
          </cell>
          <cell r="U3132">
            <v>1349.3020445513689</v>
          </cell>
          <cell r="V3132">
            <v>1438.9116898217826</v>
          </cell>
          <cell r="W3132">
            <v>1486.0149345353666</v>
          </cell>
          <cell r="X3132">
            <v>1584.9530316364001</v>
          </cell>
          <cell r="Y3132">
            <v>559.29746399897783</v>
          </cell>
          <cell r="Z3132">
            <v>630.98599567773522</v>
          </cell>
          <cell r="AA3132">
            <v>663.17108791990404</v>
          </cell>
          <cell r="AB3132">
            <v>671.72625180826753</v>
          </cell>
          <cell r="AC3132">
            <v>728.89253185948098</v>
          </cell>
          <cell r="AD3132">
            <v>30.725992766408911</v>
          </cell>
          <cell r="AE3132">
            <v>51.773656275249643</v>
          </cell>
          <cell r="AF3132">
            <v>58.388241408498658</v>
          </cell>
          <cell r="AG3132">
            <v>59.382039560015308</v>
          </cell>
          <cell r="AH3132">
            <v>49.683255948522934</v>
          </cell>
        </row>
        <row r="3133">
          <cell r="B3133">
            <v>1386</v>
          </cell>
          <cell r="C3133" t="str">
            <v>OH</v>
          </cell>
          <cell r="D3133" t="str">
            <v>Municipal</v>
          </cell>
          <cell r="E3133">
            <v>2.7290030018241413E-3</v>
          </cell>
          <cell r="F3133">
            <v>0</v>
          </cell>
          <cell r="G3133">
            <v>0</v>
          </cell>
          <cell r="H3133">
            <v>1816.7382556583075</v>
          </cell>
          <cell r="I3133">
            <v>11.608880937499999</v>
          </cell>
          <cell r="J3133">
            <v>0</v>
          </cell>
          <cell r="K3133">
            <v>0</v>
          </cell>
          <cell r="L3133">
            <v>0</v>
          </cell>
          <cell r="M3133">
            <v>0</v>
          </cell>
          <cell r="N3133">
            <v>2.1863396479524868E-2</v>
          </cell>
          <cell r="O3133">
            <v>9524.6316267812235</v>
          </cell>
          <cell r="P3133">
            <v>26287.848617916523</v>
          </cell>
          <cell r="Q3133">
            <v>42071.724231813474</v>
          </cell>
          <cell r="R3133">
            <v>54036.046648253709</v>
          </cell>
          <cell r="S3133">
            <v>118206.43816412301</v>
          </cell>
          <cell r="T3133">
            <v>1204.2176482061998</v>
          </cell>
          <cell r="U3133">
            <v>1349.3020445513689</v>
          </cell>
          <cell r="V3133">
            <v>1438.9116898217826</v>
          </cell>
          <cell r="W3133">
            <v>1486.0149345353666</v>
          </cell>
          <cell r="X3133">
            <v>1584.9530316364001</v>
          </cell>
          <cell r="Y3133">
            <v>559.29746399897783</v>
          </cell>
          <cell r="Z3133">
            <v>630.98599567773522</v>
          </cell>
          <cell r="AA3133">
            <v>663.17108791990404</v>
          </cell>
          <cell r="AB3133">
            <v>671.72625180826753</v>
          </cell>
          <cell r="AC3133">
            <v>728.89253185948098</v>
          </cell>
          <cell r="AD3133">
            <v>30.725992766408911</v>
          </cell>
          <cell r="AE3133">
            <v>51.773656275249643</v>
          </cell>
          <cell r="AF3133">
            <v>58.388241408498658</v>
          </cell>
          <cell r="AG3133">
            <v>59.382039560015308</v>
          </cell>
          <cell r="AH3133">
            <v>49.683255948522934</v>
          </cell>
        </row>
        <row r="3134">
          <cell r="B3134">
            <v>1650</v>
          </cell>
          <cell r="C3134" t="str">
            <v>OH</v>
          </cell>
          <cell r="D3134" t="str">
            <v>Municipal</v>
          </cell>
          <cell r="E3134">
            <v>2.7290030018241413E-3</v>
          </cell>
          <cell r="F3134">
            <v>0</v>
          </cell>
          <cell r="G3134">
            <v>0</v>
          </cell>
          <cell r="H3134">
            <v>1816.7382556583075</v>
          </cell>
          <cell r="I3134">
            <v>11.608880937499999</v>
          </cell>
          <cell r="J3134">
            <v>0</v>
          </cell>
          <cell r="K3134">
            <v>0</v>
          </cell>
          <cell r="L3134">
            <v>0</v>
          </cell>
          <cell r="M3134">
            <v>0</v>
          </cell>
          <cell r="N3134">
            <v>2.1863396479524868E-2</v>
          </cell>
          <cell r="O3134">
            <v>9524.6316267812235</v>
          </cell>
          <cell r="P3134">
            <v>26287.848617916523</v>
          </cell>
          <cell r="Q3134">
            <v>42071.724231813474</v>
          </cell>
          <cell r="R3134">
            <v>54036.046648253709</v>
          </cell>
          <cell r="S3134">
            <v>118206.43816412301</v>
          </cell>
          <cell r="T3134">
            <v>1204.2176482061998</v>
          </cell>
          <cell r="U3134">
            <v>1349.3020445513689</v>
          </cell>
          <cell r="V3134">
            <v>1438.9116898217826</v>
          </cell>
          <cell r="W3134">
            <v>1486.0149345353666</v>
          </cell>
          <cell r="X3134">
            <v>1584.9530316364001</v>
          </cell>
          <cell r="Y3134">
            <v>559.29746399897783</v>
          </cell>
          <cell r="Z3134">
            <v>630.98599567773522</v>
          </cell>
          <cell r="AA3134">
            <v>663.17108791990404</v>
          </cell>
          <cell r="AB3134">
            <v>671.72625180826753</v>
          </cell>
          <cell r="AC3134">
            <v>728.89253185948098</v>
          </cell>
          <cell r="AD3134">
            <v>30.725992766408911</v>
          </cell>
          <cell r="AE3134">
            <v>51.773656275249643</v>
          </cell>
          <cell r="AF3134">
            <v>58.388241408498658</v>
          </cell>
          <cell r="AG3134">
            <v>59.382039560015308</v>
          </cell>
          <cell r="AH3134">
            <v>49.683255948522934</v>
          </cell>
        </row>
        <row r="3135">
          <cell r="B3135">
            <v>1832</v>
          </cell>
          <cell r="C3135" t="str">
            <v>OH</v>
          </cell>
          <cell r="D3135" t="str">
            <v>Municipal</v>
          </cell>
          <cell r="E3135">
            <v>2.7290030018241413E-3</v>
          </cell>
          <cell r="F3135">
            <v>0</v>
          </cell>
          <cell r="G3135">
            <v>0</v>
          </cell>
          <cell r="H3135">
            <v>1816.7382556583075</v>
          </cell>
          <cell r="I3135">
            <v>11.608880937499999</v>
          </cell>
          <cell r="J3135">
            <v>0</v>
          </cell>
          <cell r="K3135">
            <v>0</v>
          </cell>
          <cell r="L3135">
            <v>0</v>
          </cell>
          <cell r="M3135">
            <v>0</v>
          </cell>
          <cell r="N3135">
            <v>2.1863396479524868E-2</v>
          </cell>
          <cell r="O3135">
            <v>9524.6316267812235</v>
          </cell>
          <cell r="P3135">
            <v>26287.848617916523</v>
          </cell>
          <cell r="Q3135">
            <v>42071.724231813474</v>
          </cell>
          <cell r="R3135">
            <v>54036.046648253709</v>
          </cell>
          <cell r="S3135">
            <v>118206.43816412301</v>
          </cell>
          <cell r="T3135">
            <v>1204.2176482061998</v>
          </cell>
          <cell r="U3135">
            <v>1349.3020445513689</v>
          </cell>
          <cell r="V3135">
            <v>1438.9116898217826</v>
          </cell>
          <cell r="W3135">
            <v>1486.0149345353666</v>
          </cell>
          <cell r="X3135">
            <v>1584.9530316364001</v>
          </cell>
          <cell r="Y3135">
            <v>559.29746399897783</v>
          </cell>
          <cell r="Z3135">
            <v>630.98599567773522</v>
          </cell>
          <cell r="AA3135">
            <v>663.17108791990404</v>
          </cell>
          <cell r="AB3135">
            <v>671.72625180826753</v>
          </cell>
          <cell r="AC3135">
            <v>728.89253185948098</v>
          </cell>
          <cell r="AD3135">
            <v>30.725992766408911</v>
          </cell>
          <cell r="AE3135">
            <v>51.773656275249643</v>
          </cell>
          <cell r="AF3135">
            <v>58.388241408498658</v>
          </cell>
          <cell r="AG3135">
            <v>59.382039560015308</v>
          </cell>
          <cell r="AH3135">
            <v>49.683255948522934</v>
          </cell>
        </row>
        <row r="3136">
          <cell r="B3136">
            <v>1677</v>
          </cell>
          <cell r="C3136" t="str">
            <v>OH</v>
          </cell>
          <cell r="D3136" t="str">
            <v>Municipal</v>
          </cell>
          <cell r="E3136">
            <v>2.7290030018241413E-3</v>
          </cell>
          <cell r="F3136">
            <v>0</v>
          </cell>
          <cell r="G3136">
            <v>0</v>
          </cell>
          <cell r="H3136">
            <v>1816.7382556583075</v>
          </cell>
          <cell r="I3136">
            <v>11.608880937499999</v>
          </cell>
          <cell r="J3136">
            <v>0</v>
          </cell>
          <cell r="K3136">
            <v>0</v>
          </cell>
          <cell r="L3136">
            <v>0</v>
          </cell>
          <cell r="M3136">
            <v>0</v>
          </cell>
          <cell r="N3136">
            <v>2.1863396479524868E-2</v>
          </cell>
          <cell r="O3136">
            <v>9524.6316267812235</v>
          </cell>
          <cell r="P3136">
            <v>26287.848617916523</v>
          </cell>
          <cell r="Q3136">
            <v>42071.724231813474</v>
          </cell>
          <cell r="R3136">
            <v>54036.046648253709</v>
          </cell>
          <cell r="S3136">
            <v>118206.43816412301</v>
          </cell>
          <cell r="T3136">
            <v>1204.2176482061998</v>
          </cell>
          <cell r="U3136">
            <v>1349.3020445513689</v>
          </cell>
          <cell r="V3136">
            <v>1438.9116898217826</v>
          </cell>
          <cell r="W3136">
            <v>1486.0149345353666</v>
          </cell>
          <cell r="X3136">
            <v>1584.9530316364001</v>
          </cell>
          <cell r="Y3136">
            <v>559.29746399897783</v>
          </cell>
          <cell r="Z3136">
            <v>630.98599567773522</v>
          </cell>
          <cell r="AA3136">
            <v>663.17108791990404</v>
          </cell>
          <cell r="AB3136">
            <v>671.72625180826753</v>
          </cell>
          <cell r="AC3136">
            <v>728.89253185948098</v>
          </cell>
          <cell r="AD3136">
            <v>30.725992766408911</v>
          </cell>
          <cell r="AE3136">
            <v>51.773656275249643</v>
          </cell>
          <cell r="AF3136">
            <v>58.388241408498658</v>
          </cell>
          <cell r="AG3136">
            <v>59.382039560015308</v>
          </cell>
          <cell r="AH3136">
            <v>49.683255948522934</v>
          </cell>
        </row>
        <row r="3137">
          <cell r="B3137">
            <v>2128</v>
          </cell>
          <cell r="C3137" t="str">
            <v>OH</v>
          </cell>
          <cell r="D3137" t="str">
            <v>Municipal</v>
          </cell>
          <cell r="E3137">
            <v>2.7290030018241413E-3</v>
          </cell>
          <cell r="F3137">
            <v>0</v>
          </cell>
          <cell r="G3137">
            <v>0</v>
          </cell>
          <cell r="H3137">
            <v>1816.7382556583075</v>
          </cell>
          <cell r="I3137">
            <v>11.608880937499999</v>
          </cell>
          <cell r="J3137">
            <v>0</v>
          </cell>
          <cell r="K3137">
            <v>0</v>
          </cell>
          <cell r="L3137">
            <v>0</v>
          </cell>
          <cell r="M3137">
            <v>0</v>
          </cell>
          <cell r="N3137">
            <v>2.1863396479524868E-2</v>
          </cell>
          <cell r="O3137">
            <v>9524.6316267812235</v>
          </cell>
          <cell r="P3137">
            <v>26287.848617916523</v>
          </cell>
          <cell r="Q3137">
            <v>42071.724231813474</v>
          </cell>
          <cell r="R3137">
            <v>54036.046648253709</v>
          </cell>
          <cell r="S3137">
            <v>118206.43816412301</v>
          </cell>
          <cell r="T3137">
            <v>1204.2176482061998</v>
          </cell>
          <cell r="U3137">
            <v>1349.3020445513689</v>
          </cell>
          <cell r="V3137">
            <v>1438.9116898217826</v>
          </cell>
          <cell r="W3137">
            <v>1486.0149345353666</v>
          </cell>
          <cell r="X3137">
            <v>1584.9530316364001</v>
          </cell>
          <cell r="Y3137">
            <v>559.29746399897783</v>
          </cell>
          <cell r="Z3137">
            <v>630.98599567773522</v>
          </cell>
          <cell r="AA3137">
            <v>663.17108791990404</v>
          </cell>
          <cell r="AB3137">
            <v>671.72625180826753</v>
          </cell>
          <cell r="AC3137">
            <v>728.89253185948098</v>
          </cell>
          <cell r="AD3137">
            <v>30.725992766408911</v>
          </cell>
          <cell r="AE3137">
            <v>51.773656275249643</v>
          </cell>
          <cell r="AF3137">
            <v>58.388241408498658</v>
          </cell>
          <cell r="AG3137">
            <v>59.382039560015308</v>
          </cell>
          <cell r="AH3137">
            <v>49.683255948522934</v>
          </cell>
        </row>
        <row r="3138">
          <cell r="B3138">
            <v>2205</v>
          </cell>
          <cell r="C3138" t="str">
            <v>OH</v>
          </cell>
          <cell r="D3138" t="str">
            <v>Municipal</v>
          </cell>
          <cell r="E3138">
            <v>2.7290030018241413E-3</v>
          </cell>
          <cell r="F3138">
            <v>0</v>
          </cell>
          <cell r="G3138">
            <v>0</v>
          </cell>
          <cell r="H3138">
            <v>1816.7382556583075</v>
          </cell>
          <cell r="I3138">
            <v>11.608880937499999</v>
          </cell>
          <cell r="J3138">
            <v>0</v>
          </cell>
          <cell r="K3138">
            <v>0</v>
          </cell>
          <cell r="L3138">
            <v>0</v>
          </cell>
          <cell r="M3138">
            <v>0</v>
          </cell>
          <cell r="N3138">
            <v>2.1863396479524868E-2</v>
          </cell>
          <cell r="O3138">
            <v>9524.6316267812235</v>
          </cell>
          <cell r="P3138">
            <v>26287.848617916523</v>
          </cell>
          <cell r="Q3138">
            <v>42071.724231813474</v>
          </cell>
          <cell r="R3138">
            <v>54036.046648253709</v>
          </cell>
          <cell r="S3138">
            <v>118206.43816412301</v>
          </cell>
          <cell r="T3138">
            <v>1204.2176482061998</v>
          </cell>
          <cell r="U3138">
            <v>1349.3020445513689</v>
          </cell>
          <cell r="V3138">
            <v>1438.9116898217826</v>
          </cell>
          <cell r="W3138">
            <v>1486.0149345353666</v>
          </cell>
          <cell r="X3138">
            <v>1584.9530316364001</v>
          </cell>
          <cell r="Y3138">
            <v>559.29746399897783</v>
          </cell>
          <cell r="Z3138">
            <v>630.98599567773522</v>
          </cell>
          <cell r="AA3138">
            <v>663.17108791990404</v>
          </cell>
          <cell r="AB3138">
            <v>671.72625180826753</v>
          </cell>
          <cell r="AC3138">
            <v>728.89253185948098</v>
          </cell>
          <cell r="AD3138">
            <v>30.725992766408911</v>
          </cell>
          <cell r="AE3138">
            <v>51.773656275249643</v>
          </cell>
          <cell r="AF3138">
            <v>58.388241408498658</v>
          </cell>
          <cell r="AG3138">
            <v>59.382039560015308</v>
          </cell>
          <cell r="AH3138">
            <v>49.683255948522934</v>
          </cell>
        </row>
        <row r="3139">
          <cell r="B3139">
            <v>3008</v>
          </cell>
          <cell r="C3139" t="str">
            <v>OH</v>
          </cell>
          <cell r="D3139" t="str">
            <v>Municipal</v>
          </cell>
          <cell r="E3139">
            <v>2.7290030018241413E-3</v>
          </cell>
          <cell r="F3139">
            <v>0</v>
          </cell>
          <cell r="G3139">
            <v>0</v>
          </cell>
          <cell r="H3139">
            <v>1816.7382556583075</v>
          </cell>
          <cell r="I3139">
            <v>11.608880937499999</v>
          </cell>
          <cell r="J3139">
            <v>0</v>
          </cell>
          <cell r="K3139">
            <v>0</v>
          </cell>
          <cell r="L3139">
            <v>0</v>
          </cell>
          <cell r="M3139">
            <v>0</v>
          </cell>
          <cell r="N3139">
            <v>2.1863396479524868E-2</v>
          </cell>
          <cell r="O3139">
            <v>9524.6316267812235</v>
          </cell>
          <cell r="P3139">
            <v>26287.848617916523</v>
          </cell>
          <cell r="Q3139">
            <v>42071.724231813474</v>
          </cell>
          <cell r="R3139">
            <v>54036.046648253709</v>
          </cell>
          <cell r="S3139">
            <v>118206.43816412301</v>
          </cell>
          <cell r="T3139">
            <v>1204.2176482061998</v>
          </cell>
          <cell r="U3139">
            <v>1349.3020445513689</v>
          </cell>
          <cell r="V3139">
            <v>1438.9116898217826</v>
          </cell>
          <cell r="W3139">
            <v>1486.0149345353666</v>
          </cell>
          <cell r="X3139">
            <v>1584.9530316364001</v>
          </cell>
          <cell r="Y3139">
            <v>559.29746399897783</v>
          </cell>
          <cell r="Z3139">
            <v>630.98599567773522</v>
          </cell>
          <cell r="AA3139">
            <v>663.17108791990404</v>
          </cell>
          <cell r="AB3139">
            <v>671.72625180826753</v>
          </cell>
          <cell r="AC3139">
            <v>728.89253185948098</v>
          </cell>
          <cell r="AD3139">
            <v>30.725992766408911</v>
          </cell>
          <cell r="AE3139">
            <v>51.773656275249643</v>
          </cell>
          <cell r="AF3139">
            <v>58.388241408498658</v>
          </cell>
          <cell r="AG3139">
            <v>59.382039560015308</v>
          </cell>
          <cell r="AH3139">
            <v>49.683255948522934</v>
          </cell>
        </row>
        <row r="3140">
          <cell r="B3140">
            <v>4685</v>
          </cell>
          <cell r="C3140" t="str">
            <v>OH</v>
          </cell>
          <cell r="D3140" t="str">
            <v>Municipal</v>
          </cell>
          <cell r="E3140">
            <v>2.7290030018241413E-3</v>
          </cell>
          <cell r="F3140">
            <v>0</v>
          </cell>
          <cell r="G3140">
            <v>0</v>
          </cell>
          <cell r="H3140">
            <v>1816.7382556583075</v>
          </cell>
          <cell r="I3140">
            <v>11.608880937499999</v>
          </cell>
          <cell r="J3140">
            <v>0</v>
          </cell>
          <cell r="K3140">
            <v>0</v>
          </cell>
          <cell r="L3140">
            <v>0</v>
          </cell>
          <cell r="M3140">
            <v>0</v>
          </cell>
          <cell r="N3140">
            <v>2.1863396479524868E-2</v>
          </cell>
          <cell r="O3140">
            <v>9524.6316267812235</v>
          </cell>
          <cell r="P3140">
            <v>26287.848617916523</v>
          </cell>
          <cell r="Q3140">
            <v>42071.724231813474</v>
          </cell>
          <cell r="R3140">
            <v>54036.046648253709</v>
          </cell>
          <cell r="S3140">
            <v>118206.43816412301</v>
          </cell>
          <cell r="T3140">
            <v>1204.2176482061998</v>
          </cell>
          <cell r="U3140">
            <v>1349.3020445513689</v>
          </cell>
          <cell r="V3140">
            <v>1438.9116898217826</v>
          </cell>
          <cell r="W3140">
            <v>1486.0149345353666</v>
          </cell>
          <cell r="X3140">
            <v>1584.9530316364001</v>
          </cell>
          <cell r="Y3140">
            <v>559.29746399897783</v>
          </cell>
          <cell r="Z3140">
            <v>630.98599567773522</v>
          </cell>
          <cell r="AA3140">
            <v>663.17108791990404</v>
          </cell>
          <cell r="AB3140">
            <v>671.72625180826753</v>
          </cell>
          <cell r="AC3140">
            <v>728.89253185948098</v>
          </cell>
          <cell r="AD3140">
            <v>30.725992766408911</v>
          </cell>
          <cell r="AE3140">
            <v>51.773656275249643</v>
          </cell>
          <cell r="AF3140">
            <v>58.388241408498658</v>
          </cell>
          <cell r="AG3140">
            <v>59.382039560015308</v>
          </cell>
          <cell r="AH3140">
            <v>49.683255948522934</v>
          </cell>
        </row>
        <row r="3141">
          <cell r="B3141">
            <v>5096</v>
          </cell>
          <cell r="C3141" t="str">
            <v>OH</v>
          </cell>
          <cell r="D3141" t="str">
            <v>Municipal</v>
          </cell>
          <cell r="E3141">
            <v>2.7290030018241413E-3</v>
          </cell>
          <cell r="F3141">
            <v>0</v>
          </cell>
          <cell r="G3141">
            <v>0</v>
          </cell>
          <cell r="H3141">
            <v>1816.7382556583075</v>
          </cell>
          <cell r="I3141">
            <v>11.608880937499999</v>
          </cell>
          <cell r="J3141">
            <v>0</v>
          </cell>
          <cell r="K3141">
            <v>0</v>
          </cell>
          <cell r="L3141">
            <v>0</v>
          </cell>
          <cell r="M3141">
            <v>0</v>
          </cell>
          <cell r="N3141">
            <v>2.1863396479524868E-2</v>
          </cell>
          <cell r="O3141">
            <v>9524.6316267812235</v>
          </cell>
          <cell r="P3141">
            <v>26287.848617916523</v>
          </cell>
          <cell r="Q3141">
            <v>42071.724231813474</v>
          </cell>
          <cell r="R3141">
            <v>54036.046648253709</v>
          </cell>
          <cell r="S3141">
            <v>118206.43816412301</v>
          </cell>
          <cell r="T3141">
            <v>1204.2176482061998</v>
          </cell>
          <cell r="U3141">
            <v>1349.3020445513689</v>
          </cell>
          <cell r="V3141">
            <v>1438.9116898217826</v>
          </cell>
          <cell r="W3141">
            <v>1486.0149345353666</v>
          </cell>
          <cell r="X3141">
            <v>1584.9530316364001</v>
          </cell>
          <cell r="Y3141">
            <v>559.29746399897783</v>
          </cell>
          <cell r="Z3141">
            <v>630.98599567773522</v>
          </cell>
          <cell r="AA3141">
            <v>663.17108791990404</v>
          </cell>
          <cell r="AB3141">
            <v>671.72625180826753</v>
          </cell>
          <cell r="AC3141">
            <v>728.89253185948098</v>
          </cell>
          <cell r="AD3141">
            <v>30.725992766408911</v>
          </cell>
          <cell r="AE3141">
            <v>51.773656275249643</v>
          </cell>
          <cell r="AF3141">
            <v>58.388241408498658</v>
          </cell>
          <cell r="AG3141">
            <v>59.382039560015308</v>
          </cell>
          <cell r="AH3141">
            <v>49.683255948522934</v>
          </cell>
        </row>
        <row r="3142">
          <cell r="B3142">
            <v>5653</v>
          </cell>
          <cell r="C3142" t="str">
            <v>OH</v>
          </cell>
          <cell r="D3142" t="str">
            <v>Municipal</v>
          </cell>
          <cell r="E3142">
            <v>2.7290030018241413E-3</v>
          </cell>
          <cell r="F3142">
            <v>0</v>
          </cell>
          <cell r="G3142">
            <v>0</v>
          </cell>
          <cell r="H3142">
            <v>1816.7382556583075</v>
          </cell>
          <cell r="I3142">
            <v>11.608880937499999</v>
          </cell>
          <cell r="J3142">
            <v>0</v>
          </cell>
          <cell r="K3142">
            <v>0</v>
          </cell>
          <cell r="L3142">
            <v>0</v>
          </cell>
          <cell r="M3142">
            <v>0</v>
          </cell>
          <cell r="N3142">
            <v>2.1863396479524868E-2</v>
          </cell>
          <cell r="O3142">
            <v>9524.6316267812235</v>
          </cell>
          <cell r="P3142">
            <v>26287.848617916523</v>
          </cell>
          <cell r="Q3142">
            <v>42071.724231813474</v>
          </cell>
          <cell r="R3142">
            <v>54036.046648253709</v>
          </cell>
          <cell r="S3142">
            <v>118206.43816412301</v>
          </cell>
          <cell r="T3142">
            <v>1204.2176482061998</v>
          </cell>
          <cell r="U3142">
            <v>1349.3020445513689</v>
          </cell>
          <cell r="V3142">
            <v>1438.9116898217826</v>
          </cell>
          <cell r="W3142">
            <v>1486.0149345353666</v>
          </cell>
          <cell r="X3142">
            <v>1584.9530316364001</v>
          </cell>
          <cell r="Y3142">
            <v>559.29746399897783</v>
          </cell>
          <cell r="Z3142">
            <v>630.98599567773522</v>
          </cell>
          <cell r="AA3142">
            <v>663.17108791990404</v>
          </cell>
          <cell r="AB3142">
            <v>671.72625180826753</v>
          </cell>
          <cell r="AC3142">
            <v>728.89253185948098</v>
          </cell>
          <cell r="AD3142">
            <v>30.725992766408911</v>
          </cell>
          <cell r="AE3142">
            <v>51.773656275249643</v>
          </cell>
          <cell r="AF3142">
            <v>58.388241408498658</v>
          </cell>
          <cell r="AG3142">
            <v>59.382039560015308</v>
          </cell>
          <cell r="AH3142">
            <v>49.683255948522934</v>
          </cell>
        </row>
        <row r="3143">
          <cell r="B3143">
            <v>5752</v>
          </cell>
          <cell r="C3143" t="str">
            <v>OH</v>
          </cell>
          <cell r="D3143" t="str">
            <v>Municipal</v>
          </cell>
          <cell r="E3143">
            <v>2.7290030018241413E-3</v>
          </cell>
          <cell r="F3143">
            <v>0</v>
          </cell>
          <cell r="G3143">
            <v>0</v>
          </cell>
          <cell r="H3143">
            <v>1816.7382556583075</v>
          </cell>
          <cell r="I3143">
            <v>11.608880937499999</v>
          </cell>
          <cell r="J3143">
            <v>0</v>
          </cell>
          <cell r="K3143">
            <v>0</v>
          </cell>
          <cell r="L3143">
            <v>0</v>
          </cell>
          <cell r="M3143">
            <v>0</v>
          </cell>
          <cell r="N3143">
            <v>2.1863396479524868E-2</v>
          </cell>
          <cell r="O3143">
            <v>9524.6316267812235</v>
          </cell>
          <cell r="P3143">
            <v>26287.848617916523</v>
          </cell>
          <cell r="Q3143">
            <v>42071.724231813474</v>
          </cell>
          <cell r="R3143">
            <v>54036.046648253709</v>
          </cell>
          <cell r="S3143">
            <v>118206.43816412301</v>
          </cell>
          <cell r="T3143">
            <v>1204.2176482061998</v>
          </cell>
          <cell r="U3143">
            <v>1349.3020445513689</v>
          </cell>
          <cell r="V3143">
            <v>1438.9116898217826</v>
          </cell>
          <cell r="W3143">
            <v>1486.0149345353666</v>
          </cell>
          <cell r="X3143">
            <v>1584.9530316364001</v>
          </cell>
          <cell r="Y3143">
            <v>559.29746399897783</v>
          </cell>
          <cell r="Z3143">
            <v>630.98599567773522</v>
          </cell>
          <cell r="AA3143">
            <v>663.17108791990404</v>
          </cell>
          <cell r="AB3143">
            <v>671.72625180826753</v>
          </cell>
          <cell r="AC3143">
            <v>728.89253185948098</v>
          </cell>
          <cell r="AD3143">
            <v>30.725992766408911</v>
          </cell>
          <cell r="AE3143">
            <v>51.773656275249643</v>
          </cell>
          <cell r="AF3143">
            <v>58.388241408498658</v>
          </cell>
          <cell r="AG3143">
            <v>59.382039560015308</v>
          </cell>
          <cell r="AH3143">
            <v>49.683255948522934</v>
          </cell>
        </row>
        <row r="3144">
          <cell r="B3144">
            <v>5833</v>
          </cell>
          <cell r="C3144" t="str">
            <v>OH</v>
          </cell>
          <cell r="D3144" t="str">
            <v>Municipal</v>
          </cell>
          <cell r="E3144">
            <v>2.7290030018241413E-3</v>
          </cell>
          <cell r="F3144">
            <v>0</v>
          </cell>
          <cell r="G3144">
            <v>0</v>
          </cell>
          <cell r="H3144">
            <v>1816.7382556583075</v>
          </cell>
          <cell r="I3144">
            <v>11.608880937499999</v>
          </cell>
          <cell r="J3144">
            <v>0</v>
          </cell>
          <cell r="K3144">
            <v>0</v>
          </cell>
          <cell r="L3144">
            <v>0</v>
          </cell>
          <cell r="M3144">
            <v>0</v>
          </cell>
          <cell r="N3144">
            <v>2.1863396479524868E-2</v>
          </cell>
          <cell r="O3144">
            <v>9524.6316267812235</v>
          </cell>
          <cell r="P3144">
            <v>26287.848617916523</v>
          </cell>
          <cell r="Q3144">
            <v>42071.724231813474</v>
          </cell>
          <cell r="R3144">
            <v>54036.046648253709</v>
          </cell>
          <cell r="S3144">
            <v>118206.43816412301</v>
          </cell>
          <cell r="T3144">
            <v>1204.2176482061998</v>
          </cell>
          <cell r="U3144">
            <v>1349.3020445513689</v>
          </cell>
          <cell r="V3144">
            <v>1438.9116898217826</v>
          </cell>
          <cell r="W3144">
            <v>1486.0149345353666</v>
          </cell>
          <cell r="X3144">
            <v>1584.9530316364001</v>
          </cell>
          <cell r="Y3144">
            <v>559.29746399897783</v>
          </cell>
          <cell r="Z3144">
            <v>630.98599567773522</v>
          </cell>
          <cell r="AA3144">
            <v>663.17108791990404</v>
          </cell>
          <cell r="AB3144">
            <v>671.72625180826753</v>
          </cell>
          <cell r="AC3144">
            <v>728.89253185948098</v>
          </cell>
          <cell r="AD3144">
            <v>30.725992766408911</v>
          </cell>
          <cell r="AE3144">
            <v>51.773656275249643</v>
          </cell>
          <cell r="AF3144">
            <v>58.388241408498658</v>
          </cell>
          <cell r="AG3144">
            <v>59.382039560015308</v>
          </cell>
          <cell r="AH3144">
            <v>49.683255948522934</v>
          </cell>
        </row>
        <row r="3145">
          <cell r="B3145">
            <v>7100</v>
          </cell>
          <cell r="C3145" t="str">
            <v>OH</v>
          </cell>
          <cell r="D3145" t="str">
            <v>Municipal</v>
          </cell>
          <cell r="E3145">
            <v>2.7290030018241413E-3</v>
          </cell>
          <cell r="F3145">
            <v>0</v>
          </cell>
          <cell r="G3145">
            <v>0</v>
          </cell>
          <cell r="H3145">
            <v>1816.7382556583075</v>
          </cell>
          <cell r="I3145">
            <v>11.608880937499999</v>
          </cell>
          <cell r="J3145">
            <v>0</v>
          </cell>
          <cell r="K3145">
            <v>0</v>
          </cell>
          <cell r="L3145">
            <v>0</v>
          </cell>
          <cell r="M3145">
            <v>0</v>
          </cell>
          <cell r="N3145">
            <v>2.1863396479524868E-2</v>
          </cell>
          <cell r="O3145">
            <v>9524.6316267812235</v>
          </cell>
          <cell r="P3145">
            <v>26287.848617916523</v>
          </cell>
          <cell r="Q3145">
            <v>42071.724231813474</v>
          </cell>
          <cell r="R3145">
            <v>54036.046648253709</v>
          </cell>
          <cell r="S3145">
            <v>118206.43816412301</v>
          </cell>
          <cell r="T3145">
            <v>1204.2176482061998</v>
          </cell>
          <cell r="U3145">
            <v>1349.3020445513689</v>
          </cell>
          <cell r="V3145">
            <v>1438.9116898217826</v>
          </cell>
          <cell r="W3145">
            <v>1486.0149345353666</v>
          </cell>
          <cell r="X3145">
            <v>1584.9530316364001</v>
          </cell>
          <cell r="Y3145">
            <v>559.29746399897783</v>
          </cell>
          <cell r="Z3145">
            <v>630.98599567773522</v>
          </cell>
          <cell r="AA3145">
            <v>663.17108791990404</v>
          </cell>
          <cell r="AB3145">
            <v>671.72625180826753</v>
          </cell>
          <cell r="AC3145">
            <v>728.89253185948098</v>
          </cell>
          <cell r="AD3145">
            <v>30.725992766408911</v>
          </cell>
          <cell r="AE3145">
            <v>51.773656275249643</v>
          </cell>
          <cell r="AF3145">
            <v>58.388241408498658</v>
          </cell>
          <cell r="AG3145">
            <v>59.382039560015308</v>
          </cell>
          <cell r="AH3145">
            <v>49.683255948522934</v>
          </cell>
        </row>
        <row r="3146">
          <cell r="B3146">
            <v>7131</v>
          </cell>
          <cell r="C3146" t="str">
            <v>OH</v>
          </cell>
          <cell r="D3146" t="str">
            <v>Municipal</v>
          </cell>
          <cell r="E3146">
            <v>2.7290030018241413E-3</v>
          </cell>
          <cell r="F3146">
            <v>0</v>
          </cell>
          <cell r="G3146">
            <v>0</v>
          </cell>
          <cell r="H3146">
            <v>1816.7382556583075</v>
          </cell>
          <cell r="I3146">
            <v>11.608880937499999</v>
          </cell>
          <cell r="J3146">
            <v>0</v>
          </cell>
          <cell r="K3146">
            <v>0</v>
          </cell>
          <cell r="L3146">
            <v>0</v>
          </cell>
          <cell r="M3146">
            <v>0</v>
          </cell>
          <cell r="N3146">
            <v>2.1863396479524868E-2</v>
          </cell>
          <cell r="O3146">
            <v>9524.6316267812235</v>
          </cell>
          <cell r="P3146">
            <v>26287.848617916523</v>
          </cell>
          <cell r="Q3146">
            <v>42071.724231813474</v>
          </cell>
          <cell r="R3146">
            <v>54036.046648253709</v>
          </cell>
          <cell r="S3146">
            <v>118206.43816412301</v>
          </cell>
          <cell r="T3146">
            <v>1204.2176482061998</v>
          </cell>
          <cell r="U3146">
            <v>1349.3020445513689</v>
          </cell>
          <cell r="V3146">
            <v>1438.9116898217826</v>
          </cell>
          <cell r="W3146">
            <v>1486.0149345353666</v>
          </cell>
          <cell r="X3146">
            <v>1584.9530316364001</v>
          </cell>
          <cell r="Y3146">
            <v>559.29746399897783</v>
          </cell>
          <cell r="Z3146">
            <v>630.98599567773522</v>
          </cell>
          <cell r="AA3146">
            <v>663.17108791990404</v>
          </cell>
          <cell r="AB3146">
            <v>671.72625180826753</v>
          </cell>
          <cell r="AC3146">
            <v>728.89253185948098</v>
          </cell>
          <cell r="AD3146">
            <v>30.725992766408911</v>
          </cell>
          <cell r="AE3146">
            <v>51.773656275249643</v>
          </cell>
          <cell r="AF3146">
            <v>58.388241408498658</v>
          </cell>
          <cell r="AG3146">
            <v>59.382039560015308</v>
          </cell>
          <cell r="AH3146">
            <v>49.683255948522934</v>
          </cell>
        </row>
        <row r="3147">
          <cell r="B3147">
            <v>7311</v>
          </cell>
          <cell r="C3147" t="str">
            <v>OH</v>
          </cell>
          <cell r="D3147" t="str">
            <v>Municipal</v>
          </cell>
          <cell r="E3147">
            <v>2.7290030018241413E-3</v>
          </cell>
          <cell r="F3147">
            <v>0</v>
          </cell>
          <cell r="G3147">
            <v>0</v>
          </cell>
          <cell r="H3147">
            <v>1816.7382556583075</v>
          </cell>
          <cell r="I3147">
            <v>11.608880937499999</v>
          </cell>
          <cell r="J3147">
            <v>0</v>
          </cell>
          <cell r="K3147">
            <v>0</v>
          </cell>
          <cell r="L3147">
            <v>0</v>
          </cell>
          <cell r="M3147">
            <v>0</v>
          </cell>
          <cell r="N3147">
            <v>2.1863396479524868E-2</v>
          </cell>
          <cell r="O3147">
            <v>9524.6316267812235</v>
          </cell>
          <cell r="P3147">
            <v>26287.848617916523</v>
          </cell>
          <cell r="Q3147">
            <v>42071.724231813474</v>
          </cell>
          <cell r="R3147">
            <v>54036.046648253709</v>
          </cell>
          <cell r="S3147">
            <v>118206.43816412301</v>
          </cell>
          <cell r="T3147">
            <v>1204.2176482061998</v>
          </cell>
          <cell r="U3147">
            <v>1349.3020445513689</v>
          </cell>
          <cell r="V3147">
            <v>1438.9116898217826</v>
          </cell>
          <cell r="W3147">
            <v>1486.0149345353666</v>
          </cell>
          <cell r="X3147">
            <v>1584.9530316364001</v>
          </cell>
          <cell r="Y3147">
            <v>559.29746399897783</v>
          </cell>
          <cell r="Z3147">
            <v>630.98599567773522</v>
          </cell>
          <cell r="AA3147">
            <v>663.17108791990404</v>
          </cell>
          <cell r="AB3147">
            <v>671.72625180826753</v>
          </cell>
          <cell r="AC3147">
            <v>728.89253185948098</v>
          </cell>
          <cell r="AD3147">
            <v>30.725992766408911</v>
          </cell>
          <cell r="AE3147">
            <v>51.773656275249643</v>
          </cell>
          <cell r="AF3147">
            <v>58.388241408498658</v>
          </cell>
          <cell r="AG3147">
            <v>59.382039560015308</v>
          </cell>
          <cell r="AH3147">
            <v>49.683255948522934</v>
          </cell>
        </row>
        <row r="3148">
          <cell r="B3148">
            <v>7445</v>
          </cell>
          <cell r="C3148" t="str">
            <v>OH</v>
          </cell>
          <cell r="D3148" t="str">
            <v>Municipal</v>
          </cell>
          <cell r="E3148">
            <v>2.7290030018241413E-3</v>
          </cell>
          <cell r="F3148">
            <v>0</v>
          </cell>
          <cell r="G3148">
            <v>0</v>
          </cell>
          <cell r="H3148">
            <v>1816.7382556583075</v>
          </cell>
          <cell r="I3148">
            <v>11.608880937499999</v>
          </cell>
          <cell r="J3148">
            <v>0</v>
          </cell>
          <cell r="K3148">
            <v>0</v>
          </cell>
          <cell r="L3148">
            <v>0</v>
          </cell>
          <cell r="M3148">
            <v>0</v>
          </cell>
          <cell r="N3148">
            <v>2.1863396479524868E-2</v>
          </cell>
          <cell r="O3148">
            <v>9524.6316267812235</v>
          </cell>
          <cell r="P3148">
            <v>26287.848617916523</v>
          </cell>
          <cell r="Q3148">
            <v>42071.724231813474</v>
          </cell>
          <cell r="R3148">
            <v>54036.046648253709</v>
          </cell>
          <cell r="S3148">
            <v>118206.43816412301</v>
          </cell>
          <cell r="T3148">
            <v>1204.2176482061998</v>
          </cell>
          <cell r="U3148">
            <v>1349.3020445513689</v>
          </cell>
          <cell r="V3148">
            <v>1438.9116898217826</v>
          </cell>
          <cell r="W3148">
            <v>1486.0149345353666</v>
          </cell>
          <cell r="X3148">
            <v>1584.9530316364001</v>
          </cell>
          <cell r="Y3148">
            <v>559.29746399897783</v>
          </cell>
          <cell r="Z3148">
            <v>630.98599567773522</v>
          </cell>
          <cell r="AA3148">
            <v>663.17108791990404</v>
          </cell>
          <cell r="AB3148">
            <v>671.72625180826753</v>
          </cell>
          <cell r="AC3148">
            <v>728.89253185948098</v>
          </cell>
          <cell r="AD3148">
            <v>30.725992766408911</v>
          </cell>
          <cell r="AE3148">
            <v>51.773656275249643</v>
          </cell>
          <cell r="AF3148">
            <v>58.388241408498658</v>
          </cell>
          <cell r="AG3148">
            <v>59.382039560015308</v>
          </cell>
          <cell r="AH3148">
            <v>49.683255948522934</v>
          </cell>
        </row>
        <row r="3149">
          <cell r="B3149">
            <v>7643</v>
          </cell>
          <cell r="C3149" t="str">
            <v>OH</v>
          </cell>
          <cell r="D3149" t="str">
            <v>Municipal</v>
          </cell>
          <cell r="E3149">
            <v>2.7290030018241413E-3</v>
          </cell>
          <cell r="F3149">
            <v>0</v>
          </cell>
          <cell r="G3149">
            <v>0</v>
          </cell>
          <cell r="H3149">
            <v>1816.7382556583075</v>
          </cell>
          <cell r="I3149">
            <v>11.608880937499999</v>
          </cell>
          <cell r="J3149">
            <v>0</v>
          </cell>
          <cell r="K3149">
            <v>0</v>
          </cell>
          <cell r="L3149">
            <v>0</v>
          </cell>
          <cell r="M3149">
            <v>0</v>
          </cell>
          <cell r="N3149">
            <v>2.1863396479524868E-2</v>
          </cell>
          <cell r="O3149">
            <v>9524.6316267812235</v>
          </cell>
          <cell r="P3149">
            <v>26287.848617916523</v>
          </cell>
          <cell r="Q3149">
            <v>42071.724231813474</v>
          </cell>
          <cell r="R3149">
            <v>54036.046648253709</v>
          </cell>
          <cell r="S3149">
            <v>118206.43816412301</v>
          </cell>
          <cell r="T3149">
            <v>1204.2176482061998</v>
          </cell>
          <cell r="U3149">
            <v>1349.3020445513689</v>
          </cell>
          <cell r="V3149">
            <v>1438.9116898217826</v>
          </cell>
          <cell r="W3149">
            <v>1486.0149345353666</v>
          </cell>
          <cell r="X3149">
            <v>1584.9530316364001</v>
          </cell>
          <cell r="Y3149">
            <v>559.29746399897783</v>
          </cell>
          <cell r="Z3149">
            <v>630.98599567773522</v>
          </cell>
          <cell r="AA3149">
            <v>663.17108791990404</v>
          </cell>
          <cell r="AB3149">
            <v>671.72625180826753</v>
          </cell>
          <cell r="AC3149">
            <v>728.89253185948098</v>
          </cell>
          <cell r="AD3149">
            <v>30.725992766408911</v>
          </cell>
          <cell r="AE3149">
            <v>51.773656275249643</v>
          </cell>
          <cell r="AF3149">
            <v>58.388241408498658</v>
          </cell>
          <cell r="AG3149">
            <v>59.382039560015308</v>
          </cell>
          <cell r="AH3149">
            <v>49.683255948522934</v>
          </cell>
        </row>
        <row r="3150">
          <cell r="B3150">
            <v>7973</v>
          </cell>
          <cell r="C3150" t="str">
            <v>OH</v>
          </cell>
          <cell r="D3150" t="str">
            <v>Municipal</v>
          </cell>
          <cell r="E3150">
            <v>2.7290030018241413E-3</v>
          </cell>
          <cell r="F3150">
            <v>0</v>
          </cell>
          <cell r="G3150">
            <v>0</v>
          </cell>
          <cell r="H3150">
            <v>1816.7382556583075</v>
          </cell>
          <cell r="I3150">
            <v>11.608880937499999</v>
          </cell>
          <cell r="J3150">
            <v>0</v>
          </cell>
          <cell r="K3150">
            <v>0</v>
          </cell>
          <cell r="L3150">
            <v>0</v>
          </cell>
          <cell r="M3150">
            <v>0</v>
          </cell>
          <cell r="N3150">
            <v>2.1863396479524868E-2</v>
          </cell>
          <cell r="O3150">
            <v>9524.6316267812235</v>
          </cell>
          <cell r="P3150">
            <v>26287.848617916523</v>
          </cell>
          <cell r="Q3150">
            <v>42071.724231813474</v>
          </cell>
          <cell r="R3150">
            <v>54036.046648253709</v>
          </cell>
          <cell r="S3150">
            <v>118206.43816412301</v>
          </cell>
          <cell r="T3150">
            <v>1204.2176482061998</v>
          </cell>
          <cell r="U3150">
            <v>1349.3020445513689</v>
          </cell>
          <cell r="V3150">
            <v>1438.9116898217826</v>
          </cell>
          <cell r="W3150">
            <v>1486.0149345353666</v>
          </cell>
          <cell r="X3150">
            <v>1584.9530316364001</v>
          </cell>
          <cell r="Y3150">
            <v>559.29746399897783</v>
          </cell>
          <cell r="Z3150">
            <v>630.98599567773522</v>
          </cell>
          <cell r="AA3150">
            <v>663.17108791990404</v>
          </cell>
          <cell r="AB3150">
            <v>671.72625180826753</v>
          </cell>
          <cell r="AC3150">
            <v>728.89253185948098</v>
          </cell>
          <cell r="AD3150">
            <v>30.725992766408911</v>
          </cell>
          <cell r="AE3150">
            <v>51.773656275249643</v>
          </cell>
          <cell r="AF3150">
            <v>58.388241408498658</v>
          </cell>
          <cell r="AG3150">
            <v>59.382039560015308</v>
          </cell>
          <cell r="AH3150">
            <v>49.683255948522934</v>
          </cell>
        </row>
        <row r="3151">
          <cell r="B3151">
            <v>8240</v>
          </cell>
          <cell r="C3151" t="str">
            <v>OH</v>
          </cell>
          <cell r="D3151" t="str">
            <v>Municipal</v>
          </cell>
          <cell r="E3151">
            <v>2.7290030018241413E-3</v>
          </cell>
          <cell r="F3151">
            <v>0</v>
          </cell>
          <cell r="G3151">
            <v>0</v>
          </cell>
          <cell r="H3151">
            <v>1816.7382556583075</v>
          </cell>
          <cell r="I3151">
            <v>11.608880937499999</v>
          </cell>
          <cell r="J3151">
            <v>0</v>
          </cell>
          <cell r="K3151">
            <v>0</v>
          </cell>
          <cell r="L3151">
            <v>0</v>
          </cell>
          <cell r="M3151">
            <v>0</v>
          </cell>
          <cell r="N3151">
            <v>2.1863396479524868E-2</v>
          </cell>
          <cell r="O3151">
            <v>9524.6316267812235</v>
          </cell>
          <cell r="P3151">
            <v>26287.848617916523</v>
          </cell>
          <cell r="Q3151">
            <v>42071.724231813474</v>
          </cell>
          <cell r="R3151">
            <v>54036.046648253709</v>
          </cell>
          <cell r="S3151">
            <v>118206.43816412301</v>
          </cell>
          <cell r="T3151">
            <v>1204.2176482061998</v>
          </cell>
          <cell r="U3151">
            <v>1349.3020445513689</v>
          </cell>
          <cell r="V3151">
            <v>1438.9116898217826</v>
          </cell>
          <cell r="W3151">
            <v>1486.0149345353666</v>
          </cell>
          <cell r="X3151">
            <v>1584.9530316364001</v>
          </cell>
          <cell r="Y3151">
            <v>559.29746399897783</v>
          </cell>
          <cell r="Z3151">
            <v>630.98599567773522</v>
          </cell>
          <cell r="AA3151">
            <v>663.17108791990404</v>
          </cell>
          <cell r="AB3151">
            <v>671.72625180826753</v>
          </cell>
          <cell r="AC3151">
            <v>728.89253185948098</v>
          </cell>
          <cell r="AD3151">
            <v>30.725992766408911</v>
          </cell>
          <cell r="AE3151">
            <v>51.773656275249643</v>
          </cell>
          <cell r="AF3151">
            <v>58.388241408498658</v>
          </cell>
          <cell r="AG3151">
            <v>59.382039560015308</v>
          </cell>
          <cell r="AH3151">
            <v>49.683255948522934</v>
          </cell>
        </row>
        <row r="3152">
          <cell r="B3152">
            <v>9572</v>
          </cell>
          <cell r="C3152" t="str">
            <v>OH</v>
          </cell>
          <cell r="D3152" t="str">
            <v>Municipal</v>
          </cell>
          <cell r="E3152">
            <v>2.7290030018241413E-3</v>
          </cell>
          <cell r="F3152">
            <v>0</v>
          </cell>
          <cell r="G3152">
            <v>0</v>
          </cell>
          <cell r="H3152">
            <v>1816.7382556583075</v>
          </cell>
          <cell r="I3152">
            <v>11.608880937499999</v>
          </cell>
          <cell r="J3152">
            <v>0</v>
          </cell>
          <cell r="K3152">
            <v>0</v>
          </cell>
          <cell r="L3152">
            <v>0</v>
          </cell>
          <cell r="M3152">
            <v>0</v>
          </cell>
          <cell r="N3152">
            <v>2.1863396479524868E-2</v>
          </cell>
          <cell r="O3152">
            <v>9524.6316267812235</v>
          </cell>
          <cell r="P3152">
            <v>26287.848617916523</v>
          </cell>
          <cell r="Q3152">
            <v>42071.724231813474</v>
          </cell>
          <cell r="R3152">
            <v>54036.046648253709</v>
          </cell>
          <cell r="S3152">
            <v>118206.43816412301</v>
          </cell>
          <cell r="T3152">
            <v>1204.2176482061998</v>
          </cell>
          <cell r="U3152">
            <v>1349.3020445513689</v>
          </cell>
          <cell r="V3152">
            <v>1438.9116898217826</v>
          </cell>
          <cell r="W3152">
            <v>1486.0149345353666</v>
          </cell>
          <cell r="X3152">
            <v>1584.9530316364001</v>
          </cell>
          <cell r="Y3152">
            <v>559.29746399897783</v>
          </cell>
          <cell r="Z3152">
            <v>630.98599567773522</v>
          </cell>
          <cell r="AA3152">
            <v>663.17108791990404</v>
          </cell>
          <cell r="AB3152">
            <v>671.72625180826753</v>
          </cell>
          <cell r="AC3152">
            <v>728.89253185948098</v>
          </cell>
          <cell r="AD3152">
            <v>30.725992766408911</v>
          </cell>
          <cell r="AE3152">
            <v>51.773656275249643</v>
          </cell>
          <cell r="AF3152">
            <v>58.388241408498658</v>
          </cell>
          <cell r="AG3152">
            <v>59.382039560015308</v>
          </cell>
          <cell r="AH3152">
            <v>49.683255948522934</v>
          </cell>
        </row>
        <row r="3153">
          <cell r="B3153">
            <v>10616</v>
          </cell>
          <cell r="C3153" t="str">
            <v>OH</v>
          </cell>
          <cell r="D3153" t="str">
            <v>Municipal</v>
          </cell>
          <cell r="E3153">
            <v>2.7290030018241413E-3</v>
          </cell>
          <cell r="F3153">
            <v>0</v>
          </cell>
          <cell r="G3153">
            <v>0</v>
          </cell>
          <cell r="H3153">
            <v>1816.7382556583075</v>
          </cell>
          <cell r="I3153">
            <v>11.608880937499999</v>
          </cell>
          <cell r="J3153">
            <v>0</v>
          </cell>
          <cell r="K3153">
            <v>0</v>
          </cell>
          <cell r="L3153">
            <v>0</v>
          </cell>
          <cell r="M3153">
            <v>0</v>
          </cell>
          <cell r="N3153">
            <v>2.1863396479524868E-2</v>
          </cell>
          <cell r="O3153">
            <v>9524.6316267812235</v>
          </cell>
          <cell r="P3153">
            <v>26287.848617916523</v>
          </cell>
          <cell r="Q3153">
            <v>42071.724231813474</v>
          </cell>
          <cell r="R3153">
            <v>54036.046648253709</v>
          </cell>
          <cell r="S3153">
            <v>118206.43816412301</v>
          </cell>
          <cell r="T3153">
            <v>1204.2176482061998</v>
          </cell>
          <cell r="U3153">
            <v>1349.3020445513689</v>
          </cell>
          <cell r="V3153">
            <v>1438.9116898217826</v>
          </cell>
          <cell r="W3153">
            <v>1486.0149345353666</v>
          </cell>
          <cell r="X3153">
            <v>1584.9530316364001</v>
          </cell>
          <cell r="Y3153">
            <v>559.29746399897783</v>
          </cell>
          <cell r="Z3153">
            <v>630.98599567773522</v>
          </cell>
          <cell r="AA3153">
            <v>663.17108791990404</v>
          </cell>
          <cell r="AB3153">
            <v>671.72625180826753</v>
          </cell>
          <cell r="AC3153">
            <v>728.89253185948098</v>
          </cell>
          <cell r="AD3153">
            <v>30.725992766408911</v>
          </cell>
          <cell r="AE3153">
            <v>51.773656275249643</v>
          </cell>
          <cell r="AF3153">
            <v>58.388241408498658</v>
          </cell>
          <cell r="AG3153">
            <v>59.382039560015308</v>
          </cell>
          <cell r="AH3153">
            <v>49.683255948522934</v>
          </cell>
        </row>
        <row r="3154">
          <cell r="B3154">
            <v>11126</v>
          </cell>
          <cell r="C3154" t="str">
            <v>OH</v>
          </cell>
          <cell r="D3154" t="str">
            <v>Municipal</v>
          </cell>
          <cell r="E3154">
            <v>2.7290030018241413E-3</v>
          </cell>
          <cell r="F3154">
            <v>0</v>
          </cell>
          <cell r="G3154">
            <v>0</v>
          </cell>
          <cell r="H3154">
            <v>1816.7382556583075</v>
          </cell>
          <cell r="I3154">
            <v>11.608880937499999</v>
          </cell>
          <cell r="J3154">
            <v>0</v>
          </cell>
          <cell r="K3154">
            <v>0</v>
          </cell>
          <cell r="L3154">
            <v>0</v>
          </cell>
          <cell r="M3154">
            <v>0</v>
          </cell>
          <cell r="N3154">
            <v>2.1863396479524868E-2</v>
          </cell>
          <cell r="O3154">
            <v>9524.6316267812235</v>
          </cell>
          <cell r="P3154">
            <v>26287.848617916523</v>
          </cell>
          <cell r="Q3154">
            <v>42071.724231813474</v>
          </cell>
          <cell r="R3154">
            <v>54036.046648253709</v>
          </cell>
          <cell r="S3154">
            <v>118206.43816412301</v>
          </cell>
          <cell r="T3154">
            <v>1204.2176482061998</v>
          </cell>
          <cell r="U3154">
            <v>1349.3020445513689</v>
          </cell>
          <cell r="V3154">
            <v>1438.9116898217826</v>
          </cell>
          <cell r="W3154">
            <v>1486.0149345353666</v>
          </cell>
          <cell r="X3154">
            <v>1584.9530316364001</v>
          </cell>
          <cell r="Y3154">
            <v>559.29746399897783</v>
          </cell>
          <cell r="Z3154">
            <v>630.98599567773522</v>
          </cell>
          <cell r="AA3154">
            <v>663.17108791990404</v>
          </cell>
          <cell r="AB3154">
            <v>671.72625180826753</v>
          </cell>
          <cell r="AC3154">
            <v>728.89253185948098</v>
          </cell>
          <cell r="AD3154">
            <v>30.725992766408911</v>
          </cell>
          <cell r="AE3154">
            <v>51.773656275249643</v>
          </cell>
          <cell r="AF3154">
            <v>58.388241408498658</v>
          </cell>
          <cell r="AG3154">
            <v>59.382039560015308</v>
          </cell>
          <cell r="AH3154">
            <v>49.683255948522934</v>
          </cell>
        </row>
        <row r="3155">
          <cell r="B3155">
            <v>11296</v>
          </cell>
          <cell r="C3155" t="str">
            <v>OH</v>
          </cell>
          <cell r="D3155" t="str">
            <v>Municipal</v>
          </cell>
          <cell r="E3155">
            <v>2.7290030018241413E-3</v>
          </cell>
          <cell r="F3155">
            <v>0</v>
          </cell>
          <cell r="G3155">
            <v>0</v>
          </cell>
          <cell r="H3155">
            <v>1816.7382556583075</v>
          </cell>
          <cell r="I3155">
            <v>11.608880937499999</v>
          </cell>
          <cell r="J3155">
            <v>0</v>
          </cell>
          <cell r="K3155">
            <v>0</v>
          </cell>
          <cell r="L3155">
            <v>0</v>
          </cell>
          <cell r="M3155">
            <v>0</v>
          </cell>
          <cell r="N3155">
            <v>2.1863396479524868E-2</v>
          </cell>
          <cell r="O3155">
            <v>9524.6316267812235</v>
          </cell>
          <cell r="P3155">
            <v>26287.848617916523</v>
          </cell>
          <cell r="Q3155">
            <v>42071.724231813474</v>
          </cell>
          <cell r="R3155">
            <v>54036.046648253709</v>
          </cell>
          <cell r="S3155">
            <v>118206.43816412301</v>
          </cell>
          <cell r="T3155">
            <v>1204.2176482061998</v>
          </cell>
          <cell r="U3155">
            <v>1349.3020445513689</v>
          </cell>
          <cell r="V3155">
            <v>1438.9116898217826</v>
          </cell>
          <cell r="W3155">
            <v>1486.0149345353666</v>
          </cell>
          <cell r="X3155">
            <v>1584.9530316364001</v>
          </cell>
          <cell r="Y3155">
            <v>559.29746399897783</v>
          </cell>
          <cell r="Z3155">
            <v>630.98599567773522</v>
          </cell>
          <cell r="AA3155">
            <v>663.17108791990404</v>
          </cell>
          <cell r="AB3155">
            <v>671.72625180826753</v>
          </cell>
          <cell r="AC3155">
            <v>728.89253185948098</v>
          </cell>
          <cell r="AD3155">
            <v>30.725992766408911</v>
          </cell>
          <cell r="AE3155">
            <v>51.773656275249643</v>
          </cell>
          <cell r="AF3155">
            <v>58.388241408498658</v>
          </cell>
          <cell r="AG3155">
            <v>59.382039560015308</v>
          </cell>
          <cell r="AH3155">
            <v>49.683255948522934</v>
          </cell>
        </row>
        <row r="3156">
          <cell r="B3156">
            <v>11739</v>
          </cell>
          <cell r="C3156" t="str">
            <v>OH</v>
          </cell>
          <cell r="D3156" t="str">
            <v>Municipal</v>
          </cell>
          <cell r="E3156">
            <v>2.7290030018241413E-3</v>
          </cell>
          <cell r="F3156">
            <v>0</v>
          </cell>
          <cell r="G3156">
            <v>0</v>
          </cell>
          <cell r="H3156">
            <v>1816.7382556583075</v>
          </cell>
          <cell r="I3156">
            <v>11.608880937499999</v>
          </cell>
          <cell r="J3156">
            <v>0</v>
          </cell>
          <cell r="K3156">
            <v>0</v>
          </cell>
          <cell r="L3156">
            <v>0</v>
          </cell>
          <cell r="M3156">
            <v>0</v>
          </cell>
          <cell r="N3156">
            <v>2.1863396479524868E-2</v>
          </cell>
          <cell r="O3156">
            <v>9524.6316267812235</v>
          </cell>
          <cell r="P3156">
            <v>26287.848617916523</v>
          </cell>
          <cell r="Q3156">
            <v>42071.724231813474</v>
          </cell>
          <cell r="R3156">
            <v>54036.046648253709</v>
          </cell>
          <cell r="S3156">
            <v>118206.43816412301</v>
          </cell>
          <cell r="T3156">
            <v>1204.2176482061998</v>
          </cell>
          <cell r="U3156">
            <v>1349.3020445513689</v>
          </cell>
          <cell r="V3156">
            <v>1438.9116898217826</v>
          </cell>
          <cell r="W3156">
            <v>1486.0149345353666</v>
          </cell>
          <cell r="X3156">
            <v>1584.9530316364001</v>
          </cell>
          <cell r="Y3156">
            <v>559.29746399897783</v>
          </cell>
          <cell r="Z3156">
            <v>630.98599567773522</v>
          </cell>
          <cell r="AA3156">
            <v>663.17108791990404</v>
          </cell>
          <cell r="AB3156">
            <v>671.72625180826753</v>
          </cell>
          <cell r="AC3156">
            <v>728.89253185948098</v>
          </cell>
          <cell r="AD3156">
            <v>30.725992766408911</v>
          </cell>
          <cell r="AE3156">
            <v>51.773656275249643</v>
          </cell>
          <cell r="AF3156">
            <v>58.388241408498658</v>
          </cell>
          <cell r="AG3156">
            <v>59.382039560015308</v>
          </cell>
          <cell r="AH3156">
            <v>49.683255948522934</v>
          </cell>
        </row>
        <row r="3157">
          <cell r="B3157">
            <v>12533</v>
          </cell>
          <cell r="C3157" t="str">
            <v>OH</v>
          </cell>
          <cell r="D3157" t="str">
            <v>Municipal</v>
          </cell>
          <cell r="E3157">
            <v>2.7290030018241413E-3</v>
          </cell>
          <cell r="F3157">
            <v>0</v>
          </cell>
          <cell r="G3157">
            <v>0</v>
          </cell>
          <cell r="H3157">
            <v>1816.7382556583075</v>
          </cell>
          <cell r="I3157">
            <v>11.608880937499999</v>
          </cell>
          <cell r="J3157">
            <v>0</v>
          </cell>
          <cell r="K3157">
            <v>0</v>
          </cell>
          <cell r="L3157">
            <v>0</v>
          </cell>
          <cell r="M3157">
            <v>0</v>
          </cell>
          <cell r="N3157">
            <v>2.1863396479524868E-2</v>
          </cell>
          <cell r="O3157">
            <v>9524.6316267812235</v>
          </cell>
          <cell r="P3157">
            <v>26287.848617916523</v>
          </cell>
          <cell r="Q3157">
            <v>42071.724231813474</v>
          </cell>
          <cell r="R3157">
            <v>54036.046648253709</v>
          </cell>
          <cell r="S3157">
            <v>118206.43816412301</v>
          </cell>
          <cell r="T3157">
            <v>1204.2176482061998</v>
          </cell>
          <cell r="U3157">
            <v>1349.3020445513689</v>
          </cell>
          <cell r="V3157">
            <v>1438.9116898217826</v>
          </cell>
          <cell r="W3157">
            <v>1486.0149345353666</v>
          </cell>
          <cell r="X3157">
            <v>1584.9530316364001</v>
          </cell>
          <cell r="Y3157">
            <v>559.29746399897783</v>
          </cell>
          <cell r="Z3157">
            <v>630.98599567773522</v>
          </cell>
          <cell r="AA3157">
            <v>663.17108791990404</v>
          </cell>
          <cell r="AB3157">
            <v>671.72625180826753</v>
          </cell>
          <cell r="AC3157">
            <v>728.89253185948098</v>
          </cell>
          <cell r="AD3157">
            <v>30.725992766408911</v>
          </cell>
          <cell r="AE3157">
            <v>51.773656275249643</v>
          </cell>
          <cell r="AF3157">
            <v>58.388241408498658</v>
          </cell>
          <cell r="AG3157">
            <v>59.382039560015308</v>
          </cell>
          <cell r="AH3157">
            <v>49.683255948522934</v>
          </cell>
        </row>
        <row r="3158">
          <cell r="B3158">
            <v>12811</v>
          </cell>
          <cell r="C3158" t="str">
            <v>OH</v>
          </cell>
          <cell r="D3158" t="str">
            <v>Municipal</v>
          </cell>
          <cell r="E3158">
            <v>2.7290030018241413E-3</v>
          </cell>
          <cell r="F3158">
            <v>0</v>
          </cell>
          <cell r="G3158">
            <v>0</v>
          </cell>
          <cell r="H3158">
            <v>1816.7382556583075</v>
          </cell>
          <cell r="I3158">
            <v>11.608880937499999</v>
          </cell>
          <cell r="J3158">
            <v>0</v>
          </cell>
          <cell r="K3158">
            <v>0</v>
          </cell>
          <cell r="L3158">
            <v>0</v>
          </cell>
          <cell r="M3158">
            <v>0</v>
          </cell>
          <cell r="N3158">
            <v>2.1863396479524868E-2</v>
          </cell>
          <cell r="O3158">
            <v>9524.6316267812235</v>
          </cell>
          <cell r="P3158">
            <v>26287.848617916523</v>
          </cell>
          <cell r="Q3158">
            <v>42071.724231813474</v>
          </cell>
          <cell r="R3158">
            <v>54036.046648253709</v>
          </cell>
          <cell r="S3158">
            <v>118206.43816412301</v>
          </cell>
          <cell r="T3158">
            <v>1204.2176482061998</v>
          </cell>
          <cell r="U3158">
            <v>1349.3020445513689</v>
          </cell>
          <cell r="V3158">
            <v>1438.9116898217826</v>
          </cell>
          <cell r="W3158">
            <v>1486.0149345353666</v>
          </cell>
          <cell r="X3158">
            <v>1584.9530316364001</v>
          </cell>
          <cell r="Y3158">
            <v>559.29746399897783</v>
          </cell>
          <cell r="Z3158">
            <v>630.98599567773522</v>
          </cell>
          <cell r="AA3158">
            <v>663.17108791990404</v>
          </cell>
          <cell r="AB3158">
            <v>671.72625180826753</v>
          </cell>
          <cell r="AC3158">
            <v>728.89253185948098</v>
          </cell>
          <cell r="AD3158">
            <v>30.725992766408911</v>
          </cell>
          <cell r="AE3158">
            <v>51.773656275249643</v>
          </cell>
          <cell r="AF3158">
            <v>58.388241408498658</v>
          </cell>
          <cell r="AG3158">
            <v>59.382039560015308</v>
          </cell>
          <cell r="AH3158">
            <v>49.683255948522934</v>
          </cell>
        </row>
        <row r="3159">
          <cell r="B3159">
            <v>12861</v>
          </cell>
          <cell r="C3159" t="str">
            <v>OH</v>
          </cell>
          <cell r="D3159" t="str">
            <v>Municipal</v>
          </cell>
          <cell r="E3159">
            <v>2.7290030018241413E-3</v>
          </cell>
          <cell r="F3159">
            <v>0</v>
          </cell>
          <cell r="G3159">
            <v>0</v>
          </cell>
          <cell r="H3159">
            <v>1816.7382556583075</v>
          </cell>
          <cell r="I3159">
            <v>11.608880937499999</v>
          </cell>
          <cell r="J3159">
            <v>0</v>
          </cell>
          <cell r="K3159">
            <v>0</v>
          </cell>
          <cell r="L3159">
            <v>0</v>
          </cell>
          <cell r="M3159">
            <v>0</v>
          </cell>
          <cell r="N3159">
            <v>2.1863396479524868E-2</v>
          </cell>
          <cell r="O3159">
            <v>9524.6316267812235</v>
          </cell>
          <cell r="P3159">
            <v>26287.848617916523</v>
          </cell>
          <cell r="Q3159">
            <v>42071.724231813474</v>
          </cell>
          <cell r="R3159">
            <v>54036.046648253709</v>
          </cell>
          <cell r="S3159">
            <v>118206.43816412301</v>
          </cell>
          <cell r="T3159">
            <v>1204.2176482061998</v>
          </cell>
          <cell r="U3159">
            <v>1349.3020445513689</v>
          </cell>
          <cell r="V3159">
            <v>1438.9116898217826</v>
          </cell>
          <cell r="W3159">
            <v>1486.0149345353666</v>
          </cell>
          <cell r="X3159">
            <v>1584.9530316364001</v>
          </cell>
          <cell r="Y3159">
            <v>559.29746399897783</v>
          </cell>
          <cell r="Z3159">
            <v>630.98599567773522</v>
          </cell>
          <cell r="AA3159">
            <v>663.17108791990404</v>
          </cell>
          <cell r="AB3159">
            <v>671.72625180826753</v>
          </cell>
          <cell r="AC3159">
            <v>728.89253185948098</v>
          </cell>
          <cell r="AD3159">
            <v>30.725992766408911</v>
          </cell>
          <cell r="AE3159">
            <v>51.773656275249643</v>
          </cell>
          <cell r="AF3159">
            <v>58.388241408498658</v>
          </cell>
          <cell r="AG3159">
            <v>59.382039560015308</v>
          </cell>
          <cell r="AH3159">
            <v>49.683255948522934</v>
          </cell>
        </row>
        <row r="3160">
          <cell r="B3160">
            <v>13420</v>
          </cell>
          <cell r="C3160" t="str">
            <v>OH</v>
          </cell>
          <cell r="D3160" t="str">
            <v>Municipal</v>
          </cell>
          <cell r="E3160">
            <v>2.7290030018241413E-3</v>
          </cell>
          <cell r="F3160">
            <v>0</v>
          </cell>
          <cell r="G3160">
            <v>0</v>
          </cell>
          <cell r="H3160">
            <v>1816.7382556583075</v>
          </cell>
          <cell r="I3160">
            <v>11.608880937499999</v>
          </cell>
          <cell r="J3160">
            <v>0</v>
          </cell>
          <cell r="K3160">
            <v>0</v>
          </cell>
          <cell r="L3160">
            <v>0</v>
          </cell>
          <cell r="M3160">
            <v>0</v>
          </cell>
          <cell r="N3160">
            <v>2.1863396479524868E-2</v>
          </cell>
          <cell r="O3160">
            <v>9524.6316267812235</v>
          </cell>
          <cell r="P3160">
            <v>26287.848617916523</v>
          </cell>
          <cell r="Q3160">
            <v>42071.724231813474</v>
          </cell>
          <cell r="R3160">
            <v>54036.046648253709</v>
          </cell>
          <cell r="S3160">
            <v>118206.43816412301</v>
          </cell>
          <cell r="T3160">
            <v>1204.2176482061998</v>
          </cell>
          <cell r="U3160">
            <v>1349.3020445513689</v>
          </cell>
          <cell r="V3160">
            <v>1438.9116898217826</v>
          </cell>
          <cell r="W3160">
            <v>1486.0149345353666</v>
          </cell>
          <cell r="X3160">
            <v>1584.9530316364001</v>
          </cell>
          <cell r="Y3160">
            <v>559.29746399897783</v>
          </cell>
          <cell r="Z3160">
            <v>630.98599567773522</v>
          </cell>
          <cell r="AA3160">
            <v>663.17108791990404</v>
          </cell>
          <cell r="AB3160">
            <v>671.72625180826753</v>
          </cell>
          <cell r="AC3160">
            <v>728.89253185948098</v>
          </cell>
          <cell r="AD3160">
            <v>30.725992766408911</v>
          </cell>
          <cell r="AE3160">
            <v>51.773656275249643</v>
          </cell>
          <cell r="AF3160">
            <v>58.388241408498658</v>
          </cell>
          <cell r="AG3160">
            <v>59.382039560015308</v>
          </cell>
          <cell r="AH3160">
            <v>49.683255948522934</v>
          </cell>
        </row>
        <row r="3161">
          <cell r="B3161">
            <v>13464</v>
          </cell>
          <cell r="C3161" t="str">
            <v>OH</v>
          </cell>
          <cell r="D3161" t="str">
            <v>Municipal</v>
          </cell>
          <cell r="E3161">
            <v>2.7290030018241413E-3</v>
          </cell>
          <cell r="F3161">
            <v>0</v>
          </cell>
          <cell r="G3161">
            <v>0</v>
          </cell>
          <cell r="H3161">
            <v>1816.7382556583075</v>
          </cell>
          <cell r="I3161">
            <v>11.608880937499999</v>
          </cell>
          <cell r="J3161">
            <v>0</v>
          </cell>
          <cell r="K3161">
            <v>0</v>
          </cell>
          <cell r="L3161">
            <v>0</v>
          </cell>
          <cell r="M3161">
            <v>0</v>
          </cell>
          <cell r="N3161">
            <v>2.1863396479524868E-2</v>
          </cell>
          <cell r="O3161">
            <v>9524.6316267812235</v>
          </cell>
          <cell r="P3161">
            <v>26287.848617916523</v>
          </cell>
          <cell r="Q3161">
            <v>42071.724231813474</v>
          </cell>
          <cell r="R3161">
            <v>54036.046648253709</v>
          </cell>
          <cell r="S3161">
            <v>118206.43816412301</v>
          </cell>
          <cell r="T3161">
            <v>1204.2176482061998</v>
          </cell>
          <cell r="U3161">
            <v>1349.3020445513689</v>
          </cell>
          <cell r="V3161">
            <v>1438.9116898217826</v>
          </cell>
          <cell r="W3161">
            <v>1486.0149345353666</v>
          </cell>
          <cell r="X3161">
            <v>1584.9530316364001</v>
          </cell>
          <cell r="Y3161">
            <v>559.29746399897783</v>
          </cell>
          <cell r="Z3161">
            <v>630.98599567773522</v>
          </cell>
          <cell r="AA3161">
            <v>663.17108791990404</v>
          </cell>
          <cell r="AB3161">
            <v>671.72625180826753</v>
          </cell>
          <cell r="AC3161">
            <v>728.89253185948098</v>
          </cell>
          <cell r="AD3161">
            <v>30.725992766408911</v>
          </cell>
          <cell r="AE3161">
            <v>51.773656275249643</v>
          </cell>
          <cell r="AF3161">
            <v>58.388241408498658</v>
          </cell>
          <cell r="AG3161">
            <v>59.382039560015308</v>
          </cell>
          <cell r="AH3161">
            <v>49.683255948522934</v>
          </cell>
        </row>
        <row r="3162">
          <cell r="B3162">
            <v>13932</v>
          </cell>
          <cell r="C3162" t="str">
            <v>OH</v>
          </cell>
          <cell r="D3162" t="str">
            <v>Municipal</v>
          </cell>
          <cell r="E3162">
            <v>2.7290030018241413E-3</v>
          </cell>
          <cell r="F3162">
            <v>0</v>
          </cell>
          <cell r="G3162">
            <v>0</v>
          </cell>
          <cell r="H3162">
            <v>1816.7382556583075</v>
          </cell>
          <cell r="I3162">
            <v>11.608880937499999</v>
          </cell>
          <cell r="J3162">
            <v>0</v>
          </cell>
          <cell r="K3162">
            <v>0</v>
          </cell>
          <cell r="L3162">
            <v>0</v>
          </cell>
          <cell r="M3162">
            <v>0</v>
          </cell>
          <cell r="N3162">
            <v>2.1863396479524868E-2</v>
          </cell>
          <cell r="O3162">
            <v>9524.6316267812235</v>
          </cell>
          <cell r="P3162">
            <v>26287.848617916523</v>
          </cell>
          <cell r="Q3162">
            <v>42071.724231813474</v>
          </cell>
          <cell r="R3162">
            <v>54036.046648253709</v>
          </cell>
          <cell r="S3162">
            <v>118206.43816412301</v>
          </cell>
          <cell r="T3162">
            <v>1204.2176482061998</v>
          </cell>
          <cell r="U3162">
            <v>1349.3020445513689</v>
          </cell>
          <cell r="V3162">
            <v>1438.9116898217826</v>
          </cell>
          <cell r="W3162">
            <v>1486.0149345353666</v>
          </cell>
          <cell r="X3162">
            <v>1584.9530316364001</v>
          </cell>
          <cell r="Y3162">
            <v>559.29746399897783</v>
          </cell>
          <cell r="Z3162">
            <v>630.98599567773522</v>
          </cell>
          <cell r="AA3162">
            <v>663.17108791990404</v>
          </cell>
          <cell r="AB3162">
            <v>671.72625180826753</v>
          </cell>
          <cell r="AC3162">
            <v>728.89253185948098</v>
          </cell>
          <cell r="AD3162">
            <v>30.725992766408911</v>
          </cell>
          <cell r="AE3162">
            <v>51.773656275249643</v>
          </cell>
          <cell r="AF3162">
            <v>58.388241408498658</v>
          </cell>
          <cell r="AG3162">
            <v>59.382039560015308</v>
          </cell>
          <cell r="AH3162">
            <v>49.683255948522934</v>
          </cell>
        </row>
        <row r="3163">
          <cell r="B3163">
            <v>13950</v>
          </cell>
          <cell r="C3163" t="str">
            <v>OH</v>
          </cell>
          <cell r="D3163" t="str">
            <v>Municipal</v>
          </cell>
          <cell r="E3163">
            <v>2.7290030018241413E-3</v>
          </cell>
          <cell r="F3163">
            <v>0</v>
          </cell>
          <cell r="G3163">
            <v>0</v>
          </cell>
          <cell r="H3163">
            <v>1816.7382556583075</v>
          </cell>
          <cell r="I3163">
            <v>11.608880937499999</v>
          </cell>
          <cell r="J3163">
            <v>0</v>
          </cell>
          <cell r="K3163">
            <v>0</v>
          </cell>
          <cell r="L3163">
            <v>0</v>
          </cell>
          <cell r="M3163">
            <v>0</v>
          </cell>
          <cell r="N3163">
            <v>2.1863396479524868E-2</v>
          </cell>
          <cell r="O3163">
            <v>9524.6316267812235</v>
          </cell>
          <cell r="P3163">
            <v>26287.848617916523</v>
          </cell>
          <cell r="Q3163">
            <v>42071.724231813474</v>
          </cell>
          <cell r="R3163">
            <v>54036.046648253709</v>
          </cell>
          <cell r="S3163">
            <v>118206.43816412301</v>
          </cell>
          <cell r="T3163">
            <v>1204.2176482061998</v>
          </cell>
          <cell r="U3163">
            <v>1349.3020445513689</v>
          </cell>
          <cell r="V3163">
            <v>1438.9116898217826</v>
          </cell>
          <cell r="W3163">
            <v>1486.0149345353666</v>
          </cell>
          <cell r="X3163">
            <v>1584.9530316364001</v>
          </cell>
          <cell r="Y3163">
            <v>559.29746399897783</v>
          </cell>
          <cell r="Z3163">
            <v>630.98599567773522</v>
          </cell>
          <cell r="AA3163">
            <v>663.17108791990404</v>
          </cell>
          <cell r="AB3163">
            <v>671.72625180826753</v>
          </cell>
          <cell r="AC3163">
            <v>728.89253185948098</v>
          </cell>
          <cell r="AD3163">
            <v>30.725992766408911</v>
          </cell>
          <cell r="AE3163">
            <v>51.773656275249643</v>
          </cell>
          <cell r="AF3163">
            <v>58.388241408498658</v>
          </cell>
          <cell r="AG3163">
            <v>59.382039560015308</v>
          </cell>
          <cell r="AH3163">
            <v>49.683255948522934</v>
          </cell>
        </row>
        <row r="3164">
          <cell r="B3164">
            <v>13997</v>
          </cell>
          <cell r="C3164" t="str">
            <v>OH</v>
          </cell>
          <cell r="D3164" t="str">
            <v>Municipal</v>
          </cell>
          <cell r="E3164">
            <v>2.7290030018241413E-3</v>
          </cell>
          <cell r="F3164">
            <v>0</v>
          </cell>
          <cell r="G3164">
            <v>0</v>
          </cell>
          <cell r="H3164">
            <v>1816.7382556583075</v>
          </cell>
          <cell r="I3164">
            <v>11.608880937499999</v>
          </cell>
          <cell r="J3164">
            <v>0</v>
          </cell>
          <cell r="K3164">
            <v>0</v>
          </cell>
          <cell r="L3164">
            <v>0</v>
          </cell>
          <cell r="M3164">
            <v>0</v>
          </cell>
          <cell r="N3164">
            <v>2.1863396479524868E-2</v>
          </cell>
          <cell r="O3164">
            <v>9524.6316267812235</v>
          </cell>
          <cell r="P3164">
            <v>26287.848617916523</v>
          </cell>
          <cell r="Q3164">
            <v>42071.724231813474</v>
          </cell>
          <cell r="R3164">
            <v>54036.046648253709</v>
          </cell>
          <cell r="S3164">
            <v>118206.43816412301</v>
          </cell>
          <cell r="T3164">
            <v>1204.2176482061998</v>
          </cell>
          <cell r="U3164">
            <v>1349.3020445513689</v>
          </cell>
          <cell r="V3164">
            <v>1438.9116898217826</v>
          </cell>
          <cell r="W3164">
            <v>1486.0149345353666</v>
          </cell>
          <cell r="X3164">
            <v>1584.9530316364001</v>
          </cell>
          <cell r="Y3164">
            <v>559.29746399897783</v>
          </cell>
          <cell r="Z3164">
            <v>630.98599567773522</v>
          </cell>
          <cell r="AA3164">
            <v>663.17108791990404</v>
          </cell>
          <cell r="AB3164">
            <v>671.72625180826753</v>
          </cell>
          <cell r="AC3164">
            <v>728.89253185948098</v>
          </cell>
          <cell r="AD3164">
            <v>30.725992766408911</v>
          </cell>
          <cell r="AE3164">
            <v>51.773656275249643</v>
          </cell>
          <cell r="AF3164">
            <v>58.388241408498658</v>
          </cell>
          <cell r="AG3164">
            <v>59.382039560015308</v>
          </cell>
          <cell r="AH3164">
            <v>49.683255948522934</v>
          </cell>
        </row>
        <row r="3165">
          <cell r="B3165">
            <v>14650</v>
          </cell>
          <cell r="C3165" t="str">
            <v>OH</v>
          </cell>
          <cell r="D3165" t="str">
            <v>Municipal</v>
          </cell>
          <cell r="E3165">
            <v>2.7290030018241413E-3</v>
          </cell>
          <cell r="F3165">
            <v>0</v>
          </cell>
          <cell r="G3165">
            <v>0</v>
          </cell>
          <cell r="H3165">
            <v>1816.7382556583075</v>
          </cell>
          <cell r="I3165">
            <v>11.608880937499999</v>
          </cell>
          <cell r="J3165">
            <v>0</v>
          </cell>
          <cell r="K3165">
            <v>0</v>
          </cell>
          <cell r="L3165">
            <v>0</v>
          </cell>
          <cell r="M3165">
            <v>0</v>
          </cell>
          <cell r="N3165">
            <v>2.1863396479524868E-2</v>
          </cell>
          <cell r="O3165">
            <v>9524.6316267812235</v>
          </cell>
          <cell r="P3165">
            <v>26287.848617916523</v>
          </cell>
          <cell r="Q3165">
            <v>42071.724231813474</v>
          </cell>
          <cell r="R3165">
            <v>54036.046648253709</v>
          </cell>
          <cell r="S3165">
            <v>118206.43816412301</v>
          </cell>
          <cell r="T3165">
            <v>1204.2176482061998</v>
          </cell>
          <cell r="U3165">
            <v>1349.3020445513689</v>
          </cell>
          <cell r="V3165">
            <v>1438.9116898217826</v>
          </cell>
          <cell r="W3165">
            <v>1486.0149345353666</v>
          </cell>
          <cell r="X3165">
            <v>1584.9530316364001</v>
          </cell>
          <cell r="Y3165">
            <v>559.29746399897783</v>
          </cell>
          <cell r="Z3165">
            <v>630.98599567773522</v>
          </cell>
          <cell r="AA3165">
            <v>663.17108791990404</v>
          </cell>
          <cell r="AB3165">
            <v>671.72625180826753</v>
          </cell>
          <cell r="AC3165">
            <v>728.89253185948098</v>
          </cell>
          <cell r="AD3165">
            <v>30.725992766408911</v>
          </cell>
          <cell r="AE3165">
            <v>51.773656275249643</v>
          </cell>
          <cell r="AF3165">
            <v>58.388241408498658</v>
          </cell>
          <cell r="AG3165">
            <v>59.382039560015308</v>
          </cell>
          <cell r="AH3165">
            <v>49.683255948522934</v>
          </cell>
        </row>
        <row r="3166">
          <cell r="B3166">
            <v>15072</v>
          </cell>
          <cell r="C3166" t="str">
            <v>OH</v>
          </cell>
          <cell r="D3166" t="str">
            <v>Municipal</v>
          </cell>
          <cell r="E3166">
            <v>2.7290030018241413E-3</v>
          </cell>
          <cell r="F3166">
            <v>0</v>
          </cell>
          <cell r="G3166">
            <v>0</v>
          </cell>
          <cell r="H3166">
            <v>1816.7382556583075</v>
          </cell>
          <cell r="I3166">
            <v>11.608880937499999</v>
          </cell>
          <cell r="J3166">
            <v>0</v>
          </cell>
          <cell r="K3166">
            <v>0</v>
          </cell>
          <cell r="L3166">
            <v>0</v>
          </cell>
          <cell r="M3166">
            <v>0</v>
          </cell>
          <cell r="N3166">
            <v>2.1863396479524868E-2</v>
          </cell>
          <cell r="O3166">
            <v>9524.6316267812235</v>
          </cell>
          <cell r="P3166">
            <v>26287.848617916523</v>
          </cell>
          <cell r="Q3166">
            <v>42071.724231813474</v>
          </cell>
          <cell r="R3166">
            <v>54036.046648253709</v>
          </cell>
          <cell r="S3166">
            <v>118206.43816412301</v>
          </cell>
          <cell r="T3166">
            <v>1204.2176482061998</v>
          </cell>
          <cell r="U3166">
            <v>1349.3020445513689</v>
          </cell>
          <cell r="V3166">
            <v>1438.9116898217826</v>
          </cell>
          <cell r="W3166">
            <v>1486.0149345353666</v>
          </cell>
          <cell r="X3166">
            <v>1584.9530316364001</v>
          </cell>
          <cell r="Y3166">
            <v>559.29746399897783</v>
          </cell>
          <cell r="Z3166">
            <v>630.98599567773522</v>
          </cell>
          <cell r="AA3166">
            <v>663.17108791990404</v>
          </cell>
          <cell r="AB3166">
            <v>671.72625180826753</v>
          </cell>
          <cell r="AC3166">
            <v>728.89253185948098</v>
          </cell>
          <cell r="AD3166">
            <v>30.725992766408911</v>
          </cell>
          <cell r="AE3166">
            <v>51.773656275249643</v>
          </cell>
          <cell r="AF3166">
            <v>58.388241408498658</v>
          </cell>
          <cell r="AG3166">
            <v>59.382039560015308</v>
          </cell>
          <cell r="AH3166">
            <v>49.683255948522934</v>
          </cell>
        </row>
        <row r="3167">
          <cell r="B3167">
            <v>15203</v>
          </cell>
          <cell r="C3167" t="str">
            <v>OH</v>
          </cell>
          <cell r="D3167" t="str">
            <v>Municipal</v>
          </cell>
          <cell r="E3167">
            <v>2.7290030018241413E-3</v>
          </cell>
          <cell r="F3167">
            <v>0</v>
          </cell>
          <cell r="G3167">
            <v>0</v>
          </cell>
          <cell r="H3167">
            <v>1816.7382556583075</v>
          </cell>
          <cell r="I3167">
            <v>11.608880937499999</v>
          </cell>
          <cell r="J3167">
            <v>0</v>
          </cell>
          <cell r="K3167">
            <v>0</v>
          </cell>
          <cell r="L3167">
            <v>0</v>
          </cell>
          <cell r="M3167">
            <v>0</v>
          </cell>
          <cell r="N3167">
            <v>2.1863396479524868E-2</v>
          </cell>
          <cell r="O3167">
            <v>9524.6316267812235</v>
          </cell>
          <cell r="P3167">
            <v>26287.848617916523</v>
          </cell>
          <cell r="Q3167">
            <v>42071.724231813474</v>
          </cell>
          <cell r="R3167">
            <v>54036.046648253709</v>
          </cell>
          <cell r="S3167">
            <v>118206.43816412301</v>
          </cell>
          <cell r="T3167">
            <v>1204.2176482061998</v>
          </cell>
          <cell r="U3167">
            <v>1349.3020445513689</v>
          </cell>
          <cell r="V3167">
            <v>1438.9116898217826</v>
          </cell>
          <cell r="W3167">
            <v>1486.0149345353666</v>
          </cell>
          <cell r="X3167">
            <v>1584.9530316364001</v>
          </cell>
          <cell r="Y3167">
            <v>559.29746399897783</v>
          </cell>
          <cell r="Z3167">
            <v>630.98599567773522</v>
          </cell>
          <cell r="AA3167">
            <v>663.17108791990404</v>
          </cell>
          <cell r="AB3167">
            <v>671.72625180826753</v>
          </cell>
          <cell r="AC3167">
            <v>728.89253185948098</v>
          </cell>
          <cell r="AD3167">
            <v>30.725992766408911</v>
          </cell>
          <cell r="AE3167">
            <v>51.773656275249643</v>
          </cell>
          <cell r="AF3167">
            <v>58.388241408498658</v>
          </cell>
          <cell r="AG3167">
            <v>59.382039560015308</v>
          </cell>
          <cell r="AH3167">
            <v>49.683255948522934</v>
          </cell>
        </row>
        <row r="3168">
          <cell r="B3168">
            <v>15865</v>
          </cell>
          <cell r="C3168" t="str">
            <v>OH</v>
          </cell>
          <cell r="D3168" t="str">
            <v>Municipal</v>
          </cell>
          <cell r="E3168">
            <v>2.7290030018241413E-3</v>
          </cell>
          <cell r="F3168">
            <v>0</v>
          </cell>
          <cell r="G3168">
            <v>0</v>
          </cell>
          <cell r="H3168">
            <v>1816.7382556583075</v>
          </cell>
          <cell r="I3168">
            <v>11.608880937499999</v>
          </cell>
          <cell r="J3168">
            <v>0</v>
          </cell>
          <cell r="K3168">
            <v>0</v>
          </cell>
          <cell r="L3168">
            <v>0</v>
          </cell>
          <cell r="M3168">
            <v>0</v>
          </cell>
          <cell r="N3168">
            <v>2.1863396479524868E-2</v>
          </cell>
          <cell r="O3168">
            <v>9524.6316267812235</v>
          </cell>
          <cell r="P3168">
            <v>26287.848617916523</v>
          </cell>
          <cell r="Q3168">
            <v>42071.724231813474</v>
          </cell>
          <cell r="R3168">
            <v>54036.046648253709</v>
          </cell>
          <cell r="S3168">
            <v>118206.43816412301</v>
          </cell>
          <cell r="T3168">
            <v>1204.2176482061998</v>
          </cell>
          <cell r="U3168">
            <v>1349.3020445513689</v>
          </cell>
          <cell r="V3168">
            <v>1438.9116898217826</v>
          </cell>
          <cell r="W3168">
            <v>1486.0149345353666</v>
          </cell>
          <cell r="X3168">
            <v>1584.9530316364001</v>
          </cell>
          <cell r="Y3168">
            <v>559.29746399897783</v>
          </cell>
          <cell r="Z3168">
            <v>630.98599567773522</v>
          </cell>
          <cell r="AA3168">
            <v>663.17108791990404</v>
          </cell>
          <cell r="AB3168">
            <v>671.72625180826753</v>
          </cell>
          <cell r="AC3168">
            <v>728.89253185948098</v>
          </cell>
          <cell r="AD3168">
            <v>30.725992766408911</v>
          </cell>
          <cell r="AE3168">
            <v>51.773656275249643</v>
          </cell>
          <cell r="AF3168">
            <v>58.388241408498658</v>
          </cell>
          <cell r="AG3168">
            <v>59.382039560015308</v>
          </cell>
          <cell r="AH3168">
            <v>49.683255948522934</v>
          </cell>
        </row>
        <row r="3169">
          <cell r="B3169">
            <v>16062</v>
          </cell>
          <cell r="C3169" t="str">
            <v>OH</v>
          </cell>
          <cell r="D3169" t="str">
            <v>Municipal</v>
          </cell>
          <cell r="E3169">
            <v>2.7290030018241413E-3</v>
          </cell>
          <cell r="F3169">
            <v>0</v>
          </cell>
          <cell r="G3169">
            <v>0</v>
          </cell>
          <cell r="H3169">
            <v>1816.7382556583075</v>
          </cell>
          <cell r="I3169">
            <v>11.608880937499999</v>
          </cell>
          <cell r="J3169">
            <v>0</v>
          </cell>
          <cell r="K3169">
            <v>0</v>
          </cell>
          <cell r="L3169">
            <v>0</v>
          </cell>
          <cell r="M3169">
            <v>0</v>
          </cell>
          <cell r="N3169">
            <v>2.1863396479524868E-2</v>
          </cell>
          <cell r="O3169">
            <v>9524.6316267812235</v>
          </cell>
          <cell r="P3169">
            <v>26287.848617916523</v>
          </cell>
          <cell r="Q3169">
            <v>42071.724231813474</v>
          </cell>
          <cell r="R3169">
            <v>54036.046648253709</v>
          </cell>
          <cell r="S3169">
            <v>118206.43816412301</v>
          </cell>
          <cell r="T3169">
            <v>1204.2176482061998</v>
          </cell>
          <cell r="U3169">
            <v>1349.3020445513689</v>
          </cell>
          <cell r="V3169">
            <v>1438.9116898217826</v>
          </cell>
          <cell r="W3169">
            <v>1486.0149345353666</v>
          </cell>
          <cell r="X3169">
            <v>1584.9530316364001</v>
          </cell>
          <cell r="Y3169">
            <v>559.29746399897783</v>
          </cell>
          <cell r="Z3169">
            <v>630.98599567773522</v>
          </cell>
          <cell r="AA3169">
            <v>663.17108791990404</v>
          </cell>
          <cell r="AB3169">
            <v>671.72625180826753</v>
          </cell>
          <cell r="AC3169">
            <v>728.89253185948098</v>
          </cell>
          <cell r="AD3169">
            <v>30.725992766408911</v>
          </cell>
          <cell r="AE3169">
            <v>51.773656275249643</v>
          </cell>
          <cell r="AF3169">
            <v>58.388241408498658</v>
          </cell>
          <cell r="AG3169">
            <v>59.382039560015308</v>
          </cell>
          <cell r="AH3169">
            <v>49.683255948522934</v>
          </cell>
        </row>
        <row r="3170">
          <cell r="B3170">
            <v>17098</v>
          </cell>
          <cell r="C3170" t="str">
            <v>OH</v>
          </cell>
          <cell r="D3170" t="str">
            <v>Municipal</v>
          </cell>
          <cell r="E3170">
            <v>2.7290030018241413E-3</v>
          </cell>
          <cell r="F3170">
            <v>0</v>
          </cell>
          <cell r="G3170">
            <v>0</v>
          </cell>
          <cell r="H3170">
            <v>1816.7382556583075</v>
          </cell>
          <cell r="I3170">
            <v>11.608880937499999</v>
          </cell>
          <cell r="J3170">
            <v>0</v>
          </cell>
          <cell r="K3170">
            <v>0</v>
          </cell>
          <cell r="L3170">
            <v>0</v>
          </cell>
          <cell r="M3170">
            <v>0</v>
          </cell>
          <cell r="N3170">
            <v>2.1863396479524868E-2</v>
          </cell>
          <cell r="O3170">
            <v>9524.6316267812235</v>
          </cell>
          <cell r="P3170">
            <v>26287.848617916523</v>
          </cell>
          <cell r="Q3170">
            <v>42071.724231813474</v>
          </cell>
          <cell r="R3170">
            <v>54036.046648253709</v>
          </cell>
          <cell r="S3170">
            <v>118206.43816412301</v>
          </cell>
          <cell r="T3170">
            <v>1204.2176482061998</v>
          </cell>
          <cell r="U3170">
            <v>1349.3020445513689</v>
          </cell>
          <cell r="V3170">
            <v>1438.9116898217826</v>
          </cell>
          <cell r="W3170">
            <v>1486.0149345353666</v>
          </cell>
          <cell r="X3170">
            <v>1584.9530316364001</v>
          </cell>
          <cell r="Y3170">
            <v>559.29746399897783</v>
          </cell>
          <cell r="Z3170">
            <v>630.98599567773522</v>
          </cell>
          <cell r="AA3170">
            <v>663.17108791990404</v>
          </cell>
          <cell r="AB3170">
            <v>671.72625180826753</v>
          </cell>
          <cell r="AC3170">
            <v>728.89253185948098</v>
          </cell>
          <cell r="AD3170">
            <v>30.725992766408911</v>
          </cell>
          <cell r="AE3170">
            <v>51.773656275249643</v>
          </cell>
          <cell r="AF3170">
            <v>58.388241408498658</v>
          </cell>
          <cell r="AG3170">
            <v>59.382039560015308</v>
          </cell>
          <cell r="AH3170">
            <v>49.683255948522934</v>
          </cell>
        </row>
        <row r="3171">
          <cell r="B3171">
            <v>18393</v>
          </cell>
          <cell r="C3171" t="str">
            <v>OH</v>
          </cell>
          <cell r="D3171" t="str">
            <v>Municipal</v>
          </cell>
          <cell r="E3171">
            <v>2.7290030018241413E-3</v>
          </cell>
          <cell r="F3171">
            <v>0</v>
          </cell>
          <cell r="G3171">
            <v>0</v>
          </cell>
          <cell r="H3171">
            <v>1816.7382556583075</v>
          </cell>
          <cell r="I3171">
            <v>11.608880937499999</v>
          </cell>
          <cell r="J3171">
            <v>0</v>
          </cell>
          <cell r="K3171">
            <v>0</v>
          </cell>
          <cell r="L3171">
            <v>0</v>
          </cell>
          <cell r="M3171">
            <v>0</v>
          </cell>
          <cell r="N3171">
            <v>2.1863396479524868E-2</v>
          </cell>
          <cell r="O3171">
            <v>9524.6316267812235</v>
          </cell>
          <cell r="P3171">
            <v>26287.848617916523</v>
          </cell>
          <cell r="Q3171">
            <v>42071.724231813474</v>
          </cell>
          <cell r="R3171">
            <v>54036.046648253709</v>
          </cell>
          <cell r="S3171">
            <v>118206.43816412301</v>
          </cell>
          <cell r="T3171">
            <v>1204.2176482061998</v>
          </cell>
          <cell r="U3171">
            <v>1349.3020445513689</v>
          </cell>
          <cell r="V3171">
            <v>1438.9116898217826</v>
          </cell>
          <cell r="W3171">
            <v>1486.0149345353666</v>
          </cell>
          <cell r="X3171">
            <v>1584.9530316364001</v>
          </cell>
          <cell r="Y3171">
            <v>559.29746399897783</v>
          </cell>
          <cell r="Z3171">
            <v>630.98599567773522</v>
          </cell>
          <cell r="AA3171">
            <v>663.17108791990404</v>
          </cell>
          <cell r="AB3171">
            <v>671.72625180826753</v>
          </cell>
          <cell r="AC3171">
            <v>728.89253185948098</v>
          </cell>
          <cell r="AD3171">
            <v>30.725992766408911</v>
          </cell>
          <cell r="AE3171">
            <v>51.773656275249643</v>
          </cell>
          <cell r="AF3171">
            <v>58.388241408498658</v>
          </cell>
          <cell r="AG3171">
            <v>59.382039560015308</v>
          </cell>
          <cell r="AH3171">
            <v>49.683255948522934</v>
          </cell>
        </row>
        <row r="3172">
          <cell r="B3172">
            <v>18944</v>
          </cell>
          <cell r="C3172" t="str">
            <v>OH</v>
          </cell>
          <cell r="D3172" t="str">
            <v>Municipal</v>
          </cell>
          <cell r="E3172">
            <v>2.7290030018241413E-3</v>
          </cell>
          <cell r="F3172">
            <v>0</v>
          </cell>
          <cell r="G3172">
            <v>0</v>
          </cell>
          <cell r="H3172">
            <v>1816.7382556583075</v>
          </cell>
          <cell r="I3172">
            <v>11.608880937499999</v>
          </cell>
          <cell r="J3172">
            <v>0</v>
          </cell>
          <cell r="K3172">
            <v>0</v>
          </cell>
          <cell r="L3172">
            <v>0</v>
          </cell>
          <cell r="M3172">
            <v>0</v>
          </cell>
          <cell r="N3172">
            <v>2.1863396479524868E-2</v>
          </cell>
          <cell r="O3172">
            <v>9524.6316267812235</v>
          </cell>
          <cell r="P3172">
            <v>26287.848617916523</v>
          </cell>
          <cell r="Q3172">
            <v>42071.724231813474</v>
          </cell>
          <cell r="R3172">
            <v>54036.046648253709</v>
          </cell>
          <cell r="S3172">
            <v>118206.43816412301</v>
          </cell>
          <cell r="T3172">
            <v>1204.2176482061998</v>
          </cell>
          <cell r="U3172">
            <v>1349.3020445513689</v>
          </cell>
          <cell r="V3172">
            <v>1438.9116898217826</v>
          </cell>
          <cell r="W3172">
            <v>1486.0149345353666</v>
          </cell>
          <cell r="X3172">
            <v>1584.9530316364001</v>
          </cell>
          <cell r="Y3172">
            <v>559.29746399897783</v>
          </cell>
          <cell r="Z3172">
            <v>630.98599567773522</v>
          </cell>
          <cell r="AA3172">
            <v>663.17108791990404</v>
          </cell>
          <cell r="AB3172">
            <v>671.72625180826753</v>
          </cell>
          <cell r="AC3172">
            <v>728.89253185948098</v>
          </cell>
          <cell r="AD3172">
            <v>30.725992766408911</v>
          </cell>
          <cell r="AE3172">
            <v>51.773656275249643</v>
          </cell>
          <cell r="AF3172">
            <v>58.388241408498658</v>
          </cell>
          <cell r="AG3172">
            <v>59.382039560015308</v>
          </cell>
          <cell r="AH3172">
            <v>49.683255948522934</v>
          </cell>
        </row>
        <row r="3173">
          <cell r="B3173">
            <v>19805</v>
          </cell>
          <cell r="C3173" t="str">
            <v>OH</v>
          </cell>
          <cell r="D3173" t="str">
            <v>Municipal</v>
          </cell>
          <cell r="E3173">
            <v>2.7290030018241413E-3</v>
          </cell>
          <cell r="F3173">
            <v>0</v>
          </cell>
          <cell r="G3173">
            <v>0</v>
          </cell>
          <cell r="H3173">
            <v>1816.7382556583075</v>
          </cell>
          <cell r="I3173">
            <v>11.608880937499999</v>
          </cell>
          <cell r="J3173">
            <v>0</v>
          </cell>
          <cell r="K3173">
            <v>0</v>
          </cell>
          <cell r="L3173">
            <v>0</v>
          </cell>
          <cell r="M3173">
            <v>0</v>
          </cell>
          <cell r="N3173">
            <v>2.1863396479524868E-2</v>
          </cell>
          <cell r="O3173">
            <v>9524.6316267812235</v>
          </cell>
          <cell r="P3173">
            <v>26287.848617916523</v>
          </cell>
          <cell r="Q3173">
            <v>42071.724231813474</v>
          </cell>
          <cell r="R3173">
            <v>54036.046648253709</v>
          </cell>
          <cell r="S3173">
            <v>118206.43816412301</v>
          </cell>
          <cell r="T3173">
            <v>1204.2176482061998</v>
          </cell>
          <cell r="U3173">
            <v>1349.3020445513689</v>
          </cell>
          <cell r="V3173">
            <v>1438.9116898217826</v>
          </cell>
          <cell r="W3173">
            <v>1486.0149345353666</v>
          </cell>
          <cell r="X3173">
            <v>1584.9530316364001</v>
          </cell>
          <cell r="Y3173">
            <v>559.29746399897783</v>
          </cell>
          <cell r="Z3173">
            <v>630.98599567773522</v>
          </cell>
          <cell r="AA3173">
            <v>663.17108791990404</v>
          </cell>
          <cell r="AB3173">
            <v>671.72625180826753</v>
          </cell>
          <cell r="AC3173">
            <v>728.89253185948098</v>
          </cell>
          <cell r="AD3173">
            <v>30.725992766408911</v>
          </cell>
          <cell r="AE3173">
            <v>51.773656275249643</v>
          </cell>
          <cell r="AF3173">
            <v>58.388241408498658</v>
          </cell>
          <cell r="AG3173">
            <v>59.382039560015308</v>
          </cell>
          <cell r="AH3173">
            <v>49.683255948522934</v>
          </cell>
        </row>
        <row r="3174">
          <cell r="B3174">
            <v>20223</v>
          </cell>
          <cell r="C3174" t="str">
            <v>OH</v>
          </cell>
          <cell r="D3174" t="str">
            <v>Municipal</v>
          </cell>
          <cell r="E3174">
            <v>2.7290030018241413E-3</v>
          </cell>
          <cell r="F3174">
            <v>0</v>
          </cell>
          <cell r="G3174">
            <v>0</v>
          </cell>
          <cell r="H3174">
            <v>1816.7382556583075</v>
          </cell>
          <cell r="I3174">
            <v>11.608880937499999</v>
          </cell>
          <cell r="J3174">
            <v>0</v>
          </cell>
          <cell r="K3174">
            <v>0</v>
          </cell>
          <cell r="L3174">
            <v>0</v>
          </cell>
          <cell r="M3174">
            <v>0</v>
          </cell>
          <cell r="N3174">
            <v>2.1863396479524868E-2</v>
          </cell>
          <cell r="O3174">
            <v>9524.6316267812235</v>
          </cell>
          <cell r="P3174">
            <v>26287.848617916523</v>
          </cell>
          <cell r="Q3174">
            <v>42071.724231813474</v>
          </cell>
          <cell r="R3174">
            <v>54036.046648253709</v>
          </cell>
          <cell r="S3174">
            <v>118206.43816412301</v>
          </cell>
          <cell r="T3174">
            <v>1204.2176482061998</v>
          </cell>
          <cell r="U3174">
            <v>1349.3020445513689</v>
          </cell>
          <cell r="V3174">
            <v>1438.9116898217826</v>
          </cell>
          <cell r="W3174">
            <v>1486.0149345353666</v>
          </cell>
          <cell r="X3174">
            <v>1584.9530316364001</v>
          </cell>
          <cell r="Y3174">
            <v>559.29746399897783</v>
          </cell>
          <cell r="Z3174">
            <v>630.98599567773522</v>
          </cell>
          <cell r="AA3174">
            <v>663.17108791990404</v>
          </cell>
          <cell r="AB3174">
            <v>671.72625180826753</v>
          </cell>
          <cell r="AC3174">
            <v>728.89253185948098</v>
          </cell>
          <cell r="AD3174">
            <v>30.725992766408911</v>
          </cell>
          <cell r="AE3174">
            <v>51.773656275249643</v>
          </cell>
          <cell r="AF3174">
            <v>58.388241408498658</v>
          </cell>
          <cell r="AG3174">
            <v>59.382039560015308</v>
          </cell>
          <cell r="AH3174">
            <v>49.683255948522934</v>
          </cell>
        </row>
        <row r="3175">
          <cell r="B3175">
            <v>20313</v>
          </cell>
          <cell r="C3175" t="str">
            <v>OH</v>
          </cell>
          <cell r="D3175" t="str">
            <v>Municipal</v>
          </cell>
          <cell r="E3175">
            <v>2.7290030018241413E-3</v>
          </cell>
          <cell r="F3175">
            <v>0</v>
          </cell>
          <cell r="G3175">
            <v>0</v>
          </cell>
          <cell r="H3175">
            <v>1816.7382556583075</v>
          </cell>
          <cell r="I3175">
            <v>11.608880937499999</v>
          </cell>
          <cell r="J3175">
            <v>0</v>
          </cell>
          <cell r="K3175">
            <v>0</v>
          </cell>
          <cell r="L3175">
            <v>0</v>
          </cell>
          <cell r="M3175">
            <v>0</v>
          </cell>
          <cell r="N3175">
            <v>2.1863396479524868E-2</v>
          </cell>
          <cell r="O3175">
            <v>9524.6316267812235</v>
          </cell>
          <cell r="P3175">
            <v>26287.848617916523</v>
          </cell>
          <cell r="Q3175">
            <v>42071.724231813474</v>
          </cell>
          <cell r="R3175">
            <v>54036.046648253709</v>
          </cell>
          <cell r="S3175">
            <v>118206.43816412301</v>
          </cell>
          <cell r="T3175">
            <v>1204.2176482061998</v>
          </cell>
          <cell r="U3175">
            <v>1349.3020445513689</v>
          </cell>
          <cell r="V3175">
            <v>1438.9116898217826</v>
          </cell>
          <cell r="W3175">
            <v>1486.0149345353666</v>
          </cell>
          <cell r="X3175">
            <v>1584.9530316364001</v>
          </cell>
          <cell r="Y3175">
            <v>559.29746399897783</v>
          </cell>
          <cell r="Z3175">
            <v>630.98599567773522</v>
          </cell>
          <cell r="AA3175">
            <v>663.17108791990404</v>
          </cell>
          <cell r="AB3175">
            <v>671.72625180826753</v>
          </cell>
          <cell r="AC3175">
            <v>728.89253185948098</v>
          </cell>
          <cell r="AD3175">
            <v>30.725992766408911</v>
          </cell>
          <cell r="AE3175">
            <v>51.773656275249643</v>
          </cell>
          <cell r="AF3175">
            <v>58.388241408498658</v>
          </cell>
          <cell r="AG3175">
            <v>59.382039560015308</v>
          </cell>
          <cell r="AH3175">
            <v>49.683255948522934</v>
          </cell>
        </row>
        <row r="3176">
          <cell r="B3176">
            <v>20471</v>
          </cell>
          <cell r="C3176" t="str">
            <v>OH</v>
          </cell>
          <cell r="D3176" t="str">
            <v>Municipal</v>
          </cell>
          <cell r="E3176">
            <v>2.7290030018241413E-3</v>
          </cell>
          <cell r="F3176">
            <v>0</v>
          </cell>
          <cell r="G3176">
            <v>0</v>
          </cell>
          <cell r="H3176">
            <v>1816.7382556583075</v>
          </cell>
          <cell r="I3176">
            <v>11.608880937499999</v>
          </cell>
          <cell r="J3176">
            <v>0</v>
          </cell>
          <cell r="K3176">
            <v>0</v>
          </cell>
          <cell r="L3176">
            <v>0</v>
          </cell>
          <cell r="M3176">
            <v>0</v>
          </cell>
          <cell r="N3176">
            <v>2.1863396479524868E-2</v>
          </cell>
          <cell r="O3176">
            <v>9524.6316267812235</v>
          </cell>
          <cell r="P3176">
            <v>26287.848617916523</v>
          </cell>
          <cell r="Q3176">
            <v>42071.724231813474</v>
          </cell>
          <cell r="R3176">
            <v>54036.046648253709</v>
          </cell>
          <cell r="S3176">
            <v>118206.43816412301</v>
          </cell>
          <cell r="T3176">
            <v>1204.2176482061998</v>
          </cell>
          <cell r="U3176">
            <v>1349.3020445513689</v>
          </cell>
          <cell r="V3176">
            <v>1438.9116898217826</v>
          </cell>
          <cell r="W3176">
            <v>1486.0149345353666</v>
          </cell>
          <cell r="X3176">
            <v>1584.9530316364001</v>
          </cell>
          <cell r="Y3176">
            <v>559.29746399897783</v>
          </cell>
          <cell r="Z3176">
            <v>630.98599567773522</v>
          </cell>
          <cell r="AA3176">
            <v>663.17108791990404</v>
          </cell>
          <cell r="AB3176">
            <v>671.72625180826753</v>
          </cell>
          <cell r="AC3176">
            <v>728.89253185948098</v>
          </cell>
          <cell r="AD3176">
            <v>30.725992766408911</v>
          </cell>
          <cell r="AE3176">
            <v>51.773656275249643</v>
          </cell>
          <cell r="AF3176">
            <v>58.388241408498658</v>
          </cell>
          <cell r="AG3176">
            <v>59.382039560015308</v>
          </cell>
          <cell r="AH3176">
            <v>49.683255948522934</v>
          </cell>
        </row>
        <row r="3177">
          <cell r="B3177">
            <v>20979</v>
          </cell>
          <cell r="C3177" t="str">
            <v>OH</v>
          </cell>
          <cell r="D3177" t="str">
            <v>Municipal</v>
          </cell>
          <cell r="E3177">
            <v>2.7290030018241413E-3</v>
          </cell>
          <cell r="F3177">
            <v>0</v>
          </cell>
          <cell r="G3177">
            <v>0</v>
          </cell>
          <cell r="H3177">
            <v>1816.7382556583075</v>
          </cell>
          <cell r="I3177">
            <v>11.608880937499999</v>
          </cell>
          <cell r="J3177">
            <v>0</v>
          </cell>
          <cell r="K3177">
            <v>0</v>
          </cell>
          <cell r="L3177">
            <v>0</v>
          </cell>
          <cell r="M3177">
            <v>0</v>
          </cell>
          <cell r="N3177">
            <v>2.1863396479524868E-2</v>
          </cell>
          <cell r="O3177">
            <v>9524.6316267812235</v>
          </cell>
          <cell r="P3177">
            <v>26287.848617916523</v>
          </cell>
          <cell r="Q3177">
            <v>42071.724231813474</v>
          </cell>
          <cell r="R3177">
            <v>54036.046648253709</v>
          </cell>
          <cell r="S3177">
            <v>118206.43816412301</v>
          </cell>
          <cell r="T3177">
            <v>1204.2176482061998</v>
          </cell>
          <cell r="U3177">
            <v>1349.3020445513689</v>
          </cell>
          <cell r="V3177">
            <v>1438.9116898217826</v>
          </cell>
          <cell r="W3177">
            <v>1486.0149345353666</v>
          </cell>
          <cell r="X3177">
            <v>1584.9530316364001</v>
          </cell>
          <cell r="Y3177">
            <v>559.29746399897783</v>
          </cell>
          <cell r="Z3177">
            <v>630.98599567773522</v>
          </cell>
          <cell r="AA3177">
            <v>663.17108791990404</v>
          </cell>
          <cell r="AB3177">
            <v>671.72625180826753</v>
          </cell>
          <cell r="AC3177">
            <v>728.89253185948098</v>
          </cell>
          <cell r="AD3177">
            <v>30.725992766408911</v>
          </cell>
          <cell r="AE3177">
            <v>51.773656275249643</v>
          </cell>
          <cell r="AF3177">
            <v>58.388241408498658</v>
          </cell>
          <cell r="AG3177">
            <v>59.382039560015308</v>
          </cell>
          <cell r="AH3177">
            <v>49.683255948522934</v>
          </cell>
        </row>
        <row r="3178">
          <cell r="B3178">
            <v>40577</v>
          </cell>
          <cell r="C3178" t="str">
            <v>OH</v>
          </cell>
          <cell r="D3178" t="str">
            <v>Municipal Mktg Authority</v>
          </cell>
          <cell r="E3178">
            <v>2.7290030018241413E-3</v>
          </cell>
          <cell r="F3178">
            <v>0</v>
          </cell>
          <cell r="G3178">
            <v>0</v>
          </cell>
          <cell r="H3178">
            <v>0</v>
          </cell>
          <cell r="I3178">
            <v>11.608880937499999</v>
          </cell>
          <cell r="J3178">
            <v>0</v>
          </cell>
          <cell r="K3178">
            <v>0</v>
          </cell>
          <cell r="L3178">
            <v>0</v>
          </cell>
          <cell r="M3178">
            <v>0</v>
          </cell>
          <cell r="N3178">
            <v>0</v>
          </cell>
          <cell r="O3178">
            <v>9524.6316267812235</v>
          </cell>
          <cell r="P3178">
            <v>26287.848617916523</v>
          </cell>
          <cell r="Q3178">
            <v>42071.724231813474</v>
          </cell>
          <cell r="R3178">
            <v>54036.046648253709</v>
          </cell>
          <cell r="S3178">
            <v>118206.43816412301</v>
          </cell>
          <cell r="T3178">
            <v>1204.2176482061998</v>
          </cell>
          <cell r="U3178">
            <v>1349.3020445513689</v>
          </cell>
          <cell r="V3178">
            <v>1438.9116898217826</v>
          </cell>
          <cell r="W3178">
            <v>1486.0149345353666</v>
          </cell>
          <cell r="X3178">
            <v>1584.9530316364001</v>
          </cell>
          <cell r="Y3178">
            <v>559.29746399897783</v>
          </cell>
          <cell r="Z3178">
            <v>630.98599567773522</v>
          </cell>
          <cell r="AA3178">
            <v>663.17108791990404</v>
          </cell>
          <cell r="AB3178">
            <v>671.72625180826753</v>
          </cell>
          <cell r="AC3178">
            <v>728.89253185948098</v>
          </cell>
          <cell r="AD3178">
            <v>30.725992766408911</v>
          </cell>
          <cell r="AE3178">
            <v>51.773656275249643</v>
          </cell>
          <cell r="AF3178">
            <v>58.388241408498658</v>
          </cell>
          <cell r="AG3178">
            <v>59.382039560015308</v>
          </cell>
          <cell r="AH3178">
            <v>49.683255948522934</v>
          </cell>
        </row>
        <row r="3179">
          <cell r="B3179">
            <v>54872</v>
          </cell>
          <cell r="C3179" t="str">
            <v>OH</v>
          </cell>
          <cell r="D3179" t="str">
            <v>Retail Power Marketer</v>
          </cell>
          <cell r="E3179">
            <v>2.7290030018241413E-3</v>
          </cell>
          <cell r="F3179">
            <v>1</v>
          </cell>
          <cell r="G3179">
            <v>10969.212388567228</v>
          </cell>
          <cell r="H3179">
            <v>10969.212388567228</v>
          </cell>
          <cell r="I3179">
            <v>11.608880937499999</v>
          </cell>
          <cell r="J3179">
            <v>14886</v>
          </cell>
          <cell r="K3179">
            <v>119356</v>
          </cell>
          <cell r="L3179">
            <v>10881</v>
          </cell>
          <cell r="M3179">
            <v>0.11201954822739327</v>
          </cell>
          <cell r="N3179">
            <v>0.11201954822739327</v>
          </cell>
          <cell r="O3179">
            <v>9524.6316267812235</v>
          </cell>
          <cell r="P3179">
            <v>26287.848617916523</v>
          </cell>
          <cell r="Q3179">
            <v>42071.724231813474</v>
          </cell>
          <cell r="R3179">
            <v>54036.046648253709</v>
          </cell>
          <cell r="S3179">
            <v>118206.43816412301</v>
          </cell>
          <cell r="T3179">
            <v>1204.2176482061998</v>
          </cell>
          <cell r="U3179">
            <v>1349.3020445513689</v>
          </cell>
          <cell r="V3179">
            <v>1438.9116898217826</v>
          </cell>
          <cell r="W3179">
            <v>1486.0149345353666</v>
          </cell>
          <cell r="X3179">
            <v>1584.9530316364001</v>
          </cell>
          <cell r="Y3179">
            <v>559.29746399897783</v>
          </cell>
          <cell r="Z3179">
            <v>630.98599567773522</v>
          </cell>
          <cell r="AA3179">
            <v>663.17108791990404</v>
          </cell>
          <cell r="AB3179">
            <v>671.72625180826753</v>
          </cell>
          <cell r="AC3179">
            <v>728.89253185948098</v>
          </cell>
          <cell r="AD3179">
            <v>30.725992766408911</v>
          </cell>
          <cell r="AE3179">
            <v>51.773656275249643</v>
          </cell>
          <cell r="AF3179">
            <v>58.388241408498658</v>
          </cell>
          <cell r="AG3179">
            <v>59.382039560015308</v>
          </cell>
          <cell r="AH3179">
            <v>49.683255948522934</v>
          </cell>
        </row>
        <row r="3180">
          <cell r="B3180">
            <v>59800</v>
          </cell>
          <cell r="C3180" t="str">
            <v>OH</v>
          </cell>
          <cell r="D3180" t="str">
            <v>Retail Power Marketer</v>
          </cell>
          <cell r="E3180">
            <v>2.7290030018241413E-3</v>
          </cell>
          <cell r="F3180">
            <v>0</v>
          </cell>
          <cell r="G3180">
            <v>0</v>
          </cell>
          <cell r="H3180">
            <v>7046.8817165216715</v>
          </cell>
          <cell r="I3180">
            <v>11.608880937499999</v>
          </cell>
          <cell r="J3180">
            <v>0</v>
          </cell>
          <cell r="K3180">
            <v>0</v>
          </cell>
          <cell r="L3180">
            <v>0</v>
          </cell>
          <cell r="M3180">
            <v>0</v>
          </cell>
          <cell r="N3180">
            <v>5.4937593315067541E-2</v>
          </cell>
          <cell r="O3180">
            <v>9524.6316267812235</v>
          </cell>
          <cell r="P3180">
            <v>26287.848617916523</v>
          </cell>
          <cell r="Q3180">
            <v>42071.724231813474</v>
          </cell>
          <cell r="R3180">
            <v>54036.046648253709</v>
          </cell>
          <cell r="S3180">
            <v>118206.43816412301</v>
          </cell>
          <cell r="T3180">
            <v>1204.2176482061998</v>
          </cell>
          <cell r="U3180">
            <v>1349.3020445513689</v>
          </cell>
          <cell r="V3180">
            <v>1438.9116898217826</v>
          </cell>
          <cell r="W3180">
            <v>1486.0149345353666</v>
          </cell>
          <cell r="X3180">
            <v>1584.9530316364001</v>
          </cell>
          <cell r="Y3180">
            <v>559.29746399897783</v>
          </cell>
          <cell r="Z3180">
            <v>630.98599567773522</v>
          </cell>
          <cell r="AA3180">
            <v>663.17108791990404</v>
          </cell>
          <cell r="AB3180">
            <v>671.72625180826753</v>
          </cell>
          <cell r="AC3180">
            <v>728.89253185948098</v>
          </cell>
          <cell r="AD3180">
            <v>30.725992766408911</v>
          </cell>
          <cell r="AE3180">
            <v>51.773656275249643</v>
          </cell>
          <cell r="AF3180">
            <v>58.388241408498658</v>
          </cell>
          <cell r="AG3180">
            <v>59.382039560015308</v>
          </cell>
          <cell r="AH3180">
            <v>49.683255948522934</v>
          </cell>
        </row>
        <row r="3181">
          <cell r="B3181">
            <v>50062</v>
          </cell>
          <cell r="C3181" t="str">
            <v>OH</v>
          </cell>
          <cell r="D3181" t="str">
            <v>Retail Power Marketer</v>
          </cell>
          <cell r="E3181">
            <v>2.7290030018241413E-3</v>
          </cell>
          <cell r="F3181">
            <v>0</v>
          </cell>
          <cell r="G3181">
            <v>0</v>
          </cell>
          <cell r="H3181">
            <v>7046.8817165216715</v>
          </cell>
          <cell r="I3181">
            <v>11.608880937499999</v>
          </cell>
          <cell r="J3181">
            <v>0</v>
          </cell>
          <cell r="K3181">
            <v>0</v>
          </cell>
          <cell r="L3181">
            <v>0</v>
          </cell>
          <cell r="M3181">
            <v>0</v>
          </cell>
          <cell r="N3181">
            <v>5.4937593315067541E-2</v>
          </cell>
          <cell r="O3181">
            <v>9524.6316267812235</v>
          </cell>
          <cell r="P3181">
            <v>26287.848617916523</v>
          </cell>
          <cell r="Q3181">
            <v>42071.724231813474</v>
          </cell>
          <cell r="R3181">
            <v>54036.046648253709</v>
          </cell>
          <cell r="S3181">
            <v>118206.43816412301</v>
          </cell>
          <cell r="T3181">
            <v>1204.2176482061998</v>
          </cell>
          <cell r="U3181">
            <v>1349.3020445513689</v>
          </cell>
          <cell r="V3181">
            <v>1438.9116898217826</v>
          </cell>
          <cell r="W3181">
            <v>1486.0149345353666</v>
          </cell>
          <cell r="X3181">
            <v>1584.9530316364001</v>
          </cell>
          <cell r="Y3181">
            <v>559.29746399897783</v>
          </cell>
          <cell r="Z3181">
            <v>630.98599567773522</v>
          </cell>
          <cell r="AA3181">
            <v>663.17108791990404</v>
          </cell>
          <cell r="AB3181">
            <v>671.72625180826753</v>
          </cell>
          <cell r="AC3181">
            <v>728.89253185948098</v>
          </cell>
          <cell r="AD3181">
            <v>30.725992766408911</v>
          </cell>
          <cell r="AE3181">
            <v>51.773656275249643</v>
          </cell>
          <cell r="AF3181">
            <v>58.388241408498658</v>
          </cell>
          <cell r="AG3181">
            <v>59.382039560015308</v>
          </cell>
          <cell r="AH3181">
            <v>49.683255948522934</v>
          </cell>
        </row>
        <row r="3182">
          <cell r="B3182">
            <v>6458</v>
          </cell>
          <cell r="C3182" t="str">
            <v>OH</v>
          </cell>
          <cell r="D3182" t="str">
            <v>Retail Power Marketer</v>
          </cell>
          <cell r="E3182">
            <v>2.7290030018241413E-3</v>
          </cell>
          <cell r="F3182">
            <v>1</v>
          </cell>
          <cell r="G3182">
            <v>10357.390162284279</v>
          </cell>
          <cell r="H3182">
            <v>10357.390162284279</v>
          </cell>
          <cell r="I3182">
            <v>11.608880937499999</v>
          </cell>
          <cell r="J3182">
            <v>388714.30000000005</v>
          </cell>
          <cell r="K3182">
            <v>7326186</v>
          </cell>
          <cell r="L3182">
            <v>707339</v>
          </cell>
          <cell r="M3182">
            <v>3.9608239430256938E-2</v>
          </cell>
          <cell r="N3182">
            <v>3.9608239430256938E-2</v>
          </cell>
          <cell r="O3182">
            <v>9524.6316267812235</v>
          </cell>
          <cell r="P3182">
            <v>26287.848617916523</v>
          </cell>
          <cell r="Q3182">
            <v>42071.724231813474</v>
          </cell>
          <cell r="R3182">
            <v>54036.046648253709</v>
          </cell>
          <cell r="S3182">
            <v>118206.43816412301</v>
          </cell>
          <cell r="T3182">
            <v>1204.2176482061998</v>
          </cell>
          <cell r="U3182">
            <v>1349.3020445513689</v>
          </cell>
          <cell r="V3182">
            <v>1438.9116898217826</v>
          </cell>
          <cell r="W3182">
            <v>1486.0149345353666</v>
          </cell>
          <cell r="X3182">
            <v>1584.9530316364001</v>
          </cell>
          <cell r="Y3182">
            <v>559.29746399897783</v>
          </cell>
          <cell r="Z3182">
            <v>630.98599567773522</v>
          </cell>
          <cell r="AA3182">
            <v>663.17108791990404</v>
          </cell>
          <cell r="AB3182">
            <v>671.72625180826753</v>
          </cell>
          <cell r="AC3182">
            <v>728.89253185948098</v>
          </cell>
          <cell r="AD3182">
            <v>30.725992766408911</v>
          </cell>
          <cell r="AE3182">
            <v>51.773656275249643</v>
          </cell>
          <cell r="AF3182">
            <v>58.388241408498658</v>
          </cell>
          <cell r="AG3182">
            <v>59.382039560015308</v>
          </cell>
          <cell r="AH3182">
            <v>49.683255948522934</v>
          </cell>
        </row>
        <row r="3183">
          <cell r="B3183">
            <v>58957</v>
          </cell>
          <cell r="C3183" t="str">
            <v>OH</v>
          </cell>
          <cell r="D3183" t="str">
            <v>Retail Power Marketer</v>
          </cell>
          <cell r="E3183">
            <v>2.7290030018241413E-3</v>
          </cell>
          <cell r="F3183">
            <v>1</v>
          </cell>
          <cell r="G3183">
            <v>10154.760533150744</v>
          </cell>
          <cell r="H3183">
            <v>10154.760533150744</v>
          </cell>
          <cell r="I3183">
            <v>11.608880937499999</v>
          </cell>
          <cell r="J3183">
            <v>227544.4</v>
          </cell>
          <cell r="K3183">
            <v>3084803</v>
          </cell>
          <cell r="L3183">
            <v>303779</v>
          </cell>
          <cell r="M3183">
            <v>6.004467354714263E-2</v>
          </cell>
          <cell r="N3183">
            <v>6.004467354714263E-2</v>
          </cell>
          <cell r="O3183">
            <v>9524.6316267812235</v>
          </cell>
          <cell r="P3183">
            <v>26287.848617916523</v>
          </cell>
          <cell r="Q3183">
            <v>42071.724231813474</v>
          </cell>
          <cell r="R3183">
            <v>54036.046648253709</v>
          </cell>
          <cell r="S3183">
            <v>118206.43816412301</v>
          </cell>
          <cell r="T3183">
            <v>1204.2176482061998</v>
          </cell>
          <cell r="U3183">
            <v>1349.3020445513689</v>
          </cell>
          <cell r="V3183">
            <v>1438.9116898217826</v>
          </cell>
          <cell r="W3183">
            <v>1486.0149345353666</v>
          </cell>
          <cell r="X3183">
            <v>1584.9530316364001</v>
          </cell>
          <cell r="Y3183">
            <v>559.29746399897783</v>
          </cell>
          <cell r="Z3183">
            <v>630.98599567773522</v>
          </cell>
          <cell r="AA3183">
            <v>663.17108791990404</v>
          </cell>
          <cell r="AB3183">
            <v>671.72625180826753</v>
          </cell>
          <cell r="AC3183">
            <v>728.89253185948098</v>
          </cell>
          <cell r="AD3183">
            <v>30.725992766408911</v>
          </cell>
          <cell r="AE3183">
            <v>51.773656275249643</v>
          </cell>
          <cell r="AF3183">
            <v>58.388241408498658</v>
          </cell>
          <cell r="AG3183">
            <v>59.382039560015308</v>
          </cell>
          <cell r="AH3183">
            <v>49.683255948522934</v>
          </cell>
        </row>
        <row r="3184">
          <cell r="B3184">
            <v>59361</v>
          </cell>
          <cell r="C3184" t="str">
            <v>OH</v>
          </cell>
          <cell r="D3184" t="str">
            <v>Retail Power Marketer</v>
          </cell>
          <cell r="E3184">
            <v>2.7290030018241413E-3</v>
          </cell>
          <cell r="F3184">
            <v>1</v>
          </cell>
          <cell r="G3184">
            <v>13221.422523285351</v>
          </cell>
          <cell r="H3184">
            <v>13221.422523285351</v>
          </cell>
          <cell r="I3184">
            <v>11.608880937499999</v>
          </cell>
          <cell r="J3184">
            <v>1698</v>
          </cell>
          <cell r="K3184">
            <v>31229</v>
          </cell>
          <cell r="L3184">
            <v>2362</v>
          </cell>
          <cell r="M3184">
            <v>4.383610998454962E-2</v>
          </cell>
          <cell r="N3184">
            <v>4.383610998454962E-2</v>
          </cell>
          <cell r="O3184">
            <v>9524.6316267812235</v>
          </cell>
          <cell r="P3184">
            <v>26287.848617916523</v>
          </cell>
          <cell r="Q3184">
            <v>42071.724231813474</v>
          </cell>
          <cell r="R3184">
            <v>54036.046648253709</v>
          </cell>
          <cell r="S3184">
            <v>118206.43816412301</v>
          </cell>
          <cell r="T3184">
            <v>1204.2176482061998</v>
          </cell>
          <cell r="U3184">
            <v>1349.3020445513689</v>
          </cell>
          <cell r="V3184">
            <v>1438.9116898217826</v>
          </cell>
          <cell r="W3184">
            <v>1486.0149345353666</v>
          </cell>
          <cell r="X3184">
            <v>1584.9530316364001</v>
          </cell>
          <cell r="Y3184">
            <v>559.29746399897783</v>
          </cell>
          <cell r="Z3184">
            <v>630.98599567773522</v>
          </cell>
          <cell r="AA3184">
            <v>663.17108791990404</v>
          </cell>
          <cell r="AB3184">
            <v>671.72625180826753</v>
          </cell>
          <cell r="AC3184">
            <v>728.89253185948098</v>
          </cell>
          <cell r="AD3184">
            <v>30.725992766408911</v>
          </cell>
          <cell r="AE3184">
            <v>51.773656275249643</v>
          </cell>
          <cell r="AF3184">
            <v>58.388241408498658</v>
          </cell>
          <cell r="AG3184">
            <v>59.382039560015308</v>
          </cell>
          <cell r="AH3184">
            <v>49.683255948522934</v>
          </cell>
        </row>
        <row r="3185">
          <cell r="B3185">
            <v>58953</v>
          </cell>
          <cell r="C3185" t="str">
            <v>OH</v>
          </cell>
          <cell r="D3185" t="str">
            <v>Retail Power Marketer</v>
          </cell>
          <cell r="E3185">
            <v>2.7290030018241413E-3</v>
          </cell>
          <cell r="F3185">
            <v>1</v>
          </cell>
          <cell r="G3185">
            <v>8619.8228977827366</v>
          </cell>
          <cell r="H3185">
            <v>8619.8228977827366</v>
          </cell>
          <cell r="I3185">
            <v>11.608880937499999</v>
          </cell>
          <cell r="J3185">
            <v>47201.000000000007</v>
          </cell>
          <cell r="K3185">
            <v>494502</v>
          </cell>
          <cell r="L3185">
            <v>57368</v>
          </cell>
          <cell r="M3185">
            <v>7.9290398462554271E-2</v>
          </cell>
          <cell r="N3185">
            <v>7.9290398462554271E-2</v>
          </cell>
          <cell r="O3185">
            <v>9524.6316267812235</v>
          </cell>
          <cell r="P3185">
            <v>26287.848617916523</v>
          </cell>
          <cell r="Q3185">
            <v>42071.724231813474</v>
          </cell>
          <cell r="R3185">
            <v>54036.046648253709</v>
          </cell>
          <cell r="S3185">
            <v>118206.43816412301</v>
          </cell>
          <cell r="T3185">
            <v>1204.2176482061998</v>
          </cell>
          <cell r="U3185">
            <v>1349.3020445513689</v>
          </cell>
          <cell r="V3185">
            <v>1438.9116898217826</v>
          </cell>
          <cell r="W3185">
            <v>1486.0149345353666</v>
          </cell>
          <cell r="X3185">
            <v>1584.9530316364001</v>
          </cell>
          <cell r="Y3185">
            <v>559.29746399897783</v>
          </cell>
          <cell r="Z3185">
            <v>630.98599567773522</v>
          </cell>
          <cell r="AA3185">
            <v>663.17108791990404</v>
          </cell>
          <cell r="AB3185">
            <v>671.72625180826753</v>
          </cell>
          <cell r="AC3185">
            <v>728.89253185948098</v>
          </cell>
          <cell r="AD3185">
            <v>30.725992766408911</v>
          </cell>
          <cell r="AE3185">
            <v>51.773656275249643</v>
          </cell>
          <cell r="AF3185">
            <v>58.388241408498658</v>
          </cell>
          <cell r="AG3185">
            <v>59.382039560015308</v>
          </cell>
          <cell r="AH3185">
            <v>49.683255948522934</v>
          </cell>
        </row>
        <row r="3186">
          <cell r="B3186">
            <v>59846</v>
          </cell>
          <cell r="C3186" t="str">
            <v>OH</v>
          </cell>
          <cell r="D3186" t="str">
            <v>Retail Power Marketer</v>
          </cell>
          <cell r="E3186">
            <v>2.7290030018241413E-3</v>
          </cell>
          <cell r="F3186">
            <v>0</v>
          </cell>
          <cell r="G3186">
            <v>0</v>
          </cell>
          <cell r="H3186">
            <v>7046.8817165216715</v>
          </cell>
          <cell r="I3186">
            <v>11.608880937499999</v>
          </cell>
          <cell r="J3186">
            <v>0</v>
          </cell>
          <cell r="K3186">
            <v>0</v>
          </cell>
          <cell r="L3186">
            <v>0</v>
          </cell>
          <cell r="M3186">
            <v>0</v>
          </cell>
          <cell r="N3186">
            <v>5.4937593315067541E-2</v>
          </cell>
          <cell r="O3186">
            <v>9524.6316267812235</v>
          </cell>
          <cell r="P3186">
            <v>26287.848617916523</v>
          </cell>
          <cell r="Q3186">
            <v>42071.724231813474</v>
          </cell>
          <cell r="R3186">
            <v>54036.046648253709</v>
          </cell>
          <cell r="S3186">
            <v>118206.43816412301</v>
          </cell>
          <cell r="T3186">
            <v>1204.2176482061998</v>
          </cell>
          <cell r="U3186">
            <v>1349.3020445513689</v>
          </cell>
          <cell r="V3186">
            <v>1438.9116898217826</v>
          </cell>
          <cell r="W3186">
            <v>1486.0149345353666</v>
          </cell>
          <cell r="X3186">
            <v>1584.9530316364001</v>
          </cell>
          <cell r="Y3186">
            <v>559.29746399897783</v>
          </cell>
          <cell r="Z3186">
            <v>630.98599567773522</v>
          </cell>
          <cell r="AA3186">
            <v>663.17108791990404</v>
          </cell>
          <cell r="AB3186">
            <v>671.72625180826753</v>
          </cell>
          <cell r="AC3186">
            <v>728.89253185948098</v>
          </cell>
          <cell r="AD3186">
            <v>30.725992766408911</v>
          </cell>
          <cell r="AE3186">
            <v>51.773656275249643</v>
          </cell>
          <cell r="AF3186">
            <v>58.388241408498658</v>
          </cell>
          <cell r="AG3186">
            <v>59.382039560015308</v>
          </cell>
          <cell r="AH3186">
            <v>49.683255948522934</v>
          </cell>
        </row>
        <row r="3187">
          <cell r="B3187">
            <v>1611</v>
          </cell>
          <cell r="C3187" t="str">
            <v>OH</v>
          </cell>
          <cell r="D3187" t="str">
            <v>Retail Power Marketer</v>
          </cell>
          <cell r="E3187">
            <v>2.7290030018241413E-3</v>
          </cell>
          <cell r="F3187">
            <v>0</v>
          </cell>
          <cell r="G3187">
            <v>0</v>
          </cell>
          <cell r="H3187">
            <v>7046.8817165216715</v>
          </cell>
          <cell r="I3187">
            <v>11.608880937499999</v>
          </cell>
          <cell r="J3187">
            <v>0</v>
          </cell>
          <cell r="K3187">
            <v>0</v>
          </cell>
          <cell r="L3187">
            <v>0</v>
          </cell>
          <cell r="M3187">
            <v>0</v>
          </cell>
          <cell r="N3187">
            <v>5.4937593315067541E-2</v>
          </cell>
          <cell r="O3187">
            <v>9524.6316267812235</v>
          </cell>
          <cell r="P3187">
            <v>26287.848617916523</v>
          </cell>
          <cell r="Q3187">
            <v>42071.724231813474</v>
          </cell>
          <cell r="R3187">
            <v>54036.046648253709</v>
          </cell>
          <cell r="S3187">
            <v>118206.43816412301</v>
          </cell>
          <cell r="T3187">
            <v>1204.2176482061998</v>
          </cell>
          <cell r="U3187">
            <v>1349.3020445513689</v>
          </cell>
          <cell r="V3187">
            <v>1438.9116898217826</v>
          </cell>
          <cell r="W3187">
            <v>1486.0149345353666</v>
          </cell>
          <cell r="X3187">
            <v>1584.9530316364001</v>
          </cell>
          <cell r="Y3187">
            <v>559.29746399897783</v>
          </cell>
          <cell r="Z3187">
            <v>630.98599567773522</v>
          </cell>
          <cell r="AA3187">
            <v>663.17108791990404</v>
          </cell>
          <cell r="AB3187">
            <v>671.72625180826753</v>
          </cell>
          <cell r="AC3187">
            <v>728.89253185948098</v>
          </cell>
          <cell r="AD3187">
            <v>30.725992766408911</v>
          </cell>
          <cell r="AE3187">
            <v>51.773656275249643</v>
          </cell>
          <cell r="AF3187">
            <v>58.388241408498658</v>
          </cell>
          <cell r="AG3187">
            <v>59.382039560015308</v>
          </cell>
          <cell r="AH3187">
            <v>49.683255948522934</v>
          </cell>
        </row>
        <row r="3188">
          <cell r="B3188">
            <v>4100</v>
          </cell>
          <cell r="C3188" t="str">
            <v>OH</v>
          </cell>
          <cell r="D3188" t="str">
            <v>Retail Power Marketer</v>
          </cell>
          <cell r="E3188">
            <v>2.7290030018241413E-3</v>
          </cell>
          <cell r="F3188">
            <v>1</v>
          </cell>
          <cell r="G3188">
            <v>9958.9631787619492</v>
          </cell>
          <cell r="H3188">
            <v>9958.9631787619492</v>
          </cell>
          <cell r="I3188">
            <v>11.608880937499999</v>
          </cell>
          <cell r="J3188">
            <v>88790</v>
          </cell>
          <cell r="K3188">
            <v>1032376</v>
          </cell>
          <cell r="L3188">
            <v>103663</v>
          </cell>
          <cell r="M3188">
            <v>7.2017426697745052E-2</v>
          </cell>
          <cell r="N3188">
            <v>7.2017426697745052E-2</v>
          </cell>
          <cell r="O3188">
            <v>9524.6316267812235</v>
          </cell>
          <cell r="P3188">
            <v>26287.848617916523</v>
          </cell>
          <cell r="Q3188">
            <v>42071.724231813474</v>
          </cell>
          <cell r="R3188">
            <v>54036.046648253709</v>
          </cell>
          <cell r="S3188">
            <v>118206.43816412301</v>
          </cell>
          <cell r="T3188">
            <v>1204.2176482061998</v>
          </cell>
          <cell r="U3188">
            <v>1349.3020445513689</v>
          </cell>
          <cell r="V3188">
            <v>1438.9116898217826</v>
          </cell>
          <cell r="W3188">
            <v>1486.0149345353666</v>
          </cell>
          <cell r="X3188">
            <v>1584.9530316364001</v>
          </cell>
          <cell r="Y3188">
            <v>559.29746399897783</v>
          </cell>
          <cell r="Z3188">
            <v>630.98599567773522</v>
          </cell>
          <cell r="AA3188">
            <v>663.17108791990404</v>
          </cell>
          <cell r="AB3188">
            <v>671.72625180826753</v>
          </cell>
          <cell r="AC3188">
            <v>728.89253185948098</v>
          </cell>
          <cell r="AD3188">
            <v>30.725992766408911</v>
          </cell>
          <cell r="AE3188">
            <v>51.773656275249643</v>
          </cell>
          <cell r="AF3188">
            <v>58.388241408498658</v>
          </cell>
          <cell r="AG3188">
            <v>59.382039560015308</v>
          </cell>
          <cell r="AH3188">
            <v>49.683255948522934</v>
          </cell>
        </row>
        <row r="3189">
          <cell r="B3189">
            <v>4191</v>
          </cell>
          <cell r="C3189" t="str">
            <v>OH</v>
          </cell>
          <cell r="D3189" t="str">
            <v>Retail Power Marketer</v>
          </cell>
          <cell r="E3189">
            <v>0.20917795158228208</v>
          </cell>
          <cell r="F3189">
            <v>0</v>
          </cell>
          <cell r="G3189">
            <v>0</v>
          </cell>
          <cell r="H3189">
            <v>7046.8817165216715</v>
          </cell>
          <cell r="I3189">
            <v>11.608880937499999</v>
          </cell>
          <cell r="J3189">
            <v>0</v>
          </cell>
          <cell r="K3189">
            <v>0</v>
          </cell>
          <cell r="L3189">
            <v>0</v>
          </cell>
          <cell r="M3189">
            <v>0</v>
          </cell>
          <cell r="N3189">
            <v>5.4937593315067541E-2</v>
          </cell>
          <cell r="O3189">
            <v>9524.6316267812235</v>
          </cell>
          <cell r="P3189">
            <v>26287.848617916523</v>
          </cell>
          <cell r="Q3189">
            <v>42071.724231813474</v>
          </cell>
          <cell r="R3189">
            <v>54036.046648253709</v>
          </cell>
          <cell r="S3189">
            <v>118206.43816412301</v>
          </cell>
          <cell r="T3189">
            <v>1204.2176482061998</v>
          </cell>
          <cell r="U3189">
            <v>1349.3020445513689</v>
          </cell>
          <cell r="V3189">
            <v>1438.9116898217826</v>
          </cell>
          <cell r="W3189">
            <v>1486.0149345353666</v>
          </cell>
          <cell r="X3189">
            <v>1584.9530316364001</v>
          </cell>
          <cell r="Y3189">
            <v>559.29746399897783</v>
          </cell>
          <cell r="Z3189">
            <v>630.98599567773522</v>
          </cell>
          <cell r="AA3189">
            <v>663.17108791990404</v>
          </cell>
          <cell r="AB3189">
            <v>671.72625180826753</v>
          </cell>
          <cell r="AC3189">
            <v>728.89253185948098</v>
          </cell>
          <cell r="AD3189">
            <v>30.725992766408911</v>
          </cell>
          <cell r="AE3189">
            <v>51.773656275249643</v>
          </cell>
          <cell r="AF3189">
            <v>58.388241408498658</v>
          </cell>
          <cell r="AG3189">
            <v>59.382039560015308</v>
          </cell>
          <cell r="AH3189">
            <v>49.683255948522934</v>
          </cell>
        </row>
        <row r="3190">
          <cell r="B3190">
            <v>7279</v>
          </cell>
          <cell r="C3190" t="str">
            <v>OH</v>
          </cell>
          <cell r="D3190" t="str">
            <v>Retail Power Marketer</v>
          </cell>
          <cell r="E3190">
            <v>2.7290030018241413E-3</v>
          </cell>
          <cell r="F3190">
            <v>1</v>
          </cell>
          <cell r="G3190">
            <v>12952.947827280392</v>
          </cell>
          <cell r="H3190">
            <v>12952.947827280392</v>
          </cell>
          <cell r="I3190">
            <v>11.608880937499999</v>
          </cell>
          <cell r="J3190">
            <v>506688.3</v>
          </cell>
          <cell r="K3190">
            <v>3963887</v>
          </cell>
          <cell r="L3190">
            <v>306022</v>
          </cell>
          <cell r="M3190">
            <v>0.11707130512371632</v>
          </cell>
          <cell r="N3190">
            <v>0.11707130512371632</v>
          </cell>
          <cell r="O3190">
            <v>9524.6316267812235</v>
          </cell>
          <cell r="P3190">
            <v>26287.848617916523</v>
          </cell>
          <cell r="Q3190">
            <v>42071.724231813474</v>
          </cell>
          <cell r="R3190">
            <v>54036.046648253709</v>
          </cell>
          <cell r="S3190">
            <v>118206.43816412301</v>
          </cell>
          <cell r="T3190">
            <v>1204.2176482061998</v>
          </cell>
          <cell r="U3190">
            <v>1349.3020445513689</v>
          </cell>
          <cell r="V3190">
            <v>1438.9116898217826</v>
          </cell>
          <cell r="W3190">
            <v>1486.0149345353666</v>
          </cell>
          <cell r="X3190">
            <v>1584.9530316364001</v>
          </cell>
          <cell r="Y3190">
            <v>559.29746399897783</v>
          </cell>
          <cell r="Z3190">
            <v>630.98599567773522</v>
          </cell>
          <cell r="AA3190">
            <v>663.17108791990404</v>
          </cell>
          <cell r="AB3190">
            <v>671.72625180826753</v>
          </cell>
          <cell r="AC3190">
            <v>728.89253185948098</v>
          </cell>
          <cell r="AD3190">
            <v>30.725992766408911</v>
          </cell>
          <cell r="AE3190">
            <v>51.773656275249643</v>
          </cell>
          <cell r="AF3190">
            <v>58.388241408498658</v>
          </cell>
          <cell r="AG3190">
            <v>59.382039560015308</v>
          </cell>
          <cell r="AH3190">
            <v>49.683255948522934</v>
          </cell>
        </row>
        <row r="3191">
          <cell r="B3191">
            <v>13374</v>
          </cell>
          <cell r="C3191" t="str">
            <v>OH</v>
          </cell>
          <cell r="D3191" t="str">
            <v>Retail Power Marketer</v>
          </cell>
          <cell r="E3191">
            <v>2.7290030018241413E-3</v>
          </cell>
          <cell r="F3191">
            <v>1</v>
          </cell>
          <cell r="G3191">
            <v>12202.776381870008</v>
          </cell>
          <cell r="H3191">
            <v>12202.776381870008</v>
          </cell>
          <cell r="I3191">
            <v>11.608880937499999</v>
          </cell>
          <cell r="J3191">
            <v>949668</v>
          </cell>
          <cell r="K3191">
            <v>11631479</v>
          </cell>
          <cell r="L3191">
            <v>953183</v>
          </cell>
          <cell r="M3191">
            <v>7.0230393271243599E-2</v>
          </cell>
          <cell r="N3191">
            <v>7.0230393271243599E-2</v>
          </cell>
          <cell r="O3191">
            <v>9524.6316267812235</v>
          </cell>
          <cell r="P3191">
            <v>26287.848617916523</v>
          </cell>
          <cell r="Q3191">
            <v>42071.724231813474</v>
          </cell>
          <cell r="R3191">
            <v>54036.046648253709</v>
          </cell>
          <cell r="S3191">
            <v>118206.43816412301</v>
          </cell>
          <cell r="T3191">
            <v>1204.2176482061998</v>
          </cell>
          <cell r="U3191">
            <v>1349.3020445513689</v>
          </cell>
          <cell r="V3191">
            <v>1438.9116898217826</v>
          </cell>
          <cell r="W3191">
            <v>1486.0149345353666</v>
          </cell>
          <cell r="X3191">
            <v>1584.9530316364001</v>
          </cell>
          <cell r="Y3191">
            <v>559.29746399897783</v>
          </cell>
          <cell r="Z3191">
            <v>630.98599567773522</v>
          </cell>
          <cell r="AA3191">
            <v>663.17108791990404</v>
          </cell>
          <cell r="AB3191">
            <v>671.72625180826753</v>
          </cell>
          <cell r="AC3191">
            <v>728.89253185948098</v>
          </cell>
          <cell r="AD3191">
            <v>30.725992766408911</v>
          </cell>
          <cell r="AE3191">
            <v>51.773656275249643</v>
          </cell>
          <cell r="AF3191">
            <v>58.388241408498658</v>
          </cell>
          <cell r="AG3191">
            <v>59.382039560015308</v>
          </cell>
          <cell r="AH3191">
            <v>49.683255948522934</v>
          </cell>
        </row>
        <row r="3192">
          <cell r="B3192">
            <v>16840</v>
          </cell>
          <cell r="C3192" t="str">
            <v>OH</v>
          </cell>
          <cell r="D3192" t="str">
            <v>Retail Power Marketer</v>
          </cell>
          <cell r="E3192">
            <v>2.7290030018241413E-3</v>
          </cell>
          <cell r="F3192">
            <v>0</v>
          </cell>
          <cell r="G3192">
            <v>0</v>
          </cell>
          <cell r="H3192">
            <v>7046.8817165216715</v>
          </cell>
          <cell r="I3192">
            <v>11.608880937499999</v>
          </cell>
          <cell r="J3192">
            <v>0</v>
          </cell>
          <cell r="K3192">
            <v>0</v>
          </cell>
          <cell r="L3192">
            <v>0</v>
          </cell>
          <cell r="M3192">
            <v>0</v>
          </cell>
          <cell r="N3192">
            <v>5.4937593315067541E-2</v>
          </cell>
          <cell r="O3192">
            <v>9524.6316267812235</v>
          </cell>
          <cell r="P3192">
            <v>26287.848617916523</v>
          </cell>
          <cell r="Q3192">
            <v>42071.724231813474</v>
          </cell>
          <cell r="R3192">
            <v>54036.046648253709</v>
          </cell>
          <cell r="S3192">
            <v>118206.43816412301</v>
          </cell>
          <cell r="T3192">
            <v>1204.2176482061998</v>
          </cell>
          <cell r="U3192">
            <v>1349.3020445513689</v>
          </cell>
          <cell r="V3192">
            <v>1438.9116898217826</v>
          </cell>
          <cell r="W3192">
            <v>1486.0149345353666</v>
          </cell>
          <cell r="X3192">
            <v>1584.9530316364001</v>
          </cell>
          <cell r="Y3192">
            <v>559.29746399897783</v>
          </cell>
          <cell r="Z3192">
            <v>630.98599567773522</v>
          </cell>
          <cell r="AA3192">
            <v>663.17108791990404</v>
          </cell>
          <cell r="AB3192">
            <v>671.72625180826753</v>
          </cell>
          <cell r="AC3192">
            <v>728.89253185948098</v>
          </cell>
          <cell r="AD3192">
            <v>30.725992766408911</v>
          </cell>
          <cell r="AE3192">
            <v>51.773656275249643</v>
          </cell>
          <cell r="AF3192">
            <v>58.388241408498658</v>
          </cell>
          <cell r="AG3192">
            <v>59.382039560015308</v>
          </cell>
          <cell r="AH3192">
            <v>49.683255948522934</v>
          </cell>
        </row>
        <row r="3193">
          <cell r="B3193">
            <v>18193</v>
          </cell>
          <cell r="C3193" t="str">
            <v>OH</v>
          </cell>
          <cell r="D3193" t="str">
            <v>Retail Power Marketer</v>
          </cell>
          <cell r="E3193">
            <v>2.7290030018241413E-3</v>
          </cell>
          <cell r="F3193">
            <v>0</v>
          </cell>
          <cell r="G3193">
            <v>0</v>
          </cell>
          <cell r="H3193">
            <v>7046.8817165216715</v>
          </cell>
          <cell r="I3193">
            <v>11.608880937499999</v>
          </cell>
          <cell r="J3193">
            <v>0</v>
          </cell>
          <cell r="K3193">
            <v>0</v>
          </cell>
          <cell r="L3193">
            <v>0</v>
          </cell>
          <cell r="M3193">
            <v>0</v>
          </cell>
          <cell r="N3193">
            <v>5.4937593315067541E-2</v>
          </cell>
          <cell r="O3193">
            <v>9524.6316267812235</v>
          </cell>
          <cell r="P3193">
            <v>26287.848617916523</v>
          </cell>
          <cell r="Q3193">
            <v>42071.724231813474</v>
          </cell>
          <cell r="R3193">
            <v>54036.046648253709</v>
          </cell>
          <cell r="S3193">
            <v>118206.43816412301</v>
          </cell>
          <cell r="T3193">
            <v>1204.2176482061998</v>
          </cell>
          <cell r="U3193">
            <v>1349.3020445513689</v>
          </cell>
          <cell r="V3193">
            <v>1438.9116898217826</v>
          </cell>
          <cell r="W3193">
            <v>1486.0149345353666</v>
          </cell>
          <cell r="X3193">
            <v>1584.9530316364001</v>
          </cell>
          <cell r="Y3193">
            <v>559.29746399897783</v>
          </cell>
          <cell r="Z3193">
            <v>630.98599567773522</v>
          </cell>
          <cell r="AA3193">
            <v>663.17108791990404</v>
          </cell>
          <cell r="AB3193">
            <v>671.72625180826753</v>
          </cell>
          <cell r="AC3193">
            <v>728.89253185948098</v>
          </cell>
          <cell r="AD3193">
            <v>30.725992766408911</v>
          </cell>
          <cell r="AE3193">
            <v>51.773656275249643</v>
          </cell>
          <cell r="AF3193">
            <v>58.388241408498658</v>
          </cell>
          <cell r="AG3193">
            <v>59.382039560015308</v>
          </cell>
          <cell r="AH3193">
            <v>49.683255948522934</v>
          </cell>
        </row>
        <row r="3194">
          <cell r="B3194">
            <v>19107</v>
          </cell>
          <cell r="C3194" t="str">
            <v>OH</v>
          </cell>
          <cell r="D3194" t="str">
            <v>Retail Power Marketer</v>
          </cell>
          <cell r="E3194">
            <v>2.7290030018241413E-3</v>
          </cell>
          <cell r="F3194">
            <v>0</v>
          </cell>
          <cell r="G3194">
            <v>0</v>
          </cell>
          <cell r="H3194">
            <v>7046.8817165216715</v>
          </cell>
          <cell r="I3194">
            <v>11.608880937499999</v>
          </cell>
          <cell r="J3194">
            <v>0</v>
          </cell>
          <cell r="K3194">
            <v>0</v>
          </cell>
          <cell r="L3194">
            <v>0</v>
          </cell>
          <cell r="M3194">
            <v>0</v>
          </cell>
          <cell r="N3194">
            <v>5.4937593315067541E-2</v>
          </cell>
          <cell r="O3194">
            <v>9524.6316267812235</v>
          </cell>
          <cell r="P3194">
            <v>26287.848617916523</v>
          </cell>
          <cell r="Q3194">
            <v>42071.724231813474</v>
          </cell>
          <cell r="R3194">
            <v>54036.046648253709</v>
          </cell>
          <cell r="S3194">
            <v>118206.43816412301</v>
          </cell>
          <cell r="T3194">
            <v>1204.2176482061998</v>
          </cell>
          <cell r="U3194">
            <v>1349.3020445513689</v>
          </cell>
          <cell r="V3194">
            <v>1438.9116898217826</v>
          </cell>
          <cell r="W3194">
            <v>1486.0149345353666</v>
          </cell>
          <cell r="X3194">
            <v>1584.9530316364001</v>
          </cell>
          <cell r="Y3194">
            <v>559.29746399897783</v>
          </cell>
          <cell r="Z3194">
            <v>630.98599567773522</v>
          </cell>
          <cell r="AA3194">
            <v>663.17108791990404</v>
          </cell>
          <cell r="AB3194">
            <v>671.72625180826753</v>
          </cell>
          <cell r="AC3194">
            <v>728.89253185948098</v>
          </cell>
          <cell r="AD3194">
            <v>30.725992766408911</v>
          </cell>
          <cell r="AE3194">
            <v>51.773656275249643</v>
          </cell>
          <cell r="AF3194">
            <v>58.388241408498658</v>
          </cell>
          <cell r="AG3194">
            <v>59.382039560015308</v>
          </cell>
          <cell r="AH3194">
            <v>49.683255948522934</v>
          </cell>
        </row>
        <row r="3195">
          <cell r="B3195">
            <v>21795</v>
          </cell>
          <cell r="C3195" t="str">
            <v>OH</v>
          </cell>
          <cell r="D3195" t="str">
            <v>Retail Power Marketer</v>
          </cell>
          <cell r="E3195">
            <v>2.7290030018241413E-3</v>
          </cell>
          <cell r="F3195">
            <v>0</v>
          </cell>
          <cell r="G3195">
            <v>0</v>
          </cell>
          <cell r="H3195">
            <v>7046.8817165216715</v>
          </cell>
          <cell r="I3195">
            <v>11.608880937499999</v>
          </cell>
          <cell r="J3195">
            <v>0</v>
          </cell>
          <cell r="K3195">
            <v>0</v>
          </cell>
          <cell r="L3195">
            <v>0</v>
          </cell>
          <cell r="M3195">
            <v>0</v>
          </cell>
          <cell r="N3195">
            <v>5.4937593315067541E-2</v>
          </cell>
          <cell r="O3195">
            <v>9524.6316267812235</v>
          </cell>
          <cell r="P3195">
            <v>26287.848617916523</v>
          </cell>
          <cell r="Q3195">
            <v>42071.724231813474</v>
          </cell>
          <cell r="R3195">
            <v>54036.046648253709</v>
          </cell>
          <cell r="S3195">
            <v>118206.43816412301</v>
          </cell>
          <cell r="T3195">
            <v>1204.2176482061998</v>
          </cell>
          <cell r="U3195">
            <v>1349.3020445513689</v>
          </cell>
          <cell r="V3195">
            <v>1438.9116898217826</v>
          </cell>
          <cell r="W3195">
            <v>1486.0149345353666</v>
          </cell>
          <cell r="X3195">
            <v>1584.9530316364001</v>
          </cell>
          <cell r="Y3195">
            <v>559.29746399897783</v>
          </cell>
          <cell r="Z3195">
            <v>630.98599567773522</v>
          </cell>
          <cell r="AA3195">
            <v>663.17108791990404</v>
          </cell>
          <cell r="AB3195">
            <v>671.72625180826753</v>
          </cell>
          <cell r="AC3195">
            <v>728.89253185948098</v>
          </cell>
          <cell r="AD3195">
            <v>30.725992766408911</v>
          </cell>
          <cell r="AE3195">
            <v>51.773656275249643</v>
          </cell>
          <cell r="AF3195">
            <v>58.388241408498658</v>
          </cell>
          <cell r="AG3195">
            <v>59.382039560015308</v>
          </cell>
          <cell r="AH3195">
            <v>49.683255948522934</v>
          </cell>
        </row>
        <row r="3196">
          <cell r="B3196">
            <v>28802</v>
          </cell>
          <cell r="C3196" t="str">
            <v>OH</v>
          </cell>
          <cell r="D3196" t="str">
            <v>Retail Power Marketer</v>
          </cell>
          <cell r="E3196">
            <v>2.7290030018241413E-3</v>
          </cell>
          <cell r="F3196">
            <v>0</v>
          </cell>
          <cell r="G3196">
            <v>0</v>
          </cell>
          <cell r="H3196">
            <v>7046.8817165216715</v>
          </cell>
          <cell r="I3196">
            <v>11.608880937499999</v>
          </cell>
          <cell r="J3196">
            <v>0</v>
          </cell>
          <cell r="K3196">
            <v>0</v>
          </cell>
          <cell r="L3196">
            <v>0</v>
          </cell>
          <cell r="M3196">
            <v>0</v>
          </cell>
          <cell r="N3196">
            <v>5.4937593315067541E-2</v>
          </cell>
          <cell r="O3196">
            <v>9524.6316267812235</v>
          </cell>
          <cell r="P3196">
            <v>26287.848617916523</v>
          </cell>
          <cell r="Q3196">
            <v>42071.724231813474</v>
          </cell>
          <cell r="R3196">
            <v>54036.046648253709</v>
          </cell>
          <cell r="S3196">
            <v>118206.43816412301</v>
          </cell>
          <cell r="T3196">
            <v>1204.2176482061998</v>
          </cell>
          <cell r="U3196">
            <v>1349.3020445513689</v>
          </cell>
          <cell r="V3196">
            <v>1438.9116898217826</v>
          </cell>
          <cell r="W3196">
            <v>1486.0149345353666</v>
          </cell>
          <cell r="X3196">
            <v>1584.9530316364001</v>
          </cell>
          <cell r="Y3196">
            <v>559.29746399897783</v>
          </cell>
          <cell r="Z3196">
            <v>630.98599567773522</v>
          </cell>
          <cell r="AA3196">
            <v>663.17108791990404</v>
          </cell>
          <cell r="AB3196">
            <v>671.72625180826753</v>
          </cell>
          <cell r="AC3196">
            <v>728.89253185948098</v>
          </cell>
          <cell r="AD3196">
            <v>30.725992766408911</v>
          </cell>
          <cell r="AE3196">
            <v>51.773656275249643</v>
          </cell>
          <cell r="AF3196">
            <v>58.388241408498658</v>
          </cell>
          <cell r="AG3196">
            <v>59.382039560015308</v>
          </cell>
          <cell r="AH3196">
            <v>49.683255948522934</v>
          </cell>
        </row>
        <row r="3197">
          <cell r="B3197">
            <v>49730</v>
          </cell>
          <cell r="C3197" t="str">
            <v>OH</v>
          </cell>
          <cell r="D3197" t="str">
            <v>Retail Power Marketer</v>
          </cell>
          <cell r="E3197">
            <v>2.7290030018241413E-3</v>
          </cell>
          <cell r="F3197">
            <v>0</v>
          </cell>
          <cell r="G3197">
            <v>0</v>
          </cell>
          <cell r="H3197">
            <v>7046.8817165216715</v>
          </cell>
          <cell r="I3197">
            <v>11.608880937499999</v>
          </cell>
          <cell r="J3197">
            <v>0</v>
          </cell>
          <cell r="K3197">
            <v>0</v>
          </cell>
          <cell r="L3197">
            <v>0</v>
          </cell>
          <cell r="M3197">
            <v>0</v>
          </cell>
          <cell r="N3197">
            <v>5.4937593315067541E-2</v>
          </cell>
          <cell r="O3197">
            <v>9524.6316267812235</v>
          </cell>
          <cell r="P3197">
            <v>26287.848617916523</v>
          </cell>
          <cell r="Q3197">
            <v>42071.724231813474</v>
          </cell>
          <cell r="R3197">
            <v>54036.046648253709</v>
          </cell>
          <cell r="S3197">
            <v>118206.43816412301</v>
          </cell>
          <cell r="T3197">
            <v>1204.2176482061998</v>
          </cell>
          <cell r="U3197">
            <v>1349.3020445513689</v>
          </cell>
          <cell r="V3197">
            <v>1438.9116898217826</v>
          </cell>
          <cell r="W3197">
            <v>1486.0149345353666</v>
          </cell>
          <cell r="X3197">
            <v>1584.9530316364001</v>
          </cell>
          <cell r="Y3197">
            <v>559.29746399897783</v>
          </cell>
          <cell r="Z3197">
            <v>630.98599567773522</v>
          </cell>
          <cell r="AA3197">
            <v>663.17108791990404</v>
          </cell>
          <cell r="AB3197">
            <v>671.72625180826753</v>
          </cell>
          <cell r="AC3197">
            <v>728.89253185948098</v>
          </cell>
          <cell r="AD3197">
            <v>30.725992766408911</v>
          </cell>
          <cell r="AE3197">
            <v>51.773656275249643</v>
          </cell>
          <cell r="AF3197">
            <v>58.388241408498658</v>
          </cell>
          <cell r="AG3197">
            <v>59.382039560015308</v>
          </cell>
          <cell r="AH3197">
            <v>49.683255948522934</v>
          </cell>
        </row>
        <row r="3198">
          <cell r="B3198">
            <v>50046</v>
          </cell>
          <cell r="C3198" t="str">
            <v>OH</v>
          </cell>
          <cell r="D3198" t="str">
            <v>Retail Power Marketer</v>
          </cell>
          <cell r="E3198">
            <v>2.7290030018241413E-3</v>
          </cell>
          <cell r="F3198">
            <v>0</v>
          </cell>
          <cell r="G3198">
            <v>0</v>
          </cell>
          <cell r="H3198">
            <v>7046.8817165216715</v>
          </cell>
          <cell r="I3198">
            <v>11.608880937499999</v>
          </cell>
          <cell r="J3198">
            <v>0</v>
          </cell>
          <cell r="K3198">
            <v>0</v>
          </cell>
          <cell r="L3198">
            <v>0</v>
          </cell>
          <cell r="M3198">
            <v>0</v>
          </cell>
          <cell r="N3198">
            <v>5.4937593315067541E-2</v>
          </cell>
          <cell r="O3198">
            <v>9524.6316267812235</v>
          </cell>
          <cell r="P3198">
            <v>26287.848617916523</v>
          </cell>
          <cell r="Q3198">
            <v>42071.724231813474</v>
          </cell>
          <cell r="R3198">
            <v>54036.046648253709</v>
          </cell>
          <cell r="S3198">
            <v>118206.43816412301</v>
          </cell>
          <cell r="T3198">
            <v>1204.2176482061998</v>
          </cell>
          <cell r="U3198">
            <v>1349.3020445513689</v>
          </cell>
          <cell r="V3198">
            <v>1438.9116898217826</v>
          </cell>
          <cell r="W3198">
            <v>1486.0149345353666</v>
          </cell>
          <cell r="X3198">
            <v>1584.9530316364001</v>
          </cell>
          <cell r="Y3198">
            <v>559.29746399897783</v>
          </cell>
          <cell r="Z3198">
            <v>630.98599567773522</v>
          </cell>
          <cell r="AA3198">
            <v>663.17108791990404</v>
          </cell>
          <cell r="AB3198">
            <v>671.72625180826753</v>
          </cell>
          <cell r="AC3198">
            <v>728.89253185948098</v>
          </cell>
          <cell r="AD3198">
            <v>30.725992766408911</v>
          </cell>
          <cell r="AE3198">
            <v>51.773656275249643</v>
          </cell>
          <cell r="AF3198">
            <v>58.388241408498658</v>
          </cell>
          <cell r="AG3198">
            <v>59.382039560015308</v>
          </cell>
          <cell r="AH3198">
            <v>49.683255948522934</v>
          </cell>
        </row>
        <row r="3199">
          <cell r="B3199">
            <v>50153</v>
          </cell>
          <cell r="C3199" t="str">
            <v>OH</v>
          </cell>
          <cell r="D3199" t="str">
            <v>Retail Power Marketer</v>
          </cell>
          <cell r="E3199">
            <v>2.7290030018241413E-3</v>
          </cell>
          <cell r="F3199">
            <v>0</v>
          </cell>
          <cell r="G3199">
            <v>0</v>
          </cell>
          <cell r="H3199">
            <v>7046.8817165216715</v>
          </cell>
          <cell r="I3199">
            <v>11.608880937499999</v>
          </cell>
          <cell r="J3199">
            <v>0</v>
          </cell>
          <cell r="K3199">
            <v>0</v>
          </cell>
          <cell r="L3199">
            <v>0</v>
          </cell>
          <cell r="M3199">
            <v>0</v>
          </cell>
          <cell r="N3199">
            <v>5.4937593315067541E-2</v>
          </cell>
          <cell r="O3199">
            <v>9524.6316267812235</v>
          </cell>
          <cell r="P3199">
            <v>26287.848617916523</v>
          </cell>
          <cell r="Q3199">
            <v>42071.724231813474</v>
          </cell>
          <cell r="R3199">
            <v>54036.046648253709</v>
          </cell>
          <cell r="S3199">
            <v>118206.43816412301</v>
          </cell>
          <cell r="T3199">
            <v>1204.2176482061998</v>
          </cell>
          <cell r="U3199">
            <v>1349.3020445513689</v>
          </cell>
          <cell r="V3199">
            <v>1438.9116898217826</v>
          </cell>
          <cell r="W3199">
            <v>1486.0149345353666</v>
          </cell>
          <cell r="X3199">
            <v>1584.9530316364001</v>
          </cell>
          <cell r="Y3199">
            <v>559.29746399897783</v>
          </cell>
          <cell r="Z3199">
            <v>630.98599567773522</v>
          </cell>
          <cell r="AA3199">
            <v>663.17108791990404</v>
          </cell>
          <cell r="AB3199">
            <v>671.72625180826753</v>
          </cell>
          <cell r="AC3199">
            <v>728.89253185948098</v>
          </cell>
          <cell r="AD3199">
            <v>30.725992766408911</v>
          </cell>
          <cell r="AE3199">
            <v>51.773656275249643</v>
          </cell>
          <cell r="AF3199">
            <v>58.388241408498658</v>
          </cell>
          <cell r="AG3199">
            <v>59.382039560015308</v>
          </cell>
          <cell r="AH3199">
            <v>49.683255948522934</v>
          </cell>
        </row>
        <row r="3200">
          <cell r="B3200">
            <v>54820</v>
          </cell>
          <cell r="C3200" t="str">
            <v>OH</v>
          </cell>
          <cell r="D3200" t="str">
            <v>Retail Power Marketer</v>
          </cell>
          <cell r="E3200">
            <v>2.7290030018241413E-3</v>
          </cell>
          <cell r="F3200">
            <v>1</v>
          </cell>
          <cell r="G3200">
            <v>10742.205023674709</v>
          </cell>
          <cell r="H3200">
            <v>10742.205023674709</v>
          </cell>
          <cell r="I3200">
            <v>11.608880937499999</v>
          </cell>
          <cell r="J3200">
            <v>1608538.1</v>
          </cell>
          <cell r="K3200">
            <v>13855006</v>
          </cell>
          <cell r="L3200">
            <v>1289773</v>
          </cell>
          <cell r="M3200">
            <v>0.10312981789247683</v>
          </cell>
          <cell r="N3200">
            <v>0.10312981789247683</v>
          </cell>
          <cell r="O3200">
            <v>9524.6316267812235</v>
          </cell>
          <cell r="P3200">
            <v>26287.848617916523</v>
          </cell>
          <cell r="Q3200">
            <v>42071.724231813474</v>
          </cell>
          <cell r="R3200">
            <v>54036.046648253709</v>
          </cell>
          <cell r="S3200">
            <v>118206.43816412301</v>
          </cell>
          <cell r="T3200">
            <v>1204.2176482061998</v>
          </cell>
          <cell r="U3200">
            <v>1349.3020445513689</v>
          </cell>
          <cell r="V3200">
            <v>1438.9116898217826</v>
          </cell>
          <cell r="W3200">
            <v>1486.0149345353666</v>
          </cell>
          <cell r="X3200">
            <v>1584.9530316364001</v>
          </cell>
          <cell r="Y3200">
            <v>559.29746399897783</v>
          </cell>
          <cell r="Z3200">
            <v>630.98599567773522</v>
          </cell>
          <cell r="AA3200">
            <v>663.17108791990404</v>
          </cell>
          <cell r="AB3200">
            <v>671.72625180826753</v>
          </cell>
          <cell r="AC3200">
            <v>728.89253185948098</v>
          </cell>
          <cell r="AD3200">
            <v>30.725992766408911</v>
          </cell>
          <cell r="AE3200">
            <v>51.773656275249643</v>
          </cell>
          <cell r="AF3200">
            <v>58.388241408498658</v>
          </cell>
          <cell r="AG3200">
            <v>59.382039560015308</v>
          </cell>
          <cell r="AH3200">
            <v>49.683255948522934</v>
          </cell>
        </row>
        <row r="3201">
          <cell r="B3201">
            <v>54862</v>
          </cell>
          <cell r="C3201" t="str">
            <v>OH</v>
          </cell>
          <cell r="D3201" t="str">
            <v>Retail Power Marketer</v>
          </cell>
          <cell r="E3201">
            <v>2.7290030018241413E-3</v>
          </cell>
          <cell r="F3201">
            <v>1</v>
          </cell>
          <cell r="G3201">
            <v>16286.043621201186</v>
          </cell>
          <cell r="H3201">
            <v>16286.043621201186</v>
          </cell>
          <cell r="I3201">
            <v>11.608880937499999</v>
          </cell>
          <cell r="J3201">
            <v>266768.09999999998</v>
          </cell>
          <cell r="K3201">
            <v>2437239</v>
          </cell>
          <cell r="L3201">
            <v>149652</v>
          </cell>
          <cell r="M3201">
            <v>0.10090130389317378</v>
          </cell>
          <cell r="N3201">
            <v>0.10090130389317378</v>
          </cell>
          <cell r="O3201">
            <v>9524.6316267812235</v>
          </cell>
          <cell r="P3201">
            <v>26287.848617916523</v>
          </cell>
          <cell r="Q3201">
            <v>42071.724231813474</v>
          </cell>
          <cell r="R3201">
            <v>54036.046648253709</v>
          </cell>
          <cell r="S3201">
            <v>118206.43816412301</v>
          </cell>
          <cell r="T3201">
            <v>1204.2176482061998</v>
          </cell>
          <cell r="U3201">
            <v>1349.3020445513689</v>
          </cell>
          <cell r="V3201">
            <v>1438.9116898217826</v>
          </cell>
          <cell r="W3201">
            <v>1486.0149345353666</v>
          </cell>
          <cell r="X3201">
            <v>1584.9530316364001</v>
          </cell>
          <cell r="Y3201">
            <v>559.29746399897783</v>
          </cell>
          <cell r="Z3201">
            <v>630.98599567773522</v>
          </cell>
          <cell r="AA3201">
            <v>663.17108791990404</v>
          </cell>
          <cell r="AB3201">
            <v>671.72625180826753</v>
          </cell>
          <cell r="AC3201">
            <v>728.89253185948098</v>
          </cell>
          <cell r="AD3201">
            <v>30.725992766408911</v>
          </cell>
          <cell r="AE3201">
            <v>51.773656275249643</v>
          </cell>
          <cell r="AF3201">
            <v>58.388241408498658</v>
          </cell>
          <cell r="AG3201">
            <v>59.382039560015308</v>
          </cell>
          <cell r="AH3201">
            <v>49.683255948522934</v>
          </cell>
        </row>
        <row r="3202">
          <cell r="B3202">
            <v>55722</v>
          </cell>
          <cell r="C3202" t="str">
            <v>OH</v>
          </cell>
          <cell r="D3202" t="str">
            <v>Retail Power Marketer</v>
          </cell>
          <cell r="E3202">
            <v>2.7290030018241413E-3</v>
          </cell>
          <cell r="F3202">
            <v>1</v>
          </cell>
          <cell r="G3202">
            <v>11891.082862083469</v>
          </cell>
          <cell r="H3202">
            <v>11891.082862083469</v>
          </cell>
          <cell r="I3202">
            <v>11.608880937499999</v>
          </cell>
          <cell r="J3202">
            <v>229120.5</v>
          </cell>
          <cell r="K3202">
            <v>4070936</v>
          </cell>
          <cell r="L3202">
            <v>342352</v>
          </cell>
          <cell r="M3202">
            <v>4.456680643454479E-2</v>
          </cell>
          <cell r="N3202">
            <v>4.456680643454479E-2</v>
          </cell>
          <cell r="O3202">
            <v>9524.6316267812235</v>
          </cell>
          <cell r="P3202">
            <v>26287.848617916523</v>
          </cell>
          <cell r="Q3202">
            <v>42071.724231813474</v>
          </cell>
          <cell r="R3202">
            <v>54036.046648253709</v>
          </cell>
          <cell r="S3202">
            <v>118206.43816412301</v>
          </cell>
          <cell r="T3202">
            <v>1204.2176482061998</v>
          </cell>
          <cell r="U3202">
            <v>1349.3020445513689</v>
          </cell>
          <cell r="V3202">
            <v>1438.9116898217826</v>
          </cell>
          <cell r="W3202">
            <v>1486.0149345353666</v>
          </cell>
          <cell r="X3202">
            <v>1584.9530316364001</v>
          </cell>
          <cell r="Y3202">
            <v>559.29746399897783</v>
          </cell>
          <cell r="Z3202">
            <v>630.98599567773522</v>
          </cell>
          <cell r="AA3202">
            <v>663.17108791990404</v>
          </cell>
          <cell r="AB3202">
            <v>671.72625180826753</v>
          </cell>
          <cell r="AC3202">
            <v>728.89253185948098</v>
          </cell>
          <cell r="AD3202">
            <v>30.725992766408911</v>
          </cell>
          <cell r="AE3202">
            <v>51.773656275249643</v>
          </cell>
          <cell r="AF3202">
            <v>58.388241408498658</v>
          </cell>
          <cell r="AG3202">
            <v>59.382039560015308</v>
          </cell>
          <cell r="AH3202">
            <v>49.683255948522934</v>
          </cell>
        </row>
        <row r="3203">
          <cell r="B3203">
            <v>55781</v>
          </cell>
          <cell r="C3203" t="str">
            <v>OH</v>
          </cell>
          <cell r="D3203" t="str">
            <v>Retail Power Marketer</v>
          </cell>
          <cell r="E3203">
            <v>2.7290030018241413E-3</v>
          </cell>
          <cell r="F3203">
            <v>1</v>
          </cell>
          <cell r="G3203">
            <v>7301.6249802187185</v>
          </cell>
          <cell r="H3203">
            <v>7301.6249802187185</v>
          </cell>
          <cell r="I3203">
            <v>11.608880937499999</v>
          </cell>
          <cell r="J3203">
            <v>102146.30000000002</v>
          </cell>
          <cell r="K3203">
            <v>876655</v>
          </cell>
          <cell r="L3203">
            <v>120063</v>
          </cell>
          <cell r="M3203">
            <v>9.7439397637624006E-2</v>
          </cell>
          <cell r="N3203">
            <v>9.7439397637624006E-2</v>
          </cell>
          <cell r="O3203">
            <v>9524.6316267812235</v>
          </cell>
          <cell r="P3203">
            <v>26287.848617916523</v>
          </cell>
          <cell r="Q3203">
            <v>42071.724231813474</v>
          </cell>
          <cell r="R3203">
            <v>54036.046648253709</v>
          </cell>
          <cell r="S3203">
            <v>118206.43816412301</v>
          </cell>
          <cell r="T3203">
            <v>1204.2176482061998</v>
          </cell>
          <cell r="U3203">
            <v>1349.3020445513689</v>
          </cell>
          <cell r="V3203">
            <v>1438.9116898217826</v>
          </cell>
          <cell r="W3203">
            <v>1486.0149345353666</v>
          </cell>
          <cell r="X3203">
            <v>1584.9530316364001</v>
          </cell>
          <cell r="Y3203">
            <v>559.29746399897783</v>
          </cell>
          <cell r="Z3203">
            <v>630.98599567773522</v>
          </cell>
          <cell r="AA3203">
            <v>663.17108791990404</v>
          </cell>
          <cell r="AB3203">
            <v>671.72625180826753</v>
          </cell>
          <cell r="AC3203">
            <v>728.89253185948098</v>
          </cell>
          <cell r="AD3203">
            <v>30.725992766408911</v>
          </cell>
          <cell r="AE3203">
            <v>51.773656275249643</v>
          </cell>
          <cell r="AF3203">
            <v>58.388241408498658</v>
          </cell>
          <cell r="AG3203">
            <v>59.382039560015308</v>
          </cell>
          <cell r="AH3203">
            <v>49.683255948522934</v>
          </cell>
        </row>
        <row r="3204">
          <cell r="B3204">
            <v>55815</v>
          </cell>
          <cell r="C3204" t="str">
            <v>OH</v>
          </cell>
          <cell r="D3204" t="str">
            <v>Retail Power Marketer</v>
          </cell>
          <cell r="E3204">
            <v>2.7290030018241413E-3</v>
          </cell>
          <cell r="F3204">
            <v>1</v>
          </cell>
          <cell r="G3204">
            <v>8095.9302580277745</v>
          </cell>
          <cell r="H3204">
            <v>8095.9302580277745</v>
          </cell>
          <cell r="I3204">
            <v>11.608880937499999</v>
          </cell>
          <cell r="J3204">
            <v>100009.49999999999</v>
          </cell>
          <cell r="K3204">
            <v>924029</v>
          </cell>
          <cell r="L3204">
            <v>114135</v>
          </cell>
          <cell r="M3204">
            <v>9.1025005157177152E-2</v>
          </cell>
          <cell r="N3204">
            <v>9.1025005157177152E-2</v>
          </cell>
          <cell r="O3204">
            <v>9524.6316267812235</v>
          </cell>
          <cell r="P3204">
            <v>26287.848617916523</v>
          </cell>
          <cell r="Q3204">
            <v>42071.724231813474</v>
          </cell>
          <cell r="R3204">
            <v>54036.046648253709</v>
          </cell>
          <cell r="S3204">
            <v>118206.43816412301</v>
          </cell>
          <cell r="T3204">
            <v>1204.2176482061998</v>
          </cell>
          <cell r="U3204">
            <v>1349.3020445513689</v>
          </cell>
          <cell r="V3204">
            <v>1438.9116898217826</v>
          </cell>
          <cell r="W3204">
            <v>1486.0149345353666</v>
          </cell>
          <cell r="X3204">
            <v>1584.9530316364001</v>
          </cell>
          <cell r="Y3204">
            <v>559.29746399897783</v>
          </cell>
          <cell r="Z3204">
            <v>630.98599567773522</v>
          </cell>
          <cell r="AA3204">
            <v>663.17108791990404</v>
          </cell>
          <cell r="AB3204">
            <v>671.72625180826753</v>
          </cell>
          <cell r="AC3204">
            <v>728.89253185948098</v>
          </cell>
          <cell r="AD3204">
            <v>30.725992766408911</v>
          </cell>
          <cell r="AE3204">
            <v>51.773656275249643</v>
          </cell>
          <cell r="AF3204">
            <v>58.388241408498658</v>
          </cell>
          <cell r="AG3204">
            <v>59.382039560015308</v>
          </cell>
          <cell r="AH3204">
            <v>49.683255948522934</v>
          </cell>
        </row>
        <row r="3205">
          <cell r="B3205">
            <v>55874</v>
          </cell>
          <cell r="C3205" t="str">
            <v>OH</v>
          </cell>
          <cell r="D3205" t="str">
            <v>Retail Power Marketer</v>
          </cell>
          <cell r="E3205">
            <v>2.7290030018241413E-3</v>
          </cell>
          <cell r="F3205">
            <v>1</v>
          </cell>
          <cell r="G3205">
            <v>8248.5915826350429</v>
          </cell>
          <cell r="H3205">
            <v>8248.5915826350429</v>
          </cell>
          <cell r="I3205">
            <v>11.608880937499999</v>
          </cell>
          <cell r="J3205">
            <v>98359.5</v>
          </cell>
          <cell r="K3205">
            <v>871175</v>
          </cell>
          <cell r="L3205">
            <v>105615</v>
          </cell>
          <cell r="M3205">
            <v>9.6015882546481759E-2</v>
          </cell>
          <cell r="N3205">
            <v>9.6015882546481759E-2</v>
          </cell>
          <cell r="O3205">
            <v>9524.6316267812235</v>
          </cell>
          <cell r="P3205">
            <v>26287.848617916523</v>
          </cell>
          <cell r="Q3205">
            <v>42071.724231813474</v>
          </cell>
          <cell r="R3205">
            <v>54036.046648253709</v>
          </cell>
          <cell r="S3205">
            <v>118206.43816412301</v>
          </cell>
          <cell r="T3205">
            <v>1204.2176482061998</v>
          </cell>
          <cell r="U3205">
            <v>1349.3020445513689</v>
          </cell>
          <cell r="V3205">
            <v>1438.9116898217826</v>
          </cell>
          <cell r="W3205">
            <v>1486.0149345353666</v>
          </cell>
          <cell r="X3205">
            <v>1584.9530316364001</v>
          </cell>
          <cell r="Y3205">
            <v>559.29746399897783</v>
          </cell>
          <cell r="Z3205">
            <v>630.98599567773522</v>
          </cell>
          <cell r="AA3205">
            <v>663.17108791990404</v>
          </cell>
          <cell r="AB3205">
            <v>671.72625180826753</v>
          </cell>
          <cell r="AC3205">
            <v>728.89253185948098</v>
          </cell>
          <cell r="AD3205">
            <v>30.725992766408911</v>
          </cell>
          <cell r="AE3205">
            <v>51.773656275249643</v>
          </cell>
          <cell r="AF3205">
            <v>58.388241408498658</v>
          </cell>
          <cell r="AG3205">
            <v>59.382039560015308</v>
          </cell>
          <cell r="AH3205">
            <v>49.683255948522934</v>
          </cell>
        </row>
        <row r="3206">
          <cell r="B3206">
            <v>55878</v>
          </cell>
          <cell r="C3206" t="str">
            <v>OH</v>
          </cell>
          <cell r="D3206" t="str">
            <v>Retail Power Marketer</v>
          </cell>
          <cell r="E3206">
            <v>2.7290030018241413E-3</v>
          </cell>
          <cell r="F3206">
            <v>1</v>
          </cell>
          <cell r="G3206">
            <v>15061.320042289684</v>
          </cell>
          <cell r="H3206">
            <v>15061.320042289684</v>
          </cell>
          <cell r="I3206">
            <v>11.608880937499999</v>
          </cell>
          <cell r="J3206">
            <v>9731.3000000000011</v>
          </cell>
          <cell r="K3206">
            <v>99721</v>
          </cell>
          <cell r="L3206">
            <v>6621</v>
          </cell>
          <cell r="M3206">
            <v>8.833596927180587E-2</v>
          </cell>
          <cell r="N3206">
            <v>8.833596927180587E-2</v>
          </cell>
          <cell r="O3206">
            <v>9524.6316267812235</v>
          </cell>
          <cell r="P3206">
            <v>26287.848617916523</v>
          </cell>
          <cell r="Q3206">
            <v>42071.724231813474</v>
          </cell>
          <cell r="R3206">
            <v>54036.046648253709</v>
          </cell>
          <cell r="S3206">
            <v>118206.43816412301</v>
          </cell>
          <cell r="T3206">
            <v>1204.2176482061998</v>
          </cell>
          <cell r="U3206">
            <v>1349.3020445513689</v>
          </cell>
          <cell r="V3206">
            <v>1438.9116898217826</v>
          </cell>
          <cell r="W3206">
            <v>1486.0149345353666</v>
          </cell>
          <cell r="X3206">
            <v>1584.9530316364001</v>
          </cell>
          <cell r="Y3206">
            <v>559.29746399897783</v>
          </cell>
          <cell r="Z3206">
            <v>630.98599567773522</v>
          </cell>
          <cell r="AA3206">
            <v>663.17108791990404</v>
          </cell>
          <cell r="AB3206">
            <v>671.72625180826753</v>
          </cell>
          <cell r="AC3206">
            <v>728.89253185948098</v>
          </cell>
          <cell r="AD3206">
            <v>30.725992766408911</v>
          </cell>
          <cell r="AE3206">
            <v>51.773656275249643</v>
          </cell>
          <cell r="AF3206">
            <v>58.388241408498658</v>
          </cell>
          <cell r="AG3206">
            <v>59.382039560015308</v>
          </cell>
          <cell r="AH3206">
            <v>49.683255948522934</v>
          </cell>
        </row>
        <row r="3207">
          <cell r="B3207">
            <v>56212</v>
          </cell>
          <cell r="C3207" t="str">
            <v>OH</v>
          </cell>
          <cell r="D3207" t="str">
            <v>Retail Power Marketer</v>
          </cell>
          <cell r="E3207">
            <v>2.7290030018241413E-3</v>
          </cell>
          <cell r="F3207">
            <v>1</v>
          </cell>
          <cell r="G3207">
            <v>10843.540962071409</v>
          </cell>
          <cell r="H3207">
            <v>10843.540962071409</v>
          </cell>
          <cell r="I3207">
            <v>11.608880937499999</v>
          </cell>
          <cell r="J3207">
            <v>751270</v>
          </cell>
          <cell r="K3207">
            <v>7528150</v>
          </cell>
          <cell r="L3207">
            <v>694252</v>
          </cell>
          <cell r="M3207">
            <v>8.6947807136752722E-2</v>
          </cell>
          <cell r="N3207">
            <v>8.6947807136752722E-2</v>
          </cell>
          <cell r="O3207">
            <v>9524.6316267812235</v>
          </cell>
          <cell r="P3207">
            <v>26287.848617916523</v>
          </cell>
          <cell r="Q3207">
            <v>42071.724231813474</v>
          </cell>
          <cell r="R3207">
            <v>54036.046648253709</v>
          </cell>
          <cell r="S3207">
            <v>118206.43816412301</v>
          </cell>
          <cell r="T3207">
            <v>1204.2176482061998</v>
          </cell>
          <cell r="U3207">
            <v>1349.3020445513689</v>
          </cell>
          <cell r="V3207">
            <v>1438.9116898217826</v>
          </cell>
          <cell r="W3207">
            <v>1486.0149345353666</v>
          </cell>
          <cell r="X3207">
            <v>1584.9530316364001</v>
          </cell>
          <cell r="Y3207">
            <v>559.29746399897783</v>
          </cell>
          <cell r="Z3207">
            <v>630.98599567773522</v>
          </cell>
          <cell r="AA3207">
            <v>663.17108791990404</v>
          </cell>
          <cell r="AB3207">
            <v>671.72625180826753</v>
          </cell>
          <cell r="AC3207">
            <v>728.89253185948098</v>
          </cell>
          <cell r="AD3207">
            <v>30.725992766408911</v>
          </cell>
          <cell r="AE3207">
            <v>51.773656275249643</v>
          </cell>
          <cell r="AF3207">
            <v>58.388241408498658</v>
          </cell>
          <cell r="AG3207">
            <v>59.382039560015308</v>
          </cell>
          <cell r="AH3207">
            <v>49.683255948522934</v>
          </cell>
        </row>
        <row r="3208">
          <cell r="B3208">
            <v>56265</v>
          </cell>
          <cell r="C3208" t="str">
            <v>OH</v>
          </cell>
          <cell r="D3208" t="str">
            <v>Retail Power Marketer</v>
          </cell>
          <cell r="E3208">
            <v>2.7290030018241413E-3</v>
          </cell>
          <cell r="F3208">
            <v>1</v>
          </cell>
          <cell r="G3208">
            <v>8749.1197903872926</v>
          </cell>
          <cell r="H3208">
            <v>8749.1197903872926</v>
          </cell>
          <cell r="I3208">
            <v>11.608880937499999</v>
          </cell>
          <cell r="J3208">
            <v>68741.899999999994</v>
          </cell>
          <cell r="K3208">
            <v>534265</v>
          </cell>
          <cell r="L3208">
            <v>61065</v>
          </cell>
          <cell r="M3208">
            <v>0.11274394584451303</v>
          </cell>
          <cell r="N3208">
            <v>0.11274394584451303</v>
          </cell>
          <cell r="O3208">
            <v>9524.6316267812235</v>
          </cell>
          <cell r="P3208">
            <v>26287.848617916523</v>
          </cell>
          <cell r="Q3208">
            <v>42071.724231813474</v>
          </cell>
          <cell r="R3208">
            <v>54036.046648253709</v>
          </cell>
          <cell r="S3208">
            <v>118206.43816412301</v>
          </cell>
          <cell r="T3208">
            <v>1204.2176482061998</v>
          </cell>
          <cell r="U3208">
            <v>1349.3020445513689</v>
          </cell>
          <cell r="V3208">
            <v>1438.9116898217826</v>
          </cell>
          <cell r="W3208">
            <v>1486.0149345353666</v>
          </cell>
          <cell r="X3208">
            <v>1584.9530316364001</v>
          </cell>
          <cell r="Y3208">
            <v>559.29746399897783</v>
          </cell>
          <cell r="Z3208">
            <v>630.98599567773522</v>
          </cell>
          <cell r="AA3208">
            <v>663.17108791990404</v>
          </cell>
          <cell r="AB3208">
            <v>671.72625180826753</v>
          </cell>
          <cell r="AC3208">
            <v>728.89253185948098</v>
          </cell>
          <cell r="AD3208">
            <v>30.725992766408911</v>
          </cell>
          <cell r="AE3208">
            <v>51.773656275249643</v>
          </cell>
          <cell r="AF3208">
            <v>58.388241408498658</v>
          </cell>
          <cell r="AG3208">
            <v>59.382039560015308</v>
          </cell>
          <cell r="AH3208">
            <v>49.683255948522934</v>
          </cell>
        </row>
        <row r="3209">
          <cell r="B3209">
            <v>56286</v>
          </cell>
          <cell r="C3209" t="str">
            <v>OH</v>
          </cell>
          <cell r="D3209" t="str">
            <v>Retail Power Marketer</v>
          </cell>
          <cell r="E3209">
            <v>2.7290030018241413E-3</v>
          </cell>
          <cell r="F3209">
            <v>1</v>
          </cell>
          <cell r="G3209">
            <v>14030.951790519752</v>
          </cell>
          <cell r="H3209">
            <v>14030.951790519752</v>
          </cell>
          <cell r="I3209">
            <v>11.608880937499999</v>
          </cell>
          <cell r="J3209">
            <v>177557</v>
          </cell>
          <cell r="K3209">
            <v>1527676</v>
          </cell>
          <cell r="L3209">
            <v>108879</v>
          </cell>
          <cell r="M3209">
            <v>0.10629835110905143</v>
          </cell>
          <cell r="N3209">
            <v>0.10629835110905143</v>
          </cell>
          <cell r="O3209">
            <v>9524.6316267812235</v>
          </cell>
          <cell r="P3209">
            <v>26287.848617916523</v>
          </cell>
          <cell r="Q3209">
            <v>42071.724231813474</v>
          </cell>
          <cell r="R3209">
            <v>54036.046648253709</v>
          </cell>
          <cell r="S3209">
            <v>118206.43816412301</v>
          </cell>
          <cell r="T3209">
            <v>1204.2176482061998</v>
          </cell>
          <cell r="U3209">
            <v>1349.3020445513689</v>
          </cell>
          <cell r="V3209">
            <v>1438.9116898217826</v>
          </cell>
          <cell r="W3209">
            <v>1486.0149345353666</v>
          </cell>
          <cell r="X3209">
            <v>1584.9530316364001</v>
          </cell>
          <cell r="Y3209">
            <v>559.29746399897783</v>
          </cell>
          <cell r="Z3209">
            <v>630.98599567773522</v>
          </cell>
          <cell r="AA3209">
            <v>663.17108791990404</v>
          </cell>
          <cell r="AB3209">
            <v>671.72625180826753</v>
          </cell>
          <cell r="AC3209">
            <v>728.89253185948098</v>
          </cell>
          <cell r="AD3209">
            <v>30.725992766408911</v>
          </cell>
          <cell r="AE3209">
            <v>51.773656275249643</v>
          </cell>
          <cell r="AF3209">
            <v>58.388241408498658</v>
          </cell>
          <cell r="AG3209">
            <v>59.382039560015308</v>
          </cell>
          <cell r="AH3209">
            <v>49.683255948522934</v>
          </cell>
        </row>
        <row r="3210">
          <cell r="B3210">
            <v>56571</v>
          </cell>
          <cell r="C3210" t="str">
            <v>OH</v>
          </cell>
          <cell r="D3210" t="str">
            <v>Retail Power Marketer</v>
          </cell>
          <cell r="E3210">
            <v>2.7290030018241413E-3</v>
          </cell>
          <cell r="F3210">
            <v>1</v>
          </cell>
          <cell r="G3210">
            <v>14207.38340469853</v>
          </cell>
          <cell r="H3210">
            <v>14207.38340469853</v>
          </cell>
          <cell r="I3210">
            <v>11.608880937499999</v>
          </cell>
          <cell r="J3210">
            <v>36069</v>
          </cell>
          <cell r="K3210">
            <v>491064</v>
          </cell>
          <cell r="L3210">
            <v>34564</v>
          </cell>
          <cell r="M3210">
            <v>6.3645487495143205E-2</v>
          </cell>
          <cell r="N3210">
            <v>6.3645487495143205E-2</v>
          </cell>
          <cell r="O3210">
            <v>9524.6316267812235</v>
          </cell>
          <cell r="P3210">
            <v>26287.848617916523</v>
          </cell>
          <cell r="Q3210">
            <v>42071.724231813474</v>
          </cell>
          <cell r="R3210">
            <v>54036.046648253709</v>
          </cell>
          <cell r="S3210">
            <v>118206.43816412301</v>
          </cell>
          <cell r="T3210">
            <v>1204.2176482061998</v>
          </cell>
          <cell r="U3210">
            <v>1349.3020445513689</v>
          </cell>
          <cell r="V3210">
            <v>1438.9116898217826</v>
          </cell>
          <cell r="W3210">
            <v>1486.0149345353666</v>
          </cell>
          <cell r="X3210">
            <v>1584.9530316364001</v>
          </cell>
          <cell r="Y3210">
            <v>559.29746399897783</v>
          </cell>
          <cell r="Z3210">
            <v>630.98599567773522</v>
          </cell>
          <cell r="AA3210">
            <v>663.17108791990404</v>
          </cell>
          <cell r="AB3210">
            <v>671.72625180826753</v>
          </cell>
          <cell r="AC3210">
            <v>728.89253185948098</v>
          </cell>
          <cell r="AD3210">
            <v>30.725992766408911</v>
          </cell>
          <cell r="AE3210">
            <v>51.773656275249643</v>
          </cell>
          <cell r="AF3210">
            <v>58.388241408498658</v>
          </cell>
          <cell r="AG3210">
            <v>59.382039560015308</v>
          </cell>
          <cell r="AH3210">
            <v>49.683255948522934</v>
          </cell>
        </row>
        <row r="3211">
          <cell r="B3211">
            <v>56775</v>
          </cell>
          <cell r="C3211" t="str">
            <v>OH</v>
          </cell>
          <cell r="D3211" t="str">
            <v>Retail Power Marketer</v>
          </cell>
          <cell r="E3211">
            <v>2.7290030018241413E-3</v>
          </cell>
          <cell r="F3211">
            <v>1</v>
          </cell>
          <cell r="G3211">
            <v>14732.760701641455</v>
          </cell>
          <cell r="H3211">
            <v>14732.760701641455</v>
          </cell>
          <cell r="I3211">
            <v>11.608880937499999</v>
          </cell>
          <cell r="J3211">
            <v>82887</v>
          </cell>
          <cell r="K3211">
            <v>732395</v>
          </cell>
          <cell r="L3211">
            <v>49712</v>
          </cell>
          <cell r="M3211">
            <v>0.10371697203014767</v>
          </cell>
          <cell r="N3211">
            <v>0.10371697203014767</v>
          </cell>
          <cell r="O3211">
            <v>9524.6316267812235</v>
          </cell>
          <cell r="P3211">
            <v>26287.848617916523</v>
          </cell>
          <cell r="Q3211">
            <v>42071.724231813474</v>
          </cell>
          <cell r="R3211">
            <v>54036.046648253709</v>
          </cell>
          <cell r="S3211">
            <v>118206.43816412301</v>
          </cell>
          <cell r="T3211">
            <v>1204.2176482061998</v>
          </cell>
          <cell r="U3211">
            <v>1349.3020445513689</v>
          </cell>
          <cell r="V3211">
            <v>1438.9116898217826</v>
          </cell>
          <cell r="W3211">
            <v>1486.0149345353666</v>
          </cell>
          <cell r="X3211">
            <v>1584.9530316364001</v>
          </cell>
          <cell r="Y3211">
            <v>559.29746399897783</v>
          </cell>
          <cell r="Z3211">
            <v>630.98599567773522</v>
          </cell>
          <cell r="AA3211">
            <v>663.17108791990404</v>
          </cell>
          <cell r="AB3211">
            <v>671.72625180826753</v>
          </cell>
          <cell r="AC3211">
            <v>728.89253185948098</v>
          </cell>
          <cell r="AD3211">
            <v>30.725992766408911</v>
          </cell>
          <cell r="AE3211">
            <v>51.773656275249643</v>
          </cell>
          <cell r="AF3211">
            <v>58.388241408498658</v>
          </cell>
          <cell r="AG3211">
            <v>59.382039560015308</v>
          </cell>
          <cell r="AH3211">
            <v>49.683255948522934</v>
          </cell>
        </row>
        <row r="3212">
          <cell r="B3212">
            <v>57037</v>
          </cell>
          <cell r="C3212" t="str">
            <v>OH</v>
          </cell>
          <cell r="D3212" t="str">
            <v>Retail Power Marketer</v>
          </cell>
          <cell r="E3212">
            <v>2.7290030018241413E-3</v>
          </cell>
          <cell r="F3212">
            <v>1</v>
          </cell>
          <cell r="G3212">
            <v>9678.0329714047293</v>
          </cell>
          <cell r="H3212">
            <v>9678.0329714047293</v>
          </cell>
          <cell r="I3212">
            <v>11.608880937499999</v>
          </cell>
          <cell r="J3212">
            <v>498135</v>
          </cell>
          <cell r="K3212">
            <v>4987042</v>
          </cell>
          <cell r="L3212">
            <v>515295</v>
          </cell>
          <cell r="M3212">
            <v>8.5491764530503514E-2</v>
          </cell>
          <cell r="N3212">
            <v>8.5491764530503514E-2</v>
          </cell>
          <cell r="O3212">
            <v>9524.6316267812235</v>
          </cell>
          <cell r="P3212">
            <v>26287.848617916523</v>
          </cell>
          <cell r="Q3212">
            <v>42071.724231813474</v>
          </cell>
          <cell r="R3212">
            <v>54036.046648253709</v>
          </cell>
          <cell r="S3212">
            <v>118206.43816412301</v>
          </cell>
          <cell r="T3212">
            <v>1204.2176482061998</v>
          </cell>
          <cell r="U3212">
            <v>1349.3020445513689</v>
          </cell>
          <cell r="V3212">
            <v>1438.9116898217826</v>
          </cell>
          <cell r="W3212">
            <v>1486.0149345353666</v>
          </cell>
          <cell r="X3212">
            <v>1584.9530316364001</v>
          </cell>
          <cell r="Y3212">
            <v>559.29746399897783</v>
          </cell>
          <cell r="Z3212">
            <v>630.98599567773522</v>
          </cell>
          <cell r="AA3212">
            <v>663.17108791990404</v>
          </cell>
          <cell r="AB3212">
            <v>671.72625180826753</v>
          </cell>
          <cell r="AC3212">
            <v>728.89253185948098</v>
          </cell>
          <cell r="AD3212">
            <v>30.725992766408911</v>
          </cell>
          <cell r="AE3212">
            <v>51.773656275249643</v>
          </cell>
          <cell r="AF3212">
            <v>58.388241408498658</v>
          </cell>
          <cell r="AG3212">
            <v>59.382039560015308</v>
          </cell>
          <cell r="AH3212">
            <v>49.683255948522934</v>
          </cell>
        </row>
        <row r="3213">
          <cell r="B3213">
            <v>57067</v>
          </cell>
          <cell r="C3213" t="str">
            <v>OH</v>
          </cell>
          <cell r="D3213" t="str">
            <v>Retail Power Marketer</v>
          </cell>
          <cell r="E3213">
            <v>2.7290030018241413E-3</v>
          </cell>
          <cell r="F3213">
            <v>1</v>
          </cell>
          <cell r="G3213">
            <v>12504.626294302949</v>
          </cell>
          <cell r="H3213">
            <v>12504.626294302949</v>
          </cell>
          <cell r="I3213">
            <v>11.608880937499999</v>
          </cell>
          <cell r="J3213">
            <v>85611.4</v>
          </cell>
          <cell r="K3213">
            <v>885215</v>
          </cell>
          <cell r="L3213">
            <v>70791</v>
          </cell>
          <cell r="M3213">
            <v>8.5572147460945935E-2</v>
          </cell>
          <cell r="N3213">
            <v>8.5572147460945935E-2</v>
          </cell>
          <cell r="O3213">
            <v>9524.6316267812235</v>
          </cell>
          <cell r="P3213">
            <v>26287.848617916523</v>
          </cell>
          <cell r="Q3213">
            <v>42071.724231813474</v>
          </cell>
          <cell r="R3213">
            <v>54036.046648253709</v>
          </cell>
          <cell r="S3213">
            <v>118206.43816412301</v>
          </cell>
          <cell r="T3213">
            <v>1204.2176482061998</v>
          </cell>
          <cell r="U3213">
            <v>1349.3020445513689</v>
          </cell>
          <cell r="V3213">
            <v>1438.9116898217826</v>
          </cell>
          <cell r="W3213">
            <v>1486.0149345353666</v>
          </cell>
          <cell r="X3213">
            <v>1584.9530316364001</v>
          </cell>
          <cell r="Y3213">
            <v>559.29746399897783</v>
          </cell>
          <cell r="Z3213">
            <v>630.98599567773522</v>
          </cell>
          <cell r="AA3213">
            <v>663.17108791990404</v>
          </cell>
          <cell r="AB3213">
            <v>671.72625180826753</v>
          </cell>
          <cell r="AC3213">
            <v>728.89253185948098</v>
          </cell>
          <cell r="AD3213">
            <v>30.725992766408911</v>
          </cell>
          <cell r="AE3213">
            <v>51.773656275249643</v>
          </cell>
          <cell r="AF3213">
            <v>58.388241408498658</v>
          </cell>
          <cell r="AG3213">
            <v>59.382039560015308</v>
          </cell>
          <cell r="AH3213">
            <v>49.683255948522934</v>
          </cell>
        </row>
        <row r="3214">
          <cell r="B3214">
            <v>57307</v>
          </cell>
          <cell r="C3214" t="str">
            <v>OH</v>
          </cell>
          <cell r="D3214" t="str">
            <v>Retail Power Marketer</v>
          </cell>
          <cell r="E3214">
            <v>2.7290030018241413E-3</v>
          </cell>
          <cell r="F3214">
            <v>1</v>
          </cell>
          <cell r="G3214">
            <v>8530.1397786837515</v>
          </cell>
          <cell r="H3214">
            <v>8530.1397786837515</v>
          </cell>
          <cell r="I3214">
            <v>11.608880937499999</v>
          </cell>
          <cell r="J3214">
            <v>7663.7999999999993</v>
          </cell>
          <cell r="K3214">
            <v>58585</v>
          </cell>
          <cell r="L3214">
            <v>6868</v>
          </cell>
          <cell r="M3214">
            <v>0.11448395440223606</v>
          </cell>
          <cell r="N3214">
            <v>0.11448395440223606</v>
          </cell>
          <cell r="O3214">
            <v>9524.6316267812235</v>
          </cell>
          <cell r="P3214">
            <v>26287.848617916523</v>
          </cell>
          <cell r="Q3214">
            <v>42071.724231813474</v>
          </cell>
          <cell r="R3214">
            <v>54036.046648253709</v>
          </cell>
          <cell r="S3214">
            <v>118206.43816412301</v>
          </cell>
          <cell r="T3214">
            <v>1204.2176482061998</v>
          </cell>
          <cell r="U3214">
            <v>1349.3020445513689</v>
          </cell>
          <cell r="V3214">
            <v>1438.9116898217826</v>
          </cell>
          <cell r="W3214">
            <v>1486.0149345353666</v>
          </cell>
          <cell r="X3214">
            <v>1584.9530316364001</v>
          </cell>
          <cell r="Y3214">
            <v>559.29746399897783</v>
          </cell>
          <cell r="Z3214">
            <v>630.98599567773522</v>
          </cell>
          <cell r="AA3214">
            <v>663.17108791990404</v>
          </cell>
          <cell r="AB3214">
            <v>671.72625180826753</v>
          </cell>
          <cell r="AC3214">
            <v>728.89253185948098</v>
          </cell>
          <cell r="AD3214">
            <v>30.725992766408911</v>
          </cell>
          <cell r="AE3214">
            <v>51.773656275249643</v>
          </cell>
          <cell r="AF3214">
            <v>58.388241408498658</v>
          </cell>
          <cell r="AG3214">
            <v>59.382039560015308</v>
          </cell>
          <cell r="AH3214">
            <v>49.683255948522934</v>
          </cell>
        </row>
        <row r="3215">
          <cell r="B3215">
            <v>57428</v>
          </cell>
          <cell r="C3215" t="str">
            <v>OH</v>
          </cell>
          <cell r="D3215" t="str">
            <v>Retail Power Marketer</v>
          </cell>
          <cell r="E3215">
            <v>2.7290030018241413E-3</v>
          </cell>
          <cell r="F3215">
            <v>0</v>
          </cell>
          <cell r="G3215">
            <v>0</v>
          </cell>
          <cell r="H3215">
            <v>7046.8817165216715</v>
          </cell>
          <cell r="I3215">
            <v>11.608880937499999</v>
          </cell>
          <cell r="J3215">
            <v>0</v>
          </cell>
          <cell r="K3215">
            <v>0</v>
          </cell>
          <cell r="L3215">
            <v>0</v>
          </cell>
          <cell r="M3215">
            <v>0</v>
          </cell>
          <cell r="N3215">
            <v>5.4937593315067541E-2</v>
          </cell>
          <cell r="O3215">
            <v>9524.6316267812235</v>
          </cell>
          <cell r="P3215">
            <v>26287.848617916523</v>
          </cell>
          <cell r="Q3215">
            <v>42071.724231813474</v>
          </cell>
          <cell r="R3215">
            <v>54036.046648253709</v>
          </cell>
          <cell r="S3215">
            <v>118206.43816412301</v>
          </cell>
          <cell r="T3215">
            <v>1204.2176482061998</v>
          </cell>
          <cell r="U3215">
            <v>1349.3020445513689</v>
          </cell>
          <cell r="V3215">
            <v>1438.9116898217826</v>
          </cell>
          <cell r="W3215">
            <v>1486.0149345353666</v>
          </cell>
          <cell r="X3215">
            <v>1584.9530316364001</v>
          </cell>
          <cell r="Y3215">
            <v>559.29746399897783</v>
          </cell>
          <cell r="Z3215">
            <v>630.98599567773522</v>
          </cell>
          <cell r="AA3215">
            <v>663.17108791990404</v>
          </cell>
          <cell r="AB3215">
            <v>671.72625180826753</v>
          </cell>
          <cell r="AC3215">
            <v>728.89253185948098</v>
          </cell>
          <cell r="AD3215">
            <v>30.725992766408911</v>
          </cell>
          <cell r="AE3215">
            <v>51.773656275249643</v>
          </cell>
          <cell r="AF3215">
            <v>58.388241408498658</v>
          </cell>
          <cell r="AG3215">
            <v>59.382039560015308</v>
          </cell>
          <cell r="AH3215">
            <v>49.683255948522934</v>
          </cell>
        </row>
        <row r="3216">
          <cell r="B3216">
            <v>57467</v>
          </cell>
          <cell r="C3216" t="str">
            <v>OH</v>
          </cell>
          <cell r="D3216" t="str">
            <v>Retail Power Marketer</v>
          </cell>
          <cell r="E3216">
            <v>2.7290030018241413E-3</v>
          </cell>
          <cell r="F3216">
            <v>1</v>
          </cell>
          <cell r="G3216">
            <v>2809.9447513812156</v>
          </cell>
          <cell r="H3216">
            <v>2809.9447513812156</v>
          </cell>
          <cell r="I3216">
            <v>11.608880937499999</v>
          </cell>
          <cell r="J3216">
            <v>540.79999999999995</v>
          </cell>
          <cell r="K3216">
            <v>5086</v>
          </cell>
          <cell r="L3216">
            <v>1810</v>
          </cell>
          <cell r="M3216">
            <v>5.6754837994003153E-2</v>
          </cell>
          <cell r="N3216">
            <v>5.6754837994003153E-2</v>
          </cell>
          <cell r="O3216">
            <v>9524.6316267812235</v>
          </cell>
          <cell r="P3216">
            <v>26287.848617916523</v>
          </cell>
          <cell r="Q3216">
            <v>42071.724231813474</v>
          </cell>
          <cell r="R3216">
            <v>54036.046648253709</v>
          </cell>
          <cell r="S3216">
            <v>118206.43816412301</v>
          </cell>
          <cell r="T3216">
            <v>1204.2176482061998</v>
          </cell>
          <cell r="U3216">
            <v>1349.3020445513689</v>
          </cell>
          <cell r="V3216">
            <v>1438.9116898217826</v>
          </cell>
          <cell r="W3216">
            <v>1486.0149345353666</v>
          </cell>
          <cell r="X3216">
            <v>1584.9530316364001</v>
          </cell>
          <cell r="Y3216">
            <v>559.29746399897783</v>
          </cell>
          <cell r="Z3216">
            <v>630.98599567773522</v>
          </cell>
          <cell r="AA3216">
            <v>663.17108791990404</v>
          </cell>
          <cell r="AB3216">
            <v>671.72625180826753</v>
          </cell>
          <cell r="AC3216">
            <v>728.89253185948098</v>
          </cell>
          <cell r="AD3216">
            <v>30.725992766408911</v>
          </cell>
          <cell r="AE3216">
            <v>51.773656275249643</v>
          </cell>
          <cell r="AF3216">
            <v>58.388241408498658</v>
          </cell>
          <cell r="AG3216">
            <v>59.382039560015308</v>
          </cell>
          <cell r="AH3216">
            <v>49.683255948522934</v>
          </cell>
        </row>
        <row r="3217">
          <cell r="B3217">
            <v>58119</v>
          </cell>
          <cell r="C3217" t="str">
            <v>OH</v>
          </cell>
          <cell r="D3217" t="str">
            <v>Retail Power Marketer</v>
          </cell>
          <cell r="E3217">
            <v>2.7290030018241413E-3</v>
          </cell>
          <cell r="F3217">
            <v>1</v>
          </cell>
          <cell r="G3217">
            <v>7660.3322931013445</v>
          </cell>
          <cell r="H3217">
            <v>7660.3322931013445</v>
          </cell>
          <cell r="I3217">
            <v>11.608880937499999</v>
          </cell>
          <cell r="J3217">
            <v>179149.59999999998</v>
          </cell>
          <cell r="K3217">
            <v>1757556</v>
          </cell>
          <cell r="L3217">
            <v>229436</v>
          </cell>
          <cell r="M3217">
            <v>8.3745643108205356E-2</v>
          </cell>
          <cell r="N3217">
            <v>8.3745643108205356E-2</v>
          </cell>
          <cell r="O3217">
            <v>9524.6316267812235</v>
          </cell>
          <cell r="P3217">
            <v>26287.848617916523</v>
          </cell>
          <cell r="Q3217">
            <v>42071.724231813474</v>
          </cell>
          <cell r="R3217">
            <v>54036.046648253709</v>
          </cell>
          <cell r="S3217">
            <v>118206.43816412301</v>
          </cell>
          <cell r="T3217">
            <v>1204.2176482061998</v>
          </cell>
          <cell r="U3217">
            <v>1349.3020445513689</v>
          </cell>
          <cell r="V3217">
            <v>1438.9116898217826</v>
          </cell>
          <cell r="W3217">
            <v>1486.0149345353666</v>
          </cell>
          <cell r="X3217">
            <v>1584.9530316364001</v>
          </cell>
          <cell r="Y3217">
            <v>559.29746399897783</v>
          </cell>
          <cell r="Z3217">
            <v>630.98599567773522</v>
          </cell>
          <cell r="AA3217">
            <v>663.17108791990404</v>
          </cell>
          <cell r="AB3217">
            <v>671.72625180826753</v>
          </cell>
          <cell r="AC3217">
            <v>728.89253185948098</v>
          </cell>
          <cell r="AD3217">
            <v>30.725992766408911</v>
          </cell>
          <cell r="AE3217">
            <v>51.773656275249643</v>
          </cell>
          <cell r="AF3217">
            <v>58.388241408498658</v>
          </cell>
          <cell r="AG3217">
            <v>59.382039560015308</v>
          </cell>
          <cell r="AH3217">
            <v>49.683255948522934</v>
          </cell>
        </row>
        <row r="3218">
          <cell r="B3218">
            <v>58142</v>
          </cell>
          <cell r="C3218" t="str">
            <v>OH</v>
          </cell>
          <cell r="D3218" t="str">
            <v>Retail Power Marketer</v>
          </cell>
          <cell r="E3218">
            <v>2.7290030018241413E-3</v>
          </cell>
          <cell r="F3218">
            <v>1</v>
          </cell>
          <cell r="G3218">
            <v>11658.523469309364</v>
          </cell>
          <cell r="H3218">
            <v>11658.523469309364</v>
          </cell>
          <cell r="I3218">
            <v>11.608880937499999</v>
          </cell>
          <cell r="J3218">
            <v>9535.7999999999993</v>
          </cell>
          <cell r="K3218">
            <v>151759</v>
          </cell>
          <cell r="L3218">
            <v>13017</v>
          </cell>
          <cell r="M3218">
            <v>5.0886249659254146E-2</v>
          </cell>
          <cell r="N3218">
            <v>5.0886249659254146E-2</v>
          </cell>
          <cell r="O3218">
            <v>9524.6316267812235</v>
          </cell>
          <cell r="P3218">
            <v>26287.848617916523</v>
          </cell>
          <cell r="Q3218">
            <v>42071.724231813474</v>
          </cell>
          <cell r="R3218">
            <v>54036.046648253709</v>
          </cell>
          <cell r="S3218">
            <v>118206.43816412301</v>
          </cell>
          <cell r="T3218">
            <v>1204.2176482061998</v>
          </cell>
          <cell r="U3218">
            <v>1349.3020445513689</v>
          </cell>
          <cell r="V3218">
            <v>1438.9116898217826</v>
          </cell>
          <cell r="W3218">
            <v>1486.0149345353666</v>
          </cell>
          <cell r="X3218">
            <v>1584.9530316364001</v>
          </cell>
          <cell r="Y3218">
            <v>559.29746399897783</v>
          </cell>
          <cell r="Z3218">
            <v>630.98599567773522</v>
          </cell>
          <cell r="AA3218">
            <v>663.17108791990404</v>
          </cell>
          <cell r="AB3218">
            <v>671.72625180826753</v>
          </cell>
          <cell r="AC3218">
            <v>728.89253185948098</v>
          </cell>
          <cell r="AD3218">
            <v>30.725992766408911</v>
          </cell>
          <cell r="AE3218">
            <v>51.773656275249643</v>
          </cell>
          <cell r="AF3218">
            <v>58.388241408498658</v>
          </cell>
          <cell r="AG3218">
            <v>59.382039560015308</v>
          </cell>
          <cell r="AH3218">
            <v>49.683255948522934</v>
          </cell>
        </row>
        <row r="3219">
          <cell r="B3219">
            <v>58162</v>
          </cell>
          <cell r="C3219" t="str">
            <v>OH</v>
          </cell>
          <cell r="D3219" t="str">
            <v>Retail Power Marketer</v>
          </cell>
          <cell r="E3219">
            <v>2.7290030018241413E-3</v>
          </cell>
          <cell r="F3219">
            <v>1</v>
          </cell>
          <cell r="G3219">
            <v>9314.6219828446046</v>
          </cell>
          <cell r="H3219">
            <v>9314.6219828446046</v>
          </cell>
          <cell r="I3219">
            <v>11.608880937499999</v>
          </cell>
          <cell r="J3219">
            <v>32560.799999999996</v>
          </cell>
          <cell r="K3219">
            <v>233471</v>
          </cell>
          <cell r="L3219">
            <v>25065</v>
          </cell>
          <cell r="M3219">
            <v>0.12450831491542309</v>
          </cell>
          <cell r="N3219">
            <v>0.12450831491542309</v>
          </cell>
          <cell r="O3219">
            <v>9524.6316267812235</v>
          </cell>
          <cell r="P3219">
            <v>26287.848617916523</v>
          </cell>
          <cell r="Q3219">
            <v>42071.724231813474</v>
          </cell>
          <cell r="R3219">
            <v>54036.046648253709</v>
          </cell>
          <cell r="S3219">
            <v>118206.43816412301</v>
          </cell>
          <cell r="T3219">
            <v>1204.2176482061998</v>
          </cell>
          <cell r="U3219">
            <v>1349.3020445513689</v>
          </cell>
          <cell r="V3219">
            <v>1438.9116898217826</v>
          </cell>
          <cell r="W3219">
            <v>1486.0149345353666</v>
          </cell>
          <cell r="X3219">
            <v>1584.9530316364001</v>
          </cell>
          <cell r="Y3219">
            <v>559.29746399897783</v>
          </cell>
          <cell r="Z3219">
            <v>630.98599567773522</v>
          </cell>
          <cell r="AA3219">
            <v>663.17108791990404</v>
          </cell>
          <cell r="AB3219">
            <v>671.72625180826753</v>
          </cell>
          <cell r="AC3219">
            <v>728.89253185948098</v>
          </cell>
          <cell r="AD3219">
            <v>30.725992766408911</v>
          </cell>
          <cell r="AE3219">
            <v>51.773656275249643</v>
          </cell>
          <cell r="AF3219">
            <v>58.388241408498658</v>
          </cell>
          <cell r="AG3219">
            <v>59.382039560015308</v>
          </cell>
          <cell r="AH3219">
            <v>49.683255948522934</v>
          </cell>
        </row>
        <row r="3220">
          <cell r="B3220">
            <v>58667</v>
          </cell>
          <cell r="C3220" t="str">
            <v>OH</v>
          </cell>
          <cell r="D3220" t="str">
            <v>Retail Power Marketer</v>
          </cell>
          <cell r="E3220">
            <v>2.7290030018241413E-3</v>
          </cell>
          <cell r="F3220">
            <v>1</v>
          </cell>
          <cell r="G3220">
            <v>9782.9033918663845</v>
          </cell>
          <cell r="H3220">
            <v>9782.9033918663845</v>
          </cell>
          <cell r="I3220">
            <v>11.608880937499999</v>
          </cell>
          <cell r="J3220">
            <v>121939.5</v>
          </cell>
          <cell r="K3220">
            <v>1026207</v>
          </cell>
          <cell r="L3220">
            <v>104898</v>
          </cell>
          <cell r="M3220">
            <v>0.10458564333415919</v>
          </cell>
          <cell r="N3220">
            <v>0.10458564333415919</v>
          </cell>
          <cell r="O3220">
            <v>9524.6316267812235</v>
          </cell>
          <cell r="P3220">
            <v>26287.848617916523</v>
          </cell>
          <cell r="Q3220">
            <v>42071.724231813474</v>
          </cell>
          <cell r="R3220">
            <v>54036.046648253709</v>
          </cell>
          <cell r="S3220">
            <v>118206.43816412301</v>
          </cell>
          <cell r="T3220">
            <v>1204.2176482061998</v>
          </cell>
          <cell r="U3220">
            <v>1349.3020445513689</v>
          </cell>
          <cell r="V3220">
            <v>1438.9116898217826</v>
          </cell>
          <cell r="W3220">
            <v>1486.0149345353666</v>
          </cell>
          <cell r="X3220">
            <v>1584.9530316364001</v>
          </cell>
          <cell r="Y3220">
            <v>559.29746399897783</v>
          </cell>
          <cell r="Z3220">
            <v>630.98599567773522</v>
          </cell>
          <cell r="AA3220">
            <v>663.17108791990404</v>
          </cell>
          <cell r="AB3220">
            <v>671.72625180826753</v>
          </cell>
          <cell r="AC3220">
            <v>728.89253185948098</v>
          </cell>
          <cell r="AD3220">
            <v>30.725992766408911</v>
          </cell>
          <cell r="AE3220">
            <v>51.773656275249643</v>
          </cell>
          <cell r="AF3220">
            <v>58.388241408498658</v>
          </cell>
          <cell r="AG3220">
            <v>59.382039560015308</v>
          </cell>
          <cell r="AH3220">
            <v>49.683255948522934</v>
          </cell>
        </row>
        <row r="3221">
          <cell r="B3221">
            <v>58683</v>
          </cell>
          <cell r="C3221" t="str">
            <v>OH</v>
          </cell>
          <cell r="D3221" t="str">
            <v>Retail Power Marketer</v>
          </cell>
          <cell r="E3221">
            <v>2.7290030018241413E-3</v>
          </cell>
          <cell r="F3221">
            <v>1</v>
          </cell>
          <cell r="G3221">
            <v>8533.636363636364</v>
          </cell>
          <cell r="H3221">
            <v>8533.636363636364</v>
          </cell>
          <cell r="I3221">
            <v>11.608880937499999</v>
          </cell>
          <cell r="J3221">
            <v>3243.5999999999995</v>
          </cell>
          <cell r="K3221">
            <v>28161</v>
          </cell>
          <cell r="L3221">
            <v>3300</v>
          </cell>
          <cell r="M3221">
            <v>9.8856159755512929E-2</v>
          </cell>
          <cell r="N3221">
            <v>9.8856159755512929E-2</v>
          </cell>
          <cell r="O3221">
            <v>9524.6316267812235</v>
          </cell>
          <cell r="P3221">
            <v>26287.848617916523</v>
          </cell>
          <cell r="Q3221">
            <v>42071.724231813474</v>
          </cell>
          <cell r="R3221">
            <v>54036.046648253709</v>
          </cell>
          <cell r="S3221">
            <v>118206.43816412301</v>
          </cell>
          <cell r="T3221">
            <v>1204.2176482061998</v>
          </cell>
          <cell r="U3221">
            <v>1349.3020445513689</v>
          </cell>
          <cell r="V3221">
            <v>1438.9116898217826</v>
          </cell>
          <cell r="W3221">
            <v>1486.0149345353666</v>
          </cell>
          <cell r="X3221">
            <v>1584.9530316364001</v>
          </cell>
          <cell r="Y3221">
            <v>559.29746399897783</v>
          </cell>
          <cell r="Z3221">
            <v>630.98599567773522</v>
          </cell>
          <cell r="AA3221">
            <v>663.17108791990404</v>
          </cell>
          <cell r="AB3221">
            <v>671.72625180826753</v>
          </cell>
          <cell r="AC3221">
            <v>728.89253185948098</v>
          </cell>
          <cell r="AD3221">
            <v>30.725992766408911</v>
          </cell>
          <cell r="AE3221">
            <v>51.773656275249643</v>
          </cell>
          <cell r="AF3221">
            <v>58.388241408498658</v>
          </cell>
          <cell r="AG3221">
            <v>59.382039560015308</v>
          </cell>
          <cell r="AH3221">
            <v>49.683255948522934</v>
          </cell>
        </row>
        <row r="3222">
          <cell r="B3222">
            <v>58806</v>
          </cell>
          <cell r="C3222" t="str">
            <v>OH</v>
          </cell>
          <cell r="D3222" t="str">
            <v>Retail Power Marketer</v>
          </cell>
          <cell r="E3222">
            <v>2.7290030018241413E-3</v>
          </cell>
          <cell r="F3222">
            <v>0</v>
          </cell>
          <cell r="G3222">
            <v>0</v>
          </cell>
          <cell r="H3222">
            <v>7046.8817165216715</v>
          </cell>
          <cell r="I3222">
            <v>11.608880937499999</v>
          </cell>
          <cell r="J3222">
            <v>0</v>
          </cell>
          <cell r="K3222">
            <v>0</v>
          </cell>
          <cell r="L3222">
            <v>0</v>
          </cell>
          <cell r="M3222">
            <v>0</v>
          </cell>
          <cell r="N3222">
            <v>5.4937593315067541E-2</v>
          </cell>
          <cell r="O3222">
            <v>9524.6316267812235</v>
          </cell>
          <cell r="P3222">
            <v>26287.848617916523</v>
          </cell>
          <cell r="Q3222">
            <v>42071.724231813474</v>
          </cell>
          <cell r="R3222">
            <v>54036.046648253709</v>
          </cell>
          <cell r="S3222">
            <v>118206.43816412301</v>
          </cell>
          <cell r="T3222">
            <v>1204.2176482061998</v>
          </cell>
          <cell r="U3222">
            <v>1349.3020445513689</v>
          </cell>
          <cell r="V3222">
            <v>1438.9116898217826</v>
          </cell>
          <cell r="W3222">
            <v>1486.0149345353666</v>
          </cell>
          <cell r="X3222">
            <v>1584.9530316364001</v>
          </cell>
          <cell r="Y3222">
            <v>559.29746399897783</v>
          </cell>
          <cell r="Z3222">
            <v>630.98599567773522</v>
          </cell>
          <cell r="AA3222">
            <v>663.17108791990404</v>
          </cell>
          <cell r="AB3222">
            <v>671.72625180826753</v>
          </cell>
          <cell r="AC3222">
            <v>728.89253185948098</v>
          </cell>
          <cell r="AD3222">
            <v>30.725992766408911</v>
          </cell>
          <cell r="AE3222">
            <v>51.773656275249643</v>
          </cell>
          <cell r="AF3222">
            <v>58.388241408498658</v>
          </cell>
          <cell r="AG3222">
            <v>59.382039560015308</v>
          </cell>
          <cell r="AH3222">
            <v>49.683255948522934</v>
          </cell>
        </row>
        <row r="3223">
          <cell r="B3223">
            <v>58951</v>
          </cell>
          <cell r="C3223" t="str">
            <v>OH</v>
          </cell>
          <cell r="D3223" t="str">
            <v>Retail Power Marketer</v>
          </cell>
          <cell r="E3223">
            <v>2.7290030018241413E-3</v>
          </cell>
          <cell r="F3223">
            <v>1</v>
          </cell>
          <cell r="G3223">
            <v>6874.1810008565053</v>
          </cell>
          <cell r="H3223">
            <v>6874.1810008565053</v>
          </cell>
          <cell r="I3223">
            <v>11.608880937499999</v>
          </cell>
          <cell r="J3223">
            <v>154335.6</v>
          </cell>
          <cell r="K3223">
            <v>1260058</v>
          </cell>
          <cell r="L3223">
            <v>183303</v>
          </cell>
          <cell r="M3223">
            <v>0.10221774519122236</v>
          </cell>
          <cell r="N3223">
            <v>0.10221774519122236</v>
          </cell>
          <cell r="O3223">
            <v>9524.6316267812235</v>
          </cell>
          <cell r="P3223">
            <v>26287.848617916523</v>
          </cell>
          <cell r="Q3223">
            <v>42071.724231813474</v>
          </cell>
          <cell r="R3223">
            <v>54036.046648253709</v>
          </cell>
          <cell r="S3223">
            <v>118206.43816412301</v>
          </cell>
          <cell r="T3223">
            <v>1204.2176482061998</v>
          </cell>
          <cell r="U3223">
            <v>1349.3020445513689</v>
          </cell>
          <cell r="V3223">
            <v>1438.9116898217826</v>
          </cell>
          <cell r="W3223">
            <v>1486.0149345353666</v>
          </cell>
          <cell r="X3223">
            <v>1584.9530316364001</v>
          </cell>
          <cell r="Y3223">
            <v>559.29746399897783</v>
          </cell>
          <cell r="Z3223">
            <v>630.98599567773522</v>
          </cell>
          <cell r="AA3223">
            <v>663.17108791990404</v>
          </cell>
          <cell r="AB3223">
            <v>671.72625180826753</v>
          </cell>
          <cell r="AC3223">
            <v>728.89253185948098</v>
          </cell>
          <cell r="AD3223">
            <v>30.725992766408911</v>
          </cell>
          <cell r="AE3223">
            <v>51.773656275249643</v>
          </cell>
          <cell r="AF3223">
            <v>58.388241408498658</v>
          </cell>
          <cell r="AG3223">
            <v>59.382039560015308</v>
          </cell>
          <cell r="AH3223">
            <v>49.683255948522934</v>
          </cell>
        </row>
        <row r="3224">
          <cell r="B3224">
            <v>58952</v>
          </cell>
          <cell r="C3224" t="str">
            <v>OH</v>
          </cell>
          <cell r="D3224" t="str">
            <v>Retail Power Marketer</v>
          </cell>
          <cell r="E3224">
            <v>2.7290030018241413E-3</v>
          </cell>
          <cell r="F3224">
            <v>1</v>
          </cell>
          <cell r="G3224">
            <v>9051.7535708883461</v>
          </cell>
          <cell r="H3224">
            <v>9051.7535708883461</v>
          </cell>
          <cell r="I3224">
            <v>11.608880937499999</v>
          </cell>
          <cell r="J3224">
            <v>48044</v>
          </cell>
          <cell r="K3224">
            <v>418888</v>
          </cell>
          <cell r="L3224">
            <v>46277</v>
          </cell>
          <cell r="M3224">
            <v>9.9304133329825045E-2</v>
          </cell>
          <cell r="N3224">
            <v>9.9304133329825045E-2</v>
          </cell>
          <cell r="O3224">
            <v>9524.6316267812235</v>
          </cell>
          <cell r="P3224">
            <v>26287.848617916523</v>
          </cell>
          <cell r="Q3224">
            <v>42071.724231813474</v>
          </cell>
          <cell r="R3224">
            <v>54036.046648253709</v>
          </cell>
          <cell r="S3224">
            <v>118206.43816412301</v>
          </cell>
          <cell r="T3224">
            <v>1204.2176482061998</v>
          </cell>
          <cell r="U3224">
            <v>1349.3020445513689</v>
          </cell>
          <cell r="V3224">
            <v>1438.9116898217826</v>
          </cell>
          <cell r="W3224">
            <v>1486.0149345353666</v>
          </cell>
          <cell r="X3224">
            <v>1584.9530316364001</v>
          </cell>
          <cell r="Y3224">
            <v>559.29746399897783</v>
          </cell>
          <cell r="Z3224">
            <v>630.98599567773522</v>
          </cell>
          <cell r="AA3224">
            <v>663.17108791990404</v>
          </cell>
          <cell r="AB3224">
            <v>671.72625180826753</v>
          </cell>
          <cell r="AC3224">
            <v>728.89253185948098</v>
          </cell>
          <cell r="AD3224">
            <v>30.725992766408911</v>
          </cell>
          <cell r="AE3224">
            <v>51.773656275249643</v>
          </cell>
          <cell r="AF3224">
            <v>58.388241408498658</v>
          </cell>
          <cell r="AG3224">
            <v>59.382039560015308</v>
          </cell>
          <cell r="AH3224">
            <v>49.683255948522934</v>
          </cell>
        </row>
        <row r="3225">
          <cell r="B3225">
            <v>58956</v>
          </cell>
          <cell r="C3225" t="str">
            <v>OH</v>
          </cell>
          <cell r="D3225" t="str">
            <v>Retail Power Marketer</v>
          </cell>
          <cell r="E3225">
            <v>2.7290030018241413E-3</v>
          </cell>
          <cell r="F3225">
            <v>1</v>
          </cell>
          <cell r="G3225">
            <v>7590.0026946914577</v>
          </cell>
          <cell r="H3225">
            <v>7590.0026946914577</v>
          </cell>
          <cell r="I3225">
            <v>11.608880937499999</v>
          </cell>
          <cell r="J3225">
            <v>86064.9</v>
          </cell>
          <cell r="K3225">
            <v>901328</v>
          </cell>
          <cell r="L3225">
            <v>118752</v>
          </cell>
          <cell r="M3225">
            <v>7.713281519149523E-2</v>
          </cell>
          <cell r="N3225">
            <v>7.713281519149523E-2</v>
          </cell>
          <cell r="O3225">
            <v>9524.6316267812235</v>
          </cell>
          <cell r="P3225">
            <v>26287.848617916523</v>
          </cell>
          <cell r="Q3225">
            <v>42071.724231813474</v>
          </cell>
          <cell r="R3225">
            <v>54036.046648253709</v>
          </cell>
          <cell r="S3225">
            <v>118206.43816412301</v>
          </cell>
          <cell r="T3225">
            <v>1204.2176482061998</v>
          </cell>
          <cell r="U3225">
            <v>1349.3020445513689</v>
          </cell>
          <cell r="V3225">
            <v>1438.9116898217826</v>
          </cell>
          <cell r="W3225">
            <v>1486.0149345353666</v>
          </cell>
          <cell r="X3225">
            <v>1584.9530316364001</v>
          </cell>
          <cell r="Y3225">
            <v>559.29746399897783</v>
          </cell>
          <cell r="Z3225">
            <v>630.98599567773522</v>
          </cell>
          <cell r="AA3225">
            <v>663.17108791990404</v>
          </cell>
          <cell r="AB3225">
            <v>671.72625180826753</v>
          </cell>
          <cell r="AC3225">
            <v>728.89253185948098</v>
          </cell>
          <cell r="AD3225">
            <v>30.725992766408911</v>
          </cell>
          <cell r="AE3225">
            <v>51.773656275249643</v>
          </cell>
          <cell r="AF3225">
            <v>58.388241408498658</v>
          </cell>
          <cell r="AG3225">
            <v>59.382039560015308</v>
          </cell>
          <cell r="AH3225">
            <v>49.683255948522934</v>
          </cell>
        </row>
        <row r="3226">
          <cell r="B3226">
            <v>58965</v>
          </cell>
          <cell r="C3226" t="str">
            <v>OH</v>
          </cell>
          <cell r="D3226" t="str">
            <v>Retail Power Marketer</v>
          </cell>
          <cell r="E3226">
            <v>2.7290030018241413E-3</v>
          </cell>
          <cell r="F3226">
            <v>1</v>
          </cell>
          <cell r="G3226">
            <v>3205.8823529411766</v>
          </cell>
          <cell r="H3226">
            <v>3205.8823529411766</v>
          </cell>
          <cell r="I3226">
            <v>11.608880937499999</v>
          </cell>
          <cell r="J3226">
            <v>6.8999999999999995</v>
          </cell>
          <cell r="K3226">
            <v>109</v>
          </cell>
          <cell r="L3226">
            <v>34</v>
          </cell>
          <cell r="M3226">
            <v>1.9849326399082559E-2</v>
          </cell>
          <cell r="N3226">
            <v>1.9849326399082559E-2</v>
          </cell>
          <cell r="O3226">
            <v>9524.6316267812235</v>
          </cell>
          <cell r="P3226">
            <v>26287.848617916523</v>
          </cell>
          <cell r="Q3226">
            <v>42071.724231813474</v>
          </cell>
          <cell r="R3226">
            <v>54036.046648253709</v>
          </cell>
          <cell r="S3226">
            <v>118206.43816412301</v>
          </cell>
          <cell r="T3226">
            <v>1204.2176482061998</v>
          </cell>
          <cell r="U3226">
            <v>1349.3020445513689</v>
          </cell>
          <cell r="V3226">
            <v>1438.9116898217826</v>
          </cell>
          <cell r="W3226">
            <v>1486.0149345353666</v>
          </cell>
          <cell r="X3226">
            <v>1584.9530316364001</v>
          </cell>
          <cell r="Y3226">
            <v>559.29746399897783</v>
          </cell>
          <cell r="Z3226">
            <v>630.98599567773522</v>
          </cell>
          <cell r="AA3226">
            <v>663.17108791990404</v>
          </cell>
          <cell r="AB3226">
            <v>671.72625180826753</v>
          </cell>
          <cell r="AC3226">
            <v>728.89253185948098</v>
          </cell>
          <cell r="AD3226">
            <v>30.725992766408911</v>
          </cell>
          <cell r="AE3226">
            <v>51.773656275249643</v>
          </cell>
          <cell r="AF3226">
            <v>58.388241408498658</v>
          </cell>
          <cell r="AG3226">
            <v>59.382039560015308</v>
          </cell>
          <cell r="AH3226">
            <v>49.683255948522934</v>
          </cell>
        </row>
        <row r="3227">
          <cell r="B3227">
            <v>58973</v>
          </cell>
          <cell r="C3227" t="str">
            <v>OH</v>
          </cell>
          <cell r="D3227" t="str">
            <v>Retail Power Marketer</v>
          </cell>
          <cell r="E3227">
            <v>2.7290030018241413E-3</v>
          </cell>
          <cell r="F3227">
            <v>1</v>
          </cell>
          <cell r="G3227">
            <v>12257.91324736225</v>
          </cell>
          <cell r="H3227">
            <v>12257.91324736225</v>
          </cell>
          <cell r="I3227">
            <v>11.608880937499999</v>
          </cell>
          <cell r="J3227">
            <v>12394.8</v>
          </cell>
          <cell r="K3227">
            <v>177752</v>
          </cell>
          <cell r="L3227">
            <v>14501</v>
          </cell>
          <cell r="M3227">
            <v>5.8366237287365265E-2</v>
          </cell>
          <cell r="N3227">
            <v>5.8366237287365265E-2</v>
          </cell>
          <cell r="O3227">
            <v>9524.6316267812235</v>
          </cell>
          <cell r="P3227">
            <v>26287.848617916523</v>
          </cell>
          <cell r="Q3227">
            <v>42071.724231813474</v>
          </cell>
          <cell r="R3227">
            <v>54036.046648253709</v>
          </cell>
          <cell r="S3227">
            <v>118206.43816412301</v>
          </cell>
          <cell r="T3227">
            <v>1204.2176482061998</v>
          </cell>
          <cell r="U3227">
            <v>1349.3020445513689</v>
          </cell>
          <cell r="V3227">
            <v>1438.9116898217826</v>
          </cell>
          <cell r="W3227">
            <v>1486.0149345353666</v>
          </cell>
          <cell r="X3227">
            <v>1584.9530316364001</v>
          </cell>
          <cell r="Y3227">
            <v>559.29746399897783</v>
          </cell>
          <cell r="Z3227">
            <v>630.98599567773522</v>
          </cell>
          <cell r="AA3227">
            <v>663.17108791990404</v>
          </cell>
          <cell r="AB3227">
            <v>671.72625180826753</v>
          </cell>
          <cell r="AC3227">
            <v>728.89253185948098</v>
          </cell>
          <cell r="AD3227">
            <v>30.725992766408911</v>
          </cell>
          <cell r="AE3227">
            <v>51.773656275249643</v>
          </cell>
          <cell r="AF3227">
            <v>58.388241408498658</v>
          </cell>
          <cell r="AG3227">
            <v>59.382039560015308</v>
          </cell>
          <cell r="AH3227">
            <v>49.683255948522934</v>
          </cell>
        </row>
        <row r="3228">
          <cell r="B3228">
            <v>58974</v>
          </cell>
          <cell r="C3228" t="str">
            <v>OH</v>
          </cell>
          <cell r="D3228" t="str">
            <v>Retail Power Marketer</v>
          </cell>
          <cell r="E3228">
            <v>2.7290030018241413E-3</v>
          </cell>
          <cell r="F3228">
            <v>1</v>
          </cell>
          <cell r="G3228">
            <v>9034.5905038555993</v>
          </cell>
          <cell r="H3228">
            <v>9034.5905038555993</v>
          </cell>
          <cell r="I3228">
            <v>11.608880937499999</v>
          </cell>
          <cell r="J3228">
            <v>99094.200000000012</v>
          </cell>
          <cell r="K3228">
            <v>945497</v>
          </cell>
          <cell r="L3228">
            <v>104653</v>
          </cell>
          <cell r="M3228">
            <v>8.9387221111197346E-2</v>
          </cell>
          <cell r="N3228">
            <v>8.9387221111197346E-2</v>
          </cell>
          <cell r="O3228">
            <v>9524.6316267812235</v>
          </cell>
          <cell r="P3228">
            <v>26287.848617916523</v>
          </cell>
          <cell r="Q3228">
            <v>42071.724231813474</v>
          </cell>
          <cell r="R3228">
            <v>54036.046648253709</v>
          </cell>
          <cell r="S3228">
            <v>118206.43816412301</v>
          </cell>
          <cell r="T3228">
            <v>1204.2176482061998</v>
          </cell>
          <cell r="U3228">
            <v>1349.3020445513689</v>
          </cell>
          <cell r="V3228">
            <v>1438.9116898217826</v>
          </cell>
          <cell r="W3228">
            <v>1486.0149345353666</v>
          </cell>
          <cell r="X3228">
            <v>1584.9530316364001</v>
          </cell>
          <cell r="Y3228">
            <v>559.29746399897783</v>
          </cell>
          <cell r="Z3228">
            <v>630.98599567773522</v>
          </cell>
          <cell r="AA3228">
            <v>663.17108791990404</v>
          </cell>
          <cell r="AB3228">
            <v>671.72625180826753</v>
          </cell>
          <cell r="AC3228">
            <v>728.89253185948098</v>
          </cell>
          <cell r="AD3228">
            <v>30.725992766408911</v>
          </cell>
          <cell r="AE3228">
            <v>51.773656275249643</v>
          </cell>
          <cell r="AF3228">
            <v>58.388241408498658</v>
          </cell>
          <cell r="AG3228">
            <v>59.382039560015308</v>
          </cell>
          <cell r="AH3228">
            <v>49.683255948522934</v>
          </cell>
        </row>
        <row r="3229">
          <cell r="B3229">
            <v>59052</v>
          </cell>
          <cell r="C3229" t="str">
            <v>OH</v>
          </cell>
          <cell r="D3229" t="str">
            <v>Retail Power Marketer</v>
          </cell>
          <cell r="E3229">
            <v>2.7290030018241413E-3</v>
          </cell>
          <cell r="F3229">
            <v>1</v>
          </cell>
          <cell r="G3229">
            <v>8973.2824427480919</v>
          </cell>
          <cell r="H3229">
            <v>8973.2824427480919</v>
          </cell>
          <cell r="I3229">
            <v>11.608880937499999</v>
          </cell>
          <cell r="J3229">
            <v>3312.2000000000003</v>
          </cell>
          <cell r="K3229">
            <v>23510</v>
          </cell>
          <cell r="L3229">
            <v>2620</v>
          </cell>
          <cell r="M3229">
            <v>0.12536013540302002</v>
          </cell>
          <cell r="N3229">
            <v>0.12536013540302002</v>
          </cell>
          <cell r="O3229">
            <v>9524.6316267812235</v>
          </cell>
          <cell r="P3229">
            <v>26287.848617916523</v>
          </cell>
          <cell r="Q3229">
            <v>42071.724231813474</v>
          </cell>
          <cell r="R3229">
            <v>54036.046648253709</v>
          </cell>
          <cell r="S3229">
            <v>118206.43816412301</v>
          </cell>
          <cell r="T3229">
            <v>1204.2176482061998</v>
          </cell>
          <cell r="U3229">
            <v>1349.3020445513689</v>
          </cell>
          <cell r="V3229">
            <v>1438.9116898217826</v>
          </cell>
          <cell r="W3229">
            <v>1486.0149345353666</v>
          </cell>
          <cell r="X3229">
            <v>1584.9530316364001</v>
          </cell>
          <cell r="Y3229">
            <v>559.29746399897783</v>
          </cell>
          <cell r="Z3229">
            <v>630.98599567773522</v>
          </cell>
          <cell r="AA3229">
            <v>663.17108791990404</v>
          </cell>
          <cell r="AB3229">
            <v>671.72625180826753</v>
          </cell>
          <cell r="AC3229">
            <v>728.89253185948098</v>
          </cell>
          <cell r="AD3229">
            <v>30.725992766408911</v>
          </cell>
          <cell r="AE3229">
            <v>51.773656275249643</v>
          </cell>
          <cell r="AF3229">
            <v>58.388241408498658</v>
          </cell>
          <cell r="AG3229">
            <v>59.382039560015308</v>
          </cell>
          <cell r="AH3229">
            <v>49.683255948522934</v>
          </cell>
        </row>
        <row r="3230">
          <cell r="B3230">
            <v>59054</v>
          </cell>
          <cell r="C3230" t="str">
            <v>OH</v>
          </cell>
          <cell r="D3230" t="str">
            <v>Retail Power Marketer</v>
          </cell>
          <cell r="E3230">
            <v>2.7290030018241413E-3</v>
          </cell>
          <cell r="F3230">
            <v>1</v>
          </cell>
          <cell r="G3230">
            <v>9207.799995202955</v>
          </cell>
          <cell r="H3230">
            <v>9207.799995202955</v>
          </cell>
          <cell r="I3230">
            <v>11.608880937499999</v>
          </cell>
          <cell r="J3230">
            <v>98563.8</v>
          </cell>
          <cell r="K3230">
            <v>1151684</v>
          </cell>
          <cell r="L3230">
            <v>125077</v>
          </cell>
          <cell r="M3230">
            <v>7.0453138176586411E-2</v>
          </cell>
          <cell r="N3230">
            <v>7.0453138176586411E-2</v>
          </cell>
          <cell r="O3230">
            <v>9524.6316267812235</v>
          </cell>
          <cell r="P3230">
            <v>26287.848617916523</v>
          </cell>
          <cell r="Q3230">
            <v>42071.724231813474</v>
          </cell>
          <cell r="R3230">
            <v>54036.046648253709</v>
          </cell>
          <cell r="S3230">
            <v>118206.43816412301</v>
          </cell>
          <cell r="T3230">
            <v>1204.2176482061998</v>
          </cell>
          <cell r="U3230">
            <v>1349.3020445513689</v>
          </cell>
          <cell r="V3230">
            <v>1438.9116898217826</v>
          </cell>
          <cell r="W3230">
            <v>1486.0149345353666</v>
          </cell>
          <cell r="X3230">
            <v>1584.9530316364001</v>
          </cell>
          <cell r="Y3230">
            <v>559.29746399897783</v>
          </cell>
          <cell r="Z3230">
            <v>630.98599567773522</v>
          </cell>
          <cell r="AA3230">
            <v>663.17108791990404</v>
          </cell>
          <cell r="AB3230">
            <v>671.72625180826753</v>
          </cell>
          <cell r="AC3230">
            <v>728.89253185948098</v>
          </cell>
          <cell r="AD3230">
            <v>30.725992766408911</v>
          </cell>
          <cell r="AE3230">
            <v>51.773656275249643</v>
          </cell>
          <cell r="AF3230">
            <v>58.388241408498658</v>
          </cell>
          <cell r="AG3230">
            <v>59.382039560015308</v>
          </cell>
          <cell r="AH3230">
            <v>49.683255948522934</v>
          </cell>
        </row>
        <row r="3231">
          <cell r="B3231">
            <v>59055</v>
          </cell>
          <cell r="C3231" t="str">
            <v>OH</v>
          </cell>
          <cell r="D3231" t="str">
            <v>Retail Power Marketer</v>
          </cell>
          <cell r="E3231">
            <v>2.7290030018241413E-3</v>
          </cell>
          <cell r="F3231">
            <v>1</v>
          </cell>
          <cell r="G3231">
            <v>7455.9829850194192</v>
          </cell>
          <cell r="H3231">
            <v>7455.9829850194192</v>
          </cell>
          <cell r="I3231">
            <v>11.608880937499999</v>
          </cell>
          <cell r="J3231">
            <v>9589.5</v>
          </cell>
          <cell r="K3231">
            <v>80629</v>
          </cell>
          <cell r="L3231">
            <v>10814</v>
          </cell>
          <cell r="M3231">
            <v>0.10024977041142145</v>
          </cell>
          <cell r="N3231">
            <v>0.10024977041142145</v>
          </cell>
          <cell r="O3231">
            <v>9524.6316267812235</v>
          </cell>
          <cell r="P3231">
            <v>26287.848617916523</v>
          </cell>
          <cell r="Q3231">
            <v>42071.724231813474</v>
          </cell>
          <cell r="R3231">
            <v>54036.046648253709</v>
          </cell>
          <cell r="S3231">
            <v>118206.43816412301</v>
          </cell>
          <cell r="T3231">
            <v>1204.2176482061998</v>
          </cell>
          <cell r="U3231">
            <v>1349.3020445513689</v>
          </cell>
          <cell r="V3231">
            <v>1438.9116898217826</v>
          </cell>
          <cell r="W3231">
            <v>1486.0149345353666</v>
          </cell>
          <cell r="X3231">
            <v>1584.9530316364001</v>
          </cell>
          <cell r="Y3231">
            <v>559.29746399897783</v>
          </cell>
          <cell r="Z3231">
            <v>630.98599567773522</v>
          </cell>
          <cell r="AA3231">
            <v>663.17108791990404</v>
          </cell>
          <cell r="AB3231">
            <v>671.72625180826753</v>
          </cell>
          <cell r="AC3231">
            <v>728.89253185948098</v>
          </cell>
          <cell r="AD3231">
            <v>30.725992766408911</v>
          </cell>
          <cell r="AE3231">
            <v>51.773656275249643</v>
          </cell>
          <cell r="AF3231">
            <v>58.388241408498658</v>
          </cell>
          <cell r="AG3231">
            <v>59.382039560015308</v>
          </cell>
          <cell r="AH3231">
            <v>49.683255948522934</v>
          </cell>
        </row>
        <row r="3232">
          <cell r="B3232">
            <v>59064</v>
          </cell>
          <cell r="C3232" t="str">
            <v>OH</v>
          </cell>
          <cell r="D3232" t="str">
            <v>Retail Power Marketer</v>
          </cell>
          <cell r="E3232">
            <v>2.7290030018241413E-3</v>
          </cell>
          <cell r="F3232">
            <v>1</v>
          </cell>
          <cell r="G3232">
            <v>7479.588083854358</v>
          </cell>
          <cell r="H3232">
            <v>7479.588083854358</v>
          </cell>
          <cell r="I3232">
            <v>11.608880937499999</v>
          </cell>
          <cell r="J3232">
            <v>15689.4</v>
          </cell>
          <cell r="K3232">
            <v>162696</v>
          </cell>
          <cell r="L3232">
            <v>21752</v>
          </cell>
          <cell r="M3232">
            <v>7.7808940982998981E-2</v>
          </cell>
          <cell r="N3232">
            <v>7.7808940982998981E-2</v>
          </cell>
          <cell r="O3232">
            <v>9524.6316267812235</v>
          </cell>
          <cell r="P3232">
            <v>26287.848617916523</v>
          </cell>
          <cell r="Q3232">
            <v>42071.724231813474</v>
          </cell>
          <cell r="R3232">
            <v>54036.046648253709</v>
          </cell>
          <cell r="S3232">
            <v>118206.43816412301</v>
          </cell>
          <cell r="T3232">
            <v>1204.2176482061998</v>
          </cell>
          <cell r="U3232">
            <v>1349.3020445513689</v>
          </cell>
          <cell r="V3232">
            <v>1438.9116898217826</v>
          </cell>
          <cell r="W3232">
            <v>1486.0149345353666</v>
          </cell>
          <cell r="X3232">
            <v>1584.9530316364001</v>
          </cell>
          <cell r="Y3232">
            <v>559.29746399897783</v>
          </cell>
          <cell r="Z3232">
            <v>630.98599567773522</v>
          </cell>
          <cell r="AA3232">
            <v>663.17108791990404</v>
          </cell>
          <cell r="AB3232">
            <v>671.72625180826753</v>
          </cell>
          <cell r="AC3232">
            <v>728.89253185948098</v>
          </cell>
          <cell r="AD3232">
            <v>30.725992766408911</v>
          </cell>
          <cell r="AE3232">
            <v>51.773656275249643</v>
          </cell>
          <cell r="AF3232">
            <v>58.388241408498658</v>
          </cell>
          <cell r="AG3232">
            <v>59.382039560015308</v>
          </cell>
          <cell r="AH3232">
            <v>49.683255948522934</v>
          </cell>
        </row>
        <row r="3233">
          <cell r="B3233">
            <v>59065</v>
          </cell>
          <cell r="C3233" t="str">
            <v>OH</v>
          </cell>
          <cell r="D3233" t="str">
            <v>Retail Power Marketer</v>
          </cell>
          <cell r="E3233">
            <v>2.7290030018241413E-3</v>
          </cell>
          <cell r="F3233">
            <v>1</v>
          </cell>
          <cell r="G3233">
            <v>11397.992241783537</v>
          </cell>
          <cell r="H3233">
            <v>11397.992241783537</v>
          </cell>
          <cell r="I3233">
            <v>11.608880937499999</v>
          </cell>
          <cell r="J3233">
            <v>52231.9</v>
          </cell>
          <cell r="K3233">
            <v>534771</v>
          </cell>
          <cell r="L3233">
            <v>46918</v>
          </cell>
          <cell r="M3233">
            <v>8.544949948686914E-2</v>
          </cell>
          <cell r="N3233">
            <v>8.544949948686914E-2</v>
          </cell>
          <cell r="O3233">
            <v>9524.6316267812235</v>
          </cell>
          <cell r="P3233">
            <v>26287.848617916523</v>
          </cell>
          <cell r="Q3233">
            <v>42071.724231813474</v>
          </cell>
          <cell r="R3233">
            <v>54036.046648253709</v>
          </cell>
          <cell r="S3233">
            <v>118206.43816412301</v>
          </cell>
          <cell r="T3233">
            <v>1204.2176482061998</v>
          </cell>
          <cell r="U3233">
            <v>1349.3020445513689</v>
          </cell>
          <cell r="V3233">
            <v>1438.9116898217826</v>
          </cell>
          <cell r="W3233">
            <v>1486.0149345353666</v>
          </cell>
          <cell r="X3233">
            <v>1584.9530316364001</v>
          </cell>
          <cell r="Y3233">
            <v>559.29746399897783</v>
          </cell>
          <cell r="Z3233">
            <v>630.98599567773522</v>
          </cell>
          <cell r="AA3233">
            <v>663.17108791990404</v>
          </cell>
          <cell r="AB3233">
            <v>671.72625180826753</v>
          </cell>
          <cell r="AC3233">
            <v>728.89253185948098</v>
          </cell>
          <cell r="AD3233">
            <v>30.725992766408911</v>
          </cell>
          <cell r="AE3233">
            <v>51.773656275249643</v>
          </cell>
          <cell r="AF3233">
            <v>58.388241408498658</v>
          </cell>
          <cell r="AG3233">
            <v>59.382039560015308</v>
          </cell>
          <cell r="AH3233">
            <v>49.683255948522934</v>
          </cell>
        </row>
        <row r="3234">
          <cell r="B3234">
            <v>59088</v>
          </cell>
          <cell r="C3234" t="str">
            <v>OH</v>
          </cell>
          <cell r="D3234" t="str">
            <v>Retail Power Marketer</v>
          </cell>
          <cell r="E3234">
            <v>2.7290030018241413E-3</v>
          </cell>
          <cell r="F3234">
            <v>1</v>
          </cell>
          <cell r="G3234">
            <v>8577.8147549639198</v>
          </cell>
          <cell r="H3234">
            <v>8577.8147549639198</v>
          </cell>
          <cell r="I3234">
            <v>11.608880937499999</v>
          </cell>
          <cell r="J3234">
            <v>39574.300000000003</v>
          </cell>
          <cell r="K3234">
            <v>536122</v>
          </cell>
          <cell r="L3234">
            <v>62501</v>
          </cell>
          <cell r="M3234">
            <v>5.757551451032368E-2</v>
          </cell>
          <cell r="N3234">
            <v>5.757551451032368E-2</v>
          </cell>
          <cell r="O3234">
            <v>9524.6316267812235</v>
          </cell>
          <cell r="P3234">
            <v>26287.848617916523</v>
          </cell>
          <cell r="Q3234">
            <v>42071.724231813474</v>
          </cell>
          <cell r="R3234">
            <v>54036.046648253709</v>
          </cell>
          <cell r="S3234">
            <v>118206.43816412301</v>
          </cell>
          <cell r="T3234">
            <v>1204.2176482061998</v>
          </cell>
          <cell r="U3234">
            <v>1349.3020445513689</v>
          </cell>
          <cell r="V3234">
            <v>1438.9116898217826</v>
          </cell>
          <cell r="W3234">
            <v>1486.0149345353666</v>
          </cell>
          <cell r="X3234">
            <v>1584.9530316364001</v>
          </cell>
          <cell r="Y3234">
            <v>559.29746399897783</v>
          </cell>
          <cell r="Z3234">
            <v>630.98599567773522</v>
          </cell>
          <cell r="AA3234">
            <v>663.17108791990404</v>
          </cell>
          <cell r="AB3234">
            <v>671.72625180826753</v>
          </cell>
          <cell r="AC3234">
            <v>728.89253185948098</v>
          </cell>
          <cell r="AD3234">
            <v>30.725992766408911</v>
          </cell>
          <cell r="AE3234">
            <v>51.773656275249643</v>
          </cell>
          <cell r="AF3234">
            <v>58.388241408498658</v>
          </cell>
          <cell r="AG3234">
            <v>59.382039560015308</v>
          </cell>
          <cell r="AH3234">
            <v>49.683255948522934</v>
          </cell>
        </row>
        <row r="3235">
          <cell r="B3235">
            <v>59127</v>
          </cell>
          <cell r="C3235" t="str">
            <v>OH</v>
          </cell>
          <cell r="D3235" t="str">
            <v>Retail Power Marketer</v>
          </cell>
          <cell r="E3235">
            <v>2.7290030018241413E-3</v>
          </cell>
          <cell r="F3235">
            <v>1</v>
          </cell>
          <cell r="G3235">
            <v>10244.817804931268</v>
          </cell>
          <cell r="H3235">
            <v>10244.817804931268</v>
          </cell>
          <cell r="I3235">
            <v>11.608880937499999</v>
          </cell>
          <cell r="J3235">
            <v>4826.7000000000007</v>
          </cell>
          <cell r="K3235">
            <v>46952</v>
          </cell>
          <cell r="L3235">
            <v>4583</v>
          </cell>
          <cell r="M3235">
            <v>8.9202972907677008E-2</v>
          </cell>
          <cell r="N3235">
            <v>8.9202972907677008E-2</v>
          </cell>
          <cell r="O3235">
            <v>9524.6316267812235</v>
          </cell>
          <cell r="P3235">
            <v>26287.848617916523</v>
          </cell>
          <cell r="Q3235">
            <v>42071.724231813474</v>
          </cell>
          <cell r="R3235">
            <v>54036.046648253709</v>
          </cell>
          <cell r="S3235">
            <v>118206.43816412301</v>
          </cell>
          <cell r="T3235">
            <v>1204.2176482061998</v>
          </cell>
          <cell r="U3235">
            <v>1349.3020445513689</v>
          </cell>
          <cell r="V3235">
            <v>1438.9116898217826</v>
          </cell>
          <cell r="W3235">
            <v>1486.0149345353666</v>
          </cell>
          <cell r="X3235">
            <v>1584.9530316364001</v>
          </cell>
          <cell r="Y3235">
            <v>559.29746399897783</v>
          </cell>
          <cell r="Z3235">
            <v>630.98599567773522</v>
          </cell>
          <cell r="AA3235">
            <v>663.17108791990404</v>
          </cell>
          <cell r="AB3235">
            <v>671.72625180826753</v>
          </cell>
          <cell r="AC3235">
            <v>728.89253185948098</v>
          </cell>
          <cell r="AD3235">
            <v>30.725992766408911</v>
          </cell>
          <cell r="AE3235">
            <v>51.773656275249643</v>
          </cell>
          <cell r="AF3235">
            <v>58.388241408498658</v>
          </cell>
          <cell r="AG3235">
            <v>59.382039560015308</v>
          </cell>
          <cell r="AH3235">
            <v>49.683255948522934</v>
          </cell>
        </row>
        <row r="3236">
          <cell r="B3236">
            <v>59310</v>
          </cell>
          <cell r="C3236" t="str">
            <v>OH</v>
          </cell>
          <cell r="D3236" t="str">
            <v>Retail Power Marketer</v>
          </cell>
          <cell r="E3236">
            <v>2.7290030018241413E-3</v>
          </cell>
          <cell r="F3236">
            <v>1</v>
          </cell>
          <cell r="G3236">
            <v>8667.494719053655</v>
          </cell>
          <cell r="H3236">
            <v>8667.494719053655</v>
          </cell>
          <cell r="I3236">
            <v>11.608880937499999</v>
          </cell>
          <cell r="J3236">
            <v>222505.8</v>
          </cell>
          <cell r="K3236">
            <v>2051596</v>
          </cell>
          <cell r="L3236">
            <v>236700</v>
          </cell>
          <cell r="M3236">
            <v>9.2382678941236487E-2</v>
          </cell>
          <cell r="N3236">
            <v>9.2382678941236487E-2</v>
          </cell>
          <cell r="O3236">
            <v>9524.6316267812235</v>
          </cell>
          <cell r="P3236">
            <v>26287.848617916523</v>
          </cell>
          <cell r="Q3236">
            <v>42071.724231813474</v>
          </cell>
          <cell r="R3236">
            <v>54036.046648253709</v>
          </cell>
          <cell r="S3236">
            <v>118206.43816412301</v>
          </cell>
          <cell r="T3236">
            <v>1204.2176482061998</v>
          </cell>
          <cell r="U3236">
            <v>1349.3020445513689</v>
          </cell>
          <cell r="V3236">
            <v>1438.9116898217826</v>
          </cell>
          <cell r="W3236">
            <v>1486.0149345353666</v>
          </cell>
          <cell r="X3236">
            <v>1584.9530316364001</v>
          </cell>
          <cell r="Y3236">
            <v>559.29746399897783</v>
          </cell>
          <cell r="Z3236">
            <v>630.98599567773522</v>
          </cell>
          <cell r="AA3236">
            <v>663.17108791990404</v>
          </cell>
          <cell r="AB3236">
            <v>671.72625180826753</v>
          </cell>
          <cell r="AC3236">
            <v>728.89253185948098</v>
          </cell>
          <cell r="AD3236">
            <v>30.725992766408911</v>
          </cell>
          <cell r="AE3236">
            <v>51.773656275249643</v>
          </cell>
          <cell r="AF3236">
            <v>58.388241408498658</v>
          </cell>
          <cell r="AG3236">
            <v>59.382039560015308</v>
          </cell>
          <cell r="AH3236">
            <v>49.683255948522934</v>
          </cell>
        </row>
        <row r="3237">
          <cell r="B3237">
            <v>59311</v>
          </cell>
          <cell r="C3237" t="str">
            <v>OH</v>
          </cell>
          <cell r="D3237" t="str">
            <v>Retail Power Marketer</v>
          </cell>
          <cell r="E3237">
            <v>2.7290030018241413E-3</v>
          </cell>
          <cell r="F3237">
            <v>1</v>
          </cell>
          <cell r="G3237">
            <v>10573.993331623493</v>
          </cell>
          <cell r="H3237">
            <v>10573.993331623493</v>
          </cell>
          <cell r="I3237">
            <v>11.608880937499999</v>
          </cell>
          <cell r="J3237">
            <v>7850</v>
          </cell>
          <cell r="K3237">
            <v>123684</v>
          </cell>
          <cell r="L3237">
            <v>11697</v>
          </cell>
          <cell r="M3237">
            <v>5.0293740791765705E-2</v>
          </cell>
          <cell r="N3237">
            <v>5.0293740791765705E-2</v>
          </cell>
          <cell r="O3237">
            <v>9524.6316267812235</v>
          </cell>
          <cell r="P3237">
            <v>26287.848617916523</v>
          </cell>
          <cell r="Q3237">
            <v>42071.724231813474</v>
          </cell>
          <cell r="R3237">
            <v>54036.046648253709</v>
          </cell>
          <cell r="S3237">
            <v>118206.43816412301</v>
          </cell>
          <cell r="T3237">
            <v>1204.2176482061998</v>
          </cell>
          <cell r="U3237">
            <v>1349.3020445513689</v>
          </cell>
          <cell r="V3237">
            <v>1438.9116898217826</v>
          </cell>
          <cell r="W3237">
            <v>1486.0149345353666</v>
          </cell>
          <cell r="X3237">
            <v>1584.9530316364001</v>
          </cell>
          <cell r="Y3237">
            <v>559.29746399897783</v>
          </cell>
          <cell r="Z3237">
            <v>630.98599567773522</v>
          </cell>
          <cell r="AA3237">
            <v>663.17108791990404</v>
          </cell>
          <cell r="AB3237">
            <v>671.72625180826753</v>
          </cell>
          <cell r="AC3237">
            <v>728.89253185948098</v>
          </cell>
          <cell r="AD3237">
            <v>30.725992766408911</v>
          </cell>
          <cell r="AE3237">
            <v>51.773656275249643</v>
          </cell>
          <cell r="AF3237">
            <v>58.388241408498658</v>
          </cell>
          <cell r="AG3237">
            <v>59.382039560015308</v>
          </cell>
          <cell r="AH3237">
            <v>49.683255948522934</v>
          </cell>
        </row>
        <row r="3238">
          <cell r="B3238">
            <v>59385</v>
          </cell>
          <cell r="C3238" t="str">
            <v>OH</v>
          </cell>
          <cell r="D3238" t="str">
            <v>Retail Power Marketer</v>
          </cell>
          <cell r="E3238">
            <v>2.7290030018241413E-3</v>
          </cell>
          <cell r="F3238">
            <v>1</v>
          </cell>
          <cell r="G3238">
            <v>9786.3729081353977</v>
          </cell>
          <cell r="H3238">
            <v>9786.3729081353977</v>
          </cell>
          <cell r="I3238">
            <v>11.608880937499999</v>
          </cell>
          <cell r="J3238">
            <v>398603.39999999997</v>
          </cell>
          <cell r="K3238">
            <v>6342607</v>
          </cell>
          <cell r="L3238">
            <v>648106</v>
          </cell>
          <cell r="M3238">
            <v>4.8610606858259936E-2</v>
          </cell>
          <cell r="N3238">
            <v>4.8610606858259936E-2</v>
          </cell>
          <cell r="O3238">
            <v>9524.6316267812235</v>
          </cell>
          <cell r="P3238">
            <v>26287.848617916523</v>
          </cell>
          <cell r="Q3238">
            <v>42071.724231813474</v>
          </cell>
          <cell r="R3238">
            <v>54036.046648253709</v>
          </cell>
          <cell r="S3238">
            <v>118206.43816412301</v>
          </cell>
          <cell r="T3238">
            <v>1204.2176482061998</v>
          </cell>
          <cell r="U3238">
            <v>1349.3020445513689</v>
          </cell>
          <cell r="V3238">
            <v>1438.9116898217826</v>
          </cell>
          <cell r="W3238">
            <v>1486.0149345353666</v>
          </cell>
          <cell r="X3238">
            <v>1584.9530316364001</v>
          </cell>
          <cell r="Y3238">
            <v>559.29746399897783</v>
          </cell>
          <cell r="Z3238">
            <v>630.98599567773522</v>
          </cell>
          <cell r="AA3238">
            <v>663.17108791990404</v>
          </cell>
          <cell r="AB3238">
            <v>671.72625180826753</v>
          </cell>
          <cell r="AC3238">
            <v>728.89253185948098</v>
          </cell>
          <cell r="AD3238">
            <v>30.725992766408911</v>
          </cell>
          <cell r="AE3238">
            <v>51.773656275249643</v>
          </cell>
          <cell r="AF3238">
            <v>58.388241408498658</v>
          </cell>
          <cell r="AG3238">
            <v>59.382039560015308</v>
          </cell>
          <cell r="AH3238">
            <v>49.683255948522934</v>
          </cell>
        </row>
        <row r="3239">
          <cell r="B3239">
            <v>59410</v>
          </cell>
          <cell r="C3239" t="str">
            <v>OH</v>
          </cell>
          <cell r="D3239" t="str">
            <v>Retail Power Marketer</v>
          </cell>
          <cell r="E3239">
            <v>2.7290030018241413E-3</v>
          </cell>
          <cell r="F3239">
            <v>1</v>
          </cell>
          <cell r="G3239">
            <v>10982.379475613194</v>
          </cell>
          <cell r="H3239">
            <v>10982.379475613194</v>
          </cell>
          <cell r="I3239">
            <v>11.608880937499999</v>
          </cell>
          <cell r="J3239">
            <v>18635.900000000001</v>
          </cell>
          <cell r="K3239">
            <v>233727</v>
          </cell>
          <cell r="L3239">
            <v>21282</v>
          </cell>
          <cell r="M3239">
            <v>6.7049068146416549E-2</v>
          </cell>
          <cell r="N3239">
            <v>6.7049068146416549E-2</v>
          </cell>
          <cell r="O3239">
            <v>9524.6316267812235</v>
          </cell>
          <cell r="P3239">
            <v>26287.848617916523</v>
          </cell>
          <cell r="Q3239">
            <v>42071.724231813474</v>
          </cell>
          <cell r="R3239">
            <v>54036.046648253709</v>
          </cell>
          <cell r="S3239">
            <v>118206.43816412301</v>
          </cell>
          <cell r="T3239">
            <v>1204.2176482061998</v>
          </cell>
          <cell r="U3239">
            <v>1349.3020445513689</v>
          </cell>
          <cell r="V3239">
            <v>1438.9116898217826</v>
          </cell>
          <cell r="W3239">
            <v>1486.0149345353666</v>
          </cell>
          <cell r="X3239">
            <v>1584.9530316364001</v>
          </cell>
          <cell r="Y3239">
            <v>559.29746399897783</v>
          </cell>
          <cell r="Z3239">
            <v>630.98599567773522</v>
          </cell>
          <cell r="AA3239">
            <v>663.17108791990404</v>
          </cell>
          <cell r="AB3239">
            <v>671.72625180826753</v>
          </cell>
          <cell r="AC3239">
            <v>728.89253185948098</v>
          </cell>
          <cell r="AD3239">
            <v>30.725992766408911</v>
          </cell>
          <cell r="AE3239">
            <v>51.773656275249643</v>
          </cell>
          <cell r="AF3239">
            <v>58.388241408498658</v>
          </cell>
          <cell r="AG3239">
            <v>59.382039560015308</v>
          </cell>
          <cell r="AH3239">
            <v>49.683255948522934</v>
          </cell>
        </row>
        <row r="3240">
          <cell r="B3240">
            <v>59472</v>
          </cell>
          <cell r="C3240" t="str">
            <v>OH</v>
          </cell>
          <cell r="D3240" t="str">
            <v>Retail Power Marketer</v>
          </cell>
          <cell r="E3240">
            <v>2.7290030018241413E-3</v>
          </cell>
          <cell r="F3240">
            <v>1</v>
          </cell>
          <cell r="G3240">
            <v>1247.8632478632478</v>
          </cell>
          <cell r="H3240">
            <v>1247.8632478632478</v>
          </cell>
          <cell r="I3240">
            <v>11.608880937499999</v>
          </cell>
          <cell r="J3240">
            <v>27.5</v>
          </cell>
          <cell r="K3240">
            <v>146</v>
          </cell>
          <cell r="L3240">
            <v>117</v>
          </cell>
          <cell r="M3240">
            <v>7.6720076464041123E-2</v>
          </cell>
          <cell r="N3240">
            <v>7.6720076464041123E-2</v>
          </cell>
          <cell r="O3240">
            <v>9524.6316267812235</v>
          </cell>
          <cell r="P3240">
            <v>26287.848617916523</v>
          </cell>
          <cell r="Q3240">
            <v>42071.724231813474</v>
          </cell>
          <cell r="R3240">
            <v>54036.046648253709</v>
          </cell>
          <cell r="S3240">
            <v>118206.43816412301</v>
          </cell>
          <cell r="T3240">
            <v>1204.2176482061998</v>
          </cell>
          <cell r="U3240">
            <v>1349.3020445513689</v>
          </cell>
          <cell r="V3240">
            <v>1438.9116898217826</v>
          </cell>
          <cell r="W3240">
            <v>1486.0149345353666</v>
          </cell>
          <cell r="X3240">
            <v>1584.9530316364001</v>
          </cell>
          <cell r="Y3240">
            <v>559.29746399897783</v>
          </cell>
          <cell r="Z3240">
            <v>630.98599567773522</v>
          </cell>
          <cell r="AA3240">
            <v>663.17108791990404</v>
          </cell>
          <cell r="AB3240">
            <v>671.72625180826753</v>
          </cell>
          <cell r="AC3240">
            <v>728.89253185948098</v>
          </cell>
          <cell r="AD3240">
            <v>30.725992766408911</v>
          </cell>
          <cell r="AE3240">
            <v>51.773656275249643</v>
          </cell>
          <cell r="AF3240">
            <v>58.388241408498658</v>
          </cell>
          <cell r="AG3240">
            <v>59.382039560015308</v>
          </cell>
          <cell r="AH3240">
            <v>49.683255948522934</v>
          </cell>
        </row>
        <row r="3241">
          <cell r="B3241">
            <v>59619</v>
          </cell>
          <cell r="C3241" t="str">
            <v>OH</v>
          </cell>
          <cell r="D3241" t="str">
            <v>Retail Power Marketer</v>
          </cell>
          <cell r="E3241">
            <v>2.7290030018241413E-3</v>
          </cell>
          <cell r="F3241">
            <v>0</v>
          </cell>
          <cell r="G3241">
            <v>0</v>
          </cell>
          <cell r="H3241">
            <v>7046.8817165216715</v>
          </cell>
          <cell r="I3241">
            <v>11.608880937499999</v>
          </cell>
          <cell r="J3241">
            <v>0</v>
          </cell>
          <cell r="K3241">
            <v>0</v>
          </cell>
          <cell r="L3241">
            <v>0</v>
          </cell>
          <cell r="M3241">
            <v>0</v>
          </cell>
          <cell r="N3241">
            <v>5.4937593315067541E-2</v>
          </cell>
          <cell r="O3241">
            <v>9524.6316267812235</v>
          </cell>
          <cell r="P3241">
            <v>26287.848617916523</v>
          </cell>
          <cell r="Q3241">
            <v>42071.724231813474</v>
          </cell>
          <cell r="R3241">
            <v>54036.046648253709</v>
          </cell>
          <cell r="S3241">
            <v>118206.43816412301</v>
          </cell>
          <cell r="T3241">
            <v>1204.2176482061998</v>
          </cell>
          <cell r="U3241">
            <v>1349.3020445513689</v>
          </cell>
          <cell r="V3241">
            <v>1438.9116898217826</v>
          </cell>
          <cell r="W3241">
            <v>1486.0149345353666</v>
          </cell>
          <cell r="X3241">
            <v>1584.9530316364001</v>
          </cell>
          <cell r="Y3241">
            <v>559.29746399897783</v>
          </cell>
          <cell r="Z3241">
            <v>630.98599567773522</v>
          </cell>
          <cell r="AA3241">
            <v>663.17108791990404</v>
          </cell>
          <cell r="AB3241">
            <v>671.72625180826753</v>
          </cell>
          <cell r="AC3241">
            <v>728.89253185948098</v>
          </cell>
          <cell r="AD3241">
            <v>30.725992766408911</v>
          </cell>
          <cell r="AE3241">
            <v>51.773656275249643</v>
          </cell>
          <cell r="AF3241">
            <v>58.388241408498658</v>
          </cell>
          <cell r="AG3241">
            <v>59.382039560015308</v>
          </cell>
          <cell r="AH3241">
            <v>49.683255948522934</v>
          </cell>
        </row>
        <row r="3242">
          <cell r="B3242">
            <v>59620</v>
          </cell>
          <cell r="C3242" t="str">
            <v>OH</v>
          </cell>
          <cell r="D3242" t="str">
            <v>Retail Power Marketer</v>
          </cell>
          <cell r="E3242">
            <v>2.7290030018241413E-3</v>
          </cell>
          <cell r="F3242">
            <v>1</v>
          </cell>
          <cell r="G3242">
            <v>7950.9880031052671</v>
          </cell>
          <cell r="H3242">
            <v>7950.9880031052671</v>
          </cell>
          <cell r="I3242">
            <v>11.608880937499999</v>
          </cell>
          <cell r="J3242">
            <v>131219</v>
          </cell>
          <cell r="K3242">
            <v>993468</v>
          </cell>
          <cell r="L3242">
            <v>124949</v>
          </cell>
          <cell r="M3242">
            <v>0.11456109630998054</v>
          </cell>
          <cell r="N3242">
            <v>0.11456109630998054</v>
          </cell>
          <cell r="O3242">
            <v>9524.6316267812235</v>
          </cell>
          <cell r="P3242">
            <v>26287.848617916523</v>
          </cell>
          <cell r="Q3242">
            <v>42071.724231813474</v>
          </cell>
          <cell r="R3242">
            <v>54036.046648253709</v>
          </cell>
          <cell r="S3242">
            <v>118206.43816412301</v>
          </cell>
          <cell r="T3242">
            <v>1204.2176482061998</v>
          </cell>
          <cell r="U3242">
            <v>1349.3020445513689</v>
          </cell>
          <cell r="V3242">
            <v>1438.9116898217826</v>
          </cell>
          <cell r="W3242">
            <v>1486.0149345353666</v>
          </cell>
          <cell r="X3242">
            <v>1584.9530316364001</v>
          </cell>
          <cell r="Y3242">
            <v>559.29746399897783</v>
          </cell>
          <cell r="Z3242">
            <v>630.98599567773522</v>
          </cell>
          <cell r="AA3242">
            <v>663.17108791990404</v>
          </cell>
          <cell r="AB3242">
            <v>671.72625180826753</v>
          </cell>
          <cell r="AC3242">
            <v>728.89253185948098</v>
          </cell>
          <cell r="AD3242">
            <v>30.725992766408911</v>
          </cell>
          <cell r="AE3242">
            <v>51.773656275249643</v>
          </cell>
          <cell r="AF3242">
            <v>58.388241408498658</v>
          </cell>
          <cell r="AG3242">
            <v>59.382039560015308</v>
          </cell>
          <cell r="AH3242">
            <v>49.683255948522934</v>
          </cell>
        </row>
        <row r="3243">
          <cell r="B3243">
            <v>59793</v>
          </cell>
          <cell r="C3243" t="str">
            <v>OH</v>
          </cell>
          <cell r="D3243" t="str">
            <v>Retail Power Marketer</v>
          </cell>
          <cell r="E3243">
            <v>2.7290030018241413E-3</v>
          </cell>
          <cell r="F3243">
            <v>1</v>
          </cell>
          <cell r="G3243">
            <v>8351.7312421080605</v>
          </cell>
          <cell r="H3243">
            <v>8351.7312421080605</v>
          </cell>
          <cell r="I3243">
            <v>11.608880937499999</v>
          </cell>
          <cell r="J3243">
            <v>26989.5</v>
          </cell>
          <cell r="K3243">
            <v>251337</v>
          </cell>
          <cell r="L3243">
            <v>30094</v>
          </cell>
          <cell r="M3243">
            <v>9.0703748532060549E-2</v>
          </cell>
          <cell r="N3243">
            <v>9.0703748532060549E-2</v>
          </cell>
          <cell r="O3243">
            <v>9524.6316267812235</v>
          </cell>
          <cell r="P3243">
            <v>26287.848617916523</v>
          </cell>
          <cell r="Q3243">
            <v>42071.724231813474</v>
          </cell>
          <cell r="R3243">
            <v>54036.046648253709</v>
          </cell>
          <cell r="S3243">
            <v>118206.43816412301</v>
          </cell>
          <cell r="T3243">
            <v>1204.2176482061998</v>
          </cell>
          <cell r="U3243">
            <v>1349.3020445513689</v>
          </cell>
          <cell r="V3243">
            <v>1438.9116898217826</v>
          </cell>
          <cell r="W3243">
            <v>1486.0149345353666</v>
          </cell>
          <cell r="X3243">
            <v>1584.9530316364001</v>
          </cell>
          <cell r="Y3243">
            <v>559.29746399897783</v>
          </cell>
          <cell r="Z3243">
            <v>630.98599567773522</v>
          </cell>
          <cell r="AA3243">
            <v>663.17108791990404</v>
          </cell>
          <cell r="AB3243">
            <v>671.72625180826753</v>
          </cell>
          <cell r="AC3243">
            <v>728.89253185948098</v>
          </cell>
          <cell r="AD3243">
            <v>30.725992766408911</v>
          </cell>
          <cell r="AE3243">
            <v>51.773656275249643</v>
          </cell>
          <cell r="AF3243">
            <v>58.388241408498658</v>
          </cell>
          <cell r="AG3243">
            <v>59.382039560015308</v>
          </cell>
          <cell r="AH3243">
            <v>49.683255948522934</v>
          </cell>
        </row>
        <row r="3244">
          <cell r="B3244">
            <v>59795</v>
          </cell>
          <cell r="C3244" t="str">
            <v>OH</v>
          </cell>
          <cell r="D3244" t="str">
            <v>Retail Power Marketer</v>
          </cell>
          <cell r="E3244">
            <v>2.7290030018241413E-3</v>
          </cell>
          <cell r="F3244">
            <v>1</v>
          </cell>
          <cell r="G3244">
            <v>8975.2149259191519</v>
          </cell>
          <cell r="H3244">
            <v>8975.2149259191519</v>
          </cell>
          <cell r="I3244">
            <v>11.608880937499999</v>
          </cell>
          <cell r="J3244">
            <v>9472.2000000000007</v>
          </cell>
          <cell r="K3244">
            <v>98135</v>
          </cell>
          <cell r="L3244">
            <v>10934</v>
          </cell>
          <cell r="M3244">
            <v>8.1000886023870178E-2</v>
          </cell>
          <cell r="N3244">
            <v>8.1000886023870178E-2</v>
          </cell>
          <cell r="O3244">
            <v>9524.6316267812235</v>
          </cell>
          <cell r="P3244">
            <v>26287.848617916523</v>
          </cell>
          <cell r="Q3244">
            <v>42071.724231813474</v>
          </cell>
          <cell r="R3244">
            <v>54036.046648253709</v>
          </cell>
          <cell r="S3244">
            <v>118206.43816412301</v>
          </cell>
          <cell r="T3244">
            <v>1204.2176482061998</v>
          </cell>
          <cell r="U3244">
            <v>1349.3020445513689</v>
          </cell>
          <cell r="V3244">
            <v>1438.9116898217826</v>
          </cell>
          <cell r="W3244">
            <v>1486.0149345353666</v>
          </cell>
          <cell r="X3244">
            <v>1584.9530316364001</v>
          </cell>
          <cell r="Y3244">
            <v>559.29746399897783</v>
          </cell>
          <cell r="Z3244">
            <v>630.98599567773522</v>
          </cell>
          <cell r="AA3244">
            <v>663.17108791990404</v>
          </cell>
          <cell r="AB3244">
            <v>671.72625180826753</v>
          </cell>
          <cell r="AC3244">
            <v>728.89253185948098</v>
          </cell>
          <cell r="AD3244">
            <v>30.725992766408911</v>
          </cell>
          <cell r="AE3244">
            <v>51.773656275249643</v>
          </cell>
          <cell r="AF3244">
            <v>58.388241408498658</v>
          </cell>
          <cell r="AG3244">
            <v>59.382039560015308</v>
          </cell>
          <cell r="AH3244">
            <v>49.683255948522934</v>
          </cell>
        </row>
        <row r="3245">
          <cell r="B3245">
            <v>59797</v>
          </cell>
          <cell r="C3245" t="str">
            <v>OH</v>
          </cell>
          <cell r="D3245" t="str">
            <v>Retail Power Marketer</v>
          </cell>
          <cell r="E3245">
            <v>2.7290030018241413E-3</v>
          </cell>
          <cell r="F3245">
            <v>1</v>
          </cell>
          <cell r="G3245">
            <v>9249.1558040739255</v>
          </cell>
          <cell r="H3245">
            <v>9249.1558040739255</v>
          </cell>
          <cell r="I3245">
            <v>11.608880937499999</v>
          </cell>
          <cell r="J3245">
            <v>25254.2</v>
          </cell>
          <cell r="K3245">
            <v>254731</v>
          </cell>
          <cell r="L3245">
            <v>27541</v>
          </cell>
          <cell r="M3245">
            <v>8.4079117662175989E-2</v>
          </cell>
          <cell r="N3245">
            <v>8.4079117662175989E-2</v>
          </cell>
          <cell r="O3245">
            <v>9524.6316267812235</v>
          </cell>
          <cell r="P3245">
            <v>26287.848617916523</v>
          </cell>
          <cell r="Q3245">
            <v>42071.724231813474</v>
          </cell>
          <cell r="R3245">
            <v>54036.046648253709</v>
          </cell>
          <cell r="S3245">
            <v>118206.43816412301</v>
          </cell>
          <cell r="T3245">
            <v>1204.2176482061998</v>
          </cell>
          <cell r="U3245">
            <v>1349.3020445513689</v>
          </cell>
          <cell r="V3245">
            <v>1438.9116898217826</v>
          </cell>
          <cell r="W3245">
            <v>1486.0149345353666</v>
          </cell>
          <cell r="X3245">
            <v>1584.9530316364001</v>
          </cell>
          <cell r="Y3245">
            <v>559.29746399897783</v>
          </cell>
          <cell r="Z3245">
            <v>630.98599567773522</v>
          </cell>
          <cell r="AA3245">
            <v>663.17108791990404</v>
          </cell>
          <cell r="AB3245">
            <v>671.72625180826753</v>
          </cell>
          <cell r="AC3245">
            <v>728.89253185948098</v>
          </cell>
          <cell r="AD3245">
            <v>30.725992766408911</v>
          </cell>
          <cell r="AE3245">
            <v>51.773656275249643</v>
          </cell>
          <cell r="AF3245">
            <v>58.388241408498658</v>
          </cell>
          <cell r="AG3245">
            <v>59.382039560015308</v>
          </cell>
          <cell r="AH3245">
            <v>49.683255948522934</v>
          </cell>
        </row>
        <row r="3246">
          <cell r="B3246">
            <v>59799</v>
          </cell>
          <cell r="C3246" t="str">
            <v>OH</v>
          </cell>
          <cell r="D3246" t="str">
            <v>Retail Power Marketer</v>
          </cell>
          <cell r="E3246">
            <v>2.7290030018241413E-3</v>
          </cell>
          <cell r="F3246">
            <v>1</v>
          </cell>
          <cell r="G3246">
            <v>10137.802428994932</v>
          </cell>
          <cell r="H3246">
            <v>10137.802428994932</v>
          </cell>
          <cell r="I3246">
            <v>11.608880937499999</v>
          </cell>
          <cell r="J3246">
            <v>36355.1</v>
          </cell>
          <cell r="K3246">
            <v>318033</v>
          </cell>
          <cell r="L3246">
            <v>31371</v>
          </cell>
          <cell r="M3246">
            <v>0.10057105254271176</v>
          </cell>
          <cell r="N3246">
            <v>0.10057105254271176</v>
          </cell>
          <cell r="O3246">
            <v>9524.6316267812235</v>
          </cell>
          <cell r="P3246">
            <v>26287.848617916523</v>
          </cell>
          <cell r="Q3246">
            <v>42071.724231813474</v>
          </cell>
          <cell r="R3246">
            <v>54036.046648253709</v>
          </cell>
          <cell r="S3246">
            <v>118206.43816412301</v>
          </cell>
          <cell r="T3246">
            <v>1204.2176482061998</v>
          </cell>
          <cell r="U3246">
            <v>1349.3020445513689</v>
          </cell>
          <cell r="V3246">
            <v>1438.9116898217826</v>
          </cell>
          <cell r="W3246">
            <v>1486.0149345353666</v>
          </cell>
          <cell r="X3246">
            <v>1584.9530316364001</v>
          </cell>
          <cell r="Y3246">
            <v>559.29746399897783</v>
          </cell>
          <cell r="Z3246">
            <v>630.98599567773522</v>
          </cell>
          <cell r="AA3246">
            <v>663.17108791990404</v>
          </cell>
          <cell r="AB3246">
            <v>671.72625180826753</v>
          </cell>
          <cell r="AC3246">
            <v>728.89253185948098</v>
          </cell>
          <cell r="AD3246">
            <v>30.725992766408911</v>
          </cell>
          <cell r="AE3246">
            <v>51.773656275249643</v>
          </cell>
          <cell r="AF3246">
            <v>58.388241408498658</v>
          </cell>
          <cell r="AG3246">
            <v>59.382039560015308</v>
          </cell>
          <cell r="AH3246">
            <v>49.683255948522934</v>
          </cell>
        </row>
        <row r="3247">
          <cell r="B3247">
            <v>59807</v>
          </cell>
          <cell r="C3247" t="str">
            <v>OH</v>
          </cell>
          <cell r="D3247" t="str">
            <v>Retail Power Marketer</v>
          </cell>
          <cell r="E3247">
            <v>2.7290030018241413E-3</v>
          </cell>
          <cell r="F3247">
            <v>1</v>
          </cell>
          <cell r="G3247">
            <v>9012.2410546139363</v>
          </cell>
          <cell r="H3247">
            <v>9012.2410546139363</v>
          </cell>
          <cell r="I3247">
            <v>11.608880937499999</v>
          </cell>
          <cell r="J3247">
            <v>10332.700000000001</v>
          </cell>
          <cell r="K3247">
            <v>133994</v>
          </cell>
          <cell r="L3247">
            <v>14868</v>
          </cell>
          <cell r="M3247">
            <v>6.165567039311462E-2</v>
          </cell>
          <cell r="N3247">
            <v>6.165567039311462E-2</v>
          </cell>
          <cell r="O3247">
            <v>9524.6316267812235</v>
          </cell>
          <cell r="P3247">
            <v>26287.848617916523</v>
          </cell>
          <cell r="Q3247">
            <v>42071.724231813474</v>
          </cell>
          <cell r="R3247">
            <v>54036.046648253709</v>
          </cell>
          <cell r="S3247">
            <v>118206.43816412301</v>
          </cell>
          <cell r="T3247">
            <v>1204.2176482061998</v>
          </cell>
          <cell r="U3247">
            <v>1349.3020445513689</v>
          </cell>
          <cell r="V3247">
            <v>1438.9116898217826</v>
          </cell>
          <cell r="W3247">
            <v>1486.0149345353666</v>
          </cell>
          <cell r="X3247">
            <v>1584.9530316364001</v>
          </cell>
          <cell r="Y3247">
            <v>559.29746399897783</v>
          </cell>
          <cell r="Z3247">
            <v>630.98599567773522</v>
          </cell>
          <cell r="AA3247">
            <v>663.17108791990404</v>
          </cell>
          <cell r="AB3247">
            <v>671.72625180826753</v>
          </cell>
          <cell r="AC3247">
            <v>728.89253185948098</v>
          </cell>
          <cell r="AD3247">
            <v>30.725992766408911</v>
          </cell>
          <cell r="AE3247">
            <v>51.773656275249643</v>
          </cell>
          <cell r="AF3247">
            <v>58.388241408498658</v>
          </cell>
          <cell r="AG3247">
            <v>59.382039560015308</v>
          </cell>
          <cell r="AH3247">
            <v>49.683255948522934</v>
          </cell>
        </row>
        <row r="3248">
          <cell r="B3248" t="str">
            <v>59808OH</v>
          </cell>
          <cell r="C3248" t="str">
            <v>OH</v>
          </cell>
          <cell r="D3248" t="str">
            <v>Retail Power Marketer</v>
          </cell>
          <cell r="E3248">
            <v>2.7290030018241413E-3</v>
          </cell>
          <cell r="F3248">
            <v>0</v>
          </cell>
          <cell r="G3248">
            <v>0</v>
          </cell>
          <cell r="H3248">
            <v>7046.8817165216715</v>
          </cell>
          <cell r="I3248">
            <v>11.608880937499999</v>
          </cell>
          <cell r="J3248">
            <v>0</v>
          </cell>
          <cell r="K3248">
            <v>0</v>
          </cell>
          <cell r="L3248">
            <v>0</v>
          </cell>
          <cell r="M3248">
            <v>0</v>
          </cell>
          <cell r="N3248">
            <v>5.4937593315067541E-2</v>
          </cell>
          <cell r="O3248">
            <v>9524.6316267812235</v>
          </cell>
          <cell r="P3248">
            <v>26287.848617916523</v>
          </cell>
          <cell r="Q3248">
            <v>42071.724231813474</v>
          </cell>
          <cell r="R3248">
            <v>54036.046648253709</v>
          </cell>
          <cell r="S3248">
            <v>118206.43816412301</v>
          </cell>
          <cell r="T3248">
            <v>1204.2176482061998</v>
          </cell>
          <cell r="U3248">
            <v>1349.3020445513689</v>
          </cell>
          <cell r="V3248">
            <v>1438.9116898217826</v>
          </cell>
          <cell r="W3248">
            <v>1486.0149345353666</v>
          </cell>
          <cell r="X3248">
            <v>1584.9530316364001</v>
          </cell>
          <cell r="Y3248">
            <v>559.29746399897783</v>
          </cell>
          <cell r="Z3248">
            <v>630.98599567773522</v>
          </cell>
          <cell r="AA3248">
            <v>663.17108791990404</v>
          </cell>
          <cell r="AB3248">
            <v>671.72625180826753</v>
          </cell>
          <cell r="AC3248">
            <v>728.89253185948098</v>
          </cell>
          <cell r="AD3248">
            <v>30.725992766408911</v>
          </cell>
          <cell r="AE3248">
            <v>51.773656275249643</v>
          </cell>
          <cell r="AF3248">
            <v>58.388241408498658</v>
          </cell>
          <cell r="AG3248">
            <v>59.382039560015308</v>
          </cell>
          <cell r="AH3248">
            <v>49.683255948522934</v>
          </cell>
        </row>
        <row r="3249">
          <cell r="B3249">
            <v>59809</v>
          </cell>
          <cell r="C3249" t="str">
            <v>OH</v>
          </cell>
          <cell r="D3249" t="str">
            <v>Retail Power Marketer</v>
          </cell>
          <cell r="E3249">
            <v>2.7290030018241413E-3</v>
          </cell>
          <cell r="F3249">
            <v>1</v>
          </cell>
          <cell r="G3249">
            <v>7916.8849195956209</v>
          </cell>
          <cell r="H3249">
            <v>7916.8849195956209</v>
          </cell>
          <cell r="I3249">
            <v>11.608880937499999</v>
          </cell>
          <cell r="J3249">
            <v>70191.199999999997</v>
          </cell>
          <cell r="K3249">
            <v>604565</v>
          </cell>
          <cell r="L3249">
            <v>76364</v>
          </cell>
          <cell r="M3249">
            <v>9.8505856265356087E-2</v>
          </cell>
          <cell r="N3249">
            <v>9.8505856265356087E-2</v>
          </cell>
          <cell r="O3249">
            <v>9524.6316267812235</v>
          </cell>
          <cell r="P3249">
            <v>26287.848617916523</v>
          </cell>
          <cell r="Q3249">
            <v>42071.724231813474</v>
          </cell>
          <cell r="R3249">
            <v>54036.046648253709</v>
          </cell>
          <cell r="S3249">
            <v>118206.43816412301</v>
          </cell>
          <cell r="T3249">
            <v>1204.2176482061998</v>
          </cell>
          <cell r="U3249">
            <v>1349.3020445513689</v>
          </cell>
          <cell r="V3249">
            <v>1438.9116898217826</v>
          </cell>
          <cell r="W3249">
            <v>1486.0149345353666</v>
          </cell>
          <cell r="X3249">
            <v>1584.9530316364001</v>
          </cell>
          <cell r="Y3249">
            <v>559.29746399897783</v>
          </cell>
          <cell r="Z3249">
            <v>630.98599567773522</v>
          </cell>
          <cell r="AA3249">
            <v>663.17108791990404</v>
          </cell>
          <cell r="AB3249">
            <v>671.72625180826753</v>
          </cell>
          <cell r="AC3249">
            <v>728.89253185948098</v>
          </cell>
          <cell r="AD3249">
            <v>30.725992766408911</v>
          </cell>
          <cell r="AE3249">
            <v>51.773656275249643</v>
          </cell>
          <cell r="AF3249">
            <v>58.388241408498658</v>
          </cell>
          <cell r="AG3249">
            <v>59.382039560015308</v>
          </cell>
          <cell r="AH3249">
            <v>49.683255948522934</v>
          </cell>
        </row>
        <row r="3250">
          <cell r="B3250">
            <v>59811</v>
          </cell>
          <cell r="C3250" t="str">
            <v>OH</v>
          </cell>
          <cell r="D3250" t="str">
            <v>Retail Power Marketer</v>
          </cell>
          <cell r="E3250">
            <v>2.7290030018241413E-3</v>
          </cell>
          <cell r="F3250">
            <v>1</v>
          </cell>
          <cell r="G3250">
            <v>9749.9086877119753</v>
          </cell>
          <cell r="H3250">
            <v>9749.9086877119753</v>
          </cell>
          <cell r="I3250">
            <v>11.608880937499999</v>
          </cell>
          <cell r="J3250">
            <v>12872.6</v>
          </cell>
          <cell r="K3250">
            <v>186857</v>
          </cell>
          <cell r="L3250">
            <v>19165</v>
          </cell>
          <cell r="M3250">
            <v>5.4602126556638229E-2</v>
          </cell>
          <cell r="N3250">
            <v>5.4602126556638229E-2</v>
          </cell>
          <cell r="O3250">
            <v>9524.6316267812235</v>
          </cell>
          <cell r="P3250">
            <v>26287.848617916523</v>
          </cell>
          <cell r="Q3250">
            <v>42071.724231813474</v>
          </cell>
          <cell r="R3250">
            <v>54036.046648253709</v>
          </cell>
          <cell r="S3250">
            <v>118206.43816412301</v>
          </cell>
          <cell r="T3250">
            <v>1204.2176482061998</v>
          </cell>
          <cell r="U3250">
            <v>1349.3020445513689</v>
          </cell>
          <cell r="V3250">
            <v>1438.9116898217826</v>
          </cell>
          <cell r="W3250">
            <v>1486.0149345353666</v>
          </cell>
          <cell r="X3250">
            <v>1584.9530316364001</v>
          </cell>
          <cell r="Y3250">
            <v>559.29746399897783</v>
          </cell>
          <cell r="Z3250">
            <v>630.98599567773522</v>
          </cell>
          <cell r="AA3250">
            <v>663.17108791990404</v>
          </cell>
          <cell r="AB3250">
            <v>671.72625180826753</v>
          </cell>
          <cell r="AC3250">
            <v>728.89253185948098</v>
          </cell>
          <cell r="AD3250">
            <v>30.725992766408911</v>
          </cell>
          <cell r="AE3250">
            <v>51.773656275249643</v>
          </cell>
          <cell r="AF3250">
            <v>58.388241408498658</v>
          </cell>
          <cell r="AG3250">
            <v>59.382039560015308</v>
          </cell>
          <cell r="AH3250">
            <v>49.683255948522934</v>
          </cell>
        </row>
        <row r="3251">
          <cell r="B3251">
            <v>59815</v>
          </cell>
          <cell r="C3251" t="str">
            <v>OH</v>
          </cell>
          <cell r="D3251" t="str">
            <v>Retail Power Marketer</v>
          </cell>
          <cell r="E3251">
            <v>2.7290030018241413E-3</v>
          </cell>
          <cell r="F3251">
            <v>0</v>
          </cell>
          <cell r="G3251">
            <v>0</v>
          </cell>
          <cell r="H3251">
            <v>7046.8817165216715</v>
          </cell>
          <cell r="I3251">
            <v>11.608880937499999</v>
          </cell>
          <cell r="J3251">
            <v>0</v>
          </cell>
          <cell r="K3251">
            <v>0</v>
          </cell>
          <cell r="L3251">
            <v>0</v>
          </cell>
          <cell r="M3251">
            <v>0</v>
          </cell>
          <cell r="N3251">
            <v>5.4937593315067541E-2</v>
          </cell>
          <cell r="O3251">
            <v>9524.6316267812235</v>
          </cell>
          <cell r="P3251">
            <v>26287.848617916523</v>
          </cell>
          <cell r="Q3251">
            <v>42071.724231813474</v>
          </cell>
          <cell r="R3251">
            <v>54036.046648253709</v>
          </cell>
          <cell r="S3251">
            <v>118206.43816412301</v>
          </cell>
          <cell r="T3251">
            <v>1204.2176482061998</v>
          </cell>
          <cell r="U3251">
            <v>1349.3020445513689</v>
          </cell>
          <cell r="V3251">
            <v>1438.9116898217826</v>
          </cell>
          <cell r="W3251">
            <v>1486.0149345353666</v>
          </cell>
          <cell r="X3251">
            <v>1584.9530316364001</v>
          </cell>
          <cell r="Y3251">
            <v>559.29746399897783</v>
          </cell>
          <cell r="Z3251">
            <v>630.98599567773522</v>
          </cell>
          <cell r="AA3251">
            <v>663.17108791990404</v>
          </cell>
          <cell r="AB3251">
            <v>671.72625180826753</v>
          </cell>
          <cell r="AC3251">
            <v>728.89253185948098</v>
          </cell>
          <cell r="AD3251">
            <v>30.725992766408911</v>
          </cell>
          <cell r="AE3251">
            <v>51.773656275249643</v>
          </cell>
          <cell r="AF3251">
            <v>58.388241408498658</v>
          </cell>
          <cell r="AG3251">
            <v>59.382039560015308</v>
          </cell>
          <cell r="AH3251">
            <v>49.683255948522934</v>
          </cell>
        </row>
        <row r="3252">
          <cell r="B3252">
            <v>59847</v>
          </cell>
          <cell r="C3252" t="str">
            <v>OH</v>
          </cell>
          <cell r="D3252" t="str">
            <v>Retail Power Marketer</v>
          </cell>
          <cell r="E3252">
            <v>2.7290030018241413E-3</v>
          </cell>
          <cell r="F3252">
            <v>0</v>
          </cell>
          <cell r="G3252">
            <v>0</v>
          </cell>
          <cell r="H3252">
            <v>7046.8817165216715</v>
          </cell>
          <cell r="I3252">
            <v>11.608880937499999</v>
          </cell>
          <cell r="J3252">
            <v>0</v>
          </cell>
          <cell r="K3252">
            <v>0</v>
          </cell>
          <cell r="L3252">
            <v>0</v>
          </cell>
          <cell r="M3252">
            <v>0</v>
          </cell>
          <cell r="N3252">
            <v>5.4937593315067541E-2</v>
          </cell>
          <cell r="O3252">
            <v>9524.6316267812235</v>
          </cell>
          <cell r="P3252">
            <v>26287.848617916523</v>
          </cell>
          <cell r="Q3252">
            <v>42071.724231813474</v>
          </cell>
          <cell r="R3252">
            <v>54036.046648253709</v>
          </cell>
          <cell r="S3252">
            <v>118206.43816412301</v>
          </cell>
          <cell r="T3252">
            <v>1204.2176482061998</v>
          </cell>
          <cell r="U3252">
            <v>1349.3020445513689</v>
          </cell>
          <cell r="V3252">
            <v>1438.9116898217826</v>
          </cell>
          <cell r="W3252">
            <v>1486.0149345353666</v>
          </cell>
          <cell r="X3252">
            <v>1584.9530316364001</v>
          </cell>
          <cell r="Y3252">
            <v>559.29746399897783</v>
          </cell>
          <cell r="Z3252">
            <v>630.98599567773522</v>
          </cell>
          <cell r="AA3252">
            <v>663.17108791990404</v>
          </cell>
          <cell r="AB3252">
            <v>671.72625180826753</v>
          </cell>
          <cell r="AC3252">
            <v>728.89253185948098</v>
          </cell>
          <cell r="AD3252">
            <v>30.725992766408911</v>
          </cell>
          <cell r="AE3252">
            <v>51.773656275249643</v>
          </cell>
          <cell r="AF3252">
            <v>58.388241408498658</v>
          </cell>
          <cell r="AG3252">
            <v>59.382039560015308</v>
          </cell>
          <cell r="AH3252">
            <v>49.683255948522934</v>
          </cell>
        </row>
        <row r="3253">
          <cell r="B3253">
            <v>59931</v>
          </cell>
          <cell r="C3253" t="str">
            <v>OH</v>
          </cell>
          <cell r="D3253" t="str">
            <v>Retail Power Marketer</v>
          </cell>
          <cell r="E3253">
            <v>2.7290030018241413E-3</v>
          </cell>
          <cell r="F3253">
            <v>1</v>
          </cell>
          <cell r="G3253">
            <v>11839.427577905577</v>
          </cell>
          <cell r="H3253">
            <v>11839.427577905577</v>
          </cell>
          <cell r="I3253">
            <v>11.608880937499999</v>
          </cell>
          <cell r="J3253">
            <v>28686.7</v>
          </cell>
          <cell r="K3253">
            <v>442617</v>
          </cell>
          <cell r="L3253">
            <v>37385</v>
          </cell>
          <cell r="M3253">
            <v>5.3045237380893069E-2</v>
          </cell>
          <cell r="N3253">
            <v>5.3045237380893069E-2</v>
          </cell>
          <cell r="O3253">
            <v>9524.6316267812235</v>
          </cell>
          <cell r="P3253">
            <v>26287.848617916523</v>
          </cell>
          <cell r="Q3253">
            <v>42071.724231813474</v>
          </cell>
          <cell r="R3253">
            <v>54036.046648253709</v>
          </cell>
          <cell r="S3253">
            <v>118206.43816412301</v>
          </cell>
          <cell r="T3253">
            <v>1204.2176482061998</v>
          </cell>
          <cell r="U3253">
            <v>1349.3020445513689</v>
          </cell>
          <cell r="V3253">
            <v>1438.9116898217826</v>
          </cell>
          <cell r="W3253">
            <v>1486.0149345353666</v>
          </cell>
          <cell r="X3253">
            <v>1584.9530316364001</v>
          </cell>
          <cell r="Y3253">
            <v>559.29746399897783</v>
          </cell>
          <cell r="Z3253">
            <v>630.98599567773522</v>
          </cell>
          <cell r="AA3253">
            <v>663.17108791990404</v>
          </cell>
          <cell r="AB3253">
            <v>671.72625180826753</v>
          </cell>
          <cell r="AC3253">
            <v>728.89253185948098</v>
          </cell>
          <cell r="AD3253">
            <v>30.725992766408911</v>
          </cell>
          <cell r="AE3253">
            <v>51.773656275249643</v>
          </cell>
          <cell r="AF3253">
            <v>58.388241408498658</v>
          </cell>
          <cell r="AG3253">
            <v>59.382039560015308</v>
          </cell>
          <cell r="AH3253">
            <v>49.683255948522934</v>
          </cell>
        </row>
        <row r="3254">
          <cell r="B3254">
            <v>59932</v>
          </cell>
          <cell r="C3254" t="str">
            <v>OH</v>
          </cell>
          <cell r="D3254" t="str">
            <v>Retail Power Marketer</v>
          </cell>
          <cell r="E3254">
            <v>2.7290030018241413E-3</v>
          </cell>
          <cell r="F3254">
            <v>1</v>
          </cell>
          <cell r="G3254">
            <v>9902.9896907216498</v>
          </cell>
          <cell r="H3254">
            <v>9902.9896907216498</v>
          </cell>
          <cell r="I3254">
            <v>11.608880937499999</v>
          </cell>
          <cell r="J3254">
            <v>5940</v>
          </cell>
          <cell r="K3254">
            <v>96059</v>
          </cell>
          <cell r="L3254">
            <v>9700</v>
          </cell>
          <cell r="M3254">
            <v>4.7769873295318503E-2</v>
          </cell>
          <cell r="N3254">
            <v>4.7769873295318503E-2</v>
          </cell>
          <cell r="O3254">
            <v>9524.6316267812235</v>
          </cell>
          <cell r="P3254">
            <v>26287.848617916523</v>
          </cell>
          <cell r="Q3254">
            <v>42071.724231813474</v>
          </cell>
          <cell r="R3254">
            <v>54036.046648253709</v>
          </cell>
          <cell r="S3254">
            <v>118206.43816412301</v>
          </cell>
          <cell r="T3254">
            <v>1204.2176482061998</v>
          </cell>
          <cell r="U3254">
            <v>1349.3020445513689</v>
          </cell>
          <cell r="V3254">
            <v>1438.9116898217826</v>
          </cell>
          <cell r="W3254">
            <v>1486.0149345353666</v>
          </cell>
          <cell r="X3254">
            <v>1584.9530316364001</v>
          </cell>
          <cell r="Y3254">
            <v>559.29746399897783</v>
          </cell>
          <cell r="Z3254">
            <v>630.98599567773522</v>
          </cell>
          <cell r="AA3254">
            <v>663.17108791990404</v>
          </cell>
          <cell r="AB3254">
            <v>671.72625180826753</v>
          </cell>
          <cell r="AC3254">
            <v>728.89253185948098</v>
          </cell>
          <cell r="AD3254">
            <v>30.725992766408911</v>
          </cell>
          <cell r="AE3254">
            <v>51.773656275249643</v>
          </cell>
          <cell r="AF3254">
            <v>58.388241408498658</v>
          </cell>
          <cell r="AG3254">
            <v>59.382039560015308</v>
          </cell>
          <cell r="AH3254">
            <v>49.683255948522934</v>
          </cell>
        </row>
        <row r="3255">
          <cell r="B3255">
            <v>59993</v>
          </cell>
          <cell r="C3255" t="str">
            <v>OH</v>
          </cell>
          <cell r="D3255" t="str">
            <v>Retail Power Marketer</v>
          </cell>
          <cell r="E3255">
            <v>2.7290030018241413E-3</v>
          </cell>
          <cell r="F3255">
            <v>1</v>
          </cell>
          <cell r="G3255">
            <v>8316.6187901318008</v>
          </cell>
          <cell r="H3255">
            <v>8316.6187901318008</v>
          </cell>
          <cell r="I3255">
            <v>11.608880937499999</v>
          </cell>
          <cell r="J3255">
            <v>22855.399999999998</v>
          </cell>
          <cell r="K3255">
            <v>196871</v>
          </cell>
          <cell r="L3255">
            <v>23672</v>
          </cell>
          <cell r="M3255">
            <v>9.9342893800356546E-2</v>
          </cell>
          <cell r="N3255">
            <v>9.9342893800356546E-2</v>
          </cell>
          <cell r="O3255">
            <v>9524.6316267812235</v>
          </cell>
          <cell r="P3255">
            <v>26287.848617916523</v>
          </cell>
          <cell r="Q3255">
            <v>42071.724231813474</v>
          </cell>
          <cell r="R3255">
            <v>54036.046648253709</v>
          </cell>
          <cell r="S3255">
            <v>118206.43816412301</v>
          </cell>
          <cell r="T3255">
            <v>1204.2176482061998</v>
          </cell>
          <cell r="U3255">
            <v>1349.3020445513689</v>
          </cell>
          <cell r="V3255">
            <v>1438.9116898217826</v>
          </cell>
          <cell r="W3255">
            <v>1486.0149345353666</v>
          </cell>
          <cell r="X3255">
            <v>1584.9530316364001</v>
          </cell>
          <cell r="Y3255">
            <v>559.29746399897783</v>
          </cell>
          <cell r="Z3255">
            <v>630.98599567773522</v>
          </cell>
          <cell r="AA3255">
            <v>663.17108791990404</v>
          </cell>
          <cell r="AB3255">
            <v>671.72625180826753</v>
          </cell>
          <cell r="AC3255">
            <v>728.89253185948098</v>
          </cell>
          <cell r="AD3255">
            <v>30.725992766408911</v>
          </cell>
          <cell r="AE3255">
            <v>51.773656275249643</v>
          </cell>
          <cell r="AF3255">
            <v>58.388241408498658</v>
          </cell>
          <cell r="AG3255">
            <v>59.382039560015308</v>
          </cell>
          <cell r="AH3255">
            <v>49.683255948522934</v>
          </cell>
        </row>
        <row r="3256">
          <cell r="B3256">
            <v>60041</v>
          </cell>
          <cell r="C3256" t="str">
            <v>OH</v>
          </cell>
          <cell r="D3256" t="str">
            <v>Retail Power Marketer</v>
          </cell>
          <cell r="E3256">
            <v>2.7290030018241413E-3</v>
          </cell>
          <cell r="F3256">
            <v>1</v>
          </cell>
          <cell r="G3256">
            <v>10410.932225396002</v>
          </cell>
          <cell r="H3256">
            <v>10410.932225396002</v>
          </cell>
          <cell r="I3256">
            <v>11.608880937499999</v>
          </cell>
          <cell r="J3256">
            <v>5236.8999999999996</v>
          </cell>
          <cell r="K3256">
            <v>80185</v>
          </cell>
          <cell r="L3256">
            <v>7702</v>
          </cell>
          <cell r="M3256">
            <v>5.1929423062075201E-2</v>
          </cell>
          <cell r="N3256">
            <v>5.1929423062075201E-2</v>
          </cell>
          <cell r="O3256">
            <v>9524.6316267812235</v>
          </cell>
          <cell r="P3256">
            <v>26287.848617916523</v>
          </cell>
          <cell r="Q3256">
            <v>42071.724231813474</v>
          </cell>
          <cell r="R3256">
            <v>54036.046648253709</v>
          </cell>
          <cell r="S3256">
            <v>118206.43816412301</v>
          </cell>
          <cell r="T3256">
            <v>1204.2176482061998</v>
          </cell>
          <cell r="U3256">
            <v>1349.3020445513689</v>
          </cell>
          <cell r="V3256">
            <v>1438.9116898217826</v>
          </cell>
          <cell r="W3256">
            <v>1486.0149345353666</v>
          </cell>
          <cell r="X3256">
            <v>1584.9530316364001</v>
          </cell>
          <cell r="Y3256">
            <v>559.29746399897783</v>
          </cell>
          <cell r="Z3256">
            <v>630.98599567773522</v>
          </cell>
          <cell r="AA3256">
            <v>663.17108791990404</v>
          </cell>
          <cell r="AB3256">
            <v>671.72625180826753</v>
          </cell>
          <cell r="AC3256">
            <v>728.89253185948098</v>
          </cell>
          <cell r="AD3256">
            <v>30.725992766408911</v>
          </cell>
          <cell r="AE3256">
            <v>51.773656275249643</v>
          </cell>
          <cell r="AF3256">
            <v>58.388241408498658</v>
          </cell>
          <cell r="AG3256">
            <v>59.382039560015308</v>
          </cell>
          <cell r="AH3256">
            <v>49.683255948522934</v>
          </cell>
        </row>
        <row r="3257">
          <cell r="B3257">
            <v>60219</v>
          </cell>
          <cell r="C3257" t="str">
            <v>OH</v>
          </cell>
          <cell r="D3257" t="str">
            <v>Retail Power Marketer</v>
          </cell>
          <cell r="E3257">
            <v>2.7290030018241413E-3</v>
          </cell>
          <cell r="F3257">
            <v>1</v>
          </cell>
          <cell r="G3257">
            <v>283.95061728395063</v>
          </cell>
          <cell r="H3257">
            <v>283.95061728395063</v>
          </cell>
          <cell r="I3257">
            <v>11.608880937499999</v>
          </cell>
          <cell r="J3257">
            <v>1.5999999999999999</v>
          </cell>
          <cell r="K3257">
            <v>23</v>
          </cell>
          <cell r="L3257">
            <v>81</v>
          </cell>
          <cell r="M3257">
            <v>-0.42103618570652163</v>
          </cell>
          <cell r="N3257">
            <v>-0.42103618570652163</v>
          </cell>
          <cell r="O3257">
            <v>9524.6316267812235</v>
          </cell>
          <cell r="P3257">
            <v>26287.848617916523</v>
          </cell>
          <cell r="Q3257">
            <v>42071.724231813474</v>
          </cell>
          <cell r="R3257">
            <v>54036.046648253709</v>
          </cell>
          <cell r="S3257">
            <v>118206.43816412301</v>
          </cell>
          <cell r="T3257">
            <v>1204.2176482061998</v>
          </cell>
          <cell r="U3257">
            <v>1349.3020445513689</v>
          </cell>
          <cell r="V3257">
            <v>1438.9116898217826</v>
          </cell>
          <cell r="W3257">
            <v>1486.0149345353666</v>
          </cell>
          <cell r="X3257">
            <v>1584.9530316364001</v>
          </cell>
          <cell r="Y3257">
            <v>559.29746399897783</v>
          </cell>
          <cell r="Z3257">
            <v>630.98599567773522</v>
          </cell>
          <cell r="AA3257">
            <v>663.17108791990404</v>
          </cell>
          <cell r="AB3257">
            <v>671.72625180826753</v>
          </cell>
          <cell r="AC3257">
            <v>728.89253185948098</v>
          </cell>
          <cell r="AD3257">
            <v>30.725992766408911</v>
          </cell>
          <cell r="AE3257">
            <v>51.773656275249643</v>
          </cell>
          <cell r="AF3257">
            <v>58.388241408498658</v>
          </cell>
          <cell r="AG3257">
            <v>59.382039560015308</v>
          </cell>
          <cell r="AH3257">
            <v>49.683255948522934</v>
          </cell>
        </row>
        <row r="3258">
          <cell r="B3258">
            <v>60579</v>
          </cell>
          <cell r="C3258" t="str">
            <v>OH</v>
          </cell>
          <cell r="D3258" t="str">
            <v>Retail Power Marketer</v>
          </cell>
          <cell r="E3258">
            <v>2.7290030018241413E-3</v>
          </cell>
          <cell r="F3258">
            <v>1</v>
          </cell>
          <cell r="G3258">
            <v>7853.052567792759</v>
          </cell>
          <cell r="H3258">
            <v>7853.052567792759</v>
          </cell>
          <cell r="I3258">
            <v>11.608880937499999</v>
          </cell>
          <cell r="J3258">
            <v>3947</v>
          </cell>
          <cell r="K3258">
            <v>51838</v>
          </cell>
          <cell r="L3258">
            <v>6601</v>
          </cell>
          <cell r="M3258">
            <v>5.8401892881259888E-2</v>
          </cell>
          <cell r="N3258">
            <v>5.8401892881259888E-2</v>
          </cell>
          <cell r="O3258">
            <v>9524.6316267812235</v>
          </cell>
          <cell r="P3258">
            <v>26287.848617916523</v>
          </cell>
          <cell r="Q3258">
            <v>42071.724231813474</v>
          </cell>
          <cell r="R3258">
            <v>54036.046648253709</v>
          </cell>
          <cell r="S3258">
            <v>118206.43816412301</v>
          </cell>
          <cell r="T3258">
            <v>1204.2176482061998</v>
          </cell>
          <cell r="U3258">
            <v>1349.3020445513689</v>
          </cell>
          <cell r="V3258">
            <v>1438.9116898217826</v>
          </cell>
          <cell r="W3258">
            <v>1486.0149345353666</v>
          </cell>
          <cell r="X3258">
            <v>1584.9530316364001</v>
          </cell>
          <cell r="Y3258">
            <v>559.29746399897783</v>
          </cell>
          <cell r="Z3258">
            <v>630.98599567773522</v>
          </cell>
          <cell r="AA3258">
            <v>663.17108791990404</v>
          </cell>
          <cell r="AB3258">
            <v>671.72625180826753</v>
          </cell>
          <cell r="AC3258">
            <v>728.89253185948098</v>
          </cell>
          <cell r="AD3258">
            <v>30.725992766408911</v>
          </cell>
          <cell r="AE3258">
            <v>51.773656275249643</v>
          </cell>
          <cell r="AF3258">
            <v>58.388241408498658</v>
          </cell>
          <cell r="AG3258">
            <v>59.382039560015308</v>
          </cell>
          <cell r="AH3258">
            <v>49.683255948522934</v>
          </cell>
        </row>
        <row r="3259">
          <cell r="B3259">
            <v>60583</v>
          </cell>
          <cell r="C3259" t="str">
            <v>OH</v>
          </cell>
          <cell r="D3259" t="str">
            <v>Retail Power Marketer</v>
          </cell>
          <cell r="E3259">
            <v>2.7290030018241413E-3</v>
          </cell>
          <cell r="F3259">
            <v>1</v>
          </cell>
          <cell r="G3259">
            <v>7019.7876447876451</v>
          </cell>
          <cell r="H3259">
            <v>7019.7876447876451</v>
          </cell>
          <cell r="I3259">
            <v>11.608880937499999</v>
          </cell>
          <cell r="J3259">
            <v>1835.5</v>
          </cell>
          <cell r="K3259">
            <v>14545</v>
          </cell>
          <cell r="L3259">
            <v>2072</v>
          </cell>
          <cell r="M3259">
            <v>0.10634972735441732</v>
          </cell>
          <cell r="N3259">
            <v>0.10634972735441732</v>
          </cell>
          <cell r="O3259">
            <v>9524.6316267812235</v>
          </cell>
          <cell r="P3259">
            <v>26287.848617916523</v>
          </cell>
          <cell r="Q3259">
            <v>42071.724231813474</v>
          </cell>
          <cell r="R3259">
            <v>54036.046648253709</v>
          </cell>
          <cell r="S3259">
            <v>118206.43816412301</v>
          </cell>
          <cell r="T3259">
            <v>1204.2176482061998</v>
          </cell>
          <cell r="U3259">
            <v>1349.3020445513689</v>
          </cell>
          <cell r="V3259">
            <v>1438.9116898217826</v>
          </cell>
          <cell r="W3259">
            <v>1486.0149345353666</v>
          </cell>
          <cell r="X3259">
            <v>1584.9530316364001</v>
          </cell>
          <cell r="Y3259">
            <v>559.29746399897783</v>
          </cell>
          <cell r="Z3259">
            <v>630.98599567773522</v>
          </cell>
          <cell r="AA3259">
            <v>663.17108791990404</v>
          </cell>
          <cell r="AB3259">
            <v>671.72625180826753</v>
          </cell>
          <cell r="AC3259">
            <v>728.89253185948098</v>
          </cell>
          <cell r="AD3259">
            <v>30.725992766408911</v>
          </cell>
          <cell r="AE3259">
            <v>51.773656275249643</v>
          </cell>
          <cell r="AF3259">
            <v>58.388241408498658</v>
          </cell>
          <cell r="AG3259">
            <v>59.382039560015308</v>
          </cell>
          <cell r="AH3259">
            <v>49.683255948522934</v>
          </cell>
        </row>
        <row r="3260">
          <cell r="B3260">
            <v>60585</v>
          </cell>
          <cell r="C3260" t="str">
            <v>OH</v>
          </cell>
          <cell r="D3260" t="str">
            <v>Retail Power Marketer</v>
          </cell>
          <cell r="E3260">
            <v>2.7290030018241413E-3</v>
          </cell>
          <cell r="F3260">
            <v>0</v>
          </cell>
          <cell r="G3260">
            <v>0</v>
          </cell>
          <cell r="H3260">
            <v>7046.8817165216715</v>
          </cell>
          <cell r="I3260">
            <v>11.608880937499999</v>
          </cell>
          <cell r="J3260">
            <v>0</v>
          </cell>
          <cell r="K3260">
            <v>0</v>
          </cell>
          <cell r="L3260">
            <v>0</v>
          </cell>
          <cell r="M3260">
            <v>0</v>
          </cell>
          <cell r="N3260">
            <v>5.4937593315067541E-2</v>
          </cell>
          <cell r="O3260">
            <v>9524.6316267812235</v>
          </cell>
          <cell r="P3260">
            <v>26287.848617916523</v>
          </cell>
          <cell r="Q3260">
            <v>42071.724231813474</v>
          </cell>
          <cell r="R3260">
            <v>54036.046648253709</v>
          </cell>
          <cell r="S3260">
            <v>118206.43816412301</v>
          </cell>
          <cell r="T3260">
            <v>1204.2176482061998</v>
          </cell>
          <cell r="U3260">
            <v>1349.3020445513689</v>
          </cell>
          <cell r="V3260">
            <v>1438.9116898217826</v>
          </cell>
          <cell r="W3260">
            <v>1486.0149345353666</v>
          </cell>
          <cell r="X3260">
            <v>1584.9530316364001</v>
          </cell>
          <cell r="Y3260">
            <v>559.29746399897783</v>
          </cell>
          <cell r="Z3260">
            <v>630.98599567773522</v>
          </cell>
          <cell r="AA3260">
            <v>663.17108791990404</v>
          </cell>
          <cell r="AB3260">
            <v>671.72625180826753</v>
          </cell>
          <cell r="AC3260">
            <v>728.89253185948098</v>
          </cell>
          <cell r="AD3260">
            <v>30.725992766408911</v>
          </cell>
          <cell r="AE3260">
            <v>51.773656275249643</v>
          </cell>
          <cell r="AF3260">
            <v>58.388241408498658</v>
          </cell>
          <cell r="AG3260">
            <v>59.382039560015308</v>
          </cell>
          <cell r="AH3260">
            <v>49.683255948522934</v>
          </cell>
        </row>
        <row r="3261">
          <cell r="B3261">
            <v>60696</v>
          </cell>
          <cell r="C3261" t="str">
            <v>OH</v>
          </cell>
          <cell r="D3261" t="str">
            <v>Retail Power Marketer</v>
          </cell>
          <cell r="E3261">
            <v>2.7290030018241413E-3</v>
          </cell>
          <cell r="F3261">
            <v>1</v>
          </cell>
          <cell r="G3261">
            <v>7331.8735986547081</v>
          </cell>
          <cell r="H3261">
            <v>7331.8735986547081</v>
          </cell>
          <cell r="I3261">
            <v>11.608880937499999</v>
          </cell>
          <cell r="J3261">
            <v>22062.399999999998</v>
          </cell>
          <cell r="K3261">
            <v>209281</v>
          </cell>
          <cell r="L3261">
            <v>28544</v>
          </cell>
          <cell r="M3261">
            <v>8.6419852878378806E-2</v>
          </cell>
          <cell r="N3261">
            <v>8.6419852878378806E-2</v>
          </cell>
          <cell r="O3261">
            <v>9524.6316267812235</v>
          </cell>
          <cell r="P3261">
            <v>26287.848617916523</v>
          </cell>
          <cell r="Q3261">
            <v>42071.724231813474</v>
          </cell>
          <cell r="R3261">
            <v>54036.046648253709</v>
          </cell>
          <cell r="S3261">
            <v>118206.43816412301</v>
          </cell>
          <cell r="T3261">
            <v>1204.2176482061998</v>
          </cell>
          <cell r="U3261">
            <v>1349.3020445513689</v>
          </cell>
          <cell r="V3261">
            <v>1438.9116898217826</v>
          </cell>
          <cell r="W3261">
            <v>1486.0149345353666</v>
          </cell>
          <cell r="X3261">
            <v>1584.9530316364001</v>
          </cell>
          <cell r="Y3261">
            <v>559.29746399897783</v>
          </cell>
          <cell r="Z3261">
            <v>630.98599567773522</v>
          </cell>
          <cell r="AA3261">
            <v>663.17108791990404</v>
          </cell>
          <cell r="AB3261">
            <v>671.72625180826753</v>
          </cell>
          <cell r="AC3261">
            <v>728.89253185948098</v>
          </cell>
          <cell r="AD3261">
            <v>30.725992766408911</v>
          </cell>
          <cell r="AE3261">
            <v>51.773656275249643</v>
          </cell>
          <cell r="AF3261">
            <v>58.388241408498658</v>
          </cell>
          <cell r="AG3261">
            <v>59.382039560015308</v>
          </cell>
          <cell r="AH3261">
            <v>49.683255948522934</v>
          </cell>
        </row>
        <row r="3262">
          <cell r="B3262">
            <v>60914</v>
          </cell>
          <cell r="C3262" t="str">
            <v>OH</v>
          </cell>
          <cell r="D3262" t="str">
            <v>Retail Power Marketer</v>
          </cell>
          <cell r="E3262">
            <v>2.7290030018241413E-3</v>
          </cell>
          <cell r="F3262">
            <v>1</v>
          </cell>
          <cell r="G3262">
            <v>15104.166666666666</v>
          </cell>
          <cell r="H3262">
            <v>15104.166666666666</v>
          </cell>
          <cell r="I3262">
            <v>11.608880937499999</v>
          </cell>
          <cell r="J3262">
            <v>33.5</v>
          </cell>
          <cell r="K3262">
            <v>725</v>
          </cell>
          <cell r="L3262">
            <v>48</v>
          </cell>
          <cell r="M3262">
            <v>3.6983840800000001E-2</v>
          </cell>
          <cell r="N3262">
            <v>3.6983840800000001E-2</v>
          </cell>
          <cell r="O3262">
            <v>9524.6316267812235</v>
          </cell>
          <cell r="P3262">
            <v>26287.848617916523</v>
          </cell>
          <cell r="Q3262">
            <v>42071.724231813474</v>
          </cell>
          <cell r="R3262">
            <v>54036.046648253709</v>
          </cell>
          <cell r="S3262">
            <v>118206.43816412301</v>
          </cell>
          <cell r="T3262">
            <v>1204.2176482061998</v>
          </cell>
          <cell r="U3262">
            <v>1349.3020445513689</v>
          </cell>
          <cell r="V3262">
            <v>1438.9116898217826</v>
          </cell>
          <cell r="W3262">
            <v>1486.0149345353666</v>
          </cell>
          <cell r="X3262">
            <v>1584.9530316364001</v>
          </cell>
          <cell r="Y3262">
            <v>559.29746399897783</v>
          </cell>
          <cell r="Z3262">
            <v>630.98599567773522</v>
          </cell>
          <cell r="AA3262">
            <v>663.17108791990404</v>
          </cell>
          <cell r="AB3262">
            <v>671.72625180826753</v>
          </cell>
          <cell r="AC3262">
            <v>728.89253185948098</v>
          </cell>
          <cell r="AD3262">
            <v>30.725992766408911</v>
          </cell>
          <cell r="AE3262">
            <v>51.773656275249643</v>
          </cell>
          <cell r="AF3262">
            <v>58.388241408498658</v>
          </cell>
          <cell r="AG3262">
            <v>59.382039560015308</v>
          </cell>
          <cell r="AH3262">
            <v>49.683255948522934</v>
          </cell>
        </row>
        <row r="3263">
          <cell r="B3263">
            <v>60977</v>
          </cell>
          <cell r="C3263" t="str">
            <v>OH</v>
          </cell>
          <cell r="D3263" t="str">
            <v>Retail Power Marketer</v>
          </cell>
          <cell r="E3263">
            <v>2.7290030018241413E-3</v>
          </cell>
          <cell r="F3263">
            <v>1</v>
          </cell>
          <cell r="G3263">
            <v>11402.906208718627</v>
          </cell>
          <cell r="H3263">
            <v>11402.906208718627</v>
          </cell>
          <cell r="I3263">
            <v>11.608880937499999</v>
          </cell>
          <cell r="J3263">
            <v>7868</v>
          </cell>
          <cell r="K3263">
            <v>94952</v>
          </cell>
          <cell r="L3263">
            <v>8327</v>
          </cell>
          <cell r="M3263">
            <v>7.0646159967154454E-2</v>
          </cell>
          <cell r="N3263">
            <v>7.0646159967154454E-2</v>
          </cell>
          <cell r="O3263">
            <v>9524.6316267812235</v>
          </cell>
          <cell r="P3263">
            <v>26287.848617916523</v>
          </cell>
          <cell r="Q3263">
            <v>42071.724231813474</v>
          </cell>
          <cell r="R3263">
            <v>54036.046648253709</v>
          </cell>
          <cell r="S3263">
            <v>118206.43816412301</v>
          </cell>
          <cell r="T3263">
            <v>1204.2176482061998</v>
          </cell>
          <cell r="U3263">
            <v>1349.3020445513689</v>
          </cell>
          <cell r="V3263">
            <v>1438.9116898217826</v>
          </cell>
          <cell r="W3263">
            <v>1486.0149345353666</v>
          </cell>
          <cell r="X3263">
            <v>1584.9530316364001</v>
          </cell>
          <cell r="Y3263">
            <v>559.29746399897783</v>
          </cell>
          <cell r="Z3263">
            <v>630.98599567773522</v>
          </cell>
          <cell r="AA3263">
            <v>663.17108791990404</v>
          </cell>
          <cell r="AB3263">
            <v>671.72625180826753</v>
          </cell>
          <cell r="AC3263">
            <v>728.89253185948098</v>
          </cell>
          <cell r="AD3263">
            <v>30.725992766408911</v>
          </cell>
          <cell r="AE3263">
            <v>51.773656275249643</v>
          </cell>
          <cell r="AF3263">
            <v>58.388241408498658</v>
          </cell>
          <cell r="AG3263">
            <v>59.382039560015308</v>
          </cell>
          <cell r="AH3263">
            <v>49.683255948522934</v>
          </cell>
        </row>
        <row r="3264">
          <cell r="B3264">
            <v>61059</v>
          </cell>
          <cell r="C3264" t="str">
            <v>OH</v>
          </cell>
          <cell r="D3264" t="str">
            <v>Retail Power Marketer</v>
          </cell>
          <cell r="E3264">
            <v>2.7290030018241413E-3</v>
          </cell>
          <cell r="F3264">
            <v>1</v>
          </cell>
          <cell r="G3264">
            <v>5222.1514958625075</v>
          </cell>
          <cell r="H3264">
            <v>5222.1514958625075</v>
          </cell>
          <cell r="I3264">
            <v>11.608880937499999</v>
          </cell>
          <cell r="J3264">
            <v>5038.1000000000004</v>
          </cell>
          <cell r="K3264">
            <v>41020</v>
          </cell>
          <cell r="L3264">
            <v>7855</v>
          </cell>
          <cell r="M3264">
            <v>9.614448763606169E-2</v>
          </cell>
          <cell r="N3264">
            <v>9.614448763606169E-2</v>
          </cell>
          <cell r="O3264">
            <v>9524.6316267812235</v>
          </cell>
          <cell r="P3264">
            <v>26287.848617916523</v>
          </cell>
          <cell r="Q3264">
            <v>42071.724231813474</v>
          </cell>
          <cell r="R3264">
            <v>54036.046648253709</v>
          </cell>
          <cell r="S3264">
            <v>118206.43816412301</v>
          </cell>
          <cell r="T3264">
            <v>1204.2176482061998</v>
          </cell>
          <cell r="U3264">
            <v>1349.3020445513689</v>
          </cell>
          <cell r="V3264">
            <v>1438.9116898217826</v>
          </cell>
          <cell r="W3264">
            <v>1486.0149345353666</v>
          </cell>
          <cell r="X3264">
            <v>1584.9530316364001</v>
          </cell>
          <cell r="Y3264">
            <v>559.29746399897783</v>
          </cell>
          <cell r="Z3264">
            <v>630.98599567773522</v>
          </cell>
          <cell r="AA3264">
            <v>663.17108791990404</v>
          </cell>
          <cell r="AB3264">
            <v>671.72625180826753</v>
          </cell>
          <cell r="AC3264">
            <v>728.89253185948098</v>
          </cell>
          <cell r="AD3264">
            <v>30.725992766408911</v>
          </cell>
          <cell r="AE3264">
            <v>51.773656275249643</v>
          </cell>
          <cell r="AF3264">
            <v>58.388241408498658</v>
          </cell>
          <cell r="AG3264">
            <v>59.382039560015308</v>
          </cell>
          <cell r="AH3264">
            <v>49.683255948522934</v>
          </cell>
        </row>
        <row r="3265">
          <cell r="B3265">
            <v>61131</v>
          </cell>
          <cell r="C3265" t="str">
            <v>OH</v>
          </cell>
          <cell r="D3265" t="str">
            <v>Retail Power Marketer</v>
          </cell>
          <cell r="E3265">
            <v>2.7290030018241413E-3</v>
          </cell>
          <cell r="F3265">
            <v>0</v>
          </cell>
          <cell r="G3265">
            <v>0</v>
          </cell>
          <cell r="H3265">
            <v>7046.8817165216715</v>
          </cell>
          <cell r="I3265">
            <v>11.608880937499999</v>
          </cell>
          <cell r="J3265">
            <v>0</v>
          </cell>
          <cell r="K3265">
            <v>0</v>
          </cell>
          <cell r="L3265">
            <v>0</v>
          </cell>
          <cell r="M3265">
            <v>0</v>
          </cell>
          <cell r="N3265">
            <v>5.4937593315067541E-2</v>
          </cell>
          <cell r="O3265">
            <v>9524.6316267812235</v>
          </cell>
          <cell r="P3265">
            <v>26287.848617916523</v>
          </cell>
          <cell r="Q3265">
            <v>42071.724231813474</v>
          </cell>
          <cell r="R3265">
            <v>54036.046648253709</v>
          </cell>
          <cell r="S3265">
            <v>118206.43816412301</v>
          </cell>
          <cell r="T3265">
            <v>1204.2176482061998</v>
          </cell>
          <cell r="U3265">
            <v>1349.3020445513689</v>
          </cell>
          <cell r="V3265">
            <v>1438.9116898217826</v>
          </cell>
          <cell r="W3265">
            <v>1486.0149345353666</v>
          </cell>
          <cell r="X3265">
            <v>1584.9530316364001</v>
          </cell>
          <cell r="Y3265">
            <v>559.29746399897783</v>
          </cell>
          <cell r="Z3265">
            <v>630.98599567773522</v>
          </cell>
          <cell r="AA3265">
            <v>663.17108791990404</v>
          </cell>
          <cell r="AB3265">
            <v>671.72625180826753</v>
          </cell>
          <cell r="AC3265">
            <v>728.89253185948098</v>
          </cell>
          <cell r="AD3265">
            <v>30.725992766408911</v>
          </cell>
          <cell r="AE3265">
            <v>51.773656275249643</v>
          </cell>
          <cell r="AF3265">
            <v>58.388241408498658</v>
          </cell>
          <cell r="AG3265">
            <v>59.382039560015308</v>
          </cell>
          <cell r="AH3265">
            <v>49.683255948522934</v>
          </cell>
        </row>
        <row r="3266">
          <cell r="B3266">
            <v>61367</v>
          </cell>
          <cell r="C3266" t="str">
            <v>OH</v>
          </cell>
          <cell r="D3266" t="str">
            <v>Retail Power Marketer</v>
          </cell>
          <cell r="E3266">
            <v>2.7290030018241413E-3</v>
          </cell>
          <cell r="F3266">
            <v>1</v>
          </cell>
          <cell r="G3266">
            <v>6477.2527665554189</v>
          </cell>
          <cell r="H3266">
            <v>6477.2527665554189</v>
          </cell>
          <cell r="I3266">
            <v>11.608880937499999</v>
          </cell>
          <cell r="J3266">
            <v>4168</v>
          </cell>
          <cell r="K3266">
            <v>36875</v>
          </cell>
          <cell r="L3266">
            <v>5693</v>
          </cell>
          <cell r="M3266">
            <v>9.1523462776237297E-2</v>
          </cell>
          <cell r="N3266">
            <v>9.1523462776237297E-2</v>
          </cell>
          <cell r="O3266">
            <v>9524.6316267812235</v>
          </cell>
          <cell r="P3266">
            <v>26287.848617916523</v>
          </cell>
          <cell r="Q3266">
            <v>42071.724231813474</v>
          </cell>
          <cell r="R3266">
            <v>54036.046648253709</v>
          </cell>
          <cell r="S3266">
            <v>118206.43816412301</v>
          </cell>
          <cell r="T3266">
            <v>1204.2176482061998</v>
          </cell>
          <cell r="U3266">
            <v>1349.3020445513689</v>
          </cell>
          <cell r="V3266">
            <v>1438.9116898217826</v>
          </cell>
          <cell r="W3266">
            <v>1486.0149345353666</v>
          </cell>
          <cell r="X3266">
            <v>1584.9530316364001</v>
          </cell>
          <cell r="Y3266">
            <v>559.29746399897783</v>
          </cell>
          <cell r="Z3266">
            <v>630.98599567773522</v>
          </cell>
          <cell r="AA3266">
            <v>663.17108791990404</v>
          </cell>
          <cell r="AB3266">
            <v>671.72625180826753</v>
          </cell>
          <cell r="AC3266">
            <v>728.89253185948098</v>
          </cell>
          <cell r="AD3266">
            <v>30.725992766408911</v>
          </cell>
          <cell r="AE3266">
            <v>51.773656275249643</v>
          </cell>
          <cell r="AF3266">
            <v>58.388241408498658</v>
          </cell>
          <cell r="AG3266">
            <v>59.382039560015308</v>
          </cell>
          <cell r="AH3266">
            <v>49.683255948522934</v>
          </cell>
        </row>
        <row r="3267">
          <cell r="B3267">
            <v>61377</v>
          </cell>
          <cell r="C3267" t="str">
            <v>OH</v>
          </cell>
          <cell r="D3267" t="str">
            <v>Retail Power Marketer</v>
          </cell>
          <cell r="E3267">
            <v>2.7290030018241413E-3</v>
          </cell>
          <cell r="F3267">
            <v>0</v>
          </cell>
          <cell r="G3267">
            <v>0</v>
          </cell>
          <cell r="H3267">
            <v>7046.8817165216715</v>
          </cell>
          <cell r="I3267">
            <v>11.608880937499999</v>
          </cell>
          <cell r="J3267">
            <v>0</v>
          </cell>
          <cell r="K3267">
            <v>0</v>
          </cell>
          <cell r="L3267">
            <v>0</v>
          </cell>
          <cell r="M3267">
            <v>0</v>
          </cell>
          <cell r="N3267">
            <v>5.4937593315067541E-2</v>
          </cell>
          <cell r="O3267">
            <v>9524.6316267812235</v>
          </cell>
          <cell r="P3267">
            <v>26287.848617916523</v>
          </cell>
          <cell r="Q3267">
            <v>42071.724231813474</v>
          </cell>
          <cell r="R3267">
            <v>54036.046648253709</v>
          </cell>
          <cell r="S3267">
            <v>118206.43816412301</v>
          </cell>
          <cell r="T3267">
            <v>1204.2176482061998</v>
          </cell>
          <cell r="U3267">
            <v>1349.3020445513689</v>
          </cell>
          <cell r="V3267">
            <v>1438.9116898217826</v>
          </cell>
          <cell r="W3267">
            <v>1486.0149345353666</v>
          </cell>
          <cell r="X3267">
            <v>1584.9530316364001</v>
          </cell>
          <cell r="Y3267">
            <v>559.29746399897783</v>
          </cell>
          <cell r="Z3267">
            <v>630.98599567773522</v>
          </cell>
          <cell r="AA3267">
            <v>663.17108791990404</v>
          </cell>
          <cell r="AB3267">
            <v>671.72625180826753</v>
          </cell>
          <cell r="AC3267">
            <v>728.89253185948098</v>
          </cell>
          <cell r="AD3267">
            <v>30.725992766408911</v>
          </cell>
          <cell r="AE3267">
            <v>51.773656275249643</v>
          </cell>
          <cell r="AF3267">
            <v>58.388241408498658</v>
          </cell>
          <cell r="AG3267">
            <v>59.382039560015308</v>
          </cell>
          <cell r="AH3267">
            <v>49.683255948522934</v>
          </cell>
        </row>
        <row r="3268">
          <cell r="B3268">
            <v>61378</v>
          </cell>
          <cell r="C3268" t="str">
            <v>OH</v>
          </cell>
          <cell r="D3268" t="str">
            <v>Retail Power Marketer</v>
          </cell>
          <cell r="E3268">
            <v>2.7290030018241413E-3</v>
          </cell>
          <cell r="F3268">
            <v>0</v>
          </cell>
          <cell r="G3268">
            <v>0</v>
          </cell>
          <cell r="H3268">
            <v>7046.8817165216715</v>
          </cell>
          <cell r="I3268">
            <v>11.608880937499999</v>
          </cell>
          <cell r="J3268">
            <v>0</v>
          </cell>
          <cell r="K3268">
            <v>0</v>
          </cell>
          <cell r="L3268">
            <v>0</v>
          </cell>
          <cell r="M3268">
            <v>0</v>
          </cell>
          <cell r="N3268">
            <v>5.4937593315067541E-2</v>
          </cell>
          <cell r="O3268">
            <v>9524.6316267812235</v>
          </cell>
          <cell r="P3268">
            <v>26287.848617916523</v>
          </cell>
          <cell r="Q3268">
            <v>42071.724231813474</v>
          </cell>
          <cell r="R3268">
            <v>54036.046648253709</v>
          </cell>
          <cell r="S3268">
            <v>118206.43816412301</v>
          </cell>
          <cell r="T3268">
            <v>1204.2176482061998</v>
          </cell>
          <cell r="U3268">
            <v>1349.3020445513689</v>
          </cell>
          <cell r="V3268">
            <v>1438.9116898217826</v>
          </cell>
          <cell r="W3268">
            <v>1486.0149345353666</v>
          </cell>
          <cell r="X3268">
            <v>1584.9530316364001</v>
          </cell>
          <cell r="Y3268">
            <v>559.29746399897783</v>
          </cell>
          <cell r="Z3268">
            <v>630.98599567773522</v>
          </cell>
          <cell r="AA3268">
            <v>663.17108791990404</v>
          </cell>
          <cell r="AB3268">
            <v>671.72625180826753</v>
          </cell>
          <cell r="AC3268">
            <v>728.89253185948098</v>
          </cell>
          <cell r="AD3268">
            <v>30.725992766408911</v>
          </cell>
          <cell r="AE3268">
            <v>51.773656275249643</v>
          </cell>
          <cell r="AF3268">
            <v>58.388241408498658</v>
          </cell>
          <cell r="AG3268">
            <v>59.382039560015308</v>
          </cell>
          <cell r="AH3268">
            <v>49.683255948522934</v>
          </cell>
        </row>
        <row r="3269">
          <cell r="B3269">
            <v>56162</v>
          </cell>
          <cell r="C3269" t="str">
            <v>OH</v>
          </cell>
          <cell r="D3269" t="str">
            <v>Transmission</v>
          </cell>
          <cell r="E3269">
            <v>2.7290030018241413E-3</v>
          </cell>
          <cell r="F3269">
            <v>0</v>
          </cell>
          <cell r="G3269">
            <v>0</v>
          </cell>
          <cell r="H3269">
            <v>0</v>
          </cell>
          <cell r="I3269">
            <v>11.608880937499999</v>
          </cell>
          <cell r="J3269">
            <v>0</v>
          </cell>
          <cell r="K3269">
            <v>0</v>
          </cell>
          <cell r="L3269">
            <v>0</v>
          </cell>
          <cell r="M3269">
            <v>0</v>
          </cell>
          <cell r="N3269">
            <v>0</v>
          </cell>
          <cell r="O3269">
            <v>9524.6316267812235</v>
          </cell>
          <cell r="P3269">
            <v>26287.848617916523</v>
          </cell>
          <cell r="Q3269">
            <v>42071.724231813474</v>
          </cell>
          <cell r="R3269">
            <v>54036.046648253709</v>
          </cell>
          <cell r="S3269">
            <v>118206.43816412301</v>
          </cell>
          <cell r="T3269">
            <v>1204.2176482061998</v>
          </cell>
          <cell r="U3269">
            <v>1349.3020445513689</v>
          </cell>
          <cell r="V3269">
            <v>1438.9116898217826</v>
          </cell>
          <cell r="W3269">
            <v>1486.0149345353666</v>
          </cell>
          <cell r="X3269">
            <v>1584.9530316364001</v>
          </cell>
          <cell r="Y3269">
            <v>559.29746399897783</v>
          </cell>
          <cell r="Z3269">
            <v>630.98599567773522</v>
          </cell>
          <cell r="AA3269">
            <v>663.17108791990404</v>
          </cell>
          <cell r="AB3269">
            <v>671.72625180826753</v>
          </cell>
          <cell r="AC3269">
            <v>728.89253185948098</v>
          </cell>
          <cell r="AD3269">
            <v>30.725992766408911</v>
          </cell>
          <cell r="AE3269">
            <v>51.773656275249643</v>
          </cell>
          <cell r="AF3269">
            <v>58.388241408498658</v>
          </cell>
          <cell r="AG3269">
            <v>59.382039560015308</v>
          </cell>
          <cell r="AH3269">
            <v>49.683255948522934</v>
          </cell>
        </row>
        <row r="3270">
          <cell r="B3270">
            <v>6389</v>
          </cell>
          <cell r="C3270" t="str">
            <v>OH</v>
          </cell>
          <cell r="D3270" t="str">
            <v>Wholesale Power Marketer</v>
          </cell>
          <cell r="E3270">
            <v>2.7290030018241413E-3</v>
          </cell>
          <cell r="F3270">
            <v>0</v>
          </cell>
          <cell r="G3270">
            <v>0</v>
          </cell>
          <cell r="H3270">
            <v>0</v>
          </cell>
          <cell r="I3270">
            <v>11.608880937499999</v>
          </cell>
          <cell r="J3270">
            <v>0</v>
          </cell>
          <cell r="K3270">
            <v>0</v>
          </cell>
          <cell r="L3270">
            <v>0</v>
          </cell>
          <cell r="M3270">
            <v>0</v>
          </cell>
          <cell r="N3270">
            <v>0</v>
          </cell>
          <cell r="O3270">
            <v>9524.6316267812235</v>
          </cell>
          <cell r="P3270">
            <v>26287.848617916523</v>
          </cell>
          <cell r="Q3270">
            <v>42071.724231813474</v>
          </cell>
          <cell r="R3270">
            <v>54036.046648253709</v>
          </cell>
          <cell r="S3270">
            <v>118206.43816412301</v>
          </cell>
          <cell r="T3270">
            <v>1204.2176482061998</v>
          </cell>
          <cell r="U3270">
            <v>1349.3020445513689</v>
          </cell>
          <cell r="V3270">
            <v>1438.9116898217826</v>
          </cell>
          <cell r="W3270">
            <v>1486.0149345353666</v>
          </cell>
          <cell r="X3270">
            <v>1584.9530316364001</v>
          </cell>
          <cell r="Y3270">
            <v>559.29746399897783</v>
          </cell>
          <cell r="Z3270">
            <v>630.98599567773522</v>
          </cell>
          <cell r="AA3270">
            <v>663.17108791990404</v>
          </cell>
          <cell r="AB3270">
            <v>671.72625180826753</v>
          </cell>
          <cell r="AC3270">
            <v>728.89253185948098</v>
          </cell>
          <cell r="AD3270">
            <v>30.725992766408911</v>
          </cell>
          <cell r="AE3270">
            <v>51.773656275249643</v>
          </cell>
          <cell r="AF3270">
            <v>58.388241408498658</v>
          </cell>
          <cell r="AG3270">
            <v>59.382039560015308</v>
          </cell>
          <cell r="AH3270">
            <v>49.683255948522934</v>
          </cell>
        </row>
        <row r="3271">
          <cell r="B3271">
            <v>2911</v>
          </cell>
          <cell r="C3271" t="str">
            <v>OK</v>
          </cell>
          <cell r="D3271" t="str">
            <v>Cooperative</v>
          </cell>
          <cell r="E3271">
            <v>0.23615940756351717</v>
          </cell>
          <cell r="F3271">
            <v>1</v>
          </cell>
          <cell r="G3271">
            <v>15374.262359575119</v>
          </cell>
          <cell r="H3271">
            <v>15374.262359575119</v>
          </cell>
          <cell r="I3271">
            <v>11.608880937499999</v>
          </cell>
          <cell r="J3271">
            <v>35880.1</v>
          </cell>
          <cell r="K3271">
            <v>351717</v>
          </cell>
          <cell r="L3271">
            <v>22877</v>
          </cell>
          <cell r="M3271">
            <v>9.2953094588870452E-2</v>
          </cell>
          <cell r="N3271">
            <v>9.2953094588870452E-2</v>
          </cell>
          <cell r="O3271">
            <v>8124.8659766563278</v>
          </cell>
          <cell r="P3271">
            <v>22964.27443961256</v>
          </cell>
          <cell r="Q3271">
            <v>36286.876348185848</v>
          </cell>
          <cell r="R3271">
            <v>46129.237218251546</v>
          </cell>
          <cell r="S3271">
            <v>108250.83865094442</v>
          </cell>
          <cell r="T3271">
            <v>1491.4220629818385</v>
          </cell>
          <cell r="U3271">
            <v>1522.9755713338218</v>
          </cell>
          <cell r="V3271">
            <v>1531.2011091778675</v>
          </cell>
          <cell r="W3271">
            <v>1547.6196562986142</v>
          </cell>
          <cell r="X3271">
            <v>1639.9600370953233</v>
          </cell>
          <cell r="Y3271">
            <v>430.36630669827809</v>
          </cell>
          <cell r="Z3271">
            <v>502.47479419201647</v>
          </cell>
          <cell r="AA3271">
            <v>508.6942299623737</v>
          </cell>
          <cell r="AB3271">
            <v>510.19809087818726</v>
          </cell>
          <cell r="AC3271">
            <v>564.43170578141155</v>
          </cell>
          <cell r="AD3271">
            <v>12.128224186534643</v>
          </cell>
          <cell r="AE3271">
            <v>13.828361166647449</v>
          </cell>
          <cell r="AF3271">
            <v>12.55404114717922</v>
          </cell>
          <cell r="AG3271">
            <v>13.494711069594315</v>
          </cell>
          <cell r="AH3271">
            <v>13.394521330206199</v>
          </cell>
        </row>
        <row r="3272">
          <cell r="B3272">
            <v>3478</v>
          </cell>
          <cell r="C3272" t="str">
            <v>OK</v>
          </cell>
          <cell r="D3272" t="str">
            <v>Cooperative</v>
          </cell>
          <cell r="E3272">
            <v>0.24469704952581664</v>
          </cell>
          <cell r="F3272">
            <v>1</v>
          </cell>
          <cell r="G3272">
            <v>11731.658578361405</v>
          </cell>
          <cell r="H3272">
            <v>11731.658578361405</v>
          </cell>
          <cell r="I3272">
            <v>11.608880937499999</v>
          </cell>
          <cell r="J3272">
            <v>19176</v>
          </cell>
          <cell r="K3272">
            <v>164384</v>
          </cell>
          <cell r="L3272">
            <v>14012</v>
          </cell>
          <cell r="M3272">
            <v>0.10477927489077404</v>
          </cell>
          <cell r="N3272">
            <v>0.10477927489077404</v>
          </cell>
          <cell r="O3272">
            <v>8124.8659766563278</v>
          </cell>
          <cell r="P3272">
            <v>22964.27443961256</v>
          </cell>
          <cell r="Q3272">
            <v>36286.876348185848</v>
          </cell>
          <cell r="R3272">
            <v>46129.237218251546</v>
          </cell>
          <cell r="S3272">
            <v>108250.83865094442</v>
          </cell>
          <cell r="T3272">
            <v>1491.4220629818385</v>
          </cell>
          <cell r="U3272">
            <v>1522.9755713338218</v>
          </cell>
          <cell r="V3272">
            <v>1531.2011091778675</v>
          </cell>
          <cell r="W3272">
            <v>1547.6196562986142</v>
          </cell>
          <cell r="X3272">
            <v>1639.9600370953233</v>
          </cell>
          <cell r="Y3272">
            <v>430.36630669827809</v>
          </cell>
          <cell r="Z3272">
            <v>502.47479419201647</v>
          </cell>
          <cell r="AA3272">
            <v>508.6942299623737</v>
          </cell>
          <cell r="AB3272">
            <v>510.19809087818726</v>
          </cell>
          <cell r="AC3272">
            <v>564.43170578141155</v>
          </cell>
          <cell r="AD3272">
            <v>12.128224186534643</v>
          </cell>
          <cell r="AE3272">
            <v>13.828361166647449</v>
          </cell>
          <cell r="AF3272">
            <v>12.55404114717922</v>
          </cell>
          <cell r="AG3272">
            <v>13.494711069594315</v>
          </cell>
          <cell r="AH3272">
            <v>13.394521330206199</v>
          </cell>
        </row>
        <row r="3273">
          <cell r="B3273">
            <v>4401</v>
          </cell>
          <cell r="C3273" t="str">
            <v>OK</v>
          </cell>
          <cell r="D3273" t="str">
            <v>Cooperative</v>
          </cell>
          <cell r="E3273">
            <v>0.24929604261796043</v>
          </cell>
          <cell r="F3273">
            <v>1</v>
          </cell>
          <cell r="G3273">
            <v>15705.259215665294</v>
          </cell>
          <cell r="H3273">
            <v>15705.259215665294</v>
          </cell>
          <cell r="I3273">
            <v>11.608880937499999</v>
          </cell>
          <cell r="J3273">
            <v>33134.1</v>
          </cell>
          <cell r="K3273">
            <v>293547</v>
          </cell>
          <cell r="L3273">
            <v>18691</v>
          </cell>
          <cell r="M3273">
            <v>0.10400488125160962</v>
          </cell>
          <cell r="N3273">
            <v>0.10400488125160962</v>
          </cell>
          <cell r="O3273">
            <v>8124.8659766563278</v>
          </cell>
          <cell r="P3273">
            <v>22964.27443961256</v>
          </cell>
          <cell r="Q3273">
            <v>36286.876348185848</v>
          </cell>
          <cell r="R3273">
            <v>46129.237218251546</v>
          </cell>
          <cell r="S3273">
            <v>108250.83865094442</v>
          </cell>
          <cell r="T3273">
            <v>1491.4220629818385</v>
          </cell>
          <cell r="U3273">
            <v>1522.9755713338218</v>
          </cell>
          <cell r="V3273">
            <v>1531.2011091778675</v>
          </cell>
          <cell r="W3273">
            <v>1547.6196562986142</v>
          </cell>
          <cell r="X3273">
            <v>1639.9600370953233</v>
          </cell>
          <cell r="Y3273">
            <v>430.36630669827809</v>
          </cell>
          <cell r="Z3273">
            <v>502.47479419201647</v>
          </cell>
          <cell r="AA3273">
            <v>508.6942299623737</v>
          </cell>
          <cell r="AB3273">
            <v>510.19809087818726</v>
          </cell>
          <cell r="AC3273">
            <v>564.43170578141155</v>
          </cell>
          <cell r="AD3273">
            <v>12.128224186534643</v>
          </cell>
          <cell r="AE3273">
            <v>13.828361166647449</v>
          </cell>
          <cell r="AF3273">
            <v>12.55404114717922</v>
          </cell>
          <cell r="AG3273">
            <v>13.494711069594315</v>
          </cell>
          <cell r="AH3273">
            <v>13.394521330206199</v>
          </cell>
        </row>
        <row r="3274">
          <cell r="B3274">
            <v>5598</v>
          </cell>
          <cell r="C3274" t="str">
            <v>OK</v>
          </cell>
          <cell r="D3274" t="str">
            <v>Cooperative</v>
          </cell>
          <cell r="E3274">
            <v>0.22979788666432502</v>
          </cell>
          <cell r="F3274">
            <v>1</v>
          </cell>
          <cell r="G3274">
            <v>13310.382654707362</v>
          </cell>
          <cell r="H3274">
            <v>13310.382654707362</v>
          </cell>
          <cell r="I3274">
            <v>11.608880937499999</v>
          </cell>
          <cell r="J3274">
            <v>46993</v>
          </cell>
          <cell r="K3274">
            <v>412542</v>
          </cell>
          <cell r="L3274">
            <v>30994</v>
          </cell>
          <cell r="M3274">
            <v>0.1034448180565312</v>
          </cell>
          <cell r="N3274">
            <v>0.1034448180565312</v>
          </cell>
          <cell r="O3274">
            <v>8124.8659766563278</v>
          </cell>
          <cell r="P3274">
            <v>22964.27443961256</v>
          </cell>
          <cell r="Q3274">
            <v>36286.876348185848</v>
          </cell>
          <cell r="R3274">
            <v>46129.237218251546</v>
          </cell>
          <cell r="S3274">
            <v>108250.83865094442</v>
          </cell>
          <cell r="T3274">
            <v>1491.4220629818385</v>
          </cell>
          <cell r="U3274">
            <v>1522.9755713338218</v>
          </cell>
          <cell r="V3274">
            <v>1531.2011091778675</v>
          </cell>
          <cell r="W3274">
            <v>1547.6196562986142</v>
          </cell>
          <cell r="X3274">
            <v>1639.9600370953233</v>
          </cell>
          <cell r="Y3274">
            <v>430.36630669827809</v>
          </cell>
          <cell r="Z3274">
            <v>502.47479419201647</v>
          </cell>
          <cell r="AA3274">
            <v>508.6942299623737</v>
          </cell>
          <cell r="AB3274">
            <v>510.19809087818726</v>
          </cell>
          <cell r="AC3274">
            <v>564.43170578141155</v>
          </cell>
          <cell r="AD3274">
            <v>12.128224186534643</v>
          </cell>
          <cell r="AE3274">
            <v>13.828361166647449</v>
          </cell>
          <cell r="AF3274">
            <v>12.55404114717922</v>
          </cell>
          <cell r="AG3274">
            <v>13.494711069594315</v>
          </cell>
          <cell r="AH3274">
            <v>13.394521330206199</v>
          </cell>
        </row>
        <row r="3275">
          <cell r="B3275">
            <v>8183</v>
          </cell>
          <cell r="C3275" t="str">
            <v>OK</v>
          </cell>
          <cell r="D3275" t="str">
            <v>Cooperative</v>
          </cell>
          <cell r="E3275">
            <v>0.25794257112750263</v>
          </cell>
          <cell r="F3275">
            <v>0</v>
          </cell>
          <cell r="G3275">
            <v>0</v>
          </cell>
          <cell r="H3275">
            <v>11148.986030624619</v>
          </cell>
          <cell r="I3275">
            <v>11.608880937499999</v>
          </cell>
          <cell r="J3275">
            <v>0</v>
          </cell>
          <cell r="K3275">
            <v>0</v>
          </cell>
          <cell r="L3275">
            <v>0</v>
          </cell>
          <cell r="M3275">
            <v>0</v>
          </cell>
          <cell r="N3275">
            <v>8.9150102689533356E-2</v>
          </cell>
          <cell r="O3275">
            <v>8124.8659766563278</v>
          </cell>
          <cell r="P3275">
            <v>22964.27443961256</v>
          </cell>
          <cell r="Q3275">
            <v>36286.876348185848</v>
          </cell>
          <cell r="R3275">
            <v>46129.237218251546</v>
          </cell>
          <cell r="S3275">
            <v>108250.83865094442</v>
          </cell>
          <cell r="T3275">
            <v>1491.4220629818385</v>
          </cell>
          <cell r="U3275">
            <v>1522.9755713338218</v>
          </cell>
          <cell r="V3275">
            <v>1531.2011091778675</v>
          </cell>
          <cell r="W3275">
            <v>1547.6196562986142</v>
          </cell>
          <cell r="X3275">
            <v>1639.9600370953233</v>
          </cell>
          <cell r="Y3275">
            <v>430.36630669827809</v>
          </cell>
          <cell r="Z3275">
            <v>502.47479419201647</v>
          </cell>
          <cell r="AA3275">
            <v>508.6942299623737</v>
          </cell>
          <cell r="AB3275">
            <v>510.19809087818726</v>
          </cell>
          <cell r="AC3275">
            <v>564.43170578141155</v>
          </cell>
          <cell r="AD3275">
            <v>12.128224186534643</v>
          </cell>
          <cell r="AE3275">
            <v>13.828361166647449</v>
          </cell>
          <cell r="AF3275">
            <v>12.55404114717922</v>
          </cell>
          <cell r="AG3275">
            <v>13.494711069594315</v>
          </cell>
          <cell r="AH3275">
            <v>13.394521330206199</v>
          </cell>
        </row>
        <row r="3276">
          <cell r="B3276">
            <v>10170</v>
          </cell>
          <cell r="C3276" t="str">
            <v>OK</v>
          </cell>
          <cell r="D3276" t="str">
            <v>Cooperative</v>
          </cell>
          <cell r="E3276">
            <v>0.21942541856925418</v>
          </cell>
          <cell r="F3276">
            <v>1</v>
          </cell>
          <cell r="G3276">
            <v>12797.386934673366</v>
          </cell>
          <cell r="H3276">
            <v>12797.386934673366</v>
          </cell>
          <cell r="I3276">
            <v>11.608880937499999</v>
          </cell>
          <cell r="J3276">
            <v>29193</v>
          </cell>
          <cell r="K3276">
            <v>254668</v>
          </cell>
          <cell r="L3276">
            <v>19900</v>
          </cell>
          <cell r="M3276">
            <v>0.10374605067038262</v>
          </cell>
          <cell r="N3276">
            <v>0.10374605067038262</v>
          </cell>
          <cell r="O3276">
            <v>8124.8659766563278</v>
          </cell>
          <cell r="P3276">
            <v>22964.27443961256</v>
          </cell>
          <cell r="Q3276">
            <v>36286.876348185848</v>
          </cell>
          <cell r="R3276">
            <v>46129.237218251546</v>
          </cell>
          <cell r="S3276">
            <v>108250.83865094442</v>
          </cell>
          <cell r="T3276">
            <v>1491.4220629818385</v>
          </cell>
          <cell r="U3276">
            <v>1522.9755713338218</v>
          </cell>
          <cell r="V3276">
            <v>1531.2011091778675</v>
          </cell>
          <cell r="W3276">
            <v>1547.6196562986142</v>
          </cell>
          <cell r="X3276">
            <v>1639.9600370953233</v>
          </cell>
          <cell r="Y3276">
            <v>430.36630669827809</v>
          </cell>
          <cell r="Z3276">
            <v>502.47479419201647</v>
          </cell>
          <cell r="AA3276">
            <v>508.6942299623737</v>
          </cell>
          <cell r="AB3276">
            <v>510.19809087818726</v>
          </cell>
          <cell r="AC3276">
            <v>564.43170578141155</v>
          </cell>
          <cell r="AD3276">
            <v>12.128224186534643</v>
          </cell>
          <cell r="AE3276">
            <v>13.828361166647449</v>
          </cell>
          <cell r="AF3276">
            <v>12.55404114717922</v>
          </cell>
          <cell r="AG3276">
            <v>13.494711069594315</v>
          </cell>
          <cell r="AH3276">
            <v>13.394521330206199</v>
          </cell>
        </row>
        <row r="3277">
          <cell r="B3277">
            <v>13807</v>
          </cell>
          <cell r="C3277" t="str">
            <v>OK</v>
          </cell>
          <cell r="D3277" t="str">
            <v>Cooperative</v>
          </cell>
          <cell r="E3277">
            <v>0.25768645357686454</v>
          </cell>
          <cell r="F3277">
            <v>1</v>
          </cell>
          <cell r="G3277">
            <v>11045.852438516049</v>
          </cell>
          <cell r="H3277">
            <v>11045.852438516049</v>
          </cell>
          <cell r="I3277">
            <v>11.608880937499999</v>
          </cell>
          <cell r="J3277">
            <v>14639</v>
          </cell>
          <cell r="K3277">
            <v>105996</v>
          </cell>
          <cell r="L3277">
            <v>9596</v>
          </cell>
          <cell r="M3277">
            <v>0.12549732199597155</v>
          </cell>
          <cell r="N3277">
            <v>0.12549732199597155</v>
          </cell>
          <cell r="O3277">
            <v>8124.8659766563278</v>
          </cell>
          <cell r="P3277">
            <v>22964.27443961256</v>
          </cell>
          <cell r="Q3277">
            <v>36286.876348185848</v>
          </cell>
          <cell r="R3277">
            <v>46129.237218251546</v>
          </cell>
          <cell r="S3277">
            <v>108250.83865094442</v>
          </cell>
          <cell r="T3277">
            <v>1491.4220629818385</v>
          </cell>
          <cell r="U3277">
            <v>1522.9755713338218</v>
          </cell>
          <cell r="V3277">
            <v>1531.2011091778675</v>
          </cell>
          <cell r="W3277">
            <v>1547.6196562986142</v>
          </cell>
          <cell r="X3277">
            <v>1639.9600370953233</v>
          </cell>
          <cell r="Y3277">
            <v>430.36630669827809</v>
          </cell>
          <cell r="Z3277">
            <v>502.47479419201647</v>
          </cell>
          <cell r="AA3277">
            <v>508.6942299623737</v>
          </cell>
          <cell r="AB3277">
            <v>510.19809087818726</v>
          </cell>
          <cell r="AC3277">
            <v>564.43170578141155</v>
          </cell>
          <cell r="AD3277">
            <v>12.128224186534643</v>
          </cell>
          <cell r="AE3277">
            <v>13.828361166647449</v>
          </cell>
          <cell r="AF3277">
            <v>12.55404114717922</v>
          </cell>
          <cell r="AG3277">
            <v>13.494711069594315</v>
          </cell>
          <cell r="AH3277">
            <v>13.394521330206199</v>
          </cell>
        </row>
        <row r="3278">
          <cell r="B3278">
            <v>14062</v>
          </cell>
          <cell r="C3278" t="str">
            <v>OK</v>
          </cell>
          <cell r="D3278" t="str">
            <v>Cooperative</v>
          </cell>
          <cell r="E3278">
            <v>0.23574376536705305</v>
          </cell>
          <cell r="F3278">
            <v>1</v>
          </cell>
          <cell r="G3278">
            <v>15139.94786880942</v>
          </cell>
          <cell r="H3278">
            <v>15139.94786880942</v>
          </cell>
          <cell r="I3278">
            <v>11.608880937499999</v>
          </cell>
          <cell r="J3278">
            <v>93083</v>
          </cell>
          <cell r="K3278">
            <v>807368</v>
          </cell>
          <cell r="L3278">
            <v>53327</v>
          </cell>
          <cell r="M3278">
            <v>0.10609065317792042</v>
          </cell>
          <cell r="N3278">
            <v>0.10609065317792042</v>
          </cell>
          <cell r="O3278">
            <v>8124.8659766563278</v>
          </cell>
          <cell r="P3278">
            <v>22964.27443961256</v>
          </cell>
          <cell r="Q3278">
            <v>36286.876348185848</v>
          </cell>
          <cell r="R3278">
            <v>46129.237218251546</v>
          </cell>
          <cell r="S3278">
            <v>108250.83865094442</v>
          </cell>
          <cell r="T3278">
            <v>1491.4220629818385</v>
          </cell>
          <cell r="U3278">
            <v>1522.9755713338218</v>
          </cell>
          <cell r="V3278">
            <v>1531.2011091778675</v>
          </cell>
          <cell r="W3278">
            <v>1547.6196562986142</v>
          </cell>
          <cell r="X3278">
            <v>1639.9600370953233</v>
          </cell>
          <cell r="Y3278">
            <v>430.36630669827809</v>
          </cell>
          <cell r="Z3278">
            <v>502.47479419201647</v>
          </cell>
          <cell r="AA3278">
            <v>508.6942299623737</v>
          </cell>
          <cell r="AB3278">
            <v>510.19809087818726</v>
          </cell>
          <cell r="AC3278">
            <v>564.43170578141155</v>
          </cell>
          <cell r="AD3278">
            <v>12.128224186534643</v>
          </cell>
          <cell r="AE3278">
            <v>13.828361166647449</v>
          </cell>
          <cell r="AF3278">
            <v>12.55404114717922</v>
          </cell>
          <cell r="AG3278">
            <v>13.494711069594315</v>
          </cell>
          <cell r="AH3278">
            <v>13.394521330206199</v>
          </cell>
        </row>
        <row r="3279">
          <cell r="B3279">
            <v>15746</v>
          </cell>
          <cell r="C3279" t="str">
            <v>OK</v>
          </cell>
          <cell r="D3279" t="str">
            <v>Cooperative</v>
          </cell>
          <cell r="E3279">
            <v>0.22190463645943098</v>
          </cell>
          <cell r="F3279">
            <v>1</v>
          </cell>
          <cell r="G3279">
            <v>13038.246205733558</v>
          </cell>
          <cell r="H3279">
            <v>13038.246205733558</v>
          </cell>
          <cell r="I3279">
            <v>11.608880937499999</v>
          </cell>
          <cell r="J3279">
            <v>20282</v>
          </cell>
          <cell r="K3279">
            <v>193292</v>
          </cell>
          <cell r="L3279">
            <v>14825</v>
          </cell>
          <cell r="M3279">
            <v>9.4244873462009549E-2</v>
          </cell>
          <cell r="N3279">
            <v>9.4244873462009549E-2</v>
          </cell>
          <cell r="O3279">
            <v>8124.8659766563278</v>
          </cell>
          <cell r="P3279">
            <v>22964.27443961256</v>
          </cell>
          <cell r="Q3279">
            <v>36286.876348185848</v>
          </cell>
          <cell r="R3279">
            <v>46129.237218251546</v>
          </cell>
          <cell r="S3279">
            <v>108250.83865094442</v>
          </cell>
          <cell r="T3279">
            <v>1491.4220629818385</v>
          </cell>
          <cell r="U3279">
            <v>1522.9755713338218</v>
          </cell>
          <cell r="V3279">
            <v>1531.2011091778675</v>
          </cell>
          <cell r="W3279">
            <v>1547.6196562986142</v>
          </cell>
          <cell r="X3279">
            <v>1639.9600370953233</v>
          </cell>
          <cell r="Y3279">
            <v>430.36630669827809</v>
          </cell>
          <cell r="Z3279">
            <v>502.47479419201647</v>
          </cell>
          <cell r="AA3279">
            <v>508.6942299623737</v>
          </cell>
          <cell r="AB3279">
            <v>510.19809087818726</v>
          </cell>
          <cell r="AC3279">
            <v>564.43170578141155</v>
          </cell>
          <cell r="AD3279">
            <v>12.128224186534643</v>
          </cell>
          <cell r="AE3279">
            <v>13.828361166647449</v>
          </cell>
          <cell r="AF3279">
            <v>12.55404114717922</v>
          </cell>
          <cell r="AG3279">
            <v>13.494711069594315</v>
          </cell>
          <cell r="AH3279">
            <v>13.394521330206199</v>
          </cell>
        </row>
        <row r="3280">
          <cell r="B3280">
            <v>17603</v>
          </cell>
          <cell r="C3280" t="str">
            <v>OK</v>
          </cell>
          <cell r="D3280" t="str">
            <v>Cooperative</v>
          </cell>
          <cell r="E3280">
            <v>0.23345334269991805</v>
          </cell>
          <cell r="F3280">
            <v>1</v>
          </cell>
          <cell r="G3280">
            <v>14054.033485540334</v>
          </cell>
          <cell r="H3280">
            <v>14054.033485540334</v>
          </cell>
          <cell r="I3280">
            <v>11.608880937499999</v>
          </cell>
          <cell r="J3280">
            <v>22330</v>
          </cell>
          <cell r="K3280">
            <v>203137</v>
          </cell>
          <cell r="L3280">
            <v>14454</v>
          </cell>
          <cell r="M3280">
            <v>0.1000136007677208</v>
          </cell>
          <cell r="N3280">
            <v>0.1000136007677208</v>
          </cell>
          <cell r="O3280">
            <v>8124.8659766563278</v>
          </cell>
          <cell r="P3280">
            <v>22964.27443961256</v>
          </cell>
          <cell r="Q3280">
            <v>36286.876348185848</v>
          </cell>
          <cell r="R3280">
            <v>46129.237218251546</v>
          </cell>
          <cell r="S3280">
            <v>108250.83865094442</v>
          </cell>
          <cell r="T3280">
            <v>1491.4220629818385</v>
          </cell>
          <cell r="U3280">
            <v>1522.9755713338218</v>
          </cell>
          <cell r="V3280">
            <v>1531.2011091778675</v>
          </cell>
          <cell r="W3280">
            <v>1547.6196562986142</v>
          </cell>
          <cell r="X3280">
            <v>1639.9600370953233</v>
          </cell>
          <cell r="Y3280">
            <v>430.36630669827809</v>
          </cell>
          <cell r="Z3280">
            <v>502.47479419201647</v>
          </cell>
          <cell r="AA3280">
            <v>508.6942299623737</v>
          </cell>
          <cell r="AB3280">
            <v>510.19809087818726</v>
          </cell>
          <cell r="AC3280">
            <v>564.43170578141155</v>
          </cell>
          <cell r="AD3280">
            <v>12.128224186534643</v>
          </cell>
          <cell r="AE3280">
            <v>13.828361166647449</v>
          </cell>
          <cell r="AF3280">
            <v>12.55404114717922</v>
          </cell>
          <cell r="AG3280">
            <v>13.494711069594315</v>
          </cell>
          <cell r="AH3280">
            <v>13.394521330206199</v>
          </cell>
        </row>
        <row r="3281">
          <cell r="B3281">
            <v>17681</v>
          </cell>
          <cell r="C3281" t="str">
            <v>OK</v>
          </cell>
          <cell r="D3281" t="str">
            <v>Cooperative</v>
          </cell>
          <cell r="E3281">
            <v>0.25473082568116817</v>
          </cell>
          <cell r="F3281">
            <v>0</v>
          </cell>
          <cell r="G3281">
            <v>0</v>
          </cell>
          <cell r="H3281">
            <v>11148.986030624619</v>
          </cell>
          <cell r="I3281">
            <v>11.608880937499999</v>
          </cell>
          <cell r="J3281">
            <v>0</v>
          </cell>
          <cell r="K3281">
            <v>0</v>
          </cell>
          <cell r="L3281">
            <v>0</v>
          </cell>
          <cell r="M3281">
            <v>0</v>
          </cell>
          <cell r="N3281">
            <v>8.9150102689533356E-2</v>
          </cell>
          <cell r="O3281">
            <v>8124.8659766563278</v>
          </cell>
          <cell r="P3281">
            <v>22964.27443961256</v>
          </cell>
          <cell r="Q3281">
            <v>36286.876348185848</v>
          </cell>
          <cell r="R3281">
            <v>46129.237218251546</v>
          </cell>
          <cell r="S3281">
            <v>108250.83865094442</v>
          </cell>
          <cell r="T3281">
            <v>1491.4220629818385</v>
          </cell>
          <cell r="U3281">
            <v>1522.9755713338218</v>
          </cell>
          <cell r="V3281">
            <v>1531.2011091778675</v>
          </cell>
          <cell r="W3281">
            <v>1547.6196562986142</v>
          </cell>
          <cell r="X3281">
            <v>1639.9600370953233</v>
          </cell>
          <cell r="Y3281">
            <v>430.36630669827809</v>
          </cell>
          <cell r="Z3281">
            <v>502.47479419201647</v>
          </cell>
          <cell r="AA3281">
            <v>508.6942299623737</v>
          </cell>
          <cell r="AB3281">
            <v>510.19809087818726</v>
          </cell>
          <cell r="AC3281">
            <v>564.43170578141155</v>
          </cell>
          <cell r="AD3281">
            <v>12.128224186534643</v>
          </cell>
          <cell r="AE3281">
            <v>13.828361166647449</v>
          </cell>
          <cell r="AF3281">
            <v>12.55404114717922</v>
          </cell>
          <cell r="AG3281">
            <v>13.494711069594315</v>
          </cell>
          <cell r="AH3281">
            <v>13.394521330206199</v>
          </cell>
        </row>
        <row r="3282">
          <cell r="B3282">
            <v>296</v>
          </cell>
          <cell r="C3282" t="str">
            <v>OK</v>
          </cell>
          <cell r="D3282" t="str">
            <v>Cooperative</v>
          </cell>
          <cell r="E3282">
            <v>3.3076231180330699E-2</v>
          </cell>
          <cell r="F3282">
            <v>1</v>
          </cell>
          <cell r="G3282">
            <v>18221.763085399449</v>
          </cell>
          <cell r="H3282">
            <v>18221.763085399449</v>
          </cell>
          <cell r="I3282">
            <v>11.608880937499999</v>
          </cell>
          <cell r="J3282">
            <v>5103</v>
          </cell>
          <cell r="K3282">
            <v>52916</v>
          </cell>
          <cell r="L3282">
            <v>2904</v>
          </cell>
          <cell r="M3282">
            <v>8.879079516762417E-2</v>
          </cell>
          <cell r="N3282">
            <v>8.879079516762417E-2</v>
          </cell>
          <cell r="O3282">
            <v>8124.8659766563278</v>
          </cell>
          <cell r="P3282">
            <v>22964.27443961256</v>
          </cell>
          <cell r="Q3282">
            <v>36286.876348185848</v>
          </cell>
          <cell r="R3282">
            <v>46129.237218251546</v>
          </cell>
          <cell r="S3282">
            <v>108250.83865094442</v>
          </cell>
          <cell r="T3282">
            <v>1491.4220629818385</v>
          </cell>
          <cell r="U3282">
            <v>1522.9755713338218</v>
          </cell>
          <cell r="V3282">
            <v>1531.2011091778675</v>
          </cell>
          <cell r="W3282">
            <v>1547.6196562986142</v>
          </cell>
          <cell r="X3282">
            <v>1639.9600370953233</v>
          </cell>
          <cell r="Y3282">
            <v>430.36630669827809</v>
          </cell>
          <cell r="Z3282">
            <v>502.47479419201647</v>
          </cell>
          <cell r="AA3282">
            <v>508.6942299623737</v>
          </cell>
          <cell r="AB3282">
            <v>510.19809087818726</v>
          </cell>
          <cell r="AC3282">
            <v>564.43170578141155</v>
          </cell>
          <cell r="AD3282">
            <v>12.128224186534643</v>
          </cell>
          <cell r="AE3282">
            <v>13.828361166647449</v>
          </cell>
          <cell r="AF3282">
            <v>12.55404114717922</v>
          </cell>
          <cell r="AG3282">
            <v>13.494711069594315</v>
          </cell>
          <cell r="AH3282">
            <v>13.394521330206199</v>
          </cell>
        </row>
        <row r="3283">
          <cell r="B3283">
            <v>3226</v>
          </cell>
          <cell r="C3283" t="str">
            <v>OK</v>
          </cell>
          <cell r="D3283" t="str">
            <v>Cooperative</v>
          </cell>
          <cell r="E3283">
            <v>3.3076231180330699E-2</v>
          </cell>
          <cell r="F3283">
            <v>1</v>
          </cell>
          <cell r="G3283">
            <v>17991.650790093019</v>
          </cell>
          <cell r="H3283">
            <v>17991.650790093019</v>
          </cell>
          <cell r="I3283">
            <v>11.608880937499999</v>
          </cell>
          <cell r="J3283">
            <v>33078.400000000001</v>
          </cell>
          <cell r="K3283">
            <v>321079</v>
          </cell>
          <cell r="L3283">
            <v>17846</v>
          </cell>
          <cell r="M3283">
            <v>9.5279775162724747E-2</v>
          </cell>
          <cell r="N3283">
            <v>9.5279775162724747E-2</v>
          </cell>
          <cell r="O3283">
            <v>8124.8659766563278</v>
          </cell>
          <cell r="P3283">
            <v>22964.27443961256</v>
          </cell>
          <cell r="Q3283">
            <v>36286.876348185848</v>
          </cell>
          <cell r="R3283">
            <v>46129.237218251546</v>
          </cell>
          <cell r="S3283">
            <v>108250.83865094442</v>
          </cell>
          <cell r="T3283">
            <v>1491.4220629818385</v>
          </cell>
          <cell r="U3283">
            <v>1522.9755713338218</v>
          </cell>
          <cell r="V3283">
            <v>1531.2011091778675</v>
          </cell>
          <cell r="W3283">
            <v>1547.6196562986142</v>
          </cell>
          <cell r="X3283">
            <v>1639.9600370953233</v>
          </cell>
          <cell r="Y3283">
            <v>430.36630669827809</v>
          </cell>
          <cell r="Z3283">
            <v>502.47479419201647</v>
          </cell>
          <cell r="AA3283">
            <v>508.6942299623737</v>
          </cell>
          <cell r="AB3283">
            <v>510.19809087818726</v>
          </cell>
          <cell r="AC3283">
            <v>564.43170578141155</v>
          </cell>
          <cell r="AD3283">
            <v>12.128224186534643</v>
          </cell>
          <cell r="AE3283">
            <v>13.828361166647449</v>
          </cell>
          <cell r="AF3283">
            <v>12.55404114717922</v>
          </cell>
          <cell r="AG3283">
            <v>13.494711069594315</v>
          </cell>
          <cell r="AH3283">
            <v>13.394521330206199</v>
          </cell>
        </row>
        <row r="3284">
          <cell r="B3284">
            <v>3527</v>
          </cell>
          <cell r="C3284" t="str">
            <v>OK</v>
          </cell>
          <cell r="D3284" t="str">
            <v>Cooperative</v>
          </cell>
          <cell r="E3284">
            <v>3.3076231180330699E-2</v>
          </cell>
          <cell r="F3284">
            <v>1</v>
          </cell>
          <cell r="G3284">
            <v>13539.42060872754</v>
          </cell>
          <cell r="H3284">
            <v>13539.42060872754</v>
          </cell>
          <cell r="I3284">
            <v>11.608880937499999</v>
          </cell>
          <cell r="J3284">
            <v>33531.4</v>
          </cell>
          <cell r="K3284">
            <v>258454</v>
          </cell>
          <cell r="L3284">
            <v>19089</v>
          </cell>
          <cell r="M3284">
            <v>0.11944940632146824</v>
          </cell>
          <cell r="N3284">
            <v>0.11944940632146824</v>
          </cell>
          <cell r="O3284">
            <v>8124.8659766563278</v>
          </cell>
          <cell r="P3284">
            <v>22964.27443961256</v>
          </cell>
          <cell r="Q3284">
            <v>36286.876348185848</v>
          </cell>
          <cell r="R3284">
            <v>46129.237218251546</v>
          </cell>
          <cell r="S3284">
            <v>108250.83865094442</v>
          </cell>
          <cell r="T3284">
            <v>1491.4220629818385</v>
          </cell>
          <cell r="U3284">
            <v>1522.9755713338218</v>
          </cell>
          <cell r="V3284">
            <v>1531.2011091778675</v>
          </cell>
          <cell r="W3284">
            <v>1547.6196562986142</v>
          </cell>
          <cell r="X3284">
            <v>1639.9600370953233</v>
          </cell>
          <cell r="Y3284">
            <v>430.36630669827809</v>
          </cell>
          <cell r="Z3284">
            <v>502.47479419201647</v>
          </cell>
          <cell r="AA3284">
            <v>508.6942299623737</v>
          </cell>
          <cell r="AB3284">
            <v>510.19809087818726</v>
          </cell>
          <cell r="AC3284">
            <v>564.43170578141155</v>
          </cell>
          <cell r="AD3284">
            <v>12.128224186534643</v>
          </cell>
          <cell r="AE3284">
            <v>13.828361166647449</v>
          </cell>
          <cell r="AF3284">
            <v>12.55404114717922</v>
          </cell>
          <cell r="AG3284">
            <v>13.494711069594315</v>
          </cell>
          <cell r="AH3284">
            <v>13.394521330206199</v>
          </cell>
        </row>
        <row r="3285">
          <cell r="B3285">
            <v>60482</v>
          </cell>
          <cell r="C3285" t="str">
            <v>OK</v>
          </cell>
          <cell r="D3285" t="str">
            <v>Cooperative</v>
          </cell>
          <cell r="E3285">
            <v>3.3076231180330699E-2</v>
          </cell>
          <cell r="F3285">
            <v>1</v>
          </cell>
          <cell r="G3285">
            <v>11812.157772621809</v>
          </cell>
          <cell r="H3285">
            <v>11812.157772621809</v>
          </cell>
          <cell r="I3285">
            <v>11.608880937499999</v>
          </cell>
          <cell r="J3285">
            <v>33546</v>
          </cell>
          <cell r="K3285">
            <v>254552</v>
          </cell>
          <cell r="L3285">
            <v>21550</v>
          </cell>
          <cell r="M3285">
            <v>0.11999097783385125</v>
          </cell>
          <cell r="N3285">
            <v>0.11999097783385125</v>
          </cell>
          <cell r="O3285">
            <v>8124.8659766563278</v>
          </cell>
          <cell r="P3285">
            <v>22964.27443961256</v>
          </cell>
          <cell r="Q3285">
            <v>36286.876348185848</v>
          </cell>
          <cell r="R3285">
            <v>46129.237218251546</v>
          </cell>
          <cell r="S3285">
            <v>108250.83865094442</v>
          </cell>
          <cell r="T3285">
            <v>1491.4220629818385</v>
          </cell>
          <cell r="U3285">
            <v>1522.9755713338218</v>
          </cell>
          <cell r="V3285">
            <v>1531.2011091778675</v>
          </cell>
          <cell r="W3285">
            <v>1547.6196562986142</v>
          </cell>
          <cell r="X3285">
            <v>1639.9600370953233</v>
          </cell>
          <cell r="Y3285">
            <v>430.36630669827809</v>
          </cell>
          <cell r="Z3285">
            <v>502.47479419201647</v>
          </cell>
          <cell r="AA3285">
            <v>508.6942299623737</v>
          </cell>
          <cell r="AB3285">
            <v>510.19809087818726</v>
          </cell>
          <cell r="AC3285">
            <v>564.43170578141155</v>
          </cell>
          <cell r="AD3285">
            <v>12.128224186534643</v>
          </cell>
          <cell r="AE3285">
            <v>13.828361166647449</v>
          </cell>
          <cell r="AF3285">
            <v>12.55404114717922</v>
          </cell>
          <cell r="AG3285">
            <v>13.494711069594315</v>
          </cell>
          <cell r="AH3285">
            <v>13.394521330206199</v>
          </cell>
        </row>
        <row r="3286">
          <cell r="B3286">
            <v>4296</v>
          </cell>
          <cell r="C3286" t="str">
            <v>OK</v>
          </cell>
          <cell r="D3286" t="str">
            <v>Cooperative</v>
          </cell>
          <cell r="E3286">
            <v>3.3076231180330699E-2</v>
          </cell>
          <cell r="F3286">
            <v>1</v>
          </cell>
          <cell r="G3286">
            <v>14103.086604734792</v>
          </cell>
          <cell r="H3286">
            <v>14103.086604734792</v>
          </cell>
          <cell r="I3286">
            <v>11.608880937499999</v>
          </cell>
          <cell r="J3286">
            <v>28939</v>
          </cell>
          <cell r="K3286">
            <v>235310</v>
          </cell>
          <cell r="L3286">
            <v>16685</v>
          </cell>
          <cell r="M3286">
            <v>0.11310471233136607</v>
          </cell>
          <cell r="N3286">
            <v>0.11310471233136607</v>
          </cell>
          <cell r="O3286">
            <v>8124.8659766563278</v>
          </cell>
          <cell r="P3286">
            <v>22964.27443961256</v>
          </cell>
          <cell r="Q3286">
            <v>36286.876348185848</v>
          </cell>
          <cell r="R3286">
            <v>46129.237218251546</v>
          </cell>
          <cell r="S3286">
            <v>108250.83865094442</v>
          </cell>
          <cell r="T3286">
            <v>1491.4220629818385</v>
          </cell>
          <cell r="U3286">
            <v>1522.9755713338218</v>
          </cell>
          <cell r="V3286">
            <v>1531.2011091778675</v>
          </cell>
          <cell r="W3286">
            <v>1547.6196562986142</v>
          </cell>
          <cell r="X3286">
            <v>1639.9600370953233</v>
          </cell>
          <cell r="Y3286">
            <v>430.36630669827809</v>
          </cell>
          <cell r="Z3286">
            <v>502.47479419201647</v>
          </cell>
          <cell r="AA3286">
            <v>508.6942299623737</v>
          </cell>
          <cell r="AB3286">
            <v>510.19809087818726</v>
          </cell>
          <cell r="AC3286">
            <v>564.43170578141155</v>
          </cell>
          <cell r="AD3286">
            <v>12.128224186534643</v>
          </cell>
          <cell r="AE3286">
            <v>13.828361166647449</v>
          </cell>
          <cell r="AF3286">
            <v>12.55404114717922</v>
          </cell>
          <cell r="AG3286">
            <v>13.494711069594315</v>
          </cell>
          <cell r="AH3286">
            <v>13.394521330206199</v>
          </cell>
        </row>
        <row r="3287">
          <cell r="B3287">
            <v>9246</v>
          </cell>
          <cell r="C3287" t="str">
            <v>OK</v>
          </cell>
          <cell r="D3287" t="str">
            <v>Cooperative</v>
          </cell>
          <cell r="E3287">
            <v>3.3076231180330699E-2</v>
          </cell>
          <cell r="F3287">
            <v>1</v>
          </cell>
          <cell r="G3287">
            <v>15654.375305538097</v>
          </cell>
          <cell r="H3287">
            <v>15654.375305538097</v>
          </cell>
          <cell r="I3287">
            <v>11.608880937499999</v>
          </cell>
          <cell r="J3287">
            <v>24594.6</v>
          </cell>
          <cell r="K3287">
            <v>224155</v>
          </cell>
          <cell r="L3287">
            <v>14319</v>
          </cell>
          <cell r="M3287">
            <v>0.1008225076677801</v>
          </cell>
          <cell r="N3287">
            <v>0.1008225076677801</v>
          </cell>
          <cell r="O3287">
            <v>8124.8659766563278</v>
          </cell>
          <cell r="P3287">
            <v>22964.27443961256</v>
          </cell>
          <cell r="Q3287">
            <v>36286.876348185848</v>
          </cell>
          <cell r="R3287">
            <v>46129.237218251546</v>
          </cell>
          <cell r="S3287">
            <v>108250.83865094442</v>
          </cell>
          <cell r="T3287">
            <v>1491.4220629818385</v>
          </cell>
          <cell r="U3287">
            <v>1522.9755713338218</v>
          </cell>
          <cell r="V3287">
            <v>1531.2011091778675</v>
          </cell>
          <cell r="W3287">
            <v>1547.6196562986142</v>
          </cell>
          <cell r="X3287">
            <v>1639.9600370953233</v>
          </cell>
          <cell r="Y3287">
            <v>430.36630669827809</v>
          </cell>
          <cell r="Z3287">
            <v>502.47479419201647</v>
          </cell>
          <cell r="AA3287">
            <v>508.6942299623737</v>
          </cell>
          <cell r="AB3287">
            <v>510.19809087818726</v>
          </cell>
          <cell r="AC3287">
            <v>564.43170578141155</v>
          </cell>
          <cell r="AD3287">
            <v>12.128224186534643</v>
          </cell>
          <cell r="AE3287">
            <v>13.828361166647449</v>
          </cell>
          <cell r="AF3287">
            <v>12.55404114717922</v>
          </cell>
          <cell r="AG3287">
            <v>13.494711069594315</v>
          </cell>
          <cell r="AH3287">
            <v>13.394521330206199</v>
          </cell>
        </row>
        <row r="3288">
          <cell r="B3288">
            <v>9979</v>
          </cell>
          <cell r="C3288" t="str">
            <v>OK</v>
          </cell>
          <cell r="D3288" t="str">
            <v>Cooperative</v>
          </cell>
          <cell r="E3288">
            <v>3.3076231180330699E-2</v>
          </cell>
          <cell r="F3288">
            <v>0</v>
          </cell>
          <cell r="G3288">
            <v>0</v>
          </cell>
          <cell r="H3288">
            <v>11148.986030624619</v>
          </cell>
          <cell r="I3288">
            <v>11.608880937499999</v>
          </cell>
          <cell r="J3288">
            <v>0</v>
          </cell>
          <cell r="K3288">
            <v>0</v>
          </cell>
          <cell r="L3288">
            <v>0</v>
          </cell>
          <cell r="M3288">
            <v>0</v>
          </cell>
          <cell r="N3288">
            <v>8.9150102689533356E-2</v>
          </cell>
          <cell r="O3288">
            <v>8124.8659766563278</v>
          </cell>
          <cell r="P3288">
            <v>22964.27443961256</v>
          </cell>
          <cell r="Q3288">
            <v>36286.876348185848</v>
          </cell>
          <cell r="R3288">
            <v>46129.237218251546</v>
          </cell>
          <cell r="S3288">
            <v>108250.83865094442</v>
          </cell>
          <cell r="T3288">
            <v>1491.4220629818385</v>
          </cell>
          <cell r="U3288">
            <v>1522.9755713338218</v>
          </cell>
          <cell r="V3288">
            <v>1531.2011091778675</v>
          </cell>
          <cell r="W3288">
            <v>1547.6196562986142</v>
          </cell>
          <cell r="X3288">
            <v>1639.9600370953233</v>
          </cell>
          <cell r="Y3288">
            <v>430.36630669827809</v>
          </cell>
          <cell r="Z3288">
            <v>502.47479419201647</v>
          </cell>
          <cell r="AA3288">
            <v>508.6942299623737</v>
          </cell>
          <cell r="AB3288">
            <v>510.19809087818726</v>
          </cell>
          <cell r="AC3288">
            <v>564.43170578141155</v>
          </cell>
          <cell r="AD3288">
            <v>12.128224186534643</v>
          </cell>
          <cell r="AE3288">
            <v>13.828361166647449</v>
          </cell>
          <cell r="AF3288">
            <v>12.55404114717922</v>
          </cell>
          <cell r="AG3288">
            <v>13.494711069594315</v>
          </cell>
          <cell r="AH3288">
            <v>13.394521330206199</v>
          </cell>
        </row>
        <row r="3289">
          <cell r="B3289">
            <v>10012</v>
          </cell>
          <cell r="C3289" t="str">
            <v>OK</v>
          </cell>
          <cell r="D3289" t="str">
            <v>Cooperative</v>
          </cell>
          <cell r="E3289">
            <v>3.3076231180330699E-2</v>
          </cell>
          <cell r="F3289">
            <v>1</v>
          </cell>
          <cell r="G3289">
            <v>12104.166666666666</v>
          </cell>
          <cell r="H3289">
            <v>12104.166666666666</v>
          </cell>
          <cell r="I3289">
            <v>11.608880937499999</v>
          </cell>
          <cell r="J3289">
            <v>6487</v>
          </cell>
          <cell r="K3289">
            <v>51709</v>
          </cell>
          <cell r="L3289">
            <v>4272</v>
          </cell>
          <cell r="M3289">
            <v>0.11394307233982479</v>
          </cell>
          <cell r="N3289">
            <v>0.11394307233982479</v>
          </cell>
          <cell r="O3289">
            <v>8124.8659766563278</v>
          </cell>
          <cell r="P3289">
            <v>22964.27443961256</v>
          </cell>
          <cell r="Q3289">
            <v>36286.876348185848</v>
          </cell>
          <cell r="R3289">
            <v>46129.237218251546</v>
          </cell>
          <cell r="S3289">
            <v>108250.83865094442</v>
          </cell>
          <cell r="T3289">
            <v>1491.4220629818385</v>
          </cell>
          <cell r="U3289">
            <v>1522.9755713338218</v>
          </cell>
          <cell r="V3289">
            <v>1531.2011091778675</v>
          </cell>
          <cell r="W3289">
            <v>1547.6196562986142</v>
          </cell>
          <cell r="X3289">
            <v>1639.9600370953233</v>
          </cell>
          <cell r="Y3289">
            <v>430.36630669827809</v>
          </cell>
          <cell r="Z3289">
            <v>502.47479419201647</v>
          </cell>
          <cell r="AA3289">
            <v>508.6942299623737</v>
          </cell>
          <cell r="AB3289">
            <v>510.19809087818726</v>
          </cell>
          <cell r="AC3289">
            <v>564.43170578141155</v>
          </cell>
          <cell r="AD3289">
            <v>12.128224186534643</v>
          </cell>
          <cell r="AE3289">
            <v>13.828361166647449</v>
          </cell>
          <cell r="AF3289">
            <v>12.55404114717922</v>
          </cell>
          <cell r="AG3289">
            <v>13.494711069594315</v>
          </cell>
          <cell r="AH3289">
            <v>13.394521330206199</v>
          </cell>
        </row>
        <row r="3290">
          <cell r="B3290">
            <v>10599</v>
          </cell>
          <cell r="C3290" t="str">
            <v>OK</v>
          </cell>
          <cell r="D3290" t="str">
            <v>Cooperative</v>
          </cell>
          <cell r="E3290">
            <v>3.3076231180330699E-2</v>
          </cell>
          <cell r="F3290">
            <v>1</v>
          </cell>
          <cell r="G3290">
            <v>13848.609328198545</v>
          </cell>
          <cell r="H3290">
            <v>13848.609328198545</v>
          </cell>
          <cell r="I3290">
            <v>11.608880937499999</v>
          </cell>
          <cell r="J3290">
            <v>34297</v>
          </cell>
          <cell r="K3290">
            <v>323642</v>
          </cell>
          <cell r="L3290">
            <v>23370</v>
          </cell>
          <cell r="M3290">
            <v>9.5912784588797192E-2</v>
          </cell>
          <cell r="N3290">
            <v>9.5912784588797192E-2</v>
          </cell>
          <cell r="O3290">
            <v>8124.8659766563278</v>
          </cell>
          <cell r="P3290">
            <v>22964.27443961256</v>
          </cell>
          <cell r="Q3290">
            <v>36286.876348185848</v>
          </cell>
          <cell r="R3290">
            <v>46129.237218251546</v>
          </cell>
          <cell r="S3290">
            <v>108250.83865094442</v>
          </cell>
          <cell r="T3290">
            <v>1491.4220629818385</v>
          </cell>
          <cell r="U3290">
            <v>1522.9755713338218</v>
          </cell>
          <cell r="V3290">
            <v>1531.2011091778675</v>
          </cell>
          <cell r="W3290">
            <v>1547.6196562986142</v>
          </cell>
          <cell r="X3290">
            <v>1639.9600370953233</v>
          </cell>
          <cell r="Y3290">
            <v>430.36630669827809</v>
          </cell>
          <cell r="Z3290">
            <v>502.47479419201647</v>
          </cell>
          <cell r="AA3290">
            <v>508.6942299623737</v>
          </cell>
          <cell r="AB3290">
            <v>510.19809087818726</v>
          </cell>
          <cell r="AC3290">
            <v>564.43170578141155</v>
          </cell>
          <cell r="AD3290">
            <v>12.128224186534643</v>
          </cell>
          <cell r="AE3290">
            <v>13.828361166647449</v>
          </cell>
          <cell r="AF3290">
            <v>12.55404114717922</v>
          </cell>
          <cell r="AG3290">
            <v>13.494711069594315</v>
          </cell>
          <cell r="AH3290">
            <v>13.394521330206199</v>
          </cell>
        </row>
        <row r="3291">
          <cell r="B3291">
            <v>13734</v>
          </cell>
          <cell r="C3291" t="str">
            <v>OK</v>
          </cell>
          <cell r="D3291" t="str">
            <v>Cooperative</v>
          </cell>
          <cell r="E3291">
            <v>3.3076231180330699E-2</v>
          </cell>
          <cell r="F3291">
            <v>1</v>
          </cell>
          <cell r="G3291">
            <v>13231.549405357342</v>
          </cell>
          <cell r="H3291">
            <v>13231.549405357342</v>
          </cell>
          <cell r="I3291">
            <v>11.608880937499999</v>
          </cell>
          <cell r="J3291">
            <v>56112</v>
          </cell>
          <cell r="K3291">
            <v>476177</v>
          </cell>
          <cell r="L3291">
            <v>35988</v>
          </cell>
          <cell r="M3291">
            <v>0.10731017061692397</v>
          </cell>
          <cell r="N3291">
            <v>0.10731017061692397</v>
          </cell>
          <cell r="O3291">
            <v>8124.8659766563278</v>
          </cell>
          <cell r="P3291">
            <v>22964.27443961256</v>
          </cell>
          <cell r="Q3291">
            <v>36286.876348185848</v>
          </cell>
          <cell r="R3291">
            <v>46129.237218251546</v>
          </cell>
          <cell r="S3291">
            <v>108250.83865094442</v>
          </cell>
          <cell r="T3291">
            <v>1491.4220629818385</v>
          </cell>
          <cell r="U3291">
            <v>1522.9755713338218</v>
          </cell>
          <cell r="V3291">
            <v>1531.2011091778675</v>
          </cell>
          <cell r="W3291">
            <v>1547.6196562986142</v>
          </cell>
          <cell r="X3291">
            <v>1639.9600370953233</v>
          </cell>
          <cell r="Y3291">
            <v>430.36630669827809</v>
          </cell>
          <cell r="Z3291">
            <v>502.47479419201647</v>
          </cell>
          <cell r="AA3291">
            <v>508.6942299623737</v>
          </cell>
          <cell r="AB3291">
            <v>510.19809087818726</v>
          </cell>
          <cell r="AC3291">
            <v>564.43170578141155</v>
          </cell>
          <cell r="AD3291">
            <v>12.128224186534643</v>
          </cell>
          <cell r="AE3291">
            <v>13.828361166647449</v>
          </cell>
          <cell r="AF3291">
            <v>12.55404114717922</v>
          </cell>
          <cell r="AG3291">
            <v>13.494711069594315</v>
          </cell>
          <cell r="AH3291">
            <v>13.394521330206199</v>
          </cell>
        </row>
        <row r="3292">
          <cell r="B3292">
            <v>13838</v>
          </cell>
          <cell r="C3292" t="str">
            <v>OK</v>
          </cell>
          <cell r="D3292" t="str">
            <v>Cooperative</v>
          </cell>
          <cell r="E3292">
            <v>3.3076231180330699E-2</v>
          </cell>
          <cell r="F3292">
            <v>0</v>
          </cell>
          <cell r="G3292">
            <v>0</v>
          </cell>
          <cell r="H3292">
            <v>11148.986030624619</v>
          </cell>
          <cell r="I3292">
            <v>11.608880937499999</v>
          </cell>
          <cell r="J3292">
            <v>0</v>
          </cell>
          <cell r="K3292">
            <v>0</v>
          </cell>
          <cell r="L3292">
            <v>0</v>
          </cell>
          <cell r="M3292">
            <v>0</v>
          </cell>
          <cell r="N3292">
            <v>8.9150102689533356E-2</v>
          </cell>
          <cell r="O3292">
            <v>8124.8659766563278</v>
          </cell>
          <cell r="P3292">
            <v>22964.27443961256</v>
          </cell>
          <cell r="Q3292">
            <v>36286.876348185848</v>
          </cell>
          <cell r="R3292">
            <v>46129.237218251546</v>
          </cell>
          <cell r="S3292">
            <v>108250.83865094442</v>
          </cell>
          <cell r="T3292">
            <v>1491.4220629818385</v>
          </cell>
          <cell r="U3292">
            <v>1522.9755713338218</v>
          </cell>
          <cell r="V3292">
            <v>1531.2011091778675</v>
          </cell>
          <cell r="W3292">
            <v>1547.6196562986142</v>
          </cell>
          <cell r="X3292">
            <v>1639.9600370953233</v>
          </cell>
          <cell r="Y3292">
            <v>430.36630669827809</v>
          </cell>
          <cell r="Z3292">
            <v>502.47479419201647</v>
          </cell>
          <cell r="AA3292">
            <v>508.6942299623737</v>
          </cell>
          <cell r="AB3292">
            <v>510.19809087818726</v>
          </cell>
          <cell r="AC3292">
            <v>564.43170578141155</v>
          </cell>
          <cell r="AD3292">
            <v>12.128224186534643</v>
          </cell>
          <cell r="AE3292">
            <v>13.828361166647449</v>
          </cell>
          <cell r="AF3292">
            <v>12.55404114717922</v>
          </cell>
          <cell r="AG3292">
            <v>13.494711069594315</v>
          </cell>
          <cell r="AH3292">
            <v>13.394521330206199</v>
          </cell>
        </row>
        <row r="3293">
          <cell r="B3293">
            <v>14775</v>
          </cell>
          <cell r="C3293" t="str">
            <v>OK</v>
          </cell>
          <cell r="D3293" t="str">
            <v>Cooperative</v>
          </cell>
          <cell r="E3293">
            <v>3.3076231180330699E-2</v>
          </cell>
          <cell r="F3293">
            <v>1</v>
          </cell>
          <cell r="G3293">
            <v>16529.298955891754</v>
          </cell>
          <cell r="H3293">
            <v>16529.298955891754</v>
          </cell>
          <cell r="I3293">
            <v>11.608880937499999</v>
          </cell>
          <cell r="J3293">
            <v>28103.7</v>
          </cell>
          <cell r="K3293">
            <v>232716</v>
          </cell>
          <cell r="L3293">
            <v>14079</v>
          </cell>
          <cell r="M3293">
            <v>0.11233607823858803</v>
          </cell>
          <cell r="N3293">
            <v>0.11233607823858803</v>
          </cell>
          <cell r="O3293">
            <v>8124.8659766563278</v>
          </cell>
          <cell r="P3293">
            <v>22964.27443961256</v>
          </cell>
          <cell r="Q3293">
            <v>36286.876348185848</v>
          </cell>
          <cell r="R3293">
            <v>46129.237218251546</v>
          </cell>
          <cell r="S3293">
            <v>108250.83865094442</v>
          </cell>
          <cell r="T3293">
            <v>1491.4220629818385</v>
          </cell>
          <cell r="U3293">
            <v>1522.9755713338218</v>
          </cell>
          <cell r="V3293">
            <v>1531.2011091778675</v>
          </cell>
          <cell r="W3293">
            <v>1547.6196562986142</v>
          </cell>
          <cell r="X3293">
            <v>1639.9600370953233</v>
          </cell>
          <cell r="Y3293">
            <v>430.36630669827809</v>
          </cell>
          <cell r="Z3293">
            <v>502.47479419201647</v>
          </cell>
          <cell r="AA3293">
            <v>508.6942299623737</v>
          </cell>
          <cell r="AB3293">
            <v>510.19809087818726</v>
          </cell>
          <cell r="AC3293">
            <v>564.43170578141155</v>
          </cell>
          <cell r="AD3293">
            <v>12.128224186534643</v>
          </cell>
          <cell r="AE3293">
            <v>13.828361166647449</v>
          </cell>
          <cell r="AF3293">
            <v>12.55404114717922</v>
          </cell>
          <cell r="AG3293">
            <v>13.494711069594315</v>
          </cell>
          <cell r="AH3293">
            <v>13.394521330206199</v>
          </cell>
        </row>
        <row r="3294">
          <cell r="B3294">
            <v>16382</v>
          </cell>
          <cell r="C3294" t="str">
            <v>OK</v>
          </cell>
          <cell r="D3294" t="str">
            <v>Cooperative</v>
          </cell>
          <cell r="E3294">
            <v>3.3076231180330699E-2</v>
          </cell>
          <cell r="F3294">
            <v>1</v>
          </cell>
          <cell r="G3294">
            <v>13632.606199770378</v>
          </cell>
          <cell r="H3294">
            <v>13632.606199770378</v>
          </cell>
          <cell r="I3294">
            <v>11.608880937499999</v>
          </cell>
          <cell r="J3294">
            <v>13320.2</v>
          </cell>
          <cell r="K3294">
            <v>118740</v>
          </cell>
          <cell r="L3294">
            <v>8710</v>
          </cell>
          <cell r="M3294">
            <v>0.10196092104103503</v>
          </cell>
          <cell r="N3294">
            <v>0.10196092104103503</v>
          </cell>
          <cell r="O3294">
            <v>8124.8659766563278</v>
          </cell>
          <cell r="P3294">
            <v>22964.27443961256</v>
          </cell>
          <cell r="Q3294">
            <v>36286.876348185848</v>
          </cell>
          <cell r="R3294">
            <v>46129.237218251546</v>
          </cell>
          <cell r="S3294">
            <v>108250.83865094442</v>
          </cell>
          <cell r="T3294">
            <v>1491.4220629818385</v>
          </cell>
          <cell r="U3294">
            <v>1522.9755713338218</v>
          </cell>
          <cell r="V3294">
            <v>1531.2011091778675</v>
          </cell>
          <cell r="W3294">
            <v>1547.6196562986142</v>
          </cell>
          <cell r="X3294">
            <v>1639.9600370953233</v>
          </cell>
          <cell r="Y3294">
            <v>430.36630669827809</v>
          </cell>
          <cell r="Z3294">
            <v>502.47479419201647</v>
          </cell>
          <cell r="AA3294">
            <v>508.6942299623737</v>
          </cell>
          <cell r="AB3294">
            <v>510.19809087818726</v>
          </cell>
          <cell r="AC3294">
            <v>564.43170578141155</v>
          </cell>
          <cell r="AD3294">
            <v>12.128224186534643</v>
          </cell>
          <cell r="AE3294">
            <v>13.828361166647449</v>
          </cell>
          <cell r="AF3294">
            <v>12.55404114717922</v>
          </cell>
          <cell r="AG3294">
            <v>13.494711069594315</v>
          </cell>
          <cell r="AH3294">
            <v>13.394521330206199</v>
          </cell>
        </row>
        <row r="3295">
          <cell r="B3295">
            <v>19160</v>
          </cell>
          <cell r="C3295" t="str">
            <v>OK</v>
          </cell>
          <cell r="D3295" t="str">
            <v>Cooperative</v>
          </cell>
          <cell r="E3295">
            <v>0.26412890762205832</v>
          </cell>
          <cell r="F3295">
            <v>1</v>
          </cell>
          <cell r="G3295">
            <v>10266.652584143078</v>
          </cell>
          <cell r="H3295">
            <v>10266.652584143078</v>
          </cell>
          <cell r="I3295">
            <v>11.608880937499999</v>
          </cell>
          <cell r="J3295">
            <v>19503.400000000001</v>
          </cell>
          <cell r="K3295">
            <v>145807</v>
          </cell>
          <cell r="L3295">
            <v>14202</v>
          </cell>
          <cell r="M3295">
            <v>0.12019291306389611</v>
          </cell>
          <cell r="N3295">
            <v>0.12019291306389611</v>
          </cell>
          <cell r="O3295">
            <v>8124.8659766563278</v>
          </cell>
          <cell r="P3295">
            <v>22964.27443961256</v>
          </cell>
          <cell r="Q3295">
            <v>36286.876348185848</v>
          </cell>
          <cell r="R3295">
            <v>46129.237218251546</v>
          </cell>
          <cell r="S3295">
            <v>108250.83865094442</v>
          </cell>
          <cell r="T3295">
            <v>1491.4220629818385</v>
          </cell>
          <cell r="U3295">
            <v>1522.9755713338218</v>
          </cell>
          <cell r="V3295">
            <v>1531.2011091778675</v>
          </cell>
          <cell r="W3295">
            <v>1547.6196562986142</v>
          </cell>
          <cell r="X3295">
            <v>1639.9600370953233</v>
          </cell>
          <cell r="Y3295">
            <v>430.36630669827809</v>
          </cell>
          <cell r="Z3295">
            <v>502.47479419201647</v>
          </cell>
          <cell r="AA3295">
            <v>508.6942299623737</v>
          </cell>
          <cell r="AB3295">
            <v>510.19809087818726</v>
          </cell>
          <cell r="AC3295">
            <v>564.43170578141155</v>
          </cell>
          <cell r="AD3295">
            <v>12.128224186534643</v>
          </cell>
          <cell r="AE3295">
            <v>13.828361166647449</v>
          </cell>
          <cell r="AF3295">
            <v>12.55404114717922</v>
          </cell>
          <cell r="AG3295">
            <v>13.494711069594315</v>
          </cell>
          <cell r="AH3295">
            <v>13.394521330206199</v>
          </cell>
        </row>
        <row r="3296">
          <cell r="B3296">
            <v>19785</v>
          </cell>
          <cell r="C3296" t="str">
            <v>OK</v>
          </cell>
          <cell r="D3296" t="str">
            <v>Cooperative</v>
          </cell>
          <cell r="E3296">
            <v>3.3076231180330699E-2</v>
          </cell>
          <cell r="F3296">
            <v>1</v>
          </cell>
          <cell r="G3296">
            <v>16392.735493594573</v>
          </cell>
          <cell r="H3296">
            <v>16392.735493594573</v>
          </cell>
          <cell r="I3296">
            <v>11.608880937499999</v>
          </cell>
          <cell r="J3296">
            <v>57528.4</v>
          </cell>
          <cell r="K3296">
            <v>543829</v>
          </cell>
          <cell r="L3296">
            <v>33175</v>
          </cell>
          <cell r="M3296">
            <v>9.7285919836531801E-2</v>
          </cell>
          <cell r="N3296">
            <v>9.7285919836531801E-2</v>
          </cell>
          <cell r="O3296">
            <v>8124.8659766563278</v>
          </cell>
          <cell r="P3296">
            <v>22964.27443961256</v>
          </cell>
          <cell r="Q3296">
            <v>36286.876348185848</v>
          </cell>
          <cell r="R3296">
            <v>46129.237218251546</v>
          </cell>
          <cell r="S3296">
            <v>108250.83865094442</v>
          </cell>
          <cell r="T3296">
            <v>1491.4220629818385</v>
          </cell>
          <cell r="U3296">
            <v>1522.9755713338218</v>
          </cell>
          <cell r="V3296">
            <v>1531.2011091778675</v>
          </cell>
          <cell r="W3296">
            <v>1547.6196562986142</v>
          </cell>
          <cell r="X3296">
            <v>1639.9600370953233</v>
          </cell>
          <cell r="Y3296">
            <v>430.36630669827809</v>
          </cell>
          <cell r="Z3296">
            <v>502.47479419201647</v>
          </cell>
          <cell r="AA3296">
            <v>508.6942299623737</v>
          </cell>
          <cell r="AB3296">
            <v>510.19809087818726</v>
          </cell>
          <cell r="AC3296">
            <v>564.43170578141155</v>
          </cell>
          <cell r="AD3296">
            <v>12.128224186534643</v>
          </cell>
          <cell r="AE3296">
            <v>13.828361166647449</v>
          </cell>
          <cell r="AF3296">
            <v>12.55404114717922</v>
          </cell>
          <cell r="AG3296">
            <v>13.494711069594315</v>
          </cell>
          <cell r="AH3296">
            <v>13.394521330206199</v>
          </cell>
        </row>
        <row r="3297">
          <cell r="B3297">
            <v>20447</v>
          </cell>
          <cell r="C3297" t="str">
            <v>OK</v>
          </cell>
          <cell r="D3297" t="str">
            <v>Cooperative</v>
          </cell>
          <cell r="E3297">
            <v>3.3076231180330699E-2</v>
          </cell>
          <cell r="F3297">
            <v>0</v>
          </cell>
          <cell r="G3297">
            <v>0</v>
          </cell>
          <cell r="H3297">
            <v>11148.986030624619</v>
          </cell>
          <cell r="I3297">
            <v>11.608880937499999</v>
          </cell>
          <cell r="J3297">
            <v>0</v>
          </cell>
          <cell r="K3297">
            <v>0</v>
          </cell>
          <cell r="L3297">
            <v>0</v>
          </cell>
          <cell r="M3297">
            <v>0</v>
          </cell>
          <cell r="N3297">
            <v>8.9150102689533356E-2</v>
          </cell>
          <cell r="O3297">
            <v>8124.8659766563278</v>
          </cell>
          <cell r="P3297">
            <v>22964.27443961256</v>
          </cell>
          <cell r="Q3297">
            <v>36286.876348185848</v>
          </cell>
          <cell r="R3297">
            <v>46129.237218251546</v>
          </cell>
          <cell r="S3297">
            <v>108250.83865094442</v>
          </cell>
          <cell r="T3297">
            <v>1491.4220629818385</v>
          </cell>
          <cell r="U3297">
            <v>1522.9755713338218</v>
          </cell>
          <cell r="V3297">
            <v>1531.2011091778675</v>
          </cell>
          <cell r="W3297">
            <v>1547.6196562986142</v>
          </cell>
          <cell r="X3297">
            <v>1639.9600370953233</v>
          </cell>
          <cell r="Y3297">
            <v>430.36630669827809</v>
          </cell>
          <cell r="Z3297">
            <v>502.47479419201647</v>
          </cell>
          <cell r="AA3297">
            <v>508.6942299623737</v>
          </cell>
          <cell r="AB3297">
            <v>510.19809087818726</v>
          </cell>
          <cell r="AC3297">
            <v>564.43170578141155</v>
          </cell>
          <cell r="AD3297">
            <v>12.128224186534643</v>
          </cell>
          <cell r="AE3297">
            <v>13.828361166647449</v>
          </cell>
          <cell r="AF3297">
            <v>12.55404114717922</v>
          </cell>
          <cell r="AG3297">
            <v>13.494711069594315</v>
          </cell>
          <cell r="AH3297">
            <v>13.394521330206199</v>
          </cell>
        </row>
        <row r="3298">
          <cell r="B3298">
            <v>817</v>
          </cell>
          <cell r="C3298" t="str">
            <v>OK</v>
          </cell>
          <cell r="D3298" t="str">
            <v>Cooperative</v>
          </cell>
          <cell r="E3298">
            <v>3.3076231180330699E-2</v>
          </cell>
          <cell r="F3298">
            <v>1</v>
          </cell>
          <cell r="G3298">
            <v>13559.39675174014</v>
          </cell>
          <cell r="H3298">
            <v>13559.39675174014</v>
          </cell>
          <cell r="I3298">
            <v>11.608880937499999</v>
          </cell>
          <cell r="J3298">
            <v>81422</v>
          </cell>
          <cell r="K3298">
            <v>759733</v>
          </cell>
          <cell r="L3298">
            <v>56030</v>
          </cell>
          <cell r="M3298">
            <v>9.6898058677012192E-2</v>
          </cell>
          <cell r="N3298">
            <v>9.6898058677012192E-2</v>
          </cell>
          <cell r="O3298">
            <v>8124.8659766563278</v>
          </cell>
          <cell r="P3298">
            <v>22964.27443961256</v>
          </cell>
          <cell r="Q3298">
            <v>36286.876348185848</v>
          </cell>
          <cell r="R3298">
            <v>46129.237218251546</v>
          </cell>
          <cell r="S3298">
            <v>108250.83865094442</v>
          </cell>
          <cell r="T3298">
            <v>1491.4220629818385</v>
          </cell>
          <cell r="U3298">
            <v>1522.9755713338218</v>
          </cell>
          <cell r="V3298">
            <v>1531.2011091778675</v>
          </cell>
          <cell r="W3298">
            <v>1547.6196562986142</v>
          </cell>
          <cell r="X3298">
            <v>1639.9600370953233</v>
          </cell>
          <cell r="Y3298">
            <v>430.36630669827809</v>
          </cell>
          <cell r="Z3298">
            <v>502.47479419201647</v>
          </cell>
          <cell r="AA3298">
            <v>508.6942299623737</v>
          </cell>
          <cell r="AB3298">
            <v>510.19809087818726</v>
          </cell>
          <cell r="AC3298">
            <v>564.43170578141155</v>
          </cell>
          <cell r="AD3298">
            <v>12.128224186534643</v>
          </cell>
          <cell r="AE3298">
            <v>13.828361166647449</v>
          </cell>
          <cell r="AF3298">
            <v>12.55404114717922</v>
          </cell>
          <cell r="AG3298">
            <v>13.494711069594315</v>
          </cell>
          <cell r="AH3298">
            <v>13.394521330206199</v>
          </cell>
        </row>
        <row r="3299">
          <cell r="B3299">
            <v>14289</v>
          </cell>
          <cell r="C3299" t="str">
            <v>OK</v>
          </cell>
          <cell r="D3299" t="str">
            <v>Cooperative</v>
          </cell>
          <cell r="E3299">
            <v>0.22298618428755415</v>
          </cell>
          <cell r="F3299">
            <v>1</v>
          </cell>
          <cell r="G3299">
            <v>12563.74298827129</v>
          </cell>
          <cell r="H3299">
            <v>12563.74298827129</v>
          </cell>
          <cell r="I3299">
            <v>11.608880937499999</v>
          </cell>
          <cell r="J3299">
            <v>101340</v>
          </cell>
          <cell r="K3299">
            <v>936225</v>
          </cell>
          <cell r="L3299">
            <v>74518</v>
          </cell>
          <cell r="M3299">
            <v>9.7155227561315394E-2</v>
          </cell>
          <cell r="N3299">
            <v>9.7155227561315394E-2</v>
          </cell>
          <cell r="O3299">
            <v>8124.8659766563278</v>
          </cell>
          <cell r="P3299">
            <v>22964.27443961256</v>
          </cell>
          <cell r="Q3299">
            <v>36286.876348185848</v>
          </cell>
          <cell r="R3299">
            <v>46129.237218251546</v>
          </cell>
          <cell r="S3299">
            <v>108250.83865094442</v>
          </cell>
          <cell r="T3299">
            <v>1491.4220629818385</v>
          </cell>
          <cell r="U3299">
            <v>1522.9755713338218</v>
          </cell>
          <cell r="V3299">
            <v>1531.2011091778675</v>
          </cell>
          <cell r="W3299">
            <v>1547.6196562986142</v>
          </cell>
          <cell r="X3299">
            <v>1639.9600370953233</v>
          </cell>
          <cell r="Y3299">
            <v>430.36630669827809</v>
          </cell>
          <cell r="Z3299">
            <v>502.47479419201647</v>
          </cell>
          <cell r="AA3299">
            <v>508.6942299623737</v>
          </cell>
          <cell r="AB3299">
            <v>510.19809087818726</v>
          </cell>
          <cell r="AC3299">
            <v>564.43170578141155</v>
          </cell>
          <cell r="AD3299">
            <v>12.128224186534643</v>
          </cell>
          <cell r="AE3299">
            <v>13.828361166647449</v>
          </cell>
          <cell r="AF3299">
            <v>12.55404114717922</v>
          </cell>
          <cell r="AG3299">
            <v>13.494711069594315</v>
          </cell>
          <cell r="AH3299">
            <v>13.394521330206199</v>
          </cell>
        </row>
        <row r="3300">
          <cell r="B3300">
            <v>15811</v>
          </cell>
          <cell r="C3300" t="str">
            <v>OK</v>
          </cell>
          <cell r="D3300" t="str">
            <v>Cooperative</v>
          </cell>
          <cell r="E3300">
            <v>3.3076231180330699E-2</v>
          </cell>
          <cell r="F3300">
            <v>0</v>
          </cell>
          <cell r="G3300">
            <v>0</v>
          </cell>
          <cell r="H3300">
            <v>11148.986030624619</v>
          </cell>
          <cell r="I3300">
            <v>11.608880937499999</v>
          </cell>
          <cell r="J3300">
            <v>0</v>
          </cell>
          <cell r="K3300">
            <v>0</v>
          </cell>
          <cell r="L3300">
            <v>0</v>
          </cell>
          <cell r="M3300">
            <v>0</v>
          </cell>
          <cell r="N3300">
            <v>8.9150102689533356E-2</v>
          </cell>
          <cell r="O3300">
            <v>8124.8659766563278</v>
          </cell>
          <cell r="P3300">
            <v>22964.27443961256</v>
          </cell>
          <cell r="Q3300">
            <v>36286.876348185848</v>
          </cell>
          <cell r="R3300">
            <v>46129.237218251546</v>
          </cell>
          <cell r="S3300">
            <v>108250.83865094442</v>
          </cell>
          <cell r="T3300">
            <v>1491.4220629818385</v>
          </cell>
          <cell r="U3300">
            <v>1522.9755713338218</v>
          </cell>
          <cell r="V3300">
            <v>1531.2011091778675</v>
          </cell>
          <cell r="W3300">
            <v>1547.6196562986142</v>
          </cell>
          <cell r="X3300">
            <v>1639.9600370953233</v>
          </cell>
          <cell r="Y3300">
            <v>430.36630669827809</v>
          </cell>
          <cell r="Z3300">
            <v>502.47479419201647</v>
          </cell>
          <cell r="AA3300">
            <v>508.6942299623737</v>
          </cell>
          <cell r="AB3300">
            <v>510.19809087818726</v>
          </cell>
          <cell r="AC3300">
            <v>564.43170578141155</v>
          </cell>
          <cell r="AD3300">
            <v>12.128224186534643</v>
          </cell>
          <cell r="AE3300">
            <v>13.828361166647449</v>
          </cell>
          <cell r="AF3300">
            <v>12.55404114717922</v>
          </cell>
          <cell r="AG3300">
            <v>13.494711069594315</v>
          </cell>
          <cell r="AH3300">
            <v>13.394521330206199</v>
          </cell>
        </row>
        <row r="3301">
          <cell r="B3301">
            <v>17671</v>
          </cell>
          <cell r="C3301" t="str">
            <v>OK</v>
          </cell>
          <cell r="D3301" t="str">
            <v>Cooperative</v>
          </cell>
          <cell r="E3301">
            <v>3.3076231180330699E-2</v>
          </cell>
          <cell r="F3301">
            <v>1</v>
          </cell>
          <cell r="G3301">
            <v>14576.572685148825</v>
          </cell>
          <cell r="H3301">
            <v>14576.572685148825</v>
          </cell>
          <cell r="I3301">
            <v>11.608880937499999</v>
          </cell>
          <cell r="J3301">
            <v>39711.1</v>
          </cell>
          <cell r="K3301">
            <v>371207</v>
          </cell>
          <cell r="L3301">
            <v>25466</v>
          </cell>
          <cell r="M3301">
            <v>9.7421435631729725E-2</v>
          </cell>
          <cell r="N3301">
            <v>9.7421435631729725E-2</v>
          </cell>
          <cell r="O3301">
            <v>8124.8659766563278</v>
          </cell>
          <cell r="P3301">
            <v>22964.27443961256</v>
          </cell>
          <cell r="Q3301">
            <v>36286.876348185848</v>
          </cell>
          <cell r="R3301">
            <v>46129.237218251546</v>
          </cell>
          <cell r="S3301">
            <v>108250.83865094442</v>
          </cell>
          <cell r="T3301">
            <v>1491.4220629818385</v>
          </cell>
          <cell r="U3301">
            <v>1522.9755713338218</v>
          </cell>
          <cell r="V3301">
            <v>1531.2011091778675</v>
          </cell>
          <cell r="W3301">
            <v>1547.6196562986142</v>
          </cell>
          <cell r="X3301">
            <v>1639.9600370953233</v>
          </cell>
          <cell r="Y3301">
            <v>430.36630669827809</v>
          </cell>
          <cell r="Z3301">
            <v>502.47479419201647</v>
          </cell>
          <cell r="AA3301">
            <v>508.6942299623737</v>
          </cell>
          <cell r="AB3301">
            <v>510.19809087818726</v>
          </cell>
          <cell r="AC3301">
            <v>564.43170578141155</v>
          </cell>
          <cell r="AD3301">
            <v>12.128224186534643</v>
          </cell>
          <cell r="AE3301">
            <v>13.828361166647449</v>
          </cell>
          <cell r="AF3301">
            <v>12.55404114717922</v>
          </cell>
          <cell r="AG3301">
            <v>13.494711069594315</v>
          </cell>
          <cell r="AH3301">
            <v>13.394521330206199</v>
          </cell>
        </row>
        <row r="3302">
          <cell r="B3302">
            <v>17715</v>
          </cell>
          <cell r="C3302" t="str">
            <v>OK</v>
          </cell>
          <cell r="D3302" t="str">
            <v>Cooperative</v>
          </cell>
          <cell r="E3302">
            <v>3.3076231180330699E-2</v>
          </cell>
          <cell r="F3302">
            <v>1</v>
          </cell>
          <cell r="G3302">
            <v>6542.7380125086866</v>
          </cell>
          <cell r="H3302">
            <v>6542.7380125086866</v>
          </cell>
          <cell r="I3302">
            <v>11.608880937499999</v>
          </cell>
          <cell r="J3302">
            <v>2461.6999999999998</v>
          </cell>
          <cell r="K3302">
            <v>9415</v>
          </cell>
          <cell r="L3302">
            <v>1439</v>
          </cell>
          <cell r="M3302">
            <v>0.24017396112280937</v>
          </cell>
          <cell r="N3302">
            <v>0.24017396112280937</v>
          </cell>
          <cell r="O3302">
            <v>8124.8659766563278</v>
          </cell>
          <cell r="P3302">
            <v>22964.27443961256</v>
          </cell>
          <cell r="Q3302">
            <v>36286.876348185848</v>
          </cell>
          <cell r="R3302">
            <v>46129.237218251546</v>
          </cell>
          <cell r="S3302">
            <v>108250.83865094442</v>
          </cell>
          <cell r="T3302">
            <v>1491.4220629818385</v>
          </cell>
          <cell r="U3302">
            <v>1522.9755713338218</v>
          </cell>
          <cell r="V3302">
            <v>1531.2011091778675</v>
          </cell>
          <cell r="W3302">
            <v>1547.6196562986142</v>
          </cell>
          <cell r="X3302">
            <v>1639.9600370953233</v>
          </cell>
          <cell r="Y3302">
            <v>430.36630669827809</v>
          </cell>
          <cell r="Z3302">
            <v>502.47479419201647</v>
          </cell>
          <cell r="AA3302">
            <v>508.6942299623737</v>
          </cell>
          <cell r="AB3302">
            <v>510.19809087818726</v>
          </cell>
          <cell r="AC3302">
            <v>564.43170578141155</v>
          </cell>
          <cell r="AD3302">
            <v>12.128224186534643</v>
          </cell>
          <cell r="AE3302">
            <v>13.828361166647449</v>
          </cell>
          <cell r="AF3302">
            <v>12.55404114717922</v>
          </cell>
          <cell r="AG3302">
            <v>13.494711069594315</v>
          </cell>
          <cell r="AH3302">
            <v>13.394521330206199</v>
          </cell>
        </row>
        <row r="3303">
          <cell r="B3303">
            <v>17716</v>
          </cell>
          <cell r="C3303" t="str">
            <v>OK</v>
          </cell>
          <cell r="D3303" t="str">
            <v>Federal</v>
          </cell>
          <cell r="E3303">
            <v>3.3076231180330699E-2</v>
          </cell>
          <cell r="F3303">
            <v>0</v>
          </cell>
          <cell r="G3303">
            <v>0</v>
          </cell>
          <cell r="H3303">
            <v>0</v>
          </cell>
          <cell r="I3303">
            <v>11.608880937499999</v>
          </cell>
          <cell r="J3303">
            <v>0</v>
          </cell>
          <cell r="K3303">
            <v>0</v>
          </cell>
          <cell r="L3303">
            <v>0</v>
          </cell>
          <cell r="M3303">
            <v>0</v>
          </cell>
          <cell r="N3303">
            <v>0</v>
          </cell>
          <cell r="O3303">
            <v>8124.8659766563278</v>
          </cell>
          <cell r="P3303">
            <v>22964.27443961256</v>
          </cell>
          <cell r="Q3303">
            <v>36286.876348185848</v>
          </cell>
          <cell r="R3303">
            <v>46129.237218251546</v>
          </cell>
          <cell r="S3303">
            <v>108250.83865094442</v>
          </cell>
          <cell r="T3303">
            <v>1491.4220629818385</v>
          </cell>
          <cell r="U3303">
            <v>1522.9755713338218</v>
          </cell>
          <cell r="V3303">
            <v>1531.2011091778675</v>
          </cell>
          <cell r="W3303">
            <v>1547.6196562986142</v>
          </cell>
          <cell r="X3303">
            <v>1639.9600370953233</v>
          </cell>
          <cell r="Y3303">
            <v>430.36630669827809</v>
          </cell>
          <cell r="Z3303">
            <v>502.47479419201647</v>
          </cell>
          <cell r="AA3303">
            <v>508.6942299623737</v>
          </cell>
          <cell r="AB3303">
            <v>510.19809087818726</v>
          </cell>
          <cell r="AC3303">
            <v>564.43170578141155</v>
          </cell>
          <cell r="AD3303">
            <v>12.128224186534643</v>
          </cell>
          <cell r="AE3303">
            <v>13.828361166647449</v>
          </cell>
          <cell r="AF3303">
            <v>12.55404114717922</v>
          </cell>
          <cell r="AG3303">
            <v>13.494711069594315</v>
          </cell>
          <cell r="AH3303">
            <v>13.394521330206199</v>
          </cell>
        </row>
        <row r="3304">
          <cell r="B3304">
            <v>3278</v>
          </cell>
          <cell r="C3304" t="str">
            <v>OK</v>
          </cell>
          <cell r="D3304" t="str">
            <v>Investor Owned</v>
          </cell>
          <cell r="E3304">
            <v>3.3076231180330699E-2</v>
          </cell>
          <cell r="F3304">
            <v>0</v>
          </cell>
          <cell r="G3304">
            <v>0</v>
          </cell>
          <cell r="H3304">
            <v>8465.243477853006</v>
          </cell>
          <cell r="I3304">
            <v>11.608880937499999</v>
          </cell>
          <cell r="J3304">
            <v>0</v>
          </cell>
          <cell r="K3304">
            <v>0</v>
          </cell>
          <cell r="L3304">
            <v>0</v>
          </cell>
          <cell r="M3304">
            <v>0</v>
          </cell>
          <cell r="N3304">
            <v>6.3314215692423112E-2</v>
          </cell>
          <cell r="O3304">
            <v>8124.8659766563278</v>
          </cell>
          <cell r="P3304">
            <v>22964.27443961256</v>
          </cell>
          <cell r="Q3304">
            <v>36286.876348185848</v>
          </cell>
          <cell r="R3304">
            <v>46129.237218251546</v>
          </cell>
          <cell r="S3304">
            <v>108250.83865094442</v>
          </cell>
          <cell r="T3304">
            <v>1491.4220629818385</v>
          </cell>
          <cell r="U3304">
            <v>1522.9755713338218</v>
          </cell>
          <cell r="V3304">
            <v>1531.2011091778675</v>
          </cell>
          <cell r="W3304">
            <v>1547.6196562986142</v>
          </cell>
          <cell r="X3304">
            <v>1639.9600370953233</v>
          </cell>
          <cell r="Y3304">
            <v>430.36630669827809</v>
          </cell>
          <cell r="Z3304">
            <v>502.47479419201647</v>
          </cell>
          <cell r="AA3304">
            <v>508.6942299623737</v>
          </cell>
          <cell r="AB3304">
            <v>510.19809087818726</v>
          </cell>
          <cell r="AC3304">
            <v>564.43170578141155</v>
          </cell>
          <cell r="AD3304">
            <v>12.128224186534643</v>
          </cell>
          <cell r="AE3304">
            <v>13.828361166647449</v>
          </cell>
          <cell r="AF3304">
            <v>12.55404114717922</v>
          </cell>
          <cell r="AG3304">
            <v>13.494711069594315</v>
          </cell>
          <cell r="AH3304">
            <v>13.394521330206199</v>
          </cell>
        </row>
        <row r="3305">
          <cell r="B3305">
            <v>20404</v>
          </cell>
          <cell r="C3305" t="str">
            <v>OK</v>
          </cell>
          <cell r="D3305" t="str">
            <v>Investor Owned</v>
          </cell>
          <cell r="E3305">
            <v>3.3076231180330699E-2</v>
          </cell>
          <cell r="F3305">
            <v>0</v>
          </cell>
          <cell r="G3305">
            <v>0</v>
          </cell>
          <cell r="H3305">
            <v>8465.243477853006</v>
          </cell>
          <cell r="I3305">
            <v>11.608880937499999</v>
          </cell>
          <cell r="J3305">
            <v>0</v>
          </cell>
          <cell r="K3305">
            <v>0</v>
          </cell>
          <cell r="L3305">
            <v>0</v>
          </cell>
          <cell r="M3305">
            <v>0</v>
          </cell>
          <cell r="N3305">
            <v>6.3314215692423112E-2</v>
          </cell>
          <cell r="O3305">
            <v>8124.8659766563278</v>
          </cell>
          <cell r="P3305">
            <v>22964.27443961256</v>
          </cell>
          <cell r="Q3305">
            <v>36286.876348185848</v>
          </cell>
          <cell r="R3305">
            <v>46129.237218251546</v>
          </cell>
          <cell r="S3305">
            <v>108250.83865094442</v>
          </cell>
          <cell r="T3305">
            <v>1491.4220629818385</v>
          </cell>
          <cell r="U3305">
            <v>1522.9755713338218</v>
          </cell>
          <cell r="V3305">
            <v>1531.2011091778675</v>
          </cell>
          <cell r="W3305">
            <v>1547.6196562986142</v>
          </cell>
          <cell r="X3305">
            <v>1639.9600370953233</v>
          </cell>
          <cell r="Y3305">
            <v>430.36630669827809</v>
          </cell>
          <cell r="Z3305">
            <v>502.47479419201647</v>
          </cell>
          <cell r="AA3305">
            <v>508.6942299623737</v>
          </cell>
          <cell r="AB3305">
            <v>510.19809087818726</v>
          </cell>
          <cell r="AC3305">
            <v>564.43170578141155</v>
          </cell>
          <cell r="AD3305">
            <v>12.128224186534643</v>
          </cell>
          <cell r="AE3305">
            <v>13.828361166647449</v>
          </cell>
          <cell r="AF3305">
            <v>12.55404114717922</v>
          </cell>
          <cell r="AG3305">
            <v>13.494711069594315</v>
          </cell>
          <cell r="AH3305">
            <v>13.394521330206199</v>
          </cell>
        </row>
        <row r="3306">
          <cell r="B3306">
            <v>14063</v>
          </cell>
          <cell r="C3306" t="str">
            <v>OK</v>
          </cell>
          <cell r="D3306" t="str">
            <v>Investor Owned</v>
          </cell>
          <cell r="E3306">
            <v>0.24582308863130783</v>
          </cell>
          <cell r="F3306">
            <v>1</v>
          </cell>
          <cell r="G3306">
            <v>12841.488223279664</v>
          </cell>
          <cell r="H3306">
            <v>12841.488223279664</v>
          </cell>
          <cell r="I3306">
            <v>11.608880937499999</v>
          </cell>
          <cell r="J3306">
            <v>869066.6</v>
          </cell>
          <cell r="K3306">
            <v>9456061</v>
          </cell>
          <cell r="L3306">
            <v>736368</v>
          </cell>
          <cell r="M3306">
            <v>8.1057609372632011E-2</v>
          </cell>
          <cell r="N3306">
            <v>8.1057609372632011E-2</v>
          </cell>
          <cell r="O3306">
            <v>8124.8659766563278</v>
          </cell>
          <cell r="P3306">
            <v>22964.27443961256</v>
          </cell>
          <cell r="Q3306">
            <v>36286.876348185848</v>
          </cell>
          <cell r="R3306">
            <v>46129.237218251546</v>
          </cell>
          <cell r="S3306">
            <v>108250.83865094442</v>
          </cell>
          <cell r="T3306">
            <v>1491.4220629818385</v>
          </cell>
          <cell r="U3306">
            <v>1522.9755713338218</v>
          </cell>
          <cell r="V3306">
            <v>1531.2011091778675</v>
          </cell>
          <cell r="W3306">
            <v>1547.6196562986142</v>
          </cell>
          <cell r="X3306">
            <v>1639.9600370953233</v>
          </cell>
          <cell r="Y3306">
            <v>430.36630669827809</v>
          </cell>
          <cell r="Z3306">
            <v>502.47479419201647</v>
          </cell>
          <cell r="AA3306">
            <v>508.6942299623737</v>
          </cell>
          <cell r="AB3306">
            <v>510.19809087818726</v>
          </cell>
          <cell r="AC3306">
            <v>564.43170578141155</v>
          </cell>
          <cell r="AD3306">
            <v>12.128224186534643</v>
          </cell>
          <cell r="AE3306">
            <v>13.828361166647449</v>
          </cell>
          <cell r="AF3306">
            <v>12.55404114717922</v>
          </cell>
          <cell r="AG3306">
            <v>13.494711069594315</v>
          </cell>
          <cell r="AH3306">
            <v>13.394521330206199</v>
          </cell>
        </row>
        <row r="3307">
          <cell r="B3307">
            <v>15474</v>
          </cell>
          <cell r="C3307" t="str">
            <v>OK</v>
          </cell>
          <cell r="D3307" t="str">
            <v>Investor Owned</v>
          </cell>
          <cell r="E3307">
            <v>3.3076231180330699E-2</v>
          </cell>
          <cell r="F3307">
            <v>1</v>
          </cell>
          <cell r="G3307">
            <v>12649.686889910989</v>
          </cell>
          <cell r="H3307">
            <v>12649.686889910989</v>
          </cell>
          <cell r="I3307">
            <v>11.608880937499999</v>
          </cell>
          <cell r="J3307">
            <v>579751</v>
          </cell>
          <cell r="K3307">
            <v>6116579</v>
          </cell>
          <cell r="L3307">
            <v>483536</v>
          </cell>
          <cell r="M3307">
            <v>8.3770888557813117E-2</v>
          </cell>
          <cell r="N3307">
            <v>8.3770888557813117E-2</v>
          </cell>
          <cell r="O3307">
            <v>8124.8659766563278</v>
          </cell>
          <cell r="P3307">
            <v>22964.27443961256</v>
          </cell>
          <cell r="Q3307">
            <v>36286.876348185848</v>
          </cell>
          <cell r="R3307">
            <v>46129.237218251546</v>
          </cell>
          <cell r="S3307">
            <v>108250.83865094442</v>
          </cell>
          <cell r="T3307">
            <v>1491.4220629818385</v>
          </cell>
          <cell r="U3307">
            <v>1522.9755713338218</v>
          </cell>
          <cell r="V3307">
            <v>1531.2011091778675</v>
          </cell>
          <cell r="W3307">
            <v>1547.6196562986142</v>
          </cell>
          <cell r="X3307">
            <v>1639.9600370953233</v>
          </cell>
          <cell r="Y3307">
            <v>430.36630669827809</v>
          </cell>
          <cell r="Z3307">
            <v>502.47479419201647</v>
          </cell>
          <cell r="AA3307">
            <v>508.6942299623737</v>
          </cell>
          <cell r="AB3307">
            <v>510.19809087818726</v>
          </cell>
          <cell r="AC3307">
            <v>564.43170578141155</v>
          </cell>
          <cell r="AD3307">
            <v>12.128224186534643</v>
          </cell>
          <cell r="AE3307">
            <v>13.828361166647449</v>
          </cell>
          <cell r="AF3307">
            <v>12.55404114717922</v>
          </cell>
          <cell r="AG3307">
            <v>13.494711069594315</v>
          </cell>
          <cell r="AH3307">
            <v>13.394521330206199</v>
          </cell>
        </row>
        <row r="3308">
          <cell r="B3308">
            <v>17698</v>
          </cell>
          <cell r="C3308" t="str">
            <v>OK</v>
          </cell>
          <cell r="D3308" t="str">
            <v>Investor Owned</v>
          </cell>
          <cell r="E3308">
            <v>3.3076231180330699E-2</v>
          </cell>
          <cell r="F3308">
            <v>1</v>
          </cell>
          <cell r="G3308">
            <v>12960.199651086783</v>
          </cell>
          <cell r="H3308">
            <v>12960.199651086783</v>
          </cell>
          <cell r="I3308">
            <v>11.608880937499999</v>
          </cell>
          <cell r="J3308">
            <v>628043.89999999991</v>
          </cell>
          <cell r="K3308">
            <v>5987690</v>
          </cell>
          <cell r="L3308">
            <v>462006</v>
          </cell>
          <cell r="M3308">
            <v>9.4140382725737701E-2</v>
          </cell>
          <cell r="N3308">
            <v>9.4140382725737701E-2</v>
          </cell>
          <cell r="O3308">
            <v>8124.8659766563278</v>
          </cell>
          <cell r="P3308">
            <v>22964.27443961256</v>
          </cell>
          <cell r="Q3308">
            <v>36286.876348185848</v>
          </cell>
          <cell r="R3308">
            <v>46129.237218251546</v>
          </cell>
          <cell r="S3308">
            <v>108250.83865094442</v>
          </cell>
          <cell r="T3308">
            <v>1491.4220629818385</v>
          </cell>
          <cell r="U3308">
            <v>1522.9755713338218</v>
          </cell>
          <cell r="V3308">
            <v>1531.2011091778675</v>
          </cell>
          <cell r="W3308">
            <v>1547.6196562986142</v>
          </cell>
          <cell r="X3308">
            <v>1639.9600370953233</v>
          </cell>
          <cell r="Y3308">
            <v>430.36630669827809</v>
          </cell>
          <cell r="Z3308">
            <v>502.47479419201647</v>
          </cell>
          <cell r="AA3308">
            <v>508.6942299623737</v>
          </cell>
          <cell r="AB3308">
            <v>510.19809087818726</v>
          </cell>
          <cell r="AC3308">
            <v>564.43170578141155</v>
          </cell>
          <cell r="AD3308">
            <v>12.128224186534643</v>
          </cell>
          <cell r="AE3308">
            <v>13.828361166647449</v>
          </cell>
          <cell r="AF3308">
            <v>12.55404114717922</v>
          </cell>
          <cell r="AG3308">
            <v>13.494711069594315</v>
          </cell>
          <cell r="AH3308">
            <v>13.394521330206199</v>
          </cell>
        </row>
        <row r="3309">
          <cell r="B3309">
            <v>5860</v>
          </cell>
          <cell r="C3309" t="str">
            <v>OK</v>
          </cell>
          <cell r="D3309" t="str">
            <v>Investor Owned</v>
          </cell>
          <cell r="E3309">
            <v>3.3076231180330699E-2</v>
          </cell>
          <cell r="F3309">
            <v>1</v>
          </cell>
          <cell r="G3309">
            <v>12340.086102840589</v>
          </cell>
          <cell r="H3309">
            <v>12340.086102840589</v>
          </cell>
          <cell r="I3309">
            <v>11.608880937499999</v>
          </cell>
          <cell r="J3309">
            <v>243284.69999999998</v>
          </cell>
          <cell r="K3309">
            <v>1840203</v>
          </cell>
          <cell r="L3309">
            <v>149124</v>
          </cell>
          <cell r="M3309">
            <v>0.12091641349835587</v>
          </cell>
          <cell r="N3309">
            <v>0.12091641349835587</v>
          </cell>
          <cell r="O3309">
            <v>8124.8659766563278</v>
          </cell>
          <cell r="P3309">
            <v>22964.27443961256</v>
          </cell>
          <cell r="Q3309">
            <v>36286.876348185848</v>
          </cell>
          <cell r="R3309">
            <v>46129.237218251546</v>
          </cell>
          <cell r="S3309">
            <v>108250.83865094442</v>
          </cell>
          <cell r="T3309">
            <v>1491.4220629818385</v>
          </cell>
          <cell r="U3309">
            <v>1522.9755713338218</v>
          </cell>
          <cell r="V3309">
            <v>1531.2011091778675</v>
          </cell>
          <cell r="W3309">
            <v>1547.6196562986142</v>
          </cell>
          <cell r="X3309">
            <v>1639.9600370953233</v>
          </cell>
          <cell r="Y3309">
            <v>430.36630669827809</v>
          </cell>
          <cell r="Z3309">
            <v>502.47479419201647</v>
          </cell>
          <cell r="AA3309">
            <v>508.6942299623737</v>
          </cell>
          <cell r="AB3309">
            <v>510.19809087818726</v>
          </cell>
          <cell r="AC3309">
            <v>564.43170578141155</v>
          </cell>
          <cell r="AD3309">
            <v>12.128224186534643</v>
          </cell>
          <cell r="AE3309">
            <v>13.828361166647449</v>
          </cell>
          <cell r="AF3309">
            <v>12.55404114717922</v>
          </cell>
          <cell r="AG3309">
            <v>13.494711069594315</v>
          </cell>
          <cell r="AH3309">
            <v>13.394521330206199</v>
          </cell>
        </row>
        <row r="3310">
          <cell r="B3310">
            <v>588</v>
          </cell>
          <cell r="C3310" t="str">
            <v>OK</v>
          </cell>
          <cell r="D3310" t="str">
            <v>Municipal</v>
          </cell>
          <cell r="E3310">
            <v>3.3076231180330699E-2</v>
          </cell>
          <cell r="F3310">
            <v>0</v>
          </cell>
          <cell r="G3310">
            <v>0</v>
          </cell>
          <cell r="H3310">
            <v>726.18704475904053</v>
          </cell>
          <cell r="I3310">
            <v>11.608880937499999</v>
          </cell>
          <cell r="J3310">
            <v>0</v>
          </cell>
          <cell r="K3310">
            <v>0</v>
          </cell>
          <cell r="L3310">
            <v>0</v>
          </cell>
          <cell r="M3310">
            <v>0</v>
          </cell>
          <cell r="N3310">
            <v>7.0498919381358225E-3</v>
          </cell>
          <cell r="O3310">
            <v>8124.8659766563278</v>
          </cell>
          <cell r="P3310">
            <v>22964.27443961256</v>
          </cell>
          <cell r="Q3310">
            <v>36286.876348185848</v>
          </cell>
          <cell r="R3310">
            <v>46129.237218251546</v>
          </cell>
          <cell r="S3310">
            <v>108250.83865094442</v>
          </cell>
          <cell r="T3310">
            <v>1491.4220629818385</v>
          </cell>
          <cell r="U3310">
            <v>1522.9755713338218</v>
          </cell>
          <cell r="V3310">
            <v>1531.2011091778675</v>
          </cell>
          <cell r="W3310">
            <v>1547.6196562986142</v>
          </cell>
          <cell r="X3310">
            <v>1639.9600370953233</v>
          </cell>
          <cell r="Y3310">
            <v>430.36630669827809</v>
          </cell>
          <cell r="Z3310">
            <v>502.47479419201647</v>
          </cell>
          <cell r="AA3310">
            <v>508.6942299623737</v>
          </cell>
          <cell r="AB3310">
            <v>510.19809087818726</v>
          </cell>
          <cell r="AC3310">
            <v>564.43170578141155</v>
          </cell>
          <cell r="AD3310">
            <v>12.128224186534643</v>
          </cell>
          <cell r="AE3310">
            <v>13.828361166647449</v>
          </cell>
          <cell r="AF3310">
            <v>12.55404114717922</v>
          </cell>
          <cell r="AG3310">
            <v>13.494711069594315</v>
          </cell>
          <cell r="AH3310">
            <v>13.394521330206199</v>
          </cell>
        </row>
        <row r="3311">
          <cell r="B3311">
            <v>416</v>
          </cell>
          <cell r="C3311" t="str">
            <v>OK</v>
          </cell>
          <cell r="D3311" t="str">
            <v>Municipal</v>
          </cell>
          <cell r="E3311">
            <v>3.3076231180330699E-2</v>
          </cell>
          <cell r="F3311">
            <v>0</v>
          </cell>
          <cell r="G3311">
            <v>0</v>
          </cell>
          <cell r="H3311">
            <v>726.18704475904053</v>
          </cell>
          <cell r="I3311">
            <v>11.608880937499999</v>
          </cell>
          <cell r="J3311">
            <v>0</v>
          </cell>
          <cell r="K3311">
            <v>0</v>
          </cell>
          <cell r="L3311">
            <v>0</v>
          </cell>
          <cell r="M3311">
            <v>0</v>
          </cell>
          <cell r="N3311">
            <v>7.0498919381358225E-3</v>
          </cell>
          <cell r="O3311">
            <v>8124.8659766563278</v>
          </cell>
          <cell r="P3311">
            <v>22964.27443961256</v>
          </cell>
          <cell r="Q3311">
            <v>36286.876348185848</v>
          </cell>
          <cell r="R3311">
            <v>46129.237218251546</v>
          </cell>
          <cell r="S3311">
            <v>108250.83865094442</v>
          </cell>
          <cell r="T3311">
            <v>1491.4220629818385</v>
          </cell>
          <cell r="U3311">
            <v>1522.9755713338218</v>
          </cell>
          <cell r="V3311">
            <v>1531.2011091778675</v>
          </cell>
          <cell r="W3311">
            <v>1547.6196562986142</v>
          </cell>
          <cell r="X3311">
            <v>1639.9600370953233</v>
          </cell>
          <cell r="Y3311">
            <v>430.36630669827809</v>
          </cell>
          <cell r="Z3311">
            <v>502.47479419201647</v>
          </cell>
          <cell r="AA3311">
            <v>508.6942299623737</v>
          </cell>
          <cell r="AB3311">
            <v>510.19809087818726</v>
          </cell>
          <cell r="AC3311">
            <v>564.43170578141155</v>
          </cell>
          <cell r="AD3311">
            <v>12.128224186534643</v>
          </cell>
          <cell r="AE3311">
            <v>13.828361166647449</v>
          </cell>
          <cell r="AF3311">
            <v>12.55404114717922</v>
          </cell>
          <cell r="AG3311">
            <v>13.494711069594315</v>
          </cell>
          <cell r="AH3311">
            <v>13.394521330206199</v>
          </cell>
        </row>
        <row r="3312">
          <cell r="B3312">
            <v>1800</v>
          </cell>
          <cell r="C3312" t="str">
            <v>OK</v>
          </cell>
          <cell r="D3312" t="str">
            <v>Municipal</v>
          </cell>
          <cell r="E3312">
            <v>3.3076231180330699E-2</v>
          </cell>
          <cell r="F3312">
            <v>0</v>
          </cell>
          <cell r="G3312">
            <v>0</v>
          </cell>
          <cell r="H3312">
            <v>726.18704475904053</v>
          </cell>
          <cell r="I3312">
            <v>11.608880937499999</v>
          </cell>
          <cell r="J3312">
            <v>0</v>
          </cell>
          <cell r="K3312">
            <v>0</v>
          </cell>
          <cell r="L3312">
            <v>0</v>
          </cell>
          <cell r="M3312">
            <v>0</v>
          </cell>
          <cell r="N3312">
            <v>7.0498919381358225E-3</v>
          </cell>
          <cell r="O3312">
            <v>8124.8659766563278</v>
          </cell>
          <cell r="P3312">
            <v>22964.27443961256</v>
          </cell>
          <cell r="Q3312">
            <v>36286.876348185848</v>
          </cell>
          <cell r="R3312">
            <v>46129.237218251546</v>
          </cell>
          <cell r="S3312">
            <v>108250.83865094442</v>
          </cell>
          <cell r="T3312">
            <v>1491.4220629818385</v>
          </cell>
          <cell r="U3312">
            <v>1522.9755713338218</v>
          </cell>
          <cell r="V3312">
            <v>1531.2011091778675</v>
          </cell>
          <cell r="W3312">
            <v>1547.6196562986142</v>
          </cell>
          <cell r="X3312">
            <v>1639.9600370953233</v>
          </cell>
          <cell r="Y3312">
            <v>430.36630669827809</v>
          </cell>
          <cell r="Z3312">
            <v>502.47479419201647</v>
          </cell>
          <cell r="AA3312">
            <v>508.6942299623737</v>
          </cell>
          <cell r="AB3312">
            <v>510.19809087818726</v>
          </cell>
          <cell r="AC3312">
            <v>564.43170578141155</v>
          </cell>
          <cell r="AD3312">
            <v>12.128224186534643</v>
          </cell>
          <cell r="AE3312">
            <v>13.828361166647449</v>
          </cell>
          <cell r="AF3312">
            <v>12.55404114717922</v>
          </cell>
          <cell r="AG3312">
            <v>13.494711069594315</v>
          </cell>
          <cell r="AH3312">
            <v>13.394521330206199</v>
          </cell>
        </row>
        <row r="3313">
          <cell r="B3313">
            <v>2553</v>
          </cell>
          <cell r="C3313" t="str">
            <v>OK</v>
          </cell>
          <cell r="D3313" t="str">
            <v>Municipal</v>
          </cell>
          <cell r="E3313">
            <v>3.3076231180330699E-2</v>
          </cell>
          <cell r="F3313">
            <v>0</v>
          </cell>
          <cell r="G3313">
            <v>0</v>
          </cell>
          <cell r="H3313">
            <v>726.18704475904053</v>
          </cell>
          <cell r="I3313">
            <v>11.608880937499999</v>
          </cell>
          <cell r="J3313">
            <v>0</v>
          </cell>
          <cell r="K3313">
            <v>0</v>
          </cell>
          <cell r="L3313">
            <v>0</v>
          </cell>
          <cell r="M3313">
            <v>0</v>
          </cell>
          <cell r="N3313">
            <v>7.0498919381358225E-3</v>
          </cell>
          <cell r="O3313">
            <v>8124.8659766563278</v>
          </cell>
          <cell r="P3313">
            <v>22964.27443961256</v>
          </cell>
          <cell r="Q3313">
            <v>36286.876348185848</v>
          </cell>
          <cell r="R3313">
            <v>46129.237218251546</v>
          </cell>
          <cell r="S3313">
            <v>108250.83865094442</v>
          </cell>
          <cell r="T3313">
            <v>1491.4220629818385</v>
          </cell>
          <cell r="U3313">
            <v>1522.9755713338218</v>
          </cell>
          <cell r="V3313">
            <v>1531.2011091778675</v>
          </cell>
          <cell r="W3313">
            <v>1547.6196562986142</v>
          </cell>
          <cell r="X3313">
            <v>1639.9600370953233</v>
          </cell>
          <cell r="Y3313">
            <v>430.36630669827809</v>
          </cell>
          <cell r="Z3313">
            <v>502.47479419201647</v>
          </cell>
          <cell r="AA3313">
            <v>508.6942299623737</v>
          </cell>
          <cell r="AB3313">
            <v>510.19809087818726</v>
          </cell>
          <cell r="AC3313">
            <v>564.43170578141155</v>
          </cell>
          <cell r="AD3313">
            <v>12.128224186534643</v>
          </cell>
          <cell r="AE3313">
            <v>13.828361166647449</v>
          </cell>
          <cell r="AF3313">
            <v>12.55404114717922</v>
          </cell>
          <cell r="AG3313">
            <v>13.494711069594315</v>
          </cell>
          <cell r="AH3313">
            <v>13.394521330206199</v>
          </cell>
        </row>
        <row r="3314">
          <cell r="B3314">
            <v>3647</v>
          </cell>
          <cell r="C3314" t="str">
            <v>OK</v>
          </cell>
          <cell r="D3314" t="str">
            <v>Municipal</v>
          </cell>
          <cell r="E3314">
            <v>3.3076231180330699E-2</v>
          </cell>
          <cell r="F3314">
            <v>1</v>
          </cell>
          <cell r="G3314">
            <v>9906.0396661581253</v>
          </cell>
          <cell r="H3314">
            <v>9906.0396661581253</v>
          </cell>
          <cell r="I3314">
            <v>11.608880937499999</v>
          </cell>
          <cell r="J3314">
            <v>15745</v>
          </cell>
          <cell r="K3314">
            <v>110383</v>
          </cell>
          <cell r="L3314">
            <v>11143</v>
          </cell>
          <cell r="M3314">
            <v>0.12857692648832927</v>
          </cell>
          <cell r="N3314">
            <v>0.12857692648832927</v>
          </cell>
          <cell r="O3314">
            <v>8124.8659766563278</v>
          </cell>
          <cell r="P3314">
            <v>22964.27443961256</v>
          </cell>
          <cell r="Q3314">
            <v>36286.876348185848</v>
          </cell>
          <cell r="R3314">
            <v>46129.237218251546</v>
          </cell>
          <cell r="S3314">
            <v>108250.83865094442</v>
          </cell>
          <cell r="T3314">
            <v>1491.4220629818385</v>
          </cell>
          <cell r="U3314">
            <v>1522.9755713338218</v>
          </cell>
          <cell r="V3314">
            <v>1531.2011091778675</v>
          </cell>
          <cell r="W3314">
            <v>1547.6196562986142</v>
          </cell>
          <cell r="X3314">
            <v>1639.9600370953233</v>
          </cell>
          <cell r="Y3314">
            <v>430.36630669827809</v>
          </cell>
          <cell r="Z3314">
            <v>502.47479419201647</v>
          </cell>
          <cell r="AA3314">
            <v>508.6942299623737</v>
          </cell>
          <cell r="AB3314">
            <v>510.19809087818726</v>
          </cell>
          <cell r="AC3314">
            <v>564.43170578141155</v>
          </cell>
          <cell r="AD3314">
            <v>12.128224186534643</v>
          </cell>
          <cell r="AE3314">
            <v>13.828361166647449</v>
          </cell>
          <cell r="AF3314">
            <v>12.55404114717922</v>
          </cell>
          <cell r="AG3314">
            <v>13.494711069594315</v>
          </cell>
          <cell r="AH3314">
            <v>13.394521330206199</v>
          </cell>
        </row>
        <row r="3315">
          <cell r="B3315">
            <v>3986</v>
          </cell>
          <cell r="C3315" t="str">
            <v>OK</v>
          </cell>
          <cell r="D3315" t="str">
            <v>Municipal</v>
          </cell>
          <cell r="E3315">
            <v>3.3076231180330699E-2</v>
          </cell>
          <cell r="F3315">
            <v>0</v>
          </cell>
          <cell r="G3315">
            <v>0</v>
          </cell>
          <cell r="H3315">
            <v>726.18704475904053</v>
          </cell>
          <cell r="I3315">
            <v>11.608880937499999</v>
          </cell>
          <cell r="J3315">
            <v>0</v>
          </cell>
          <cell r="K3315">
            <v>0</v>
          </cell>
          <cell r="L3315">
            <v>0</v>
          </cell>
          <cell r="M3315">
            <v>0</v>
          </cell>
          <cell r="N3315">
            <v>7.0498919381358225E-3</v>
          </cell>
          <cell r="O3315">
            <v>8124.8659766563278</v>
          </cell>
          <cell r="P3315">
            <v>22964.27443961256</v>
          </cell>
          <cell r="Q3315">
            <v>36286.876348185848</v>
          </cell>
          <cell r="R3315">
            <v>46129.237218251546</v>
          </cell>
          <cell r="S3315">
            <v>108250.83865094442</v>
          </cell>
          <cell r="T3315">
            <v>1491.4220629818385</v>
          </cell>
          <cell r="U3315">
            <v>1522.9755713338218</v>
          </cell>
          <cell r="V3315">
            <v>1531.2011091778675</v>
          </cell>
          <cell r="W3315">
            <v>1547.6196562986142</v>
          </cell>
          <cell r="X3315">
            <v>1639.9600370953233</v>
          </cell>
          <cell r="Y3315">
            <v>430.36630669827809</v>
          </cell>
          <cell r="Z3315">
            <v>502.47479419201647</v>
          </cell>
          <cell r="AA3315">
            <v>508.6942299623737</v>
          </cell>
          <cell r="AB3315">
            <v>510.19809087818726</v>
          </cell>
          <cell r="AC3315">
            <v>564.43170578141155</v>
          </cell>
          <cell r="AD3315">
            <v>12.128224186534643</v>
          </cell>
          <cell r="AE3315">
            <v>13.828361166647449</v>
          </cell>
          <cell r="AF3315">
            <v>12.55404114717922</v>
          </cell>
          <cell r="AG3315">
            <v>13.494711069594315</v>
          </cell>
          <cell r="AH3315">
            <v>13.394521330206199</v>
          </cell>
        </row>
        <row r="3316">
          <cell r="B3316">
            <v>4078</v>
          </cell>
          <cell r="C3316" t="str">
            <v>OK</v>
          </cell>
          <cell r="D3316" t="str">
            <v>Municipal</v>
          </cell>
          <cell r="E3316">
            <v>3.3076231180330699E-2</v>
          </cell>
          <cell r="F3316">
            <v>0</v>
          </cell>
          <cell r="G3316">
            <v>0</v>
          </cell>
          <cell r="H3316">
            <v>726.18704475904053</v>
          </cell>
          <cell r="I3316">
            <v>11.608880937499999</v>
          </cell>
          <cell r="J3316">
            <v>0</v>
          </cell>
          <cell r="K3316">
            <v>0</v>
          </cell>
          <cell r="L3316">
            <v>0</v>
          </cell>
          <cell r="M3316">
            <v>0</v>
          </cell>
          <cell r="N3316">
            <v>7.0498919381358225E-3</v>
          </cell>
          <cell r="O3316">
            <v>8124.8659766563278</v>
          </cell>
          <cell r="P3316">
            <v>22964.27443961256</v>
          </cell>
          <cell r="Q3316">
            <v>36286.876348185848</v>
          </cell>
          <cell r="R3316">
            <v>46129.237218251546</v>
          </cell>
          <cell r="S3316">
            <v>108250.83865094442</v>
          </cell>
          <cell r="T3316">
            <v>1491.4220629818385</v>
          </cell>
          <cell r="U3316">
            <v>1522.9755713338218</v>
          </cell>
          <cell r="V3316">
            <v>1531.2011091778675</v>
          </cell>
          <cell r="W3316">
            <v>1547.6196562986142</v>
          </cell>
          <cell r="X3316">
            <v>1639.9600370953233</v>
          </cell>
          <cell r="Y3316">
            <v>430.36630669827809</v>
          </cell>
          <cell r="Z3316">
            <v>502.47479419201647</v>
          </cell>
          <cell r="AA3316">
            <v>508.6942299623737</v>
          </cell>
          <cell r="AB3316">
            <v>510.19809087818726</v>
          </cell>
          <cell r="AC3316">
            <v>564.43170578141155</v>
          </cell>
          <cell r="AD3316">
            <v>12.128224186534643</v>
          </cell>
          <cell r="AE3316">
            <v>13.828361166647449</v>
          </cell>
          <cell r="AF3316">
            <v>12.55404114717922</v>
          </cell>
          <cell r="AG3316">
            <v>13.494711069594315</v>
          </cell>
          <cell r="AH3316">
            <v>13.394521330206199</v>
          </cell>
        </row>
        <row r="3317">
          <cell r="B3317">
            <v>4667</v>
          </cell>
          <cell r="C3317" t="str">
            <v>OK</v>
          </cell>
          <cell r="D3317" t="str">
            <v>Municipal</v>
          </cell>
          <cell r="E3317">
            <v>3.3076231180330699E-2</v>
          </cell>
          <cell r="F3317">
            <v>0</v>
          </cell>
          <cell r="G3317">
            <v>0</v>
          </cell>
          <cell r="H3317">
            <v>726.18704475904053</v>
          </cell>
          <cell r="I3317">
            <v>11.608880937499999</v>
          </cell>
          <cell r="J3317">
            <v>0</v>
          </cell>
          <cell r="K3317">
            <v>0</v>
          </cell>
          <cell r="L3317">
            <v>0</v>
          </cell>
          <cell r="M3317">
            <v>0</v>
          </cell>
          <cell r="N3317">
            <v>7.0498919381358225E-3</v>
          </cell>
          <cell r="O3317">
            <v>8124.8659766563278</v>
          </cell>
          <cell r="P3317">
            <v>22964.27443961256</v>
          </cell>
          <cell r="Q3317">
            <v>36286.876348185848</v>
          </cell>
          <cell r="R3317">
            <v>46129.237218251546</v>
          </cell>
          <cell r="S3317">
            <v>108250.83865094442</v>
          </cell>
          <cell r="T3317">
            <v>1491.4220629818385</v>
          </cell>
          <cell r="U3317">
            <v>1522.9755713338218</v>
          </cell>
          <cell r="V3317">
            <v>1531.2011091778675</v>
          </cell>
          <cell r="W3317">
            <v>1547.6196562986142</v>
          </cell>
          <cell r="X3317">
            <v>1639.9600370953233</v>
          </cell>
          <cell r="Y3317">
            <v>430.36630669827809</v>
          </cell>
          <cell r="Z3317">
            <v>502.47479419201647</v>
          </cell>
          <cell r="AA3317">
            <v>508.6942299623737</v>
          </cell>
          <cell r="AB3317">
            <v>510.19809087818726</v>
          </cell>
          <cell r="AC3317">
            <v>564.43170578141155</v>
          </cell>
          <cell r="AD3317">
            <v>12.128224186534643</v>
          </cell>
          <cell r="AE3317">
            <v>13.828361166647449</v>
          </cell>
          <cell r="AF3317">
            <v>12.55404114717922</v>
          </cell>
          <cell r="AG3317">
            <v>13.494711069594315</v>
          </cell>
          <cell r="AH3317">
            <v>13.394521330206199</v>
          </cell>
        </row>
        <row r="3318">
          <cell r="B3318">
            <v>5429</v>
          </cell>
          <cell r="C3318" t="str">
            <v>OK</v>
          </cell>
          <cell r="D3318" t="str">
            <v>Municipal</v>
          </cell>
          <cell r="E3318">
            <v>3.3076231180330699E-2</v>
          </cell>
          <cell r="F3318">
            <v>0</v>
          </cell>
          <cell r="G3318">
            <v>0</v>
          </cell>
          <cell r="H3318">
            <v>726.18704475904053</v>
          </cell>
          <cell r="I3318">
            <v>11.608880937499999</v>
          </cell>
          <cell r="J3318">
            <v>0</v>
          </cell>
          <cell r="K3318">
            <v>0</v>
          </cell>
          <cell r="L3318">
            <v>0</v>
          </cell>
          <cell r="M3318">
            <v>0</v>
          </cell>
          <cell r="N3318">
            <v>7.0498919381358225E-3</v>
          </cell>
          <cell r="O3318">
            <v>8124.8659766563278</v>
          </cell>
          <cell r="P3318">
            <v>22964.27443961256</v>
          </cell>
          <cell r="Q3318">
            <v>36286.876348185848</v>
          </cell>
          <cell r="R3318">
            <v>46129.237218251546</v>
          </cell>
          <cell r="S3318">
            <v>108250.83865094442</v>
          </cell>
          <cell r="T3318">
            <v>1491.4220629818385</v>
          </cell>
          <cell r="U3318">
            <v>1522.9755713338218</v>
          </cell>
          <cell r="V3318">
            <v>1531.2011091778675</v>
          </cell>
          <cell r="W3318">
            <v>1547.6196562986142</v>
          </cell>
          <cell r="X3318">
            <v>1639.9600370953233</v>
          </cell>
          <cell r="Y3318">
            <v>430.36630669827809</v>
          </cell>
          <cell r="Z3318">
            <v>502.47479419201647</v>
          </cell>
          <cell r="AA3318">
            <v>508.6942299623737</v>
          </cell>
          <cell r="AB3318">
            <v>510.19809087818726</v>
          </cell>
          <cell r="AC3318">
            <v>564.43170578141155</v>
          </cell>
          <cell r="AD3318">
            <v>12.128224186534643</v>
          </cell>
          <cell r="AE3318">
            <v>13.828361166647449</v>
          </cell>
          <cell r="AF3318">
            <v>12.55404114717922</v>
          </cell>
          <cell r="AG3318">
            <v>13.494711069594315</v>
          </cell>
          <cell r="AH3318">
            <v>13.394521330206199</v>
          </cell>
        </row>
        <row r="3319">
          <cell r="B3319">
            <v>5661</v>
          </cell>
          <cell r="C3319" t="str">
            <v>OK</v>
          </cell>
          <cell r="D3319" t="str">
            <v>Municipal</v>
          </cell>
          <cell r="E3319">
            <v>3.3076231180330699E-2</v>
          </cell>
          <cell r="F3319">
            <v>1</v>
          </cell>
          <cell r="G3319">
            <v>13580.266506142774</v>
          </cell>
          <cell r="H3319">
            <v>13580.266506142774</v>
          </cell>
          <cell r="I3319">
            <v>11.608880937499999</v>
          </cell>
          <cell r="J3319">
            <v>54627</v>
          </cell>
          <cell r="K3319">
            <v>496318</v>
          </cell>
          <cell r="L3319">
            <v>36547</v>
          </cell>
          <cell r="M3319">
            <v>9.9806500551110885E-2</v>
          </cell>
          <cell r="N3319">
            <v>9.9806500551110885E-2</v>
          </cell>
          <cell r="O3319">
            <v>8124.8659766563278</v>
          </cell>
          <cell r="P3319">
            <v>22964.27443961256</v>
          </cell>
          <cell r="Q3319">
            <v>36286.876348185848</v>
          </cell>
          <cell r="R3319">
            <v>46129.237218251546</v>
          </cell>
          <cell r="S3319">
            <v>108250.83865094442</v>
          </cell>
          <cell r="T3319">
            <v>1491.4220629818385</v>
          </cell>
          <cell r="U3319">
            <v>1522.9755713338218</v>
          </cell>
          <cell r="V3319">
            <v>1531.2011091778675</v>
          </cell>
          <cell r="W3319">
            <v>1547.6196562986142</v>
          </cell>
          <cell r="X3319">
            <v>1639.9600370953233</v>
          </cell>
          <cell r="Y3319">
            <v>430.36630669827809</v>
          </cell>
          <cell r="Z3319">
            <v>502.47479419201647</v>
          </cell>
          <cell r="AA3319">
            <v>508.6942299623737</v>
          </cell>
          <cell r="AB3319">
            <v>510.19809087818726</v>
          </cell>
          <cell r="AC3319">
            <v>564.43170578141155</v>
          </cell>
          <cell r="AD3319">
            <v>12.128224186534643</v>
          </cell>
          <cell r="AE3319">
            <v>13.828361166647449</v>
          </cell>
          <cell r="AF3319">
            <v>12.55404114717922</v>
          </cell>
          <cell r="AG3319">
            <v>13.494711069594315</v>
          </cell>
          <cell r="AH3319">
            <v>13.394521330206199</v>
          </cell>
        </row>
        <row r="3320">
          <cell r="B3320">
            <v>5741</v>
          </cell>
          <cell r="C3320" t="str">
            <v>OK</v>
          </cell>
          <cell r="D3320" t="str">
            <v>Municipal</v>
          </cell>
          <cell r="E3320">
            <v>3.3076231180330699E-2</v>
          </cell>
          <cell r="F3320">
            <v>0</v>
          </cell>
          <cell r="G3320">
            <v>0</v>
          </cell>
          <cell r="H3320">
            <v>726.18704475904053</v>
          </cell>
          <cell r="I3320">
            <v>11.608880937499999</v>
          </cell>
          <cell r="J3320">
            <v>0</v>
          </cell>
          <cell r="K3320">
            <v>0</v>
          </cell>
          <cell r="L3320">
            <v>0</v>
          </cell>
          <cell r="M3320">
            <v>0</v>
          </cell>
          <cell r="N3320">
            <v>7.0498919381358225E-3</v>
          </cell>
          <cell r="O3320">
            <v>8124.8659766563278</v>
          </cell>
          <cell r="P3320">
            <v>22964.27443961256</v>
          </cell>
          <cell r="Q3320">
            <v>36286.876348185848</v>
          </cell>
          <cell r="R3320">
            <v>46129.237218251546</v>
          </cell>
          <cell r="S3320">
            <v>108250.83865094442</v>
          </cell>
          <cell r="T3320">
            <v>1491.4220629818385</v>
          </cell>
          <cell r="U3320">
            <v>1522.9755713338218</v>
          </cell>
          <cell r="V3320">
            <v>1531.2011091778675</v>
          </cell>
          <cell r="W3320">
            <v>1547.6196562986142</v>
          </cell>
          <cell r="X3320">
            <v>1639.9600370953233</v>
          </cell>
          <cell r="Y3320">
            <v>430.36630669827809</v>
          </cell>
          <cell r="Z3320">
            <v>502.47479419201647</v>
          </cell>
          <cell r="AA3320">
            <v>508.6942299623737</v>
          </cell>
          <cell r="AB3320">
            <v>510.19809087818726</v>
          </cell>
          <cell r="AC3320">
            <v>564.43170578141155</v>
          </cell>
          <cell r="AD3320">
            <v>12.128224186534643</v>
          </cell>
          <cell r="AE3320">
            <v>13.828361166647449</v>
          </cell>
          <cell r="AF3320">
            <v>12.55404114717922</v>
          </cell>
          <cell r="AG3320">
            <v>13.494711069594315</v>
          </cell>
          <cell r="AH3320">
            <v>13.394521330206199</v>
          </cell>
        </row>
        <row r="3321">
          <cell r="B3321">
            <v>6152</v>
          </cell>
          <cell r="C3321" t="str">
            <v>OK</v>
          </cell>
          <cell r="D3321" t="str">
            <v>Municipal</v>
          </cell>
          <cell r="E3321">
            <v>3.3076231180330699E-2</v>
          </cell>
          <cell r="F3321">
            <v>0</v>
          </cell>
          <cell r="G3321">
            <v>0</v>
          </cell>
          <cell r="H3321">
            <v>726.18704475904053</v>
          </cell>
          <cell r="I3321">
            <v>11.608880937499999</v>
          </cell>
          <cell r="J3321">
            <v>0</v>
          </cell>
          <cell r="K3321">
            <v>0</v>
          </cell>
          <cell r="L3321">
            <v>0</v>
          </cell>
          <cell r="M3321">
            <v>0</v>
          </cell>
          <cell r="N3321">
            <v>7.0498919381358225E-3</v>
          </cell>
          <cell r="O3321">
            <v>8124.8659766563278</v>
          </cell>
          <cell r="P3321">
            <v>22964.27443961256</v>
          </cell>
          <cell r="Q3321">
            <v>36286.876348185848</v>
          </cell>
          <cell r="R3321">
            <v>46129.237218251546</v>
          </cell>
          <cell r="S3321">
            <v>108250.83865094442</v>
          </cell>
          <cell r="T3321">
            <v>1491.4220629818385</v>
          </cell>
          <cell r="U3321">
            <v>1522.9755713338218</v>
          </cell>
          <cell r="V3321">
            <v>1531.2011091778675</v>
          </cell>
          <cell r="W3321">
            <v>1547.6196562986142</v>
          </cell>
          <cell r="X3321">
            <v>1639.9600370953233</v>
          </cell>
          <cell r="Y3321">
            <v>430.36630669827809</v>
          </cell>
          <cell r="Z3321">
            <v>502.47479419201647</v>
          </cell>
          <cell r="AA3321">
            <v>508.6942299623737</v>
          </cell>
          <cell r="AB3321">
            <v>510.19809087818726</v>
          </cell>
          <cell r="AC3321">
            <v>564.43170578141155</v>
          </cell>
          <cell r="AD3321">
            <v>12.128224186534643</v>
          </cell>
          <cell r="AE3321">
            <v>13.828361166647449</v>
          </cell>
          <cell r="AF3321">
            <v>12.55404114717922</v>
          </cell>
          <cell r="AG3321">
            <v>13.494711069594315</v>
          </cell>
          <cell r="AH3321">
            <v>13.394521330206199</v>
          </cell>
        </row>
        <row r="3322">
          <cell r="B3322">
            <v>6750</v>
          </cell>
          <cell r="C3322" t="str">
            <v>OK</v>
          </cell>
          <cell r="D3322" t="str">
            <v>Municipal</v>
          </cell>
          <cell r="E3322">
            <v>3.3076231180330699E-2</v>
          </cell>
          <cell r="F3322">
            <v>0</v>
          </cell>
          <cell r="G3322">
            <v>0</v>
          </cell>
          <cell r="H3322">
            <v>726.18704475904053</v>
          </cell>
          <cell r="I3322">
            <v>11.608880937499999</v>
          </cell>
          <cell r="J3322">
            <v>0</v>
          </cell>
          <cell r="K3322">
            <v>0</v>
          </cell>
          <cell r="L3322">
            <v>0</v>
          </cell>
          <cell r="M3322">
            <v>0</v>
          </cell>
          <cell r="N3322">
            <v>7.0498919381358225E-3</v>
          </cell>
          <cell r="O3322">
            <v>8124.8659766563278</v>
          </cell>
          <cell r="P3322">
            <v>22964.27443961256</v>
          </cell>
          <cell r="Q3322">
            <v>36286.876348185848</v>
          </cell>
          <cell r="R3322">
            <v>46129.237218251546</v>
          </cell>
          <cell r="S3322">
            <v>108250.83865094442</v>
          </cell>
          <cell r="T3322">
            <v>1491.4220629818385</v>
          </cell>
          <cell r="U3322">
            <v>1522.9755713338218</v>
          </cell>
          <cell r="V3322">
            <v>1531.2011091778675</v>
          </cell>
          <cell r="W3322">
            <v>1547.6196562986142</v>
          </cell>
          <cell r="X3322">
            <v>1639.9600370953233</v>
          </cell>
          <cell r="Y3322">
            <v>430.36630669827809</v>
          </cell>
          <cell r="Z3322">
            <v>502.47479419201647</v>
          </cell>
          <cell r="AA3322">
            <v>508.6942299623737</v>
          </cell>
          <cell r="AB3322">
            <v>510.19809087818726</v>
          </cell>
          <cell r="AC3322">
            <v>564.43170578141155</v>
          </cell>
          <cell r="AD3322">
            <v>12.128224186534643</v>
          </cell>
          <cell r="AE3322">
            <v>13.828361166647449</v>
          </cell>
          <cell r="AF3322">
            <v>12.55404114717922</v>
          </cell>
          <cell r="AG3322">
            <v>13.494711069594315</v>
          </cell>
          <cell r="AH3322">
            <v>13.394521330206199</v>
          </cell>
        </row>
        <row r="3323">
          <cell r="B3323">
            <v>7048</v>
          </cell>
          <cell r="C3323" t="str">
            <v>OK</v>
          </cell>
          <cell r="D3323" t="str">
            <v>Municipal</v>
          </cell>
          <cell r="E3323">
            <v>3.3076231180330699E-2</v>
          </cell>
          <cell r="F3323">
            <v>0</v>
          </cell>
          <cell r="G3323">
            <v>0</v>
          </cell>
          <cell r="H3323">
            <v>726.18704475904053</v>
          </cell>
          <cell r="I3323">
            <v>11.608880937499999</v>
          </cell>
          <cell r="J3323">
            <v>0</v>
          </cell>
          <cell r="K3323">
            <v>0</v>
          </cell>
          <cell r="L3323">
            <v>0</v>
          </cell>
          <cell r="M3323">
            <v>0</v>
          </cell>
          <cell r="N3323">
            <v>7.0498919381358225E-3</v>
          </cell>
          <cell r="O3323">
            <v>8124.8659766563278</v>
          </cell>
          <cell r="P3323">
            <v>22964.27443961256</v>
          </cell>
          <cell r="Q3323">
            <v>36286.876348185848</v>
          </cell>
          <cell r="R3323">
            <v>46129.237218251546</v>
          </cell>
          <cell r="S3323">
            <v>108250.83865094442</v>
          </cell>
          <cell r="T3323">
            <v>1491.4220629818385</v>
          </cell>
          <cell r="U3323">
            <v>1522.9755713338218</v>
          </cell>
          <cell r="V3323">
            <v>1531.2011091778675</v>
          </cell>
          <cell r="W3323">
            <v>1547.6196562986142</v>
          </cell>
          <cell r="X3323">
            <v>1639.9600370953233</v>
          </cell>
          <cell r="Y3323">
            <v>430.36630669827809</v>
          </cell>
          <cell r="Z3323">
            <v>502.47479419201647</v>
          </cell>
          <cell r="AA3323">
            <v>508.6942299623737</v>
          </cell>
          <cell r="AB3323">
            <v>510.19809087818726</v>
          </cell>
          <cell r="AC3323">
            <v>564.43170578141155</v>
          </cell>
          <cell r="AD3323">
            <v>12.128224186534643</v>
          </cell>
          <cell r="AE3323">
            <v>13.828361166647449</v>
          </cell>
          <cell r="AF3323">
            <v>12.55404114717922</v>
          </cell>
          <cell r="AG3323">
            <v>13.494711069594315</v>
          </cell>
          <cell r="AH3323">
            <v>13.394521330206199</v>
          </cell>
        </row>
        <row r="3324">
          <cell r="B3324">
            <v>7501</v>
          </cell>
          <cell r="C3324" t="str">
            <v>OK</v>
          </cell>
          <cell r="D3324" t="str">
            <v>Municipal</v>
          </cell>
          <cell r="E3324">
            <v>3.3076231180330699E-2</v>
          </cell>
          <cell r="F3324">
            <v>0</v>
          </cell>
          <cell r="G3324">
            <v>0</v>
          </cell>
          <cell r="H3324">
            <v>726.18704475904053</v>
          </cell>
          <cell r="I3324">
            <v>11.608880937499999</v>
          </cell>
          <cell r="J3324">
            <v>0</v>
          </cell>
          <cell r="K3324">
            <v>0</v>
          </cell>
          <cell r="L3324">
            <v>0</v>
          </cell>
          <cell r="M3324">
            <v>0</v>
          </cell>
          <cell r="N3324">
            <v>7.0498919381358225E-3</v>
          </cell>
          <cell r="O3324">
            <v>8124.8659766563278</v>
          </cell>
          <cell r="P3324">
            <v>22964.27443961256</v>
          </cell>
          <cell r="Q3324">
            <v>36286.876348185848</v>
          </cell>
          <cell r="R3324">
            <v>46129.237218251546</v>
          </cell>
          <cell r="S3324">
            <v>108250.83865094442</v>
          </cell>
          <cell r="T3324">
            <v>1491.4220629818385</v>
          </cell>
          <cell r="U3324">
            <v>1522.9755713338218</v>
          </cell>
          <cell r="V3324">
            <v>1531.2011091778675</v>
          </cell>
          <cell r="W3324">
            <v>1547.6196562986142</v>
          </cell>
          <cell r="X3324">
            <v>1639.9600370953233</v>
          </cell>
          <cell r="Y3324">
            <v>430.36630669827809</v>
          </cell>
          <cell r="Z3324">
            <v>502.47479419201647</v>
          </cell>
          <cell r="AA3324">
            <v>508.6942299623737</v>
          </cell>
          <cell r="AB3324">
            <v>510.19809087818726</v>
          </cell>
          <cell r="AC3324">
            <v>564.43170578141155</v>
          </cell>
          <cell r="AD3324">
            <v>12.128224186534643</v>
          </cell>
          <cell r="AE3324">
            <v>13.828361166647449</v>
          </cell>
          <cell r="AF3324">
            <v>12.55404114717922</v>
          </cell>
          <cell r="AG3324">
            <v>13.494711069594315</v>
          </cell>
          <cell r="AH3324">
            <v>13.394521330206199</v>
          </cell>
        </row>
        <row r="3325">
          <cell r="B3325">
            <v>8799</v>
          </cell>
          <cell r="C3325" t="str">
            <v>OK</v>
          </cell>
          <cell r="D3325" t="str">
            <v>Municipal</v>
          </cell>
          <cell r="E3325">
            <v>3.3076231180330699E-2</v>
          </cell>
          <cell r="F3325">
            <v>0</v>
          </cell>
          <cell r="G3325">
            <v>0</v>
          </cell>
          <cell r="H3325">
            <v>726.18704475904053</v>
          </cell>
          <cell r="I3325">
            <v>11.608880937499999</v>
          </cell>
          <cell r="J3325">
            <v>0</v>
          </cell>
          <cell r="K3325">
            <v>0</v>
          </cell>
          <cell r="L3325">
            <v>0</v>
          </cell>
          <cell r="M3325">
            <v>0</v>
          </cell>
          <cell r="N3325">
            <v>7.0498919381358225E-3</v>
          </cell>
          <cell r="O3325">
            <v>8124.8659766563278</v>
          </cell>
          <cell r="P3325">
            <v>22964.27443961256</v>
          </cell>
          <cell r="Q3325">
            <v>36286.876348185848</v>
          </cell>
          <cell r="R3325">
            <v>46129.237218251546</v>
          </cell>
          <cell r="S3325">
            <v>108250.83865094442</v>
          </cell>
          <cell r="T3325">
            <v>1491.4220629818385</v>
          </cell>
          <cell r="U3325">
            <v>1522.9755713338218</v>
          </cell>
          <cell r="V3325">
            <v>1531.2011091778675</v>
          </cell>
          <cell r="W3325">
            <v>1547.6196562986142</v>
          </cell>
          <cell r="X3325">
            <v>1639.9600370953233</v>
          </cell>
          <cell r="Y3325">
            <v>430.36630669827809</v>
          </cell>
          <cell r="Z3325">
            <v>502.47479419201647</v>
          </cell>
          <cell r="AA3325">
            <v>508.6942299623737</v>
          </cell>
          <cell r="AB3325">
            <v>510.19809087818726</v>
          </cell>
          <cell r="AC3325">
            <v>564.43170578141155</v>
          </cell>
          <cell r="AD3325">
            <v>12.128224186534643</v>
          </cell>
          <cell r="AE3325">
            <v>13.828361166647449</v>
          </cell>
          <cell r="AF3325">
            <v>12.55404114717922</v>
          </cell>
          <cell r="AG3325">
            <v>13.494711069594315</v>
          </cell>
          <cell r="AH3325">
            <v>13.394521330206199</v>
          </cell>
        </row>
        <row r="3326">
          <cell r="B3326">
            <v>10320</v>
          </cell>
          <cell r="C3326" t="str">
            <v>OK</v>
          </cell>
          <cell r="D3326" t="str">
            <v>Municipal</v>
          </cell>
          <cell r="E3326">
            <v>3.3076231180330699E-2</v>
          </cell>
          <cell r="F3326">
            <v>0</v>
          </cell>
          <cell r="G3326">
            <v>0</v>
          </cell>
          <cell r="H3326">
            <v>726.18704475904053</v>
          </cell>
          <cell r="I3326">
            <v>11.608880937499999</v>
          </cell>
          <cell r="J3326">
            <v>0</v>
          </cell>
          <cell r="K3326">
            <v>0</v>
          </cell>
          <cell r="L3326">
            <v>0</v>
          </cell>
          <cell r="M3326">
            <v>0</v>
          </cell>
          <cell r="N3326">
            <v>7.0498919381358225E-3</v>
          </cell>
          <cell r="O3326">
            <v>8124.8659766563278</v>
          </cell>
          <cell r="P3326">
            <v>22964.27443961256</v>
          </cell>
          <cell r="Q3326">
            <v>36286.876348185848</v>
          </cell>
          <cell r="R3326">
            <v>46129.237218251546</v>
          </cell>
          <cell r="S3326">
            <v>108250.83865094442</v>
          </cell>
          <cell r="T3326">
            <v>1491.4220629818385</v>
          </cell>
          <cell r="U3326">
            <v>1522.9755713338218</v>
          </cell>
          <cell r="V3326">
            <v>1531.2011091778675</v>
          </cell>
          <cell r="W3326">
            <v>1547.6196562986142</v>
          </cell>
          <cell r="X3326">
            <v>1639.9600370953233</v>
          </cell>
          <cell r="Y3326">
            <v>430.36630669827809</v>
          </cell>
          <cell r="Z3326">
            <v>502.47479419201647</v>
          </cell>
          <cell r="AA3326">
            <v>508.6942299623737</v>
          </cell>
          <cell r="AB3326">
            <v>510.19809087818726</v>
          </cell>
          <cell r="AC3326">
            <v>564.43170578141155</v>
          </cell>
          <cell r="AD3326">
            <v>12.128224186534643</v>
          </cell>
          <cell r="AE3326">
            <v>13.828361166647449</v>
          </cell>
          <cell r="AF3326">
            <v>12.55404114717922</v>
          </cell>
          <cell r="AG3326">
            <v>13.494711069594315</v>
          </cell>
          <cell r="AH3326">
            <v>13.394521330206199</v>
          </cell>
        </row>
        <row r="3327">
          <cell r="B3327">
            <v>10970</v>
          </cell>
          <cell r="C3327" t="str">
            <v>OK</v>
          </cell>
          <cell r="D3327" t="str">
            <v>Municipal</v>
          </cell>
          <cell r="E3327">
            <v>3.3076231180330699E-2</v>
          </cell>
          <cell r="F3327">
            <v>0</v>
          </cell>
          <cell r="G3327">
            <v>0</v>
          </cell>
          <cell r="H3327">
            <v>726.18704475904053</v>
          </cell>
          <cell r="I3327">
            <v>11.608880937499999</v>
          </cell>
          <cell r="J3327">
            <v>0</v>
          </cell>
          <cell r="K3327">
            <v>0</v>
          </cell>
          <cell r="L3327">
            <v>0</v>
          </cell>
          <cell r="M3327">
            <v>0</v>
          </cell>
          <cell r="N3327">
            <v>7.0498919381358225E-3</v>
          </cell>
          <cell r="O3327">
            <v>8124.8659766563278</v>
          </cell>
          <cell r="P3327">
            <v>22964.27443961256</v>
          </cell>
          <cell r="Q3327">
            <v>36286.876348185848</v>
          </cell>
          <cell r="R3327">
            <v>46129.237218251546</v>
          </cell>
          <cell r="S3327">
            <v>108250.83865094442</v>
          </cell>
          <cell r="T3327">
            <v>1491.4220629818385</v>
          </cell>
          <cell r="U3327">
            <v>1522.9755713338218</v>
          </cell>
          <cell r="V3327">
            <v>1531.2011091778675</v>
          </cell>
          <cell r="W3327">
            <v>1547.6196562986142</v>
          </cell>
          <cell r="X3327">
            <v>1639.9600370953233</v>
          </cell>
          <cell r="Y3327">
            <v>430.36630669827809</v>
          </cell>
          <cell r="Z3327">
            <v>502.47479419201647</v>
          </cell>
          <cell r="AA3327">
            <v>508.6942299623737</v>
          </cell>
          <cell r="AB3327">
            <v>510.19809087818726</v>
          </cell>
          <cell r="AC3327">
            <v>564.43170578141155</v>
          </cell>
          <cell r="AD3327">
            <v>12.128224186534643</v>
          </cell>
          <cell r="AE3327">
            <v>13.828361166647449</v>
          </cell>
          <cell r="AF3327">
            <v>12.55404114717922</v>
          </cell>
          <cell r="AG3327">
            <v>13.494711069594315</v>
          </cell>
          <cell r="AH3327">
            <v>13.394521330206199</v>
          </cell>
        </row>
        <row r="3328">
          <cell r="B3328">
            <v>11058</v>
          </cell>
          <cell r="C3328" t="str">
            <v>OK</v>
          </cell>
          <cell r="D3328" t="str">
            <v>Municipal</v>
          </cell>
          <cell r="E3328">
            <v>3.3076231180330699E-2</v>
          </cell>
          <cell r="F3328">
            <v>0</v>
          </cell>
          <cell r="G3328">
            <v>0</v>
          </cell>
          <cell r="H3328">
            <v>726.18704475904053</v>
          </cell>
          <cell r="I3328">
            <v>11.608880937499999</v>
          </cell>
          <cell r="J3328">
            <v>0</v>
          </cell>
          <cell r="K3328">
            <v>0</v>
          </cell>
          <cell r="L3328">
            <v>0</v>
          </cell>
          <cell r="M3328">
            <v>0</v>
          </cell>
          <cell r="N3328">
            <v>7.0498919381358225E-3</v>
          </cell>
          <cell r="O3328">
            <v>8124.8659766563278</v>
          </cell>
          <cell r="P3328">
            <v>22964.27443961256</v>
          </cell>
          <cell r="Q3328">
            <v>36286.876348185848</v>
          </cell>
          <cell r="R3328">
            <v>46129.237218251546</v>
          </cell>
          <cell r="S3328">
            <v>108250.83865094442</v>
          </cell>
          <cell r="T3328">
            <v>1491.4220629818385</v>
          </cell>
          <cell r="U3328">
            <v>1522.9755713338218</v>
          </cell>
          <cell r="V3328">
            <v>1531.2011091778675</v>
          </cell>
          <cell r="W3328">
            <v>1547.6196562986142</v>
          </cell>
          <cell r="X3328">
            <v>1639.9600370953233</v>
          </cell>
          <cell r="Y3328">
            <v>430.36630669827809</v>
          </cell>
          <cell r="Z3328">
            <v>502.47479419201647</v>
          </cell>
          <cell r="AA3328">
            <v>508.6942299623737</v>
          </cell>
          <cell r="AB3328">
            <v>510.19809087818726</v>
          </cell>
          <cell r="AC3328">
            <v>564.43170578141155</v>
          </cell>
          <cell r="AD3328">
            <v>12.128224186534643</v>
          </cell>
          <cell r="AE3328">
            <v>13.828361166647449</v>
          </cell>
          <cell r="AF3328">
            <v>12.55404114717922</v>
          </cell>
          <cell r="AG3328">
            <v>13.494711069594315</v>
          </cell>
          <cell r="AH3328">
            <v>13.394521330206199</v>
          </cell>
        </row>
        <row r="3329">
          <cell r="B3329">
            <v>11566</v>
          </cell>
          <cell r="C3329" t="str">
            <v>OK</v>
          </cell>
          <cell r="D3329" t="str">
            <v>Municipal</v>
          </cell>
          <cell r="E3329">
            <v>3.3076231180330699E-2</v>
          </cell>
          <cell r="F3329">
            <v>0</v>
          </cell>
          <cell r="G3329">
            <v>0</v>
          </cell>
          <cell r="H3329">
            <v>726.18704475904053</v>
          </cell>
          <cell r="I3329">
            <v>11.608880937499999</v>
          </cell>
          <cell r="J3329">
            <v>0</v>
          </cell>
          <cell r="K3329">
            <v>0</v>
          </cell>
          <cell r="L3329">
            <v>0</v>
          </cell>
          <cell r="M3329">
            <v>0</v>
          </cell>
          <cell r="N3329">
            <v>7.0498919381358225E-3</v>
          </cell>
          <cell r="O3329">
            <v>8124.8659766563278</v>
          </cell>
          <cell r="P3329">
            <v>22964.27443961256</v>
          </cell>
          <cell r="Q3329">
            <v>36286.876348185848</v>
          </cell>
          <cell r="R3329">
            <v>46129.237218251546</v>
          </cell>
          <cell r="S3329">
            <v>108250.83865094442</v>
          </cell>
          <cell r="T3329">
            <v>1491.4220629818385</v>
          </cell>
          <cell r="U3329">
            <v>1522.9755713338218</v>
          </cell>
          <cell r="V3329">
            <v>1531.2011091778675</v>
          </cell>
          <cell r="W3329">
            <v>1547.6196562986142</v>
          </cell>
          <cell r="X3329">
            <v>1639.9600370953233</v>
          </cell>
          <cell r="Y3329">
            <v>430.36630669827809</v>
          </cell>
          <cell r="Z3329">
            <v>502.47479419201647</v>
          </cell>
          <cell r="AA3329">
            <v>508.6942299623737</v>
          </cell>
          <cell r="AB3329">
            <v>510.19809087818726</v>
          </cell>
          <cell r="AC3329">
            <v>564.43170578141155</v>
          </cell>
          <cell r="AD3329">
            <v>12.128224186534643</v>
          </cell>
          <cell r="AE3329">
            <v>13.828361166647449</v>
          </cell>
          <cell r="AF3329">
            <v>12.55404114717922</v>
          </cell>
          <cell r="AG3329">
            <v>13.494711069594315</v>
          </cell>
          <cell r="AH3329">
            <v>13.394521330206199</v>
          </cell>
        </row>
        <row r="3330">
          <cell r="B3330">
            <v>11541</v>
          </cell>
          <cell r="C3330" t="str">
            <v>OK</v>
          </cell>
          <cell r="D3330" t="str">
            <v>Municipal</v>
          </cell>
          <cell r="E3330">
            <v>3.3076231180330699E-2</v>
          </cell>
          <cell r="F3330">
            <v>0</v>
          </cell>
          <cell r="G3330">
            <v>0</v>
          </cell>
          <cell r="H3330">
            <v>726.18704475904053</v>
          </cell>
          <cell r="I3330">
            <v>11.608880937499999</v>
          </cell>
          <cell r="J3330">
            <v>0</v>
          </cell>
          <cell r="K3330">
            <v>0</v>
          </cell>
          <cell r="L3330">
            <v>0</v>
          </cell>
          <cell r="M3330">
            <v>0</v>
          </cell>
          <cell r="N3330">
            <v>7.0498919381358225E-3</v>
          </cell>
          <cell r="O3330">
            <v>8124.8659766563278</v>
          </cell>
          <cell r="P3330">
            <v>22964.27443961256</v>
          </cell>
          <cell r="Q3330">
            <v>36286.876348185848</v>
          </cell>
          <cell r="R3330">
            <v>46129.237218251546</v>
          </cell>
          <cell r="S3330">
            <v>108250.83865094442</v>
          </cell>
          <cell r="T3330">
            <v>1491.4220629818385</v>
          </cell>
          <cell r="U3330">
            <v>1522.9755713338218</v>
          </cell>
          <cell r="V3330">
            <v>1531.2011091778675</v>
          </cell>
          <cell r="W3330">
            <v>1547.6196562986142</v>
          </cell>
          <cell r="X3330">
            <v>1639.9600370953233</v>
          </cell>
          <cell r="Y3330">
            <v>430.36630669827809</v>
          </cell>
          <cell r="Z3330">
            <v>502.47479419201647</v>
          </cell>
          <cell r="AA3330">
            <v>508.6942299623737</v>
          </cell>
          <cell r="AB3330">
            <v>510.19809087818726</v>
          </cell>
          <cell r="AC3330">
            <v>564.43170578141155</v>
          </cell>
          <cell r="AD3330">
            <v>12.128224186534643</v>
          </cell>
          <cell r="AE3330">
            <v>13.828361166647449</v>
          </cell>
          <cell r="AF3330">
            <v>12.55404114717922</v>
          </cell>
          <cell r="AG3330">
            <v>13.494711069594315</v>
          </cell>
          <cell r="AH3330">
            <v>13.394521330206199</v>
          </cell>
        </row>
        <row r="3331">
          <cell r="B3331">
            <v>11691</v>
          </cell>
          <cell r="C3331" t="str">
            <v>OK</v>
          </cell>
          <cell r="D3331" t="str">
            <v>Municipal</v>
          </cell>
          <cell r="E3331">
            <v>3.3076231180330699E-2</v>
          </cell>
          <cell r="F3331">
            <v>0</v>
          </cell>
          <cell r="G3331">
            <v>0</v>
          </cell>
          <cell r="H3331">
            <v>726.18704475904053</v>
          </cell>
          <cell r="I3331">
            <v>11.608880937499999</v>
          </cell>
          <cell r="J3331">
            <v>0</v>
          </cell>
          <cell r="K3331">
            <v>0</v>
          </cell>
          <cell r="L3331">
            <v>0</v>
          </cell>
          <cell r="M3331">
            <v>0</v>
          </cell>
          <cell r="N3331">
            <v>7.0498919381358225E-3</v>
          </cell>
          <cell r="O3331">
            <v>8124.8659766563278</v>
          </cell>
          <cell r="P3331">
            <v>22964.27443961256</v>
          </cell>
          <cell r="Q3331">
            <v>36286.876348185848</v>
          </cell>
          <cell r="R3331">
            <v>46129.237218251546</v>
          </cell>
          <cell r="S3331">
            <v>108250.83865094442</v>
          </cell>
          <cell r="T3331">
            <v>1491.4220629818385</v>
          </cell>
          <cell r="U3331">
            <v>1522.9755713338218</v>
          </cell>
          <cell r="V3331">
            <v>1531.2011091778675</v>
          </cell>
          <cell r="W3331">
            <v>1547.6196562986142</v>
          </cell>
          <cell r="X3331">
            <v>1639.9600370953233</v>
          </cell>
          <cell r="Y3331">
            <v>430.36630669827809</v>
          </cell>
          <cell r="Z3331">
            <v>502.47479419201647</v>
          </cell>
          <cell r="AA3331">
            <v>508.6942299623737</v>
          </cell>
          <cell r="AB3331">
            <v>510.19809087818726</v>
          </cell>
          <cell r="AC3331">
            <v>564.43170578141155</v>
          </cell>
          <cell r="AD3331">
            <v>12.128224186534643</v>
          </cell>
          <cell r="AE3331">
            <v>13.828361166647449</v>
          </cell>
          <cell r="AF3331">
            <v>12.55404114717922</v>
          </cell>
          <cell r="AG3331">
            <v>13.494711069594315</v>
          </cell>
          <cell r="AH3331">
            <v>13.394521330206199</v>
          </cell>
        </row>
        <row r="3332">
          <cell r="B3332">
            <v>12408</v>
          </cell>
          <cell r="C3332" t="str">
            <v>OK</v>
          </cell>
          <cell r="D3332" t="str">
            <v>Municipal</v>
          </cell>
          <cell r="E3332">
            <v>3.3076231180330699E-2</v>
          </cell>
          <cell r="F3332">
            <v>0</v>
          </cell>
          <cell r="G3332">
            <v>0</v>
          </cell>
          <cell r="H3332">
            <v>726.18704475904053</v>
          </cell>
          <cell r="I3332">
            <v>11.608880937499999</v>
          </cell>
          <cell r="J3332">
            <v>0</v>
          </cell>
          <cell r="K3332">
            <v>0</v>
          </cell>
          <cell r="L3332">
            <v>0</v>
          </cell>
          <cell r="M3332">
            <v>0</v>
          </cell>
          <cell r="N3332">
            <v>7.0498919381358225E-3</v>
          </cell>
          <cell r="O3332">
            <v>8124.8659766563278</v>
          </cell>
          <cell r="P3332">
            <v>22964.27443961256</v>
          </cell>
          <cell r="Q3332">
            <v>36286.876348185848</v>
          </cell>
          <cell r="R3332">
            <v>46129.237218251546</v>
          </cell>
          <cell r="S3332">
            <v>108250.83865094442</v>
          </cell>
          <cell r="T3332">
            <v>1491.4220629818385</v>
          </cell>
          <cell r="U3332">
            <v>1522.9755713338218</v>
          </cell>
          <cell r="V3332">
            <v>1531.2011091778675</v>
          </cell>
          <cell r="W3332">
            <v>1547.6196562986142</v>
          </cell>
          <cell r="X3332">
            <v>1639.9600370953233</v>
          </cell>
          <cell r="Y3332">
            <v>430.36630669827809</v>
          </cell>
          <cell r="Z3332">
            <v>502.47479419201647</v>
          </cell>
          <cell r="AA3332">
            <v>508.6942299623737</v>
          </cell>
          <cell r="AB3332">
            <v>510.19809087818726</v>
          </cell>
          <cell r="AC3332">
            <v>564.43170578141155</v>
          </cell>
          <cell r="AD3332">
            <v>12.128224186534643</v>
          </cell>
          <cell r="AE3332">
            <v>13.828361166647449</v>
          </cell>
          <cell r="AF3332">
            <v>12.55404114717922</v>
          </cell>
          <cell r="AG3332">
            <v>13.494711069594315</v>
          </cell>
          <cell r="AH3332">
            <v>13.394521330206199</v>
          </cell>
        </row>
        <row r="3333">
          <cell r="B3333">
            <v>12892</v>
          </cell>
          <cell r="C3333" t="str">
            <v>OK</v>
          </cell>
          <cell r="D3333" t="str">
            <v>Municipal</v>
          </cell>
          <cell r="E3333">
            <v>3.3076231180330699E-2</v>
          </cell>
          <cell r="F3333">
            <v>0</v>
          </cell>
          <cell r="G3333">
            <v>0</v>
          </cell>
          <cell r="H3333">
            <v>726.18704475904053</v>
          </cell>
          <cell r="I3333">
            <v>11.608880937499999</v>
          </cell>
          <cell r="J3333">
            <v>0</v>
          </cell>
          <cell r="K3333">
            <v>0</v>
          </cell>
          <cell r="L3333">
            <v>0</v>
          </cell>
          <cell r="M3333">
            <v>0</v>
          </cell>
          <cell r="N3333">
            <v>7.0498919381358225E-3</v>
          </cell>
          <cell r="O3333">
            <v>8124.8659766563278</v>
          </cell>
          <cell r="P3333">
            <v>22964.27443961256</v>
          </cell>
          <cell r="Q3333">
            <v>36286.876348185848</v>
          </cell>
          <cell r="R3333">
            <v>46129.237218251546</v>
          </cell>
          <cell r="S3333">
            <v>108250.83865094442</v>
          </cell>
          <cell r="T3333">
            <v>1491.4220629818385</v>
          </cell>
          <cell r="U3333">
            <v>1522.9755713338218</v>
          </cell>
          <cell r="V3333">
            <v>1531.2011091778675</v>
          </cell>
          <cell r="W3333">
            <v>1547.6196562986142</v>
          </cell>
          <cell r="X3333">
            <v>1639.9600370953233</v>
          </cell>
          <cell r="Y3333">
            <v>430.36630669827809</v>
          </cell>
          <cell r="Z3333">
            <v>502.47479419201647</v>
          </cell>
          <cell r="AA3333">
            <v>508.6942299623737</v>
          </cell>
          <cell r="AB3333">
            <v>510.19809087818726</v>
          </cell>
          <cell r="AC3333">
            <v>564.43170578141155</v>
          </cell>
          <cell r="AD3333">
            <v>12.128224186534643</v>
          </cell>
          <cell r="AE3333">
            <v>13.828361166647449</v>
          </cell>
          <cell r="AF3333">
            <v>12.55404114717922</v>
          </cell>
          <cell r="AG3333">
            <v>13.494711069594315</v>
          </cell>
          <cell r="AH3333">
            <v>13.394521330206199</v>
          </cell>
        </row>
        <row r="3334">
          <cell r="B3334">
            <v>4344</v>
          </cell>
          <cell r="C3334" t="str">
            <v>OK</v>
          </cell>
          <cell r="D3334" t="str">
            <v>Municipal</v>
          </cell>
          <cell r="E3334">
            <v>3.3076231180330699E-2</v>
          </cell>
          <cell r="F3334">
            <v>0</v>
          </cell>
          <cell r="G3334">
            <v>0</v>
          </cell>
          <cell r="H3334">
            <v>726.18704475904053</v>
          </cell>
          <cell r="I3334">
            <v>11.608880937499999</v>
          </cell>
          <cell r="J3334">
            <v>0</v>
          </cell>
          <cell r="K3334">
            <v>0</v>
          </cell>
          <cell r="L3334">
            <v>0</v>
          </cell>
          <cell r="M3334">
            <v>0</v>
          </cell>
          <cell r="N3334">
            <v>7.0498919381358225E-3</v>
          </cell>
          <cell r="O3334">
            <v>8124.8659766563278</v>
          </cell>
          <cell r="P3334">
            <v>22964.27443961256</v>
          </cell>
          <cell r="Q3334">
            <v>36286.876348185848</v>
          </cell>
          <cell r="R3334">
            <v>46129.237218251546</v>
          </cell>
          <cell r="S3334">
            <v>108250.83865094442</v>
          </cell>
          <cell r="T3334">
            <v>1491.4220629818385</v>
          </cell>
          <cell r="U3334">
            <v>1522.9755713338218</v>
          </cell>
          <cell r="V3334">
            <v>1531.2011091778675</v>
          </cell>
          <cell r="W3334">
            <v>1547.6196562986142</v>
          </cell>
          <cell r="X3334">
            <v>1639.9600370953233</v>
          </cell>
          <cell r="Y3334">
            <v>430.36630669827809</v>
          </cell>
          <cell r="Z3334">
            <v>502.47479419201647</v>
          </cell>
          <cell r="AA3334">
            <v>508.6942299623737</v>
          </cell>
          <cell r="AB3334">
            <v>510.19809087818726</v>
          </cell>
          <cell r="AC3334">
            <v>564.43170578141155</v>
          </cell>
          <cell r="AD3334">
            <v>12.128224186534643</v>
          </cell>
          <cell r="AE3334">
            <v>13.828361166647449</v>
          </cell>
          <cell r="AF3334">
            <v>12.55404114717922</v>
          </cell>
          <cell r="AG3334">
            <v>13.494711069594315</v>
          </cell>
          <cell r="AH3334">
            <v>13.394521330206199</v>
          </cell>
        </row>
        <row r="3335">
          <cell r="B3335">
            <v>13530</v>
          </cell>
          <cell r="C3335" t="str">
            <v>OK</v>
          </cell>
          <cell r="D3335" t="str">
            <v>Municipal</v>
          </cell>
          <cell r="E3335">
            <v>3.3076231180330699E-2</v>
          </cell>
          <cell r="F3335">
            <v>0</v>
          </cell>
          <cell r="G3335">
            <v>0</v>
          </cell>
          <cell r="H3335">
            <v>726.18704475904053</v>
          </cell>
          <cell r="I3335">
            <v>11.608880937499999</v>
          </cell>
          <cell r="J3335">
            <v>0</v>
          </cell>
          <cell r="K3335">
            <v>0</v>
          </cell>
          <cell r="L3335">
            <v>0</v>
          </cell>
          <cell r="M3335">
            <v>0</v>
          </cell>
          <cell r="N3335">
            <v>7.0498919381358225E-3</v>
          </cell>
          <cell r="O3335">
            <v>8124.8659766563278</v>
          </cell>
          <cell r="P3335">
            <v>22964.27443961256</v>
          </cell>
          <cell r="Q3335">
            <v>36286.876348185848</v>
          </cell>
          <cell r="R3335">
            <v>46129.237218251546</v>
          </cell>
          <cell r="S3335">
            <v>108250.83865094442</v>
          </cell>
          <cell r="T3335">
            <v>1491.4220629818385</v>
          </cell>
          <cell r="U3335">
            <v>1522.9755713338218</v>
          </cell>
          <cell r="V3335">
            <v>1531.2011091778675</v>
          </cell>
          <cell r="W3335">
            <v>1547.6196562986142</v>
          </cell>
          <cell r="X3335">
            <v>1639.9600370953233</v>
          </cell>
          <cell r="Y3335">
            <v>430.36630669827809</v>
          </cell>
          <cell r="Z3335">
            <v>502.47479419201647</v>
          </cell>
          <cell r="AA3335">
            <v>508.6942299623737</v>
          </cell>
          <cell r="AB3335">
            <v>510.19809087818726</v>
          </cell>
          <cell r="AC3335">
            <v>564.43170578141155</v>
          </cell>
          <cell r="AD3335">
            <v>12.128224186534643</v>
          </cell>
          <cell r="AE3335">
            <v>13.828361166647449</v>
          </cell>
          <cell r="AF3335">
            <v>12.55404114717922</v>
          </cell>
          <cell r="AG3335">
            <v>13.494711069594315</v>
          </cell>
          <cell r="AH3335">
            <v>13.394521330206199</v>
          </cell>
        </row>
        <row r="3336">
          <cell r="B3336">
            <v>13966</v>
          </cell>
          <cell r="C3336" t="str">
            <v>OK</v>
          </cell>
          <cell r="D3336" t="str">
            <v>Municipal</v>
          </cell>
          <cell r="E3336">
            <v>3.3076231180330699E-2</v>
          </cell>
          <cell r="F3336">
            <v>0</v>
          </cell>
          <cell r="G3336">
            <v>0</v>
          </cell>
          <cell r="H3336">
            <v>726.18704475904053</v>
          </cell>
          <cell r="I3336">
            <v>11.608880937499999</v>
          </cell>
          <cell r="J3336">
            <v>0</v>
          </cell>
          <cell r="K3336">
            <v>0</v>
          </cell>
          <cell r="L3336">
            <v>0</v>
          </cell>
          <cell r="M3336">
            <v>0</v>
          </cell>
          <cell r="N3336">
            <v>7.0498919381358225E-3</v>
          </cell>
          <cell r="O3336">
            <v>8124.8659766563278</v>
          </cell>
          <cell r="P3336">
            <v>22964.27443961256</v>
          </cell>
          <cell r="Q3336">
            <v>36286.876348185848</v>
          </cell>
          <cell r="R3336">
            <v>46129.237218251546</v>
          </cell>
          <cell r="S3336">
            <v>108250.83865094442</v>
          </cell>
          <cell r="T3336">
            <v>1491.4220629818385</v>
          </cell>
          <cell r="U3336">
            <v>1522.9755713338218</v>
          </cell>
          <cell r="V3336">
            <v>1531.2011091778675</v>
          </cell>
          <cell r="W3336">
            <v>1547.6196562986142</v>
          </cell>
          <cell r="X3336">
            <v>1639.9600370953233</v>
          </cell>
          <cell r="Y3336">
            <v>430.36630669827809</v>
          </cell>
          <cell r="Z3336">
            <v>502.47479419201647</v>
          </cell>
          <cell r="AA3336">
            <v>508.6942299623737</v>
          </cell>
          <cell r="AB3336">
            <v>510.19809087818726</v>
          </cell>
          <cell r="AC3336">
            <v>564.43170578141155</v>
          </cell>
          <cell r="AD3336">
            <v>12.128224186534643</v>
          </cell>
          <cell r="AE3336">
            <v>13.828361166647449</v>
          </cell>
          <cell r="AF3336">
            <v>12.55404114717922</v>
          </cell>
          <cell r="AG3336">
            <v>13.494711069594315</v>
          </cell>
          <cell r="AH3336">
            <v>13.394521330206199</v>
          </cell>
        </row>
        <row r="3337">
          <cell r="B3337">
            <v>14176</v>
          </cell>
          <cell r="C3337" t="str">
            <v>OK</v>
          </cell>
          <cell r="D3337" t="str">
            <v>Municipal</v>
          </cell>
          <cell r="E3337">
            <v>3.3076231180330699E-2</v>
          </cell>
          <cell r="F3337">
            <v>0</v>
          </cell>
          <cell r="G3337">
            <v>0</v>
          </cell>
          <cell r="H3337">
            <v>726.18704475904053</v>
          </cell>
          <cell r="I3337">
            <v>11.608880937499999</v>
          </cell>
          <cell r="J3337">
            <v>0</v>
          </cell>
          <cell r="K3337">
            <v>0</v>
          </cell>
          <cell r="L3337">
            <v>0</v>
          </cell>
          <cell r="M3337">
            <v>0</v>
          </cell>
          <cell r="N3337">
            <v>7.0498919381358225E-3</v>
          </cell>
          <cell r="O3337">
            <v>8124.8659766563278</v>
          </cell>
          <cell r="P3337">
            <v>22964.27443961256</v>
          </cell>
          <cell r="Q3337">
            <v>36286.876348185848</v>
          </cell>
          <cell r="R3337">
            <v>46129.237218251546</v>
          </cell>
          <cell r="S3337">
            <v>108250.83865094442</v>
          </cell>
          <cell r="T3337">
            <v>1491.4220629818385</v>
          </cell>
          <cell r="U3337">
            <v>1522.9755713338218</v>
          </cell>
          <cell r="V3337">
            <v>1531.2011091778675</v>
          </cell>
          <cell r="W3337">
            <v>1547.6196562986142</v>
          </cell>
          <cell r="X3337">
            <v>1639.9600370953233</v>
          </cell>
          <cell r="Y3337">
            <v>430.36630669827809</v>
          </cell>
          <cell r="Z3337">
            <v>502.47479419201647</v>
          </cell>
          <cell r="AA3337">
            <v>508.6942299623737</v>
          </cell>
          <cell r="AB3337">
            <v>510.19809087818726</v>
          </cell>
          <cell r="AC3337">
            <v>564.43170578141155</v>
          </cell>
          <cell r="AD3337">
            <v>12.128224186534643</v>
          </cell>
          <cell r="AE3337">
            <v>13.828361166647449</v>
          </cell>
          <cell r="AF3337">
            <v>12.55404114717922</v>
          </cell>
          <cell r="AG3337">
            <v>13.494711069594315</v>
          </cell>
          <cell r="AH3337">
            <v>13.394521330206199</v>
          </cell>
        </row>
        <row r="3338">
          <cell r="B3338">
            <v>14582</v>
          </cell>
          <cell r="C3338" t="str">
            <v>OK</v>
          </cell>
          <cell r="D3338" t="str">
            <v>Municipal</v>
          </cell>
          <cell r="E3338">
            <v>3.3076231180330699E-2</v>
          </cell>
          <cell r="F3338">
            <v>0</v>
          </cell>
          <cell r="G3338">
            <v>0</v>
          </cell>
          <cell r="H3338">
            <v>726.18704475904053</v>
          </cell>
          <cell r="I3338">
            <v>11.608880937499999</v>
          </cell>
          <cell r="J3338">
            <v>0</v>
          </cell>
          <cell r="K3338">
            <v>0</v>
          </cell>
          <cell r="L3338">
            <v>0</v>
          </cell>
          <cell r="M3338">
            <v>0</v>
          </cell>
          <cell r="N3338">
            <v>7.0498919381358225E-3</v>
          </cell>
          <cell r="O3338">
            <v>8124.8659766563278</v>
          </cell>
          <cell r="P3338">
            <v>22964.27443961256</v>
          </cell>
          <cell r="Q3338">
            <v>36286.876348185848</v>
          </cell>
          <cell r="R3338">
            <v>46129.237218251546</v>
          </cell>
          <cell r="S3338">
            <v>108250.83865094442</v>
          </cell>
          <cell r="T3338">
            <v>1491.4220629818385</v>
          </cell>
          <cell r="U3338">
            <v>1522.9755713338218</v>
          </cell>
          <cell r="V3338">
            <v>1531.2011091778675</v>
          </cell>
          <cell r="W3338">
            <v>1547.6196562986142</v>
          </cell>
          <cell r="X3338">
            <v>1639.9600370953233</v>
          </cell>
          <cell r="Y3338">
            <v>430.36630669827809</v>
          </cell>
          <cell r="Z3338">
            <v>502.47479419201647</v>
          </cell>
          <cell r="AA3338">
            <v>508.6942299623737</v>
          </cell>
          <cell r="AB3338">
            <v>510.19809087818726</v>
          </cell>
          <cell r="AC3338">
            <v>564.43170578141155</v>
          </cell>
          <cell r="AD3338">
            <v>12.128224186534643</v>
          </cell>
          <cell r="AE3338">
            <v>13.828361166647449</v>
          </cell>
          <cell r="AF3338">
            <v>12.55404114717922</v>
          </cell>
          <cell r="AG3338">
            <v>13.494711069594315</v>
          </cell>
          <cell r="AH3338">
            <v>13.394521330206199</v>
          </cell>
        </row>
        <row r="3339">
          <cell r="B3339">
            <v>14583</v>
          </cell>
          <cell r="C3339" t="str">
            <v>OK</v>
          </cell>
          <cell r="D3339" t="str">
            <v>Municipal</v>
          </cell>
          <cell r="E3339">
            <v>3.3076231180330699E-2</v>
          </cell>
          <cell r="F3339">
            <v>0</v>
          </cell>
          <cell r="G3339">
            <v>0</v>
          </cell>
          <cell r="H3339">
            <v>726.18704475904053</v>
          </cell>
          <cell r="I3339">
            <v>11.608880937499999</v>
          </cell>
          <cell r="J3339">
            <v>0</v>
          </cell>
          <cell r="K3339">
            <v>0</v>
          </cell>
          <cell r="L3339">
            <v>0</v>
          </cell>
          <cell r="M3339">
            <v>0</v>
          </cell>
          <cell r="N3339">
            <v>7.0498919381358225E-3</v>
          </cell>
          <cell r="O3339">
            <v>8124.8659766563278</v>
          </cell>
          <cell r="P3339">
            <v>22964.27443961256</v>
          </cell>
          <cell r="Q3339">
            <v>36286.876348185848</v>
          </cell>
          <cell r="R3339">
            <v>46129.237218251546</v>
          </cell>
          <cell r="S3339">
            <v>108250.83865094442</v>
          </cell>
          <cell r="T3339">
            <v>1491.4220629818385</v>
          </cell>
          <cell r="U3339">
            <v>1522.9755713338218</v>
          </cell>
          <cell r="V3339">
            <v>1531.2011091778675</v>
          </cell>
          <cell r="W3339">
            <v>1547.6196562986142</v>
          </cell>
          <cell r="X3339">
            <v>1639.9600370953233</v>
          </cell>
          <cell r="Y3339">
            <v>430.36630669827809</v>
          </cell>
          <cell r="Z3339">
            <v>502.47479419201647</v>
          </cell>
          <cell r="AA3339">
            <v>508.6942299623737</v>
          </cell>
          <cell r="AB3339">
            <v>510.19809087818726</v>
          </cell>
          <cell r="AC3339">
            <v>564.43170578141155</v>
          </cell>
          <cell r="AD3339">
            <v>12.128224186534643</v>
          </cell>
          <cell r="AE3339">
            <v>13.828361166647449</v>
          </cell>
          <cell r="AF3339">
            <v>12.55404114717922</v>
          </cell>
          <cell r="AG3339">
            <v>13.494711069594315</v>
          </cell>
          <cell r="AH3339">
            <v>13.394521330206199</v>
          </cell>
        </row>
        <row r="3340">
          <cell r="B3340">
            <v>14829</v>
          </cell>
          <cell r="C3340" t="str">
            <v>OK</v>
          </cell>
          <cell r="D3340" t="str">
            <v>Municipal</v>
          </cell>
          <cell r="E3340">
            <v>3.3076231180330699E-2</v>
          </cell>
          <cell r="F3340">
            <v>0</v>
          </cell>
          <cell r="G3340">
            <v>0</v>
          </cell>
          <cell r="H3340">
            <v>726.18704475904053</v>
          </cell>
          <cell r="I3340">
            <v>11.608880937499999</v>
          </cell>
          <cell r="J3340">
            <v>0</v>
          </cell>
          <cell r="K3340">
            <v>0</v>
          </cell>
          <cell r="L3340">
            <v>0</v>
          </cell>
          <cell r="M3340">
            <v>0</v>
          </cell>
          <cell r="N3340">
            <v>7.0498919381358225E-3</v>
          </cell>
          <cell r="O3340">
            <v>8124.8659766563278</v>
          </cell>
          <cell r="P3340">
            <v>22964.27443961256</v>
          </cell>
          <cell r="Q3340">
            <v>36286.876348185848</v>
          </cell>
          <cell r="R3340">
            <v>46129.237218251546</v>
          </cell>
          <cell r="S3340">
            <v>108250.83865094442</v>
          </cell>
          <cell r="T3340">
            <v>1491.4220629818385</v>
          </cell>
          <cell r="U3340">
            <v>1522.9755713338218</v>
          </cell>
          <cell r="V3340">
            <v>1531.2011091778675</v>
          </cell>
          <cell r="W3340">
            <v>1547.6196562986142</v>
          </cell>
          <cell r="X3340">
            <v>1639.9600370953233</v>
          </cell>
          <cell r="Y3340">
            <v>430.36630669827809</v>
          </cell>
          <cell r="Z3340">
            <v>502.47479419201647</v>
          </cell>
          <cell r="AA3340">
            <v>508.6942299623737</v>
          </cell>
          <cell r="AB3340">
            <v>510.19809087818726</v>
          </cell>
          <cell r="AC3340">
            <v>564.43170578141155</v>
          </cell>
          <cell r="AD3340">
            <v>12.128224186534643</v>
          </cell>
          <cell r="AE3340">
            <v>13.828361166647449</v>
          </cell>
          <cell r="AF3340">
            <v>12.55404114717922</v>
          </cell>
          <cell r="AG3340">
            <v>13.494711069594315</v>
          </cell>
          <cell r="AH3340">
            <v>13.394521330206199</v>
          </cell>
        </row>
        <row r="3341">
          <cell r="B3341">
            <v>15202</v>
          </cell>
          <cell r="C3341" t="str">
            <v>OK</v>
          </cell>
          <cell r="D3341" t="str">
            <v>Municipal</v>
          </cell>
          <cell r="E3341">
            <v>3.3076231180330699E-2</v>
          </cell>
          <cell r="F3341">
            <v>1</v>
          </cell>
          <cell r="G3341">
            <v>10448.62518089725</v>
          </cell>
          <cell r="H3341">
            <v>10448.62518089725</v>
          </cell>
          <cell r="I3341">
            <v>11.608880937499999</v>
          </cell>
          <cell r="J3341">
            <v>16949</v>
          </cell>
          <cell r="K3341">
            <v>144400</v>
          </cell>
          <cell r="L3341">
            <v>13820</v>
          </cell>
          <cell r="M3341">
            <v>0.10404281984297092</v>
          </cell>
          <cell r="N3341">
            <v>0.10404281984297092</v>
          </cell>
          <cell r="O3341">
            <v>8124.8659766563278</v>
          </cell>
          <cell r="P3341">
            <v>22964.27443961256</v>
          </cell>
          <cell r="Q3341">
            <v>36286.876348185848</v>
          </cell>
          <cell r="R3341">
            <v>46129.237218251546</v>
          </cell>
          <cell r="S3341">
            <v>108250.83865094442</v>
          </cell>
          <cell r="T3341">
            <v>1491.4220629818385</v>
          </cell>
          <cell r="U3341">
            <v>1522.9755713338218</v>
          </cell>
          <cell r="V3341">
            <v>1531.2011091778675</v>
          </cell>
          <cell r="W3341">
            <v>1547.6196562986142</v>
          </cell>
          <cell r="X3341">
            <v>1639.9600370953233</v>
          </cell>
          <cell r="Y3341">
            <v>430.36630669827809</v>
          </cell>
          <cell r="Z3341">
            <v>502.47479419201647</v>
          </cell>
          <cell r="AA3341">
            <v>508.6942299623737</v>
          </cell>
          <cell r="AB3341">
            <v>510.19809087818726</v>
          </cell>
          <cell r="AC3341">
            <v>564.43170578141155</v>
          </cell>
          <cell r="AD3341">
            <v>12.128224186534643</v>
          </cell>
          <cell r="AE3341">
            <v>13.828361166647449</v>
          </cell>
          <cell r="AF3341">
            <v>12.55404114717922</v>
          </cell>
          <cell r="AG3341">
            <v>13.494711069594315</v>
          </cell>
          <cell r="AH3341">
            <v>13.394521330206199</v>
          </cell>
        </row>
        <row r="3342">
          <cell r="B3342">
            <v>15923</v>
          </cell>
          <cell r="C3342" t="str">
            <v>OK</v>
          </cell>
          <cell r="D3342" t="str">
            <v>Municipal</v>
          </cell>
          <cell r="E3342">
            <v>3.3076231180330699E-2</v>
          </cell>
          <cell r="F3342">
            <v>0</v>
          </cell>
          <cell r="G3342">
            <v>0</v>
          </cell>
          <cell r="H3342">
            <v>726.18704475904053</v>
          </cell>
          <cell r="I3342">
            <v>11.608880937499999</v>
          </cell>
          <cell r="J3342">
            <v>0</v>
          </cell>
          <cell r="K3342">
            <v>0</v>
          </cell>
          <cell r="L3342">
            <v>0</v>
          </cell>
          <cell r="M3342">
            <v>0</v>
          </cell>
          <cell r="N3342">
            <v>7.0498919381358225E-3</v>
          </cell>
          <cell r="O3342">
            <v>8124.8659766563278</v>
          </cell>
          <cell r="P3342">
            <v>22964.27443961256</v>
          </cell>
          <cell r="Q3342">
            <v>36286.876348185848</v>
          </cell>
          <cell r="R3342">
            <v>46129.237218251546</v>
          </cell>
          <cell r="S3342">
            <v>108250.83865094442</v>
          </cell>
          <cell r="T3342">
            <v>1491.4220629818385</v>
          </cell>
          <cell r="U3342">
            <v>1522.9755713338218</v>
          </cell>
          <cell r="V3342">
            <v>1531.2011091778675</v>
          </cell>
          <cell r="W3342">
            <v>1547.6196562986142</v>
          </cell>
          <cell r="X3342">
            <v>1639.9600370953233</v>
          </cell>
          <cell r="Y3342">
            <v>430.36630669827809</v>
          </cell>
          <cell r="Z3342">
            <v>502.47479419201647</v>
          </cell>
          <cell r="AA3342">
            <v>508.6942299623737</v>
          </cell>
          <cell r="AB3342">
            <v>510.19809087818726</v>
          </cell>
          <cell r="AC3342">
            <v>564.43170578141155</v>
          </cell>
          <cell r="AD3342">
            <v>12.128224186534643</v>
          </cell>
          <cell r="AE3342">
            <v>13.828361166647449</v>
          </cell>
          <cell r="AF3342">
            <v>12.55404114717922</v>
          </cell>
          <cell r="AG3342">
            <v>13.494711069594315</v>
          </cell>
          <cell r="AH3342">
            <v>13.394521330206199</v>
          </cell>
        </row>
        <row r="3343">
          <cell r="B3343">
            <v>15462</v>
          </cell>
          <cell r="C3343" t="str">
            <v>OK</v>
          </cell>
          <cell r="D3343" t="str">
            <v>Municipal</v>
          </cell>
          <cell r="E3343">
            <v>3.3076231180330699E-2</v>
          </cell>
          <cell r="F3343">
            <v>0</v>
          </cell>
          <cell r="G3343">
            <v>0</v>
          </cell>
          <cell r="H3343">
            <v>726.18704475904053</v>
          </cell>
          <cell r="I3343">
            <v>11.608880937499999</v>
          </cell>
          <cell r="J3343">
            <v>0</v>
          </cell>
          <cell r="K3343">
            <v>0</v>
          </cell>
          <cell r="L3343">
            <v>0</v>
          </cell>
          <cell r="M3343">
            <v>0</v>
          </cell>
          <cell r="N3343">
            <v>7.0498919381358225E-3</v>
          </cell>
          <cell r="O3343">
            <v>8124.8659766563278</v>
          </cell>
          <cell r="P3343">
            <v>22964.27443961256</v>
          </cell>
          <cell r="Q3343">
            <v>36286.876348185848</v>
          </cell>
          <cell r="R3343">
            <v>46129.237218251546</v>
          </cell>
          <cell r="S3343">
            <v>108250.83865094442</v>
          </cell>
          <cell r="T3343">
            <v>1491.4220629818385</v>
          </cell>
          <cell r="U3343">
            <v>1522.9755713338218</v>
          </cell>
          <cell r="V3343">
            <v>1531.2011091778675</v>
          </cell>
          <cell r="W3343">
            <v>1547.6196562986142</v>
          </cell>
          <cell r="X3343">
            <v>1639.9600370953233</v>
          </cell>
          <cell r="Y3343">
            <v>430.36630669827809</v>
          </cell>
          <cell r="Z3343">
            <v>502.47479419201647</v>
          </cell>
          <cell r="AA3343">
            <v>508.6942299623737</v>
          </cell>
          <cell r="AB3343">
            <v>510.19809087818726</v>
          </cell>
          <cell r="AC3343">
            <v>564.43170578141155</v>
          </cell>
          <cell r="AD3343">
            <v>12.128224186534643</v>
          </cell>
          <cell r="AE3343">
            <v>13.828361166647449</v>
          </cell>
          <cell r="AF3343">
            <v>12.55404114717922</v>
          </cell>
          <cell r="AG3343">
            <v>13.494711069594315</v>
          </cell>
          <cell r="AH3343">
            <v>13.394521330206199</v>
          </cell>
        </row>
        <row r="3344">
          <cell r="B3344">
            <v>15515</v>
          </cell>
          <cell r="C3344" t="str">
            <v>OK</v>
          </cell>
          <cell r="D3344" t="str">
            <v>Municipal</v>
          </cell>
          <cell r="E3344">
            <v>3.3076231180330699E-2</v>
          </cell>
          <cell r="F3344">
            <v>0</v>
          </cell>
          <cell r="G3344">
            <v>0</v>
          </cell>
          <cell r="H3344">
            <v>726.18704475904053</v>
          </cell>
          <cell r="I3344">
            <v>11.608880937499999</v>
          </cell>
          <cell r="J3344">
            <v>0</v>
          </cell>
          <cell r="K3344">
            <v>0</v>
          </cell>
          <cell r="L3344">
            <v>0</v>
          </cell>
          <cell r="M3344">
            <v>0</v>
          </cell>
          <cell r="N3344">
            <v>7.0498919381358225E-3</v>
          </cell>
          <cell r="O3344">
            <v>8124.8659766563278</v>
          </cell>
          <cell r="P3344">
            <v>22964.27443961256</v>
          </cell>
          <cell r="Q3344">
            <v>36286.876348185848</v>
          </cell>
          <cell r="R3344">
            <v>46129.237218251546</v>
          </cell>
          <cell r="S3344">
            <v>108250.83865094442</v>
          </cell>
          <cell r="T3344">
            <v>1491.4220629818385</v>
          </cell>
          <cell r="U3344">
            <v>1522.9755713338218</v>
          </cell>
          <cell r="V3344">
            <v>1531.2011091778675</v>
          </cell>
          <cell r="W3344">
            <v>1547.6196562986142</v>
          </cell>
          <cell r="X3344">
            <v>1639.9600370953233</v>
          </cell>
          <cell r="Y3344">
            <v>430.36630669827809</v>
          </cell>
          <cell r="Z3344">
            <v>502.47479419201647</v>
          </cell>
          <cell r="AA3344">
            <v>508.6942299623737</v>
          </cell>
          <cell r="AB3344">
            <v>510.19809087818726</v>
          </cell>
          <cell r="AC3344">
            <v>564.43170578141155</v>
          </cell>
          <cell r="AD3344">
            <v>12.128224186534643</v>
          </cell>
          <cell r="AE3344">
            <v>13.828361166647449</v>
          </cell>
          <cell r="AF3344">
            <v>12.55404114717922</v>
          </cell>
          <cell r="AG3344">
            <v>13.494711069594315</v>
          </cell>
          <cell r="AH3344">
            <v>13.394521330206199</v>
          </cell>
        </row>
        <row r="3345">
          <cell r="B3345">
            <v>16561</v>
          </cell>
          <cell r="C3345" t="str">
            <v>OK</v>
          </cell>
          <cell r="D3345" t="str">
            <v>Municipal</v>
          </cell>
          <cell r="E3345">
            <v>3.3076231180330699E-2</v>
          </cell>
          <cell r="F3345">
            <v>0</v>
          </cell>
          <cell r="G3345">
            <v>0</v>
          </cell>
          <cell r="H3345">
            <v>726.18704475904053</v>
          </cell>
          <cell r="I3345">
            <v>11.608880937499999</v>
          </cell>
          <cell r="J3345">
            <v>0</v>
          </cell>
          <cell r="K3345">
            <v>0</v>
          </cell>
          <cell r="L3345">
            <v>0</v>
          </cell>
          <cell r="M3345">
            <v>0</v>
          </cell>
          <cell r="N3345">
            <v>7.0498919381358225E-3</v>
          </cell>
          <cell r="O3345">
            <v>8124.8659766563278</v>
          </cell>
          <cell r="P3345">
            <v>22964.27443961256</v>
          </cell>
          <cell r="Q3345">
            <v>36286.876348185848</v>
          </cell>
          <cell r="R3345">
            <v>46129.237218251546</v>
          </cell>
          <cell r="S3345">
            <v>108250.83865094442</v>
          </cell>
          <cell r="T3345">
            <v>1491.4220629818385</v>
          </cell>
          <cell r="U3345">
            <v>1522.9755713338218</v>
          </cell>
          <cell r="V3345">
            <v>1531.2011091778675</v>
          </cell>
          <cell r="W3345">
            <v>1547.6196562986142</v>
          </cell>
          <cell r="X3345">
            <v>1639.9600370953233</v>
          </cell>
          <cell r="Y3345">
            <v>430.36630669827809</v>
          </cell>
          <cell r="Z3345">
            <v>502.47479419201647</v>
          </cell>
          <cell r="AA3345">
            <v>508.6942299623737</v>
          </cell>
          <cell r="AB3345">
            <v>510.19809087818726</v>
          </cell>
          <cell r="AC3345">
            <v>564.43170578141155</v>
          </cell>
          <cell r="AD3345">
            <v>12.128224186534643</v>
          </cell>
          <cell r="AE3345">
            <v>13.828361166647449</v>
          </cell>
          <cell r="AF3345">
            <v>12.55404114717922</v>
          </cell>
          <cell r="AG3345">
            <v>13.494711069594315</v>
          </cell>
          <cell r="AH3345">
            <v>13.394521330206199</v>
          </cell>
        </row>
        <row r="3346">
          <cell r="B3346">
            <v>17286</v>
          </cell>
          <cell r="C3346" t="str">
            <v>OK</v>
          </cell>
          <cell r="D3346" t="str">
            <v>Municipal</v>
          </cell>
          <cell r="E3346">
            <v>3.3076231180330699E-2</v>
          </cell>
          <cell r="F3346">
            <v>0</v>
          </cell>
          <cell r="G3346">
            <v>0</v>
          </cell>
          <cell r="H3346">
            <v>726.18704475904053</v>
          </cell>
          <cell r="I3346">
            <v>11.608880937499999</v>
          </cell>
          <cell r="J3346">
            <v>0</v>
          </cell>
          <cell r="K3346">
            <v>0</v>
          </cell>
          <cell r="L3346">
            <v>0</v>
          </cell>
          <cell r="M3346">
            <v>0</v>
          </cell>
          <cell r="N3346">
            <v>7.0498919381358225E-3</v>
          </cell>
          <cell r="O3346">
            <v>8124.8659766563278</v>
          </cell>
          <cell r="P3346">
            <v>22964.27443961256</v>
          </cell>
          <cell r="Q3346">
            <v>36286.876348185848</v>
          </cell>
          <cell r="R3346">
            <v>46129.237218251546</v>
          </cell>
          <cell r="S3346">
            <v>108250.83865094442</v>
          </cell>
          <cell r="T3346">
            <v>1491.4220629818385</v>
          </cell>
          <cell r="U3346">
            <v>1522.9755713338218</v>
          </cell>
          <cell r="V3346">
            <v>1531.2011091778675</v>
          </cell>
          <cell r="W3346">
            <v>1547.6196562986142</v>
          </cell>
          <cell r="X3346">
            <v>1639.9600370953233</v>
          </cell>
          <cell r="Y3346">
            <v>430.36630669827809</v>
          </cell>
          <cell r="Z3346">
            <v>502.47479419201647</v>
          </cell>
          <cell r="AA3346">
            <v>508.6942299623737</v>
          </cell>
          <cell r="AB3346">
            <v>510.19809087818726</v>
          </cell>
          <cell r="AC3346">
            <v>564.43170578141155</v>
          </cell>
          <cell r="AD3346">
            <v>12.128224186534643</v>
          </cell>
          <cell r="AE3346">
            <v>13.828361166647449</v>
          </cell>
          <cell r="AF3346">
            <v>12.55404114717922</v>
          </cell>
          <cell r="AG3346">
            <v>13.494711069594315</v>
          </cell>
          <cell r="AH3346">
            <v>13.394521330206199</v>
          </cell>
        </row>
        <row r="3347">
          <cell r="B3347">
            <v>18126</v>
          </cell>
          <cell r="C3347" t="str">
            <v>OK</v>
          </cell>
          <cell r="D3347" t="str">
            <v>Municipal</v>
          </cell>
          <cell r="E3347">
            <v>3.3076231180330699E-2</v>
          </cell>
          <cell r="F3347">
            <v>0</v>
          </cell>
          <cell r="G3347">
            <v>0</v>
          </cell>
          <cell r="H3347">
            <v>726.18704475904053</v>
          </cell>
          <cell r="I3347">
            <v>11.608880937499999</v>
          </cell>
          <cell r="J3347">
            <v>0</v>
          </cell>
          <cell r="K3347">
            <v>0</v>
          </cell>
          <cell r="L3347">
            <v>0</v>
          </cell>
          <cell r="M3347">
            <v>0</v>
          </cell>
          <cell r="N3347">
            <v>7.0498919381358225E-3</v>
          </cell>
          <cell r="O3347">
            <v>8124.8659766563278</v>
          </cell>
          <cell r="P3347">
            <v>22964.27443961256</v>
          </cell>
          <cell r="Q3347">
            <v>36286.876348185848</v>
          </cell>
          <cell r="R3347">
            <v>46129.237218251546</v>
          </cell>
          <cell r="S3347">
            <v>108250.83865094442</v>
          </cell>
          <cell r="T3347">
            <v>1491.4220629818385</v>
          </cell>
          <cell r="U3347">
            <v>1522.9755713338218</v>
          </cell>
          <cell r="V3347">
            <v>1531.2011091778675</v>
          </cell>
          <cell r="W3347">
            <v>1547.6196562986142</v>
          </cell>
          <cell r="X3347">
            <v>1639.9600370953233</v>
          </cell>
          <cell r="Y3347">
            <v>430.36630669827809</v>
          </cell>
          <cell r="Z3347">
            <v>502.47479419201647</v>
          </cell>
          <cell r="AA3347">
            <v>508.6942299623737</v>
          </cell>
          <cell r="AB3347">
            <v>510.19809087818726</v>
          </cell>
          <cell r="AC3347">
            <v>564.43170578141155</v>
          </cell>
          <cell r="AD3347">
            <v>12.128224186534643</v>
          </cell>
          <cell r="AE3347">
            <v>13.828361166647449</v>
          </cell>
          <cell r="AF3347">
            <v>12.55404114717922</v>
          </cell>
          <cell r="AG3347">
            <v>13.494711069594315</v>
          </cell>
          <cell r="AH3347">
            <v>13.394521330206199</v>
          </cell>
        </row>
        <row r="3348">
          <cell r="B3348">
            <v>18224</v>
          </cell>
          <cell r="C3348" t="str">
            <v>OK</v>
          </cell>
          <cell r="D3348" t="str">
            <v>Municipal</v>
          </cell>
          <cell r="E3348">
            <v>3.3076231180330699E-2</v>
          </cell>
          <cell r="F3348">
            <v>0</v>
          </cell>
          <cell r="G3348">
            <v>0</v>
          </cell>
          <cell r="H3348">
            <v>726.18704475904053</v>
          </cell>
          <cell r="I3348">
            <v>11.608880937499999</v>
          </cell>
          <cell r="J3348">
            <v>0</v>
          </cell>
          <cell r="K3348">
            <v>0</v>
          </cell>
          <cell r="L3348">
            <v>0</v>
          </cell>
          <cell r="M3348">
            <v>0</v>
          </cell>
          <cell r="N3348">
            <v>7.0498919381358225E-3</v>
          </cell>
          <cell r="O3348">
            <v>8124.8659766563278</v>
          </cell>
          <cell r="P3348">
            <v>22964.27443961256</v>
          </cell>
          <cell r="Q3348">
            <v>36286.876348185848</v>
          </cell>
          <cell r="R3348">
            <v>46129.237218251546</v>
          </cell>
          <cell r="S3348">
            <v>108250.83865094442</v>
          </cell>
          <cell r="T3348">
            <v>1491.4220629818385</v>
          </cell>
          <cell r="U3348">
            <v>1522.9755713338218</v>
          </cell>
          <cell r="V3348">
            <v>1531.2011091778675</v>
          </cell>
          <cell r="W3348">
            <v>1547.6196562986142</v>
          </cell>
          <cell r="X3348">
            <v>1639.9600370953233</v>
          </cell>
          <cell r="Y3348">
            <v>430.36630669827809</v>
          </cell>
          <cell r="Z3348">
            <v>502.47479419201647</v>
          </cell>
          <cell r="AA3348">
            <v>508.6942299623737</v>
          </cell>
          <cell r="AB3348">
            <v>510.19809087818726</v>
          </cell>
          <cell r="AC3348">
            <v>564.43170578141155</v>
          </cell>
          <cell r="AD3348">
            <v>12.128224186534643</v>
          </cell>
          <cell r="AE3348">
            <v>13.828361166647449</v>
          </cell>
          <cell r="AF3348">
            <v>12.55404114717922</v>
          </cell>
          <cell r="AG3348">
            <v>13.494711069594315</v>
          </cell>
          <cell r="AH3348">
            <v>13.394521330206199</v>
          </cell>
        </row>
        <row r="3349">
          <cell r="B3349">
            <v>19025</v>
          </cell>
          <cell r="C3349" t="str">
            <v>OK</v>
          </cell>
          <cell r="D3349" t="str">
            <v>Municipal</v>
          </cell>
          <cell r="E3349">
            <v>3.3076231180330699E-2</v>
          </cell>
          <cell r="F3349">
            <v>0</v>
          </cell>
          <cell r="G3349">
            <v>0</v>
          </cell>
          <cell r="H3349">
            <v>726.18704475904053</v>
          </cell>
          <cell r="I3349">
            <v>11.608880937499999</v>
          </cell>
          <cell r="J3349">
            <v>0</v>
          </cell>
          <cell r="K3349">
            <v>0</v>
          </cell>
          <cell r="L3349">
            <v>0</v>
          </cell>
          <cell r="M3349">
            <v>0</v>
          </cell>
          <cell r="N3349">
            <v>7.0498919381358225E-3</v>
          </cell>
          <cell r="O3349">
            <v>8124.8659766563278</v>
          </cell>
          <cell r="P3349">
            <v>22964.27443961256</v>
          </cell>
          <cell r="Q3349">
            <v>36286.876348185848</v>
          </cell>
          <cell r="R3349">
            <v>46129.237218251546</v>
          </cell>
          <cell r="S3349">
            <v>108250.83865094442</v>
          </cell>
          <cell r="T3349">
            <v>1491.4220629818385</v>
          </cell>
          <cell r="U3349">
            <v>1522.9755713338218</v>
          </cell>
          <cell r="V3349">
            <v>1531.2011091778675</v>
          </cell>
          <cell r="W3349">
            <v>1547.6196562986142</v>
          </cell>
          <cell r="X3349">
            <v>1639.9600370953233</v>
          </cell>
          <cell r="Y3349">
            <v>430.36630669827809</v>
          </cell>
          <cell r="Z3349">
            <v>502.47479419201647</v>
          </cell>
          <cell r="AA3349">
            <v>508.6942299623737</v>
          </cell>
          <cell r="AB3349">
            <v>510.19809087818726</v>
          </cell>
          <cell r="AC3349">
            <v>564.43170578141155</v>
          </cell>
          <cell r="AD3349">
            <v>12.128224186534643</v>
          </cell>
          <cell r="AE3349">
            <v>13.828361166647449</v>
          </cell>
          <cell r="AF3349">
            <v>12.55404114717922</v>
          </cell>
          <cell r="AG3349">
            <v>13.494711069594315</v>
          </cell>
          <cell r="AH3349">
            <v>13.394521330206199</v>
          </cell>
        </row>
        <row r="3350">
          <cell r="B3350">
            <v>20196</v>
          </cell>
          <cell r="C3350" t="str">
            <v>OK</v>
          </cell>
          <cell r="D3350" t="str">
            <v>Municipal</v>
          </cell>
          <cell r="E3350">
            <v>3.3076231180330699E-2</v>
          </cell>
          <cell r="F3350">
            <v>0</v>
          </cell>
          <cell r="G3350">
            <v>0</v>
          </cell>
          <cell r="H3350">
            <v>726.18704475904053</v>
          </cell>
          <cell r="I3350">
            <v>11.608880937499999</v>
          </cell>
          <cell r="J3350">
            <v>0</v>
          </cell>
          <cell r="K3350">
            <v>0</v>
          </cell>
          <cell r="L3350">
            <v>0</v>
          </cell>
          <cell r="M3350">
            <v>0</v>
          </cell>
          <cell r="N3350">
            <v>7.0498919381358225E-3</v>
          </cell>
          <cell r="O3350">
            <v>8124.8659766563278</v>
          </cell>
          <cell r="P3350">
            <v>22964.27443961256</v>
          </cell>
          <cell r="Q3350">
            <v>36286.876348185848</v>
          </cell>
          <cell r="R3350">
            <v>46129.237218251546</v>
          </cell>
          <cell r="S3350">
            <v>108250.83865094442</v>
          </cell>
          <cell r="T3350">
            <v>1491.4220629818385</v>
          </cell>
          <cell r="U3350">
            <v>1522.9755713338218</v>
          </cell>
          <cell r="V3350">
            <v>1531.2011091778675</v>
          </cell>
          <cell r="W3350">
            <v>1547.6196562986142</v>
          </cell>
          <cell r="X3350">
            <v>1639.9600370953233</v>
          </cell>
          <cell r="Y3350">
            <v>430.36630669827809</v>
          </cell>
          <cell r="Z3350">
            <v>502.47479419201647</v>
          </cell>
          <cell r="AA3350">
            <v>508.6942299623737</v>
          </cell>
          <cell r="AB3350">
            <v>510.19809087818726</v>
          </cell>
          <cell r="AC3350">
            <v>564.43170578141155</v>
          </cell>
          <cell r="AD3350">
            <v>12.128224186534643</v>
          </cell>
          <cell r="AE3350">
            <v>13.828361166647449</v>
          </cell>
          <cell r="AF3350">
            <v>12.55404114717922</v>
          </cell>
          <cell r="AG3350">
            <v>13.494711069594315</v>
          </cell>
          <cell r="AH3350">
            <v>13.394521330206199</v>
          </cell>
        </row>
        <row r="3351">
          <cell r="B3351">
            <v>20227</v>
          </cell>
          <cell r="C3351" t="str">
            <v>OK</v>
          </cell>
          <cell r="D3351" t="str">
            <v>Municipal</v>
          </cell>
          <cell r="E3351">
            <v>3.3076231180330699E-2</v>
          </cell>
          <cell r="F3351">
            <v>0</v>
          </cell>
          <cell r="G3351">
            <v>0</v>
          </cell>
          <cell r="H3351">
            <v>726.18704475904053</v>
          </cell>
          <cell r="I3351">
            <v>11.608880937499999</v>
          </cell>
          <cell r="J3351">
            <v>0</v>
          </cell>
          <cell r="K3351">
            <v>0</v>
          </cell>
          <cell r="L3351">
            <v>0</v>
          </cell>
          <cell r="M3351">
            <v>0</v>
          </cell>
          <cell r="N3351">
            <v>7.0498919381358225E-3</v>
          </cell>
          <cell r="O3351">
            <v>8124.8659766563278</v>
          </cell>
          <cell r="P3351">
            <v>22964.27443961256</v>
          </cell>
          <cell r="Q3351">
            <v>36286.876348185848</v>
          </cell>
          <cell r="R3351">
            <v>46129.237218251546</v>
          </cell>
          <cell r="S3351">
            <v>108250.83865094442</v>
          </cell>
          <cell r="T3351">
            <v>1491.4220629818385</v>
          </cell>
          <cell r="U3351">
            <v>1522.9755713338218</v>
          </cell>
          <cell r="V3351">
            <v>1531.2011091778675</v>
          </cell>
          <cell r="W3351">
            <v>1547.6196562986142</v>
          </cell>
          <cell r="X3351">
            <v>1639.9600370953233</v>
          </cell>
          <cell r="Y3351">
            <v>430.36630669827809</v>
          </cell>
          <cell r="Z3351">
            <v>502.47479419201647</v>
          </cell>
          <cell r="AA3351">
            <v>508.6942299623737</v>
          </cell>
          <cell r="AB3351">
            <v>510.19809087818726</v>
          </cell>
          <cell r="AC3351">
            <v>564.43170578141155</v>
          </cell>
          <cell r="AD3351">
            <v>12.128224186534643</v>
          </cell>
          <cell r="AE3351">
            <v>13.828361166647449</v>
          </cell>
          <cell r="AF3351">
            <v>12.55404114717922</v>
          </cell>
          <cell r="AG3351">
            <v>13.494711069594315</v>
          </cell>
          <cell r="AH3351">
            <v>13.394521330206199</v>
          </cell>
        </row>
        <row r="3352">
          <cell r="B3352">
            <v>20502</v>
          </cell>
          <cell r="C3352" t="str">
            <v>OK</v>
          </cell>
          <cell r="D3352" t="str">
            <v>Municipal</v>
          </cell>
          <cell r="E3352">
            <v>3.3076231180330699E-2</v>
          </cell>
          <cell r="F3352">
            <v>0</v>
          </cell>
          <cell r="G3352">
            <v>0</v>
          </cell>
          <cell r="H3352">
            <v>726.18704475904053</v>
          </cell>
          <cell r="I3352">
            <v>11.608880937499999</v>
          </cell>
          <cell r="J3352">
            <v>0</v>
          </cell>
          <cell r="K3352">
            <v>0</v>
          </cell>
          <cell r="L3352">
            <v>0</v>
          </cell>
          <cell r="M3352">
            <v>0</v>
          </cell>
          <cell r="N3352">
            <v>7.0498919381358225E-3</v>
          </cell>
          <cell r="O3352">
            <v>8124.8659766563278</v>
          </cell>
          <cell r="P3352">
            <v>22964.27443961256</v>
          </cell>
          <cell r="Q3352">
            <v>36286.876348185848</v>
          </cell>
          <cell r="R3352">
            <v>46129.237218251546</v>
          </cell>
          <cell r="S3352">
            <v>108250.83865094442</v>
          </cell>
          <cell r="T3352">
            <v>1491.4220629818385</v>
          </cell>
          <cell r="U3352">
            <v>1522.9755713338218</v>
          </cell>
          <cell r="V3352">
            <v>1531.2011091778675</v>
          </cell>
          <cell r="W3352">
            <v>1547.6196562986142</v>
          </cell>
          <cell r="X3352">
            <v>1639.9600370953233</v>
          </cell>
          <cell r="Y3352">
            <v>430.36630669827809</v>
          </cell>
          <cell r="Z3352">
            <v>502.47479419201647</v>
          </cell>
          <cell r="AA3352">
            <v>508.6942299623737</v>
          </cell>
          <cell r="AB3352">
            <v>510.19809087818726</v>
          </cell>
          <cell r="AC3352">
            <v>564.43170578141155</v>
          </cell>
          <cell r="AD3352">
            <v>12.128224186534643</v>
          </cell>
          <cell r="AE3352">
            <v>13.828361166647449</v>
          </cell>
          <cell r="AF3352">
            <v>12.55404114717922</v>
          </cell>
          <cell r="AG3352">
            <v>13.494711069594315</v>
          </cell>
          <cell r="AH3352">
            <v>13.394521330206199</v>
          </cell>
        </row>
        <row r="3353">
          <cell r="B3353">
            <v>21066</v>
          </cell>
          <cell r="C3353" t="str">
            <v>OK</v>
          </cell>
          <cell r="D3353" t="str">
            <v>Municipal</v>
          </cell>
          <cell r="E3353">
            <v>3.3076231180330699E-2</v>
          </cell>
          <cell r="F3353">
            <v>0</v>
          </cell>
          <cell r="G3353">
            <v>0</v>
          </cell>
          <cell r="H3353">
            <v>726.18704475904053</v>
          </cell>
          <cell r="I3353">
            <v>11.608880937499999</v>
          </cell>
          <cell r="J3353">
            <v>0</v>
          </cell>
          <cell r="K3353">
            <v>0</v>
          </cell>
          <cell r="L3353">
            <v>0</v>
          </cell>
          <cell r="M3353">
            <v>0</v>
          </cell>
          <cell r="N3353">
            <v>7.0498919381358225E-3</v>
          </cell>
          <cell r="O3353">
            <v>8124.8659766563278</v>
          </cell>
          <cell r="P3353">
            <v>22964.27443961256</v>
          </cell>
          <cell r="Q3353">
            <v>36286.876348185848</v>
          </cell>
          <cell r="R3353">
            <v>46129.237218251546</v>
          </cell>
          <cell r="S3353">
            <v>108250.83865094442</v>
          </cell>
          <cell r="T3353">
            <v>1491.4220629818385</v>
          </cell>
          <cell r="U3353">
            <v>1522.9755713338218</v>
          </cell>
          <cell r="V3353">
            <v>1531.2011091778675</v>
          </cell>
          <cell r="W3353">
            <v>1547.6196562986142</v>
          </cell>
          <cell r="X3353">
            <v>1639.9600370953233</v>
          </cell>
          <cell r="Y3353">
            <v>430.36630669827809</v>
          </cell>
          <cell r="Z3353">
            <v>502.47479419201647</v>
          </cell>
          <cell r="AA3353">
            <v>508.6942299623737</v>
          </cell>
          <cell r="AB3353">
            <v>510.19809087818726</v>
          </cell>
          <cell r="AC3353">
            <v>564.43170578141155</v>
          </cell>
          <cell r="AD3353">
            <v>12.128224186534643</v>
          </cell>
          <cell r="AE3353">
            <v>13.828361166647449</v>
          </cell>
          <cell r="AF3353">
            <v>12.55404114717922</v>
          </cell>
          <cell r="AG3353">
            <v>13.494711069594315</v>
          </cell>
          <cell r="AH3353">
            <v>13.394521330206199</v>
          </cell>
        </row>
        <row r="3354">
          <cell r="B3354">
            <v>19719</v>
          </cell>
          <cell r="C3354" t="str">
            <v>OK</v>
          </cell>
          <cell r="D3354" t="str">
            <v>Municipal</v>
          </cell>
          <cell r="E3354">
            <v>3.3076231180330699E-2</v>
          </cell>
          <cell r="F3354">
            <v>0</v>
          </cell>
          <cell r="G3354">
            <v>0</v>
          </cell>
          <cell r="H3354">
            <v>726.18704475904053</v>
          </cell>
          <cell r="I3354">
            <v>11.608880937499999</v>
          </cell>
          <cell r="J3354">
            <v>0</v>
          </cell>
          <cell r="K3354">
            <v>0</v>
          </cell>
          <cell r="L3354">
            <v>0</v>
          </cell>
          <cell r="M3354">
            <v>0</v>
          </cell>
          <cell r="N3354">
            <v>7.0498919381358225E-3</v>
          </cell>
          <cell r="O3354">
            <v>8124.8659766563278</v>
          </cell>
          <cell r="P3354">
            <v>22964.27443961256</v>
          </cell>
          <cell r="Q3354">
            <v>36286.876348185848</v>
          </cell>
          <cell r="R3354">
            <v>46129.237218251546</v>
          </cell>
          <cell r="S3354">
            <v>108250.83865094442</v>
          </cell>
          <cell r="T3354">
            <v>1491.4220629818385</v>
          </cell>
          <cell r="U3354">
            <v>1522.9755713338218</v>
          </cell>
          <cell r="V3354">
            <v>1531.2011091778675</v>
          </cell>
          <cell r="W3354">
            <v>1547.6196562986142</v>
          </cell>
          <cell r="X3354">
            <v>1639.9600370953233</v>
          </cell>
          <cell r="Y3354">
            <v>430.36630669827809</v>
          </cell>
          <cell r="Z3354">
            <v>502.47479419201647</v>
          </cell>
          <cell r="AA3354">
            <v>508.6942299623737</v>
          </cell>
          <cell r="AB3354">
            <v>510.19809087818726</v>
          </cell>
          <cell r="AC3354">
            <v>564.43170578141155</v>
          </cell>
          <cell r="AD3354">
            <v>12.128224186534643</v>
          </cell>
          <cell r="AE3354">
            <v>13.828361166647449</v>
          </cell>
          <cell r="AF3354">
            <v>12.55404114717922</v>
          </cell>
          <cell r="AG3354">
            <v>13.494711069594315</v>
          </cell>
          <cell r="AH3354">
            <v>13.394521330206199</v>
          </cell>
        </row>
        <row r="3355">
          <cell r="B3355">
            <v>4319</v>
          </cell>
          <cell r="C3355" t="str">
            <v>OK</v>
          </cell>
          <cell r="D3355" t="str">
            <v>Municipal</v>
          </cell>
          <cell r="E3355">
            <v>3.3076231180330699E-2</v>
          </cell>
          <cell r="F3355">
            <v>0</v>
          </cell>
          <cell r="G3355">
            <v>0</v>
          </cell>
          <cell r="H3355">
            <v>726.18704475904053</v>
          </cell>
          <cell r="I3355">
            <v>11.608880937499999</v>
          </cell>
          <cell r="J3355">
            <v>0</v>
          </cell>
          <cell r="K3355">
            <v>0</v>
          </cell>
          <cell r="L3355">
            <v>0</v>
          </cell>
          <cell r="M3355">
            <v>0</v>
          </cell>
          <cell r="N3355">
            <v>7.0498919381358225E-3</v>
          </cell>
          <cell r="O3355">
            <v>8124.8659766563278</v>
          </cell>
          <cell r="P3355">
            <v>22964.27443961256</v>
          </cell>
          <cell r="Q3355">
            <v>36286.876348185848</v>
          </cell>
          <cell r="R3355">
            <v>46129.237218251546</v>
          </cell>
          <cell r="S3355">
            <v>108250.83865094442</v>
          </cell>
          <cell r="T3355">
            <v>1491.4220629818385</v>
          </cell>
          <cell r="U3355">
            <v>1522.9755713338218</v>
          </cell>
          <cell r="V3355">
            <v>1531.2011091778675</v>
          </cell>
          <cell r="W3355">
            <v>1547.6196562986142</v>
          </cell>
          <cell r="X3355">
            <v>1639.9600370953233</v>
          </cell>
          <cell r="Y3355">
            <v>430.36630669827809</v>
          </cell>
          <cell r="Z3355">
            <v>502.47479419201647</v>
          </cell>
          <cell r="AA3355">
            <v>508.6942299623737</v>
          </cell>
          <cell r="AB3355">
            <v>510.19809087818726</v>
          </cell>
          <cell r="AC3355">
            <v>564.43170578141155</v>
          </cell>
          <cell r="AD3355">
            <v>12.128224186534643</v>
          </cell>
          <cell r="AE3355">
            <v>13.828361166647449</v>
          </cell>
          <cell r="AF3355">
            <v>12.55404114717922</v>
          </cell>
          <cell r="AG3355">
            <v>13.494711069594315</v>
          </cell>
          <cell r="AH3355">
            <v>13.394521330206199</v>
          </cell>
        </row>
        <row r="3356">
          <cell r="B3356">
            <v>7441</v>
          </cell>
          <cell r="C3356" t="str">
            <v>OK</v>
          </cell>
          <cell r="D3356" t="str">
            <v>Municipal</v>
          </cell>
          <cell r="E3356">
            <v>3.3076231180330699E-2</v>
          </cell>
          <cell r="F3356">
            <v>0</v>
          </cell>
          <cell r="G3356">
            <v>0</v>
          </cell>
          <cell r="H3356">
            <v>726.18704475904053</v>
          </cell>
          <cell r="I3356">
            <v>11.608880937499999</v>
          </cell>
          <cell r="J3356">
            <v>0</v>
          </cell>
          <cell r="K3356">
            <v>0</v>
          </cell>
          <cell r="L3356">
            <v>0</v>
          </cell>
          <cell r="M3356">
            <v>0</v>
          </cell>
          <cell r="N3356">
            <v>7.0498919381358225E-3</v>
          </cell>
          <cell r="O3356">
            <v>8124.8659766563278</v>
          </cell>
          <cell r="P3356">
            <v>22964.27443961256</v>
          </cell>
          <cell r="Q3356">
            <v>36286.876348185848</v>
          </cell>
          <cell r="R3356">
            <v>46129.237218251546</v>
          </cell>
          <cell r="S3356">
            <v>108250.83865094442</v>
          </cell>
          <cell r="T3356">
            <v>1491.4220629818385</v>
          </cell>
          <cell r="U3356">
            <v>1522.9755713338218</v>
          </cell>
          <cell r="V3356">
            <v>1531.2011091778675</v>
          </cell>
          <cell r="W3356">
            <v>1547.6196562986142</v>
          </cell>
          <cell r="X3356">
            <v>1639.9600370953233</v>
          </cell>
          <cell r="Y3356">
            <v>430.36630669827809</v>
          </cell>
          <cell r="Z3356">
            <v>502.47479419201647</v>
          </cell>
          <cell r="AA3356">
            <v>508.6942299623737</v>
          </cell>
          <cell r="AB3356">
            <v>510.19809087818726</v>
          </cell>
          <cell r="AC3356">
            <v>564.43170578141155</v>
          </cell>
          <cell r="AD3356">
            <v>12.128224186534643</v>
          </cell>
          <cell r="AE3356">
            <v>13.828361166647449</v>
          </cell>
          <cell r="AF3356">
            <v>12.55404114717922</v>
          </cell>
          <cell r="AG3356">
            <v>13.494711069594315</v>
          </cell>
          <cell r="AH3356">
            <v>13.394521330206199</v>
          </cell>
        </row>
        <row r="3357">
          <cell r="B3357">
            <v>14057</v>
          </cell>
          <cell r="C3357" t="str">
            <v>OK</v>
          </cell>
          <cell r="D3357" t="str">
            <v>Municipal</v>
          </cell>
          <cell r="E3357">
            <v>3.3076231180330699E-2</v>
          </cell>
          <cell r="F3357">
            <v>0</v>
          </cell>
          <cell r="G3357">
            <v>0</v>
          </cell>
          <cell r="H3357">
            <v>726.18704475904053</v>
          </cell>
          <cell r="I3357">
            <v>11.608880937499999</v>
          </cell>
          <cell r="J3357">
            <v>0</v>
          </cell>
          <cell r="K3357">
            <v>0</v>
          </cell>
          <cell r="L3357">
            <v>0</v>
          </cell>
          <cell r="M3357">
            <v>0</v>
          </cell>
          <cell r="N3357">
            <v>7.0498919381358225E-3</v>
          </cell>
          <cell r="O3357">
            <v>8124.8659766563278</v>
          </cell>
          <cell r="P3357">
            <v>22964.27443961256</v>
          </cell>
          <cell r="Q3357">
            <v>36286.876348185848</v>
          </cell>
          <cell r="R3357">
            <v>46129.237218251546</v>
          </cell>
          <cell r="S3357">
            <v>108250.83865094442</v>
          </cell>
          <cell r="T3357">
            <v>1491.4220629818385</v>
          </cell>
          <cell r="U3357">
            <v>1522.9755713338218</v>
          </cell>
          <cell r="V3357">
            <v>1531.2011091778675</v>
          </cell>
          <cell r="W3357">
            <v>1547.6196562986142</v>
          </cell>
          <cell r="X3357">
            <v>1639.9600370953233</v>
          </cell>
          <cell r="Y3357">
            <v>430.36630669827809</v>
          </cell>
          <cell r="Z3357">
            <v>502.47479419201647</v>
          </cell>
          <cell r="AA3357">
            <v>508.6942299623737</v>
          </cell>
          <cell r="AB3357">
            <v>510.19809087818726</v>
          </cell>
          <cell r="AC3357">
            <v>564.43170578141155</v>
          </cell>
          <cell r="AD3357">
            <v>12.128224186534643</v>
          </cell>
          <cell r="AE3357">
            <v>13.828361166647449</v>
          </cell>
          <cell r="AF3357">
            <v>12.55404114717922</v>
          </cell>
          <cell r="AG3357">
            <v>13.494711069594315</v>
          </cell>
          <cell r="AH3357">
            <v>13.394521330206199</v>
          </cell>
        </row>
        <row r="3358">
          <cell r="B3358">
            <v>15311</v>
          </cell>
          <cell r="C3358" t="str">
            <v>OK</v>
          </cell>
          <cell r="D3358" t="str">
            <v>Municipal</v>
          </cell>
          <cell r="E3358">
            <v>3.3076231180330699E-2</v>
          </cell>
          <cell r="F3358">
            <v>0</v>
          </cell>
          <cell r="G3358">
            <v>0</v>
          </cell>
          <cell r="H3358">
            <v>726.18704475904053</v>
          </cell>
          <cell r="I3358">
            <v>11.608880937499999</v>
          </cell>
          <cell r="J3358">
            <v>0</v>
          </cell>
          <cell r="K3358">
            <v>0</v>
          </cell>
          <cell r="L3358">
            <v>0</v>
          </cell>
          <cell r="M3358">
            <v>0</v>
          </cell>
          <cell r="N3358">
            <v>7.0498919381358225E-3</v>
          </cell>
          <cell r="O3358">
            <v>8124.8659766563278</v>
          </cell>
          <cell r="P3358">
            <v>22964.27443961256</v>
          </cell>
          <cell r="Q3358">
            <v>36286.876348185848</v>
          </cell>
          <cell r="R3358">
            <v>46129.237218251546</v>
          </cell>
          <cell r="S3358">
            <v>108250.83865094442</v>
          </cell>
          <cell r="T3358">
            <v>1491.4220629818385</v>
          </cell>
          <cell r="U3358">
            <v>1522.9755713338218</v>
          </cell>
          <cell r="V3358">
            <v>1531.2011091778675</v>
          </cell>
          <cell r="W3358">
            <v>1547.6196562986142</v>
          </cell>
          <cell r="X3358">
            <v>1639.9600370953233</v>
          </cell>
          <cell r="Y3358">
            <v>430.36630669827809</v>
          </cell>
          <cell r="Z3358">
            <v>502.47479419201647</v>
          </cell>
          <cell r="AA3358">
            <v>508.6942299623737</v>
          </cell>
          <cell r="AB3358">
            <v>510.19809087818726</v>
          </cell>
          <cell r="AC3358">
            <v>564.43170578141155</v>
          </cell>
          <cell r="AD3358">
            <v>12.128224186534643</v>
          </cell>
          <cell r="AE3358">
            <v>13.828361166647449</v>
          </cell>
          <cell r="AF3358">
            <v>12.55404114717922</v>
          </cell>
          <cell r="AG3358">
            <v>13.494711069594315</v>
          </cell>
          <cell r="AH3358">
            <v>13.394521330206199</v>
          </cell>
        </row>
        <row r="3359">
          <cell r="B3359">
            <v>18125</v>
          </cell>
          <cell r="C3359" t="str">
            <v>OK</v>
          </cell>
          <cell r="D3359" t="str">
            <v>Municipal</v>
          </cell>
          <cell r="E3359">
            <v>3.3076231180330699E-2</v>
          </cell>
          <cell r="F3359">
            <v>1</v>
          </cell>
          <cell r="G3359">
            <v>10362.478377103318</v>
          </cell>
          <cell r="H3359">
            <v>10362.478377103318</v>
          </cell>
          <cell r="I3359">
            <v>11.608880937499999</v>
          </cell>
          <cell r="J3359">
            <v>21955</v>
          </cell>
          <cell r="K3359">
            <v>197685</v>
          </cell>
          <cell r="L3359">
            <v>19077</v>
          </cell>
          <cell r="M3359">
            <v>9.761716134387409E-2</v>
          </cell>
          <cell r="N3359">
            <v>9.761716134387409E-2</v>
          </cell>
          <cell r="O3359">
            <v>8124.8659766563278</v>
          </cell>
          <cell r="P3359">
            <v>22964.27443961256</v>
          </cell>
          <cell r="Q3359">
            <v>36286.876348185848</v>
          </cell>
          <cell r="R3359">
            <v>46129.237218251546</v>
          </cell>
          <cell r="S3359">
            <v>108250.83865094442</v>
          </cell>
          <cell r="T3359">
            <v>1491.4220629818385</v>
          </cell>
          <cell r="U3359">
            <v>1522.9755713338218</v>
          </cell>
          <cell r="V3359">
            <v>1531.2011091778675</v>
          </cell>
          <cell r="W3359">
            <v>1547.6196562986142</v>
          </cell>
          <cell r="X3359">
            <v>1639.9600370953233</v>
          </cell>
          <cell r="Y3359">
            <v>430.36630669827809</v>
          </cell>
          <cell r="Z3359">
            <v>502.47479419201647</v>
          </cell>
          <cell r="AA3359">
            <v>508.6942299623737</v>
          </cell>
          <cell r="AB3359">
            <v>510.19809087818726</v>
          </cell>
          <cell r="AC3359">
            <v>564.43170578141155</v>
          </cell>
          <cell r="AD3359">
            <v>12.128224186534643</v>
          </cell>
          <cell r="AE3359">
            <v>13.828361166647449</v>
          </cell>
          <cell r="AF3359">
            <v>12.55404114717922</v>
          </cell>
          <cell r="AG3359">
            <v>13.494711069594315</v>
          </cell>
          <cell r="AH3359">
            <v>13.394521330206199</v>
          </cell>
        </row>
        <row r="3360">
          <cell r="B3360">
            <v>18433</v>
          </cell>
          <cell r="C3360" t="str">
            <v>OK</v>
          </cell>
          <cell r="D3360" t="str">
            <v>Municipal</v>
          </cell>
          <cell r="E3360">
            <v>3.3076231180330699E-2</v>
          </cell>
          <cell r="F3360">
            <v>0</v>
          </cell>
          <cell r="G3360">
            <v>0</v>
          </cell>
          <cell r="H3360">
            <v>726.18704475904053</v>
          </cell>
          <cell r="I3360">
            <v>11.608880937499999</v>
          </cell>
          <cell r="J3360">
            <v>0</v>
          </cell>
          <cell r="K3360">
            <v>0</v>
          </cell>
          <cell r="L3360">
            <v>0</v>
          </cell>
          <cell r="M3360">
            <v>0</v>
          </cell>
          <cell r="N3360">
            <v>7.0498919381358225E-3</v>
          </cell>
          <cell r="O3360">
            <v>8124.8659766563278</v>
          </cell>
          <cell r="P3360">
            <v>22964.27443961256</v>
          </cell>
          <cell r="Q3360">
            <v>36286.876348185848</v>
          </cell>
          <cell r="R3360">
            <v>46129.237218251546</v>
          </cell>
          <cell r="S3360">
            <v>108250.83865094442</v>
          </cell>
          <cell r="T3360">
            <v>1491.4220629818385</v>
          </cell>
          <cell r="U3360">
            <v>1522.9755713338218</v>
          </cell>
          <cell r="V3360">
            <v>1531.2011091778675</v>
          </cell>
          <cell r="W3360">
            <v>1547.6196562986142</v>
          </cell>
          <cell r="X3360">
            <v>1639.9600370953233</v>
          </cell>
          <cell r="Y3360">
            <v>430.36630669827809</v>
          </cell>
          <cell r="Z3360">
            <v>502.47479419201647</v>
          </cell>
          <cell r="AA3360">
            <v>508.6942299623737</v>
          </cell>
          <cell r="AB3360">
            <v>510.19809087818726</v>
          </cell>
          <cell r="AC3360">
            <v>564.43170578141155</v>
          </cell>
          <cell r="AD3360">
            <v>12.128224186534643</v>
          </cell>
          <cell r="AE3360">
            <v>13.828361166647449</v>
          </cell>
          <cell r="AF3360">
            <v>12.55404114717922</v>
          </cell>
          <cell r="AG3360">
            <v>13.494711069594315</v>
          </cell>
          <cell r="AH3360">
            <v>13.394521330206199</v>
          </cell>
        </row>
        <row r="3361">
          <cell r="B3361">
            <v>18524</v>
          </cell>
          <cell r="C3361" t="str">
            <v>OK</v>
          </cell>
          <cell r="D3361" t="str">
            <v>Municipal</v>
          </cell>
          <cell r="E3361">
            <v>3.3076231180330699E-2</v>
          </cell>
          <cell r="F3361">
            <v>0</v>
          </cell>
          <cell r="G3361">
            <v>0</v>
          </cell>
          <cell r="H3361">
            <v>726.18704475904053</v>
          </cell>
          <cell r="I3361">
            <v>11.608880937499999</v>
          </cell>
          <cell r="J3361">
            <v>0</v>
          </cell>
          <cell r="K3361">
            <v>0</v>
          </cell>
          <cell r="L3361">
            <v>0</v>
          </cell>
          <cell r="M3361">
            <v>0</v>
          </cell>
          <cell r="N3361">
            <v>7.0498919381358225E-3</v>
          </cell>
          <cell r="O3361">
            <v>8124.8659766563278</v>
          </cell>
          <cell r="P3361">
            <v>22964.27443961256</v>
          </cell>
          <cell r="Q3361">
            <v>36286.876348185848</v>
          </cell>
          <cell r="R3361">
            <v>46129.237218251546</v>
          </cell>
          <cell r="S3361">
            <v>108250.83865094442</v>
          </cell>
          <cell r="T3361">
            <v>1491.4220629818385</v>
          </cell>
          <cell r="U3361">
            <v>1522.9755713338218</v>
          </cell>
          <cell r="V3361">
            <v>1531.2011091778675</v>
          </cell>
          <cell r="W3361">
            <v>1547.6196562986142</v>
          </cell>
          <cell r="X3361">
            <v>1639.9600370953233</v>
          </cell>
          <cell r="Y3361">
            <v>430.36630669827809</v>
          </cell>
          <cell r="Z3361">
            <v>502.47479419201647</v>
          </cell>
          <cell r="AA3361">
            <v>508.6942299623737</v>
          </cell>
          <cell r="AB3361">
            <v>510.19809087818726</v>
          </cell>
          <cell r="AC3361">
            <v>564.43170578141155</v>
          </cell>
          <cell r="AD3361">
            <v>12.128224186534643</v>
          </cell>
          <cell r="AE3361">
            <v>13.828361166647449</v>
          </cell>
          <cell r="AF3361">
            <v>12.55404114717922</v>
          </cell>
          <cell r="AG3361">
            <v>13.494711069594315</v>
          </cell>
          <cell r="AH3361">
            <v>13.394521330206199</v>
          </cell>
        </row>
        <row r="3362">
          <cell r="B3362">
            <v>2268</v>
          </cell>
          <cell r="C3362" t="str">
            <v>OK</v>
          </cell>
          <cell r="D3362" t="str">
            <v>Municipal</v>
          </cell>
          <cell r="E3362">
            <v>3.3076231180330699E-2</v>
          </cell>
          <cell r="F3362">
            <v>0</v>
          </cell>
          <cell r="G3362">
            <v>0</v>
          </cell>
          <cell r="H3362">
            <v>726.18704475904053</v>
          </cell>
          <cell r="I3362">
            <v>11.608880937499999</v>
          </cell>
          <cell r="J3362">
            <v>0</v>
          </cell>
          <cell r="K3362">
            <v>0</v>
          </cell>
          <cell r="L3362">
            <v>0</v>
          </cell>
          <cell r="M3362">
            <v>0</v>
          </cell>
          <cell r="N3362">
            <v>7.0498919381358225E-3</v>
          </cell>
          <cell r="O3362">
            <v>8124.8659766563278</v>
          </cell>
          <cell r="P3362">
            <v>22964.27443961256</v>
          </cell>
          <cell r="Q3362">
            <v>36286.876348185848</v>
          </cell>
          <cell r="R3362">
            <v>46129.237218251546</v>
          </cell>
          <cell r="S3362">
            <v>108250.83865094442</v>
          </cell>
          <cell r="T3362">
            <v>1491.4220629818385</v>
          </cell>
          <cell r="U3362">
            <v>1522.9755713338218</v>
          </cell>
          <cell r="V3362">
            <v>1531.2011091778675</v>
          </cell>
          <cell r="W3362">
            <v>1547.6196562986142</v>
          </cell>
          <cell r="X3362">
            <v>1639.9600370953233</v>
          </cell>
          <cell r="Y3362">
            <v>430.36630669827809</v>
          </cell>
          <cell r="Z3362">
            <v>502.47479419201647</v>
          </cell>
          <cell r="AA3362">
            <v>508.6942299623737</v>
          </cell>
          <cell r="AB3362">
            <v>510.19809087818726</v>
          </cell>
          <cell r="AC3362">
            <v>564.43170578141155</v>
          </cell>
          <cell r="AD3362">
            <v>12.128224186534643</v>
          </cell>
          <cell r="AE3362">
            <v>13.828361166647449</v>
          </cell>
          <cell r="AF3362">
            <v>12.55404114717922</v>
          </cell>
          <cell r="AG3362">
            <v>13.494711069594315</v>
          </cell>
          <cell r="AH3362">
            <v>13.394521330206199</v>
          </cell>
        </row>
        <row r="3363">
          <cell r="B3363">
            <v>6618</v>
          </cell>
          <cell r="C3363" t="str">
            <v>OK</v>
          </cell>
          <cell r="D3363" t="str">
            <v>Municipal</v>
          </cell>
          <cell r="E3363">
            <v>3.3076231180330699E-2</v>
          </cell>
          <cell r="F3363">
            <v>0</v>
          </cell>
          <cell r="G3363">
            <v>0</v>
          </cell>
          <cell r="H3363">
            <v>726.18704475904053</v>
          </cell>
          <cell r="I3363">
            <v>11.608880937499999</v>
          </cell>
          <cell r="J3363">
            <v>0</v>
          </cell>
          <cell r="K3363">
            <v>0</v>
          </cell>
          <cell r="L3363">
            <v>0</v>
          </cell>
          <cell r="M3363">
            <v>0</v>
          </cell>
          <cell r="N3363">
            <v>7.0498919381358225E-3</v>
          </cell>
          <cell r="O3363">
            <v>8124.8659766563278</v>
          </cell>
          <cell r="P3363">
            <v>22964.27443961256</v>
          </cell>
          <cell r="Q3363">
            <v>36286.876348185848</v>
          </cell>
          <cell r="R3363">
            <v>46129.237218251546</v>
          </cell>
          <cell r="S3363">
            <v>108250.83865094442</v>
          </cell>
          <cell r="T3363">
            <v>1491.4220629818385</v>
          </cell>
          <cell r="U3363">
            <v>1522.9755713338218</v>
          </cell>
          <cell r="V3363">
            <v>1531.2011091778675</v>
          </cell>
          <cell r="W3363">
            <v>1547.6196562986142</v>
          </cell>
          <cell r="X3363">
            <v>1639.9600370953233</v>
          </cell>
          <cell r="Y3363">
            <v>430.36630669827809</v>
          </cell>
          <cell r="Z3363">
            <v>502.47479419201647</v>
          </cell>
          <cell r="AA3363">
            <v>508.6942299623737</v>
          </cell>
          <cell r="AB3363">
            <v>510.19809087818726</v>
          </cell>
          <cell r="AC3363">
            <v>564.43170578141155</v>
          </cell>
          <cell r="AD3363">
            <v>12.128224186534643</v>
          </cell>
          <cell r="AE3363">
            <v>13.828361166647449</v>
          </cell>
          <cell r="AF3363">
            <v>12.55404114717922</v>
          </cell>
          <cell r="AG3363">
            <v>13.494711069594315</v>
          </cell>
          <cell r="AH3363">
            <v>13.394521330206199</v>
          </cell>
        </row>
        <row r="3364">
          <cell r="B3364">
            <v>10777</v>
          </cell>
          <cell r="C3364" t="str">
            <v>OK</v>
          </cell>
          <cell r="D3364" t="str">
            <v>Municipal</v>
          </cell>
          <cell r="E3364">
            <v>3.3076231180330699E-2</v>
          </cell>
          <cell r="F3364">
            <v>0</v>
          </cell>
          <cell r="G3364">
            <v>0</v>
          </cell>
          <cell r="H3364">
            <v>726.18704475904053</v>
          </cell>
          <cell r="I3364">
            <v>11.608880937499999</v>
          </cell>
          <cell r="J3364">
            <v>0</v>
          </cell>
          <cell r="K3364">
            <v>0</v>
          </cell>
          <cell r="L3364">
            <v>0</v>
          </cell>
          <cell r="M3364">
            <v>0</v>
          </cell>
          <cell r="N3364">
            <v>7.0498919381358225E-3</v>
          </cell>
          <cell r="O3364">
            <v>8124.8659766563278</v>
          </cell>
          <cell r="P3364">
            <v>22964.27443961256</v>
          </cell>
          <cell r="Q3364">
            <v>36286.876348185848</v>
          </cell>
          <cell r="R3364">
            <v>46129.237218251546</v>
          </cell>
          <cell r="S3364">
            <v>108250.83865094442</v>
          </cell>
          <cell r="T3364">
            <v>1491.4220629818385</v>
          </cell>
          <cell r="U3364">
            <v>1522.9755713338218</v>
          </cell>
          <cell r="V3364">
            <v>1531.2011091778675</v>
          </cell>
          <cell r="W3364">
            <v>1547.6196562986142</v>
          </cell>
          <cell r="X3364">
            <v>1639.9600370953233</v>
          </cell>
          <cell r="Y3364">
            <v>430.36630669827809</v>
          </cell>
          <cell r="Z3364">
            <v>502.47479419201647</v>
          </cell>
          <cell r="AA3364">
            <v>508.6942299623737</v>
          </cell>
          <cell r="AB3364">
            <v>510.19809087818726</v>
          </cell>
          <cell r="AC3364">
            <v>564.43170578141155</v>
          </cell>
          <cell r="AD3364">
            <v>12.128224186534643</v>
          </cell>
          <cell r="AE3364">
            <v>13.828361166647449</v>
          </cell>
          <cell r="AF3364">
            <v>12.55404114717922</v>
          </cell>
          <cell r="AG3364">
            <v>13.494711069594315</v>
          </cell>
          <cell r="AH3364">
            <v>13.394521330206199</v>
          </cell>
        </row>
        <row r="3365">
          <cell r="B3365">
            <v>11578</v>
          </cell>
          <cell r="C3365" t="str">
            <v>OK</v>
          </cell>
          <cell r="D3365" t="str">
            <v>Municipal</v>
          </cell>
          <cell r="E3365">
            <v>3.3076231180330699E-2</v>
          </cell>
          <cell r="F3365">
            <v>0</v>
          </cell>
          <cell r="G3365">
            <v>0</v>
          </cell>
          <cell r="H3365">
            <v>726.18704475904053</v>
          </cell>
          <cell r="I3365">
            <v>11.608880937499999</v>
          </cell>
          <cell r="J3365">
            <v>0</v>
          </cell>
          <cell r="K3365">
            <v>0</v>
          </cell>
          <cell r="L3365">
            <v>0</v>
          </cell>
          <cell r="M3365">
            <v>0</v>
          </cell>
          <cell r="N3365">
            <v>7.0498919381358225E-3</v>
          </cell>
          <cell r="O3365">
            <v>8124.8659766563278</v>
          </cell>
          <cell r="P3365">
            <v>22964.27443961256</v>
          </cell>
          <cell r="Q3365">
            <v>36286.876348185848</v>
          </cell>
          <cell r="R3365">
            <v>46129.237218251546</v>
          </cell>
          <cell r="S3365">
            <v>108250.83865094442</v>
          </cell>
          <cell r="T3365">
            <v>1491.4220629818385</v>
          </cell>
          <cell r="U3365">
            <v>1522.9755713338218</v>
          </cell>
          <cell r="V3365">
            <v>1531.2011091778675</v>
          </cell>
          <cell r="W3365">
            <v>1547.6196562986142</v>
          </cell>
          <cell r="X3365">
            <v>1639.9600370953233</v>
          </cell>
          <cell r="Y3365">
            <v>430.36630669827809</v>
          </cell>
          <cell r="Z3365">
            <v>502.47479419201647</v>
          </cell>
          <cell r="AA3365">
            <v>508.6942299623737</v>
          </cell>
          <cell r="AB3365">
            <v>510.19809087818726</v>
          </cell>
          <cell r="AC3365">
            <v>564.43170578141155</v>
          </cell>
          <cell r="AD3365">
            <v>12.128224186534643</v>
          </cell>
          <cell r="AE3365">
            <v>13.828361166647449</v>
          </cell>
          <cell r="AF3365">
            <v>12.55404114717922</v>
          </cell>
          <cell r="AG3365">
            <v>13.494711069594315</v>
          </cell>
          <cell r="AH3365">
            <v>13.394521330206199</v>
          </cell>
        </row>
        <row r="3366">
          <cell r="B3366">
            <v>16487</v>
          </cell>
          <cell r="C3366" t="str">
            <v>OK</v>
          </cell>
          <cell r="D3366" t="str">
            <v>Municipal</v>
          </cell>
          <cell r="E3366">
            <v>3.3076231180330699E-2</v>
          </cell>
          <cell r="F3366">
            <v>0</v>
          </cell>
          <cell r="G3366">
            <v>0</v>
          </cell>
          <cell r="H3366">
            <v>726.18704475904053</v>
          </cell>
          <cell r="I3366">
            <v>11.608880937499999</v>
          </cell>
          <cell r="J3366">
            <v>0</v>
          </cell>
          <cell r="K3366">
            <v>0</v>
          </cell>
          <cell r="L3366">
            <v>0</v>
          </cell>
          <cell r="M3366">
            <v>0</v>
          </cell>
          <cell r="N3366">
            <v>7.0498919381358225E-3</v>
          </cell>
          <cell r="O3366">
            <v>8124.8659766563278</v>
          </cell>
          <cell r="P3366">
            <v>22964.27443961256</v>
          </cell>
          <cell r="Q3366">
            <v>36286.876348185848</v>
          </cell>
          <cell r="R3366">
            <v>46129.237218251546</v>
          </cell>
          <cell r="S3366">
            <v>108250.83865094442</v>
          </cell>
          <cell r="T3366">
            <v>1491.4220629818385</v>
          </cell>
          <cell r="U3366">
            <v>1522.9755713338218</v>
          </cell>
          <cell r="V3366">
            <v>1531.2011091778675</v>
          </cell>
          <cell r="W3366">
            <v>1547.6196562986142</v>
          </cell>
          <cell r="X3366">
            <v>1639.9600370953233</v>
          </cell>
          <cell r="Y3366">
            <v>430.36630669827809</v>
          </cell>
          <cell r="Z3366">
            <v>502.47479419201647</v>
          </cell>
          <cell r="AA3366">
            <v>508.6942299623737</v>
          </cell>
          <cell r="AB3366">
            <v>510.19809087818726</v>
          </cell>
          <cell r="AC3366">
            <v>564.43170578141155</v>
          </cell>
          <cell r="AD3366">
            <v>12.128224186534643</v>
          </cell>
          <cell r="AE3366">
            <v>13.828361166647449</v>
          </cell>
          <cell r="AF3366">
            <v>12.55404114717922</v>
          </cell>
          <cell r="AG3366">
            <v>13.494711069594315</v>
          </cell>
          <cell r="AH3366">
            <v>13.394521330206199</v>
          </cell>
        </row>
        <row r="3367">
          <cell r="B3367">
            <v>17553</v>
          </cell>
          <cell r="C3367" t="str">
            <v>OK</v>
          </cell>
          <cell r="D3367" t="str">
            <v>Municipal</v>
          </cell>
          <cell r="E3367">
            <v>3.3076231180330699E-2</v>
          </cell>
          <cell r="F3367">
            <v>0</v>
          </cell>
          <cell r="G3367">
            <v>0</v>
          </cell>
          <cell r="H3367">
            <v>726.18704475904053</v>
          </cell>
          <cell r="I3367">
            <v>11.608880937499999</v>
          </cell>
          <cell r="J3367">
            <v>0</v>
          </cell>
          <cell r="K3367">
            <v>0</v>
          </cell>
          <cell r="L3367">
            <v>0</v>
          </cell>
          <cell r="M3367">
            <v>0</v>
          </cell>
          <cell r="N3367">
            <v>7.0498919381358225E-3</v>
          </cell>
          <cell r="O3367">
            <v>8124.8659766563278</v>
          </cell>
          <cell r="P3367">
            <v>22964.27443961256</v>
          </cell>
          <cell r="Q3367">
            <v>36286.876348185848</v>
          </cell>
          <cell r="R3367">
            <v>46129.237218251546</v>
          </cell>
          <cell r="S3367">
            <v>108250.83865094442</v>
          </cell>
          <cell r="T3367">
            <v>1491.4220629818385</v>
          </cell>
          <cell r="U3367">
            <v>1522.9755713338218</v>
          </cell>
          <cell r="V3367">
            <v>1531.2011091778675</v>
          </cell>
          <cell r="W3367">
            <v>1547.6196562986142</v>
          </cell>
          <cell r="X3367">
            <v>1639.9600370953233</v>
          </cell>
          <cell r="Y3367">
            <v>430.36630669827809</v>
          </cell>
          <cell r="Z3367">
            <v>502.47479419201647</v>
          </cell>
          <cell r="AA3367">
            <v>508.6942299623737</v>
          </cell>
          <cell r="AB3367">
            <v>510.19809087818726</v>
          </cell>
          <cell r="AC3367">
            <v>564.43170578141155</v>
          </cell>
          <cell r="AD3367">
            <v>12.128224186534643</v>
          </cell>
          <cell r="AE3367">
            <v>13.828361166647449</v>
          </cell>
          <cell r="AF3367">
            <v>12.55404114717922</v>
          </cell>
          <cell r="AG3367">
            <v>13.494711069594315</v>
          </cell>
          <cell r="AH3367">
            <v>13.394521330206199</v>
          </cell>
        </row>
        <row r="3368">
          <cell r="B3368">
            <v>17802</v>
          </cell>
          <cell r="C3368" t="str">
            <v>OK</v>
          </cell>
          <cell r="D3368" t="str">
            <v>Municipal</v>
          </cell>
          <cell r="E3368">
            <v>3.3076231180330699E-2</v>
          </cell>
          <cell r="F3368">
            <v>0</v>
          </cell>
          <cell r="G3368">
            <v>0</v>
          </cell>
          <cell r="H3368">
            <v>726.18704475904053</v>
          </cell>
          <cell r="I3368">
            <v>11.608880937499999</v>
          </cell>
          <cell r="J3368">
            <v>0</v>
          </cell>
          <cell r="K3368">
            <v>0</v>
          </cell>
          <cell r="L3368">
            <v>0</v>
          </cell>
          <cell r="M3368">
            <v>0</v>
          </cell>
          <cell r="N3368">
            <v>7.0498919381358225E-3</v>
          </cell>
          <cell r="O3368">
            <v>8124.8659766563278</v>
          </cell>
          <cell r="P3368">
            <v>22964.27443961256</v>
          </cell>
          <cell r="Q3368">
            <v>36286.876348185848</v>
          </cell>
          <cell r="R3368">
            <v>46129.237218251546</v>
          </cell>
          <cell r="S3368">
            <v>108250.83865094442</v>
          </cell>
          <cell r="T3368">
            <v>1491.4220629818385</v>
          </cell>
          <cell r="U3368">
            <v>1522.9755713338218</v>
          </cell>
          <cell r="V3368">
            <v>1531.2011091778675</v>
          </cell>
          <cell r="W3368">
            <v>1547.6196562986142</v>
          </cell>
          <cell r="X3368">
            <v>1639.9600370953233</v>
          </cell>
          <cell r="Y3368">
            <v>430.36630669827809</v>
          </cell>
          <cell r="Z3368">
            <v>502.47479419201647</v>
          </cell>
          <cell r="AA3368">
            <v>508.6942299623737</v>
          </cell>
          <cell r="AB3368">
            <v>510.19809087818726</v>
          </cell>
          <cell r="AC3368">
            <v>564.43170578141155</v>
          </cell>
          <cell r="AD3368">
            <v>12.128224186534643</v>
          </cell>
          <cell r="AE3368">
            <v>13.828361166647449</v>
          </cell>
          <cell r="AF3368">
            <v>12.55404114717922</v>
          </cell>
          <cell r="AG3368">
            <v>13.494711069594315</v>
          </cell>
          <cell r="AH3368">
            <v>13.394521330206199</v>
          </cell>
        </row>
        <row r="3369">
          <cell r="B3369">
            <v>20163</v>
          </cell>
          <cell r="C3369" t="str">
            <v>OK</v>
          </cell>
          <cell r="D3369" t="str">
            <v>Municipal</v>
          </cell>
          <cell r="E3369">
            <v>3.3076231180330699E-2</v>
          </cell>
          <cell r="F3369">
            <v>0</v>
          </cell>
          <cell r="G3369">
            <v>0</v>
          </cell>
          <cell r="H3369">
            <v>726.18704475904053</v>
          </cell>
          <cell r="I3369">
            <v>11.608880937499999</v>
          </cell>
          <cell r="J3369">
            <v>0</v>
          </cell>
          <cell r="K3369">
            <v>0</v>
          </cell>
          <cell r="L3369">
            <v>0</v>
          </cell>
          <cell r="M3369">
            <v>0</v>
          </cell>
          <cell r="N3369">
            <v>7.0498919381358225E-3</v>
          </cell>
          <cell r="O3369">
            <v>8124.8659766563278</v>
          </cell>
          <cell r="P3369">
            <v>22964.27443961256</v>
          </cell>
          <cell r="Q3369">
            <v>36286.876348185848</v>
          </cell>
          <cell r="R3369">
            <v>46129.237218251546</v>
          </cell>
          <cell r="S3369">
            <v>108250.83865094442</v>
          </cell>
          <cell r="T3369">
            <v>1491.4220629818385</v>
          </cell>
          <cell r="U3369">
            <v>1522.9755713338218</v>
          </cell>
          <cell r="V3369">
            <v>1531.2011091778675</v>
          </cell>
          <cell r="W3369">
            <v>1547.6196562986142</v>
          </cell>
          <cell r="X3369">
            <v>1639.9600370953233</v>
          </cell>
          <cell r="Y3369">
            <v>430.36630669827809</v>
          </cell>
          <cell r="Z3369">
            <v>502.47479419201647</v>
          </cell>
          <cell r="AA3369">
            <v>508.6942299623737</v>
          </cell>
          <cell r="AB3369">
            <v>510.19809087818726</v>
          </cell>
          <cell r="AC3369">
            <v>564.43170578141155</v>
          </cell>
          <cell r="AD3369">
            <v>12.128224186534643</v>
          </cell>
          <cell r="AE3369">
            <v>13.828361166647449</v>
          </cell>
          <cell r="AF3369">
            <v>12.55404114717922</v>
          </cell>
          <cell r="AG3369">
            <v>13.494711069594315</v>
          </cell>
          <cell r="AH3369">
            <v>13.394521330206199</v>
          </cell>
        </row>
        <row r="3370">
          <cell r="B3370">
            <v>20061</v>
          </cell>
          <cell r="C3370" t="str">
            <v>OK</v>
          </cell>
          <cell r="D3370" t="str">
            <v>Municipal</v>
          </cell>
          <cell r="E3370">
            <v>3.3076231180330699E-2</v>
          </cell>
          <cell r="F3370">
            <v>0</v>
          </cell>
          <cell r="G3370">
            <v>0</v>
          </cell>
          <cell r="H3370">
            <v>726.18704475904053</v>
          </cell>
          <cell r="I3370">
            <v>11.608880937499999</v>
          </cell>
          <cell r="J3370">
            <v>0</v>
          </cell>
          <cell r="K3370">
            <v>0</v>
          </cell>
          <cell r="L3370">
            <v>0</v>
          </cell>
          <cell r="M3370">
            <v>0</v>
          </cell>
          <cell r="N3370">
            <v>7.0498919381358225E-3</v>
          </cell>
          <cell r="O3370">
            <v>8124.8659766563278</v>
          </cell>
          <cell r="P3370">
            <v>22964.27443961256</v>
          </cell>
          <cell r="Q3370">
            <v>36286.876348185848</v>
          </cell>
          <cell r="R3370">
            <v>46129.237218251546</v>
          </cell>
          <cell r="S3370">
            <v>108250.83865094442</v>
          </cell>
          <cell r="T3370">
            <v>1491.4220629818385</v>
          </cell>
          <cell r="U3370">
            <v>1522.9755713338218</v>
          </cell>
          <cell r="V3370">
            <v>1531.2011091778675</v>
          </cell>
          <cell r="W3370">
            <v>1547.6196562986142</v>
          </cell>
          <cell r="X3370">
            <v>1639.9600370953233</v>
          </cell>
          <cell r="Y3370">
            <v>430.36630669827809</v>
          </cell>
          <cell r="Z3370">
            <v>502.47479419201647</v>
          </cell>
          <cell r="AA3370">
            <v>508.6942299623737</v>
          </cell>
          <cell r="AB3370">
            <v>510.19809087818726</v>
          </cell>
          <cell r="AC3370">
            <v>564.43170578141155</v>
          </cell>
          <cell r="AD3370">
            <v>12.128224186534643</v>
          </cell>
          <cell r="AE3370">
            <v>13.828361166647449</v>
          </cell>
          <cell r="AF3370">
            <v>12.55404114717922</v>
          </cell>
          <cell r="AG3370">
            <v>13.494711069594315</v>
          </cell>
          <cell r="AH3370">
            <v>13.394521330206199</v>
          </cell>
        </row>
        <row r="3371">
          <cell r="B3371">
            <v>7490</v>
          </cell>
          <cell r="C3371" t="str">
            <v>OK</v>
          </cell>
          <cell r="D3371" t="str">
            <v>State</v>
          </cell>
          <cell r="E3371">
            <v>3.3076231180330699E-2</v>
          </cell>
          <cell r="F3371">
            <v>0</v>
          </cell>
          <cell r="G3371">
            <v>0</v>
          </cell>
          <cell r="H3371">
            <v>0</v>
          </cell>
          <cell r="I3371">
            <v>11.608880937499999</v>
          </cell>
          <cell r="J3371">
            <v>0</v>
          </cell>
          <cell r="K3371">
            <v>0</v>
          </cell>
          <cell r="L3371">
            <v>0</v>
          </cell>
          <cell r="M3371">
            <v>0</v>
          </cell>
          <cell r="N3371">
            <v>0</v>
          </cell>
          <cell r="O3371">
            <v>8124.8659766563278</v>
          </cell>
          <cell r="P3371">
            <v>22964.27443961256</v>
          </cell>
          <cell r="Q3371">
            <v>36286.876348185848</v>
          </cell>
          <cell r="R3371">
            <v>46129.237218251546</v>
          </cell>
          <cell r="S3371">
            <v>108250.83865094442</v>
          </cell>
          <cell r="T3371">
            <v>1491.4220629818385</v>
          </cell>
          <cell r="U3371">
            <v>1522.9755713338218</v>
          </cell>
          <cell r="V3371">
            <v>1531.2011091778675</v>
          </cell>
          <cell r="W3371">
            <v>1547.6196562986142</v>
          </cell>
          <cell r="X3371">
            <v>1639.9600370953233</v>
          </cell>
          <cell r="Y3371">
            <v>430.36630669827809</v>
          </cell>
          <cell r="Z3371">
            <v>502.47479419201647</v>
          </cell>
          <cell r="AA3371">
            <v>508.6942299623737</v>
          </cell>
          <cell r="AB3371">
            <v>510.19809087818726</v>
          </cell>
          <cell r="AC3371">
            <v>564.43170578141155</v>
          </cell>
          <cell r="AD3371">
            <v>12.128224186534643</v>
          </cell>
          <cell r="AE3371">
            <v>13.828361166647449</v>
          </cell>
          <cell r="AF3371">
            <v>12.55404114717922</v>
          </cell>
          <cell r="AG3371">
            <v>13.494711069594315</v>
          </cell>
          <cell r="AH3371">
            <v>13.394521330206199</v>
          </cell>
        </row>
        <row r="3372">
          <cell r="B3372">
            <v>14077</v>
          </cell>
          <cell r="C3372" t="str">
            <v>OK</v>
          </cell>
          <cell r="D3372" t="str">
            <v>State</v>
          </cell>
          <cell r="E3372">
            <v>3.3076231180330699E-2</v>
          </cell>
          <cell r="F3372">
            <v>0</v>
          </cell>
          <cell r="G3372">
            <v>0</v>
          </cell>
          <cell r="H3372">
            <v>0</v>
          </cell>
          <cell r="I3372">
            <v>11.608880937499999</v>
          </cell>
          <cell r="J3372">
            <v>0</v>
          </cell>
          <cell r="K3372">
            <v>0</v>
          </cell>
          <cell r="L3372">
            <v>0</v>
          </cell>
          <cell r="M3372">
            <v>0</v>
          </cell>
          <cell r="N3372">
            <v>0</v>
          </cell>
          <cell r="O3372">
            <v>8124.8659766563278</v>
          </cell>
          <cell r="P3372">
            <v>22964.27443961256</v>
          </cell>
          <cell r="Q3372">
            <v>36286.876348185848</v>
          </cell>
          <cell r="R3372">
            <v>46129.237218251546</v>
          </cell>
          <cell r="S3372">
            <v>108250.83865094442</v>
          </cell>
          <cell r="T3372">
            <v>1491.4220629818385</v>
          </cell>
          <cell r="U3372">
            <v>1522.9755713338218</v>
          </cell>
          <cell r="V3372">
            <v>1531.2011091778675</v>
          </cell>
          <cell r="W3372">
            <v>1547.6196562986142</v>
          </cell>
          <cell r="X3372">
            <v>1639.9600370953233</v>
          </cell>
          <cell r="Y3372">
            <v>430.36630669827809</v>
          </cell>
          <cell r="Z3372">
            <v>502.47479419201647</v>
          </cell>
          <cell r="AA3372">
            <v>508.6942299623737</v>
          </cell>
          <cell r="AB3372">
            <v>510.19809087818726</v>
          </cell>
          <cell r="AC3372">
            <v>564.43170578141155</v>
          </cell>
          <cell r="AD3372">
            <v>12.128224186534643</v>
          </cell>
          <cell r="AE3372">
            <v>13.828361166647449</v>
          </cell>
          <cell r="AF3372">
            <v>12.55404114717922</v>
          </cell>
          <cell r="AG3372">
            <v>13.494711069594315</v>
          </cell>
          <cell r="AH3372">
            <v>13.394521330206199</v>
          </cell>
        </row>
        <row r="3373">
          <cell r="B3373">
            <v>9191</v>
          </cell>
          <cell r="C3373" t="str">
            <v>OR</v>
          </cell>
          <cell r="D3373" t="str">
            <v>Investor Owned</v>
          </cell>
          <cell r="E3373">
            <v>2.4733154485228451E-2</v>
          </cell>
          <cell r="F3373">
            <v>1</v>
          </cell>
          <cell r="G3373">
            <v>11276.208012682895</v>
          </cell>
          <cell r="H3373">
            <v>11276.208012682895</v>
          </cell>
          <cell r="I3373">
            <v>11.608880937499999</v>
          </cell>
          <cell r="J3373">
            <v>548813.80000000005</v>
          </cell>
          <cell r="K3373">
            <v>5462556</v>
          </cell>
          <cell r="L3373">
            <v>484432</v>
          </cell>
          <cell r="M3373">
            <v>8.8114289185542455E-2</v>
          </cell>
          <cell r="N3373">
            <v>8.8114289185542455E-2</v>
          </cell>
          <cell r="O3373">
            <v>9077.8596164045011</v>
          </cell>
          <cell r="P3373">
            <v>25434.215405633113</v>
          </cell>
          <cell r="Q3373">
            <v>40225.534992827328</v>
          </cell>
          <cell r="R3373">
            <v>49767.171134752614</v>
          </cell>
          <cell r="S3373">
            <v>120108.39307503241</v>
          </cell>
          <cell r="T3373">
            <v>1215.7876841436353</v>
          </cell>
          <cell r="U3373">
            <v>1291.1478927327944</v>
          </cell>
          <cell r="V3373">
            <v>1325.7295275108941</v>
          </cell>
          <cell r="W3373">
            <v>1321.9080857582385</v>
          </cell>
          <cell r="X3373">
            <v>1319.6281379196832</v>
          </cell>
          <cell r="Y3373">
            <v>192.26771261542441</v>
          </cell>
          <cell r="Z3373">
            <v>221.33466943171868</v>
          </cell>
          <cell r="AA3373">
            <v>272.59306568988961</v>
          </cell>
          <cell r="AB3373">
            <v>301.91143520963584</v>
          </cell>
          <cell r="AC3373">
            <v>445.23646801059704</v>
          </cell>
          <cell r="AD3373">
            <v>70.487548089237436</v>
          </cell>
          <cell r="AE3373">
            <v>96.732749436772835</v>
          </cell>
          <cell r="AF3373">
            <v>109.91463371417927</v>
          </cell>
          <cell r="AG3373">
            <v>105.03010446795487</v>
          </cell>
          <cell r="AH3373">
            <v>96.457182438882242</v>
          </cell>
        </row>
        <row r="3374">
          <cell r="B3374">
            <v>14354</v>
          </cell>
          <cell r="C3374" t="str">
            <v>OR</v>
          </cell>
          <cell r="D3374" t="str">
            <v>Investor Owned</v>
          </cell>
          <cell r="E3374">
            <v>0.24508584279273879</v>
          </cell>
          <cell r="F3374">
            <v>1</v>
          </cell>
          <cell r="G3374">
            <v>10009.51043024848</v>
          </cell>
          <cell r="H3374">
            <v>10009.51043024848</v>
          </cell>
          <cell r="I3374">
            <v>11.608880937499999</v>
          </cell>
          <cell r="J3374">
            <v>1802365.4000000001</v>
          </cell>
          <cell r="K3374">
            <v>17150115</v>
          </cell>
          <cell r="L3374">
            <v>1713382</v>
          </cell>
          <cell r="M3374">
            <v>9.1176066652528726E-2</v>
          </cell>
          <cell r="N3374">
            <v>9.1176066652528726E-2</v>
          </cell>
          <cell r="O3374">
            <v>9077.8596164045011</v>
          </cell>
          <cell r="P3374">
            <v>25434.215405633113</v>
          </cell>
          <cell r="Q3374">
            <v>40225.534992827328</v>
          </cell>
          <cell r="R3374">
            <v>49767.171134752614</v>
          </cell>
          <cell r="S3374">
            <v>120108.39307503241</v>
          </cell>
          <cell r="T3374">
            <v>1215.7876841436353</v>
          </cell>
          <cell r="U3374">
            <v>1291.1478927327944</v>
          </cell>
          <cell r="V3374">
            <v>1325.7295275108941</v>
          </cell>
          <cell r="W3374">
            <v>1321.9080857582385</v>
          </cell>
          <cell r="X3374">
            <v>1319.6281379196832</v>
          </cell>
          <cell r="Y3374">
            <v>192.26771261542441</v>
          </cell>
          <cell r="Z3374">
            <v>221.33466943171868</v>
          </cell>
          <cell r="AA3374">
            <v>272.59306568988961</v>
          </cell>
          <cell r="AB3374">
            <v>301.91143520963584</v>
          </cell>
          <cell r="AC3374">
            <v>445.23646801059704</v>
          </cell>
          <cell r="AD3374">
            <v>70.487548089237436</v>
          </cell>
          <cell r="AE3374">
            <v>96.732749436772835</v>
          </cell>
          <cell r="AF3374">
            <v>109.91463371417927</v>
          </cell>
          <cell r="AG3374">
            <v>105.03010446795487</v>
          </cell>
          <cell r="AH3374">
            <v>96.457182438882242</v>
          </cell>
        </row>
        <row r="3375">
          <cell r="B3375">
            <v>15248</v>
          </cell>
          <cell r="C3375" t="str">
            <v>OR</v>
          </cell>
          <cell r="D3375" t="str">
            <v>Investor Owned</v>
          </cell>
          <cell r="E3375">
            <v>0.18789501370827366</v>
          </cell>
          <cell r="F3375">
            <v>1</v>
          </cell>
          <cell r="G3375">
            <v>9804.1520934271575</v>
          </cell>
          <cell r="H3375">
            <v>9804.1520934271575</v>
          </cell>
          <cell r="I3375">
            <v>11.608880937499999</v>
          </cell>
          <cell r="J3375">
            <v>969909.4</v>
          </cell>
          <cell r="K3375">
            <v>7756251</v>
          </cell>
          <cell r="L3375">
            <v>791119</v>
          </cell>
          <cell r="M3375">
            <v>0.11083980194288082</v>
          </cell>
          <cell r="N3375">
            <v>0.11083980194288082</v>
          </cell>
          <cell r="O3375">
            <v>9077.8596164045011</v>
          </cell>
          <cell r="P3375">
            <v>25434.215405633113</v>
          </cell>
          <cell r="Q3375">
            <v>40225.534992827328</v>
          </cell>
          <cell r="R3375">
            <v>49767.171134752614</v>
          </cell>
          <cell r="S3375">
            <v>120108.39307503241</v>
          </cell>
          <cell r="T3375">
            <v>1215.7876841436353</v>
          </cell>
          <cell r="U3375">
            <v>1291.1478927327944</v>
          </cell>
          <cell r="V3375">
            <v>1325.7295275108941</v>
          </cell>
          <cell r="W3375">
            <v>1321.9080857582385</v>
          </cell>
          <cell r="X3375">
            <v>1319.6281379196832</v>
          </cell>
          <cell r="Y3375">
            <v>192.26771261542441</v>
          </cell>
          <cell r="Z3375">
            <v>221.33466943171868</v>
          </cell>
          <cell r="AA3375">
            <v>272.59306568988961</v>
          </cell>
          <cell r="AB3375">
            <v>301.91143520963584</v>
          </cell>
          <cell r="AC3375">
            <v>445.23646801059704</v>
          </cell>
          <cell r="AD3375">
            <v>70.487548089237436</v>
          </cell>
          <cell r="AE3375">
            <v>96.732749436772835</v>
          </cell>
          <cell r="AF3375">
            <v>109.91463371417927</v>
          </cell>
          <cell r="AG3375">
            <v>105.03010446795487</v>
          </cell>
          <cell r="AH3375">
            <v>96.457182438882242</v>
          </cell>
        </row>
        <row r="3376">
          <cell r="B3376">
            <v>3240</v>
          </cell>
          <cell r="C3376" t="str">
            <v>OR</v>
          </cell>
          <cell r="D3376" t="str">
            <v>Cooperative</v>
          </cell>
          <cell r="E3376">
            <v>0.2357071771455333</v>
          </cell>
          <cell r="F3376">
            <v>1</v>
          </cell>
          <cell r="G3376">
            <v>16478.346207420538</v>
          </cell>
          <cell r="H3376">
            <v>16478.346207420538</v>
          </cell>
          <cell r="I3376">
            <v>11.608880937499999</v>
          </cell>
          <cell r="J3376">
            <v>47550</v>
          </cell>
          <cell r="K3376">
            <v>520518</v>
          </cell>
          <cell r="L3376">
            <v>31588</v>
          </cell>
          <cell r="M3376">
            <v>8.2897390728764425E-2</v>
          </cell>
          <cell r="N3376">
            <v>8.2897390728764425E-2</v>
          </cell>
          <cell r="O3376">
            <v>9077.8596164045011</v>
          </cell>
          <cell r="P3376">
            <v>25434.215405633113</v>
          </cell>
          <cell r="Q3376">
            <v>40225.534992827328</v>
          </cell>
          <cell r="R3376">
            <v>49767.171134752614</v>
          </cell>
          <cell r="S3376">
            <v>120108.39307503241</v>
          </cell>
          <cell r="T3376">
            <v>1215.7876841436353</v>
          </cell>
          <cell r="U3376">
            <v>1291.1478927327944</v>
          </cell>
          <cell r="V3376">
            <v>1325.7295275108941</v>
          </cell>
          <cell r="W3376">
            <v>1321.9080857582385</v>
          </cell>
          <cell r="X3376">
            <v>1319.6281379196832</v>
          </cell>
          <cell r="Y3376">
            <v>192.26771261542441</v>
          </cell>
          <cell r="Z3376">
            <v>221.33466943171868</v>
          </cell>
          <cell r="AA3376">
            <v>272.59306568988961</v>
          </cell>
          <cell r="AB3376">
            <v>301.91143520963584</v>
          </cell>
          <cell r="AC3376">
            <v>445.23646801059704</v>
          </cell>
          <cell r="AD3376">
            <v>70.487548089237436</v>
          </cell>
          <cell r="AE3376">
            <v>96.732749436772835</v>
          </cell>
          <cell r="AF3376">
            <v>109.91463371417927</v>
          </cell>
          <cell r="AG3376">
            <v>105.03010446795487</v>
          </cell>
          <cell r="AH3376">
            <v>96.457182438882242</v>
          </cell>
        </row>
        <row r="3377">
          <cell r="B3377">
            <v>3264</v>
          </cell>
          <cell r="C3377" t="str">
            <v>OR</v>
          </cell>
          <cell r="D3377" t="str">
            <v>Political Subdivision</v>
          </cell>
          <cell r="E3377">
            <v>2.4733154485228451E-2</v>
          </cell>
          <cell r="F3377">
            <v>1</v>
          </cell>
          <cell r="G3377">
            <v>12506.008472378318</v>
          </cell>
          <cell r="H3377">
            <v>12506.008472378318</v>
          </cell>
          <cell r="I3377">
            <v>11.608880937499999</v>
          </cell>
          <cell r="J3377">
            <v>43196</v>
          </cell>
          <cell r="K3377">
            <v>433971</v>
          </cell>
          <cell r="L3377">
            <v>34701</v>
          </cell>
          <cell r="M3377">
            <v>8.8397433632785946E-2</v>
          </cell>
          <cell r="N3377">
            <v>8.8397433632785946E-2</v>
          </cell>
          <cell r="O3377">
            <v>9077.8596164045011</v>
          </cell>
          <cell r="P3377">
            <v>25434.215405633113</v>
          </cell>
          <cell r="Q3377">
            <v>40225.534992827328</v>
          </cell>
          <cell r="R3377">
            <v>49767.171134752614</v>
          </cell>
          <cell r="S3377">
            <v>120108.39307503241</v>
          </cell>
          <cell r="T3377">
            <v>1215.7876841436353</v>
          </cell>
          <cell r="U3377">
            <v>1291.1478927327944</v>
          </cell>
          <cell r="V3377">
            <v>1325.7295275108941</v>
          </cell>
          <cell r="W3377">
            <v>1321.9080857582385</v>
          </cell>
          <cell r="X3377">
            <v>1319.6281379196832</v>
          </cell>
          <cell r="Y3377">
            <v>192.26771261542441</v>
          </cell>
          <cell r="Z3377">
            <v>221.33466943171868</v>
          </cell>
          <cell r="AA3377">
            <v>272.59306568988961</v>
          </cell>
          <cell r="AB3377">
            <v>301.91143520963584</v>
          </cell>
          <cell r="AC3377">
            <v>445.23646801059704</v>
          </cell>
          <cell r="AD3377">
            <v>70.487548089237436</v>
          </cell>
          <cell r="AE3377">
            <v>96.732749436772835</v>
          </cell>
          <cell r="AF3377">
            <v>109.91463371417927</v>
          </cell>
          <cell r="AG3377">
            <v>105.03010446795487</v>
          </cell>
          <cell r="AH3377">
            <v>96.457182438882242</v>
          </cell>
        </row>
        <row r="3378">
          <cell r="B3378">
            <v>57313</v>
          </cell>
          <cell r="C3378" t="str">
            <v>OR</v>
          </cell>
          <cell r="D3378" t="str">
            <v>Behind the Meter</v>
          </cell>
          <cell r="E3378">
            <v>2.4733154485228451E-2</v>
          </cell>
          <cell r="F3378">
            <v>1</v>
          </cell>
          <cell r="G3378">
            <v>7721.5259362642473</v>
          </cell>
          <cell r="H3378">
            <v>7721.5259362642473</v>
          </cell>
          <cell r="I3378">
            <v>11.608880937499999</v>
          </cell>
          <cell r="J3378">
            <v>380666.2</v>
          </cell>
          <cell r="K3378">
            <v>2489613</v>
          </cell>
          <cell r="L3378">
            <v>322425</v>
          </cell>
          <cell r="M3378">
            <v>0.13486042961886799</v>
          </cell>
          <cell r="N3378">
            <v>0.13486042961886799</v>
          </cell>
          <cell r="O3378">
            <v>9077.8596164045011</v>
          </cell>
          <cell r="P3378">
            <v>25434.215405633113</v>
          </cell>
          <cell r="Q3378">
            <v>40225.534992827328</v>
          </cell>
          <cell r="R3378">
            <v>49767.171134752614</v>
          </cell>
          <cell r="S3378">
            <v>120108.39307503241</v>
          </cell>
          <cell r="T3378">
            <v>1215.7876841436353</v>
          </cell>
          <cell r="U3378">
            <v>1291.1478927327944</v>
          </cell>
          <cell r="V3378">
            <v>1325.7295275108941</v>
          </cell>
          <cell r="W3378">
            <v>1321.9080857582385</v>
          </cell>
          <cell r="X3378">
            <v>1319.6281379196832</v>
          </cell>
          <cell r="Y3378">
            <v>192.26771261542441</v>
          </cell>
          <cell r="Z3378">
            <v>221.33466943171868</v>
          </cell>
          <cell r="AA3378">
            <v>272.59306568988961</v>
          </cell>
          <cell r="AB3378">
            <v>301.91143520963584</v>
          </cell>
          <cell r="AC3378">
            <v>445.23646801059704</v>
          </cell>
          <cell r="AD3378">
            <v>70.487548089237436</v>
          </cell>
          <cell r="AE3378">
            <v>96.732749436772835</v>
          </cell>
          <cell r="AF3378">
            <v>109.91463371417927</v>
          </cell>
          <cell r="AG3378">
            <v>105.03010446795487</v>
          </cell>
          <cell r="AH3378">
            <v>96.457182438882242</v>
          </cell>
        </row>
        <row r="3379">
          <cell r="B3379">
            <v>59139</v>
          </cell>
          <cell r="C3379" t="str">
            <v>OR</v>
          </cell>
          <cell r="D3379" t="str">
            <v>Behind the Meter</v>
          </cell>
          <cell r="E3379">
            <v>2.4733154485228451E-2</v>
          </cell>
          <cell r="F3379">
            <v>0</v>
          </cell>
          <cell r="G3379">
            <v>0</v>
          </cell>
          <cell r="H3379">
            <v>3179.1017992110583</v>
          </cell>
          <cell r="I3379">
            <v>11.608880937499999</v>
          </cell>
          <cell r="J3379">
            <v>0</v>
          </cell>
          <cell r="K3379">
            <v>0</v>
          </cell>
          <cell r="L3379">
            <v>0</v>
          </cell>
          <cell r="M3379">
            <v>0</v>
          </cell>
          <cell r="N3379">
            <v>6.114510934574606E-2</v>
          </cell>
          <cell r="O3379">
            <v>9077.8596164045011</v>
          </cell>
          <cell r="P3379">
            <v>25434.215405633113</v>
          </cell>
          <cell r="Q3379">
            <v>40225.534992827328</v>
          </cell>
          <cell r="R3379">
            <v>49767.171134752614</v>
          </cell>
          <cell r="S3379">
            <v>120108.39307503241</v>
          </cell>
          <cell r="T3379">
            <v>1215.7876841436353</v>
          </cell>
          <cell r="U3379">
            <v>1291.1478927327944</v>
          </cell>
          <cell r="V3379">
            <v>1325.7295275108941</v>
          </cell>
          <cell r="W3379">
            <v>1321.9080857582385</v>
          </cell>
          <cell r="X3379">
            <v>1319.6281379196832</v>
          </cell>
          <cell r="Y3379">
            <v>192.26771261542441</v>
          </cell>
          <cell r="Z3379">
            <v>221.33466943171868</v>
          </cell>
          <cell r="AA3379">
            <v>272.59306568988961</v>
          </cell>
          <cell r="AB3379">
            <v>301.91143520963584</v>
          </cell>
          <cell r="AC3379">
            <v>445.23646801059704</v>
          </cell>
          <cell r="AD3379">
            <v>70.487548089237436</v>
          </cell>
          <cell r="AE3379">
            <v>96.732749436772835</v>
          </cell>
          <cell r="AF3379">
            <v>109.91463371417927</v>
          </cell>
          <cell r="AG3379">
            <v>105.03010446795487</v>
          </cell>
          <cell r="AH3379">
            <v>96.457182438882242</v>
          </cell>
        </row>
        <row r="3380">
          <cell r="B3380">
            <v>59647</v>
          </cell>
          <cell r="C3380" t="str">
            <v>OR</v>
          </cell>
          <cell r="D3380" t="str">
            <v>Behind the Meter</v>
          </cell>
          <cell r="E3380">
            <v>2.4733154485228451E-2</v>
          </cell>
          <cell r="F3380">
            <v>1</v>
          </cell>
          <cell r="G3380">
            <v>8173.9830597910423</v>
          </cell>
          <cell r="H3380">
            <v>8173.9830597910423</v>
          </cell>
          <cell r="I3380">
            <v>11.608880937499999</v>
          </cell>
          <cell r="J3380">
            <v>392960.29999999981</v>
          </cell>
          <cell r="K3380">
            <v>2091240</v>
          </cell>
          <cell r="L3380">
            <v>255841</v>
          </cell>
          <cell r="M3380">
            <v>0.17086511710986235</v>
          </cell>
          <cell r="N3380">
            <v>0.17086511710986235</v>
          </cell>
          <cell r="O3380">
            <v>9077.8596164045011</v>
          </cell>
          <cell r="P3380">
            <v>25434.215405633113</v>
          </cell>
          <cell r="Q3380">
            <v>40225.534992827328</v>
          </cell>
          <cell r="R3380">
            <v>49767.171134752614</v>
          </cell>
          <cell r="S3380">
            <v>120108.39307503241</v>
          </cell>
          <cell r="T3380">
            <v>1215.7876841436353</v>
          </cell>
          <cell r="U3380">
            <v>1291.1478927327944</v>
          </cell>
          <cell r="V3380">
            <v>1325.7295275108941</v>
          </cell>
          <cell r="W3380">
            <v>1321.9080857582385</v>
          </cell>
          <cell r="X3380">
            <v>1319.6281379196832</v>
          </cell>
          <cell r="Y3380">
            <v>192.26771261542441</v>
          </cell>
          <cell r="Z3380">
            <v>221.33466943171868</v>
          </cell>
          <cell r="AA3380">
            <v>272.59306568988961</v>
          </cell>
          <cell r="AB3380">
            <v>301.91143520963584</v>
          </cell>
          <cell r="AC3380">
            <v>445.23646801059704</v>
          </cell>
          <cell r="AD3380">
            <v>70.487548089237436</v>
          </cell>
          <cell r="AE3380">
            <v>96.732749436772835</v>
          </cell>
          <cell r="AF3380">
            <v>109.91463371417927</v>
          </cell>
          <cell r="AG3380">
            <v>105.03010446795487</v>
          </cell>
          <cell r="AH3380">
            <v>96.457182438882242</v>
          </cell>
        </row>
        <row r="3381">
          <cell r="B3381">
            <v>60981</v>
          </cell>
          <cell r="C3381" t="str">
            <v>OR</v>
          </cell>
          <cell r="D3381" t="str">
            <v>Behind the Meter</v>
          </cell>
          <cell r="E3381">
            <v>2.4733154485228451E-2</v>
          </cell>
          <cell r="F3381">
            <v>0</v>
          </cell>
          <cell r="G3381">
            <v>0</v>
          </cell>
          <cell r="H3381">
            <v>3179.1017992110583</v>
          </cell>
          <cell r="I3381">
            <v>11.608880937499999</v>
          </cell>
          <cell r="J3381">
            <v>0</v>
          </cell>
          <cell r="K3381">
            <v>0</v>
          </cell>
          <cell r="L3381">
            <v>0</v>
          </cell>
          <cell r="M3381">
            <v>0</v>
          </cell>
          <cell r="N3381">
            <v>6.114510934574606E-2</v>
          </cell>
          <cell r="O3381">
            <v>9077.8596164045011</v>
          </cell>
          <cell r="P3381">
            <v>25434.215405633113</v>
          </cell>
          <cell r="Q3381">
            <v>40225.534992827328</v>
          </cell>
          <cell r="R3381">
            <v>49767.171134752614</v>
          </cell>
          <cell r="S3381">
            <v>120108.39307503241</v>
          </cell>
          <cell r="T3381">
            <v>1215.7876841436353</v>
          </cell>
          <cell r="U3381">
            <v>1291.1478927327944</v>
          </cell>
          <cell r="V3381">
            <v>1325.7295275108941</v>
          </cell>
          <cell r="W3381">
            <v>1321.9080857582385</v>
          </cell>
          <cell r="X3381">
            <v>1319.6281379196832</v>
          </cell>
          <cell r="Y3381">
            <v>192.26771261542441</v>
          </cell>
          <cell r="Z3381">
            <v>221.33466943171868</v>
          </cell>
          <cell r="AA3381">
            <v>272.59306568988961</v>
          </cell>
          <cell r="AB3381">
            <v>301.91143520963584</v>
          </cell>
          <cell r="AC3381">
            <v>445.23646801059704</v>
          </cell>
          <cell r="AD3381">
            <v>70.487548089237436</v>
          </cell>
          <cell r="AE3381">
            <v>96.732749436772835</v>
          </cell>
          <cell r="AF3381">
            <v>109.91463371417927</v>
          </cell>
          <cell r="AG3381">
            <v>105.03010446795487</v>
          </cell>
          <cell r="AH3381">
            <v>96.457182438882242</v>
          </cell>
        </row>
        <row r="3382">
          <cell r="B3382">
            <v>61098</v>
          </cell>
          <cell r="C3382" t="str">
            <v>OR</v>
          </cell>
          <cell r="D3382" t="str">
            <v>Behind the Meter</v>
          </cell>
          <cell r="E3382">
            <v>2.4733154485228451E-2</v>
          </cell>
          <cell r="F3382">
            <v>0</v>
          </cell>
          <cell r="G3382">
            <v>0</v>
          </cell>
          <cell r="H3382">
            <v>3179.1017992110583</v>
          </cell>
          <cell r="I3382">
            <v>11.608880937499999</v>
          </cell>
          <cell r="J3382">
            <v>0</v>
          </cell>
          <cell r="K3382">
            <v>0</v>
          </cell>
          <cell r="L3382">
            <v>0</v>
          </cell>
          <cell r="M3382">
            <v>0</v>
          </cell>
          <cell r="N3382">
            <v>6.114510934574606E-2</v>
          </cell>
          <cell r="O3382">
            <v>9077.8596164045011</v>
          </cell>
          <cell r="P3382">
            <v>25434.215405633113</v>
          </cell>
          <cell r="Q3382">
            <v>40225.534992827328</v>
          </cell>
          <cell r="R3382">
            <v>49767.171134752614</v>
          </cell>
          <cell r="S3382">
            <v>120108.39307503241</v>
          </cell>
          <cell r="T3382">
            <v>1215.7876841436353</v>
          </cell>
          <cell r="U3382">
            <v>1291.1478927327944</v>
          </cell>
          <cell r="V3382">
            <v>1325.7295275108941</v>
          </cell>
          <cell r="W3382">
            <v>1321.9080857582385</v>
          </cell>
          <cell r="X3382">
            <v>1319.6281379196832</v>
          </cell>
          <cell r="Y3382">
            <v>192.26771261542441</v>
          </cell>
          <cell r="Z3382">
            <v>221.33466943171868</v>
          </cell>
          <cell r="AA3382">
            <v>272.59306568988961</v>
          </cell>
          <cell r="AB3382">
            <v>301.91143520963584</v>
          </cell>
          <cell r="AC3382">
            <v>445.23646801059704</v>
          </cell>
          <cell r="AD3382">
            <v>70.487548089237436</v>
          </cell>
          <cell r="AE3382">
            <v>96.732749436772835</v>
          </cell>
          <cell r="AF3382">
            <v>109.91463371417927</v>
          </cell>
          <cell r="AG3382">
            <v>105.03010446795487</v>
          </cell>
          <cell r="AH3382">
            <v>96.457182438882242</v>
          </cell>
        </row>
        <row r="3383">
          <cell r="B3383">
            <v>1736</v>
          </cell>
          <cell r="C3383" t="str">
            <v>OR</v>
          </cell>
          <cell r="D3383" t="str">
            <v>Cooperative</v>
          </cell>
          <cell r="E3383">
            <v>2.4733154485228451E-2</v>
          </cell>
          <cell r="F3383">
            <v>0</v>
          </cell>
          <cell r="G3383">
            <v>0</v>
          </cell>
          <cell r="H3383">
            <v>6860.0519764203491</v>
          </cell>
          <cell r="I3383">
            <v>11.608880937499999</v>
          </cell>
          <cell r="J3383">
            <v>0</v>
          </cell>
          <cell r="K3383">
            <v>0</v>
          </cell>
          <cell r="L3383">
            <v>0</v>
          </cell>
          <cell r="M3383">
            <v>0</v>
          </cell>
          <cell r="N3383">
            <v>4.7245092857524429E-2</v>
          </cell>
          <cell r="O3383">
            <v>9077.8596164045011</v>
          </cell>
          <cell r="P3383">
            <v>25434.215405633113</v>
          </cell>
          <cell r="Q3383">
            <v>40225.534992827328</v>
          </cell>
          <cell r="R3383">
            <v>49767.171134752614</v>
          </cell>
          <cell r="S3383">
            <v>120108.39307503241</v>
          </cell>
          <cell r="T3383">
            <v>1215.7876841436353</v>
          </cell>
          <cell r="U3383">
            <v>1291.1478927327944</v>
          </cell>
          <cell r="V3383">
            <v>1325.7295275108941</v>
          </cell>
          <cell r="W3383">
            <v>1321.9080857582385</v>
          </cell>
          <cell r="X3383">
            <v>1319.6281379196832</v>
          </cell>
          <cell r="Y3383">
            <v>192.26771261542441</v>
          </cell>
          <cell r="Z3383">
            <v>221.33466943171868</v>
          </cell>
          <cell r="AA3383">
            <v>272.59306568988961</v>
          </cell>
          <cell r="AB3383">
            <v>301.91143520963584</v>
          </cell>
          <cell r="AC3383">
            <v>445.23646801059704</v>
          </cell>
          <cell r="AD3383">
            <v>70.487548089237436</v>
          </cell>
          <cell r="AE3383">
            <v>96.732749436772835</v>
          </cell>
          <cell r="AF3383">
            <v>109.91463371417927</v>
          </cell>
          <cell r="AG3383">
            <v>105.03010446795487</v>
          </cell>
          <cell r="AH3383">
            <v>96.457182438882242</v>
          </cell>
        </row>
        <row r="3384">
          <cell r="B3384">
            <v>4005</v>
          </cell>
          <cell r="C3384" t="str">
            <v>OR</v>
          </cell>
          <cell r="D3384" t="str">
            <v>Cooperative</v>
          </cell>
          <cell r="E3384">
            <v>2.4733154485228451E-2</v>
          </cell>
          <cell r="F3384">
            <v>0</v>
          </cell>
          <cell r="G3384">
            <v>0</v>
          </cell>
          <cell r="H3384">
            <v>6860.0519764203491</v>
          </cell>
          <cell r="I3384">
            <v>11.608880937499999</v>
          </cell>
          <cell r="J3384">
            <v>0</v>
          </cell>
          <cell r="K3384">
            <v>0</v>
          </cell>
          <cell r="L3384">
            <v>0</v>
          </cell>
          <cell r="M3384">
            <v>0</v>
          </cell>
          <cell r="N3384">
            <v>4.7245092857524429E-2</v>
          </cell>
          <cell r="O3384">
            <v>9077.8596164045011</v>
          </cell>
          <cell r="P3384">
            <v>25434.215405633113</v>
          </cell>
          <cell r="Q3384">
            <v>40225.534992827328</v>
          </cell>
          <cell r="R3384">
            <v>49767.171134752614</v>
          </cell>
          <cell r="S3384">
            <v>120108.39307503241</v>
          </cell>
          <cell r="T3384">
            <v>1215.7876841436353</v>
          </cell>
          <cell r="U3384">
            <v>1291.1478927327944</v>
          </cell>
          <cell r="V3384">
            <v>1325.7295275108941</v>
          </cell>
          <cell r="W3384">
            <v>1321.9080857582385</v>
          </cell>
          <cell r="X3384">
            <v>1319.6281379196832</v>
          </cell>
          <cell r="Y3384">
            <v>192.26771261542441</v>
          </cell>
          <cell r="Z3384">
            <v>221.33466943171868</v>
          </cell>
          <cell r="AA3384">
            <v>272.59306568988961</v>
          </cell>
          <cell r="AB3384">
            <v>301.91143520963584</v>
          </cell>
          <cell r="AC3384">
            <v>445.23646801059704</v>
          </cell>
          <cell r="AD3384">
            <v>70.487548089237436</v>
          </cell>
          <cell r="AE3384">
            <v>96.732749436772835</v>
          </cell>
          <cell r="AF3384">
            <v>109.91463371417927</v>
          </cell>
          <cell r="AG3384">
            <v>105.03010446795487</v>
          </cell>
          <cell r="AH3384">
            <v>96.457182438882242</v>
          </cell>
        </row>
        <row r="3385">
          <cell r="B3385">
            <v>4008</v>
          </cell>
          <cell r="C3385" t="str">
            <v>OR</v>
          </cell>
          <cell r="D3385" t="str">
            <v>Cooperative</v>
          </cell>
          <cell r="E3385">
            <v>2.4733154485228451E-2</v>
          </cell>
          <cell r="F3385">
            <v>0</v>
          </cell>
          <cell r="G3385">
            <v>0</v>
          </cell>
          <cell r="H3385">
            <v>6860.0519764203491</v>
          </cell>
          <cell r="I3385">
            <v>11.608880937499999</v>
          </cell>
          <cell r="J3385">
            <v>0</v>
          </cell>
          <cell r="K3385">
            <v>0</v>
          </cell>
          <cell r="L3385">
            <v>0</v>
          </cell>
          <cell r="M3385">
            <v>0</v>
          </cell>
          <cell r="N3385">
            <v>4.7245092857524429E-2</v>
          </cell>
          <cell r="O3385">
            <v>9077.8596164045011</v>
          </cell>
          <cell r="P3385">
            <v>25434.215405633113</v>
          </cell>
          <cell r="Q3385">
            <v>40225.534992827328</v>
          </cell>
          <cell r="R3385">
            <v>49767.171134752614</v>
          </cell>
          <cell r="S3385">
            <v>120108.39307503241</v>
          </cell>
          <cell r="T3385">
            <v>1215.7876841436353</v>
          </cell>
          <cell r="U3385">
            <v>1291.1478927327944</v>
          </cell>
          <cell r="V3385">
            <v>1325.7295275108941</v>
          </cell>
          <cell r="W3385">
            <v>1321.9080857582385</v>
          </cell>
          <cell r="X3385">
            <v>1319.6281379196832</v>
          </cell>
          <cell r="Y3385">
            <v>192.26771261542441</v>
          </cell>
          <cell r="Z3385">
            <v>221.33466943171868</v>
          </cell>
          <cell r="AA3385">
            <v>272.59306568988961</v>
          </cell>
          <cell r="AB3385">
            <v>301.91143520963584</v>
          </cell>
          <cell r="AC3385">
            <v>445.23646801059704</v>
          </cell>
          <cell r="AD3385">
            <v>70.487548089237436</v>
          </cell>
          <cell r="AE3385">
            <v>96.732749436772835</v>
          </cell>
          <cell r="AF3385">
            <v>109.91463371417927</v>
          </cell>
          <cell r="AG3385">
            <v>105.03010446795487</v>
          </cell>
          <cell r="AH3385">
            <v>96.457182438882242</v>
          </cell>
        </row>
        <row r="3386">
          <cell r="B3386">
            <v>4743</v>
          </cell>
          <cell r="C3386" t="str">
            <v>OR</v>
          </cell>
          <cell r="D3386" t="str">
            <v>Cooperative</v>
          </cell>
          <cell r="E3386">
            <v>2.4733154485228451E-2</v>
          </cell>
          <cell r="F3386">
            <v>1</v>
          </cell>
          <cell r="G3386">
            <v>14328.086763070078</v>
          </cell>
          <cell r="H3386">
            <v>14328.086763070078</v>
          </cell>
          <cell r="I3386">
            <v>11.608880937499999</v>
          </cell>
          <cell r="J3386">
            <v>27707</v>
          </cell>
          <cell r="K3386">
            <v>257619</v>
          </cell>
          <cell r="L3386">
            <v>17980</v>
          </cell>
          <cell r="M3386">
            <v>9.7827675167301328E-2</v>
          </cell>
          <cell r="N3386">
            <v>9.7827675167301328E-2</v>
          </cell>
          <cell r="O3386">
            <v>9077.8596164045011</v>
          </cell>
          <cell r="P3386">
            <v>25434.215405633113</v>
          </cell>
          <cell r="Q3386">
            <v>40225.534992827328</v>
          </cell>
          <cell r="R3386">
            <v>49767.171134752614</v>
          </cell>
          <cell r="S3386">
            <v>120108.39307503241</v>
          </cell>
          <cell r="T3386">
            <v>1215.7876841436353</v>
          </cell>
          <cell r="U3386">
            <v>1291.1478927327944</v>
          </cell>
          <cell r="V3386">
            <v>1325.7295275108941</v>
          </cell>
          <cell r="W3386">
            <v>1321.9080857582385</v>
          </cell>
          <cell r="X3386">
            <v>1319.6281379196832</v>
          </cell>
          <cell r="Y3386">
            <v>192.26771261542441</v>
          </cell>
          <cell r="Z3386">
            <v>221.33466943171868</v>
          </cell>
          <cell r="AA3386">
            <v>272.59306568988961</v>
          </cell>
          <cell r="AB3386">
            <v>301.91143520963584</v>
          </cell>
          <cell r="AC3386">
            <v>445.23646801059704</v>
          </cell>
          <cell r="AD3386">
            <v>70.487548089237436</v>
          </cell>
          <cell r="AE3386">
            <v>96.732749436772835</v>
          </cell>
          <cell r="AF3386">
            <v>109.91463371417927</v>
          </cell>
          <cell r="AG3386">
            <v>105.03010446795487</v>
          </cell>
          <cell r="AH3386">
            <v>96.457182438882242</v>
          </cell>
        </row>
        <row r="3387">
          <cell r="B3387">
            <v>4317</v>
          </cell>
          <cell r="C3387" t="str">
            <v>OR</v>
          </cell>
          <cell r="D3387" t="str">
            <v>Cooperative</v>
          </cell>
          <cell r="E3387">
            <v>2.4733154485228451E-2</v>
          </cell>
          <cell r="F3387">
            <v>1</v>
          </cell>
          <cell r="G3387">
            <v>11850.28901734104</v>
          </cell>
          <cell r="H3387">
            <v>11850.28901734104</v>
          </cell>
          <cell r="I3387">
            <v>11.608880937499999</v>
          </cell>
          <cell r="J3387">
            <v>22888.9</v>
          </cell>
          <cell r="K3387">
            <v>184509</v>
          </cell>
          <cell r="L3387">
            <v>15570</v>
          </cell>
          <cell r="M3387">
            <v>0.11229748513968153</v>
          </cell>
          <cell r="N3387">
            <v>0.11229748513968153</v>
          </cell>
          <cell r="O3387">
            <v>9077.8596164045011</v>
          </cell>
          <cell r="P3387">
            <v>25434.215405633113</v>
          </cell>
          <cell r="Q3387">
            <v>40225.534992827328</v>
          </cell>
          <cell r="R3387">
            <v>49767.171134752614</v>
          </cell>
          <cell r="S3387">
            <v>120108.39307503241</v>
          </cell>
          <cell r="T3387">
            <v>1215.7876841436353</v>
          </cell>
          <cell r="U3387">
            <v>1291.1478927327944</v>
          </cell>
          <cell r="V3387">
            <v>1325.7295275108941</v>
          </cell>
          <cell r="W3387">
            <v>1321.9080857582385</v>
          </cell>
          <cell r="X3387">
            <v>1319.6281379196832</v>
          </cell>
          <cell r="Y3387">
            <v>192.26771261542441</v>
          </cell>
          <cell r="Z3387">
            <v>221.33466943171868</v>
          </cell>
          <cell r="AA3387">
            <v>272.59306568988961</v>
          </cell>
          <cell r="AB3387">
            <v>301.91143520963584</v>
          </cell>
          <cell r="AC3387">
            <v>445.23646801059704</v>
          </cell>
          <cell r="AD3387">
            <v>70.487548089237436</v>
          </cell>
          <cell r="AE3387">
            <v>96.732749436772835</v>
          </cell>
          <cell r="AF3387">
            <v>109.91463371417927</v>
          </cell>
          <cell r="AG3387">
            <v>105.03010446795487</v>
          </cell>
          <cell r="AH3387">
            <v>96.457182438882242</v>
          </cell>
        </row>
        <row r="3388">
          <cell r="B3388">
            <v>5327</v>
          </cell>
          <cell r="C3388" t="str">
            <v>OR</v>
          </cell>
          <cell r="D3388" t="str">
            <v>Cooperative</v>
          </cell>
          <cell r="E3388">
            <v>2.4733154485228451E-2</v>
          </cell>
          <cell r="F3388">
            <v>0</v>
          </cell>
          <cell r="G3388">
            <v>0</v>
          </cell>
          <cell r="H3388">
            <v>6860.0519764203491</v>
          </cell>
          <cell r="I3388">
            <v>11.608880937499999</v>
          </cell>
          <cell r="J3388">
            <v>0</v>
          </cell>
          <cell r="K3388">
            <v>0</v>
          </cell>
          <cell r="L3388">
            <v>0</v>
          </cell>
          <cell r="M3388">
            <v>0</v>
          </cell>
          <cell r="N3388">
            <v>4.7245092857524429E-2</v>
          </cell>
          <cell r="O3388">
            <v>9077.8596164045011</v>
          </cell>
          <cell r="P3388">
            <v>25434.215405633113</v>
          </cell>
          <cell r="Q3388">
            <v>40225.534992827328</v>
          </cell>
          <cell r="R3388">
            <v>49767.171134752614</v>
          </cell>
          <cell r="S3388">
            <v>120108.39307503241</v>
          </cell>
          <cell r="T3388">
            <v>1215.7876841436353</v>
          </cell>
          <cell r="U3388">
            <v>1291.1478927327944</v>
          </cell>
          <cell r="V3388">
            <v>1325.7295275108941</v>
          </cell>
          <cell r="W3388">
            <v>1321.9080857582385</v>
          </cell>
          <cell r="X3388">
            <v>1319.6281379196832</v>
          </cell>
          <cell r="Y3388">
            <v>192.26771261542441</v>
          </cell>
          <cell r="Z3388">
            <v>221.33466943171868</v>
          </cell>
          <cell r="AA3388">
            <v>272.59306568988961</v>
          </cell>
          <cell r="AB3388">
            <v>301.91143520963584</v>
          </cell>
          <cell r="AC3388">
            <v>445.23646801059704</v>
          </cell>
          <cell r="AD3388">
            <v>70.487548089237436</v>
          </cell>
          <cell r="AE3388">
            <v>96.732749436772835</v>
          </cell>
          <cell r="AF3388">
            <v>109.91463371417927</v>
          </cell>
          <cell r="AG3388">
            <v>105.03010446795487</v>
          </cell>
          <cell r="AH3388">
            <v>96.457182438882242</v>
          </cell>
        </row>
        <row r="3389">
          <cell r="B3389">
            <v>11589</v>
          </cell>
          <cell r="C3389" t="str">
            <v>OR</v>
          </cell>
          <cell r="D3389" t="str">
            <v>Cooperative</v>
          </cell>
          <cell r="E3389">
            <v>2.4733154485228451E-2</v>
          </cell>
          <cell r="F3389">
            <v>0</v>
          </cell>
          <cell r="G3389">
            <v>0</v>
          </cell>
          <cell r="H3389">
            <v>6860.0519764203491</v>
          </cell>
          <cell r="I3389">
            <v>11.608880937499999</v>
          </cell>
          <cell r="J3389">
            <v>0</v>
          </cell>
          <cell r="K3389">
            <v>0</v>
          </cell>
          <cell r="L3389">
            <v>0</v>
          </cell>
          <cell r="M3389">
            <v>0</v>
          </cell>
          <cell r="N3389">
            <v>4.7245092857524429E-2</v>
          </cell>
          <cell r="O3389">
            <v>9077.8596164045011</v>
          </cell>
          <cell r="P3389">
            <v>25434.215405633113</v>
          </cell>
          <cell r="Q3389">
            <v>40225.534992827328</v>
          </cell>
          <cell r="R3389">
            <v>49767.171134752614</v>
          </cell>
          <cell r="S3389">
            <v>120108.39307503241</v>
          </cell>
          <cell r="T3389">
            <v>1215.7876841436353</v>
          </cell>
          <cell r="U3389">
            <v>1291.1478927327944</v>
          </cell>
          <cell r="V3389">
            <v>1325.7295275108941</v>
          </cell>
          <cell r="W3389">
            <v>1321.9080857582385</v>
          </cell>
          <cell r="X3389">
            <v>1319.6281379196832</v>
          </cell>
          <cell r="Y3389">
            <v>192.26771261542441</v>
          </cell>
          <cell r="Z3389">
            <v>221.33466943171868</v>
          </cell>
          <cell r="AA3389">
            <v>272.59306568988961</v>
          </cell>
          <cell r="AB3389">
            <v>301.91143520963584</v>
          </cell>
          <cell r="AC3389">
            <v>445.23646801059704</v>
          </cell>
          <cell r="AD3389">
            <v>70.487548089237436</v>
          </cell>
          <cell r="AE3389">
            <v>96.732749436772835</v>
          </cell>
          <cell r="AF3389">
            <v>109.91463371417927</v>
          </cell>
          <cell r="AG3389">
            <v>105.03010446795487</v>
          </cell>
          <cell r="AH3389">
            <v>96.457182438882242</v>
          </cell>
        </row>
        <row r="3390">
          <cell r="B3390">
            <v>8830</v>
          </cell>
          <cell r="C3390" t="str">
            <v>OR</v>
          </cell>
          <cell r="D3390" t="str">
            <v>Cooperative</v>
          </cell>
          <cell r="E3390">
            <v>2.4733154485228451E-2</v>
          </cell>
          <cell r="F3390">
            <v>0</v>
          </cell>
          <cell r="G3390">
            <v>0</v>
          </cell>
          <cell r="H3390">
            <v>6860.0519764203491</v>
          </cell>
          <cell r="I3390">
            <v>11.608880937499999</v>
          </cell>
          <cell r="J3390">
            <v>0</v>
          </cell>
          <cell r="K3390">
            <v>0</v>
          </cell>
          <cell r="L3390">
            <v>0</v>
          </cell>
          <cell r="M3390">
            <v>0</v>
          </cell>
          <cell r="N3390">
            <v>4.7245092857524429E-2</v>
          </cell>
          <cell r="O3390">
            <v>9077.8596164045011</v>
          </cell>
          <cell r="P3390">
            <v>25434.215405633113</v>
          </cell>
          <cell r="Q3390">
            <v>40225.534992827328</v>
          </cell>
          <cell r="R3390">
            <v>49767.171134752614</v>
          </cell>
          <cell r="S3390">
            <v>120108.39307503241</v>
          </cell>
          <cell r="T3390">
            <v>1215.7876841436353</v>
          </cell>
          <cell r="U3390">
            <v>1291.1478927327944</v>
          </cell>
          <cell r="V3390">
            <v>1325.7295275108941</v>
          </cell>
          <cell r="W3390">
            <v>1321.9080857582385</v>
          </cell>
          <cell r="X3390">
            <v>1319.6281379196832</v>
          </cell>
          <cell r="Y3390">
            <v>192.26771261542441</v>
          </cell>
          <cell r="Z3390">
            <v>221.33466943171868</v>
          </cell>
          <cell r="AA3390">
            <v>272.59306568988961</v>
          </cell>
          <cell r="AB3390">
            <v>301.91143520963584</v>
          </cell>
          <cell r="AC3390">
            <v>445.23646801059704</v>
          </cell>
          <cell r="AD3390">
            <v>70.487548089237436</v>
          </cell>
          <cell r="AE3390">
            <v>96.732749436772835</v>
          </cell>
          <cell r="AF3390">
            <v>109.91463371417927</v>
          </cell>
          <cell r="AG3390">
            <v>105.03010446795487</v>
          </cell>
          <cell r="AH3390">
            <v>96.457182438882242</v>
          </cell>
        </row>
        <row r="3391">
          <cell r="B3391">
            <v>10681</v>
          </cell>
          <cell r="C3391" t="str">
            <v>OR</v>
          </cell>
          <cell r="D3391" t="str">
            <v>Cooperative</v>
          </cell>
          <cell r="E3391">
            <v>0.18514957264957266</v>
          </cell>
          <cell r="F3391">
            <v>1</v>
          </cell>
          <cell r="G3391">
            <v>15921.882951653944</v>
          </cell>
          <cell r="H3391">
            <v>15921.882951653944</v>
          </cell>
          <cell r="I3391">
            <v>11.608880937499999</v>
          </cell>
          <cell r="J3391">
            <v>21953.9</v>
          </cell>
          <cell r="K3391">
            <v>187719</v>
          </cell>
          <cell r="L3391">
            <v>11790</v>
          </cell>
          <cell r="M3391">
            <v>0.1082014901259995</v>
          </cell>
          <cell r="N3391">
            <v>0.1082014901259995</v>
          </cell>
          <cell r="O3391">
            <v>9077.8596164045011</v>
          </cell>
          <cell r="P3391">
            <v>25434.215405633113</v>
          </cell>
          <cell r="Q3391">
            <v>40225.534992827328</v>
          </cell>
          <cell r="R3391">
            <v>49767.171134752614</v>
          </cell>
          <cell r="S3391">
            <v>120108.39307503241</v>
          </cell>
          <cell r="T3391">
            <v>1215.7876841436353</v>
          </cell>
          <cell r="U3391">
            <v>1291.1478927327944</v>
          </cell>
          <cell r="V3391">
            <v>1325.7295275108941</v>
          </cell>
          <cell r="W3391">
            <v>1321.9080857582385</v>
          </cell>
          <cell r="X3391">
            <v>1319.6281379196832</v>
          </cell>
          <cell r="Y3391">
            <v>192.26771261542441</v>
          </cell>
          <cell r="Z3391">
            <v>221.33466943171868</v>
          </cell>
          <cell r="AA3391">
            <v>272.59306568988961</v>
          </cell>
          <cell r="AB3391">
            <v>301.91143520963584</v>
          </cell>
          <cell r="AC3391">
            <v>445.23646801059704</v>
          </cell>
          <cell r="AD3391">
            <v>70.487548089237436</v>
          </cell>
          <cell r="AE3391">
            <v>96.732749436772835</v>
          </cell>
          <cell r="AF3391">
            <v>109.91463371417927</v>
          </cell>
          <cell r="AG3391">
            <v>105.03010446795487</v>
          </cell>
          <cell r="AH3391">
            <v>96.457182438882242</v>
          </cell>
        </row>
        <row r="3392">
          <cell r="B3392">
            <v>12439</v>
          </cell>
          <cell r="C3392" t="str">
            <v>OR</v>
          </cell>
          <cell r="D3392" t="str">
            <v>Cooperative</v>
          </cell>
          <cell r="E3392">
            <v>2.4733154485228451E-2</v>
          </cell>
          <cell r="F3392">
            <v>1</v>
          </cell>
          <cell r="G3392">
            <v>15565.094557195573</v>
          </cell>
          <cell r="H3392">
            <v>15565.094557195573</v>
          </cell>
          <cell r="I3392">
            <v>11.608880937499999</v>
          </cell>
          <cell r="J3392">
            <v>24396</v>
          </cell>
          <cell r="K3392">
            <v>269961</v>
          </cell>
          <cell r="L3392">
            <v>17344</v>
          </cell>
          <cell r="M3392">
            <v>8.1418674653894449E-2</v>
          </cell>
          <cell r="N3392">
            <v>8.1418674653894449E-2</v>
          </cell>
          <cell r="O3392">
            <v>9077.8596164045011</v>
          </cell>
          <cell r="P3392">
            <v>25434.215405633113</v>
          </cell>
          <cell r="Q3392">
            <v>40225.534992827328</v>
          </cell>
          <cell r="R3392">
            <v>49767.171134752614</v>
          </cell>
          <cell r="S3392">
            <v>120108.39307503241</v>
          </cell>
          <cell r="T3392">
            <v>1215.7876841436353</v>
          </cell>
          <cell r="U3392">
            <v>1291.1478927327944</v>
          </cell>
          <cell r="V3392">
            <v>1325.7295275108941</v>
          </cell>
          <cell r="W3392">
            <v>1321.9080857582385</v>
          </cell>
          <cell r="X3392">
            <v>1319.6281379196832</v>
          </cell>
          <cell r="Y3392">
            <v>192.26771261542441</v>
          </cell>
          <cell r="Z3392">
            <v>221.33466943171868</v>
          </cell>
          <cell r="AA3392">
            <v>272.59306568988961</v>
          </cell>
          <cell r="AB3392">
            <v>301.91143520963584</v>
          </cell>
          <cell r="AC3392">
            <v>445.23646801059704</v>
          </cell>
          <cell r="AD3392">
            <v>70.487548089237436</v>
          </cell>
          <cell r="AE3392">
            <v>96.732749436772835</v>
          </cell>
          <cell r="AF3392">
            <v>109.91463371417927</v>
          </cell>
          <cell r="AG3392">
            <v>105.03010446795487</v>
          </cell>
          <cell r="AH3392">
            <v>96.457182438882242</v>
          </cell>
        </row>
        <row r="3393">
          <cell r="B3393">
            <v>14109</v>
          </cell>
          <cell r="C3393" t="str">
            <v>OR</v>
          </cell>
          <cell r="D3393" t="str">
            <v>Cooperative</v>
          </cell>
          <cell r="E3393">
            <v>2.4733154485228451E-2</v>
          </cell>
          <cell r="F3393">
            <v>1</v>
          </cell>
          <cell r="G3393">
            <v>11484.073208722741</v>
          </cell>
          <cell r="H3393">
            <v>11484.073208722741</v>
          </cell>
          <cell r="I3393">
            <v>11.608880937499999</v>
          </cell>
          <cell r="J3393">
            <v>29845.200000000001</v>
          </cell>
          <cell r="K3393">
            <v>294911</v>
          </cell>
          <cell r="L3393">
            <v>25680</v>
          </cell>
          <cell r="M3393">
            <v>8.9070286460321932E-2</v>
          </cell>
          <cell r="N3393">
            <v>8.9070286460321932E-2</v>
          </cell>
          <cell r="O3393">
            <v>9077.8596164045011</v>
          </cell>
          <cell r="P3393">
            <v>25434.215405633113</v>
          </cell>
          <cell r="Q3393">
            <v>40225.534992827328</v>
          </cell>
          <cell r="R3393">
            <v>49767.171134752614</v>
          </cell>
          <cell r="S3393">
            <v>120108.39307503241</v>
          </cell>
          <cell r="T3393">
            <v>1215.7876841436353</v>
          </cell>
          <cell r="U3393">
            <v>1291.1478927327944</v>
          </cell>
          <cell r="V3393">
            <v>1325.7295275108941</v>
          </cell>
          <cell r="W3393">
            <v>1321.9080857582385</v>
          </cell>
          <cell r="X3393">
            <v>1319.6281379196832</v>
          </cell>
          <cell r="Y3393">
            <v>192.26771261542441</v>
          </cell>
          <cell r="Z3393">
            <v>221.33466943171868</v>
          </cell>
          <cell r="AA3393">
            <v>272.59306568988961</v>
          </cell>
          <cell r="AB3393">
            <v>301.91143520963584</v>
          </cell>
          <cell r="AC3393">
            <v>445.23646801059704</v>
          </cell>
          <cell r="AD3393">
            <v>70.487548089237436</v>
          </cell>
          <cell r="AE3393">
            <v>96.732749436772835</v>
          </cell>
          <cell r="AF3393">
            <v>109.91463371417927</v>
          </cell>
          <cell r="AG3393">
            <v>105.03010446795487</v>
          </cell>
          <cell r="AH3393">
            <v>96.457182438882242</v>
          </cell>
        </row>
        <row r="3394">
          <cell r="B3394">
            <v>14323</v>
          </cell>
          <cell r="C3394" t="str">
            <v>OR</v>
          </cell>
          <cell r="D3394" t="str">
            <v>Cooperative</v>
          </cell>
          <cell r="E3394">
            <v>2.4733154485228451E-2</v>
          </cell>
          <cell r="F3394">
            <v>0</v>
          </cell>
          <cell r="G3394">
            <v>0</v>
          </cell>
          <cell r="H3394">
            <v>6860.0519764203491</v>
          </cell>
          <cell r="I3394">
            <v>11.608880937499999</v>
          </cell>
          <cell r="J3394">
            <v>0</v>
          </cell>
          <cell r="K3394">
            <v>0</v>
          </cell>
          <cell r="L3394">
            <v>0</v>
          </cell>
          <cell r="M3394">
            <v>0</v>
          </cell>
          <cell r="N3394">
            <v>4.7245092857524429E-2</v>
          </cell>
          <cell r="O3394">
            <v>9077.8596164045011</v>
          </cell>
          <cell r="P3394">
            <v>25434.215405633113</v>
          </cell>
          <cell r="Q3394">
            <v>40225.534992827328</v>
          </cell>
          <cell r="R3394">
            <v>49767.171134752614</v>
          </cell>
          <cell r="S3394">
            <v>120108.39307503241</v>
          </cell>
          <cell r="T3394">
            <v>1215.7876841436353</v>
          </cell>
          <cell r="U3394">
            <v>1291.1478927327944</v>
          </cell>
          <cell r="V3394">
            <v>1325.7295275108941</v>
          </cell>
          <cell r="W3394">
            <v>1321.9080857582385</v>
          </cell>
          <cell r="X3394">
            <v>1319.6281379196832</v>
          </cell>
          <cell r="Y3394">
            <v>192.26771261542441</v>
          </cell>
          <cell r="Z3394">
            <v>221.33466943171868</v>
          </cell>
          <cell r="AA3394">
            <v>272.59306568988961</v>
          </cell>
          <cell r="AB3394">
            <v>301.91143520963584</v>
          </cell>
          <cell r="AC3394">
            <v>445.23646801059704</v>
          </cell>
          <cell r="AD3394">
            <v>70.487548089237436</v>
          </cell>
          <cell r="AE3394">
            <v>96.732749436772835</v>
          </cell>
          <cell r="AF3394">
            <v>109.91463371417927</v>
          </cell>
          <cell r="AG3394">
            <v>105.03010446795487</v>
          </cell>
          <cell r="AH3394">
            <v>96.457182438882242</v>
          </cell>
        </row>
        <row r="3395">
          <cell r="B3395">
            <v>16555</v>
          </cell>
          <cell r="C3395" t="str">
            <v>OR</v>
          </cell>
          <cell r="D3395" t="str">
            <v>Cooperative</v>
          </cell>
          <cell r="E3395">
            <v>2.4733154485228451E-2</v>
          </cell>
          <cell r="F3395">
            <v>1</v>
          </cell>
          <cell r="G3395">
            <v>10580.560955290197</v>
          </cell>
          <cell r="H3395">
            <v>10580.560955290197</v>
          </cell>
          <cell r="I3395">
            <v>11.608880937499999</v>
          </cell>
          <cell r="J3395">
            <v>18708.599999999999</v>
          </cell>
          <cell r="K3395">
            <v>190503</v>
          </cell>
          <cell r="L3395">
            <v>18005</v>
          </cell>
          <cell r="M3395">
            <v>8.5040052831943588E-2</v>
          </cell>
          <cell r="N3395">
            <v>8.5040052831943588E-2</v>
          </cell>
          <cell r="O3395">
            <v>9077.8596164045011</v>
          </cell>
          <cell r="P3395">
            <v>25434.215405633113</v>
          </cell>
          <cell r="Q3395">
            <v>40225.534992827328</v>
          </cell>
          <cell r="R3395">
            <v>49767.171134752614</v>
          </cell>
          <cell r="S3395">
            <v>120108.39307503241</v>
          </cell>
          <cell r="T3395">
            <v>1215.7876841436353</v>
          </cell>
          <cell r="U3395">
            <v>1291.1478927327944</v>
          </cell>
          <cell r="V3395">
            <v>1325.7295275108941</v>
          </cell>
          <cell r="W3395">
            <v>1321.9080857582385</v>
          </cell>
          <cell r="X3395">
            <v>1319.6281379196832</v>
          </cell>
          <cell r="Y3395">
            <v>192.26771261542441</v>
          </cell>
          <cell r="Z3395">
            <v>221.33466943171868</v>
          </cell>
          <cell r="AA3395">
            <v>272.59306568988961</v>
          </cell>
          <cell r="AB3395">
            <v>301.91143520963584</v>
          </cell>
          <cell r="AC3395">
            <v>445.23646801059704</v>
          </cell>
          <cell r="AD3395">
            <v>70.487548089237436</v>
          </cell>
          <cell r="AE3395">
            <v>96.732749436772835</v>
          </cell>
          <cell r="AF3395">
            <v>109.91463371417927</v>
          </cell>
          <cell r="AG3395">
            <v>105.03010446795487</v>
          </cell>
          <cell r="AH3395">
            <v>96.457182438882242</v>
          </cell>
        </row>
        <row r="3396">
          <cell r="B3396">
            <v>19325</v>
          </cell>
          <cell r="C3396" t="str">
            <v>OR</v>
          </cell>
          <cell r="D3396" t="str">
            <v>Cooperative</v>
          </cell>
          <cell r="E3396">
            <v>2.4733154485228451E-2</v>
          </cell>
          <cell r="F3396">
            <v>1</v>
          </cell>
          <cell r="G3396">
            <v>14383.436610283035</v>
          </cell>
          <cell r="H3396">
            <v>14383.436610283035</v>
          </cell>
          <cell r="I3396">
            <v>11.608880937499999</v>
          </cell>
          <cell r="J3396">
            <v>15249.4</v>
          </cell>
          <cell r="K3396">
            <v>171767</v>
          </cell>
          <cell r="L3396">
            <v>11942</v>
          </cell>
          <cell r="M3396">
            <v>7.9094359953498047E-2</v>
          </cell>
          <cell r="N3396">
            <v>7.9094359953498047E-2</v>
          </cell>
          <cell r="O3396">
            <v>9077.8596164045011</v>
          </cell>
          <cell r="P3396">
            <v>25434.215405633113</v>
          </cell>
          <cell r="Q3396">
            <v>40225.534992827328</v>
          </cell>
          <cell r="R3396">
            <v>49767.171134752614</v>
          </cell>
          <cell r="S3396">
            <v>120108.39307503241</v>
          </cell>
          <cell r="T3396">
            <v>1215.7876841436353</v>
          </cell>
          <cell r="U3396">
            <v>1291.1478927327944</v>
          </cell>
          <cell r="V3396">
            <v>1325.7295275108941</v>
          </cell>
          <cell r="W3396">
            <v>1321.9080857582385</v>
          </cell>
          <cell r="X3396">
            <v>1319.6281379196832</v>
          </cell>
          <cell r="Y3396">
            <v>192.26771261542441</v>
          </cell>
          <cell r="Z3396">
            <v>221.33466943171868</v>
          </cell>
          <cell r="AA3396">
            <v>272.59306568988961</v>
          </cell>
          <cell r="AB3396">
            <v>301.91143520963584</v>
          </cell>
          <cell r="AC3396">
            <v>445.23646801059704</v>
          </cell>
          <cell r="AD3396">
            <v>70.487548089237436</v>
          </cell>
          <cell r="AE3396">
            <v>96.732749436772835</v>
          </cell>
          <cell r="AF3396">
            <v>109.91463371417927</v>
          </cell>
          <cell r="AG3396">
            <v>105.03010446795487</v>
          </cell>
          <cell r="AH3396">
            <v>96.457182438882242</v>
          </cell>
        </row>
        <row r="3397">
          <cell r="B3397">
            <v>20138</v>
          </cell>
          <cell r="C3397" t="str">
            <v>OR</v>
          </cell>
          <cell r="D3397" t="str">
            <v>Cooperative</v>
          </cell>
          <cell r="E3397">
            <v>2.4733154485228451E-2</v>
          </cell>
          <cell r="F3397">
            <v>0</v>
          </cell>
          <cell r="G3397">
            <v>0</v>
          </cell>
          <cell r="H3397">
            <v>6860.0519764203491</v>
          </cell>
          <cell r="I3397">
            <v>11.608880937499999</v>
          </cell>
          <cell r="J3397">
            <v>0</v>
          </cell>
          <cell r="K3397">
            <v>0</v>
          </cell>
          <cell r="L3397">
            <v>0</v>
          </cell>
          <cell r="M3397">
            <v>0</v>
          </cell>
          <cell r="N3397">
            <v>4.7245092857524429E-2</v>
          </cell>
          <cell r="O3397">
            <v>9077.8596164045011</v>
          </cell>
          <cell r="P3397">
            <v>25434.215405633113</v>
          </cell>
          <cell r="Q3397">
            <v>40225.534992827328</v>
          </cell>
          <cell r="R3397">
            <v>49767.171134752614</v>
          </cell>
          <cell r="S3397">
            <v>120108.39307503241</v>
          </cell>
          <cell r="T3397">
            <v>1215.7876841436353</v>
          </cell>
          <cell r="U3397">
            <v>1291.1478927327944</v>
          </cell>
          <cell r="V3397">
            <v>1325.7295275108941</v>
          </cell>
          <cell r="W3397">
            <v>1321.9080857582385</v>
          </cell>
          <cell r="X3397">
            <v>1319.6281379196832</v>
          </cell>
          <cell r="Y3397">
            <v>192.26771261542441</v>
          </cell>
          <cell r="Z3397">
            <v>221.33466943171868</v>
          </cell>
          <cell r="AA3397">
            <v>272.59306568988961</v>
          </cell>
          <cell r="AB3397">
            <v>301.91143520963584</v>
          </cell>
          <cell r="AC3397">
            <v>445.23646801059704</v>
          </cell>
          <cell r="AD3397">
            <v>70.487548089237436</v>
          </cell>
          <cell r="AE3397">
            <v>96.732749436772835</v>
          </cell>
          <cell r="AF3397">
            <v>109.91463371417927</v>
          </cell>
          <cell r="AG3397">
            <v>105.03010446795487</v>
          </cell>
          <cell r="AH3397">
            <v>96.457182438882242</v>
          </cell>
        </row>
        <row r="3398">
          <cell r="B3398">
            <v>20385</v>
          </cell>
          <cell r="C3398" t="str">
            <v>OR</v>
          </cell>
          <cell r="D3398" t="str">
            <v>Cooperative</v>
          </cell>
          <cell r="E3398">
            <v>2.4733154485228451E-2</v>
          </cell>
          <cell r="F3398">
            <v>0</v>
          </cell>
          <cell r="G3398">
            <v>0</v>
          </cell>
          <cell r="H3398">
            <v>6860.0519764203491</v>
          </cell>
          <cell r="I3398">
            <v>11.608880937499999</v>
          </cell>
          <cell r="J3398">
            <v>0</v>
          </cell>
          <cell r="K3398">
            <v>0</v>
          </cell>
          <cell r="L3398">
            <v>0</v>
          </cell>
          <cell r="M3398">
            <v>0</v>
          </cell>
          <cell r="N3398">
            <v>4.7245092857524429E-2</v>
          </cell>
          <cell r="O3398">
            <v>9077.8596164045011</v>
          </cell>
          <cell r="P3398">
            <v>25434.215405633113</v>
          </cell>
          <cell r="Q3398">
            <v>40225.534992827328</v>
          </cell>
          <cell r="R3398">
            <v>49767.171134752614</v>
          </cell>
          <cell r="S3398">
            <v>120108.39307503241</v>
          </cell>
          <cell r="T3398">
            <v>1215.7876841436353</v>
          </cell>
          <cell r="U3398">
            <v>1291.1478927327944</v>
          </cell>
          <cell r="V3398">
            <v>1325.7295275108941</v>
          </cell>
          <cell r="W3398">
            <v>1321.9080857582385</v>
          </cell>
          <cell r="X3398">
            <v>1319.6281379196832</v>
          </cell>
          <cell r="Y3398">
            <v>192.26771261542441</v>
          </cell>
          <cell r="Z3398">
            <v>221.33466943171868</v>
          </cell>
          <cell r="AA3398">
            <v>272.59306568988961</v>
          </cell>
          <cell r="AB3398">
            <v>301.91143520963584</v>
          </cell>
          <cell r="AC3398">
            <v>445.23646801059704</v>
          </cell>
          <cell r="AD3398">
            <v>70.487548089237436</v>
          </cell>
          <cell r="AE3398">
            <v>96.732749436772835</v>
          </cell>
          <cell r="AF3398">
            <v>109.91463371417927</v>
          </cell>
          <cell r="AG3398">
            <v>105.03010446795487</v>
          </cell>
          <cell r="AH3398">
            <v>96.457182438882242</v>
          </cell>
        </row>
        <row r="3399">
          <cell r="B3399">
            <v>3739</v>
          </cell>
          <cell r="C3399" t="str">
            <v>OR</v>
          </cell>
          <cell r="D3399" t="str">
            <v>Cooperative</v>
          </cell>
          <cell r="E3399">
            <v>2.4733154485228451E-2</v>
          </cell>
          <cell r="F3399">
            <v>0</v>
          </cell>
          <cell r="G3399">
            <v>0</v>
          </cell>
          <cell r="H3399">
            <v>6860.0519764203491</v>
          </cell>
          <cell r="I3399">
            <v>11.608880937499999</v>
          </cell>
          <cell r="J3399">
            <v>0</v>
          </cell>
          <cell r="K3399">
            <v>0</v>
          </cell>
          <cell r="L3399">
            <v>0</v>
          </cell>
          <cell r="M3399">
            <v>0</v>
          </cell>
          <cell r="N3399">
            <v>4.7245092857524429E-2</v>
          </cell>
          <cell r="O3399">
            <v>9077.8596164045011</v>
          </cell>
          <cell r="P3399">
            <v>25434.215405633113</v>
          </cell>
          <cell r="Q3399">
            <v>40225.534992827328</v>
          </cell>
          <cell r="R3399">
            <v>49767.171134752614</v>
          </cell>
          <cell r="S3399">
            <v>120108.39307503241</v>
          </cell>
          <cell r="T3399">
            <v>1215.7876841436353</v>
          </cell>
          <cell r="U3399">
            <v>1291.1478927327944</v>
          </cell>
          <cell r="V3399">
            <v>1325.7295275108941</v>
          </cell>
          <cell r="W3399">
            <v>1321.9080857582385</v>
          </cell>
          <cell r="X3399">
            <v>1319.6281379196832</v>
          </cell>
          <cell r="Y3399">
            <v>192.26771261542441</v>
          </cell>
          <cell r="Z3399">
            <v>221.33466943171868</v>
          </cell>
          <cell r="AA3399">
            <v>272.59306568988961</v>
          </cell>
          <cell r="AB3399">
            <v>301.91143520963584</v>
          </cell>
          <cell r="AC3399">
            <v>445.23646801059704</v>
          </cell>
          <cell r="AD3399">
            <v>70.487548089237436</v>
          </cell>
          <cell r="AE3399">
            <v>96.732749436772835</v>
          </cell>
          <cell r="AF3399">
            <v>109.91463371417927</v>
          </cell>
          <cell r="AG3399">
            <v>105.03010446795487</v>
          </cell>
          <cell r="AH3399">
            <v>96.457182438882242</v>
          </cell>
        </row>
        <row r="3400">
          <cell r="B3400">
            <v>4041</v>
          </cell>
          <cell r="C3400" t="str">
            <v>OR</v>
          </cell>
          <cell r="D3400" t="str">
            <v>Cooperative</v>
          </cell>
          <cell r="E3400">
            <v>2.4733154485228451E-2</v>
          </cell>
          <cell r="F3400">
            <v>1</v>
          </cell>
          <cell r="G3400">
            <v>14056.98575356161</v>
          </cell>
          <cell r="H3400">
            <v>14056.98575356161</v>
          </cell>
          <cell r="I3400">
            <v>11.608880937499999</v>
          </cell>
          <cell r="J3400">
            <v>7333.1</v>
          </cell>
          <cell r="K3400">
            <v>56242</v>
          </cell>
          <cell r="L3400">
            <v>4001</v>
          </cell>
          <cell r="M3400">
            <v>0.12047463476456652</v>
          </cell>
          <cell r="N3400">
            <v>0.12047463476456652</v>
          </cell>
          <cell r="O3400">
            <v>9077.8596164045011</v>
          </cell>
          <cell r="P3400">
            <v>25434.215405633113</v>
          </cell>
          <cell r="Q3400">
            <v>40225.534992827328</v>
          </cell>
          <cell r="R3400">
            <v>49767.171134752614</v>
          </cell>
          <cell r="S3400">
            <v>120108.39307503241</v>
          </cell>
          <cell r="T3400">
            <v>1215.7876841436353</v>
          </cell>
          <cell r="U3400">
            <v>1291.1478927327944</v>
          </cell>
          <cell r="V3400">
            <v>1325.7295275108941</v>
          </cell>
          <cell r="W3400">
            <v>1321.9080857582385</v>
          </cell>
          <cell r="X3400">
            <v>1319.6281379196832</v>
          </cell>
          <cell r="Y3400">
            <v>192.26771261542441</v>
          </cell>
          <cell r="Z3400">
            <v>221.33466943171868</v>
          </cell>
          <cell r="AA3400">
            <v>272.59306568988961</v>
          </cell>
          <cell r="AB3400">
            <v>301.91143520963584</v>
          </cell>
          <cell r="AC3400">
            <v>445.23646801059704</v>
          </cell>
          <cell r="AD3400">
            <v>70.487548089237436</v>
          </cell>
          <cell r="AE3400">
            <v>96.732749436772835</v>
          </cell>
          <cell r="AF3400">
            <v>109.91463371417927</v>
          </cell>
          <cell r="AG3400">
            <v>105.03010446795487</v>
          </cell>
          <cell r="AH3400">
            <v>96.457182438882242</v>
          </cell>
        </row>
        <row r="3401">
          <cell r="B3401">
            <v>18260</v>
          </cell>
          <cell r="C3401" t="str">
            <v>OR</v>
          </cell>
          <cell r="D3401" t="str">
            <v>Cooperative</v>
          </cell>
          <cell r="E3401">
            <v>2.4733154485228451E-2</v>
          </cell>
          <cell r="F3401">
            <v>1</v>
          </cell>
          <cell r="G3401">
            <v>12552.283503868231</v>
          </cell>
          <cell r="H3401">
            <v>12552.283503868231</v>
          </cell>
          <cell r="I3401">
            <v>11.608880937499999</v>
          </cell>
          <cell r="J3401">
            <v>5013.5</v>
          </cell>
          <cell r="K3401">
            <v>50297</v>
          </cell>
          <cell r="L3401">
            <v>4007</v>
          </cell>
          <cell r="M3401">
            <v>8.8579807324517368E-2</v>
          </cell>
          <cell r="N3401">
            <v>8.8579807324517368E-2</v>
          </cell>
          <cell r="O3401">
            <v>9077.8596164045011</v>
          </cell>
          <cell r="P3401">
            <v>25434.215405633113</v>
          </cell>
          <cell r="Q3401">
            <v>40225.534992827328</v>
          </cell>
          <cell r="R3401">
            <v>49767.171134752614</v>
          </cell>
          <cell r="S3401">
            <v>120108.39307503241</v>
          </cell>
          <cell r="T3401">
            <v>1215.7876841436353</v>
          </cell>
          <cell r="U3401">
            <v>1291.1478927327944</v>
          </cell>
          <cell r="V3401">
            <v>1325.7295275108941</v>
          </cell>
          <cell r="W3401">
            <v>1321.9080857582385</v>
          </cell>
          <cell r="X3401">
            <v>1319.6281379196832</v>
          </cell>
          <cell r="Y3401">
            <v>192.26771261542441</v>
          </cell>
          <cell r="Z3401">
            <v>221.33466943171868</v>
          </cell>
          <cell r="AA3401">
            <v>272.59306568988961</v>
          </cell>
          <cell r="AB3401">
            <v>301.91143520963584</v>
          </cell>
          <cell r="AC3401">
            <v>445.23646801059704</v>
          </cell>
          <cell r="AD3401">
            <v>70.487548089237436</v>
          </cell>
          <cell r="AE3401">
            <v>96.732749436772835</v>
          </cell>
          <cell r="AF3401">
            <v>109.91463371417927</v>
          </cell>
          <cell r="AG3401">
            <v>105.03010446795487</v>
          </cell>
          <cell r="AH3401">
            <v>96.457182438882242</v>
          </cell>
        </row>
        <row r="3402">
          <cell r="B3402">
            <v>1738</v>
          </cell>
          <cell r="C3402" t="str">
            <v>OR</v>
          </cell>
          <cell r="D3402" t="str">
            <v>Federal</v>
          </cell>
          <cell r="E3402">
            <v>2.4733154485228451E-2</v>
          </cell>
          <cell r="F3402">
            <v>0</v>
          </cell>
          <cell r="G3402">
            <v>0</v>
          </cell>
          <cell r="H3402">
            <v>0</v>
          </cell>
          <cell r="I3402">
            <v>11.608880937499999</v>
          </cell>
          <cell r="J3402">
            <v>0</v>
          </cell>
          <cell r="K3402">
            <v>0</v>
          </cell>
          <cell r="L3402">
            <v>0</v>
          </cell>
          <cell r="M3402">
            <v>0</v>
          </cell>
          <cell r="N3402">
            <v>0</v>
          </cell>
          <cell r="O3402">
            <v>9077.8596164045011</v>
          </cell>
          <cell r="P3402">
            <v>25434.215405633113</v>
          </cell>
          <cell r="Q3402">
            <v>40225.534992827328</v>
          </cell>
          <cell r="R3402">
            <v>49767.171134752614</v>
          </cell>
          <cell r="S3402">
            <v>120108.39307503241</v>
          </cell>
          <cell r="T3402">
            <v>1215.7876841436353</v>
          </cell>
          <cell r="U3402">
            <v>1291.1478927327944</v>
          </cell>
          <cell r="V3402">
            <v>1325.7295275108941</v>
          </cell>
          <cell r="W3402">
            <v>1321.9080857582385</v>
          </cell>
          <cell r="X3402">
            <v>1319.6281379196832</v>
          </cell>
          <cell r="Y3402">
            <v>192.26771261542441</v>
          </cell>
          <cell r="Z3402">
            <v>221.33466943171868</v>
          </cell>
          <cell r="AA3402">
            <v>272.59306568988961</v>
          </cell>
          <cell r="AB3402">
            <v>301.91143520963584</v>
          </cell>
          <cell r="AC3402">
            <v>445.23646801059704</v>
          </cell>
          <cell r="AD3402">
            <v>70.487548089237436</v>
          </cell>
          <cell r="AE3402">
            <v>96.732749436772835</v>
          </cell>
          <cell r="AF3402">
            <v>109.91463371417927</v>
          </cell>
          <cell r="AG3402">
            <v>105.03010446795487</v>
          </cell>
          <cell r="AH3402">
            <v>96.457182438882242</v>
          </cell>
        </row>
        <row r="3403">
          <cell r="B3403">
            <v>2955</v>
          </cell>
          <cell r="C3403" t="str">
            <v>OR</v>
          </cell>
          <cell r="D3403" t="str">
            <v>Municipal</v>
          </cell>
          <cell r="E3403">
            <v>2.4733154485228451E-2</v>
          </cell>
          <cell r="F3403">
            <v>0</v>
          </cell>
          <cell r="G3403">
            <v>0</v>
          </cell>
          <cell r="H3403">
            <v>4096.5197889782821</v>
          </cell>
          <cell r="I3403">
            <v>11.608880937499999</v>
          </cell>
          <cell r="J3403">
            <v>0</v>
          </cell>
          <cell r="K3403">
            <v>0</v>
          </cell>
          <cell r="L3403">
            <v>0</v>
          </cell>
          <cell r="M3403">
            <v>0</v>
          </cell>
          <cell r="N3403">
            <v>2.5217747148137116E-2</v>
          </cell>
          <cell r="O3403">
            <v>9077.8596164045011</v>
          </cell>
          <cell r="P3403">
            <v>25434.215405633113</v>
          </cell>
          <cell r="Q3403">
            <v>40225.534992827328</v>
          </cell>
          <cell r="R3403">
            <v>49767.171134752614</v>
          </cell>
          <cell r="S3403">
            <v>120108.39307503241</v>
          </cell>
          <cell r="T3403">
            <v>1215.7876841436353</v>
          </cell>
          <cell r="U3403">
            <v>1291.1478927327944</v>
          </cell>
          <cell r="V3403">
            <v>1325.7295275108941</v>
          </cell>
          <cell r="W3403">
            <v>1321.9080857582385</v>
          </cell>
          <cell r="X3403">
            <v>1319.6281379196832</v>
          </cell>
          <cell r="Y3403">
            <v>192.26771261542441</v>
          </cell>
          <cell r="Z3403">
            <v>221.33466943171868</v>
          </cell>
          <cell r="AA3403">
            <v>272.59306568988961</v>
          </cell>
          <cell r="AB3403">
            <v>301.91143520963584</v>
          </cell>
          <cell r="AC3403">
            <v>445.23646801059704</v>
          </cell>
          <cell r="AD3403">
            <v>70.487548089237436</v>
          </cell>
          <cell r="AE3403">
            <v>96.732749436772835</v>
          </cell>
          <cell r="AF3403">
            <v>109.91463371417927</v>
          </cell>
          <cell r="AG3403">
            <v>105.03010446795487</v>
          </cell>
          <cell r="AH3403">
            <v>96.457182438882242</v>
          </cell>
        </row>
        <row r="3404">
          <cell r="B3404">
            <v>907</v>
          </cell>
          <cell r="C3404" t="str">
            <v>OR</v>
          </cell>
          <cell r="D3404" t="str">
            <v>Municipal</v>
          </cell>
          <cell r="E3404">
            <v>0.22240369980096009</v>
          </cell>
          <cell r="F3404">
            <v>0</v>
          </cell>
          <cell r="G3404">
            <v>0</v>
          </cell>
          <cell r="H3404">
            <v>4096.5197889782821</v>
          </cell>
          <cell r="I3404">
            <v>11.608880937499999</v>
          </cell>
          <cell r="J3404">
            <v>0</v>
          </cell>
          <cell r="K3404">
            <v>0</v>
          </cell>
          <cell r="L3404">
            <v>0</v>
          </cell>
          <cell r="M3404">
            <v>0</v>
          </cell>
          <cell r="N3404">
            <v>2.5217747148137116E-2</v>
          </cell>
          <cell r="O3404">
            <v>9077.8596164045011</v>
          </cell>
          <cell r="P3404">
            <v>25434.215405633113</v>
          </cell>
          <cell r="Q3404">
            <v>40225.534992827328</v>
          </cell>
          <cell r="R3404">
            <v>49767.171134752614</v>
          </cell>
          <cell r="S3404">
            <v>120108.39307503241</v>
          </cell>
          <cell r="T3404">
            <v>1215.7876841436353</v>
          </cell>
          <cell r="U3404">
            <v>1291.1478927327944</v>
          </cell>
          <cell r="V3404">
            <v>1325.7295275108941</v>
          </cell>
          <cell r="W3404">
            <v>1321.9080857582385</v>
          </cell>
          <cell r="X3404">
            <v>1319.6281379196832</v>
          </cell>
          <cell r="Y3404">
            <v>192.26771261542441</v>
          </cell>
          <cell r="Z3404">
            <v>221.33466943171868</v>
          </cell>
          <cell r="AA3404">
            <v>272.59306568988961</v>
          </cell>
          <cell r="AB3404">
            <v>301.91143520963584</v>
          </cell>
          <cell r="AC3404">
            <v>445.23646801059704</v>
          </cell>
          <cell r="AD3404">
            <v>70.487548089237436</v>
          </cell>
          <cell r="AE3404">
            <v>96.732749436772835</v>
          </cell>
          <cell r="AF3404">
            <v>109.91463371417927</v>
          </cell>
          <cell r="AG3404">
            <v>105.03010446795487</v>
          </cell>
          <cell r="AH3404">
            <v>96.457182438882242</v>
          </cell>
        </row>
        <row r="3405">
          <cell r="B3405">
            <v>1176</v>
          </cell>
          <cell r="C3405" t="str">
            <v>OR</v>
          </cell>
          <cell r="D3405" t="str">
            <v>Municipal</v>
          </cell>
          <cell r="E3405">
            <v>2.4733154485228451E-2</v>
          </cell>
          <cell r="F3405">
            <v>0</v>
          </cell>
          <cell r="G3405">
            <v>0</v>
          </cell>
          <cell r="H3405">
            <v>4096.5197889782821</v>
          </cell>
          <cell r="I3405">
            <v>11.608880937499999</v>
          </cell>
          <cell r="J3405">
            <v>0</v>
          </cell>
          <cell r="K3405">
            <v>0</v>
          </cell>
          <cell r="L3405">
            <v>0</v>
          </cell>
          <cell r="M3405">
            <v>0</v>
          </cell>
          <cell r="N3405">
            <v>2.5217747148137116E-2</v>
          </cell>
          <cell r="O3405">
            <v>9077.8596164045011</v>
          </cell>
          <cell r="P3405">
            <v>25434.215405633113</v>
          </cell>
          <cell r="Q3405">
            <v>40225.534992827328</v>
          </cell>
          <cell r="R3405">
            <v>49767.171134752614</v>
          </cell>
          <cell r="S3405">
            <v>120108.39307503241</v>
          </cell>
          <cell r="T3405">
            <v>1215.7876841436353</v>
          </cell>
          <cell r="U3405">
            <v>1291.1478927327944</v>
          </cell>
          <cell r="V3405">
            <v>1325.7295275108941</v>
          </cell>
          <cell r="W3405">
            <v>1321.9080857582385</v>
          </cell>
          <cell r="X3405">
            <v>1319.6281379196832</v>
          </cell>
          <cell r="Y3405">
            <v>192.26771261542441</v>
          </cell>
          <cell r="Z3405">
            <v>221.33466943171868</v>
          </cell>
          <cell r="AA3405">
            <v>272.59306568988961</v>
          </cell>
          <cell r="AB3405">
            <v>301.91143520963584</v>
          </cell>
          <cell r="AC3405">
            <v>445.23646801059704</v>
          </cell>
          <cell r="AD3405">
            <v>70.487548089237436</v>
          </cell>
          <cell r="AE3405">
            <v>96.732749436772835</v>
          </cell>
          <cell r="AF3405">
            <v>109.91463371417927</v>
          </cell>
          <cell r="AG3405">
            <v>105.03010446795487</v>
          </cell>
          <cell r="AH3405">
            <v>96.457182438882242</v>
          </cell>
        </row>
        <row r="3406">
          <cell r="B3406">
            <v>3136</v>
          </cell>
          <cell r="C3406" t="str">
            <v>OR</v>
          </cell>
          <cell r="D3406" t="str">
            <v>Municipal</v>
          </cell>
          <cell r="E3406">
            <v>2.4733154485228451E-2</v>
          </cell>
          <cell r="F3406">
            <v>0</v>
          </cell>
          <cell r="G3406">
            <v>0</v>
          </cell>
          <cell r="H3406">
            <v>4096.5197889782821</v>
          </cell>
          <cell r="I3406">
            <v>11.608880937499999</v>
          </cell>
          <cell r="J3406">
            <v>0</v>
          </cell>
          <cell r="K3406">
            <v>0</v>
          </cell>
          <cell r="L3406">
            <v>0</v>
          </cell>
          <cell r="M3406">
            <v>0</v>
          </cell>
          <cell r="N3406">
            <v>2.5217747148137116E-2</v>
          </cell>
          <cell r="O3406">
            <v>9077.8596164045011</v>
          </cell>
          <cell r="P3406">
            <v>25434.215405633113</v>
          </cell>
          <cell r="Q3406">
            <v>40225.534992827328</v>
          </cell>
          <cell r="R3406">
            <v>49767.171134752614</v>
          </cell>
          <cell r="S3406">
            <v>120108.39307503241</v>
          </cell>
          <cell r="T3406">
            <v>1215.7876841436353</v>
          </cell>
          <cell r="U3406">
            <v>1291.1478927327944</v>
          </cell>
          <cell r="V3406">
            <v>1325.7295275108941</v>
          </cell>
          <cell r="W3406">
            <v>1321.9080857582385</v>
          </cell>
          <cell r="X3406">
            <v>1319.6281379196832</v>
          </cell>
          <cell r="Y3406">
            <v>192.26771261542441</v>
          </cell>
          <cell r="Z3406">
            <v>221.33466943171868</v>
          </cell>
          <cell r="AA3406">
            <v>272.59306568988961</v>
          </cell>
          <cell r="AB3406">
            <v>301.91143520963584</v>
          </cell>
          <cell r="AC3406">
            <v>445.23646801059704</v>
          </cell>
          <cell r="AD3406">
            <v>70.487548089237436</v>
          </cell>
          <cell r="AE3406">
            <v>96.732749436772835</v>
          </cell>
          <cell r="AF3406">
            <v>109.91463371417927</v>
          </cell>
          <cell r="AG3406">
            <v>105.03010446795487</v>
          </cell>
          <cell r="AH3406">
            <v>96.457182438882242</v>
          </cell>
        </row>
        <row r="3407">
          <cell r="B3407">
            <v>5354</v>
          </cell>
          <cell r="C3407" t="str">
            <v>OR</v>
          </cell>
          <cell r="D3407" t="str">
            <v>Municipal</v>
          </cell>
          <cell r="E3407">
            <v>2.4733154485228451E-2</v>
          </cell>
          <cell r="F3407">
            <v>0</v>
          </cell>
          <cell r="G3407">
            <v>0</v>
          </cell>
          <cell r="H3407">
            <v>4096.5197889782821</v>
          </cell>
          <cell r="I3407">
            <v>11.608880937499999</v>
          </cell>
          <cell r="J3407">
            <v>0</v>
          </cell>
          <cell r="K3407">
            <v>0</v>
          </cell>
          <cell r="L3407">
            <v>0</v>
          </cell>
          <cell r="M3407">
            <v>0</v>
          </cell>
          <cell r="N3407">
            <v>2.5217747148137116E-2</v>
          </cell>
          <cell r="O3407">
            <v>9077.8596164045011</v>
          </cell>
          <cell r="P3407">
            <v>25434.215405633113</v>
          </cell>
          <cell r="Q3407">
            <v>40225.534992827328</v>
          </cell>
          <cell r="R3407">
            <v>49767.171134752614</v>
          </cell>
          <cell r="S3407">
            <v>120108.39307503241</v>
          </cell>
          <cell r="T3407">
            <v>1215.7876841436353</v>
          </cell>
          <cell r="U3407">
            <v>1291.1478927327944</v>
          </cell>
          <cell r="V3407">
            <v>1325.7295275108941</v>
          </cell>
          <cell r="W3407">
            <v>1321.9080857582385</v>
          </cell>
          <cell r="X3407">
            <v>1319.6281379196832</v>
          </cell>
          <cell r="Y3407">
            <v>192.26771261542441</v>
          </cell>
          <cell r="Z3407">
            <v>221.33466943171868</v>
          </cell>
          <cell r="AA3407">
            <v>272.59306568988961</v>
          </cell>
          <cell r="AB3407">
            <v>301.91143520963584</v>
          </cell>
          <cell r="AC3407">
            <v>445.23646801059704</v>
          </cell>
          <cell r="AD3407">
            <v>70.487548089237436</v>
          </cell>
          <cell r="AE3407">
            <v>96.732749436772835</v>
          </cell>
          <cell r="AF3407">
            <v>109.91463371417927</v>
          </cell>
          <cell r="AG3407">
            <v>105.03010446795487</v>
          </cell>
          <cell r="AH3407">
            <v>96.457182438882242</v>
          </cell>
        </row>
        <row r="3408">
          <cell r="B3408">
            <v>6022</v>
          </cell>
          <cell r="C3408" t="str">
            <v>OR</v>
          </cell>
          <cell r="D3408" t="str">
            <v>Municipal</v>
          </cell>
          <cell r="E3408">
            <v>2.4733154485228451E-2</v>
          </cell>
          <cell r="F3408">
            <v>1</v>
          </cell>
          <cell r="G3408">
            <v>10861.709463644971</v>
          </cell>
          <cell r="H3408">
            <v>10861.709463644971</v>
          </cell>
          <cell r="I3408">
            <v>11.608880937499999</v>
          </cell>
          <cell r="J3408">
            <v>105314</v>
          </cell>
          <cell r="K3408">
            <v>929317</v>
          </cell>
          <cell r="L3408">
            <v>85559</v>
          </cell>
          <cell r="M3408">
            <v>0.10049861249758828</v>
          </cell>
          <cell r="N3408">
            <v>0.10049861249758828</v>
          </cell>
          <cell r="O3408">
            <v>9077.8596164045011</v>
          </cell>
          <cell r="P3408">
            <v>25434.215405633113</v>
          </cell>
          <cell r="Q3408">
            <v>40225.534992827328</v>
          </cell>
          <cell r="R3408">
            <v>49767.171134752614</v>
          </cell>
          <cell r="S3408">
            <v>120108.39307503241</v>
          </cell>
          <cell r="T3408">
            <v>1215.7876841436353</v>
          </cell>
          <cell r="U3408">
            <v>1291.1478927327944</v>
          </cell>
          <cell r="V3408">
            <v>1325.7295275108941</v>
          </cell>
          <cell r="W3408">
            <v>1321.9080857582385</v>
          </cell>
          <cell r="X3408">
            <v>1319.6281379196832</v>
          </cell>
          <cell r="Y3408">
            <v>192.26771261542441</v>
          </cell>
          <cell r="Z3408">
            <v>221.33466943171868</v>
          </cell>
          <cell r="AA3408">
            <v>272.59306568988961</v>
          </cell>
          <cell r="AB3408">
            <v>301.91143520963584</v>
          </cell>
          <cell r="AC3408">
            <v>445.23646801059704</v>
          </cell>
          <cell r="AD3408">
            <v>70.487548089237436</v>
          </cell>
          <cell r="AE3408">
            <v>96.732749436772835</v>
          </cell>
          <cell r="AF3408">
            <v>109.91463371417927</v>
          </cell>
          <cell r="AG3408">
            <v>105.03010446795487</v>
          </cell>
          <cell r="AH3408">
            <v>96.457182438882242</v>
          </cell>
        </row>
        <row r="3409">
          <cell r="B3409">
            <v>6582</v>
          </cell>
          <cell r="C3409" t="str">
            <v>OR</v>
          </cell>
          <cell r="D3409" t="str">
            <v>Municipal</v>
          </cell>
          <cell r="E3409">
            <v>2.4733154485228451E-2</v>
          </cell>
          <cell r="F3409">
            <v>1</v>
          </cell>
          <cell r="G3409">
            <v>12137.217648300611</v>
          </cell>
          <cell r="H3409">
            <v>12137.217648300611</v>
          </cell>
          <cell r="I3409">
            <v>11.608880937499999</v>
          </cell>
          <cell r="J3409">
            <v>10028</v>
          </cell>
          <cell r="K3409">
            <v>114988</v>
          </cell>
          <cell r="L3409">
            <v>9474</v>
          </cell>
          <cell r="M3409">
            <v>7.5731463665578161E-2</v>
          </cell>
          <cell r="N3409">
            <v>7.5731463665578161E-2</v>
          </cell>
          <cell r="O3409">
            <v>9077.8596164045011</v>
          </cell>
          <cell r="P3409">
            <v>25434.215405633113</v>
          </cell>
          <cell r="Q3409">
            <v>40225.534992827328</v>
          </cell>
          <cell r="R3409">
            <v>49767.171134752614</v>
          </cell>
          <cell r="S3409">
            <v>120108.39307503241</v>
          </cell>
          <cell r="T3409">
            <v>1215.7876841436353</v>
          </cell>
          <cell r="U3409">
            <v>1291.1478927327944</v>
          </cell>
          <cell r="V3409">
            <v>1325.7295275108941</v>
          </cell>
          <cell r="W3409">
            <v>1321.9080857582385</v>
          </cell>
          <cell r="X3409">
            <v>1319.6281379196832</v>
          </cell>
          <cell r="Y3409">
            <v>192.26771261542441</v>
          </cell>
          <cell r="Z3409">
            <v>221.33466943171868</v>
          </cell>
          <cell r="AA3409">
            <v>272.59306568988961</v>
          </cell>
          <cell r="AB3409">
            <v>301.91143520963584</v>
          </cell>
          <cell r="AC3409">
            <v>445.23646801059704</v>
          </cell>
          <cell r="AD3409">
            <v>70.487548089237436</v>
          </cell>
          <cell r="AE3409">
            <v>96.732749436772835</v>
          </cell>
          <cell r="AF3409">
            <v>109.91463371417927</v>
          </cell>
          <cell r="AG3409">
            <v>105.03010446795487</v>
          </cell>
          <cell r="AH3409">
            <v>96.457182438882242</v>
          </cell>
        </row>
        <row r="3410">
          <cell r="B3410">
            <v>8515</v>
          </cell>
          <cell r="C3410" t="str">
            <v>OR</v>
          </cell>
          <cell r="D3410" t="str">
            <v>Municipal</v>
          </cell>
          <cell r="E3410">
            <v>2.4733154485228451E-2</v>
          </cell>
          <cell r="F3410">
            <v>0</v>
          </cell>
          <cell r="G3410">
            <v>0</v>
          </cell>
          <cell r="H3410">
            <v>4096.5197889782821</v>
          </cell>
          <cell r="I3410">
            <v>11.608880937499999</v>
          </cell>
          <cell r="J3410">
            <v>0</v>
          </cell>
          <cell r="K3410">
            <v>0</v>
          </cell>
          <cell r="L3410">
            <v>0</v>
          </cell>
          <cell r="M3410">
            <v>0</v>
          </cell>
          <cell r="N3410">
            <v>2.5217747148137116E-2</v>
          </cell>
          <cell r="O3410">
            <v>9077.8596164045011</v>
          </cell>
          <cell r="P3410">
            <v>25434.215405633113</v>
          </cell>
          <cell r="Q3410">
            <v>40225.534992827328</v>
          </cell>
          <cell r="R3410">
            <v>49767.171134752614</v>
          </cell>
          <cell r="S3410">
            <v>120108.39307503241</v>
          </cell>
          <cell r="T3410">
            <v>1215.7876841436353</v>
          </cell>
          <cell r="U3410">
            <v>1291.1478927327944</v>
          </cell>
          <cell r="V3410">
            <v>1325.7295275108941</v>
          </cell>
          <cell r="W3410">
            <v>1321.9080857582385</v>
          </cell>
          <cell r="X3410">
            <v>1319.6281379196832</v>
          </cell>
          <cell r="Y3410">
            <v>192.26771261542441</v>
          </cell>
          <cell r="Z3410">
            <v>221.33466943171868</v>
          </cell>
          <cell r="AA3410">
            <v>272.59306568988961</v>
          </cell>
          <cell r="AB3410">
            <v>301.91143520963584</v>
          </cell>
          <cell r="AC3410">
            <v>445.23646801059704</v>
          </cell>
          <cell r="AD3410">
            <v>70.487548089237436</v>
          </cell>
          <cell r="AE3410">
            <v>96.732749436772835</v>
          </cell>
          <cell r="AF3410">
            <v>109.91463371417927</v>
          </cell>
          <cell r="AG3410">
            <v>105.03010446795487</v>
          </cell>
          <cell r="AH3410">
            <v>96.457182438882242</v>
          </cell>
        </row>
        <row r="3411">
          <cell r="B3411">
            <v>12187</v>
          </cell>
          <cell r="C3411" t="str">
            <v>OR</v>
          </cell>
          <cell r="D3411" t="str">
            <v>Municipal</v>
          </cell>
          <cell r="E3411">
            <v>2.4733154485228451E-2</v>
          </cell>
          <cell r="F3411">
            <v>1</v>
          </cell>
          <cell r="G3411">
            <v>13275.457466126554</v>
          </cell>
          <cell r="H3411">
            <v>13275.457466126554</v>
          </cell>
          <cell r="I3411">
            <v>11.608880937499999</v>
          </cell>
          <cell r="J3411">
            <v>14329</v>
          </cell>
          <cell r="K3411">
            <v>190078</v>
          </cell>
          <cell r="L3411">
            <v>14318</v>
          </cell>
          <cell r="M3411">
            <v>6.4891299954979012E-2</v>
          </cell>
          <cell r="N3411">
            <v>6.4891299954979012E-2</v>
          </cell>
          <cell r="O3411">
            <v>9077.8596164045011</v>
          </cell>
          <cell r="P3411">
            <v>25434.215405633113</v>
          </cell>
          <cell r="Q3411">
            <v>40225.534992827328</v>
          </cell>
          <cell r="R3411">
            <v>49767.171134752614</v>
          </cell>
          <cell r="S3411">
            <v>120108.39307503241</v>
          </cell>
          <cell r="T3411">
            <v>1215.7876841436353</v>
          </cell>
          <cell r="U3411">
            <v>1291.1478927327944</v>
          </cell>
          <cell r="V3411">
            <v>1325.7295275108941</v>
          </cell>
          <cell r="W3411">
            <v>1321.9080857582385</v>
          </cell>
          <cell r="X3411">
            <v>1319.6281379196832</v>
          </cell>
          <cell r="Y3411">
            <v>192.26771261542441</v>
          </cell>
          <cell r="Z3411">
            <v>221.33466943171868</v>
          </cell>
          <cell r="AA3411">
            <v>272.59306568988961</v>
          </cell>
          <cell r="AB3411">
            <v>301.91143520963584</v>
          </cell>
          <cell r="AC3411">
            <v>445.23646801059704</v>
          </cell>
          <cell r="AD3411">
            <v>70.487548089237436</v>
          </cell>
          <cell r="AE3411">
            <v>96.732749436772835</v>
          </cell>
          <cell r="AF3411">
            <v>109.91463371417927</v>
          </cell>
          <cell r="AG3411">
            <v>105.03010446795487</v>
          </cell>
          <cell r="AH3411">
            <v>96.457182438882242</v>
          </cell>
        </row>
        <row r="3412">
          <cell r="B3412">
            <v>12615</v>
          </cell>
          <cell r="C3412" t="str">
            <v>OR</v>
          </cell>
          <cell r="D3412" t="str">
            <v>Municipal</v>
          </cell>
          <cell r="E3412">
            <v>2.4733154485228451E-2</v>
          </cell>
          <cell r="F3412">
            <v>0</v>
          </cell>
          <cell r="G3412">
            <v>0</v>
          </cell>
          <cell r="H3412">
            <v>4096.5197889782821</v>
          </cell>
          <cell r="I3412">
            <v>11.608880937499999</v>
          </cell>
          <cell r="J3412">
            <v>0</v>
          </cell>
          <cell r="K3412">
            <v>0</v>
          </cell>
          <cell r="L3412">
            <v>0</v>
          </cell>
          <cell r="M3412">
            <v>0</v>
          </cell>
          <cell r="N3412">
            <v>2.5217747148137116E-2</v>
          </cell>
          <cell r="O3412">
            <v>9077.8596164045011</v>
          </cell>
          <cell r="P3412">
            <v>25434.215405633113</v>
          </cell>
          <cell r="Q3412">
            <v>40225.534992827328</v>
          </cell>
          <cell r="R3412">
            <v>49767.171134752614</v>
          </cell>
          <cell r="S3412">
            <v>120108.39307503241</v>
          </cell>
          <cell r="T3412">
            <v>1215.7876841436353</v>
          </cell>
          <cell r="U3412">
            <v>1291.1478927327944</v>
          </cell>
          <cell r="V3412">
            <v>1325.7295275108941</v>
          </cell>
          <cell r="W3412">
            <v>1321.9080857582385</v>
          </cell>
          <cell r="X3412">
            <v>1319.6281379196832</v>
          </cell>
          <cell r="Y3412">
            <v>192.26771261542441</v>
          </cell>
          <cell r="Z3412">
            <v>221.33466943171868</v>
          </cell>
          <cell r="AA3412">
            <v>272.59306568988961</v>
          </cell>
          <cell r="AB3412">
            <v>301.91143520963584</v>
          </cell>
          <cell r="AC3412">
            <v>445.23646801059704</v>
          </cell>
          <cell r="AD3412">
            <v>70.487548089237436</v>
          </cell>
          <cell r="AE3412">
            <v>96.732749436772835</v>
          </cell>
          <cell r="AF3412">
            <v>109.91463371417927</v>
          </cell>
          <cell r="AG3412">
            <v>105.03010446795487</v>
          </cell>
          <cell r="AH3412">
            <v>96.457182438882242</v>
          </cell>
        </row>
        <row r="3413">
          <cell r="B3413">
            <v>12789</v>
          </cell>
          <cell r="C3413" t="str">
            <v>OR</v>
          </cell>
          <cell r="D3413" t="str">
            <v>Municipal</v>
          </cell>
          <cell r="E3413">
            <v>2.4733154485228451E-2</v>
          </cell>
          <cell r="F3413">
            <v>0</v>
          </cell>
          <cell r="G3413">
            <v>0</v>
          </cell>
          <cell r="H3413">
            <v>4096.5197889782821</v>
          </cell>
          <cell r="I3413">
            <v>11.608880937499999</v>
          </cell>
          <cell r="J3413">
            <v>0</v>
          </cell>
          <cell r="K3413">
            <v>0</v>
          </cell>
          <cell r="L3413">
            <v>0</v>
          </cell>
          <cell r="M3413">
            <v>0</v>
          </cell>
          <cell r="N3413">
            <v>2.5217747148137116E-2</v>
          </cell>
          <cell r="O3413">
            <v>9077.8596164045011</v>
          </cell>
          <cell r="P3413">
            <v>25434.215405633113</v>
          </cell>
          <cell r="Q3413">
            <v>40225.534992827328</v>
          </cell>
          <cell r="R3413">
            <v>49767.171134752614</v>
          </cell>
          <cell r="S3413">
            <v>120108.39307503241</v>
          </cell>
          <cell r="T3413">
            <v>1215.7876841436353</v>
          </cell>
          <cell r="U3413">
            <v>1291.1478927327944</v>
          </cell>
          <cell r="V3413">
            <v>1325.7295275108941</v>
          </cell>
          <cell r="W3413">
            <v>1321.9080857582385</v>
          </cell>
          <cell r="X3413">
            <v>1319.6281379196832</v>
          </cell>
          <cell r="Y3413">
            <v>192.26771261542441</v>
          </cell>
          <cell r="Z3413">
            <v>221.33466943171868</v>
          </cell>
          <cell r="AA3413">
            <v>272.59306568988961</v>
          </cell>
          <cell r="AB3413">
            <v>301.91143520963584</v>
          </cell>
          <cell r="AC3413">
            <v>445.23646801059704</v>
          </cell>
          <cell r="AD3413">
            <v>70.487548089237436</v>
          </cell>
          <cell r="AE3413">
            <v>96.732749436772835</v>
          </cell>
          <cell r="AF3413">
            <v>109.91463371417927</v>
          </cell>
          <cell r="AG3413">
            <v>105.03010446795487</v>
          </cell>
          <cell r="AH3413">
            <v>96.457182438882242</v>
          </cell>
        </row>
        <row r="3414">
          <cell r="B3414">
            <v>17839</v>
          </cell>
          <cell r="C3414" t="str">
            <v>OR</v>
          </cell>
          <cell r="D3414" t="str">
            <v>Municipal</v>
          </cell>
          <cell r="E3414">
            <v>2.4733154485228451E-2</v>
          </cell>
          <cell r="F3414">
            <v>1</v>
          </cell>
          <cell r="G3414">
            <v>12883.852889667251</v>
          </cell>
          <cell r="H3414">
            <v>12883.852889667251</v>
          </cell>
          <cell r="I3414">
            <v>11.608880937499999</v>
          </cell>
          <cell r="J3414">
            <v>26595.9</v>
          </cell>
          <cell r="K3414">
            <v>367834</v>
          </cell>
          <cell r="L3414">
            <v>28550</v>
          </cell>
          <cell r="M3414">
            <v>6.149158965949994E-2</v>
          </cell>
          <cell r="N3414">
            <v>6.149158965949994E-2</v>
          </cell>
          <cell r="O3414">
            <v>9077.8596164045011</v>
          </cell>
          <cell r="P3414">
            <v>25434.215405633113</v>
          </cell>
          <cell r="Q3414">
            <v>40225.534992827328</v>
          </cell>
          <cell r="R3414">
            <v>49767.171134752614</v>
          </cell>
          <cell r="S3414">
            <v>120108.39307503241</v>
          </cell>
          <cell r="T3414">
            <v>1215.7876841436353</v>
          </cell>
          <cell r="U3414">
            <v>1291.1478927327944</v>
          </cell>
          <cell r="V3414">
            <v>1325.7295275108941</v>
          </cell>
          <cell r="W3414">
            <v>1321.9080857582385</v>
          </cell>
          <cell r="X3414">
            <v>1319.6281379196832</v>
          </cell>
          <cell r="Y3414">
            <v>192.26771261542441</v>
          </cell>
          <cell r="Z3414">
            <v>221.33466943171868</v>
          </cell>
          <cell r="AA3414">
            <v>272.59306568988961</v>
          </cell>
          <cell r="AB3414">
            <v>301.91143520963584</v>
          </cell>
          <cell r="AC3414">
            <v>445.23646801059704</v>
          </cell>
          <cell r="AD3414">
            <v>70.487548089237436</v>
          </cell>
          <cell r="AE3414">
            <v>96.732749436772835</v>
          </cell>
          <cell r="AF3414">
            <v>109.91463371417927</v>
          </cell>
          <cell r="AG3414">
            <v>105.03010446795487</v>
          </cell>
          <cell r="AH3414">
            <v>96.457182438882242</v>
          </cell>
        </row>
        <row r="3415">
          <cell r="B3415">
            <v>28541</v>
          </cell>
          <cell r="C3415" t="str">
            <v>OR</v>
          </cell>
          <cell r="D3415" t="str">
            <v>Political Subdivision</v>
          </cell>
          <cell r="E3415">
            <v>2.4733154485228451E-2</v>
          </cell>
          <cell r="F3415">
            <v>1</v>
          </cell>
          <cell r="G3415">
            <v>18611.827956989247</v>
          </cell>
          <cell r="H3415">
            <v>18611.827956989247</v>
          </cell>
          <cell r="I3415">
            <v>11.608880937499999</v>
          </cell>
          <cell r="J3415">
            <v>4864</v>
          </cell>
          <cell r="K3415">
            <v>69236</v>
          </cell>
          <cell r="L3415">
            <v>3720</v>
          </cell>
          <cell r="M3415">
            <v>6.2767628906204867E-2</v>
          </cell>
          <cell r="N3415">
            <v>6.2767628906204867E-2</v>
          </cell>
          <cell r="O3415">
            <v>9077.8596164045011</v>
          </cell>
          <cell r="P3415">
            <v>25434.215405633113</v>
          </cell>
          <cell r="Q3415">
            <v>40225.534992827328</v>
          </cell>
          <cell r="R3415">
            <v>49767.171134752614</v>
          </cell>
          <cell r="S3415">
            <v>120108.39307503241</v>
          </cell>
          <cell r="T3415">
            <v>1215.7876841436353</v>
          </cell>
          <cell r="U3415">
            <v>1291.1478927327944</v>
          </cell>
          <cell r="V3415">
            <v>1325.7295275108941</v>
          </cell>
          <cell r="W3415">
            <v>1321.9080857582385</v>
          </cell>
          <cell r="X3415">
            <v>1319.6281379196832</v>
          </cell>
          <cell r="Y3415">
            <v>192.26771261542441</v>
          </cell>
          <cell r="Z3415">
            <v>221.33466943171868</v>
          </cell>
          <cell r="AA3415">
            <v>272.59306568988961</v>
          </cell>
          <cell r="AB3415">
            <v>301.91143520963584</v>
          </cell>
          <cell r="AC3415">
            <v>445.23646801059704</v>
          </cell>
          <cell r="AD3415">
            <v>70.487548089237436</v>
          </cell>
          <cell r="AE3415">
            <v>96.732749436772835</v>
          </cell>
          <cell r="AF3415">
            <v>109.91463371417927</v>
          </cell>
          <cell r="AG3415">
            <v>105.03010446795487</v>
          </cell>
          <cell r="AH3415">
            <v>96.457182438882242</v>
          </cell>
        </row>
        <row r="3416">
          <cell r="B3416">
            <v>40438</v>
          </cell>
          <cell r="C3416" t="str">
            <v>OR</v>
          </cell>
          <cell r="D3416" t="str">
            <v>Political Subdivision</v>
          </cell>
          <cell r="E3416">
            <v>2.4733154485228451E-2</v>
          </cell>
          <cell r="F3416">
            <v>1</v>
          </cell>
          <cell r="G3416">
            <v>14080.888436326608</v>
          </cell>
          <cell r="H3416">
            <v>14080.888436326608</v>
          </cell>
          <cell r="I3416">
            <v>11.608880937499999</v>
          </cell>
          <cell r="J3416">
            <v>18824.5</v>
          </cell>
          <cell r="K3416">
            <v>221253</v>
          </cell>
          <cell r="L3416">
            <v>15713</v>
          </cell>
          <cell r="M3416">
            <v>7.5188023872890988E-2</v>
          </cell>
          <cell r="N3416">
            <v>7.5188023872890988E-2</v>
          </cell>
          <cell r="O3416">
            <v>9077.8596164045011</v>
          </cell>
          <cell r="P3416">
            <v>25434.215405633113</v>
          </cell>
          <cell r="Q3416">
            <v>40225.534992827328</v>
          </cell>
          <cell r="R3416">
            <v>49767.171134752614</v>
          </cell>
          <cell r="S3416">
            <v>120108.39307503241</v>
          </cell>
          <cell r="T3416">
            <v>1215.7876841436353</v>
          </cell>
          <cell r="U3416">
            <v>1291.1478927327944</v>
          </cell>
          <cell r="V3416">
            <v>1325.7295275108941</v>
          </cell>
          <cell r="W3416">
            <v>1321.9080857582385</v>
          </cell>
          <cell r="X3416">
            <v>1319.6281379196832</v>
          </cell>
          <cell r="Y3416">
            <v>192.26771261542441</v>
          </cell>
          <cell r="Z3416">
            <v>221.33466943171868</v>
          </cell>
          <cell r="AA3416">
            <v>272.59306568988961</v>
          </cell>
          <cell r="AB3416">
            <v>301.91143520963584</v>
          </cell>
          <cell r="AC3416">
            <v>445.23646801059704</v>
          </cell>
          <cell r="AD3416">
            <v>70.487548089237436</v>
          </cell>
          <cell r="AE3416">
            <v>96.732749436772835</v>
          </cell>
          <cell r="AF3416">
            <v>109.91463371417927</v>
          </cell>
          <cell r="AG3416">
            <v>105.03010446795487</v>
          </cell>
          <cell r="AH3416">
            <v>96.457182438882242</v>
          </cell>
        </row>
        <row r="3417">
          <cell r="B3417">
            <v>40437</v>
          </cell>
          <cell r="C3417" t="str">
            <v>OR</v>
          </cell>
          <cell r="D3417" t="str">
            <v>Political Subdivision</v>
          </cell>
          <cell r="E3417">
            <v>0.18514957264957266</v>
          </cell>
          <cell r="F3417">
            <v>1</v>
          </cell>
          <cell r="G3417">
            <v>15180.273346151847</v>
          </cell>
          <cell r="H3417">
            <v>15180.273346151847</v>
          </cell>
          <cell r="I3417">
            <v>11.608880937499999</v>
          </cell>
          <cell r="J3417">
            <v>30274.1</v>
          </cell>
          <cell r="K3417">
            <v>292114</v>
          </cell>
          <cell r="L3417">
            <v>19243</v>
          </cell>
          <cell r="M3417">
            <v>9.4461147529513304E-2</v>
          </cell>
          <cell r="N3417">
            <v>9.4461147529513304E-2</v>
          </cell>
          <cell r="O3417">
            <v>9077.8596164045011</v>
          </cell>
          <cell r="P3417">
            <v>25434.215405633113</v>
          </cell>
          <cell r="Q3417">
            <v>40225.534992827328</v>
          </cell>
          <cell r="R3417">
            <v>49767.171134752614</v>
          </cell>
          <cell r="S3417">
            <v>120108.39307503241</v>
          </cell>
          <cell r="T3417">
            <v>1215.7876841436353</v>
          </cell>
          <cell r="U3417">
            <v>1291.1478927327944</v>
          </cell>
          <cell r="V3417">
            <v>1325.7295275108941</v>
          </cell>
          <cell r="W3417">
            <v>1321.9080857582385</v>
          </cell>
          <cell r="X3417">
            <v>1319.6281379196832</v>
          </cell>
          <cell r="Y3417">
            <v>192.26771261542441</v>
          </cell>
          <cell r="Z3417">
            <v>221.33466943171868</v>
          </cell>
          <cell r="AA3417">
            <v>272.59306568988961</v>
          </cell>
          <cell r="AB3417">
            <v>301.91143520963584</v>
          </cell>
          <cell r="AC3417">
            <v>445.23646801059704</v>
          </cell>
          <cell r="AD3417">
            <v>70.487548089237436</v>
          </cell>
          <cell r="AE3417">
            <v>96.732749436772835</v>
          </cell>
          <cell r="AF3417">
            <v>109.91463371417927</v>
          </cell>
          <cell r="AG3417">
            <v>105.03010446795487</v>
          </cell>
          <cell r="AH3417">
            <v>96.457182438882242</v>
          </cell>
        </row>
        <row r="3418">
          <cell r="B3418">
            <v>13788</v>
          </cell>
          <cell r="C3418" t="str">
            <v>OR</v>
          </cell>
          <cell r="D3418" t="str">
            <v>Political Subdivision</v>
          </cell>
          <cell r="E3418">
            <v>2.4733154485228451E-2</v>
          </cell>
          <cell r="F3418">
            <v>1</v>
          </cell>
          <cell r="G3418">
            <v>14390.673899436679</v>
          </cell>
          <cell r="H3418">
            <v>14390.673899436679</v>
          </cell>
          <cell r="I3418">
            <v>11.608880937499999</v>
          </cell>
          <cell r="J3418">
            <v>9757.5</v>
          </cell>
          <cell r="K3418">
            <v>137949</v>
          </cell>
          <cell r="L3418">
            <v>9586</v>
          </cell>
          <cell r="M3418">
            <v>6.1052325192625545E-2</v>
          </cell>
          <cell r="N3418">
            <v>6.1052325192625545E-2</v>
          </cell>
          <cell r="O3418">
            <v>9077.8596164045011</v>
          </cell>
          <cell r="P3418">
            <v>25434.215405633113</v>
          </cell>
          <cell r="Q3418">
            <v>40225.534992827328</v>
          </cell>
          <cell r="R3418">
            <v>49767.171134752614</v>
          </cell>
          <cell r="S3418">
            <v>120108.39307503241</v>
          </cell>
          <cell r="T3418">
            <v>1215.7876841436353</v>
          </cell>
          <cell r="U3418">
            <v>1291.1478927327944</v>
          </cell>
          <cell r="V3418">
            <v>1325.7295275108941</v>
          </cell>
          <cell r="W3418">
            <v>1321.9080857582385</v>
          </cell>
          <cell r="X3418">
            <v>1319.6281379196832</v>
          </cell>
          <cell r="Y3418">
            <v>192.26771261542441</v>
          </cell>
          <cell r="Z3418">
            <v>221.33466943171868</v>
          </cell>
          <cell r="AA3418">
            <v>272.59306568988961</v>
          </cell>
          <cell r="AB3418">
            <v>301.91143520963584</v>
          </cell>
          <cell r="AC3418">
            <v>445.23646801059704</v>
          </cell>
          <cell r="AD3418">
            <v>70.487548089237436</v>
          </cell>
          <cell r="AE3418">
            <v>96.732749436772835</v>
          </cell>
          <cell r="AF3418">
            <v>109.91463371417927</v>
          </cell>
          <cell r="AG3418">
            <v>105.03010446795487</v>
          </cell>
          <cell r="AH3418">
            <v>96.457182438882242</v>
          </cell>
        </row>
        <row r="3419">
          <cell r="B3419">
            <v>18917</v>
          </cell>
          <cell r="C3419" t="str">
            <v>OR</v>
          </cell>
          <cell r="D3419" t="str">
            <v>Political Subdivision</v>
          </cell>
          <cell r="E3419">
            <v>2.4733154485228451E-2</v>
          </cell>
          <cell r="F3419">
            <v>1</v>
          </cell>
          <cell r="G3419">
            <v>12859.215503393958</v>
          </cell>
          <cell r="H3419">
            <v>12859.215503393958</v>
          </cell>
          <cell r="I3419">
            <v>11.608880937499999</v>
          </cell>
          <cell r="J3419">
            <v>24866</v>
          </cell>
          <cell r="K3419">
            <v>248170</v>
          </cell>
          <cell r="L3419">
            <v>19299</v>
          </cell>
          <cell r="M3419">
            <v>8.9364236134287997E-2</v>
          </cell>
          <cell r="N3419">
            <v>8.9364236134287997E-2</v>
          </cell>
          <cell r="O3419">
            <v>9077.8596164045011</v>
          </cell>
          <cell r="P3419">
            <v>25434.215405633113</v>
          </cell>
          <cell r="Q3419">
            <v>40225.534992827328</v>
          </cell>
          <cell r="R3419">
            <v>49767.171134752614</v>
          </cell>
          <cell r="S3419">
            <v>120108.39307503241</v>
          </cell>
          <cell r="T3419">
            <v>1215.7876841436353</v>
          </cell>
          <cell r="U3419">
            <v>1291.1478927327944</v>
          </cell>
          <cell r="V3419">
            <v>1325.7295275108941</v>
          </cell>
          <cell r="W3419">
            <v>1321.9080857582385</v>
          </cell>
          <cell r="X3419">
            <v>1319.6281379196832</v>
          </cell>
          <cell r="Y3419">
            <v>192.26771261542441</v>
          </cell>
          <cell r="Z3419">
            <v>221.33466943171868</v>
          </cell>
          <cell r="AA3419">
            <v>272.59306568988961</v>
          </cell>
          <cell r="AB3419">
            <v>301.91143520963584</v>
          </cell>
          <cell r="AC3419">
            <v>445.23646801059704</v>
          </cell>
          <cell r="AD3419">
            <v>70.487548089237436</v>
          </cell>
          <cell r="AE3419">
            <v>96.732749436772835</v>
          </cell>
          <cell r="AF3419">
            <v>109.91463371417927</v>
          </cell>
          <cell r="AG3419">
            <v>105.03010446795487</v>
          </cell>
          <cell r="AH3419">
            <v>96.457182438882242</v>
          </cell>
        </row>
        <row r="3420">
          <cell r="B3420">
            <v>14349</v>
          </cell>
          <cell r="C3420" t="str">
            <v>OR</v>
          </cell>
          <cell r="D3420" t="str">
            <v>Retail Power Marketer</v>
          </cell>
          <cell r="E3420">
            <v>2.4733154485228451E-2</v>
          </cell>
          <cell r="F3420">
            <v>0</v>
          </cell>
          <cell r="G3420">
            <v>0</v>
          </cell>
          <cell r="H3420">
            <v>3050.6940954675019</v>
          </cell>
          <cell r="I3420">
            <v>11.608880937499999</v>
          </cell>
          <cell r="J3420">
            <v>0</v>
          </cell>
          <cell r="K3420">
            <v>0</v>
          </cell>
          <cell r="L3420">
            <v>0</v>
          </cell>
          <cell r="M3420">
            <v>0</v>
          </cell>
          <cell r="N3420">
            <v>1.75575983178109E-2</v>
          </cell>
          <cell r="O3420">
            <v>9077.8596164045011</v>
          </cell>
          <cell r="P3420">
            <v>25434.215405633113</v>
          </cell>
          <cell r="Q3420">
            <v>40225.534992827328</v>
          </cell>
          <cell r="R3420">
            <v>49767.171134752614</v>
          </cell>
          <cell r="S3420">
            <v>120108.39307503241</v>
          </cell>
          <cell r="T3420">
            <v>1215.7876841436353</v>
          </cell>
          <cell r="U3420">
            <v>1291.1478927327944</v>
          </cell>
          <cell r="V3420">
            <v>1325.7295275108941</v>
          </cell>
          <cell r="W3420">
            <v>1321.9080857582385</v>
          </cell>
          <cell r="X3420">
            <v>1319.6281379196832</v>
          </cell>
          <cell r="Y3420">
            <v>192.26771261542441</v>
          </cell>
          <cell r="Z3420">
            <v>221.33466943171868</v>
          </cell>
          <cell r="AA3420">
            <v>272.59306568988961</v>
          </cell>
          <cell r="AB3420">
            <v>301.91143520963584</v>
          </cell>
          <cell r="AC3420">
            <v>445.23646801059704</v>
          </cell>
          <cell r="AD3420">
            <v>70.487548089237436</v>
          </cell>
          <cell r="AE3420">
            <v>96.732749436772835</v>
          </cell>
          <cell r="AF3420">
            <v>109.91463371417927</v>
          </cell>
          <cell r="AG3420">
            <v>105.03010446795487</v>
          </cell>
          <cell r="AH3420">
            <v>96.457182438882242</v>
          </cell>
        </row>
        <row r="3421">
          <cell r="B3421">
            <v>4410</v>
          </cell>
          <cell r="C3421" t="str">
            <v>OR</v>
          </cell>
          <cell r="D3421" t="str">
            <v>Retail Power Marketer</v>
          </cell>
          <cell r="E3421">
            <v>2.4733154485228451E-2</v>
          </cell>
          <cell r="F3421">
            <v>0</v>
          </cell>
          <cell r="G3421">
            <v>0</v>
          </cell>
          <cell r="H3421">
            <v>3050.6940954675019</v>
          </cell>
          <cell r="I3421">
            <v>11.608880937499999</v>
          </cell>
          <cell r="J3421">
            <v>0</v>
          </cell>
          <cell r="K3421">
            <v>0</v>
          </cell>
          <cell r="L3421">
            <v>0</v>
          </cell>
          <cell r="M3421">
            <v>0</v>
          </cell>
          <cell r="N3421">
            <v>1.75575983178109E-2</v>
          </cell>
          <cell r="O3421">
            <v>9077.8596164045011</v>
          </cell>
          <cell r="P3421">
            <v>25434.215405633113</v>
          </cell>
          <cell r="Q3421">
            <v>40225.534992827328</v>
          </cell>
          <cell r="R3421">
            <v>49767.171134752614</v>
          </cell>
          <cell r="S3421">
            <v>120108.39307503241</v>
          </cell>
          <cell r="T3421">
            <v>1215.7876841436353</v>
          </cell>
          <cell r="U3421">
            <v>1291.1478927327944</v>
          </cell>
          <cell r="V3421">
            <v>1325.7295275108941</v>
          </cell>
          <cell r="W3421">
            <v>1321.9080857582385</v>
          </cell>
          <cell r="X3421">
            <v>1319.6281379196832</v>
          </cell>
          <cell r="Y3421">
            <v>192.26771261542441</v>
          </cell>
          <cell r="Z3421">
            <v>221.33466943171868</v>
          </cell>
          <cell r="AA3421">
            <v>272.59306568988961</v>
          </cell>
          <cell r="AB3421">
            <v>301.91143520963584</v>
          </cell>
          <cell r="AC3421">
            <v>445.23646801059704</v>
          </cell>
          <cell r="AD3421">
            <v>70.487548089237436</v>
          </cell>
          <cell r="AE3421">
            <v>96.732749436772835</v>
          </cell>
          <cell r="AF3421">
            <v>109.91463371417927</v>
          </cell>
          <cell r="AG3421">
            <v>105.03010446795487</v>
          </cell>
          <cell r="AH3421">
            <v>96.457182438882242</v>
          </cell>
        </row>
        <row r="3422">
          <cell r="B3422">
            <v>13374</v>
          </cell>
          <cell r="C3422" t="str">
            <v>OR</v>
          </cell>
          <cell r="D3422" t="str">
            <v>Retail Power Marketer</v>
          </cell>
          <cell r="E3422">
            <v>2.4733154485228451E-2</v>
          </cell>
          <cell r="F3422">
            <v>1</v>
          </cell>
          <cell r="G3422">
            <v>12202.776381870008</v>
          </cell>
          <cell r="H3422">
            <v>12202.776381870008</v>
          </cell>
          <cell r="I3422">
            <v>11.608880937499999</v>
          </cell>
          <cell r="J3422">
            <v>949668</v>
          </cell>
          <cell r="K3422">
            <v>11631479</v>
          </cell>
          <cell r="L3422">
            <v>953183</v>
          </cell>
          <cell r="M3422">
            <v>7.0230393271243599E-2</v>
          </cell>
          <cell r="N3422">
            <v>7.0230393271243599E-2</v>
          </cell>
          <cell r="O3422">
            <v>9077.8596164045011</v>
          </cell>
          <cell r="P3422">
            <v>25434.215405633113</v>
          </cell>
          <cell r="Q3422">
            <v>40225.534992827328</v>
          </cell>
          <cell r="R3422">
            <v>49767.171134752614</v>
          </cell>
          <cell r="S3422">
            <v>120108.39307503241</v>
          </cell>
          <cell r="T3422">
            <v>1215.7876841436353</v>
          </cell>
          <cell r="U3422">
            <v>1291.1478927327944</v>
          </cell>
          <cell r="V3422">
            <v>1325.7295275108941</v>
          </cell>
          <cell r="W3422">
            <v>1321.9080857582385</v>
          </cell>
          <cell r="X3422">
            <v>1319.6281379196832</v>
          </cell>
          <cell r="Y3422">
            <v>192.26771261542441</v>
          </cell>
          <cell r="Z3422">
            <v>221.33466943171868</v>
          </cell>
          <cell r="AA3422">
            <v>272.59306568988961</v>
          </cell>
          <cell r="AB3422">
            <v>301.91143520963584</v>
          </cell>
          <cell r="AC3422">
            <v>445.23646801059704</v>
          </cell>
          <cell r="AD3422">
            <v>70.487548089237436</v>
          </cell>
          <cell r="AE3422">
            <v>96.732749436772835</v>
          </cell>
          <cell r="AF3422">
            <v>109.91463371417927</v>
          </cell>
          <cell r="AG3422">
            <v>105.03010446795487</v>
          </cell>
          <cell r="AH3422">
            <v>96.457182438882242</v>
          </cell>
        </row>
        <row r="3423">
          <cell r="B3423">
            <v>16840</v>
          </cell>
          <cell r="C3423" t="str">
            <v>OR</v>
          </cell>
          <cell r="D3423" t="str">
            <v>Retail Power Marketer</v>
          </cell>
          <cell r="E3423">
            <v>2.4733154485228451E-2</v>
          </cell>
          <cell r="F3423">
            <v>0</v>
          </cell>
          <cell r="G3423">
            <v>0</v>
          </cell>
          <cell r="H3423">
            <v>3050.6940954675019</v>
          </cell>
          <cell r="I3423">
            <v>11.608880937499999</v>
          </cell>
          <cell r="J3423">
            <v>0</v>
          </cell>
          <cell r="K3423">
            <v>0</v>
          </cell>
          <cell r="L3423">
            <v>0</v>
          </cell>
          <cell r="M3423">
            <v>0</v>
          </cell>
          <cell r="N3423">
            <v>1.75575983178109E-2</v>
          </cell>
          <cell r="O3423">
            <v>9077.8596164045011</v>
          </cell>
          <cell r="P3423">
            <v>25434.215405633113</v>
          </cell>
          <cell r="Q3423">
            <v>40225.534992827328</v>
          </cell>
          <cell r="R3423">
            <v>49767.171134752614</v>
          </cell>
          <cell r="S3423">
            <v>120108.39307503241</v>
          </cell>
          <cell r="T3423">
            <v>1215.7876841436353</v>
          </cell>
          <cell r="U3423">
            <v>1291.1478927327944</v>
          </cell>
          <cell r="V3423">
            <v>1325.7295275108941</v>
          </cell>
          <cell r="W3423">
            <v>1321.9080857582385</v>
          </cell>
          <cell r="X3423">
            <v>1319.6281379196832</v>
          </cell>
          <cell r="Y3423">
            <v>192.26771261542441</v>
          </cell>
          <cell r="Z3423">
            <v>221.33466943171868</v>
          </cell>
          <cell r="AA3423">
            <v>272.59306568988961</v>
          </cell>
          <cell r="AB3423">
            <v>301.91143520963584</v>
          </cell>
          <cell r="AC3423">
            <v>445.23646801059704</v>
          </cell>
          <cell r="AD3423">
            <v>70.487548089237436</v>
          </cell>
          <cell r="AE3423">
            <v>96.732749436772835</v>
          </cell>
          <cell r="AF3423">
            <v>109.91463371417927</v>
          </cell>
          <cell r="AG3423">
            <v>105.03010446795487</v>
          </cell>
          <cell r="AH3423">
            <v>96.457182438882242</v>
          </cell>
        </row>
        <row r="3424">
          <cell r="B3424">
            <v>57038</v>
          </cell>
          <cell r="C3424" t="str">
            <v>PA</v>
          </cell>
          <cell r="D3424" t="str">
            <v>Retail Power Marketer</v>
          </cell>
          <cell r="E3424">
            <v>6.1978309907741802E-3</v>
          </cell>
          <cell r="F3424">
            <v>0</v>
          </cell>
          <cell r="G3424">
            <v>0</v>
          </cell>
          <cell r="H3424">
            <v>7573.1521797964178</v>
          </cell>
          <cell r="I3424">
            <v>11.608880937499999</v>
          </cell>
          <cell r="J3424">
            <v>0</v>
          </cell>
          <cell r="K3424">
            <v>0</v>
          </cell>
          <cell r="L3424">
            <v>0</v>
          </cell>
          <cell r="M3424">
            <v>0</v>
          </cell>
          <cell r="N3424">
            <v>5.6837538406937227E-2</v>
          </cell>
          <cell r="O3424">
            <v>10613.315656458259</v>
          </cell>
          <cell r="P3424">
            <v>28502.202407004203</v>
          </cell>
          <cell r="Q3424">
            <v>45455.327273957068</v>
          </cell>
          <cell r="R3424">
            <v>60025.838478770464</v>
          </cell>
          <cell r="S3424">
            <v>131651.63621392634</v>
          </cell>
          <cell r="T3424">
            <v>1321.2082729038616</v>
          </cell>
          <cell r="U3424">
            <v>1402.2656165959193</v>
          </cell>
          <cell r="V3424">
            <v>1493.0521365998522</v>
          </cell>
          <cell r="W3424">
            <v>1552.4793395548027</v>
          </cell>
          <cell r="X3424">
            <v>1682.2960437589111</v>
          </cell>
          <cell r="Y3424">
            <v>623.44375742377633</v>
          </cell>
          <cell r="Z3424">
            <v>639.20734213819333</v>
          </cell>
          <cell r="AA3424">
            <v>658.53871979036546</v>
          </cell>
          <cell r="AB3424">
            <v>661.77827140090255</v>
          </cell>
          <cell r="AC3424">
            <v>735.22895427865058</v>
          </cell>
          <cell r="AD3424">
            <v>253.17093978411606</v>
          </cell>
          <cell r="AE3424">
            <v>387.89291074501301</v>
          </cell>
          <cell r="AF3424">
            <v>435.3767627138057</v>
          </cell>
          <cell r="AG3424">
            <v>436.49007906403745</v>
          </cell>
          <cell r="AH3424">
            <v>400.23806699767766</v>
          </cell>
        </row>
        <row r="3425">
          <cell r="B3425">
            <v>7554</v>
          </cell>
          <cell r="C3425" t="str">
            <v>PA</v>
          </cell>
          <cell r="D3425" t="str">
            <v>Retail Power Marketer</v>
          </cell>
          <cell r="E3425">
            <v>0.24375525703896048</v>
          </cell>
          <cell r="F3425">
            <v>1</v>
          </cell>
          <cell r="G3425">
            <v>9709.3130940654501</v>
          </cell>
          <cell r="H3425">
            <v>9709.3130940654501</v>
          </cell>
          <cell r="I3425">
            <v>11.608880937499999</v>
          </cell>
          <cell r="J3425">
            <v>606518.9</v>
          </cell>
          <cell r="K3425">
            <v>4613050</v>
          </cell>
          <cell r="L3425">
            <v>475116</v>
          </cell>
          <cell r="M3425">
            <v>0.11713120800641331</v>
          </cell>
          <cell r="N3425">
            <v>0.11713120800641331</v>
          </cell>
          <cell r="O3425">
            <v>10613.315656458259</v>
          </cell>
          <cell r="P3425">
            <v>28502.202407004203</v>
          </cell>
          <cell r="Q3425">
            <v>45455.327273957068</v>
          </cell>
          <cell r="R3425">
            <v>60025.838478770464</v>
          </cell>
          <cell r="S3425">
            <v>131651.63621392634</v>
          </cell>
          <cell r="T3425">
            <v>1321.2082729038616</v>
          </cell>
          <cell r="U3425">
            <v>1402.2656165959193</v>
          </cell>
          <cell r="V3425">
            <v>1493.0521365998522</v>
          </cell>
          <cell r="W3425">
            <v>1552.4793395548027</v>
          </cell>
          <cell r="X3425">
            <v>1682.2960437589111</v>
          </cell>
          <cell r="Y3425">
            <v>623.44375742377633</v>
          </cell>
          <cell r="Z3425">
            <v>639.20734213819333</v>
          </cell>
          <cell r="AA3425">
            <v>658.53871979036546</v>
          </cell>
          <cell r="AB3425">
            <v>661.77827140090255</v>
          </cell>
          <cell r="AC3425">
            <v>735.22895427865058</v>
          </cell>
          <cell r="AD3425">
            <v>253.17093978411606</v>
          </cell>
          <cell r="AE3425">
            <v>387.89291074501301</v>
          </cell>
          <cell r="AF3425">
            <v>435.3767627138057</v>
          </cell>
          <cell r="AG3425">
            <v>436.49007906403745</v>
          </cell>
          <cell r="AH3425">
            <v>400.23806699767766</v>
          </cell>
        </row>
        <row r="3426">
          <cell r="B3426">
            <v>5880</v>
          </cell>
          <cell r="C3426" t="str">
            <v>PA</v>
          </cell>
          <cell r="D3426" t="str">
            <v>Retail Power Marketer</v>
          </cell>
          <cell r="E3426">
            <v>6.1978309907741802E-3</v>
          </cell>
          <cell r="F3426">
            <v>1</v>
          </cell>
          <cell r="G3426">
            <v>44460.004383081308</v>
          </cell>
          <cell r="H3426">
            <v>44460.004383081308</v>
          </cell>
          <cell r="I3426">
            <v>11.608880937499999</v>
          </cell>
          <cell r="J3426">
            <v>8260.9</v>
          </cell>
          <cell r="K3426">
            <v>202871</v>
          </cell>
          <cell r="L3426">
            <v>4563</v>
          </cell>
          <cell r="M3426">
            <v>3.7586664014995982E-2</v>
          </cell>
          <cell r="N3426">
            <v>3.7586664014995982E-2</v>
          </cell>
          <cell r="O3426">
            <v>10613.315656458259</v>
          </cell>
          <cell r="P3426">
            <v>28502.202407004203</v>
          </cell>
          <cell r="Q3426">
            <v>45455.327273957068</v>
          </cell>
          <cell r="R3426">
            <v>60025.838478770464</v>
          </cell>
          <cell r="S3426">
            <v>131651.63621392634</v>
          </cell>
          <cell r="T3426">
            <v>1321.2082729038616</v>
          </cell>
          <cell r="U3426">
            <v>1402.2656165959193</v>
          </cell>
          <cell r="V3426">
            <v>1493.0521365998522</v>
          </cell>
          <cell r="W3426">
            <v>1552.4793395548027</v>
          </cell>
          <cell r="X3426">
            <v>1682.2960437589111</v>
          </cell>
          <cell r="Y3426">
            <v>623.44375742377633</v>
          </cell>
          <cell r="Z3426">
            <v>639.20734213819333</v>
          </cell>
          <cell r="AA3426">
            <v>658.53871979036546</v>
          </cell>
          <cell r="AB3426">
            <v>661.77827140090255</v>
          </cell>
          <cell r="AC3426">
            <v>735.22895427865058</v>
          </cell>
          <cell r="AD3426">
            <v>253.17093978411606</v>
          </cell>
          <cell r="AE3426">
            <v>387.89291074501301</v>
          </cell>
          <cell r="AF3426">
            <v>435.3767627138057</v>
          </cell>
          <cell r="AG3426">
            <v>436.49007906403745</v>
          </cell>
          <cell r="AH3426">
            <v>400.23806699767766</v>
          </cell>
        </row>
        <row r="3427">
          <cell r="B3427">
            <v>57313</v>
          </cell>
          <cell r="C3427" t="str">
            <v>PA</v>
          </cell>
          <cell r="D3427" t="str">
            <v>Behind the Meter</v>
          </cell>
          <cell r="E3427">
            <v>6.1978309907741802E-3</v>
          </cell>
          <cell r="F3427">
            <v>1</v>
          </cell>
          <cell r="G3427">
            <v>7721.5259362642473</v>
          </cell>
          <cell r="H3427">
            <v>7721.5259362642473</v>
          </cell>
          <cell r="I3427">
            <v>11.608880937499999</v>
          </cell>
          <cell r="J3427">
            <v>380666.2</v>
          </cell>
          <cell r="K3427">
            <v>2489613</v>
          </cell>
          <cell r="L3427">
            <v>322425</v>
          </cell>
          <cell r="M3427">
            <v>0.13486042961886799</v>
          </cell>
          <cell r="N3427">
            <v>0.13486042961886799</v>
          </cell>
          <cell r="O3427">
            <v>10613.315656458259</v>
          </cell>
          <cell r="P3427">
            <v>28502.202407004203</v>
          </cell>
          <cell r="Q3427">
            <v>45455.327273957068</v>
          </cell>
          <cell r="R3427">
            <v>60025.838478770464</v>
          </cell>
          <cell r="S3427">
            <v>131651.63621392634</v>
          </cell>
          <cell r="T3427">
            <v>1321.2082729038616</v>
          </cell>
          <cell r="U3427">
            <v>1402.2656165959193</v>
          </cell>
          <cell r="V3427">
            <v>1493.0521365998522</v>
          </cell>
          <cell r="W3427">
            <v>1552.4793395548027</v>
          </cell>
          <cell r="X3427">
            <v>1682.2960437589111</v>
          </cell>
          <cell r="Y3427">
            <v>623.44375742377633</v>
          </cell>
          <cell r="Z3427">
            <v>639.20734213819333</v>
          </cell>
          <cell r="AA3427">
            <v>658.53871979036546</v>
          </cell>
          <cell r="AB3427">
            <v>661.77827140090255</v>
          </cell>
          <cell r="AC3427">
            <v>735.22895427865058</v>
          </cell>
          <cell r="AD3427">
            <v>253.17093978411606</v>
          </cell>
          <cell r="AE3427">
            <v>387.89291074501301</v>
          </cell>
          <cell r="AF3427">
            <v>435.3767627138057</v>
          </cell>
          <cell r="AG3427">
            <v>436.49007906403745</v>
          </cell>
          <cell r="AH3427">
            <v>400.23806699767766</v>
          </cell>
        </row>
        <row r="3428">
          <cell r="B3428">
            <v>59139</v>
          </cell>
          <cell r="C3428" t="str">
            <v>PA</v>
          </cell>
          <cell r="D3428" t="str">
            <v>Behind the Meter</v>
          </cell>
          <cell r="E3428">
            <v>6.1978309907741802E-3</v>
          </cell>
          <cell r="F3428">
            <v>0</v>
          </cell>
          <cell r="G3428">
            <v>0</v>
          </cell>
          <cell r="H3428">
            <v>4547.2307675446182</v>
          </cell>
          <cell r="I3428">
            <v>11.608880937499999</v>
          </cell>
          <cell r="J3428">
            <v>0</v>
          </cell>
          <cell r="K3428">
            <v>0</v>
          </cell>
          <cell r="L3428">
            <v>0</v>
          </cell>
          <cell r="M3428">
            <v>0</v>
          </cell>
          <cell r="N3428">
            <v>8.3529022604854564E-2</v>
          </cell>
          <cell r="O3428">
            <v>10613.315656458259</v>
          </cell>
          <cell r="P3428">
            <v>28502.202407004203</v>
          </cell>
          <cell r="Q3428">
            <v>45455.327273957068</v>
          </cell>
          <cell r="R3428">
            <v>60025.838478770464</v>
          </cell>
          <cell r="S3428">
            <v>131651.63621392634</v>
          </cell>
          <cell r="T3428">
            <v>1321.2082729038616</v>
          </cell>
          <cell r="U3428">
            <v>1402.2656165959193</v>
          </cell>
          <cell r="V3428">
            <v>1493.0521365998522</v>
          </cell>
          <cell r="W3428">
            <v>1552.4793395548027</v>
          </cell>
          <cell r="X3428">
            <v>1682.2960437589111</v>
          </cell>
          <cell r="Y3428">
            <v>623.44375742377633</v>
          </cell>
          <cell r="Z3428">
            <v>639.20734213819333</v>
          </cell>
          <cell r="AA3428">
            <v>658.53871979036546</v>
          </cell>
          <cell r="AB3428">
            <v>661.77827140090255</v>
          </cell>
          <cell r="AC3428">
            <v>735.22895427865058</v>
          </cell>
          <cell r="AD3428">
            <v>253.17093978411606</v>
          </cell>
          <cell r="AE3428">
            <v>387.89291074501301</v>
          </cell>
          <cell r="AF3428">
            <v>435.3767627138057</v>
          </cell>
          <cell r="AG3428">
            <v>436.49007906403745</v>
          </cell>
          <cell r="AH3428">
            <v>400.23806699767766</v>
          </cell>
        </row>
        <row r="3429">
          <cell r="B3429">
            <v>59579</v>
          </cell>
          <cell r="C3429" t="str">
            <v>PA</v>
          </cell>
          <cell r="D3429" t="str">
            <v>Behind the Meter</v>
          </cell>
          <cell r="E3429">
            <v>6.1978309907741802E-3</v>
          </cell>
          <cell r="F3429">
            <v>1</v>
          </cell>
          <cell r="G3429">
            <v>8836.6321169955991</v>
          </cell>
          <cell r="H3429">
            <v>8836.6321169955991</v>
          </cell>
          <cell r="I3429">
            <v>11.608880937499999</v>
          </cell>
          <cell r="J3429">
            <v>117174.7</v>
          </cell>
          <cell r="K3429">
            <v>622364</v>
          </cell>
          <cell r="L3429">
            <v>70430</v>
          </cell>
          <cell r="M3429">
            <v>0.17250891469760862</v>
          </cell>
          <cell r="N3429">
            <v>0.17250891469760862</v>
          </cell>
          <cell r="O3429">
            <v>10613.315656458259</v>
          </cell>
          <cell r="P3429">
            <v>28502.202407004203</v>
          </cell>
          <cell r="Q3429">
            <v>45455.327273957068</v>
          </cell>
          <cell r="R3429">
            <v>60025.838478770464</v>
          </cell>
          <cell r="S3429">
            <v>131651.63621392634</v>
          </cell>
          <cell r="T3429">
            <v>1321.2082729038616</v>
          </cell>
          <cell r="U3429">
            <v>1402.2656165959193</v>
          </cell>
          <cell r="V3429">
            <v>1493.0521365998522</v>
          </cell>
          <cell r="W3429">
            <v>1552.4793395548027</v>
          </cell>
          <cell r="X3429">
            <v>1682.2960437589111</v>
          </cell>
          <cell r="Y3429">
            <v>623.44375742377633</v>
          </cell>
          <cell r="Z3429">
            <v>639.20734213819333</v>
          </cell>
          <cell r="AA3429">
            <v>658.53871979036546</v>
          </cell>
          <cell r="AB3429">
            <v>661.77827140090255</v>
          </cell>
          <cell r="AC3429">
            <v>735.22895427865058</v>
          </cell>
          <cell r="AD3429">
            <v>253.17093978411606</v>
          </cell>
          <cell r="AE3429">
            <v>387.89291074501301</v>
          </cell>
          <cell r="AF3429">
            <v>435.3767627138057</v>
          </cell>
          <cell r="AG3429">
            <v>436.49007906403745</v>
          </cell>
          <cell r="AH3429">
            <v>400.23806699767766</v>
          </cell>
        </row>
        <row r="3430">
          <cell r="B3430">
            <v>59580</v>
          </cell>
          <cell r="C3430" t="str">
            <v>PA</v>
          </cell>
          <cell r="D3430" t="str">
            <v>Behind the Meter</v>
          </cell>
          <cell r="E3430">
            <v>6.1978309907741802E-3</v>
          </cell>
          <cell r="F3430">
            <v>1</v>
          </cell>
          <cell r="G3430">
            <v>9861.0838183054948</v>
          </cell>
          <cell r="H3430">
            <v>9861.0838183054948</v>
          </cell>
          <cell r="I3430">
            <v>11.608880937499999</v>
          </cell>
          <cell r="J3430">
            <v>124190.7</v>
          </cell>
          <cell r="K3430">
            <v>782832</v>
          </cell>
          <cell r="L3430">
            <v>79386</v>
          </cell>
          <cell r="M3430">
            <v>0.14451594791059574</v>
          </cell>
          <cell r="N3430">
            <v>0.14451594791059574</v>
          </cell>
          <cell r="O3430">
            <v>10613.315656458259</v>
          </cell>
          <cell r="P3430">
            <v>28502.202407004203</v>
          </cell>
          <cell r="Q3430">
            <v>45455.327273957068</v>
          </cell>
          <cell r="R3430">
            <v>60025.838478770464</v>
          </cell>
          <cell r="S3430">
            <v>131651.63621392634</v>
          </cell>
          <cell r="T3430">
            <v>1321.2082729038616</v>
          </cell>
          <cell r="U3430">
            <v>1402.2656165959193</v>
          </cell>
          <cell r="V3430">
            <v>1493.0521365998522</v>
          </cell>
          <cell r="W3430">
            <v>1552.4793395548027</v>
          </cell>
          <cell r="X3430">
            <v>1682.2960437589111</v>
          </cell>
          <cell r="Y3430">
            <v>623.44375742377633</v>
          </cell>
          <cell r="Z3430">
            <v>639.20734213819333</v>
          </cell>
          <cell r="AA3430">
            <v>658.53871979036546</v>
          </cell>
          <cell r="AB3430">
            <v>661.77827140090255</v>
          </cell>
          <cell r="AC3430">
            <v>735.22895427865058</v>
          </cell>
          <cell r="AD3430">
            <v>253.17093978411606</v>
          </cell>
          <cell r="AE3430">
            <v>387.89291074501301</v>
          </cell>
          <cell r="AF3430">
            <v>435.3767627138057</v>
          </cell>
          <cell r="AG3430">
            <v>436.49007906403745</v>
          </cell>
          <cell r="AH3430">
            <v>400.23806699767766</v>
          </cell>
        </row>
        <row r="3431">
          <cell r="B3431">
            <v>59624</v>
          </cell>
          <cell r="C3431" t="str">
            <v>PA</v>
          </cell>
          <cell r="D3431" t="str">
            <v>Behind the Meter</v>
          </cell>
          <cell r="E3431">
            <v>6.1978309907741802E-3</v>
          </cell>
          <cell r="F3431">
            <v>1</v>
          </cell>
          <cell r="G3431">
            <v>6331.8519765451838</v>
          </cell>
          <cell r="H3431">
            <v>6331.8519765451838</v>
          </cell>
          <cell r="I3431">
            <v>11.608880937499999</v>
          </cell>
          <cell r="J3431">
            <v>170406.30000000002</v>
          </cell>
          <cell r="K3431">
            <v>1128431</v>
          </cell>
          <cell r="L3431">
            <v>178215</v>
          </cell>
          <cell r="M3431">
            <v>0.12901079410675642</v>
          </cell>
          <cell r="N3431">
            <v>0.12901079410675642</v>
          </cell>
          <cell r="O3431">
            <v>10613.315656458259</v>
          </cell>
          <cell r="P3431">
            <v>28502.202407004203</v>
          </cell>
          <cell r="Q3431">
            <v>45455.327273957068</v>
          </cell>
          <cell r="R3431">
            <v>60025.838478770464</v>
          </cell>
          <cell r="S3431">
            <v>131651.63621392634</v>
          </cell>
          <cell r="T3431">
            <v>1321.2082729038616</v>
          </cell>
          <cell r="U3431">
            <v>1402.2656165959193</v>
          </cell>
          <cell r="V3431">
            <v>1493.0521365998522</v>
          </cell>
          <cell r="W3431">
            <v>1552.4793395548027</v>
          </cell>
          <cell r="X3431">
            <v>1682.2960437589111</v>
          </cell>
          <cell r="Y3431">
            <v>623.44375742377633</v>
          </cell>
          <cell r="Z3431">
            <v>639.20734213819333</v>
          </cell>
          <cell r="AA3431">
            <v>658.53871979036546</v>
          </cell>
          <cell r="AB3431">
            <v>661.77827140090255</v>
          </cell>
          <cell r="AC3431">
            <v>735.22895427865058</v>
          </cell>
          <cell r="AD3431">
            <v>253.17093978411606</v>
          </cell>
          <cell r="AE3431">
            <v>387.89291074501301</v>
          </cell>
          <cell r="AF3431">
            <v>435.3767627138057</v>
          </cell>
          <cell r="AG3431">
            <v>436.49007906403745</v>
          </cell>
          <cell r="AH3431">
            <v>400.23806699767766</v>
          </cell>
        </row>
        <row r="3432">
          <cell r="B3432">
            <v>59647</v>
          </cell>
          <cell r="C3432" t="str">
            <v>PA</v>
          </cell>
          <cell r="D3432" t="str">
            <v>Behind the Meter</v>
          </cell>
          <cell r="E3432">
            <v>6.1978309907741802E-3</v>
          </cell>
          <cell r="F3432">
            <v>1</v>
          </cell>
          <cell r="G3432">
            <v>8173.9830597910423</v>
          </cell>
          <cell r="H3432">
            <v>8173.9830597910423</v>
          </cell>
          <cell r="I3432">
            <v>11.608880937499999</v>
          </cell>
          <cell r="J3432">
            <v>392960.29999999981</v>
          </cell>
          <cell r="K3432">
            <v>2091240</v>
          </cell>
          <cell r="L3432">
            <v>255841</v>
          </cell>
          <cell r="M3432">
            <v>0.17086511710986235</v>
          </cell>
          <cell r="N3432">
            <v>0.17086511710986235</v>
          </cell>
          <cell r="O3432">
            <v>10613.315656458259</v>
          </cell>
          <cell r="P3432">
            <v>28502.202407004203</v>
          </cell>
          <cell r="Q3432">
            <v>45455.327273957068</v>
          </cell>
          <cell r="R3432">
            <v>60025.838478770464</v>
          </cell>
          <cell r="S3432">
            <v>131651.63621392634</v>
          </cell>
          <cell r="T3432">
            <v>1321.2082729038616</v>
          </cell>
          <cell r="U3432">
            <v>1402.2656165959193</v>
          </cell>
          <cell r="V3432">
            <v>1493.0521365998522</v>
          </cell>
          <cell r="W3432">
            <v>1552.4793395548027</v>
          </cell>
          <cell r="X3432">
            <v>1682.2960437589111</v>
          </cell>
          <cell r="Y3432">
            <v>623.44375742377633</v>
          </cell>
          <cell r="Z3432">
            <v>639.20734213819333</v>
          </cell>
          <cell r="AA3432">
            <v>658.53871979036546</v>
          </cell>
          <cell r="AB3432">
            <v>661.77827140090255</v>
          </cell>
          <cell r="AC3432">
            <v>735.22895427865058</v>
          </cell>
          <cell r="AD3432">
            <v>253.17093978411606</v>
          </cell>
          <cell r="AE3432">
            <v>387.89291074501301</v>
          </cell>
          <cell r="AF3432">
            <v>435.3767627138057</v>
          </cell>
          <cell r="AG3432">
            <v>436.49007906403745</v>
          </cell>
          <cell r="AH3432">
            <v>400.23806699767766</v>
          </cell>
        </row>
        <row r="3433">
          <cell r="B3433">
            <v>59738</v>
          </cell>
          <cell r="C3433" t="str">
            <v>PA</v>
          </cell>
          <cell r="D3433" t="str">
            <v>Behind the Meter</v>
          </cell>
          <cell r="E3433">
            <v>6.1978309907741802E-3</v>
          </cell>
          <cell r="F3433">
            <v>0</v>
          </cell>
          <cell r="G3433">
            <v>0</v>
          </cell>
          <cell r="H3433">
            <v>4547.2307675446182</v>
          </cell>
          <cell r="I3433">
            <v>11.608880937499999</v>
          </cell>
          <cell r="J3433">
            <v>0</v>
          </cell>
          <cell r="K3433">
            <v>0</v>
          </cell>
          <cell r="L3433">
            <v>0</v>
          </cell>
          <cell r="M3433">
            <v>0</v>
          </cell>
          <cell r="N3433">
            <v>8.3529022604854564E-2</v>
          </cell>
          <cell r="O3433">
            <v>10613.315656458259</v>
          </cell>
          <cell r="P3433">
            <v>28502.202407004203</v>
          </cell>
          <cell r="Q3433">
            <v>45455.327273957068</v>
          </cell>
          <cell r="R3433">
            <v>60025.838478770464</v>
          </cell>
          <cell r="S3433">
            <v>131651.63621392634</v>
          </cell>
          <cell r="T3433">
            <v>1321.2082729038616</v>
          </cell>
          <cell r="U3433">
            <v>1402.2656165959193</v>
          </cell>
          <cell r="V3433">
            <v>1493.0521365998522</v>
          </cell>
          <cell r="W3433">
            <v>1552.4793395548027</v>
          </cell>
          <cell r="X3433">
            <v>1682.2960437589111</v>
          </cell>
          <cell r="Y3433">
            <v>623.44375742377633</v>
          </cell>
          <cell r="Z3433">
            <v>639.20734213819333</v>
          </cell>
          <cell r="AA3433">
            <v>658.53871979036546</v>
          </cell>
          <cell r="AB3433">
            <v>661.77827140090255</v>
          </cell>
          <cell r="AC3433">
            <v>735.22895427865058</v>
          </cell>
          <cell r="AD3433">
            <v>253.17093978411606</v>
          </cell>
          <cell r="AE3433">
            <v>387.89291074501301</v>
          </cell>
          <cell r="AF3433">
            <v>435.3767627138057</v>
          </cell>
          <cell r="AG3433">
            <v>436.49007906403745</v>
          </cell>
          <cell r="AH3433">
            <v>400.23806699767766</v>
          </cell>
        </row>
        <row r="3434">
          <cell r="B3434">
            <v>60981</v>
          </cell>
          <cell r="C3434" t="str">
            <v>PA</v>
          </cell>
          <cell r="D3434" t="str">
            <v>Behind the Meter</v>
          </cell>
          <cell r="E3434">
            <v>6.1978309907741802E-3</v>
          </cell>
          <cell r="F3434">
            <v>0</v>
          </cell>
          <cell r="G3434">
            <v>0</v>
          </cell>
          <cell r="H3434">
            <v>4547.2307675446182</v>
          </cell>
          <cell r="I3434">
            <v>11.608880937499999</v>
          </cell>
          <cell r="J3434">
            <v>0</v>
          </cell>
          <cell r="K3434">
            <v>0</v>
          </cell>
          <cell r="L3434">
            <v>0</v>
          </cell>
          <cell r="M3434">
            <v>0</v>
          </cell>
          <cell r="N3434">
            <v>8.3529022604854564E-2</v>
          </cell>
          <cell r="O3434">
            <v>10613.315656458259</v>
          </cell>
          <cell r="P3434">
            <v>28502.202407004203</v>
          </cell>
          <cell r="Q3434">
            <v>45455.327273957068</v>
          </cell>
          <cell r="R3434">
            <v>60025.838478770464</v>
          </cell>
          <cell r="S3434">
            <v>131651.63621392634</v>
          </cell>
          <cell r="T3434">
            <v>1321.2082729038616</v>
          </cell>
          <cell r="U3434">
            <v>1402.2656165959193</v>
          </cell>
          <cell r="V3434">
            <v>1493.0521365998522</v>
          </cell>
          <cell r="W3434">
            <v>1552.4793395548027</v>
          </cell>
          <cell r="X3434">
            <v>1682.2960437589111</v>
          </cell>
          <cell r="Y3434">
            <v>623.44375742377633</v>
          </cell>
          <cell r="Z3434">
            <v>639.20734213819333</v>
          </cell>
          <cell r="AA3434">
            <v>658.53871979036546</v>
          </cell>
          <cell r="AB3434">
            <v>661.77827140090255</v>
          </cell>
          <cell r="AC3434">
            <v>735.22895427865058</v>
          </cell>
          <cell r="AD3434">
            <v>253.17093978411606</v>
          </cell>
          <cell r="AE3434">
            <v>387.89291074501301</v>
          </cell>
          <cell r="AF3434">
            <v>435.3767627138057</v>
          </cell>
          <cell r="AG3434">
            <v>436.49007906403745</v>
          </cell>
          <cell r="AH3434">
            <v>400.23806699767766</v>
          </cell>
        </row>
        <row r="3435">
          <cell r="B3435">
            <v>61098</v>
          </cell>
          <cell r="C3435" t="str">
            <v>PA</v>
          </cell>
          <cell r="D3435" t="str">
            <v>Behind the Meter</v>
          </cell>
          <cell r="E3435">
            <v>6.1978309907741802E-3</v>
          </cell>
          <cell r="F3435">
            <v>0</v>
          </cell>
          <cell r="G3435">
            <v>0</v>
          </cell>
          <cell r="H3435">
            <v>4547.2307675446182</v>
          </cell>
          <cell r="I3435">
            <v>11.608880937499999</v>
          </cell>
          <cell r="J3435">
            <v>0</v>
          </cell>
          <cell r="K3435">
            <v>0</v>
          </cell>
          <cell r="L3435">
            <v>0</v>
          </cell>
          <cell r="M3435">
            <v>0</v>
          </cell>
          <cell r="N3435">
            <v>8.3529022604854564E-2</v>
          </cell>
          <cell r="O3435">
            <v>10613.315656458259</v>
          </cell>
          <cell r="P3435">
            <v>28502.202407004203</v>
          </cell>
          <cell r="Q3435">
            <v>45455.327273957068</v>
          </cell>
          <cell r="R3435">
            <v>60025.838478770464</v>
          </cell>
          <cell r="S3435">
            <v>131651.63621392634</v>
          </cell>
          <cell r="T3435">
            <v>1321.2082729038616</v>
          </cell>
          <cell r="U3435">
            <v>1402.2656165959193</v>
          </cell>
          <cell r="V3435">
            <v>1493.0521365998522</v>
          </cell>
          <cell r="W3435">
            <v>1552.4793395548027</v>
          </cell>
          <cell r="X3435">
            <v>1682.2960437589111</v>
          </cell>
          <cell r="Y3435">
            <v>623.44375742377633</v>
          </cell>
          <cell r="Z3435">
            <v>639.20734213819333</v>
          </cell>
          <cell r="AA3435">
            <v>658.53871979036546</v>
          </cell>
          <cell r="AB3435">
            <v>661.77827140090255</v>
          </cell>
          <cell r="AC3435">
            <v>735.22895427865058</v>
          </cell>
          <cell r="AD3435">
            <v>253.17093978411606</v>
          </cell>
          <cell r="AE3435">
            <v>387.89291074501301</v>
          </cell>
          <cell r="AF3435">
            <v>435.3767627138057</v>
          </cell>
          <cell r="AG3435">
            <v>436.49007906403745</v>
          </cell>
          <cell r="AH3435">
            <v>400.23806699767766</v>
          </cell>
        </row>
        <row r="3436">
          <cell r="B3436">
            <v>40220</v>
          </cell>
          <cell r="C3436" t="str">
            <v>PA</v>
          </cell>
          <cell r="D3436" t="str">
            <v>Cooperative</v>
          </cell>
          <cell r="E3436">
            <v>6.1978309907741802E-3</v>
          </cell>
          <cell r="F3436">
            <v>1</v>
          </cell>
          <cell r="G3436">
            <v>14107.366193118045</v>
          </cell>
          <cell r="H3436">
            <v>14107.366193118045</v>
          </cell>
          <cell r="I3436">
            <v>11.608880937499999</v>
          </cell>
          <cell r="J3436">
            <v>54948</v>
          </cell>
          <cell r="K3436">
            <v>439910</v>
          </cell>
          <cell r="L3436">
            <v>31183</v>
          </cell>
          <cell r="M3436">
            <v>0.11503262755725319</v>
          </cell>
          <cell r="N3436">
            <v>0.11503262755725319</v>
          </cell>
          <cell r="O3436">
            <v>10613.315656458259</v>
          </cell>
          <cell r="P3436">
            <v>28502.202407004203</v>
          </cell>
          <cell r="Q3436">
            <v>45455.327273957068</v>
          </cell>
          <cell r="R3436">
            <v>60025.838478770464</v>
          </cell>
          <cell r="S3436">
            <v>131651.63621392634</v>
          </cell>
          <cell r="T3436">
            <v>1321.2082729038616</v>
          </cell>
          <cell r="U3436">
            <v>1402.2656165959193</v>
          </cell>
          <cell r="V3436">
            <v>1493.0521365998522</v>
          </cell>
          <cell r="W3436">
            <v>1552.4793395548027</v>
          </cell>
          <cell r="X3436">
            <v>1682.2960437589111</v>
          </cell>
          <cell r="Y3436">
            <v>623.44375742377633</v>
          </cell>
          <cell r="Z3436">
            <v>639.20734213819333</v>
          </cell>
          <cell r="AA3436">
            <v>658.53871979036546</v>
          </cell>
          <cell r="AB3436">
            <v>661.77827140090255</v>
          </cell>
          <cell r="AC3436">
            <v>735.22895427865058</v>
          </cell>
          <cell r="AD3436">
            <v>253.17093978411606</v>
          </cell>
          <cell r="AE3436">
            <v>387.89291074501301</v>
          </cell>
          <cell r="AF3436">
            <v>435.3767627138057</v>
          </cell>
          <cell r="AG3436">
            <v>436.49007906403745</v>
          </cell>
          <cell r="AH3436">
            <v>400.23806699767766</v>
          </cell>
        </row>
        <row r="3437">
          <cell r="B3437">
            <v>332</v>
          </cell>
          <cell r="C3437" t="str">
            <v>PA</v>
          </cell>
          <cell r="D3437" t="str">
            <v>Cooperative</v>
          </cell>
          <cell r="E3437">
            <v>6.1978309907741802E-3</v>
          </cell>
          <cell r="F3437">
            <v>0</v>
          </cell>
          <cell r="G3437">
            <v>0</v>
          </cell>
          <cell r="H3437">
            <v>7075.4644683855295</v>
          </cell>
          <cell r="I3437">
            <v>11.608880937499999</v>
          </cell>
          <cell r="J3437">
            <v>0</v>
          </cell>
          <cell r="K3437">
            <v>0</v>
          </cell>
          <cell r="L3437">
            <v>0</v>
          </cell>
          <cell r="M3437">
            <v>0</v>
          </cell>
          <cell r="N3437">
            <v>7.93052546166466E-2</v>
          </cell>
          <cell r="O3437">
            <v>10613.315656458259</v>
          </cell>
          <cell r="P3437">
            <v>28502.202407004203</v>
          </cell>
          <cell r="Q3437">
            <v>45455.327273957068</v>
          </cell>
          <cell r="R3437">
            <v>60025.838478770464</v>
          </cell>
          <cell r="S3437">
            <v>131651.63621392634</v>
          </cell>
          <cell r="T3437">
            <v>1321.2082729038616</v>
          </cell>
          <cell r="U3437">
            <v>1402.2656165959193</v>
          </cell>
          <cell r="V3437">
            <v>1493.0521365998522</v>
          </cell>
          <cell r="W3437">
            <v>1552.4793395548027</v>
          </cell>
          <cell r="X3437">
            <v>1682.2960437589111</v>
          </cell>
          <cell r="Y3437">
            <v>623.44375742377633</v>
          </cell>
          <cell r="Z3437">
            <v>639.20734213819333</v>
          </cell>
          <cell r="AA3437">
            <v>658.53871979036546</v>
          </cell>
          <cell r="AB3437">
            <v>661.77827140090255</v>
          </cell>
          <cell r="AC3437">
            <v>735.22895427865058</v>
          </cell>
          <cell r="AD3437">
            <v>253.17093978411606</v>
          </cell>
          <cell r="AE3437">
            <v>387.89291074501301</v>
          </cell>
          <cell r="AF3437">
            <v>435.3767627138057</v>
          </cell>
          <cell r="AG3437">
            <v>436.49007906403745</v>
          </cell>
          <cell r="AH3437">
            <v>400.23806699767766</v>
          </cell>
        </row>
        <row r="3438">
          <cell r="B3438">
            <v>40221</v>
          </cell>
          <cell r="C3438" t="str">
            <v>PA</v>
          </cell>
          <cell r="D3438" t="str">
            <v>Cooperative</v>
          </cell>
          <cell r="E3438">
            <v>6.1978309907741802E-3</v>
          </cell>
          <cell r="F3438">
            <v>1</v>
          </cell>
          <cell r="G3438">
            <v>11504.020215943028</v>
          </cell>
          <cell r="H3438">
            <v>11504.020215943028</v>
          </cell>
          <cell r="I3438">
            <v>11.608880937499999</v>
          </cell>
          <cell r="J3438">
            <v>12508</v>
          </cell>
          <cell r="K3438">
            <v>100154</v>
          </cell>
          <cell r="L3438">
            <v>8706</v>
          </cell>
          <cell r="M3438">
            <v>0.11277829133831399</v>
          </cell>
          <cell r="N3438">
            <v>0.11277829133831399</v>
          </cell>
          <cell r="O3438">
            <v>10613.315656458259</v>
          </cell>
          <cell r="P3438">
            <v>28502.202407004203</v>
          </cell>
          <cell r="Q3438">
            <v>45455.327273957068</v>
          </cell>
          <cell r="R3438">
            <v>60025.838478770464</v>
          </cell>
          <cell r="S3438">
            <v>131651.63621392634</v>
          </cell>
          <cell r="T3438">
            <v>1321.2082729038616</v>
          </cell>
          <cell r="U3438">
            <v>1402.2656165959193</v>
          </cell>
          <cell r="V3438">
            <v>1493.0521365998522</v>
          </cell>
          <cell r="W3438">
            <v>1552.4793395548027</v>
          </cell>
          <cell r="X3438">
            <v>1682.2960437589111</v>
          </cell>
          <cell r="Y3438">
            <v>623.44375742377633</v>
          </cell>
          <cell r="Z3438">
            <v>639.20734213819333</v>
          </cell>
          <cell r="AA3438">
            <v>658.53871979036546</v>
          </cell>
          <cell r="AB3438">
            <v>661.77827140090255</v>
          </cell>
          <cell r="AC3438">
            <v>735.22895427865058</v>
          </cell>
          <cell r="AD3438">
            <v>253.17093978411606</v>
          </cell>
          <cell r="AE3438">
            <v>387.89291074501301</v>
          </cell>
          <cell r="AF3438">
            <v>435.3767627138057</v>
          </cell>
          <cell r="AG3438">
            <v>436.49007906403745</v>
          </cell>
          <cell r="AH3438">
            <v>400.23806699767766</v>
          </cell>
        </row>
        <row r="3439">
          <cell r="B3439">
            <v>40224</v>
          </cell>
          <cell r="C3439" t="str">
            <v>PA</v>
          </cell>
          <cell r="D3439" t="str">
            <v>Cooperative</v>
          </cell>
          <cell r="E3439">
            <v>6.1978309907741802E-3</v>
          </cell>
          <cell r="F3439">
            <v>1</v>
          </cell>
          <cell r="G3439">
            <v>9428.2848973669606</v>
          </cell>
          <cell r="H3439">
            <v>9428.2848973669606</v>
          </cell>
          <cell r="I3439">
            <v>11.608880937499999</v>
          </cell>
          <cell r="J3439">
            <v>32719</v>
          </cell>
          <cell r="K3439">
            <v>220933</v>
          </cell>
          <cell r="L3439">
            <v>23433</v>
          </cell>
          <cell r="M3439">
            <v>0.13331928284094613</v>
          </cell>
          <cell r="N3439">
            <v>0.13331928284094613</v>
          </cell>
          <cell r="O3439">
            <v>10613.315656458259</v>
          </cell>
          <cell r="P3439">
            <v>28502.202407004203</v>
          </cell>
          <cell r="Q3439">
            <v>45455.327273957068</v>
          </cell>
          <cell r="R3439">
            <v>60025.838478770464</v>
          </cell>
          <cell r="S3439">
            <v>131651.63621392634</v>
          </cell>
          <cell r="T3439">
            <v>1321.2082729038616</v>
          </cell>
          <cell r="U3439">
            <v>1402.2656165959193</v>
          </cell>
          <cell r="V3439">
            <v>1493.0521365998522</v>
          </cell>
          <cell r="W3439">
            <v>1552.4793395548027</v>
          </cell>
          <cell r="X3439">
            <v>1682.2960437589111</v>
          </cell>
          <cell r="Y3439">
            <v>623.44375742377633</v>
          </cell>
          <cell r="Z3439">
            <v>639.20734213819333</v>
          </cell>
          <cell r="AA3439">
            <v>658.53871979036546</v>
          </cell>
          <cell r="AB3439">
            <v>661.77827140090255</v>
          </cell>
          <cell r="AC3439">
            <v>735.22895427865058</v>
          </cell>
          <cell r="AD3439">
            <v>253.17093978411606</v>
          </cell>
          <cell r="AE3439">
            <v>387.89291074501301</v>
          </cell>
          <cell r="AF3439">
            <v>435.3767627138057</v>
          </cell>
          <cell r="AG3439">
            <v>436.49007906403745</v>
          </cell>
          <cell r="AH3439">
            <v>400.23806699767766</v>
          </cell>
        </row>
        <row r="3440">
          <cell r="B3440">
            <v>40289</v>
          </cell>
          <cell r="C3440" t="str">
            <v>PA</v>
          </cell>
          <cell r="D3440" t="str">
            <v>Cooperative</v>
          </cell>
          <cell r="E3440">
            <v>6.1978309907741802E-3</v>
          </cell>
          <cell r="F3440">
            <v>1</v>
          </cell>
          <cell r="G3440">
            <v>10210.612244897959</v>
          </cell>
          <cell r="H3440">
            <v>10210.612244897959</v>
          </cell>
          <cell r="I3440">
            <v>11.608880937499999</v>
          </cell>
          <cell r="J3440">
            <v>24142</v>
          </cell>
          <cell r="K3440">
            <v>175112</v>
          </cell>
          <cell r="L3440">
            <v>17150</v>
          </cell>
          <cell r="M3440">
            <v>0.12422273917871134</v>
          </cell>
          <cell r="N3440">
            <v>0.12422273917871134</v>
          </cell>
          <cell r="O3440">
            <v>10613.315656458259</v>
          </cell>
          <cell r="P3440">
            <v>28502.202407004203</v>
          </cell>
          <cell r="Q3440">
            <v>45455.327273957068</v>
          </cell>
          <cell r="R3440">
            <v>60025.838478770464</v>
          </cell>
          <cell r="S3440">
            <v>131651.63621392634</v>
          </cell>
          <cell r="T3440">
            <v>1321.2082729038616</v>
          </cell>
          <cell r="U3440">
            <v>1402.2656165959193</v>
          </cell>
          <cell r="V3440">
            <v>1493.0521365998522</v>
          </cell>
          <cell r="W3440">
            <v>1552.4793395548027</v>
          </cell>
          <cell r="X3440">
            <v>1682.2960437589111</v>
          </cell>
          <cell r="Y3440">
            <v>623.44375742377633</v>
          </cell>
          <cell r="Z3440">
            <v>639.20734213819333</v>
          </cell>
          <cell r="AA3440">
            <v>658.53871979036546</v>
          </cell>
          <cell r="AB3440">
            <v>661.77827140090255</v>
          </cell>
          <cell r="AC3440">
            <v>735.22895427865058</v>
          </cell>
          <cell r="AD3440">
            <v>253.17093978411606</v>
          </cell>
          <cell r="AE3440">
            <v>387.89291074501301</v>
          </cell>
          <cell r="AF3440">
            <v>435.3767627138057</v>
          </cell>
          <cell r="AG3440">
            <v>436.49007906403745</v>
          </cell>
          <cell r="AH3440">
            <v>400.23806699767766</v>
          </cell>
        </row>
        <row r="3441">
          <cell r="B3441">
            <v>13205</v>
          </cell>
          <cell r="C3441" t="str">
            <v>PA</v>
          </cell>
          <cell r="D3441" t="str">
            <v>Cooperative</v>
          </cell>
          <cell r="E3441">
            <v>6.1978309907741802E-3</v>
          </cell>
          <cell r="F3441">
            <v>0</v>
          </cell>
          <cell r="G3441">
            <v>0</v>
          </cell>
          <cell r="H3441">
            <v>7075.4644683855295</v>
          </cell>
          <cell r="I3441">
            <v>11.608880937499999</v>
          </cell>
          <cell r="J3441">
            <v>0</v>
          </cell>
          <cell r="K3441">
            <v>0</v>
          </cell>
          <cell r="L3441">
            <v>0</v>
          </cell>
          <cell r="M3441">
            <v>0</v>
          </cell>
          <cell r="N3441">
            <v>7.93052546166466E-2</v>
          </cell>
          <cell r="O3441">
            <v>10613.315656458259</v>
          </cell>
          <cell r="P3441">
            <v>28502.202407004203</v>
          </cell>
          <cell r="Q3441">
            <v>45455.327273957068</v>
          </cell>
          <cell r="R3441">
            <v>60025.838478770464</v>
          </cell>
          <cell r="S3441">
            <v>131651.63621392634</v>
          </cell>
          <cell r="T3441">
            <v>1321.2082729038616</v>
          </cell>
          <cell r="U3441">
            <v>1402.2656165959193</v>
          </cell>
          <cell r="V3441">
            <v>1493.0521365998522</v>
          </cell>
          <cell r="W3441">
            <v>1552.4793395548027</v>
          </cell>
          <cell r="X3441">
            <v>1682.2960437589111</v>
          </cell>
          <cell r="Y3441">
            <v>623.44375742377633</v>
          </cell>
          <cell r="Z3441">
            <v>639.20734213819333</v>
          </cell>
          <cell r="AA3441">
            <v>658.53871979036546</v>
          </cell>
          <cell r="AB3441">
            <v>661.77827140090255</v>
          </cell>
          <cell r="AC3441">
            <v>735.22895427865058</v>
          </cell>
          <cell r="AD3441">
            <v>253.17093978411606</v>
          </cell>
          <cell r="AE3441">
            <v>387.89291074501301</v>
          </cell>
          <cell r="AF3441">
            <v>435.3767627138057</v>
          </cell>
          <cell r="AG3441">
            <v>436.49007906403745</v>
          </cell>
          <cell r="AH3441">
            <v>400.23806699767766</v>
          </cell>
        </row>
        <row r="3442">
          <cell r="B3442">
            <v>40293</v>
          </cell>
          <cell r="C3442" t="str">
            <v>PA</v>
          </cell>
          <cell r="D3442" t="str">
            <v>Cooperative</v>
          </cell>
          <cell r="E3442">
            <v>6.1978309907741802E-3</v>
          </cell>
          <cell r="F3442">
            <v>1</v>
          </cell>
          <cell r="G3442">
            <v>10871.960654288241</v>
          </cell>
          <cell r="H3442">
            <v>10871.960654288241</v>
          </cell>
          <cell r="I3442">
            <v>11.608880937499999</v>
          </cell>
          <cell r="J3442">
            <v>26628</v>
          </cell>
          <cell r="K3442">
            <v>196739</v>
          </cell>
          <cell r="L3442">
            <v>18096</v>
          </cell>
          <cell r="M3442">
            <v>0.12253344932453657</v>
          </cell>
          <cell r="N3442">
            <v>0.12253344932453657</v>
          </cell>
          <cell r="O3442">
            <v>10613.315656458259</v>
          </cell>
          <cell r="P3442">
            <v>28502.202407004203</v>
          </cell>
          <cell r="Q3442">
            <v>45455.327273957068</v>
          </cell>
          <cell r="R3442">
            <v>60025.838478770464</v>
          </cell>
          <cell r="S3442">
            <v>131651.63621392634</v>
          </cell>
          <cell r="T3442">
            <v>1321.2082729038616</v>
          </cell>
          <cell r="U3442">
            <v>1402.2656165959193</v>
          </cell>
          <cell r="V3442">
            <v>1493.0521365998522</v>
          </cell>
          <cell r="W3442">
            <v>1552.4793395548027</v>
          </cell>
          <cell r="X3442">
            <v>1682.2960437589111</v>
          </cell>
          <cell r="Y3442">
            <v>623.44375742377633</v>
          </cell>
          <cell r="Z3442">
            <v>639.20734213819333</v>
          </cell>
          <cell r="AA3442">
            <v>658.53871979036546</v>
          </cell>
          <cell r="AB3442">
            <v>661.77827140090255</v>
          </cell>
          <cell r="AC3442">
            <v>735.22895427865058</v>
          </cell>
          <cell r="AD3442">
            <v>253.17093978411606</v>
          </cell>
          <cell r="AE3442">
            <v>387.89291074501301</v>
          </cell>
          <cell r="AF3442">
            <v>435.3767627138057</v>
          </cell>
          <cell r="AG3442">
            <v>436.49007906403745</v>
          </cell>
          <cell r="AH3442">
            <v>400.23806699767766</v>
          </cell>
        </row>
        <row r="3443">
          <cell r="B3443">
            <v>40292</v>
          </cell>
          <cell r="C3443" t="str">
            <v>PA</v>
          </cell>
          <cell r="D3443" t="str">
            <v>Cooperative</v>
          </cell>
          <cell r="E3443">
            <v>6.1978309907741802E-3</v>
          </cell>
          <cell r="F3443">
            <v>1</v>
          </cell>
          <cell r="G3443">
            <v>11284.603570742946</v>
          </cell>
          <cell r="H3443">
            <v>11284.603570742946</v>
          </cell>
          <cell r="I3443">
            <v>11.608880937499999</v>
          </cell>
          <cell r="J3443">
            <v>29564</v>
          </cell>
          <cell r="K3443">
            <v>235126</v>
          </cell>
          <cell r="L3443">
            <v>20836</v>
          </cell>
          <cell r="M3443">
            <v>0.11339200378280156</v>
          </cell>
          <cell r="N3443">
            <v>0.11339200378280156</v>
          </cell>
          <cell r="O3443">
            <v>10613.315656458259</v>
          </cell>
          <cell r="P3443">
            <v>28502.202407004203</v>
          </cell>
          <cell r="Q3443">
            <v>45455.327273957068</v>
          </cell>
          <cell r="R3443">
            <v>60025.838478770464</v>
          </cell>
          <cell r="S3443">
            <v>131651.63621392634</v>
          </cell>
          <cell r="T3443">
            <v>1321.2082729038616</v>
          </cell>
          <cell r="U3443">
            <v>1402.2656165959193</v>
          </cell>
          <cell r="V3443">
            <v>1493.0521365998522</v>
          </cell>
          <cell r="W3443">
            <v>1552.4793395548027</v>
          </cell>
          <cell r="X3443">
            <v>1682.2960437589111</v>
          </cell>
          <cell r="Y3443">
            <v>623.44375742377633</v>
          </cell>
          <cell r="Z3443">
            <v>639.20734213819333</v>
          </cell>
          <cell r="AA3443">
            <v>658.53871979036546</v>
          </cell>
          <cell r="AB3443">
            <v>661.77827140090255</v>
          </cell>
          <cell r="AC3443">
            <v>735.22895427865058</v>
          </cell>
          <cell r="AD3443">
            <v>253.17093978411606</v>
          </cell>
          <cell r="AE3443">
            <v>387.89291074501301</v>
          </cell>
          <cell r="AF3443">
            <v>435.3767627138057</v>
          </cell>
          <cell r="AG3443">
            <v>436.49007906403745</v>
          </cell>
          <cell r="AH3443">
            <v>400.23806699767766</v>
          </cell>
        </row>
        <row r="3444">
          <cell r="B3444">
            <v>40167</v>
          </cell>
          <cell r="C3444" t="str">
            <v>PA</v>
          </cell>
          <cell r="D3444" t="str">
            <v>Cooperative</v>
          </cell>
          <cell r="E3444">
            <v>6.1978309907741802E-3</v>
          </cell>
          <cell r="F3444">
            <v>1</v>
          </cell>
          <cell r="G3444">
            <v>10214.949494949495</v>
          </cell>
          <cell r="H3444">
            <v>10214.949494949495</v>
          </cell>
          <cell r="I3444">
            <v>11.608880937499999</v>
          </cell>
          <cell r="J3444">
            <v>14735</v>
          </cell>
          <cell r="K3444">
            <v>126410</v>
          </cell>
          <cell r="L3444">
            <v>12375</v>
          </cell>
          <cell r="M3444">
            <v>0.10292762582692232</v>
          </cell>
          <cell r="N3444">
            <v>0.10292762582692232</v>
          </cell>
          <cell r="O3444">
            <v>10613.315656458259</v>
          </cell>
          <cell r="P3444">
            <v>28502.202407004203</v>
          </cell>
          <cell r="Q3444">
            <v>45455.327273957068</v>
          </cell>
          <cell r="R3444">
            <v>60025.838478770464</v>
          </cell>
          <cell r="S3444">
            <v>131651.63621392634</v>
          </cell>
          <cell r="T3444">
            <v>1321.2082729038616</v>
          </cell>
          <cell r="U3444">
            <v>1402.2656165959193</v>
          </cell>
          <cell r="V3444">
            <v>1493.0521365998522</v>
          </cell>
          <cell r="W3444">
            <v>1552.4793395548027</v>
          </cell>
          <cell r="X3444">
            <v>1682.2960437589111</v>
          </cell>
          <cell r="Y3444">
            <v>623.44375742377633</v>
          </cell>
          <cell r="Z3444">
            <v>639.20734213819333</v>
          </cell>
          <cell r="AA3444">
            <v>658.53871979036546</v>
          </cell>
          <cell r="AB3444">
            <v>661.77827140090255</v>
          </cell>
          <cell r="AC3444">
            <v>735.22895427865058</v>
          </cell>
          <cell r="AD3444">
            <v>253.17093978411606</v>
          </cell>
          <cell r="AE3444">
            <v>387.89291074501301</v>
          </cell>
          <cell r="AF3444">
            <v>435.3767627138057</v>
          </cell>
          <cell r="AG3444">
            <v>436.49007906403745</v>
          </cell>
          <cell r="AH3444">
            <v>400.23806699767766</v>
          </cell>
        </row>
        <row r="3445">
          <cell r="B3445">
            <v>40291</v>
          </cell>
          <cell r="C3445" t="str">
            <v>PA</v>
          </cell>
          <cell r="D3445" t="str">
            <v>Cooperative</v>
          </cell>
          <cell r="E3445">
            <v>6.1978309907741802E-3</v>
          </cell>
          <cell r="F3445">
            <v>0</v>
          </cell>
          <cell r="G3445">
            <v>0</v>
          </cell>
          <cell r="H3445">
            <v>7075.4644683855295</v>
          </cell>
          <cell r="I3445">
            <v>11.608880937499999</v>
          </cell>
          <cell r="J3445">
            <v>0</v>
          </cell>
          <cell r="K3445">
            <v>0</v>
          </cell>
          <cell r="L3445">
            <v>0</v>
          </cell>
          <cell r="M3445">
            <v>0</v>
          </cell>
          <cell r="N3445">
            <v>7.93052546166466E-2</v>
          </cell>
          <cell r="O3445">
            <v>10613.315656458259</v>
          </cell>
          <cell r="P3445">
            <v>28502.202407004203</v>
          </cell>
          <cell r="Q3445">
            <v>45455.327273957068</v>
          </cell>
          <cell r="R3445">
            <v>60025.838478770464</v>
          </cell>
          <cell r="S3445">
            <v>131651.63621392634</v>
          </cell>
          <cell r="T3445">
            <v>1321.2082729038616</v>
          </cell>
          <cell r="U3445">
            <v>1402.2656165959193</v>
          </cell>
          <cell r="V3445">
            <v>1493.0521365998522</v>
          </cell>
          <cell r="W3445">
            <v>1552.4793395548027</v>
          </cell>
          <cell r="X3445">
            <v>1682.2960437589111</v>
          </cell>
          <cell r="Y3445">
            <v>623.44375742377633</v>
          </cell>
          <cell r="Z3445">
            <v>639.20734213819333</v>
          </cell>
          <cell r="AA3445">
            <v>658.53871979036546</v>
          </cell>
          <cell r="AB3445">
            <v>661.77827140090255</v>
          </cell>
          <cell r="AC3445">
            <v>735.22895427865058</v>
          </cell>
          <cell r="AD3445">
            <v>253.17093978411606</v>
          </cell>
          <cell r="AE3445">
            <v>387.89291074501301</v>
          </cell>
          <cell r="AF3445">
            <v>435.3767627138057</v>
          </cell>
          <cell r="AG3445">
            <v>436.49007906403745</v>
          </cell>
          <cell r="AH3445">
            <v>400.23806699767766</v>
          </cell>
        </row>
        <row r="3446">
          <cell r="B3446">
            <v>49746</v>
          </cell>
          <cell r="C3446" t="str">
            <v>PA</v>
          </cell>
          <cell r="D3446" t="str">
            <v>Cooperative</v>
          </cell>
          <cell r="E3446">
            <v>6.1978309907741802E-3</v>
          </cell>
          <cell r="F3446">
            <v>1</v>
          </cell>
          <cell r="G3446">
            <v>10592.52669039146</v>
          </cell>
          <cell r="H3446">
            <v>10592.52669039146</v>
          </cell>
          <cell r="I3446">
            <v>11.608880937499999</v>
          </cell>
          <cell r="J3446">
            <v>2797.3</v>
          </cell>
          <cell r="K3446">
            <v>23812</v>
          </cell>
          <cell r="L3446">
            <v>2248</v>
          </cell>
          <cell r="M3446">
            <v>0.1043229811788174</v>
          </cell>
          <cell r="N3446">
            <v>0.1043229811788174</v>
          </cell>
          <cell r="O3446">
            <v>10613.315656458259</v>
          </cell>
          <cell r="P3446">
            <v>28502.202407004203</v>
          </cell>
          <cell r="Q3446">
            <v>45455.327273957068</v>
          </cell>
          <cell r="R3446">
            <v>60025.838478770464</v>
          </cell>
          <cell r="S3446">
            <v>131651.63621392634</v>
          </cell>
          <cell r="T3446">
            <v>1321.2082729038616</v>
          </cell>
          <cell r="U3446">
            <v>1402.2656165959193</v>
          </cell>
          <cell r="V3446">
            <v>1493.0521365998522</v>
          </cell>
          <cell r="W3446">
            <v>1552.4793395548027</v>
          </cell>
          <cell r="X3446">
            <v>1682.2960437589111</v>
          </cell>
          <cell r="Y3446">
            <v>623.44375742377633</v>
          </cell>
          <cell r="Z3446">
            <v>639.20734213819333</v>
          </cell>
          <cell r="AA3446">
            <v>658.53871979036546</v>
          </cell>
          <cell r="AB3446">
            <v>661.77827140090255</v>
          </cell>
          <cell r="AC3446">
            <v>735.22895427865058</v>
          </cell>
          <cell r="AD3446">
            <v>253.17093978411606</v>
          </cell>
          <cell r="AE3446">
            <v>387.89291074501301</v>
          </cell>
          <cell r="AF3446">
            <v>435.3767627138057</v>
          </cell>
          <cell r="AG3446">
            <v>436.49007906403745</v>
          </cell>
          <cell r="AH3446">
            <v>400.23806699767766</v>
          </cell>
        </row>
        <row r="3447">
          <cell r="B3447">
            <v>40290</v>
          </cell>
          <cell r="C3447" t="str">
            <v>PA</v>
          </cell>
          <cell r="D3447" t="str">
            <v>Cooperative</v>
          </cell>
          <cell r="E3447">
            <v>6.1978309907741802E-3</v>
          </cell>
          <cell r="F3447">
            <v>1</v>
          </cell>
          <cell r="G3447">
            <v>6819.2350332594233</v>
          </cell>
          <cell r="H3447">
            <v>6819.2350332594233</v>
          </cell>
          <cell r="I3447">
            <v>11.608880937499999</v>
          </cell>
          <cell r="J3447">
            <v>20327</v>
          </cell>
          <cell r="K3447">
            <v>123019</v>
          </cell>
          <cell r="L3447">
            <v>18040</v>
          </cell>
          <cell r="M3447">
            <v>0.1448061637198319</v>
          </cell>
          <cell r="N3447">
            <v>0.1448061637198319</v>
          </cell>
          <cell r="O3447">
            <v>10613.315656458259</v>
          </cell>
          <cell r="P3447">
            <v>28502.202407004203</v>
          </cell>
          <cell r="Q3447">
            <v>45455.327273957068</v>
          </cell>
          <cell r="R3447">
            <v>60025.838478770464</v>
          </cell>
          <cell r="S3447">
            <v>131651.63621392634</v>
          </cell>
          <cell r="T3447">
            <v>1321.2082729038616</v>
          </cell>
          <cell r="U3447">
            <v>1402.2656165959193</v>
          </cell>
          <cell r="V3447">
            <v>1493.0521365998522</v>
          </cell>
          <cell r="W3447">
            <v>1552.4793395548027</v>
          </cell>
          <cell r="X3447">
            <v>1682.2960437589111</v>
          </cell>
          <cell r="Y3447">
            <v>623.44375742377633</v>
          </cell>
          <cell r="Z3447">
            <v>639.20734213819333</v>
          </cell>
          <cell r="AA3447">
            <v>658.53871979036546</v>
          </cell>
          <cell r="AB3447">
            <v>661.77827140090255</v>
          </cell>
          <cell r="AC3447">
            <v>735.22895427865058</v>
          </cell>
          <cell r="AD3447">
            <v>253.17093978411606</v>
          </cell>
          <cell r="AE3447">
            <v>387.89291074501301</v>
          </cell>
          <cell r="AF3447">
            <v>435.3767627138057</v>
          </cell>
          <cell r="AG3447">
            <v>436.49007906403745</v>
          </cell>
          <cell r="AH3447">
            <v>400.23806699767766</v>
          </cell>
        </row>
        <row r="3448">
          <cell r="B3448">
            <v>40219</v>
          </cell>
          <cell r="C3448" t="str">
            <v>PA</v>
          </cell>
          <cell r="D3448" t="str">
            <v>Cooperative</v>
          </cell>
          <cell r="E3448">
            <v>6.1978309907741802E-3</v>
          </cell>
          <cell r="F3448">
            <v>0</v>
          </cell>
          <cell r="G3448">
            <v>0</v>
          </cell>
          <cell r="H3448">
            <v>7075.4644683855295</v>
          </cell>
          <cell r="I3448">
            <v>11.608880937499999</v>
          </cell>
          <cell r="J3448">
            <v>0</v>
          </cell>
          <cell r="K3448">
            <v>0</v>
          </cell>
          <cell r="L3448">
            <v>0</v>
          </cell>
          <cell r="M3448">
            <v>0</v>
          </cell>
          <cell r="N3448">
            <v>7.93052546166466E-2</v>
          </cell>
          <cell r="O3448">
            <v>10613.315656458259</v>
          </cell>
          <cell r="P3448">
            <v>28502.202407004203</v>
          </cell>
          <cell r="Q3448">
            <v>45455.327273957068</v>
          </cell>
          <cell r="R3448">
            <v>60025.838478770464</v>
          </cell>
          <cell r="S3448">
            <v>131651.63621392634</v>
          </cell>
          <cell r="T3448">
            <v>1321.2082729038616</v>
          </cell>
          <cell r="U3448">
            <v>1402.2656165959193</v>
          </cell>
          <cell r="V3448">
            <v>1493.0521365998522</v>
          </cell>
          <cell r="W3448">
            <v>1552.4793395548027</v>
          </cell>
          <cell r="X3448">
            <v>1682.2960437589111</v>
          </cell>
          <cell r="Y3448">
            <v>623.44375742377633</v>
          </cell>
          <cell r="Z3448">
            <v>639.20734213819333</v>
          </cell>
          <cell r="AA3448">
            <v>658.53871979036546</v>
          </cell>
          <cell r="AB3448">
            <v>661.77827140090255</v>
          </cell>
          <cell r="AC3448">
            <v>735.22895427865058</v>
          </cell>
          <cell r="AD3448">
            <v>253.17093978411606</v>
          </cell>
          <cell r="AE3448">
            <v>387.89291074501301</v>
          </cell>
          <cell r="AF3448">
            <v>435.3767627138057</v>
          </cell>
          <cell r="AG3448">
            <v>436.49007906403745</v>
          </cell>
          <cell r="AH3448">
            <v>400.23806699767766</v>
          </cell>
        </row>
        <row r="3449">
          <cell r="B3449">
            <v>40222</v>
          </cell>
          <cell r="C3449" t="str">
            <v>PA</v>
          </cell>
          <cell r="D3449" t="str">
            <v>Cooperative</v>
          </cell>
          <cell r="E3449">
            <v>6.1978309907741802E-3</v>
          </cell>
          <cell r="F3449">
            <v>1</v>
          </cell>
          <cell r="G3449">
            <v>11098.408030825391</v>
          </cell>
          <cell r="H3449">
            <v>11098.408030825391</v>
          </cell>
          <cell r="I3449">
            <v>11.608880937499999</v>
          </cell>
          <cell r="J3449">
            <v>28194</v>
          </cell>
          <cell r="K3449">
            <v>218905</v>
          </cell>
          <cell r="L3449">
            <v>19724</v>
          </cell>
          <cell r="M3449">
            <v>0.1162436545015646</v>
          </cell>
          <cell r="N3449">
            <v>0.1162436545015646</v>
          </cell>
          <cell r="O3449">
            <v>10613.315656458259</v>
          </cell>
          <cell r="P3449">
            <v>28502.202407004203</v>
          </cell>
          <cell r="Q3449">
            <v>45455.327273957068</v>
          </cell>
          <cell r="R3449">
            <v>60025.838478770464</v>
          </cell>
          <cell r="S3449">
            <v>131651.63621392634</v>
          </cell>
          <cell r="T3449">
            <v>1321.2082729038616</v>
          </cell>
          <cell r="U3449">
            <v>1402.2656165959193</v>
          </cell>
          <cell r="V3449">
            <v>1493.0521365998522</v>
          </cell>
          <cell r="W3449">
            <v>1552.4793395548027</v>
          </cell>
          <cell r="X3449">
            <v>1682.2960437589111</v>
          </cell>
          <cell r="Y3449">
            <v>623.44375742377633</v>
          </cell>
          <cell r="Z3449">
            <v>639.20734213819333</v>
          </cell>
          <cell r="AA3449">
            <v>658.53871979036546</v>
          </cell>
          <cell r="AB3449">
            <v>661.77827140090255</v>
          </cell>
          <cell r="AC3449">
            <v>735.22895427865058</v>
          </cell>
          <cell r="AD3449">
            <v>253.17093978411606</v>
          </cell>
          <cell r="AE3449">
            <v>387.89291074501301</v>
          </cell>
          <cell r="AF3449">
            <v>435.3767627138057</v>
          </cell>
          <cell r="AG3449">
            <v>436.49007906403745</v>
          </cell>
          <cell r="AH3449">
            <v>400.23806699767766</v>
          </cell>
        </row>
        <row r="3450">
          <cell r="B3450">
            <v>40223</v>
          </cell>
          <cell r="C3450" t="str">
            <v>PA</v>
          </cell>
          <cell r="D3450" t="str">
            <v>Cooperative</v>
          </cell>
          <cell r="E3450">
            <v>6.1978309907741802E-3</v>
          </cell>
          <cell r="F3450">
            <v>0</v>
          </cell>
          <cell r="G3450">
            <v>0</v>
          </cell>
          <cell r="H3450">
            <v>7075.4644683855295</v>
          </cell>
          <cell r="I3450">
            <v>11.608880937499999</v>
          </cell>
          <cell r="J3450">
            <v>0</v>
          </cell>
          <cell r="K3450">
            <v>0</v>
          </cell>
          <cell r="L3450">
            <v>0</v>
          </cell>
          <cell r="M3450">
            <v>0</v>
          </cell>
          <cell r="N3450">
            <v>7.93052546166466E-2</v>
          </cell>
          <cell r="O3450">
            <v>10613.315656458259</v>
          </cell>
          <cell r="P3450">
            <v>28502.202407004203</v>
          </cell>
          <cell r="Q3450">
            <v>45455.327273957068</v>
          </cell>
          <cell r="R3450">
            <v>60025.838478770464</v>
          </cell>
          <cell r="S3450">
            <v>131651.63621392634</v>
          </cell>
          <cell r="T3450">
            <v>1321.2082729038616</v>
          </cell>
          <cell r="U3450">
            <v>1402.2656165959193</v>
          </cell>
          <cell r="V3450">
            <v>1493.0521365998522</v>
          </cell>
          <cell r="W3450">
            <v>1552.4793395548027</v>
          </cell>
          <cell r="X3450">
            <v>1682.2960437589111</v>
          </cell>
          <cell r="Y3450">
            <v>623.44375742377633</v>
          </cell>
          <cell r="Z3450">
            <v>639.20734213819333</v>
          </cell>
          <cell r="AA3450">
            <v>658.53871979036546</v>
          </cell>
          <cell r="AB3450">
            <v>661.77827140090255</v>
          </cell>
          <cell r="AC3450">
            <v>735.22895427865058</v>
          </cell>
          <cell r="AD3450">
            <v>253.17093978411606</v>
          </cell>
          <cell r="AE3450">
            <v>387.89291074501301</v>
          </cell>
          <cell r="AF3450">
            <v>435.3767627138057</v>
          </cell>
          <cell r="AG3450">
            <v>436.49007906403745</v>
          </cell>
          <cell r="AH3450">
            <v>400.23806699767766</v>
          </cell>
        </row>
        <row r="3451">
          <cell r="B3451">
            <v>261</v>
          </cell>
          <cell r="C3451" t="str">
            <v>PA</v>
          </cell>
          <cell r="D3451" t="str">
            <v>Investor Owned</v>
          </cell>
          <cell r="E3451">
            <v>6.1978309907741802E-3</v>
          </cell>
          <cell r="F3451">
            <v>0</v>
          </cell>
          <cell r="G3451">
            <v>0</v>
          </cell>
          <cell r="H3451">
            <v>9202.3982385643303</v>
          </cell>
          <cell r="I3451">
            <v>11.608880937499999</v>
          </cell>
          <cell r="J3451">
            <v>0</v>
          </cell>
          <cell r="K3451">
            <v>0</v>
          </cell>
          <cell r="L3451">
            <v>0</v>
          </cell>
          <cell r="M3451">
            <v>0</v>
          </cell>
          <cell r="N3451">
            <v>8.6557956708221168E-2</v>
          </cell>
          <cell r="O3451">
            <v>10613.315656458259</v>
          </cell>
          <cell r="P3451">
            <v>28502.202407004203</v>
          </cell>
          <cell r="Q3451">
            <v>45455.327273957068</v>
          </cell>
          <cell r="R3451">
            <v>60025.838478770464</v>
          </cell>
          <cell r="S3451">
            <v>131651.63621392634</v>
          </cell>
          <cell r="T3451">
            <v>1321.2082729038616</v>
          </cell>
          <cell r="U3451">
            <v>1402.2656165959193</v>
          </cell>
          <cell r="V3451">
            <v>1493.0521365998522</v>
          </cell>
          <cell r="W3451">
            <v>1552.4793395548027</v>
          </cell>
          <cell r="X3451">
            <v>1682.2960437589111</v>
          </cell>
          <cell r="Y3451">
            <v>623.44375742377633</v>
          </cell>
          <cell r="Z3451">
            <v>639.20734213819333</v>
          </cell>
          <cell r="AA3451">
            <v>658.53871979036546</v>
          </cell>
          <cell r="AB3451">
            <v>661.77827140090255</v>
          </cell>
          <cell r="AC3451">
            <v>735.22895427865058</v>
          </cell>
          <cell r="AD3451">
            <v>253.17093978411606</v>
          </cell>
          <cell r="AE3451">
            <v>387.89291074501301</v>
          </cell>
          <cell r="AF3451">
            <v>435.3767627138057</v>
          </cell>
          <cell r="AG3451">
            <v>436.49007906403745</v>
          </cell>
          <cell r="AH3451">
            <v>400.23806699767766</v>
          </cell>
        </row>
        <row r="3452">
          <cell r="B3452">
            <v>3597</v>
          </cell>
          <cell r="C3452" t="str">
            <v>PA</v>
          </cell>
          <cell r="D3452" t="str">
            <v>Investor Owned</v>
          </cell>
          <cell r="E3452">
            <v>6.1978309907741802E-3</v>
          </cell>
          <cell r="F3452">
            <v>1</v>
          </cell>
          <cell r="G3452">
            <v>14723.738062755798</v>
          </cell>
          <cell r="H3452">
            <v>14723.738062755798</v>
          </cell>
          <cell r="I3452">
            <v>11.608880937499999</v>
          </cell>
          <cell r="J3452">
            <v>9347</v>
          </cell>
          <cell r="K3452">
            <v>86340</v>
          </cell>
          <cell r="L3452">
            <v>5864</v>
          </cell>
          <cell r="M3452">
            <v>9.8796690597521428E-2</v>
          </cell>
          <cell r="N3452">
            <v>9.8796690597521428E-2</v>
          </cell>
          <cell r="O3452">
            <v>10613.315656458259</v>
          </cell>
          <cell r="P3452">
            <v>28502.202407004203</v>
          </cell>
          <cell r="Q3452">
            <v>45455.327273957068</v>
          </cell>
          <cell r="R3452">
            <v>60025.838478770464</v>
          </cell>
          <cell r="S3452">
            <v>131651.63621392634</v>
          </cell>
          <cell r="T3452">
            <v>1321.2082729038616</v>
          </cell>
          <cell r="U3452">
            <v>1402.2656165959193</v>
          </cell>
          <cell r="V3452">
            <v>1493.0521365998522</v>
          </cell>
          <cell r="W3452">
            <v>1552.4793395548027</v>
          </cell>
          <cell r="X3452">
            <v>1682.2960437589111</v>
          </cell>
          <cell r="Y3452">
            <v>623.44375742377633</v>
          </cell>
          <cell r="Z3452">
            <v>639.20734213819333</v>
          </cell>
          <cell r="AA3452">
            <v>658.53871979036546</v>
          </cell>
          <cell r="AB3452">
            <v>661.77827140090255</v>
          </cell>
          <cell r="AC3452">
            <v>735.22895427865058</v>
          </cell>
          <cell r="AD3452">
            <v>253.17093978411606</v>
          </cell>
          <cell r="AE3452">
            <v>387.89291074501301</v>
          </cell>
          <cell r="AF3452">
            <v>435.3767627138057</v>
          </cell>
          <cell r="AG3452">
            <v>436.49007906403745</v>
          </cell>
          <cell r="AH3452">
            <v>400.23806699767766</v>
          </cell>
        </row>
        <row r="3453">
          <cell r="B3453">
            <v>5487</v>
          </cell>
          <cell r="C3453" t="str">
            <v>PA</v>
          </cell>
          <cell r="D3453" t="str">
            <v>Investor Owned</v>
          </cell>
          <cell r="E3453">
            <v>6.1978309907741802E-3</v>
          </cell>
          <cell r="F3453">
            <v>1</v>
          </cell>
          <cell r="G3453">
            <v>7765.9615214637161</v>
          </cell>
          <cell r="H3453">
            <v>7765.9615214637161</v>
          </cell>
          <cell r="I3453">
            <v>11.608880937499999</v>
          </cell>
          <cell r="J3453">
            <v>593286.69999999995</v>
          </cell>
          <cell r="K3453">
            <v>4217352</v>
          </cell>
          <cell r="L3453">
            <v>543056</v>
          </cell>
          <cell r="M3453">
            <v>0.12273944186856113</v>
          </cell>
          <cell r="N3453">
            <v>0.12273944186856113</v>
          </cell>
          <cell r="O3453">
            <v>10613.315656458259</v>
          </cell>
          <cell r="P3453">
            <v>28502.202407004203</v>
          </cell>
          <cell r="Q3453">
            <v>45455.327273957068</v>
          </cell>
          <cell r="R3453">
            <v>60025.838478770464</v>
          </cell>
          <cell r="S3453">
            <v>131651.63621392634</v>
          </cell>
          <cell r="T3453">
            <v>1321.2082729038616</v>
          </cell>
          <cell r="U3453">
            <v>1402.2656165959193</v>
          </cell>
          <cell r="V3453">
            <v>1493.0521365998522</v>
          </cell>
          <cell r="W3453">
            <v>1552.4793395548027</v>
          </cell>
          <cell r="X3453">
            <v>1682.2960437589111</v>
          </cell>
          <cell r="Y3453">
            <v>623.44375742377633</v>
          </cell>
          <cell r="Z3453">
            <v>639.20734213819333</v>
          </cell>
          <cell r="AA3453">
            <v>658.53871979036546</v>
          </cell>
          <cell r="AB3453">
            <v>661.77827140090255</v>
          </cell>
          <cell r="AC3453">
            <v>735.22895427865058</v>
          </cell>
          <cell r="AD3453">
            <v>253.17093978411606</v>
          </cell>
          <cell r="AE3453">
            <v>387.89291074501301</v>
          </cell>
          <cell r="AF3453">
            <v>435.3767627138057</v>
          </cell>
          <cell r="AG3453">
            <v>436.49007906403745</v>
          </cell>
          <cell r="AH3453">
            <v>400.23806699767766</v>
          </cell>
        </row>
        <row r="3454">
          <cell r="B3454">
            <v>12796</v>
          </cell>
          <cell r="C3454" t="str">
            <v>PA</v>
          </cell>
          <cell r="D3454" t="str">
            <v>Investor Owned</v>
          </cell>
          <cell r="E3454">
            <v>6.1978309907741802E-3</v>
          </cell>
          <cell r="F3454">
            <v>1</v>
          </cell>
          <cell r="G3454">
            <v>10863.364325852794</v>
          </cell>
          <cell r="H3454">
            <v>10863.364325852794</v>
          </cell>
          <cell r="I3454">
            <v>11.608880937499999</v>
          </cell>
          <cell r="J3454">
            <v>405268.4</v>
          </cell>
          <cell r="K3454">
            <v>3626669</v>
          </cell>
          <cell r="L3454">
            <v>333844</v>
          </cell>
          <cell r="M3454">
            <v>9.8923209432020126E-2</v>
          </cell>
          <cell r="N3454">
            <v>9.8923209432020126E-2</v>
          </cell>
          <cell r="O3454">
            <v>10613.315656458259</v>
          </cell>
          <cell r="P3454">
            <v>28502.202407004203</v>
          </cell>
          <cell r="Q3454">
            <v>45455.327273957068</v>
          </cell>
          <cell r="R3454">
            <v>60025.838478770464</v>
          </cell>
          <cell r="S3454">
            <v>131651.63621392634</v>
          </cell>
          <cell r="T3454">
            <v>1321.2082729038616</v>
          </cell>
          <cell r="U3454">
            <v>1402.2656165959193</v>
          </cell>
          <cell r="V3454">
            <v>1493.0521365998522</v>
          </cell>
          <cell r="W3454">
            <v>1552.4793395548027</v>
          </cell>
          <cell r="X3454">
            <v>1682.2960437589111</v>
          </cell>
          <cell r="Y3454">
            <v>623.44375742377633</v>
          </cell>
          <cell r="Z3454">
            <v>639.20734213819333</v>
          </cell>
          <cell r="AA3454">
            <v>658.53871979036546</v>
          </cell>
          <cell r="AB3454">
            <v>661.77827140090255</v>
          </cell>
          <cell r="AC3454">
            <v>735.22895427865058</v>
          </cell>
          <cell r="AD3454">
            <v>253.17093978411606</v>
          </cell>
          <cell r="AE3454">
            <v>387.89291074501301</v>
          </cell>
          <cell r="AF3454">
            <v>435.3767627138057</v>
          </cell>
          <cell r="AG3454">
            <v>436.49007906403745</v>
          </cell>
          <cell r="AH3454">
            <v>400.23806699767766</v>
          </cell>
        </row>
        <row r="3455">
          <cell r="B3455">
            <v>14940</v>
          </cell>
          <cell r="C3455" t="str">
            <v>PA</v>
          </cell>
          <cell r="D3455" t="str">
            <v>Investor Owned</v>
          </cell>
          <cell r="E3455">
            <v>6.1978309907741802E-3</v>
          </cell>
          <cell r="F3455">
            <v>1</v>
          </cell>
          <cell r="G3455">
            <v>9326.0926142002409</v>
          </cell>
          <cell r="H3455">
            <v>9326.0926142002409</v>
          </cell>
          <cell r="I3455">
            <v>11.608880937499999</v>
          </cell>
          <cell r="J3455">
            <v>1544515</v>
          </cell>
          <cell r="K3455">
            <v>14011363</v>
          </cell>
          <cell r="L3455">
            <v>1502383</v>
          </cell>
          <cell r="M3455">
            <v>9.5295737864025884E-2</v>
          </cell>
          <cell r="N3455">
            <v>9.5295737864025884E-2</v>
          </cell>
          <cell r="O3455">
            <v>10613.315656458259</v>
          </cell>
          <cell r="P3455">
            <v>28502.202407004203</v>
          </cell>
          <cell r="Q3455">
            <v>45455.327273957068</v>
          </cell>
          <cell r="R3455">
            <v>60025.838478770464</v>
          </cell>
          <cell r="S3455">
            <v>131651.63621392634</v>
          </cell>
          <cell r="T3455">
            <v>1321.2082729038616</v>
          </cell>
          <cell r="U3455">
            <v>1402.2656165959193</v>
          </cell>
          <cell r="V3455">
            <v>1493.0521365998522</v>
          </cell>
          <cell r="W3455">
            <v>1552.4793395548027</v>
          </cell>
          <cell r="X3455">
            <v>1682.2960437589111</v>
          </cell>
          <cell r="Y3455">
            <v>623.44375742377633</v>
          </cell>
          <cell r="Z3455">
            <v>639.20734213819333</v>
          </cell>
          <cell r="AA3455">
            <v>658.53871979036546</v>
          </cell>
          <cell r="AB3455">
            <v>661.77827140090255</v>
          </cell>
          <cell r="AC3455">
            <v>735.22895427865058</v>
          </cell>
          <cell r="AD3455">
            <v>253.17093978411606</v>
          </cell>
          <cell r="AE3455">
            <v>387.89291074501301</v>
          </cell>
          <cell r="AF3455">
            <v>435.3767627138057</v>
          </cell>
          <cell r="AG3455">
            <v>436.49007906403745</v>
          </cell>
          <cell r="AH3455">
            <v>400.23806699767766</v>
          </cell>
        </row>
        <row r="3456">
          <cell r="B3456">
            <v>14715</v>
          </cell>
          <cell r="C3456" t="str">
            <v>PA</v>
          </cell>
          <cell r="D3456" t="str">
            <v>Investor Owned</v>
          </cell>
          <cell r="E3456">
            <v>6.1978309907741802E-3</v>
          </cell>
          <cell r="F3456">
            <v>1</v>
          </cell>
          <cell r="G3456">
            <v>11475.737318870502</v>
          </cell>
          <cell r="H3456">
            <v>11475.737318870502</v>
          </cell>
          <cell r="I3456">
            <v>11.608880937499999</v>
          </cell>
          <cell r="J3456">
            <v>1456146.1</v>
          </cell>
          <cell r="K3456">
            <v>14590218</v>
          </cell>
          <cell r="L3456">
            <v>1271397</v>
          </cell>
          <cell r="M3456">
            <v>8.766367598019878E-2</v>
          </cell>
          <cell r="N3456">
            <v>8.766367598019878E-2</v>
          </cell>
          <cell r="O3456">
            <v>10613.315656458259</v>
          </cell>
          <cell r="P3456">
            <v>28502.202407004203</v>
          </cell>
          <cell r="Q3456">
            <v>45455.327273957068</v>
          </cell>
          <cell r="R3456">
            <v>60025.838478770464</v>
          </cell>
          <cell r="S3456">
            <v>131651.63621392634</v>
          </cell>
          <cell r="T3456">
            <v>1321.2082729038616</v>
          </cell>
          <cell r="U3456">
            <v>1402.2656165959193</v>
          </cell>
          <cell r="V3456">
            <v>1493.0521365998522</v>
          </cell>
          <cell r="W3456">
            <v>1552.4793395548027</v>
          </cell>
          <cell r="X3456">
            <v>1682.2960437589111</v>
          </cell>
          <cell r="Y3456">
            <v>623.44375742377633</v>
          </cell>
          <cell r="Z3456">
            <v>639.20734213819333</v>
          </cell>
          <cell r="AA3456">
            <v>658.53871979036546</v>
          </cell>
          <cell r="AB3456">
            <v>661.77827140090255</v>
          </cell>
          <cell r="AC3456">
            <v>735.22895427865058</v>
          </cell>
          <cell r="AD3456">
            <v>253.17093978411606</v>
          </cell>
          <cell r="AE3456">
            <v>387.89291074501301</v>
          </cell>
          <cell r="AF3456">
            <v>435.3767627138057</v>
          </cell>
          <cell r="AG3456">
            <v>436.49007906403745</v>
          </cell>
          <cell r="AH3456">
            <v>400.23806699767766</v>
          </cell>
        </row>
        <row r="3457">
          <cell r="B3457">
            <v>16537</v>
          </cell>
          <cell r="C3457" t="str">
            <v>PA</v>
          </cell>
          <cell r="D3457" t="str">
            <v>Investor Owned</v>
          </cell>
          <cell r="E3457">
            <v>6.1978309907741802E-3</v>
          </cell>
          <cell r="F3457">
            <v>0</v>
          </cell>
          <cell r="G3457">
            <v>0</v>
          </cell>
          <cell r="H3457">
            <v>9202.3982385643303</v>
          </cell>
          <cell r="I3457">
            <v>11.608880937499999</v>
          </cell>
          <cell r="J3457">
            <v>0</v>
          </cell>
          <cell r="K3457">
            <v>0</v>
          </cell>
          <cell r="L3457">
            <v>0</v>
          </cell>
          <cell r="M3457">
            <v>0</v>
          </cell>
          <cell r="N3457">
            <v>8.6557956708221168E-2</v>
          </cell>
          <cell r="O3457">
            <v>10613.315656458259</v>
          </cell>
          <cell r="P3457">
            <v>28502.202407004203</v>
          </cell>
          <cell r="Q3457">
            <v>45455.327273957068</v>
          </cell>
          <cell r="R3457">
            <v>60025.838478770464</v>
          </cell>
          <cell r="S3457">
            <v>131651.63621392634</v>
          </cell>
          <cell r="T3457">
            <v>1321.2082729038616</v>
          </cell>
          <cell r="U3457">
            <v>1402.2656165959193</v>
          </cell>
          <cell r="V3457">
            <v>1493.0521365998522</v>
          </cell>
          <cell r="W3457">
            <v>1552.4793395548027</v>
          </cell>
          <cell r="X3457">
            <v>1682.2960437589111</v>
          </cell>
          <cell r="Y3457">
            <v>623.44375742377633</v>
          </cell>
          <cell r="Z3457">
            <v>639.20734213819333</v>
          </cell>
          <cell r="AA3457">
            <v>658.53871979036546</v>
          </cell>
          <cell r="AB3457">
            <v>661.77827140090255</v>
          </cell>
          <cell r="AC3457">
            <v>735.22895427865058</v>
          </cell>
          <cell r="AD3457">
            <v>253.17093978411606</v>
          </cell>
          <cell r="AE3457">
            <v>387.89291074501301</v>
          </cell>
          <cell r="AF3457">
            <v>435.3767627138057</v>
          </cell>
          <cell r="AG3457">
            <v>436.49007906403745</v>
          </cell>
          <cell r="AH3457">
            <v>400.23806699767766</v>
          </cell>
        </row>
        <row r="3458">
          <cell r="B3458">
            <v>15263</v>
          </cell>
          <cell r="C3458" t="str">
            <v>PA</v>
          </cell>
          <cell r="D3458" t="str">
            <v>Investor Owned</v>
          </cell>
          <cell r="E3458">
            <v>0.20294975690930528</v>
          </cell>
          <cell r="F3458">
            <v>1</v>
          </cell>
          <cell r="G3458">
            <v>13800.434332876615</v>
          </cell>
          <cell r="H3458">
            <v>13800.434332876615</v>
          </cell>
          <cell r="I3458">
            <v>11.608880937499999</v>
          </cell>
          <cell r="J3458">
            <v>512355.4</v>
          </cell>
          <cell r="K3458">
            <v>5096528</v>
          </cell>
          <cell r="L3458">
            <v>369302</v>
          </cell>
          <cell r="M3458">
            <v>9.0435921204442035E-2</v>
          </cell>
          <cell r="N3458">
            <v>9.0435921204442035E-2</v>
          </cell>
          <cell r="O3458">
            <v>10613.315656458259</v>
          </cell>
          <cell r="P3458">
            <v>28502.202407004203</v>
          </cell>
          <cell r="Q3458">
            <v>45455.327273957068</v>
          </cell>
          <cell r="R3458">
            <v>60025.838478770464</v>
          </cell>
          <cell r="S3458">
            <v>131651.63621392634</v>
          </cell>
          <cell r="T3458">
            <v>1321.2082729038616</v>
          </cell>
          <cell r="U3458">
            <v>1402.2656165959193</v>
          </cell>
          <cell r="V3458">
            <v>1493.0521365998522</v>
          </cell>
          <cell r="W3458">
            <v>1552.4793395548027</v>
          </cell>
          <cell r="X3458">
            <v>1682.2960437589111</v>
          </cell>
          <cell r="Y3458">
            <v>623.44375742377633</v>
          </cell>
          <cell r="Z3458">
            <v>639.20734213819333</v>
          </cell>
          <cell r="AA3458">
            <v>658.53871979036546</v>
          </cell>
          <cell r="AB3458">
            <v>661.77827140090255</v>
          </cell>
          <cell r="AC3458">
            <v>735.22895427865058</v>
          </cell>
          <cell r="AD3458">
            <v>253.17093978411606</v>
          </cell>
          <cell r="AE3458">
            <v>387.89291074501301</v>
          </cell>
          <cell r="AF3458">
            <v>435.3767627138057</v>
          </cell>
          <cell r="AG3458">
            <v>436.49007906403745</v>
          </cell>
          <cell r="AH3458">
            <v>400.23806699767766</v>
          </cell>
        </row>
        <row r="3459">
          <cell r="B3459">
            <v>19390</v>
          </cell>
          <cell r="C3459" t="str">
            <v>PA</v>
          </cell>
          <cell r="D3459" t="str">
            <v>Investor Owned</v>
          </cell>
          <cell r="E3459">
            <v>6.1978309907741802E-3</v>
          </cell>
          <cell r="F3459">
            <v>1</v>
          </cell>
          <cell r="G3459">
            <v>10283.949283192853</v>
          </cell>
          <cell r="H3459">
            <v>10283.949283192853</v>
          </cell>
          <cell r="I3459">
            <v>11.608880937499999</v>
          </cell>
          <cell r="J3459">
            <v>62245.799999999996</v>
          </cell>
          <cell r="K3459">
            <v>571006</v>
          </cell>
          <cell r="L3459">
            <v>55524</v>
          </cell>
          <cell r="M3459">
            <v>9.5464744569960736E-2</v>
          </cell>
          <cell r="N3459">
            <v>9.5464744569960736E-2</v>
          </cell>
          <cell r="O3459">
            <v>10613.315656458259</v>
          </cell>
          <cell r="P3459">
            <v>28502.202407004203</v>
          </cell>
          <cell r="Q3459">
            <v>45455.327273957068</v>
          </cell>
          <cell r="R3459">
            <v>60025.838478770464</v>
          </cell>
          <cell r="S3459">
            <v>131651.63621392634</v>
          </cell>
          <cell r="T3459">
            <v>1321.2082729038616</v>
          </cell>
          <cell r="U3459">
            <v>1402.2656165959193</v>
          </cell>
          <cell r="V3459">
            <v>1493.0521365998522</v>
          </cell>
          <cell r="W3459">
            <v>1552.4793395548027</v>
          </cell>
          <cell r="X3459">
            <v>1682.2960437589111</v>
          </cell>
          <cell r="Y3459">
            <v>623.44375742377633</v>
          </cell>
          <cell r="Z3459">
            <v>639.20734213819333</v>
          </cell>
          <cell r="AA3459">
            <v>658.53871979036546</v>
          </cell>
          <cell r="AB3459">
            <v>661.77827140090255</v>
          </cell>
          <cell r="AC3459">
            <v>735.22895427865058</v>
          </cell>
          <cell r="AD3459">
            <v>253.17093978411606</v>
          </cell>
          <cell r="AE3459">
            <v>387.89291074501301</v>
          </cell>
          <cell r="AF3459">
            <v>435.3767627138057</v>
          </cell>
          <cell r="AG3459">
            <v>436.49007906403745</v>
          </cell>
          <cell r="AH3459">
            <v>400.23806699767766</v>
          </cell>
        </row>
        <row r="3460">
          <cell r="B3460">
            <v>20334</v>
          </cell>
          <cell r="C3460" t="str">
            <v>PA</v>
          </cell>
          <cell r="D3460" t="str">
            <v>Investor Owned</v>
          </cell>
          <cell r="E3460">
            <v>6.1978309907741802E-3</v>
          </cell>
          <cell r="F3460">
            <v>1</v>
          </cell>
          <cell r="G3460">
            <v>8682.421875</v>
          </cell>
          <cell r="H3460">
            <v>8682.421875</v>
          </cell>
          <cell r="I3460">
            <v>11.608880937499999</v>
          </cell>
          <cell r="J3460">
            <v>6184</v>
          </cell>
          <cell r="K3460">
            <v>44454</v>
          </cell>
          <cell r="L3460">
            <v>5120</v>
          </cell>
          <cell r="M3460">
            <v>0.12306542392585594</v>
          </cell>
          <cell r="N3460">
            <v>0.12306542392585594</v>
          </cell>
          <cell r="O3460">
            <v>10613.315656458259</v>
          </cell>
          <cell r="P3460">
            <v>28502.202407004203</v>
          </cell>
          <cell r="Q3460">
            <v>45455.327273957068</v>
          </cell>
          <cell r="R3460">
            <v>60025.838478770464</v>
          </cell>
          <cell r="S3460">
            <v>131651.63621392634</v>
          </cell>
          <cell r="T3460">
            <v>1321.2082729038616</v>
          </cell>
          <cell r="U3460">
            <v>1402.2656165959193</v>
          </cell>
          <cell r="V3460">
            <v>1493.0521365998522</v>
          </cell>
          <cell r="W3460">
            <v>1552.4793395548027</v>
          </cell>
          <cell r="X3460">
            <v>1682.2960437589111</v>
          </cell>
          <cell r="Y3460">
            <v>623.44375742377633</v>
          </cell>
          <cell r="Z3460">
            <v>639.20734213819333</v>
          </cell>
          <cell r="AA3460">
            <v>658.53871979036546</v>
          </cell>
          <cell r="AB3460">
            <v>661.77827140090255</v>
          </cell>
          <cell r="AC3460">
            <v>735.22895427865058</v>
          </cell>
          <cell r="AD3460">
            <v>253.17093978411606</v>
          </cell>
          <cell r="AE3460">
            <v>387.89291074501301</v>
          </cell>
          <cell r="AF3460">
            <v>435.3767627138057</v>
          </cell>
          <cell r="AG3460">
            <v>436.49007906403745</v>
          </cell>
          <cell r="AH3460">
            <v>400.23806699767766</v>
          </cell>
        </row>
        <row r="3461">
          <cell r="B3461">
            <v>20387</v>
          </cell>
          <cell r="C3461" t="str">
            <v>PA</v>
          </cell>
          <cell r="D3461" t="str">
            <v>Investor Owned</v>
          </cell>
          <cell r="E3461">
            <v>6.1978309907741802E-3</v>
          </cell>
          <cell r="F3461">
            <v>1</v>
          </cell>
          <cell r="G3461">
            <v>11447.791901245595</v>
          </cell>
          <cell r="H3461">
            <v>11447.791901245595</v>
          </cell>
          <cell r="I3461">
            <v>11.608880937499999</v>
          </cell>
          <cell r="J3461">
            <v>671838.5</v>
          </cell>
          <cell r="K3461">
            <v>7177880</v>
          </cell>
          <cell r="L3461">
            <v>627010</v>
          </cell>
          <cell r="M3461">
            <v>8.1429598538919221E-2</v>
          </cell>
          <cell r="N3461">
            <v>8.1429598538919221E-2</v>
          </cell>
          <cell r="O3461">
            <v>10613.315656458259</v>
          </cell>
          <cell r="P3461">
            <v>28502.202407004203</v>
          </cell>
          <cell r="Q3461">
            <v>45455.327273957068</v>
          </cell>
          <cell r="R3461">
            <v>60025.838478770464</v>
          </cell>
          <cell r="S3461">
            <v>131651.63621392634</v>
          </cell>
          <cell r="T3461">
            <v>1321.2082729038616</v>
          </cell>
          <cell r="U3461">
            <v>1402.2656165959193</v>
          </cell>
          <cell r="V3461">
            <v>1493.0521365998522</v>
          </cell>
          <cell r="W3461">
            <v>1552.4793395548027</v>
          </cell>
          <cell r="X3461">
            <v>1682.2960437589111</v>
          </cell>
          <cell r="Y3461">
            <v>623.44375742377633</v>
          </cell>
          <cell r="Z3461">
            <v>639.20734213819333</v>
          </cell>
          <cell r="AA3461">
            <v>658.53871979036546</v>
          </cell>
          <cell r="AB3461">
            <v>661.77827140090255</v>
          </cell>
          <cell r="AC3461">
            <v>735.22895427865058</v>
          </cell>
          <cell r="AD3461">
            <v>253.17093978411606</v>
          </cell>
          <cell r="AE3461">
            <v>387.89291074501301</v>
          </cell>
          <cell r="AF3461">
            <v>435.3767627138057</v>
          </cell>
          <cell r="AG3461">
            <v>436.49007906403745</v>
          </cell>
          <cell r="AH3461">
            <v>400.23806699767766</v>
          </cell>
        </row>
        <row r="3462">
          <cell r="B3462">
            <v>12390</v>
          </cell>
          <cell r="C3462" t="str">
            <v>PA</v>
          </cell>
          <cell r="D3462" t="str">
            <v>Investor Owned</v>
          </cell>
          <cell r="E3462">
            <v>6.1978309907741802E-3</v>
          </cell>
          <cell r="F3462">
            <v>1</v>
          </cell>
          <cell r="G3462">
            <v>11301.982883672659</v>
          </cell>
          <cell r="H3462">
            <v>11301.982883672659</v>
          </cell>
          <cell r="I3462">
            <v>11.608880937499999</v>
          </cell>
          <cell r="J3462">
            <v>609120.5</v>
          </cell>
          <cell r="K3462">
            <v>5749929</v>
          </cell>
          <cell r="L3462">
            <v>508754</v>
          </cell>
          <cell r="M3462">
            <v>9.3609455812459164E-2</v>
          </cell>
          <cell r="N3462">
            <v>9.3609455812459164E-2</v>
          </cell>
          <cell r="O3462">
            <v>10613.315656458259</v>
          </cell>
          <cell r="P3462">
            <v>28502.202407004203</v>
          </cell>
          <cell r="Q3462">
            <v>45455.327273957068</v>
          </cell>
          <cell r="R3462">
            <v>60025.838478770464</v>
          </cell>
          <cell r="S3462">
            <v>131651.63621392634</v>
          </cell>
          <cell r="T3462">
            <v>1321.2082729038616</v>
          </cell>
          <cell r="U3462">
            <v>1402.2656165959193</v>
          </cell>
          <cell r="V3462">
            <v>1493.0521365998522</v>
          </cell>
          <cell r="W3462">
            <v>1552.4793395548027</v>
          </cell>
          <cell r="X3462">
            <v>1682.2960437589111</v>
          </cell>
          <cell r="Y3462">
            <v>623.44375742377633</v>
          </cell>
          <cell r="Z3462">
            <v>639.20734213819333</v>
          </cell>
          <cell r="AA3462">
            <v>658.53871979036546</v>
          </cell>
          <cell r="AB3462">
            <v>661.77827140090255</v>
          </cell>
          <cell r="AC3462">
            <v>735.22895427865058</v>
          </cell>
          <cell r="AD3462">
            <v>253.17093978411606</v>
          </cell>
          <cell r="AE3462">
            <v>387.89291074501301</v>
          </cell>
          <cell r="AF3462">
            <v>435.3767627138057</v>
          </cell>
          <cell r="AG3462">
            <v>436.49007906403745</v>
          </cell>
          <cell r="AH3462">
            <v>400.23806699767766</v>
          </cell>
        </row>
        <row r="3463">
          <cell r="B3463">
            <v>14711</v>
          </cell>
          <cell r="C3463" t="str">
            <v>PA</v>
          </cell>
          <cell r="D3463" t="str">
            <v>Investor Owned</v>
          </cell>
          <cell r="E3463">
            <v>6.1978309907741802E-3</v>
          </cell>
          <cell r="F3463">
            <v>1</v>
          </cell>
          <cell r="G3463">
            <v>8609.4124401456047</v>
          </cell>
          <cell r="H3463">
            <v>8609.4124401456047</v>
          </cell>
          <cell r="I3463">
            <v>11.608880937499999</v>
          </cell>
          <cell r="J3463">
            <v>563446.6</v>
          </cell>
          <cell r="K3463">
            <v>4318774</v>
          </cell>
          <cell r="L3463">
            <v>501634</v>
          </cell>
          <cell r="M3463">
            <v>0.11428374984140811</v>
          </cell>
          <cell r="N3463">
            <v>0.11428374984140811</v>
          </cell>
          <cell r="O3463">
            <v>10613.315656458259</v>
          </cell>
          <cell r="P3463">
            <v>28502.202407004203</v>
          </cell>
          <cell r="Q3463">
            <v>45455.327273957068</v>
          </cell>
          <cell r="R3463">
            <v>60025.838478770464</v>
          </cell>
          <cell r="S3463">
            <v>131651.63621392634</v>
          </cell>
          <cell r="T3463">
            <v>1321.2082729038616</v>
          </cell>
          <cell r="U3463">
            <v>1402.2656165959193</v>
          </cell>
          <cell r="V3463">
            <v>1493.0521365998522</v>
          </cell>
          <cell r="W3463">
            <v>1552.4793395548027</v>
          </cell>
          <cell r="X3463">
            <v>1682.2960437589111</v>
          </cell>
          <cell r="Y3463">
            <v>623.44375742377633</v>
          </cell>
          <cell r="Z3463">
            <v>639.20734213819333</v>
          </cell>
          <cell r="AA3463">
            <v>658.53871979036546</v>
          </cell>
          <cell r="AB3463">
            <v>661.77827140090255</v>
          </cell>
          <cell r="AC3463">
            <v>735.22895427865058</v>
          </cell>
          <cell r="AD3463">
            <v>253.17093978411606</v>
          </cell>
          <cell r="AE3463">
            <v>387.89291074501301</v>
          </cell>
          <cell r="AF3463">
            <v>435.3767627138057</v>
          </cell>
          <cell r="AG3463">
            <v>436.49007906403745</v>
          </cell>
          <cell r="AH3463">
            <v>400.23806699767766</v>
          </cell>
        </row>
        <row r="3464">
          <cell r="B3464">
            <v>14716</v>
          </cell>
          <cell r="C3464" t="str">
            <v>PA</v>
          </cell>
          <cell r="D3464" t="str">
            <v>Investor Owned</v>
          </cell>
          <cell r="E3464">
            <v>6.1978309907741802E-3</v>
          </cell>
          <cell r="F3464">
            <v>1</v>
          </cell>
          <cell r="G3464">
            <v>11388.464154536798</v>
          </cell>
          <cell r="H3464">
            <v>11388.464154536798</v>
          </cell>
          <cell r="I3464">
            <v>11.608880937499999</v>
          </cell>
          <cell r="J3464">
            <v>187518.9</v>
          </cell>
          <cell r="K3464">
            <v>1674332</v>
          </cell>
          <cell r="L3464">
            <v>147020</v>
          </cell>
          <cell r="M3464">
            <v>9.9763994174885878E-2</v>
          </cell>
          <cell r="N3464">
            <v>9.9763994174885878E-2</v>
          </cell>
          <cell r="O3464">
            <v>10613.315656458259</v>
          </cell>
          <cell r="P3464">
            <v>28502.202407004203</v>
          </cell>
          <cell r="Q3464">
            <v>45455.327273957068</v>
          </cell>
          <cell r="R3464">
            <v>60025.838478770464</v>
          </cell>
          <cell r="S3464">
            <v>131651.63621392634</v>
          </cell>
          <cell r="T3464">
            <v>1321.2082729038616</v>
          </cell>
          <cell r="U3464">
            <v>1402.2656165959193</v>
          </cell>
          <cell r="V3464">
            <v>1493.0521365998522</v>
          </cell>
          <cell r="W3464">
            <v>1552.4793395548027</v>
          </cell>
          <cell r="X3464">
            <v>1682.2960437589111</v>
          </cell>
          <cell r="Y3464">
            <v>623.44375742377633</v>
          </cell>
          <cell r="Z3464">
            <v>639.20734213819333</v>
          </cell>
          <cell r="AA3464">
            <v>658.53871979036546</v>
          </cell>
          <cell r="AB3464">
            <v>661.77827140090255</v>
          </cell>
          <cell r="AC3464">
            <v>735.22895427865058</v>
          </cell>
          <cell r="AD3464">
            <v>253.17093978411606</v>
          </cell>
          <cell r="AE3464">
            <v>387.89291074501301</v>
          </cell>
          <cell r="AF3464">
            <v>435.3767627138057</v>
          </cell>
          <cell r="AG3464">
            <v>436.49007906403745</v>
          </cell>
          <cell r="AH3464">
            <v>400.23806699767766</v>
          </cell>
        </row>
        <row r="3465">
          <cell r="B3465">
            <v>15045</v>
          </cell>
          <cell r="C3465" t="str">
            <v>PA</v>
          </cell>
          <cell r="D3465" t="str">
            <v>Investor Owned</v>
          </cell>
          <cell r="E3465">
            <v>6.1978309907741802E-3</v>
          </cell>
          <cell r="F3465">
            <v>1</v>
          </cell>
          <cell r="G3465">
            <v>8366.6228646517739</v>
          </cell>
          <cell r="H3465">
            <v>8366.6228646517739</v>
          </cell>
          <cell r="I3465">
            <v>11.608880937499999</v>
          </cell>
          <cell r="J3465">
            <v>3614.8</v>
          </cell>
          <cell r="K3465">
            <v>31835</v>
          </cell>
          <cell r="L3465">
            <v>3805</v>
          </cell>
          <cell r="M3465">
            <v>9.6897706813059523E-2</v>
          </cell>
          <cell r="N3465">
            <v>9.6897706813059523E-2</v>
          </cell>
          <cell r="O3465">
            <v>10613.315656458259</v>
          </cell>
          <cell r="P3465">
            <v>28502.202407004203</v>
          </cell>
          <cell r="Q3465">
            <v>45455.327273957068</v>
          </cell>
          <cell r="R3465">
            <v>60025.838478770464</v>
          </cell>
          <cell r="S3465">
            <v>131651.63621392634</v>
          </cell>
          <cell r="T3465">
            <v>1321.2082729038616</v>
          </cell>
          <cell r="U3465">
            <v>1402.2656165959193</v>
          </cell>
          <cell r="V3465">
            <v>1493.0521365998522</v>
          </cell>
          <cell r="W3465">
            <v>1552.4793395548027</v>
          </cell>
          <cell r="X3465">
            <v>1682.2960437589111</v>
          </cell>
          <cell r="Y3465">
            <v>623.44375742377633</v>
          </cell>
          <cell r="Z3465">
            <v>639.20734213819333</v>
          </cell>
          <cell r="AA3465">
            <v>658.53871979036546</v>
          </cell>
          <cell r="AB3465">
            <v>661.77827140090255</v>
          </cell>
          <cell r="AC3465">
            <v>735.22895427865058</v>
          </cell>
          <cell r="AD3465">
            <v>253.17093978411606</v>
          </cell>
          <cell r="AE3465">
            <v>387.89291074501301</v>
          </cell>
          <cell r="AF3465">
            <v>435.3767627138057</v>
          </cell>
          <cell r="AG3465">
            <v>436.49007906403745</v>
          </cell>
          <cell r="AH3465">
            <v>400.23806699767766</v>
          </cell>
        </row>
        <row r="3466">
          <cell r="B3466">
            <v>1618</v>
          </cell>
          <cell r="C3466" t="str">
            <v>PA</v>
          </cell>
          <cell r="D3466" t="str">
            <v>Municipal</v>
          </cell>
          <cell r="E3466">
            <v>6.1978309907741802E-3</v>
          </cell>
          <cell r="F3466">
            <v>0</v>
          </cell>
          <cell r="G3466">
            <v>0</v>
          </cell>
          <cell r="H3466">
            <v>262.1951388408005</v>
          </cell>
          <cell r="I3466">
            <v>11.608880937499999</v>
          </cell>
          <cell r="J3466">
            <v>0</v>
          </cell>
          <cell r="K3466">
            <v>0</v>
          </cell>
          <cell r="L3466">
            <v>0</v>
          </cell>
          <cell r="M3466">
            <v>0</v>
          </cell>
          <cell r="N3466">
            <v>2.4086616826280954E-3</v>
          </cell>
          <cell r="O3466">
            <v>10613.315656458259</v>
          </cell>
          <cell r="P3466">
            <v>28502.202407004203</v>
          </cell>
          <cell r="Q3466">
            <v>45455.327273957068</v>
          </cell>
          <cell r="R3466">
            <v>60025.838478770464</v>
          </cell>
          <cell r="S3466">
            <v>131651.63621392634</v>
          </cell>
          <cell r="T3466">
            <v>1321.2082729038616</v>
          </cell>
          <cell r="U3466">
            <v>1402.2656165959193</v>
          </cell>
          <cell r="V3466">
            <v>1493.0521365998522</v>
          </cell>
          <cell r="W3466">
            <v>1552.4793395548027</v>
          </cell>
          <cell r="X3466">
            <v>1682.2960437589111</v>
          </cell>
          <cell r="Y3466">
            <v>623.44375742377633</v>
          </cell>
          <cell r="Z3466">
            <v>639.20734213819333</v>
          </cell>
          <cell r="AA3466">
            <v>658.53871979036546</v>
          </cell>
          <cell r="AB3466">
            <v>661.77827140090255</v>
          </cell>
          <cell r="AC3466">
            <v>735.22895427865058</v>
          </cell>
          <cell r="AD3466">
            <v>253.17093978411606</v>
          </cell>
          <cell r="AE3466">
            <v>387.89291074501301</v>
          </cell>
          <cell r="AF3466">
            <v>435.3767627138057</v>
          </cell>
          <cell r="AG3466">
            <v>436.49007906403745</v>
          </cell>
          <cell r="AH3466">
            <v>400.23806699767766</v>
          </cell>
        </row>
        <row r="3467">
          <cell r="B3467">
            <v>1823</v>
          </cell>
          <cell r="C3467" t="str">
            <v>PA</v>
          </cell>
          <cell r="D3467" t="str">
            <v>Municipal</v>
          </cell>
          <cell r="E3467">
            <v>6.1978309907741802E-3</v>
          </cell>
          <cell r="F3467">
            <v>0</v>
          </cell>
          <cell r="G3467">
            <v>0</v>
          </cell>
          <cell r="H3467">
            <v>262.1951388408005</v>
          </cell>
          <cell r="I3467">
            <v>11.608880937499999</v>
          </cell>
          <cell r="J3467">
            <v>0</v>
          </cell>
          <cell r="K3467">
            <v>0</v>
          </cell>
          <cell r="L3467">
            <v>0</v>
          </cell>
          <cell r="M3467">
            <v>0</v>
          </cell>
          <cell r="N3467">
            <v>2.4086616826280954E-3</v>
          </cell>
          <cell r="O3467">
            <v>10613.315656458259</v>
          </cell>
          <cell r="P3467">
            <v>28502.202407004203</v>
          </cell>
          <cell r="Q3467">
            <v>45455.327273957068</v>
          </cell>
          <cell r="R3467">
            <v>60025.838478770464</v>
          </cell>
          <cell r="S3467">
            <v>131651.63621392634</v>
          </cell>
          <cell r="T3467">
            <v>1321.2082729038616</v>
          </cell>
          <cell r="U3467">
            <v>1402.2656165959193</v>
          </cell>
          <cell r="V3467">
            <v>1493.0521365998522</v>
          </cell>
          <cell r="W3467">
            <v>1552.4793395548027</v>
          </cell>
          <cell r="X3467">
            <v>1682.2960437589111</v>
          </cell>
          <cell r="Y3467">
            <v>623.44375742377633</v>
          </cell>
          <cell r="Z3467">
            <v>639.20734213819333</v>
          </cell>
          <cell r="AA3467">
            <v>658.53871979036546</v>
          </cell>
          <cell r="AB3467">
            <v>661.77827140090255</v>
          </cell>
          <cell r="AC3467">
            <v>735.22895427865058</v>
          </cell>
          <cell r="AD3467">
            <v>253.17093978411606</v>
          </cell>
          <cell r="AE3467">
            <v>387.89291074501301</v>
          </cell>
          <cell r="AF3467">
            <v>435.3767627138057</v>
          </cell>
          <cell r="AG3467">
            <v>436.49007906403745</v>
          </cell>
          <cell r="AH3467">
            <v>400.23806699767766</v>
          </cell>
        </row>
        <row r="3468">
          <cell r="B3468">
            <v>3170</v>
          </cell>
          <cell r="C3468" t="str">
            <v>PA</v>
          </cell>
          <cell r="D3468" t="str">
            <v>Municipal</v>
          </cell>
          <cell r="E3468">
            <v>6.1978309907741802E-3</v>
          </cell>
          <cell r="F3468">
            <v>0</v>
          </cell>
          <cell r="G3468">
            <v>0</v>
          </cell>
          <cell r="H3468">
            <v>262.1951388408005</v>
          </cell>
          <cell r="I3468">
            <v>11.608880937499999</v>
          </cell>
          <cell r="J3468">
            <v>0</v>
          </cell>
          <cell r="K3468">
            <v>0</v>
          </cell>
          <cell r="L3468">
            <v>0</v>
          </cell>
          <cell r="M3468">
            <v>0</v>
          </cell>
          <cell r="N3468">
            <v>2.4086616826280954E-3</v>
          </cell>
          <cell r="O3468">
            <v>10613.315656458259</v>
          </cell>
          <cell r="P3468">
            <v>28502.202407004203</v>
          </cell>
          <cell r="Q3468">
            <v>45455.327273957068</v>
          </cell>
          <cell r="R3468">
            <v>60025.838478770464</v>
          </cell>
          <cell r="S3468">
            <v>131651.63621392634</v>
          </cell>
          <cell r="T3468">
            <v>1321.2082729038616</v>
          </cell>
          <cell r="U3468">
            <v>1402.2656165959193</v>
          </cell>
          <cell r="V3468">
            <v>1493.0521365998522</v>
          </cell>
          <cell r="W3468">
            <v>1552.4793395548027</v>
          </cell>
          <cell r="X3468">
            <v>1682.2960437589111</v>
          </cell>
          <cell r="Y3468">
            <v>623.44375742377633</v>
          </cell>
          <cell r="Z3468">
            <v>639.20734213819333</v>
          </cell>
          <cell r="AA3468">
            <v>658.53871979036546</v>
          </cell>
          <cell r="AB3468">
            <v>661.77827140090255</v>
          </cell>
          <cell r="AC3468">
            <v>735.22895427865058</v>
          </cell>
          <cell r="AD3468">
            <v>253.17093978411606</v>
          </cell>
          <cell r="AE3468">
            <v>387.89291074501301</v>
          </cell>
          <cell r="AF3468">
            <v>435.3767627138057</v>
          </cell>
          <cell r="AG3468">
            <v>436.49007906403745</v>
          </cell>
          <cell r="AH3468">
            <v>400.23806699767766</v>
          </cell>
        </row>
        <row r="3469">
          <cell r="B3469">
            <v>3329</v>
          </cell>
          <cell r="C3469" t="str">
            <v>PA</v>
          </cell>
          <cell r="D3469" t="str">
            <v>Municipal</v>
          </cell>
          <cell r="E3469">
            <v>6.1978309907741802E-3</v>
          </cell>
          <cell r="F3469">
            <v>1</v>
          </cell>
          <cell r="G3469">
            <v>9176.8298594280168</v>
          </cell>
          <cell r="H3469">
            <v>9176.8298594280168</v>
          </cell>
          <cell r="I3469">
            <v>11.608880937499999</v>
          </cell>
          <cell r="J3469">
            <v>9417</v>
          </cell>
          <cell r="K3469">
            <v>94659</v>
          </cell>
          <cell r="L3469">
            <v>10315</v>
          </cell>
          <cell r="M3469">
            <v>8.4303158891983337E-2</v>
          </cell>
          <cell r="N3469">
            <v>8.4303158891983337E-2</v>
          </cell>
          <cell r="O3469">
            <v>10613.315656458259</v>
          </cell>
          <cell r="P3469">
            <v>28502.202407004203</v>
          </cell>
          <cell r="Q3469">
            <v>45455.327273957068</v>
          </cell>
          <cell r="R3469">
            <v>60025.838478770464</v>
          </cell>
          <cell r="S3469">
            <v>131651.63621392634</v>
          </cell>
          <cell r="T3469">
            <v>1321.2082729038616</v>
          </cell>
          <cell r="U3469">
            <v>1402.2656165959193</v>
          </cell>
          <cell r="V3469">
            <v>1493.0521365998522</v>
          </cell>
          <cell r="W3469">
            <v>1552.4793395548027</v>
          </cell>
          <cell r="X3469">
            <v>1682.2960437589111</v>
          </cell>
          <cell r="Y3469">
            <v>623.44375742377633</v>
          </cell>
          <cell r="Z3469">
            <v>639.20734213819333</v>
          </cell>
          <cell r="AA3469">
            <v>658.53871979036546</v>
          </cell>
          <cell r="AB3469">
            <v>661.77827140090255</v>
          </cell>
          <cell r="AC3469">
            <v>735.22895427865058</v>
          </cell>
          <cell r="AD3469">
            <v>253.17093978411606</v>
          </cell>
          <cell r="AE3469">
            <v>387.89291074501301</v>
          </cell>
          <cell r="AF3469">
            <v>435.3767627138057</v>
          </cell>
          <cell r="AG3469">
            <v>436.49007906403745</v>
          </cell>
          <cell r="AH3469">
            <v>400.23806699767766</v>
          </cell>
        </row>
        <row r="3470">
          <cell r="B3470">
            <v>5442</v>
          </cell>
          <cell r="C3470" t="str">
            <v>PA</v>
          </cell>
          <cell r="D3470" t="str">
            <v>Municipal</v>
          </cell>
          <cell r="E3470">
            <v>6.1978309907741802E-3</v>
          </cell>
          <cell r="F3470">
            <v>0</v>
          </cell>
          <cell r="G3470">
            <v>0</v>
          </cell>
          <cell r="H3470">
            <v>262.1951388408005</v>
          </cell>
          <cell r="I3470">
            <v>11.608880937499999</v>
          </cell>
          <cell r="J3470">
            <v>0</v>
          </cell>
          <cell r="K3470">
            <v>0</v>
          </cell>
          <cell r="L3470">
            <v>0</v>
          </cell>
          <cell r="M3470">
            <v>0</v>
          </cell>
          <cell r="N3470">
            <v>2.4086616826280954E-3</v>
          </cell>
          <cell r="O3470">
            <v>10613.315656458259</v>
          </cell>
          <cell r="P3470">
            <v>28502.202407004203</v>
          </cell>
          <cell r="Q3470">
            <v>45455.327273957068</v>
          </cell>
          <cell r="R3470">
            <v>60025.838478770464</v>
          </cell>
          <cell r="S3470">
            <v>131651.63621392634</v>
          </cell>
          <cell r="T3470">
            <v>1321.2082729038616</v>
          </cell>
          <cell r="U3470">
            <v>1402.2656165959193</v>
          </cell>
          <cell r="V3470">
            <v>1493.0521365998522</v>
          </cell>
          <cell r="W3470">
            <v>1552.4793395548027</v>
          </cell>
          <cell r="X3470">
            <v>1682.2960437589111</v>
          </cell>
          <cell r="Y3470">
            <v>623.44375742377633</v>
          </cell>
          <cell r="Z3470">
            <v>639.20734213819333</v>
          </cell>
          <cell r="AA3470">
            <v>658.53871979036546</v>
          </cell>
          <cell r="AB3470">
            <v>661.77827140090255</v>
          </cell>
          <cell r="AC3470">
            <v>735.22895427865058</v>
          </cell>
          <cell r="AD3470">
            <v>253.17093978411606</v>
          </cell>
          <cell r="AE3470">
            <v>387.89291074501301</v>
          </cell>
          <cell r="AF3470">
            <v>435.3767627138057</v>
          </cell>
          <cell r="AG3470">
            <v>436.49007906403745</v>
          </cell>
          <cell r="AH3470">
            <v>400.23806699767766</v>
          </cell>
        </row>
        <row r="3471">
          <cell r="B3471">
            <v>5586</v>
          </cell>
          <cell r="C3471" t="str">
            <v>PA</v>
          </cell>
          <cell r="D3471" t="str">
            <v>Municipal</v>
          </cell>
          <cell r="E3471">
            <v>6.1978309907741802E-3</v>
          </cell>
          <cell r="F3471">
            <v>0</v>
          </cell>
          <cell r="G3471">
            <v>0</v>
          </cell>
          <cell r="H3471">
            <v>262.1951388408005</v>
          </cell>
          <cell r="I3471">
            <v>11.608880937499999</v>
          </cell>
          <cell r="J3471">
            <v>0</v>
          </cell>
          <cell r="K3471">
            <v>0</v>
          </cell>
          <cell r="L3471">
            <v>0</v>
          </cell>
          <cell r="M3471">
            <v>0</v>
          </cell>
          <cell r="N3471">
            <v>2.4086616826280954E-3</v>
          </cell>
          <cell r="O3471">
            <v>10613.315656458259</v>
          </cell>
          <cell r="P3471">
            <v>28502.202407004203</v>
          </cell>
          <cell r="Q3471">
            <v>45455.327273957068</v>
          </cell>
          <cell r="R3471">
            <v>60025.838478770464</v>
          </cell>
          <cell r="S3471">
            <v>131651.63621392634</v>
          </cell>
          <cell r="T3471">
            <v>1321.2082729038616</v>
          </cell>
          <cell r="U3471">
            <v>1402.2656165959193</v>
          </cell>
          <cell r="V3471">
            <v>1493.0521365998522</v>
          </cell>
          <cell r="W3471">
            <v>1552.4793395548027</v>
          </cell>
          <cell r="X3471">
            <v>1682.2960437589111</v>
          </cell>
          <cell r="Y3471">
            <v>623.44375742377633</v>
          </cell>
          <cell r="Z3471">
            <v>639.20734213819333</v>
          </cell>
          <cell r="AA3471">
            <v>658.53871979036546</v>
          </cell>
          <cell r="AB3471">
            <v>661.77827140090255</v>
          </cell>
          <cell r="AC3471">
            <v>735.22895427865058</v>
          </cell>
          <cell r="AD3471">
            <v>253.17093978411606</v>
          </cell>
          <cell r="AE3471">
            <v>387.89291074501301</v>
          </cell>
          <cell r="AF3471">
            <v>435.3767627138057</v>
          </cell>
          <cell r="AG3471">
            <v>436.49007906403745</v>
          </cell>
          <cell r="AH3471">
            <v>400.23806699767766</v>
          </cell>
        </row>
        <row r="3472">
          <cell r="B3472">
            <v>5828</v>
          </cell>
          <cell r="C3472" t="str">
            <v>PA</v>
          </cell>
          <cell r="D3472" t="str">
            <v>Municipal</v>
          </cell>
          <cell r="E3472">
            <v>6.1978309907741802E-3</v>
          </cell>
          <cell r="F3472">
            <v>0</v>
          </cell>
          <cell r="G3472">
            <v>0</v>
          </cell>
          <cell r="H3472">
            <v>262.1951388408005</v>
          </cell>
          <cell r="I3472">
            <v>11.608880937499999</v>
          </cell>
          <cell r="J3472">
            <v>0</v>
          </cell>
          <cell r="K3472">
            <v>0</v>
          </cell>
          <cell r="L3472">
            <v>0</v>
          </cell>
          <cell r="M3472">
            <v>0</v>
          </cell>
          <cell r="N3472">
            <v>2.4086616826280954E-3</v>
          </cell>
          <cell r="O3472">
            <v>10613.315656458259</v>
          </cell>
          <cell r="P3472">
            <v>28502.202407004203</v>
          </cell>
          <cell r="Q3472">
            <v>45455.327273957068</v>
          </cell>
          <cell r="R3472">
            <v>60025.838478770464</v>
          </cell>
          <cell r="S3472">
            <v>131651.63621392634</v>
          </cell>
          <cell r="T3472">
            <v>1321.2082729038616</v>
          </cell>
          <cell r="U3472">
            <v>1402.2656165959193</v>
          </cell>
          <cell r="V3472">
            <v>1493.0521365998522</v>
          </cell>
          <cell r="W3472">
            <v>1552.4793395548027</v>
          </cell>
          <cell r="X3472">
            <v>1682.2960437589111</v>
          </cell>
          <cell r="Y3472">
            <v>623.44375742377633</v>
          </cell>
          <cell r="Z3472">
            <v>639.20734213819333</v>
          </cell>
          <cell r="AA3472">
            <v>658.53871979036546</v>
          </cell>
          <cell r="AB3472">
            <v>661.77827140090255</v>
          </cell>
          <cell r="AC3472">
            <v>735.22895427865058</v>
          </cell>
          <cell r="AD3472">
            <v>253.17093978411606</v>
          </cell>
          <cell r="AE3472">
            <v>387.89291074501301</v>
          </cell>
          <cell r="AF3472">
            <v>435.3767627138057</v>
          </cell>
          <cell r="AG3472">
            <v>436.49007906403745</v>
          </cell>
          <cell r="AH3472">
            <v>400.23806699767766</v>
          </cell>
        </row>
        <row r="3473">
          <cell r="B3473">
            <v>5935</v>
          </cell>
          <cell r="C3473" t="str">
            <v>PA</v>
          </cell>
          <cell r="D3473" t="str">
            <v>Municipal</v>
          </cell>
          <cell r="E3473">
            <v>6.1978309907741802E-3</v>
          </cell>
          <cell r="F3473">
            <v>0</v>
          </cell>
          <cell r="G3473">
            <v>0</v>
          </cell>
          <cell r="H3473">
            <v>262.1951388408005</v>
          </cell>
          <cell r="I3473">
            <v>11.608880937499999</v>
          </cell>
          <cell r="J3473">
            <v>0</v>
          </cell>
          <cell r="K3473">
            <v>0</v>
          </cell>
          <cell r="L3473">
            <v>0</v>
          </cell>
          <cell r="M3473">
            <v>0</v>
          </cell>
          <cell r="N3473">
            <v>2.4086616826280954E-3</v>
          </cell>
          <cell r="O3473">
            <v>10613.315656458259</v>
          </cell>
          <cell r="P3473">
            <v>28502.202407004203</v>
          </cell>
          <cell r="Q3473">
            <v>45455.327273957068</v>
          </cell>
          <cell r="R3473">
            <v>60025.838478770464</v>
          </cell>
          <cell r="S3473">
            <v>131651.63621392634</v>
          </cell>
          <cell r="T3473">
            <v>1321.2082729038616</v>
          </cell>
          <cell r="U3473">
            <v>1402.2656165959193</v>
          </cell>
          <cell r="V3473">
            <v>1493.0521365998522</v>
          </cell>
          <cell r="W3473">
            <v>1552.4793395548027</v>
          </cell>
          <cell r="X3473">
            <v>1682.2960437589111</v>
          </cell>
          <cell r="Y3473">
            <v>623.44375742377633</v>
          </cell>
          <cell r="Z3473">
            <v>639.20734213819333</v>
          </cell>
          <cell r="AA3473">
            <v>658.53871979036546</v>
          </cell>
          <cell r="AB3473">
            <v>661.77827140090255</v>
          </cell>
          <cell r="AC3473">
            <v>735.22895427865058</v>
          </cell>
          <cell r="AD3473">
            <v>253.17093978411606</v>
          </cell>
          <cell r="AE3473">
            <v>387.89291074501301</v>
          </cell>
          <cell r="AF3473">
            <v>435.3767627138057</v>
          </cell>
          <cell r="AG3473">
            <v>436.49007906403745</v>
          </cell>
          <cell r="AH3473">
            <v>400.23806699767766</v>
          </cell>
        </row>
        <row r="3474">
          <cell r="B3474">
            <v>7256</v>
          </cell>
          <cell r="C3474" t="str">
            <v>PA</v>
          </cell>
          <cell r="D3474" t="str">
            <v>Municipal</v>
          </cell>
          <cell r="E3474">
            <v>6.1978309907741802E-3</v>
          </cell>
          <cell r="F3474">
            <v>0</v>
          </cell>
          <cell r="G3474">
            <v>0</v>
          </cell>
          <cell r="H3474">
            <v>262.1951388408005</v>
          </cell>
          <cell r="I3474">
            <v>11.608880937499999</v>
          </cell>
          <cell r="J3474">
            <v>0</v>
          </cell>
          <cell r="K3474">
            <v>0</v>
          </cell>
          <cell r="L3474">
            <v>0</v>
          </cell>
          <cell r="M3474">
            <v>0</v>
          </cell>
          <cell r="N3474">
            <v>2.4086616826280954E-3</v>
          </cell>
          <cell r="O3474">
            <v>10613.315656458259</v>
          </cell>
          <cell r="P3474">
            <v>28502.202407004203</v>
          </cell>
          <cell r="Q3474">
            <v>45455.327273957068</v>
          </cell>
          <cell r="R3474">
            <v>60025.838478770464</v>
          </cell>
          <cell r="S3474">
            <v>131651.63621392634</v>
          </cell>
          <cell r="T3474">
            <v>1321.2082729038616</v>
          </cell>
          <cell r="U3474">
            <v>1402.2656165959193</v>
          </cell>
          <cell r="V3474">
            <v>1493.0521365998522</v>
          </cell>
          <cell r="W3474">
            <v>1552.4793395548027</v>
          </cell>
          <cell r="X3474">
            <v>1682.2960437589111</v>
          </cell>
          <cell r="Y3474">
            <v>623.44375742377633</v>
          </cell>
          <cell r="Z3474">
            <v>639.20734213819333</v>
          </cell>
          <cell r="AA3474">
            <v>658.53871979036546</v>
          </cell>
          <cell r="AB3474">
            <v>661.77827140090255</v>
          </cell>
          <cell r="AC3474">
            <v>735.22895427865058</v>
          </cell>
          <cell r="AD3474">
            <v>253.17093978411606</v>
          </cell>
          <cell r="AE3474">
            <v>387.89291074501301</v>
          </cell>
          <cell r="AF3474">
            <v>435.3767627138057</v>
          </cell>
          <cell r="AG3474">
            <v>436.49007906403745</v>
          </cell>
          <cell r="AH3474">
            <v>400.23806699767766</v>
          </cell>
        </row>
        <row r="3475">
          <cell r="B3475">
            <v>7359</v>
          </cell>
          <cell r="C3475" t="str">
            <v>PA</v>
          </cell>
          <cell r="D3475" t="str">
            <v>Municipal</v>
          </cell>
          <cell r="E3475">
            <v>6.1978309907741802E-3</v>
          </cell>
          <cell r="F3475">
            <v>0</v>
          </cell>
          <cell r="G3475">
            <v>0</v>
          </cell>
          <cell r="H3475">
            <v>262.1951388408005</v>
          </cell>
          <cell r="I3475">
            <v>11.608880937499999</v>
          </cell>
          <cell r="J3475">
            <v>0</v>
          </cell>
          <cell r="K3475">
            <v>0</v>
          </cell>
          <cell r="L3475">
            <v>0</v>
          </cell>
          <cell r="M3475">
            <v>0</v>
          </cell>
          <cell r="N3475">
            <v>2.4086616826280954E-3</v>
          </cell>
          <cell r="O3475">
            <v>10613.315656458259</v>
          </cell>
          <cell r="P3475">
            <v>28502.202407004203</v>
          </cell>
          <cell r="Q3475">
            <v>45455.327273957068</v>
          </cell>
          <cell r="R3475">
            <v>60025.838478770464</v>
          </cell>
          <cell r="S3475">
            <v>131651.63621392634</v>
          </cell>
          <cell r="T3475">
            <v>1321.2082729038616</v>
          </cell>
          <cell r="U3475">
            <v>1402.2656165959193</v>
          </cell>
          <cell r="V3475">
            <v>1493.0521365998522</v>
          </cell>
          <cell r="W3475">
            <v>1552.4793395548027</v>
          </cell>
          <cell r="X3475">
            <v>1682.2960437589111</v>
          </cell>
          <cell r="Y3475">
            <v>623.44375742377633</v>
          </cell>
          <cell r="Z3475">
            <v>639.20734213819333</v>
          </cell>
          <cell r="AA3475">
            <v>658.53871979036546</v>
          </cell>
          <cell r="AB3475">
            <v>661.77827140090255</v>
          </cell>
          <cell r="AC3475">
            <v>735.22895427865058</v>
          </cell>
          <cell r="AD3475">
            <v>253.17093978411606</v>
          </cell>
          <cell r="AE3475">
            <v>387.89291074501301</v>
          </cell>
          <cell r="AF3475">
            <v>435.3767627138057</v>
          </cell>
          <cell r="AG3475">
            <v>436.49007906403745</v>
          </cell>
          <cell r="AH3475">
            <v>400.23806699767766</v>
          </cell>
        </row>
        <row r="3476">
          <cell r="B3476">
            <v>7719</v>
          </cell>
          <cell r="C3476" t="str">
            <v>PA</v>
          </cell>
          <cell r="D3476" t="str">
            <v>Municipal</v>
          </cell>
          <cell r="E3476">
            <v>6.1978309907741802E-3</v>
          </cell>
          <cell r="F3476">
            <v>0</v>
          </cell>
          <cell r="G3476">
            <v>0</v>
          </cell>
          <cell r="H3476">
            <v>262.1951388408005</v>
          </cell>
          <cell r="I3476">
            <v>11.608880937499999</v>
          </cell>
          <cell r="J3476">
            <v>0</v>
          </cell>
          <cell r="K3476">
            <v>0</v>
          </cell>
          <cell r="L3476">
            <v>0</v>
          </cell>
          <cell r="M3476">
            <v>0</v>
          </cell>
          <cell r="N3476">
            <v>2.4086616826280954E-3</v>
          </cell>
          <cell r="O3476">
            <v>10613.315656458259</v>
          </cell>
          <cell r="P3476">
            <v>28502.202407004203</v>
          </cell>
          <cell r="Q3476">
            <v>45455.327273957068</v>
          </cell>
          <cell r="R3476">
            <v>60025.838478770464</v>
          </cell>
          <cell r="S3476">
            <v>131651.63621392634</v>
          </cell>
          <cell r="T3476">
            <v>1321.2082729038616</v>
          </cell>
          <cell r="U3476">
            <v>1402.2656165959193</v>
          </cell>
          <cell r="V3476">
            <v>1493.0521365998522</v>
          </cell>
          <cell r="W3476">
            <v>1552.4793395548027</v>
          </cell>
          <cell r="X3476">
            <v>1682.2960437589111</v>
          </cell>
          <cell r="Y3476">
            <v>623.44375742377633</v>
          </cell>
          <cell r="Z3476">
            <v>639.20734213819333</v>
          </cell>
          <cell r="AA3476">
            <v>658.53871979036546</v>
          </cell>
          <cell r="AB3476">
            <v>661.77827140090255</v>
          </cell>
          <cell r="AC3476">
            <v>735.22895427865058</v>
          </cell>
          <cell r="AD3476">
            <v>253.17093978411606</v>
          </cell>
          <cell r="AE3476">
            <v>387.89291074501301</v>
          </cell>
          <cell r="AF3476">
            <v>435.3767627138057</v>
          </cell>
          <cell r="AG3476">
            <v>436.49007906403745</v>
          </cell>
          <cell r="AH3476">
            <v>400.23806699767766</v>
          </cell>
        </row>
        <row r="3477">
          <cell r="B3477">
            <v>8254</v>
          </cell>
          <cell r="C3477" t="str">
            <v>PA</v>
          </cell>
          <cell r="D3477" t="str">
            <v>Municipal</v>
          </cell>
          <cell r="E3477">
            <v>6.1978309907741802E-3</v>
          </cell>
          <cell r="F3477">
            <v>0</v>
          </cell>
          <cell r="G3477">
            <v>0</v>
          </cell>
          <cell r="H3477">
            <v>262.1951388408005</v>
          </cell>
          <cell r="I3477">
            <v>11.608880937499999</v>
          </cell>
          <cell r="J3477">
            <v>0</v>
          </cell>
          <cell r="K3477">
            <v>0</v>
          </cell>
          <cell r="L3477">
            <v>0</v>
          </cell>
          <cell r="M3477">
            <v>0</v>
          </cell>
          <cell r="N3477">
            <v>2.4086616826280954E-3</v>
          </cell>
          <cell r="O3477">
            <v>10613.315656458259</v>
          </cell>
          <cell r="P3477">
            <v>28502.202407004203</v>
          </cell>
          <cell r="Q3477">
            <v>45455.327273957068</v>
          </cell>
          <cell r="R3477">
            <v>60025.838478770464</v>
          </cell>
          <cell r="S3477">
            <v>131651.63621392634</v>
          </cell>
          <cell r="T3477">
            <v>1321.2082729038616</v>
          </cell>
          <cell r="U3477">
            <v>1402.2656165959193</v>
          </cell>
          <cell r="V3477">
            <v>1493.0521365998522</v>
          </cell>
          <cell r="W3477">
            <v>1552.4793395548027</v>
          </cell>
          <cell r="X3477">
            <v>1682.2960437589111</v>
          </cell>
          <cell r="Y3477">
            <v>623.44375742377633</v>
          </cell>
          <cell r="Z3477">
            <v>639.20734213819333</v>
          </cell>
          <cell r="AA3477">
            <v>658.53871979036546</v>
          </cell>
          <cell r="AB3477">
            <v>661.77827140090255</v>
          </cell>
          <cell r="AC3477">
            <v>735.22895427865058</v>
          </cell>
          <cell r="AD3477">
            <v>253.17093978411606</v>
          </cell>
          <cell r="AE3477">
            <v>387.89291074501301</v>
          </cell>
          <cell r="AF3477">
            <v>435.3767627138057</v>
          </cell>
          <cell r="AG3477">
            <v>436.49007906403745</v>
          </cell>
          <cell r="AH3477">
            <v>400.23806699767766</v>
          </cell>
        </row>
        <row r="3478">
          <cell r="B3478">
            <v>10494</v>
          </cell>
          <cell r="C3478" t="str">
            <v>PA</v>
          </cell>
          <cell r="D3478" t="str">
            <v>Municipal</v>
          </cell>
          <cell r="E3478">
            <v>6.1978309907741802E-3</v>
          </cell>
          <cell r="F3478">
            <v>0</v>
          </cell>
          <cell r="G3478">
            <v>0</v>
          </cell>
          <cell r="H3478">
            <v>262.1951388408005</v>
          </cell>
          <cell r="I3478">
            <v>11.608880937499999</v>
          </cell>
          <cell r="J3478">
            <v>0</v>
          </cell>
          <cell r="K3478">
            <v>0</v>
          </cell>
          <cell r="L3478">
            <v>0</v>
          </cell>
          <cell r="M3478">
            <v>0</v>
          </cell>
          <cell r="N3478">
            <v>2.4086616826280954E-3</v>
          </cell>
          <cell r="O3478">
            <v>10613.315656458259</v>
          </cell>
          <cell r="P3478">
            <v>28502.202407004203</v>
          </cell>
          <cell r="Q3478">
            <v>45455.327273957068</v>
          </cell>
          <cell r="R3478">
            <v>60025.838478770464</v>
          </cell>
          <cell r="S3478">
            <v>131651.63621392634</v>
          </cell>
          <cell r="T3478">
            <v>1321.2082729038616</v>
          </cell>
          <cell r="U3478">
            <v>1402.2656165959193</v>
          </cell>
          <cell r="V3478">
            <v>1493.0521365998522</v>
          </cell>
          <cell r="W3478">
            <v>1552.4793395548027</v>
          </cell>
          <cell r="X3478">
            <v>1682.2960437589111</v>
          </cell>
          <cell r="Y3478">
            <v>623.44375742377633</v>
          </cell>
          <cell r="Z3478">
            <v>639.20734213819333</v>
          </cell>
          <cell r="AA3478">
            <v>658.53871979036546</v>
          </cell>
          <cell r="AB3478">
            <v>661.77827140090255</v>
          </cell>
          <cell r="AC3478">
            <v>735.22895427865058</v>
          </cell>
          <cell r="AD3478">
            <v>253.17093978411606</v>
          </cell>
          <cell r="AE3478">
            <v>387.89291074501301</v>
          </cell>
          <cell r="AF3478">
            <v>435.3767627138057</v>
          </cell>
          <cell r="AG3478">
            <v>436.49007906403745</v>
          </cell>
          <cell r="AH3478">
            <v>400.23806699767766</v>
          </cell>
        </row>
        <row r="3479">
          <cell r="B3479">
            <v>10702</v>
          </cell>
          <cell r="C3479" t="str">
            <v>PA</v>
          </cell>
          <cell r="D3479" t="str">
            <v>Municipal</v>
          </cell>
          <cell r="E3479">
            <v>6.1978309907741802E-3</v>
          </cell>
          <cell r="F3479">
            <v>0</v>
          </cell>
          <cell r="G3479">
            <v>0</v>
          </cell>
          <cell r="H3479">
            <v>262.1951388408005</v>
          </cell>
          <cell r="I3479">
            <v>11.608880937499999</v>
          </cell>
          <cell r="J3479">
            <v>0</v>
          </cell>
          <cell r="K3479">
            <v>0</v>
          </cell>
          <cell r="L3479">
            <v>0</v>
          </cell>
          <cell r="M3479">
            <v>0</v>
          </cell>
          <cell r="N3479">
            <v>2.4086616826280954E-3</v>
          </cell>
          <cell r="O3479">
            <v>10613.315656458259</v>
          </cell>
          <cell r="P3479">
            <v>28502.202407004203</v>
          </cell>
          <cell r="Q3479">
            <v>45455.327273957068</v>
          </cell>
          <cell r="R3479">
            <v>60025.838478770464</v>
          </cell>
          <cell r="S3479">
            <v>131651.63621392634</v>
          </cell>
          <cell r="T3479">
            <v>1321.2082729038616</v>
          </cell>
          <cell r="U3479">
            <v>1402.2656165959193</v>
          </cell>
          <cell r="V3479">
            <v>1493.0521365998522</v>
          </cell>
          <cell r="W3479">
            <v>1552.4793395548027</v>
          </cell>
          <cell r="X3479">
            <v>1682.2960437589111</v>
          </cell>
          <cell r="Y3479">
            <v>623.44375742377633</v>
          </cell>
          <cell r="Z3479">
            <v>639.20734213819333</v>
          </cell>
          <cell r="AA3479">
            <v>658.53871979036546</v>
          </cell>
          <cell r="AB3479">
            <v>661.77827140090255</v>
          </cell>
          <cell r="AC3479">
            <v>735.22895427865058</v>
          </cell>
          <cell r="AD3479">
            <v>253.17093978411606</v>
          </cell>
          <cell r="AE3479">
            <v>387.89291074501301</v>
          </cell>
          <cell r="AF3479">
            <v>435.3767627138057</v>
          </cell>
          <cell r="AG3479">
            <v>436.49007906403745</v>
          </cell>
          <cell r="AH3479">
            <v>400.23806699767766</v>
          </cell>
        </row>
        <row r="3480">
          <cell r="B3480">
            <v>10882</v>
          </cell>
          <cell r="C3480" t="str">
            <v>PA</v>
          </cell>
          <cell r="D3480" t="str">
            <v>Municipal</v>
          </cell>
          <cell r="E3480">
            <v>6.1978309907741802E-3</v>
          </cell>
          <cell r="F3480">
            <v>0</v>
          </cell>
          <cell r="G3480">
            <v>0</v>
          </cell>
          <cell r="H3480">
            <v>262.1951388408005</v>
          </cell>
          <cell r="I3480">
            <v>11.608880937499999</v>
          </cell>
          <cell r="J3480">
            <v>0</v>
          </cell>
          <cell r="K3480">
            <v>0</v>
          </cell>
          <cell r="L3480">
            <v>0</v>
          </cell>
          <cell r="M3480">
            <v>0</v>
          </cell>
          <cell r="N3480">
            <v>2.4086616826280954E-3</v>
          </cell>
          <cell r="O3480">
            <v>10613.315656458259</v>
          </cell>
          <cell r="P3480">
            <v>28502.202407004203</v>
          </cell>
          <cell r="Q3480">
            <v>45455.327273957068</v>
          </cell>
          <cell r="R3480">
            <v>60025.838478770464</v>
          </cell>
          <cell r="S3480">
            <v>131651.63621392634</v>
          </cell>
          <cell r="T3480">
            <v>1321.2082729038616</v>
          </cell>
          <cell r="U3480">
            <v>1402.2656165959193</v>
          </cell>
          <cell r="V3480">
            <v>1493.0521365998522</v>
          </cell>
          <cell r="W3480">
            <v>1552.4793395548027</v>
          </cell>
          <cell r="X3480">
            <v>1682.2960437589111</v>
          </cell>
          <cell r="Y3480">
            <v>623.44375742377633</v>
          </cell>
          <cell r="Z3480">
            <v>639.20734213819333</v>
          </cell>
          <cell r="AA3480">
            <v>658.53871979036546</v>
          </cell>
          <cell r="AB3480">
            <v>661.77827140090255</v>
          </cell>
          <cell r="AC3480">
            <v>735.22895427865058</v>
          </cell>
          <cell r="AD3480">
            <v>253.17093978411606</v>
          </cell>
          <cell r="AE3480">
            <v>387.89291074501301</v>
          </cell>
          <cell r="AF3480">
            <v>435.3767627138057</v>
          </cell>
          <cell r="AG3480">
            <v>436.49007906403745</v>
          </cell>
          <cell r="AH3480">
            <v>400.23806699767766</v>
          </cell>
        </row>
        <row r="3481">
          <cell r="B3481">
            <v>10959</v>
          </cell>
          <cell r="C3481" t="str">
            <v>PA</v>
          </cell>
          <cell r="D3481" t="str">
            <v>Municipal</v>
          </cell>
          <cell r="E3481">
            <v>6.1978309907741802E-3</v>
          </cell>
          <cell r="F3481">
            <v>0</v>
          </cell>
          <cell r="G3481">
            <v>0</v>
          </cell>
          <cell r="H3481">
            <v>262.1951388408005</v>
          </cell>
          <cell r="I3481">
            <v>11.608880937499999</v>
          </cell>
          <cell r="J3481">
            <v>0</v>
          </cell>
          <cell r="K3481">
            <v>0</v>
          </cell>
          <cell r="L3481">
            <v>0</v>
          </cell>
          <cell r="M3481">
            <v>0</v>
          </cell>
          <cell r="N3481">
            <v>2.4086616826280954E-3</v>
          </cell>
          <cell r="O3481">
            <v>10613.315656458259</v>
          </cell>
          <cell r="P3481">
            <v>28502.202407004203</v>
          </cell>
          <cell r="Q3481">
            <v>45455.327273957068</v>
          </cell>
          <cell r="R3481">
            <v>60025.838478770464</v>
          </cell>
          <cell r="S3481">
            <v>131651.63621392634</v>
          </cell>
          <cell r="T3481">
            <v>1321.2082729038616</v>
          </cell>
          <cell r="U3481">
            <v>1402.2656165959193</v>
          </cell>
          <cell r="V3481">
            <v>1493.0521365998522</v>
          </cell>
          <cell r="W3481">
            <v>1552.4793395548027</v>
          </cell>
          <cell r="X3481">
            <v>1682.2960437589111</v>
          </cell>
          <cell r="Y3481">
            <v>623.44375742377633</v>
          </cell>
          <cell r="Z3481">
            <v>639.20734213819333</v>
          </cell>
          <cell r="AA3481">
            <v>658.53871979036546</v>
          </cell>
          <cell r="AB3481">
            <v>661.77827140090255</v>
          </cell>
          <cell r="AC3481">
            <v>735.22895427865058</v>
          </cell>
          <cell r="AD3481">
            <v>253.17093978411606</v>
          </cell>
          <cell r="AE3481">
            <v>387.89291074501301</v>
          </cell>
          <cell r="AF3481">
            <v>435.3767627138057</v>
          </cell>
          <cell r="AG3481">
            <v>436.49007906403745</v>
          </cell>
          <cell r="AH3481">
            <v>400.23806699767766</v>
          </cell>
        </row>
        <row r="3482">
          <cell r="B3482">
            <v>12474</v>
          </cell>
          <cell r="C3482" t="str">
            <v>PA</v>
          </cell>
          <cell r="D3482" t="str">
            <v>Municipal</v>
          </cell>
          <cell r="E3482">
            <v>6.1978309907741802E-3</v>
          </cell>
          <cell r="F3482">
            <v>0</v>
          </cell>
          <cell r="G3482">
            <v>0</v>
          </cell>
          <cell r="H3482">
            <v>262.1951388408005</v>
          </cell>
          <cell r="I3482">
            <v>11.608880937499999</v>
          </cell>
          <cell r="J3482">
            <v>0</v>
          </cell>
          <cell r="K3482">
            <v>0</v>
          </cell>
          <cell r="L3482">
            <v>0</v>
          </cell>
          <cell r="M3482">
            <v>0</v>
          </cell>
          <cell r="N3482">
            <v>2.4086616826280954E-3</v>
          </cell>
          <cell r="O3482">
            <v>10613.315656458259</v>
          </cell>
          <cell r="P3482">
            <v>28502.202407004203</v>
          </cell>
          <cell r="Q3482">
            <v>45455.327273957068</v>
          </cell>
          <cell r="R3482">
            <v>60025.838478770464</v>
          </cell>
          <cell r="S3482">
            <v>131651.63621392634</v>
          </cell>
          <cell r="T3482">
            <v>1321.2082729038616</v>
          </cell>
          <cell r="U3482">
            <v>1402.2656165959193</v>
          </cell>
          <cell r="V3482">
            <v>1493.0521365998522</v>
          </cell>
          <cell r="W3482">
            <v>1552.4793395548027</v>
          </cell>
          <cell r="X3482">
            <v>1682.2960437589111</v>
          </cell>
          <cell r="Y3482">
            <v>623.44375742377633</v>
          </cell>
          <cell r="Z3482">
            <v>639.20734213819333</v>
          </cell>
          <cell r="AA3482">
            <v>658.53871979036546</v>
          </cell>
          <cell r="AB3482">
            <v>661.77827140090255</v>
          </cell>
          <cell r="AC3482">
            <v>735.22895427865058</v>
          </cell>
          <cell r="AD3482">
            <v>253.17093978411606</v>
          </cell>
          <cell r="AE3482">
            <v>387.89291074501301</v>
          </cell>
          <cell r="AF3482">
            <v>435.3767627138057</v>
          </cell>
          <cell r="AG3482">
            <v>436.49007906403745</v>
          </cell>
          <cell r="AH3482">
            <v>400.23806699767766</v>
          </cell>
        </row>
        <row r="3483">
          <cell r="B3483">
            <v>12523</v>
          </cell>
          <cell r="C3483" t="str">
            <v>PA</v>
          </cell>
          <cell r="D3483" t="str">
            <v>Municipal</v>
          </cell>
          <cell r="E3483">
            <v>6.1978309907741802E-3</v>
          </cell>
          <cell r="F3483">
            <v>0</v>
          </cell>
          <cell r="G3483">
            <v>0</v>
          </cell>
          <cell r="H3483">
            <v>262.1951388408005</v>
          </cell>
          <cell r="I3483">
            <v>11.608880937499999</v>
          </cell>
          <cell r="J3483">
            <v>0</v>
          </cell>
          <cell r="K3483">
            <v>0</v>
          </cell>
          <cell r="L3483">
            <v>0</v>
          </cell>
          <cell r="M3483">
            <v>0</v>
          </cell>
          <cell r="N3483">
            <v>2.4086616826280954E-3</v>
          </cell>
          <cell r="O3483">
            <v>10613.315656458259</v>
          </cell>
          <cell r="P3483">
            <v>28502.202407004203</v>
          </cell>
          <cell r="Q3483">
            <v>45455.327273957068</v>
          </cell>
          <cell r="R3483">
            <v>60025.838478770464</v>
          </cell>
          <cell r="S3483">
            <v>131651.63621392634</v>
          </cell>
          <cell r="T3483">
            <v>1321.2082729038616</v>
          </cell>
          <cell r="U3483">
            <v>1402.2656165959193</v>
          </cell>
          <cell r="V3483">
            <v>1493.0521365998522</v>
          </cell>
          <cell r="W3483">
            <v>1552.4793395548027</v>
          </cell>
          <cell r="X3483">
            <v>1682.2960437589111</v>
          </cell>
          <cell r="Y3483">
            <v>623.44375742377633</v>
          </cell>
          <cell r="Z3483">
            <v>639.20734213819333</v>
          </cell>
          <cell r="AA3483">
            <v>658.53871979036546</v>
          </cell>
          <cell r="AB3483">
            <v>661.77827140090255</v>
          </cell>
          <cell r="AC3483">
            <v>735.22895427865058</v>
          </cell>
          <cell r="AD3483">
            <v>253.17093978411606</v>
          </cell>
          <cell r="AE3483">
            <v>387.89291074501301</v>
          </cell>
          <cell r="AF3483">
            <v>435.3767627138057</v>
          </cell>
          <cell r="AG3483">
            <v>436.49007906403745</v>
          </cell>
          <cell r="AH3483">
            <v>400.23806699767766</v>
          </cell>
        </row>
        <row r="3484">
          <cell r="B3484">
            <v>13489</v>
          </cell>
          <cell r="C3484" t="str">
            <v>PA</v>
          </cell>
          <cell r="D3484" t="str">
            <v>Municipal</v>
          </cell>
          <cell r="E3484">
            <v>6.1978309907741802E-3</v>
          </cell>
          <cell r="F3484">
            <v>0</v>
          </cell>
          <cell r="G3484">
            <v>0</v>
          </cell>
          <cell r="H3484">
            <v>262.1951388408005</v>
          </cell>
          <cell r="I3484">
            <v>11.608880937499999</v>
          </cell>
          <cell r="J3484">
            <v>0</v>
          </cell>
          <cell r="K3484">
            <v>0</v>
          </cell>
          <cell r="L3484">
            <v>0</v>
          </cell>
          <cell r="M3484">
            <v>0</v>
          </cell>
          <cell r="N3484">
            <v>2.4086616826280954E-3</v>
          </cell>
          <cell r="O3484">
            <v>10613.315656458259</v>
          </cell>
          <cell r="P3484">
            <v>28502.202407004203</v>
          </cell>
          <cell r="Q3484">
            <v>45455.327273957068</v>
          </cell>
          <cell r="R3484">
            <v>60025.838478770464</v>
          </cell>
          <cell r="S3484">
            <v>131651.63621392634</v>
          </cell>
          <cell r="T3484">
            <v>1321.2082729038616</v>
          </cell>
          <cell r="U3484">
            <v>1402.2656165959193</v>
          </cell>
          <cell r="V3484">
            <v>1493.0521365998522</v>
          </cell>
          <cell r="W3484">
            <v>1552.4793395548027</v>
          </cell>
          <cell r="X3484">
            <v>1682.2960437589111</v>
          </cell>
          <cell r="Y3484">
            <v>623.44375742377633</v>
          </cell>
          <cell r="Z3484">
            <v>639.20734213819333</v>
          </cell>
          <cell r="AA3484">
            <v>658.53871979036546</v>
          </cell>
          <cell r="AB3484">
            <v>661.77827140090255</v>
          </cell>
          <cell r="AC3484">
            <v>735.22895427865058</v>
          </cell>
          <cell r="AD3484">
            <v>253.17093978411606</v>
          </cell>
          <cell r="AE3484">
            <v>387.89291074501301</v>
          </cell>
          <cell r="AF3484">
            <v>435.3767627138057</v>
          </cell>
          <cell r="AG3484">
            <v>436.49007906403745</v>
          </cell>
          <cell r="AH3484">
            <v>400.23806699767766</v>
          </cell>
        </row>
        <row r="3485">
          <cell r="B3485">
            <v>14124</v>
          </cell>
          <cell r="C3485" t="str">
            <v>PA</v>
          </cell>
          <cell r="D3485" t="str">
            <v>Municipal</v>
          </cell>
          <cell r="E3485">
            <v>6.1978309907741802E-3</v>
          </cell>
          <cell r="F3485">
            <v>0</v>
          </cell>
          <cell r="G3485">
            <v>0</v>
          </cell>
          <cell r="H3485">
            <v>262.1951388408005</v>
          </cell>
          <cell r="I3485">
            <v>11.608880937499999</v>
          </cell>
          <cell r="J3485">
            <v>0</v>
          </cell>
          <cell r="K3485">
            <v>0</v>
          </cell>
          <cell r="L3485">
            <v>0</v>
          </cell>
          <cell r="M3485">
            <v>0</v>
          </cell>
          <cell r="N3485">
            <v>2.4086616826280954E-3</v>
          </cell>
          <cell r="O3485">
            <v>10613.315656458259</v>
          </cell>
          <cell r="P3485">
            <v>28502.202407004203</v>
          </cell>
          <cell r="Q3485">
            <v>45455.327273957068</v>
          </cell>
          <cell r="R3485">
            <v>60025.838478770464</v>
          </cell>
          <cell r="S3485">
            <v>131651.63621392634</v>
          </cell>
          <cell r="T3485">
            <v>1321.2082729038616</v>
          </cell>
          <cell r="U3485">
            <v>1402.2656165959193</v>
          </cell>
          <cell r="V3485">
            <v>1493.0521365998522</v>
          </cell>
          <cell r="W3485">
            <v>1552.4793395548027</v>
          </cell>
          <cell r="X3485">
            <v>1682.2960437589111</v>
          </cell>
          <cell r="Y3485">
            <v>623.44375742377633</v>
          </cell>
          <cell r="Z3485">
            <v>639.20734213819333</v>
          </cell>
          <cell r="AA3485">
            <v>658.53871979036546</v>
          </cell>
          <cell r="AB3485">
            <v>661.77827140090255</v>
          </cell>
          <cell r="AC3485">
            <v>735.22895427865058</v>
          </cell>
          <cell r="AD3485">
            <v>253.17093978411606</v>
          </cell>
          <cell r="AE3485">
            <v>387.89291074501301</v>
          </cell>
          <cell r="AF3485">
            <v>435.3767627138057</v>
          </cell>
          <cell r="AG3485">
            <v>436.49007906403745</v>
          </cell>
          <cell r="AH3485">
            <v>400.23806699767766</v>
          </cell>
        </row>
        <row r="3486">
          <cell r="B3486">
            <v>14792</v>
          </cell>
          <cell r="C3486" t="str">
            <v>PA</v>
          </cell>
          <cell r="D3486" t="str">
            <v>Municipal</v>
          </cell>
          <cell r="E3486">
            <v>6.1978309907741802E-3</v>
          </cell>
          <cell r="F3486">
            <v>0</v>
          </cell>
          <cell r="G3486">
            <v>0</v>
          </cell>
          <cell r="H3486">
            <v>262.1951388408005</v>
          </cell>
          <cell r="I3486">
            <v>11.608880937499999</v>
          </cell>
          <cell r="J3486">
            <v>0</v>
          </cell>
          <cell r="K3486">
            <v>0</v>
          </cell>
          <cell r="L3486">
            <v>0</v>
          </cell>
          <cell r="M3486">
            <v>0</v>
          </cell>
          <cell r="N3486">
            <v>2.4086616826280954E-3</v>
          </cell>
          <cell r="O3486">
            <v>10613.315656458259</v>
          </cell>
          <cell r="P3486">
            <v>28502.202407004203</v>
          </cell>
          <cell r="Q3486">
            <v>45455.327273957068</v>
          </cell>
          <cell r="R3486">
            <v>60025.838478770464</v>
          </cell>
          <cell r="S3486">
            <v>131651.63621392634</v>
          </cell>
          <cell r="T3486">
            <v>1321.2082729038616</v>
          </cell>
          <cell r="U3486">
            <v>1402.2656165959193</v>
          </cell>
          <cell r="V3486">
            <v>1493.0521365998522</v>
          </cell>
          <cell r="W3486">
            <v>1552.4793395548027</v>
          </cell>
          <cell r="X3486">
            <v>1682.2960437589111</v>
          </cell>
          <cell r="Y3486">
            <v>623.44375742377633</v>
          </cell>
          <cell r="Z3486">
            <v>639.20734213819333</v>
          </cell>
          <cell r="AA3486">
            <v>658.53871979036546</v>
          </cell>
          <cell r="AB3486">
            <v>661.77827140090255</v>
          </cell>
          <cell r="AC3486">
            <v>735.22895427865058</v>
          </cell>
          <cell r="AD3486">
            <v>253.17093978411606</v>
          </cell>
          <cell r="AE3486">
            <v>387.89291074501301</v>
          </cell>
          <cell r="AF3486">
            <v>435.3767627138057</v>
          </cell>
          <cell r="AG3486">
            <v>436.49007906403745</v>
          </cell>
          <cell r="AH3486">
            <v>400.23806699767766</v>
          </cell>
        </row>
        <row r="3487">
          <cell r="B3487">
            <v>15104</v>
          </cell>
          <cell r="C3487" t="str">
            <v>PA</v>
          </cell>
          <cell r="D3487" t="str">
            <v>Municipal</v>
          </cell>
          <cell r="E3487">
            <v>6.1978309907741802E-3</v>
          </cell>
          <cell r="F3487">
            <v>0</v>
          </cell>
          <cell r="G3487">
            <v>0</v>
          </cell>
          <cell r="H3487">
            <v>262.1951388408005</v>
          </cell>
          <cell r="I3487">
            <v>11.608880937499999</v>
          </cell>
          <cell r="J3487">
            <v>0</v>
          </cell>
          <cell r="K3487">
            <v>0</v>
          </cell>
          <cell r="L3487">
            <v>0</v>
          </cell>
          <cell r="M3487">
            <v>0</v>
          </cell>
          <cell r="N3487">
            <v>2.4086616826280954E-3</v>
          </cell>
          <cell r="O3487">
            <v>10613.315656458259</v>
          </cell>
          <cell r="P3487">
            <v>28502.202407004203</v>
          </cell>
          <cell r="Q3487">
            <v>45455.327273957068</v>
          </cell>
          <cell r="R3487">
            <v>60025.838478770464</v>
          </cell>
          <cell r="S3487">
            <v>131651.63621392634</v>
          </cell>
          <cell r="T3487">
            <v>1321.2082729038616</v>
          </cell>
          <cell r="U3487">
            <v>1402.2656165959193</v>
          </cell>
          <cell r="V3487">
            <v>1493.0521365998522</v>
          </cell>
          <cell r="W3487">
            <v>1552.4793395548027</v>
          </cell>
          <cell r="X3487">
            <v>1682.2960437589111</v>
          </cell>
          <cell r="Y3487">
            <v>623.44375742377633</v>
          </cell>
          <cell r="Z3487">
            <v>639.20734213819333</v>
          </cell>
          <cell r="AA3487">
            <v>658.53871979036546</v>
          </cell>
          <cell r="AB3487">
            <v>661.77827140090255</v>
          </cell>
          <cell r="AC3487">
            <v>735.22895427865058</v>
          </cell>
          <cell r="AD3487">
            <v>253.17093978411606</v>
          </cell>
          <cell r="AE3487">
            <v>387.89291074501301</v>
          </cell>
          <cell r="AF3487">
            <v>435.3767627138057</v>
          </cell>
          <cell r="AG3487">
            <v>436.49007906403745</v>
          </cell>
          <cell r="AH3487">
            <v>400.23806699767766</v>
          </cell>
        </row>
        <row r="3488">
          <cell r="B3488">
            <v>15541</v>
          </cell>
          <cell r="C3488" t="str">
            <v>PA</v>
          </cell>
          <cell r="D3488" t="str">
            <v>Municipal</v>
          </cell>
          <cell r="E3488">
            <v>6.1978309907741802E-3</v>
          </cell>
          <cell r="F3488">
            <v>0</v>
          </cell>
          <cell r="G3488">
            <v>0</v>
          </cell>
          <cell r="H3488">
            <v>262.1951388408005</v>
          </cell>
          <cell r="I3488">
            <v>11.608880937499999</v>
          </cell>
          <cell r="J3488">
            <v>0</v>
          </cell>
          <cell r="K3488">
            <v>0</v>
          </cell>
          <cell r="L3488">
            <v>0</v>
          </cell>
          <cell r="M3488">
            <v>0</v>
          </cell>
          <cell r="N3488">
            <v>2.4086616826280954E-3</v>
          </cell>
          <cell r="O3488">
            <v>10613.315656458259</v>
          </cell>
          <cell r="P3488">
            <v>28502.202407004203</v>
          </cell>
          <cell r="Q3488">
            <v>45455.327273957068</v>
          </cell>
          <cell r="R3488">
            <v>60025.838478770464</v>
          </cell>
          <cell r="S3488">
            <v>131651.63621392634</v>
          </cell>
          <cell r="T3488">
            <v>1321.2082729038616</v>
          </cell>
          <cell r="U3488">
            <v>1402.2656165959193</v>
          </cell>
          <cell r="V3488">
            <v>1493.0521365998522</v>
          </cell>
          <cell r="W3488">
            <v>1552.4793395548027</v>
          </cell>
          <cell r="X3488">
            <v>1682.2960437589111</v>
          </cell>
          <cell r="Y3488">
            <v>623.44375742377633</v>
          </cell>
          <cell r="Z3488">
            <v>639.20734213819333</v>
          </cell>
          <cell r="AA3488">
            <v>658.53871979036546</v>
          </cell>
          <cell r="AB3488">
            <v>661.77827140090255</v>
          </cell>
          <cell r="AC3488">
            <v>735.22895427865058</v>
          </cell>
          <cell r="AD3488">
            <v>253.17093978411606</v>
          </cell>
          <cell r="AE3488">
            <v>387.89291074501301</v>
          </cell>
          <cell r="AF3488">
            <v>435.3767627138057</v>
          </cell>
          <cell r="AG3488">
            <v>436.49007906403745</v>
          </cell>
          <cell r="AH3488">
            <v>400.23806699767766</v>
          </cell>
        </row>
        <row r="3489">
          <cell r="B3489">
            <v>16375</v>
          </cell>
          <cell r="C3489" t="str">
            <v>PA</v>
          </cell>
          <cell r="D3489" t="str">
            <v>Municipal</v>
          </cell>
          <cell r="E3489">
            <v>6.1978309907741802E-3</v>
          </cell>
          <cell r="F3489">
            <v>0</v>
          </cell>
          <cell r="G3489">
            <v>0</v>
          </cell>
          <cell r="H3489">
            <v>262.1951388408005</v>
          </cell>
          <cell r="I3489">
            <v>11.608880937499999</v>
          </cell>
          <cell r="J3489">
            <v>0</v>
          </cell>
          <cell r="K3489">
            <v>0</v>
          </cell>
          <cell r="L3489">
            <v>0</v>
          </cell>
          <cell r="M3489">
            <v>0</v>
          </cell>
          <cell r="N3489">
            <v>2.4086616826280954E-3</v>
          </cell>
          <cell r="O3489">
            <v>10613.315656458259</v>
          </cell>
          <cell r="P3489">
            <v>28502.202407004203</v>
          </cell>
          <cell r="Q3489">
            <v>45455.327273957068</v>
          </cell>
          <cell r="R3489">
            <v>60025.838478770464</v>
          </cell>
          <cell r="S3489">
            <v>131651.63621392634</v>
          </cell>
          <cell r="T3489">
            <v>1321.2082729038616</v>
          </cell>
          <cell r="U3489">
            <v>1402.2656165959193</v>
          </cell>
          <cell r="V3489">
            <v>1493.0521365998522</v>
          </cell>
          <cell r="W3489">
            <v>1552.4793395548027</v>
          </cell>
          <cell r="X3489">
            <v>1682.2960437589111</v>
          </cell>
          <cell r="Y3489">
            <v>623.44375742377633</v>
          </cell>
          <cell r="Z3489">
            <v>639.20734213819333</v>
          </cell>
          <cell r="AA3489">
            <v>658.53871979036546</v>
          </cell>
          <cell r="AB3489">
            <v>661.77827140090255</v>
          </cell>
          <cell r="AC3489">
            <v>735.22895427865058</v>
          </cell>
          <cell r="AD3489">
            <v>253.17093978411606</v>
          </cell>
          <cell r="AE3489">
            <v>387.89291074501301</v>
          </cell>
          <cell r="AF3489">
            <v>435.3767627138057</v>
          </cell>
          <cell r="AG3489">
            <v>436.49007906403745</v>
          </cell>
          <cell r="AH3489">
            <v>400.23806699767766</v>
          </cell>
        </row>
        <row r="3490">
          <cell r="B3490">
            <v>16780</v>
          </cell>
          <cell r="C3490" t="str">
            <v>PA</v>
          </cell>
          <cell r="D3490" t="str">
            <v>Municipal</v>
          </cell>
          <cell r="E3490">
            <v>6.1978309907741802E-3</v>
          </cell>
          <cell r="F3490">
            <v>0</v>
          </cell>
          <cell r="G3490">
            <v>0</v>
          </cell>
          <cell r="H3490">
            <v>262.1951388408005</v>
          </cell>
          <cell r="I3490">
            <v>11.608880937499999</v>
          </cell>
          <cell r="J3490">
            <v>0</v>
          </cell>
          <cell r="K3490">
            <v>0</v>
          </cell>
          <cell r="L3490">
            <v>0</v>
          </cell>
          <cell r="M3490">
            <v>0</v>
          </cell>
          <cell r="N3490">
            <v>2.4086616826280954E-3</v>
          </cell>
          <cell r="O3490">
            <v>10613.315656458259</v>
          </cell>
          <cell r="P3490">
            <v>28502.202407004203</v>
          </cell>
          <cell r="Q3490">
            <v>45455.327273957068</v>
          </cell>
          <cell r="R3490">
            <v>60025.838478770464</v>
          </cell>
          <cell r="S3490">
            <v>131651.63621392634</v>
          </cell>
          <cell r="T3490">
            <v>1321.2082729038616</v>
          </cell>
          <cell r="U3490">
            <v>1402.2656165959193</v>
          </cell>
          <cell r="V3490">
            <v>1493.0521365998522</v>
          </cell>
          <cell r="W3490">
            <v>1552.4793395548027</v>
          </cell>
          <cell r="X3490">
            <v>1682.2960437589111</v>
          </cell>
          <cell r="Y3490">
            <v>623.44375742377633</v>
          </cell>
          <cell r="Z3490">
            <v>639.20734213819333</v>
          </cell>
          <cell r="AA3490">
            <v>658.53871979036546</v>
          </cell>
          <cell r="AB3490">
            <v>661.77827140090255</v>
          </cell>
          <cell r="AC3490">
            <v>735.22895427865058</v>
          </cell>
          <cell r="AD3490">
            <v>253.17093978411606</v>
          </cell>
          <cell r="AE3490">
            <v>387.89291074501301</v>
          </cell>
          <cell r="AF3490">
            <v>435.3767627138057</v>
          </cell>
          <cell r="AG3490">
            <v>436.49007906403745</v>
          </cell>
          <cell r="AH3490">
            <v>400.23806699767766</v>
          </cell>
        </row>
        <row r="3491">
          <cell r="B3491">
            <v>17337</v>
          </cell>
          <cell r="C3491" t="str">
            <v>PA</v>
          </cell>
          <cell r="D3491" t="str">
            <v>Municipal</v>
          </cell>
          <cell r="E3491">
            <v>6.1978309907741802E-3</v>
          </cell>
          <cell r="F3491">
            <v>0</v>
          </cell>
          <cell r="G3491">
            <v>0</v>
          </cell>
          <cell r="H3491">
            <v>262.1951388408005</v>
          </cell>
          <cell r="I3491">
            <v>11.608880937499999</v>
          </cell>
          <cell r="J3491">
            <v>0</v>
          </cell>
          <cell r="K3491">
            <v>0</v>
          </cell>
          <cell r="L3491">
            <v>0</v>
          </cell>
          <cell r="M3491">
            <v>0</v>
          </cell>
          <cell r="N3491">
            <v>2.4086616826280954E-3</v>
          </cell>
          <cell r="O3491">
            <v>10613.315656458259</v>
          </cell>
          <cell r="P3491">
            <v>28502.202407004203</v>
          </cell>
          <cell r="Q3491">
            <v>45455.327273957068</v>
          </cell>
          <cell r="R3491">
            <v>60025.838478770464</v>
          </cell>
          <cell r="S3491">
            <v>131651.63621392634</v>
          </cell>
          <cell r="T3491">
            <v>1321.2082729038616</v>
          </cell>
          <cell r="U3491">
            <v>1402.2656165959193</v>
          </cell>
          <cell r="V3491">
            <v>1493.0521365998522</v>
          </cell>
          <cell r="W3491">
            <v>1552.4793395548027</v>
          </cell>
          <cell r="X3491">
            <v>1682.2960437589111</v>
          </cell>
          <cell r="Y3491">
            <v>623.44375742377633</v>
          </cell>
          <cell r="Z3491">
            <v>639.20734213819333</v>
          </cell>
          <cell r="AA3491">
            <v>658.53871979036546</v>
          </cell>
          <cell r="AB3491">
            <v>661.77827140090255</v>
          </cell>
          <cell r="AC3491">
            <v>735.22895427865058</v>
          </cell>
          <cell r="AD3491">
            <v>253.17093978411606</v>
          </cell>
          <cell r="AE3491">
            <v>387.89291074501301</v>
          </cell>
          <cell r="AF3491">
            <v>435.3767627138057</v>
          </cell>
          <cell r="AG3491">
            <v>436.49007906403745</v>
          </cell>
          <cell r="AH3491">
            <v>400.23806699767766</v>
          </cell>
        </row>
        <row r="3492">
          <cell r="B3492">
            <v>16853</v>
          </cell>
          <cell r="C3492" t="str">
            <v>PA</v>
          </cell>
          <cell r="D3492" t="str">
            <v>Municipal</v>
          </cell>
          <cell r="E3492">
            <v>6.1978309907741802E-3</v>
          </cell>
          <cell r="F3492">
            <v>0</v>
          </cell>
          <cell r="G3492">
            <v>0</v>
          </cell>
          <cell r="H3492">
            <v>262.1951388408005</v>
          </cell>
          <cell r="I3492">
            <v>11.608880937499999</v>
          </cell>
          <cell r="J3492">
            <v>0</v>
          </cell>
          <cell r="K3492">
            <v>0</v>
          </cell>
          <cell r="L3492">
            <v>0</v>
          </cell>
          <cell r="M3492">
            <v>0</v>
          </cell>
          <cell r="N3492">
            <v>2.4086616826280954E-3</v>
          </cell>
          <cell r="O3492">
            <v>10613.315656458259</v>
          </cell>
          <cell r="P3492">
            <v>28502.202407004203</v>
          </cell>
          <cell r="Q3492">
            <v>45455.327273957068</v>
          </cell>
          <cell r="R3492">
            <v>60025.838478770464</v>
          </cell>
          <cell r="S3492">
            <v>131651.63621392634</v>
          </cell>
          <cell r="T3492">
            <v>1321.2082729038616</v>
          </cell>
          <cell r="U3492">
            <v>1402.2656165959193</v>
          </cell>
          <cell r="V3492">
            <v>1493.0521365998522</v>
          </cell>
          <cell r="W3492">
            <v>1552.4793395548027</v>
          </cell>
          <cell r="X3492">
            <v>1682.2960437589111</v>
          </cell>
          <cell r="Y3492">
            <v>623.44375742377633</v>
          </cell>
          <cell r="Z3492">
            <v>639.20734213819333</v>
          </cell>
          <cell r="AA3492">
            <v>658.53871979036546</v>
          </cell>
          <cell r="AB3492">
            <v>661.77827140090255</v>
          </cell>
          <cell r="AC3492">
            <v>735.22895427865058</v>
          </cell>
          <cell r="AD3492">
            <v>253.17093978411606</v>
          </cell>
          <cell r="AE3492">
            <v>387.89291074501301</v>
          </cell>
          <cell r="AF3492">
            <v>435.3767627138057</v>
          </cell>
          <cell r="AG3492">
            <v>436.49007906403745</v>
          </cell>
          <cell r="AH3492">
            <v>400.23806699767766</v>
          </cell>
        </row>
        <row r="3493">
          <cell r="B3493">
            <v>18284</v>
          </cell>
          <cell r="C3493" t="str">
            <v>PA</v>
          </cell>
          <cell r="D3493" t="str">
            <v>Municipal</v>
          </cell>
          <cell r="E3493">
            <v>6.1978309907741802E-3</v>
          </cell>
          <cell r="F3493">
            <v>0</v>
          </cell>
          <cell r="G3493">
            <v>0</v>
          </cell>
          <cell r="H3493">
            <v>262.1951388408005</v>
          </cell>
          <cell r="I3493">
            <v>11.608880937499999</v>
          </cell>
          <cell r="J3493">
            <v>0</v>
          </cell>
          <cell r="K3493">
            <v>0</v>
          </cell>
          <cell r="L3493">
            <v>0</v>
          </cell>
          <cell r="M3493">
            <v>0</v>
          </cell>
          <cell r="N3493">
            <v>2.4086616826280954E-3</v>
          </cell>
          <cell r="O3493">
            <v>10613.315656458259</v>
          </cell>
          <cell r="P3493">
            <v>28502.202407004203</v>
          </cell>
          <cell r="Q3493">
            <v>45455.327273957068</v>
          </cell>
          <cell r="R3493">
            <v>60025.838478770464</v>
          </cell>
          <cell r="S3493">
            <v>131651.63621392634</v>
          </cell>
          <cell r="T3493">
            <v>1321.2082729038616</v>
          </cell>
          <cell r="U3493">
            <v>1402.2656165959193</v>
          </cell>
          <cell r="V3493">
            <v>1493.0521365998522</v>
          </cell>
          <cell r="W3493">
            <v>1552.4793395548027</v>
          </cell>
          <cell r="X3493">
            <v>1682.2960437589111</v>
          </cell>
          <cell r="Y3493">
            <v>623.44375742377633</v>
          </cell>
          <cell r="Z3493">
            <v>639.20734213819333</v>
          </cell>
          <cell r="AA3493">
            <v>658.53871979036546</v>
          </cell>
          <cell r="AB3493">
            <v>661.77827140090255</v>
          </cell>
          <cell r="AC3493">
            <v>735.22895427865058</v>
          </cell>
          <cell r="AD3493">
            <v>253.17093978411606</v>
          </cell>
          <cell r="AE3493">
            <v>387.89291074501301</v>
          </cell>
          <cell r="AF3493">
            <v>435.3767627138057</v>
          </cell>
          <cell r="AG3493">
            <v>436.49007906403745</v>
          </cell>
          <cell r="AH3493">
            <v>400.23806699767766</v>
          </cell>
        </row>
        <row r="3494">
          <cell r="B3494">
            <v>18456</v>
          </cell>
          <cell r="C3494" t="str">
            <v>PA</v>
          </cell>
          <cell r="D3494" t="str">
            <v>Municipal</v>
          </cell>
          <cell r="E3494">
            <v>6.1978309907741802E-3</v>
          </cell>
          <cell r="F3494">
            <v>0</v>
          </cell>
          <cell r="G3494">
            <v>0</v>
          </cell>
          <cell r="H3494">
            <v>262.1951388408005</v>
          </cell>
          <cell r="I3494">
            <v>11.608880937499999</v>
          </cell>
          <cell r="J3494">
            <v>0</v>
          </cell>
          <cell r="K3494">
            <v>0</v>
          </cell>
          <cell r="L3494">
            <v>0</v>
          </cell>
          <cell r="M3494">
            <v>0</v>
          </cell>
          <cell r="N3494">
            <v>2.4086616826280954E-3</v>
          </cell>
          <cell r="O3494">
            <v>10613.315656458259</v>
          </cell>
          <cell r="P3494">
            <v>28502.202407004203</v>
          </cell>
          <cell r="Q3494">
            <v>45455.327273957068</v>
          </cell>
          <cell r="R3494">
            <v>60025.838478770464</v>
          </cell>
          <cell r="S3494">
            <v>131651.63621392634</v>
          </cell>
          <cell r="T3494">
            <v>1321.2082729038616</v>
          </cell>
          <cell r="U3494">
            <v>1402.2656165959193</v>
          </cell>
          <cell r="V3494">
            <v>1493.0521365998522</v>
          </cell>
          <cell r="W3494">
            <v>1552.4793395548027</v>
          </cell>
          <cell r="X3494">
            <v>1682.2960437589111</v>
          </cell>
          <cell r="Y3494">
            <v>623.44375742377633</v>
          </cell>
          <cell r="Z3494">
            <v>639.20734213819333</v>
          </cell>
          <cell r="AA3494">
            <v>658.53871979036546</v>
          </cell>
          <cell r="AB3494">
            <v>661.77827140090255</v>
          </cell>
          <cell r="AC3494">
            <v>735.22895427865058</v>
          </cell>
          <cell r="AD3494">
            <v>253.17093978411606</v>
          </cell>
          <cell r="AE3494">
            <v>387.89291074501301</v>
          </cell>
          <cell r="AF3494">
            <v>435.3767627138057</v>
          </cell>
          <cell r="AG3494">
            <v>436.49007906403745</v>
          </cell>
          <cell r="AH3494">
            <v>400.23806699767766</v>
          </cell>
        </row>
        <row r="3495">
          <cell r="B3495">
            <v>20070</v>
          </cell>
          <cell r="C3495" t="str">
            <v>PA</v>
          </cell>
          <cell r="D3495" t="str">
            <v>Municipal</v>
          </cell>
          <cell r="E3495">
            <v>6.1978309907741802E-3</v>
          </cell>
          <cell r="F3495">
            <v>0</v>
          </cell>
          <cell r="G3495">
            <v>0</v>
          </cell>
          <cell r="H3495">
            <v>262.1951388408005</v>
          </cell>
          <cell r="I3495">
            <v>11.608880937499999</v>
          </cell>
          <cell r="J3495">
            <v>0</v>
          </cell>
          <cell r="K3495">
            <v>0</v>
          </cell>
          <cell r="L3495">
            <v>0</v>
          </cell>
          <cell r="M3495">
            <v>0</v>
          </cell>
          <cell r="N3495">
            <v>2.4086616826280954E-3</v>
          </cell>
          <cell r="O3495">
            <v>10613.315656458259</v>
          </cell>
          <cell r="P3495">
            <v>28502.202407004203</v>
          </cell>
          <cell r="Q3495">
            <v>45455.327273957068</v>
          </cell>
          <cell r="R3495">
            <v>60025.838478770464</v>
          </cell>
          <cell r="S3495">
            <v>131651.63621392634</v>
          </cell>
          <cell r="T3495">
            <v>1321.2082729038616</v>
          </cell>
          <cell r="U3495">
            <v>1402.2656165959193</v>
          </cell>
          <cell r="V3495">
            <v>1493.0521365998522</v>
          </cell>
          <cell r="W3495">
            <v>1552.4793395548027</v>
          </cell>
          <cell r="X3495">
            <v>1682.2960437589111</v>
          </cell>
          <cell r="Y3495">
            <v>623.44375742377633</v>
          </cell>
          <cell r="Z3495">
            <v>639.20734213819333</v>
          </cell>
          <cell r="AA3495">
            <v>658.53871979036546</v>
          </cell>
          <cell r="AB3495">
            <v>661.77827140090255</v>
          </cell>
          <cell r="AC3495">
            <v>735.22895427865058</v>
          </cell>
          <cell r="AD3495">
            <v>253.17093978411606</v>
          </cell>
          <cell r="AE3495">
            <v>387.89291074501301</v>
          </cell>
          <cell r="AF3495">
            <v>435.3767627138057</v>
          </cell>
          <cell r="AG3495">
            <v>436.49007906403745</v>
          </cell>
          <cell r="AH3495">
            <v>400.23806699767766</v>
          </cell>
        </row>
        <row r="3496">
          <cell r="B3496">
            <v>20206</v>
          </cell>
          <cell r="C3496" t="str">
            <v>PA</v>
          </cell>
          <cell r="D3496" t="str">
            <v>Municipal</v>
          </cell>
          <cell r="E3496">
            <v>6.1978309907741802E-3</v>
          </cell>
          <cell r="F3496">
            <v>0</v>
          </cell>
          <cell r="G3496">
            <v>0</v>
          </cell>
          <cell r="H3496">
            <v>262.1951388408005</v>
          </cell>
          <cell r="I3496">
            <v>11.608880937499999</v>
          </cell>
          <cell r="J3496">
            <v>0</v>
          </cell>
          <cell r="K3496">
            <v>0</v>
          </cell>
          <cell r="L3496">
            <v>0</v>
          </cell>
          <cell r="M3496">
            <v>0</v>
          </cell>
          <cell r="N3496">
            <v>2.4086616826280954E-3</v>
          </cell>
          <cell r="O3496">
            <v>10613.315656458259</v>
          </cell>
          <cell r="P3496">
            <v>28502.202407004203</v>
          </cell>
          <cell r="Q3496">
            <v>45455.327273957068</v>
          </cell>
          <cell r="R3496">
            <v>60025.838478770464</v>
          </cell>
          <cell r="S3496">
            <v>131651.63621392634</v>
          </cell>
          <cell r="T3496">
            <v>1321.2082729038616</v>
          </cell>
          <cell r="U3496">
            <v>1402.2656165959193</v>
          </cell>
          <cell r="V3496">
            <v>1493.0521365998522</v>
          </cell>
          <cell r="W3496">
            <v>1552.4793395548027</v>
          </cell>
          <cell r="X3496">
            <v>1682.2960437589111</v>
          </cell>
          <cell r="Y3496">
            <v>623.44375742377633</v>
          </cell>
          <cell r="Z3496">
            <v>639.20734213819333</v>
          </cell>
          <cell r="AA3496">
            <v>658.53871979036546</v>
          </cell>
          <cell r="AB3496">
            <v>661.77827140090255</v>
          </cell>
          <cell r="AC3496">
            <v>735.22895427865058</v>
          </cell>
          <cell r="AD3496">
            <v>253.17093978411606</v>
          </cell>
          <cell r="AE3496">
            <v>387.89291074501301</v>
          </cell>
          <cell r="AF3496">
            <v>435.3767627138057</v>
          </cell>
          <cell r="AG3496">
            <v>436.49007906403745</v>
          </cell>
          <cell r="AH3496">
            <v>400.23806699767766</v>
          </cell>
        </row>
        <row r="3497">
          <cell r="B3497">
            <v>20232</v>
          </cell>
          <cell r="C3497" t="str">
            <v>PA</v>
          </cell>
          <cell r="D3497" t="str">
            <v>Municipal</v>
          </cell>
          <cell r="E3497">
            <v>6.1978309907741802E-3</v>
          </cell>
          <cell r="F3497">
            <v>0</v>
          </cell>
          <cell r="G3497">
            <v>0</v>
          </cell>
          <cell r="H3497">
            <v>262.1951388408005</v>
          </cell>
          <cell r="I3497">
            <v>11.608880937499999</v>
          </cell>
          <cell r="J3497">
            <v>0</v>
          </cell>
          <cell r="K3497">
            <v>0</v>
          </cell>
          <cell r="L3497">
            <v>0</v>
          </cell>
          <cell r="M3497">
            <v>0</v>
          </cell>
          <cell r="N3497">
            <v>2.4086616826280954E-3</v>
          </cell>
          <cell r="O3497">
            <v>10613.315656458259</v>
          </cell>
          <cell r="P3497">
            <v>28502.202407004203</v>
          </cell>
          <cell r="Q3497">
            <v>45455.327273957068</v>
          </cell>
          <cell r="R3497">
            <v>60025.838478770464</v>
          </cell>
          <cell r="S3497">
            <v>131651.63621392634</v>
          </cell>
          <cell r="T3497">
            <v>1321.2082729038616</v>
          </cell>
          <cell r="U3497">
            <v>1402.2656165959193</v>
          </cell>
          <cell r="V3497">
            <v>1493.0521365998522</v>
          </cell>
          <cell r="W3497">
            <v>1552.4793395548027</v>
          </cell>
          <cell r="X3497">
            <v>1682.2960437589111</v>
          </cell>
          <cell r="Y3497">
            <v>623.44375742377633</v>
          </cell>
          <cell r="Z3497">
            <v>639.20734213819333</v>
          </cell>
          <cell r="AA3497">
            <v>658.53871979036546</v>
          </cell>
          <cell r="AB3497">
            <v>661.77827140090255</v>
          </cell>
          <cell r="AC3497">
            <v>735.22895427865058</v>
          </cell>
          <cell r="AD3497">
            <v>253.17093978411606</v>
          </cell>
          <cell r="AE3497">
            <v>387.89291074501301</v>
          </cell>
          <cell r="AF3497">
            <v>435.3767627138057</v>
          </cell>
          <cell r="AG3497">
            <v>436.49007906403745</v>
          </cell>
          <cell r="AH3497">
            <v>400.23806699767766</v>
          </cell>
        </row>
        <row r="3498">
          <cell r="B3498">
            <v>21160</v>
          </cell>
          <cell r="C3498" t="str">
            <v>PA</v>
          </cell>
          <cell r="D3498" t="str">
            <v>Municipal</v>
          </cell>
          <cell r="E3498">
            <v>6.1978309907741802E-3</v>
          </cell>
          <cell r="F3498">
            <v>0</v>
          </cell>
          <cell r="G3498">
            <v>0</v>
          </cell>
          <cell r="H3498">
            <v>262.1951388408005</v>
          </cell>
          <cell r="I3498">
            <v>11.608880937499999</v>
          </cell>
          <cell r="J3498">
            <v>0</v>
          </cell>
          <cell r="K3498">
            <v>0</v>
          </cell>
          <cell r="L3498">
            <v>0</v>
          </cell>
          <cell r="M3498">
            <v>0</v>
          </cell>
          <cell r="N3498">
            <v>2.4086616826280954E-3</v>
          </cell>
          <cell r="O3498">
            <v>10613.315656458259</v>
          </cell>
          <cell r="P3498">
            <v>28502.202407004203</v>
          </cell>
          <cell r="Q3498">
            <v>45455.327273957068</v>
          </cell>
          <cell r="R3498">
            <v>60025.838478770464</v>
          </cell>
          <cell r="S3498">
            <v>131651.63621392634</v>
          </cell>
          <cell r="T3498">
            <v>1321.2082729038616</v>
          </cell>
          <cell r="U3498">
            <v>1402.2656165959193</v>
          </cell>
          <cell r="V3498">
            <v>1493.0521365998522</v>
          </cell>
          <cell r="W3498">
            <v>1552.4793395548027</v>
          </cell>
          <cell r="X3498">
            <v>1682.2960437589111</v>
          </cell>
          <cell r="Y3498">
            <v>623.44375742377633</v>
          </cell>
          <cell r="Z3498">
            <v>639.20734213819333</v>
          </cell>
          <cell r="AA3498">
            <v>658.53871979036546</v>
          </cell>
          <cell r="AB3498">
            <v>661.77827140090255</v>
          </cell>
          <cell r="AC3498">
            <v>735.22895427865058</v>
          </cell>
          <cell r="AD3498">
            <v>253.17093978411606</v>
          </cell>
          <cell r="AE3498">
            <v>387.89291074501301</v>
          </cell>
          <cell r="AF3498">
            <v>435.3767627138057</v>
          </cell>
          <cell r="AG3498">
            <v>436.49007906403745</v>
          </cell>
          <cell r="AH3498">
            <v>400.23806699767766</v>
          </cell>
        </row>
        <row r="3499">
          <cell r="B3499">
            <v>8826</v>
          </cell>
          <cell r="C3499" t="str">
            <v>PA</v>
          </cell>
          <cell r="D3499" t="str">
            <v>Municipal</v>
          </cell>
          <cell r="E3499">
            <v>6.1978309907741802E-3</v>
          </cell>
          <cell r="F3499">
            <v>0</v>
          </cell>
          <cell r="G3499">
            <v>0</v>
          </cell>
          <cell r="H3499">
            <v>262.1951388408005</v>
          </cell>
          <cell r="I3499">
            <v>11.608880937499999</v>
          </cell>
          <cell r="J3499">
            <v>0</v>
          </cell>
          <cell r="K3499">
            <v>0</v>
          </cell>
          <cell r="L3499">
            <v>0</v>
          </cell>
          <cell r="M3499">
            <v>0</v>
          </cell>
          <cell r="N3499">
            <v>2.4086616826280954E-3</v>
          </cell>
          <cell r="O3499">
            <v>10613.315656458259</v>
          </cell>
          <cell r="P3499">
            <v>28502.202407004203</v>
          </cell>
          <cell r="Q3499">
            <v>45455.327273957068</v>
          </cell>
          <cell r="R3499">
            <v>60025.838478770464</v>
          </cell>
          <cell r="S3499">
            <v>131651.63621392634</v>
          </cell>
          <cell r="T3499">
            <v>1321.2082729038616</v>
          </cell>
          <cell r="U3499">
            <v>1402.2656165959193</v>
          </cell>
          <cell r="V3499">
            <v>1493.0521365998522</v>
          </cell>
          <cell r="W3499">
            <v>1552.4793395548027</v>
          </cell>
          <cell r="X3499">
            <v>1682.2960437589111</v>
          </cell>
          <cell r="Y3499">
            <v>623.44375742377633</v>
          </cell>
          <cell r="Z3499">
            <v>639.20734213819333</v>
          </cell>
          <cell r="AA3499">
            <v>658.53871979036546</v>
          </cell>
          <cell r="AB3499">
            <v>661.77827140090255</v>
          </cell>
          <cell r="AC3499">
            <v>735.22895427865058</v>
          </cell>
          <cell r="AD3499">
            <v>253.17093978411606</v>
          </cell>
          <cell r="AE3499">
            <v>387.89291074501301</v>
          </cell>
          <cell r="AF3499">
            <v>435.3767627138057</v>
          </cell>
          <cell r="AG3499">
            <v>436.49007906403745</v>
          </cell>
          <cell r="AH3499">
            <v>400.23806699767766</v>
          </cell>
        </row>
        <row r="3500">
          <cell r="B3500">
            <v>12817</v>
          </cell>
          <cell r="C3500" t="str">
            <v>PA</v>
          </cell>
          <cell r="D3500" t="str">
            <v>Municipal</v>
          </cell>
          <cell r="E3500">
            <v>6.1978309907741802E-3</v>
          </cell>
          <cell r="F3500">
            <v>0</v>
          </cell>
          <cell r="G3500">
            <v>0</v>
          </cell>
          <cell r="H3500">
            <v>262.1951388408005</v>
          </cell>
          <cell r="I3500">
            <v>11.608880937499999</v>
          </cell>
          <cell r="J3500">
            <v>0</v>
          </cell>
          <cell r="K3500">
            <v>0</v>
          </cell>
          <cell r="L3500">
            <v>0</v>
          </cell>
          <cell r="M3500">
            <v>0</v>
          </cell>
          <cell r="N3500">
            <v>2.4086616826280954E-3</v>
          </cell>
          <cell r="O3500">
            <v>10613.315656458259</v>
          </cell>
          <cell r="P3500">
            <v>28502.202407004203</v>
          </cell>
          <cell r="Q3500">
            <v>45455.327273957068</v>
          </cell>
          <cell r="R3500">
            <v>60025.838478770464</v>
          </cell>
          <cell r="S3500">
            <v>131651.63621392634</v>
          </cell>
          <cell r="T3500">
            <v>1321.2082729038616</v>
          </cell>
          <cell r="U3500">
            <v>1402.2656165959193</v>
          </cell>
          <cell r="V3500">
            <v>1493.0521365998522</v>
          </cell>
          <cell r="W3500">
            <v>1552.4793395548027</v>
          </cell>
          <cell r="X3500">
            <v>1682.2960437589111</v>
          </cell>
          <cell r="Y3500">
            <v>623.44375742377633</v>
          </cell>
          <cell r="Z3500">
            <v>639.20734213819333</v>
          </cell>
          <cell r="AA3500">
            <v>658.53871979036546</v>
          </cell>
          <cell r="AB3500">
            <v>661.77827140090255</v>
          </cell>
          <cell r="AC3500">
            <v>735.22895427865058</v>
          </cell>
          <cell r="AD3500">
            <v>253.17093978411606</v>
          </cell>
          <cell r="AE3500">
            <v>387.89291074501301</v>
          </cell>
          <cell r="AF3500">
            <v>435.3767627138057</v>
          </cell>
          <cell r="AG3500">
            <v>436.49007906403745</v>
          </cell>
          <cell r="AH3500">
            <v>400.23806699767766</v>
          </cell>
        </row>
        <row r="3501">
          <cell r="B3501">
            <v>49730</v>
          </cell>
          <cell r="C3501" t="str">
            <v>PA</v>
          </cell>
          <cell r="D3501" t="str">
            <v>Retail Power Marketer</v>
          </cell>
          <cell r="E3501">
            <v>6.1978309907741802E-3</v>
          </cell>
          <cell r="F3501">
            <v>0</v>
          </cell>
          <cell r="G3501">
            <v>0</v>
          </cell>
          <cell r="H3501">
            <v>7573.1521797964178</v>
          </cell>
          <cell r="I3501">
            <v>11.608880937499999</v>
          </cell>
          <cell r="J3501">
            <v>0</v>
          </cell>
          <cell r="K3501">
            <v>0</v>
          </cell>
          <cell r="L3501">
            <v>0</v>
          </cell>
          <cell r="M3501">
            <v>0</v>
          </cell>
          <cell r="N3501">
            <v>5.6837538406937227E-2</v>
          </cell>
          <cell r="O3501">
            <v>10613.315656458259</v>
          </cell>
          <cell r="P3501">
            <v>28502.202407004203</v>
          </cell>
          <cell r="Q3501">
            <v>45455.327273957068</v>
          </cell>
          <cell r="R3501">
            <v>60025.838478770464</v>
          </cell>
          <cell r="S3501">
            <v>131651.63621392634</v>
          </cell>
          <cell r="T3501">
            <v>1321.2082729038616</v>
          </cell>
          <cell r="U3501">
            <v>1402.2656165959193</v>
          </cell>
          <cell r="V3501">
            <v>1493.0521365998522</v>
          </cell>
          <cell r="W3501">
            <v>1552.4793395548027</v>
          </cell>
          <cell r="X3501">
            <v>1682.2960437589111</v>
          </cell>
          <cell r="Y3501">
            <v>623.44375742377633</v>
          </cell>
          <cell r="Z3501">
            <v>639.20734213819333</v>
          </cell>
          <cell r="AA3501">
            <v>658.53871979036546</v>
          </cell>
          <cell r="AB3501">
            <v>661.77827140090255</v>
          </cell>
          <cell r="AC3501">
            <v>735.22895427865058</v>
          </cell>
          <cell r="AD3501">
            <v>253.17093978411606</v>
          </cell>
          <cell r="AE3501">
            <v>387.89291074501301</v>
          </cell>
          <cell r="AF3501">
            <v>435.3767627138057</v>
          </cell>
          <cell r="AG3501">
            <v>436.49007906403745</v>
          </cell>
          <cell r="AH3501">
            <v>400.23806699767766</v>
          </cell>
        </row>
        <row r="3502">
          <cell r="B3502">
            <v>56220</v>
          </cell>
          <cell r="C3502" t="str">
            <v>PA</v>
          </cell>
          <cell r="D3502" t="str">
            <v>Retail Power Marketer</v>
          </cell>
          <cell r="E3502">
            <v>6.1978309907741802E-3</v>
          </cell>
          <cell r="F3502">
            <v>1</v>
          </cell>
          <cell r="G3502">
            <v>12156.726768377253</v>
          </cell>
          <cell r="H3502">
            <v>12156.726768377253</v>
          </cell>
          <cell r="I3502">
            <v>11.608880937499999</v>
          </cell>
          <cell r="J3502">
            <v>568.70000000000005</v>
          </cell>
          <cell r="K3502">
            <v>8765</v>
          </cell>
          <cell r="L3502">
            <v>721</v>
          </cell>
          <cell r="M3502">
            <v>5.3423840516685688E-2</v>
          </cell>
          <cell r="N3502">
            <v>5.3423840516685688E-2</v>
          </cell>
          <cell r="O3502">
            <v>10613.315656458259</v>
          </cell>
          <cell r="P3502">
            <v>28502.202407004203</v>
          </cell>
          <cell r="Q3502">
            <v>45455.327273957068</v>
          </cell>
          <cell r="R3502">
            <v>60025.838478770464</v>
          </cell>
          <cell r="S3502">
            <v>131651.63621392634</v>
          </cell>
          <cell r="T3502">
            <v>1321.2082729038616</v>
          </cell>
          <cell r="U3502">
            <v>1402.2656165959193</v>
          </cell>
          <cell r="V3502">
            <v>1493.0521365998522</v>
          </cell>
          <cell r="W3502">
            <v>1552.4793395548027</v>
          </cell>
          <cell r="X3502">
            <v>1682.2960437589111</v>
          </cell>
          <cell r="Y3502">
            <v>623.44375742377633</v>
          </cell>
          <cell r="Z3502">
            <v>639.20734213819333</v>
          </cell>
          <cell r="AA3502">
            <v>658.53871979036546</v>
          </cell>
          <cell r="AB3502">
            <v>661.77827140090255</v>
          </cell>
          <cell r="AC3502">
            <v>735.22895427865058</v>
          </cell>
          <cell r="AD3502">
            <v>253.17093978411606</v>
          </cell>
          <cell r="AE3502">
            <v>387.89291074501301</v>
          </cell>
          <cell r="AF3502">
            <v>435.3767627138057</v>
          </cell>
          <cell r="AG3502">
            <v>436.49007906403745</v>
          </cell>
          <cell r="AH3502">
            <v>400.23806699767766</v>
          </cell>
        </row>
        <row r="3503">
          <cell r="B3503">
            <v>50153</v>
          </cell>
          <cell r="C3503" t="str">
            <v>PA</v>
          </cell>
          <cell r="D3503" t="str">
            <v>Retail Power Marketer</v>
          </cell>
          <cell r="E3503">
            <v>6.1978309907741802E-3</v>
          </cell>
          <cell r="F3503">
            <v>0</v>
          </cell>
          <cell r="G3503">
            <v>0</v>
          </cell>
          <cell r="H3503">
            <v>7573.1521797964178</v>
          </cell>
          <cell r="I3503">
            <v>11.608880937499999</v>
          </cell>
          <cell r="J3503">
            <v>0</v>
          </cell>
          <cell r="K3503">
            <v>0</v>
          </cell>
          <cell r="L3503">
            <v>0</v>
          </cell>
          <cell r="M3503">
            <v>0</v>
          </cell>
          <cell r="N3503">
            <v>5.6837538406937227E-2</v>
          </cell>
          <cell r="O3503">
            <v>10613.315656458259</v>
          </cell>
          <cell r="P3503">
            <v>28502.202407004203</v>
          </cell>
          <cell r="Q3503">
            <v>45455.327273957068</v>
          </cell>
          <cell r="R3503">
            <v>60025.838478770464</v>
          </cell>
          <cell r="S3503">
            <v>131651.63621392634</v>
          </cell>
          <cell r="T3503">
            <v>1321.2082729038616</v>
          </cell>
          <cell r="U3503">
            <v>1402.2656165959193</v>
          </cell>
          <cell r="V3503">
            <v>1493.0521365998522</v>
          </cell>
          <cell r="W3503">
            <v>1552.4793395548027</v>
          </cell>
          <cell r="X3503">
            <v>1682.2960437589111</v>
          </cell>
          <cell r="Y3503">
            <v>623.44375742377633</v>
          </cell>
          <cell r="Z3503">
            <v>639.20734213819333</v>
          </cell>
          <cell r="AA3503">
            <v>658.53871979036546</v>
          </cell>
          <cell r="AB3503">
            <v>661.77827140090255</v>
          </cell>
          <cell r="AC3503">
            <v>735.22895427865058</v>
          </cell>
          <cell r="AD3503">
            <v>253.17093978411606</v>
          </cell>
          <cell r="AE3503">
            <v>387.89291074501301</v>
          </cell>
          <cell r="AF3503">
            <v>435.3767627138057</v>
          </cell>
          <cell r="AG3503">
            <v>436.49007906403745</v>
          </cell>
          <cell r="AH3503">
            <v>400.23806699767766</v>
          </cell>
        </row>
        <row r="3504">
          <cell r="B3504">
            <v>59801</v>
          </cell>
          <cell r="C3504" t="str">
            <v>PA</v>
          </cell>
          <cell r="D3504" t="str">
            <v>Retail Power Marketer</v>
          </cell>
          <cell r="E3504">
            <v>6.1978309907741802E-3</v>
          </cell>
          <cell r="F3504">
            <v>1</v>
          </cell>
          <cell r="G3504">
            <v>8597.2568578553619</v>
          </cell>
          <cell r="H3504">
            <v>8597.2568578553619</v>
          </cell>
          <cell r="I3504">
            <v>11.608880937499999</v>
          </cell>
          <cell r="J3504">
            <v>847.8</v>
          </cell>
          <cell r="K3504">
            <v>6895</v>
          </cell>
          <cell r="L3504">
            <v>802</v>
          </cell>
          <cell r="M3504">
            <v>0.10675505871754895</v>
          </cell>
          <cell r="N3504">
            <v>0.10675505871754895</v>
          </cell>
          <cell r="O3504">
            <v>10613.315656458259</v>
          </cell>
          <cell r="P3504">
            <v>28502.202407004203</v>
          </cell>
          <cell r="Q3504">
            <v>45455.327273957068</v>
          </cell>
          <cell r="R3504">
            <v>60025.838478770464</v>
          </cell>
          <cell r="S3504">
            <v>131651.63621392634</v>
          </cell>
          <cell r="T3504">
            <v>1321.2082729038616</v>
          </cell>
          <cell r="U3504">
            <v>1402.2656165959193</v>
          </cell>
          <cell r="V3504">
            <v>1493.0521365998522</v>
          </cell>
          <cell r="W3504">
            <v>1552.4793395548027</v>
          </cell>
          <cell r="X3504">
            <v>1682.2960437589111</v>
          </cell>
          <cell r="Y3504">
            <v>623.44375742377633</v>
          </cell>
          <cell r="Z3504">
            <v>639.20734213819333</v>
          </cell>
          <cell r="AA3504">
            <v>658.53871979036546</v>
          </cell>
          <cell r="AB3504">
            <v>661.77827140090255</v>
          </cell>
          <cell r="AC3504">
            <v>735.22895427865058</v>
          </cell>
          <cell r="AD3504">
            <v>253.17093978411606</v>
          </cell>
          <cell r="AE3504">
            <v>387.89291074501301</v>
          </cell>
          <cell r="AF3504">
            <v>435.3767627138057</v>
          </cell>
          <cell r="AG3504">
            <v>436.49007906403745</v>
          </cell>
          <cell r="AH3504">
            <v>400.23806699767766</v>
          </cell>
        </row>
        <row r="3505">
          <cell r="B3505">
            <v>18193</v>
          </cell>
          <cell r="C3505" t="str">
            <v>PA</v>
          </cell>
          <cell r="D3505" t="str">
            <v>Retail Power Marketer</v>
          </cell>
          <cell r="E3505">
            <v>6.1978309907741802E-3</v>
          </cell>
          <cell r="F3505">
            <v>0</v>
          </cell>
          <cell r="G3505">
            <v>0</v>
          </cell>
          <cell r="H3505">
            <v>7573.1521797964178</v>
          </cell>
          <cell r="I3505">
            <v>11.608880937499999</v>
          </cell>
          <cell r="J3505">
            <v>0</v>
          </cell>
          <cell r="K3505">
            <v>0</v>
          </cell>
          <cell r="L3505">
            <v>0</v>
          </cell>
          <cell r="M3505">
            <v>0</v>
          </cell>
          <cell r="N3505">
            <v>5.6837538406937227E-2</v>
          </cell>
          <cell r="O3505">
            <v>10613.315656458259</v>
          </cell>
          <cell r="P3505">
            <v>28502.202407004203</v>
          </cell>
          <cell r="Q3505">
            <v>45455.327273957068</v>
          </cell>
          <cell r="R3505">
            <v>60025.838478770464</v>
          </cell>
          <cell r="S3505">
            <v>131651.63621392634</v>
          </cell>
          <cell r="T3505">
            <v>1321.2082729038616</v>
          </cell>
          <cell r="U3505">
            <v>1402.2656165959193</v>
          </cell>
          <cell r="V3505">
            <v>1493.0521365998522</v>
          </cell>
          <cell r="W3505">
            <v>1552.4793395548027</v>
          </cell>
          <cell r="X3505">
            <v>1682.2960437589111</v>
          </cell>
          <cell r="Y3505">
            <v>623.44375742377633</v>
          </cell>
          <cell r="Z3505">
            <v>639.20734213819333</v>
          </cell>
          <cell r="AA3505">
            <v>658.53871979036546</v>
          </cell>
          <cell r="AB3505">
            <v>661.77827140090255</v>
          </cell>
          <cell r="AC3505">
            <v>735.22895427865058</v>
          </cell>
          <cell r="AD3505">
            <v>253.17093978411606</v>
          </cell>
          <cell r="AE3505">
            <v>387.89291074501301</v>
          </cell>
          <cell r="AF3505">
            <v>435.3767627138057</v>
          </cell>
          <cell r="AG3505">
            <v>436.49007906403745</v>
          </cell>
          <cell r="AH3505">
            <v>400.23806699767766</v>
          </cell>
        </row>
        <row r="3506">
          <cell r="B3506">
            <v>56254</v>
          </cell>
          <cell r="C3506" t="str">
            <v>PA</v>
          </cell>
          <cell r="D3506" t="str">
            <v>Retail Power Marketer</v>
          </cell>
          <cell r="E3506">
            <v>6.1978309907741802E-3</v>
          </cell>
          <cell r="F3506">
            <v>0</v>
          </cell>
          <cell r="G3506">
            <v>0</v>
          </cell>
          <cell r="H3506">
            <v>7573.1521797964178</v>
          </cell>
          <cell r="I3506">
            <v>11.608880937499999</v>
          </cell>
          <cell r="J3506">
            <v>0</v>
          </cell>
          <cell r="K3506">
            <v>0</v>
          </cell>
          <cell r="L3506">
            <v>0</v>
          </cell>
          <cell r="M3506">
            <v>0</v>
          </cell>
          <cell r="N3506">
            <v>5.6837538406937227E-2</v>
          </cell>
          <cell r="O3506">
            <v>10613.315656458259</v>
          </cell>
          <cell r="P3506">
            <v>28502.202407004203</v>
          </cell>
          <cell r="Q3506">
            <v>45455.327273957068</v>
          </cell>
          <cell r="R3506">
            <v>60025.838478770464</v>
          </cell>
          <cell r="S3506">
            <v>131651.63621392634</v>
          </cell>
          <cell r="T3506">
            <v>1321.2082729038616</v>
          </cell>
          <cell r="U3506">
            <v>1402.2656165959193</v>
          </cell>
          <cell r="V3506">
            <v>1493.0521365998522</v>
          </cell>
          <cell r="W3506">
            <v>1552.4793395548027</v>
          </cell>
          <cell r="X3506">
            <v>1682.2960437589111</v>
          </cell>
          <cell r="Y3506">
            <v>623.44375742377633</v>
          </cell>
          <cell r="Z3506">
            <v>639.20734213819333</v>
          </cell>
          <cell r="AA3506">
            <v>658.53871979036546</v>
          </cell>
          <cell r="AB3506">
            <v>661.77827140090255</v>
          </cell>
          <cell r="AC3506">
            <v>735.22895427865058</v>
          </cell>
          <cell r="AD3506">
            <v>253.17093978411606</v>
          </cell>
          <cell r="AE3506">
            <v>387.89291074501301</v>
          </cell>
          <cell r="AF3506">
            <v>435.3767627138057</v>
          </cell>
          <cell r="AG3506">
            <v>436.49007906403745</v>
          </cell>
          <cell r="AH3506">
            <v>400.23806699767766</v>
          </cell>
        </row>
        <row r="3507">
          <cell r="B3507">
            <v>56265</v>
          </cell>
          <cell r="C3507" t="str">
            <v>PA</v>
          </cell>
          <cell r="D3507" t="str">
            <v>Retail Power Marketer</v>
          </cell>
          <cell r="E3507">
            <v>6.1978309907741802E-3</v>
          </cell>
          <cell r="F3507">
            <v>1</v>
          </cell>
          <cell r="G3507">
            <v>8749.1197903872926</v>
          </cell>
          <cell r="H3507">
            <v>8749.1197903872926</v>
          </cell>
          <cell r="I3507">
            <v>11.608880937499999</v>
          </cell>
          <cell r="J3507">
            <v>68741.899999999994</v>
          </cell>
          <cell r="K3507">
            <v>534265</v>
          </cell>
          <cell r="L3507">
            <v>61065</v>
          </cell>
          <cell r="M3507">
            <v>0.11274394584451303</v>
          </cell>
          <cell r="N3507">
            <v>0.11274394584451303</v>
          </cell>
          <cell r="O3507">
            <v>10613.315656458259</v>
          </cell>
          <cell r="P3507">
            <v>28502.202407004203</v>
          </cell>
          <cell r="Q3507">
            <v>45455.327273957068</v>
          </cell>
          <cell r="R3507">
            <v>60025.838478770464</v>
          </cell>
          <cell r="S3507">
            <v>131651.63621392634</v>
          </cell>
          <cell r="T3507">
            <v>1321.2082729038616</v>
          </cell>
          <cell r="U3507">
            <v>1402.2656165959193</v>
          </cell>
          <cell r="V3507">
            <v>1493.0521365998522</v>
          </cell>
          <cell r="W3507">
            <v>1552.4793395548027</v>
          </cell>
          <cell r="X3507">
            <v>1682.2960437589111</v>
          </cell>
          <cell r="Y3507">
            <v>623.44375742377633</v>
          </cell>
          <cell r="Z3507">
            <v>639.20734213819333</v>
          </cell>
          <cell r="AA3507">
            <v>658.53871979036546</v>
          </cell>
          <cell r="AB3507">
            <v>661.77827140090255</v>
          </cell>
          <cell r="AC3507">
            <v>735.22895427865058</v>
          </cell>
          <cell r="AD3507">
            <v>253.17093978411606</v>
          </cell>
          <cell r="AE3507">
            <v>387.89291074501301</v>
          </cell>
          <cell r="AF3507">
            <v>435.3767627138057</v>
          </cell>
          <cell r="AG3507">
            <v>436.49007906403745</v>
          </cell>
          <cell r="AH3507">
            <v>400.23806699767766</v>
          </cell>
        </row>
        <row r="3508">
          <cell r="B3508">
            <v>58950</v>
          </cell>
          <cell r="C3508" t="str">
            <v>PA</v>
          </cell>
          <cell r="D3508" t="str">
            <v>Retail Power Marketer</v>
          </cell>
          <cell r="E3508">
            <v>6.1978309907741802E-3</v>
          </cell>
          <cell r="F3508">
            <v>0</v>
          </cell>
          <cell r="G3508">
            <v>0</v>
          </cell>
          <cell r="H3508">
            <v>7573.1521797964178</v>
          </cell>
          <cell r="I3508">
            <v>11.608880937499999</v>
          </cell>
          <cell r="J3508">
            <v>0</v>
          </cell>
          <cell r="K3508">
            <v>0</v>
          </cell>
          <cell r="L3508">
            <v>0</v>
          </cell>
          <cell r="M3508">
            <v>0</v>
          </cell>
          <cell r="N3508">
            <v>5.6837538406937227E-2</v>
          </cell>
          <cell r="O3508">
            <v>10613.315656458259</v>
          </cell>
          <cell r="P3508">
            <v>28502.202407004203</v>
          </cell>
          <cell r="Q3508">
            <v>45455.327273957068</v>
          </cell>
          <cell r="R3508">
            <v>60025.838478770464</v>
          </cell>
          <cell r="S3508">
            <v>131651.63621392634</v>
          </cell>
          <cell r="T3508">
            <v>1321.2082729038616</v>
          </cell>
          <cell r="U3508">
            <v>1402.2656165959193</v>
          </cell>
          <cell r="V3508">
            <v>1493.0521365998522</v>
          </cell>
          <cell r="W3508">
            <v>1552.4793395548027</v>
          </cell>
          <cell r="X3508">
            <v>1682.2960437589111</v>
          </cell>
          <cell r="Y3508">
            <v>623.44375742377633</v>
          </cell>
          <cell r="Z3508">
            <v>639.20734213819333</v>
          </cell>
          <cell r="AA3508">
            <v>658.53871979036546</v>
          </cell>
          <cell r="AB3508">
            <v>661.77827140090255</v>
          </cell>
          <cell r="AC3508">
            <v>735.22895427865058</v>
          </cell>
          <cell r="AD3508">
            <v>253.17093978411606</v>
          </cell>
          <cell r="AE3508">
            <v>387.89291074501301</v>
          </cell>
          <cell r="AF3508">
            <v>435.3767627138057</v>
          </cell>
          <cell r="AG3508">
            <v>436.49007906403745</v>
          </cell>
          <cell r="AH3508">
            <v>400.23806699767766</v>
          </cell>
        </row>
        <row r="3509">
          <cell r="B3509">
            <v>59112</v>
          </cell>
          <cell r="C3509" t="str">
            <v>PA</v>
          </cell>
          <cell r="D3509" t="str">
            <v>Retail Power Marketer</v>
          </cell>
          <cell r="E3509">
            <v>6.1978309907741802E-3</v>
          </cell>
          <cell r="F3509">
            <v>0</v>
          </cell>
          <cell r="G3509">
            <v>0</v>
          </cell>
          <cell r="H3509">
            <v>7573.1521797964178</v>
          </cell>
          <cell r="I3509">
            <v>11.608880937499999</v>
          </cell>
          <cell r="J3509">
            <v>0</v>
          </cell>
          <cell r="K3509">
            <v>0</v>
          </cell>
          <cell r="L3509">
            <v>0</v>
          </cell>
          <cell r="M3509">
            <v>0</v>
          </cell>
          <cell r="N3509">
            <v>5.6837538406937227E-2</v>
          </cell>
          <cell r="O3509">
            <v>10613.315656458259</v>
          </cell>
          <cell r="P3509">
            <v>28502.202407004203</v>
          </cell>
          <cell r="Q3509">
            <v>45455.327273957068</v>
          </cell>
          <cell r="R3509">
            <v>60025.838478770464</v>
          </cell>
          <cell r="S3509">
            <v>131651.63621392634</v>
          </cell>
          <cell r="T3509">
            <v>1321.2082729038616</v>
          </cell>
          <cell r="U3509">
            <v>1402.2656165959193</v>
          </cell>
          <cell r="V3509">
            <v>1493.0521365998522</v>
          </cell>
          <cell r="W3509">
            <v>1552.4793395548027</v>
          </cell>
          <cell r="X3509">
            <v>1682.2960437589111</v>
          </cell>
          <cell r="Y3509">
            <v>623.44375742377633</v>
          </cell>
          <cell r="Z3509">
            <v>639.20734213819333</v>
          </cell>
          <cell r="AA3509">
            <v>658.53871979036546</v>
          </cell>
          <cell r="AB3509">
            <v>661.77827140090255</v>
          </cell>
          <cell r="AC3509">
            <v>735.22895427865058</v>
          </cell>
          <cell r="AD3509">
            <v>253.17093978411606</v>
          </cell>
          <cell r="AE3509">
            <v>387.89291074501301</v>
          </cell>
          <cell r="AF3509">
            <v>435.3767627138057</v>
          </cell>
          <cell r="AG3509">
            <v>436.49007906403745</v>
          </cell>
          <cell r="AH3509">
            <v>400.23806699767766</v>
          </cell>
        </row>
        <row r="3510">
          <cell r="B3510">
            <v>60101</v>
          </cell>
          <cell r="C3510" t="str">
            <v>PA</v>
          </cell>
          <cell r="D3510" t="str">
            <v>Retail Power Marketer</v>
          </cell>
          <cell r="E3510">
            <v>6.1978309907741802E-3</v>
          </cell>
          <cell r="F3510">
            <v>1</v>
          </cell>
          <cell r="G3510">
            <v>9697.6744186046508</v>
          </cell>
          <cell r="H3510">
            <v>9697.6744186046508</v>
          </cell>
          <cell r="I3510">
            <v>11.608880937499999</v>
          </cell>
          <cell r="J3510">
            <v>1484.2</v>
          </cell>
          <cell r="K3510">
            <v>22518</v>
          </cell>
          <cell r="L3510">
            <v>2322</v>
          </cell>
          <cell r="M3510">
            <v>5.1546768876343373E-2</v>
          </cell>
          <cell r="N3510">
            <v>5.1546768876343373E-2</v>
          </cell>
          <cell r="O3510">
            <v>10613.315656458259</v>
          </cell>
          <cell r="P3510">
            <v>28502.202407004203</v>
          </cell>
          <cell r="Q3510">
            <v>45455.327273957068</v>
          </cell>
          <cell r="R3510">
            <v>60025.838478770464</v>
          </cell>
          <cell r="S3510">
            <v>131651.63621392634</v>
          </cell>
          <cell r="T3510">
            <v>1321.2082729038616</v>
          </cell>
          <cell r="U3510">
            <v>1402.2656165959193</v>
          </cell>
          <cell r="V3510">
            <v>1493.0521365998522</v>
          </cell>
          <cell r="W3510">
            <v>1552.4793395548027</v>
          </cell>
          <cell r="X3510">
            <v>1682.2960437589111</v>
          </cell>
          <cell r="Y3510">
            <v>623.44375742377633</v>
          </cell>
          <cell r="Z3510">
            <v>639.20734213819333</v>
          </cell>
          <cell r="AA3510">
            <v>658.53871979036546</v>
          </cell>
          <cell r="AB3510">
            <v>661.77827140090255</v>
          </cell>
          <cell r="AC3510">
            <v>735.22895427865058</v>
          </cell>
          <cell r="AD3510">
            <v>253.17093978411606</v>
          </cell>
          <cell r="AE3510">
            <v>387.89291074501301</v>
          </cell>
          <cell r="AF3510">
            <v>435.3767627138057</v>
          </cell>
          <cell r="AG3510">
            <v>436.49007906403745</v>
          </cell>
          <cell r="AH3510">
            <v>400.23806699767766</v>
          </cell>
        </row>
        <row r="3511">
          <cell r="B3511">
            <v>59797</v>
          </cell>
          <cell r="C3511" t="str">
            <v>PA</v>
          </cell>
          <cell r="D3511" t="str">
            <v>Retail Power Marketer</v>
          </cell>
          <cell r="E3511">
            <v>6.1978309907741802E-3</v>
          </cell>
          <cell r="F3511">
            <v>1</v>
          </cell>
          <cell r="G3511">
            <v>9249.1558040739255</v>
          </cell>
          <cell r="H3511">
            <v>9249.1558040739255</v>
          </cell>
          <cell r="I3511">
            <v>11.608880937499999</v>
          </cell>
          <cell r="J3511">
            <v>25254.2</v>
          </cell>
          <cell r="K3511">
            <v>254731</v>
          </cell>
          <cell r="L3511">
            <v>27541</v>
          </cell>
          <cell r="M3511">
            <v>8.4079117662175989E-2</v>
          </cell>
          <cell r="N3511">
            <v>8.4079117662175989E-2</v>
          </cell>
          <cell r="O3511">
            <v>10613.315656458259</v>
          </cell>
          <cell r="P3511">
            <v>28502.202407004203</v>
          </cell>
          <cell r="Q3511">
            <v>45455.327273957068</v>
          </cell>
          <cell r="R3511">
            <v>60025.838478770464</v>
          </cell>
          <cell r="S3511">
            <v>131651.63621392634</v>
          </cell>
          <cell r="T3511">
            <v>1321.2082729038616</v>
          </cell>
          <cell r="U3511">
            <v>1402.2656165959193</v>
          </cell>
          <cell r="V3511">
            <v>1493.0521365998522</v>
          </cell>
          <cell r="W3511">
            <v>1552.4793395548027</v>
          </cell>
          <cell r="X3511">
            <v>1682.2960437589111</v>
          </cell>
          <cell r="Y3511">
            <v>623.44375742377633</v>
          </cell>
          <cell r="Z3511">
            <v>639.20734213819333</v>
          </cell>
          <cell r="AA3511">
            <v>658.53871979036546</v>
          </cell>
          <cell r="AB3511">
            <v>661.77827140090255</v>
          </cell>
          <cell r="AC3511">
            <v>735.22895427865058</v>
          </cell>
          <cell r="AD3511">
            <v>253.17093978411606</v>
          </cell>
          <cell r="AE3511">
            <v>387.89291074501301</v>
          </cell>
          <cell r="AF3511">
            <v>435.3767627138057</v>
          </cell>
          <cell r="AG3511">
            <v>436.49007906403745</v>
          </cell>
          <cell r="AH3511">
            <v>400.23806699767766</v>
          </cell>
        </row>
        <row r="3512">
          <cell r="B3512">
            <v>59410</v>
          </cell>
          <cell r="C3512" t="str">
            <v>PA</v>
          </cell>
          <cell r="D3512" t="str">
            <v>Retail Power Marketer</v>
          </cell>
          <cell r="E3512">
            <v>6.1978309907741802E-3</v>
          </cell>
          <cell r="F3512">
            <v>1</v>
          </cell>
          <cell r="G3512">
            <v>10982.379475613194</v>
          </cell>
          <cell r="H3512">
            <v>10982.379475613194</v>
          </cell>
          <cell r="I3512">
            <v>11.608880937499999</v>
          </cell>
          <cell r="J3512">
            <v>18635.900000000001</v>
          </cell>
          <cell r="K3512">
            <v>233727</v>
          </cell>
          <cell r="L3512">
            <v>21282</v>
          </cell>
          <cell r="M3512">
            <v>6.7049068146416549E-2</v>
          </cell>
          <cell r="N3512">
            <v>6.7049068146416549E-2</v>
          </cell>
          <cell r="O3512">
            <v>10613.315656458259</v>
          </cell>
          <cell r="P3512">
            <v>28502.202407004203</v>
          </cell>
          <cell r="Q3512">
            <v>45455.327273957068</v>
          </cell>
          <cell r="R3512">
            <v>60025.838478770464</v>
          </cell>
          <cell r="S3512">
            <v>131651.63621392634</v>
          </cell>
          <cell r="T3512">
            <v>1321.2082729038616</v>
          </cell>
          <cell r="U3512">
            <v>1402.2656165959193</v>
          </cell>
          <cell r="V3512">
            <v>1493.0521365998522</v>
          </cell>
          <cell r="W3512">
            <v>1552.4793395548027</v>
          </cell>
          <cell r="X3512">
            <v>1682.2960437589111</v>
          </cell>
          <cell r="Y3512">
            <v>623.44375742377633</v>
          </cell>
          <cell r="Z3512">
            <v>639.20734213819333</v>
          </cell>
          <cell r="AA3512">
            <v>658.53871979036546</v>
          </cell>
          <cell r="AB3512">
            <v>661.77827140090255</v>
          </cell>
          <cell r="AC3512">
            <v>735.22895427865058</v>
          </cell>
          <cell r="AD3512">
            <v>253.17093978411606</v>
          </cell>
          <cell r="AE3512">
            <v>387.89291074501301</v>
          </cell>
          <cell r="AF3512">
            <v>435.3767627138057</v>
          </cell>
          <cell r="AG3512">
            <v>436.49007906403745</v>
          </cell>
          <cell r="AH3512">
            <v>400.23806699767766</v>
          </cell>
        </row>
        <row r="3513">
          <cell r="B3513">
            <v>56737</v>
          </cell>
          <cell r="C3513" t="str">
            <v>PA</v>
          </cell>
          <cell r="D3513" t="str">
            <v>Retail Power Marketer</v>
          </cell>
          <cell r="E3513">
            <v>6.1978309907741802E-3</v>
          </cell>
          <cell r="F3513">
            <v>1</v>
          </cell>
          <cell r="G3513">
            <v>11599.155801237757</v>
          </cell>
          <cell r="H3513">
            <v>11599.155801237757</v>
          </cell>
          <cell r="I3513">
            <v>11.608880937499999</v>
          </cell>
          <cell r="J3513">
            <v>67100.399999999994</v>
          </cell>
          <cell r="K3513">
            <v>772179</v>
          </cell>
          <cell r="L3513">
            <v>66572</v>
          </cell>
          <cell r="M3513">
            <v>7.4887406856111075E-2</v>
          </cell>
          <cell r="N3513">
            <v>7.4887406856111075E-2</v>
          </cell>
          <cell r="O3513">
            <v>10613.315656458259</v>
          </cell>
          <cell r="P3513">
            <v>28502.202407004203</v>
          </cell>
          <cell r="Q3513">
            <v>45455.327273957068</v>
          </cell>
          <cell r="R3513">
            <v>60025.838478770464</v>
          </cell>
          <cell r="S3513">
            <v>131651.63621392634</v>
          </cell>
          <cell r="T3513">
            <v>1321.2082729038616</v>
          </cell>
          <cell r="U3513">
            <v>1402.2656165959193</v>
          </cell>
          <cell r="V3513">
            <v>1493.0521365998522</v>
          </cell>
          <cell r="W3513">
            <v>1552.4793395548027</v>
          </cell>
          <cell r="X3513">
            <v>1682.2960437589111</v>
          </cell>
          <cell r="Y3513">
            <v>623.44375742377633</v>
          </cell>
          <cell r="Z3513">
            <v>639.20734213819333</v>
          </cell>
          <cell r="AA3513">
            <v>658.53871979036546</v>
          </cell>
          <cell r="AB3513">
            <v>661.77827140090255</v>
          </cell>
          <cell r="AC3513">
            <v>735.22895427865058</v>
          </cell>
          <cell r="AD3513">
            <v>253.17093978411606</v>
          </cell>
          <cell r="AE3513">
            <v>387.89291074501301</v>
          </cell>
          <cell r="AF3513">
            <v>435.3767627138057</v>
          </cell>
          <cell r="AG3513">
            <v>436.49007906403745</v>
          </cell>
          <cell r="AH3513">
            <v>400.23806699767766</v>
          </cell>
        </row>
        <row r="3514">
          <cell r="B3514">
            <v>28802</v>
          </cell>
          <cell r="C3514" t="str">
            <v>PA</v>
          </cell>
          <cell r="D3514" t="str">
            <v>Retail Power Marketer</v>
          </cell>
          <cell r="E3514">
            <v>6.1978309907741802E-3</v>
          </cell>
          <cell r="F3514">
            <v>0</v>
          </cell>
          <cell r="G3514">
            <v>0</v>
          </cell>
          <cell r="H3514">
            <v>7573.1521797964178</v>
          </cell>
          <cell r="I3514">
            <v>11.608880937499999</v>
          </cell>
          <cell r="J3514">
            <v>0</v>
          </cell>
          <cell r="K3514">
            <v>0</v>
          </cell>
          <cell r="L3514">
            <v>0</v>
          </cell>
          <cell r="M3514">
            <v>0</v>
          </cell>
          <cell r="N3514">
            <v>5.6837538406937227E-2</v>
          </cell>
          <cell r="O3514">
            <v>10613.315656458259</v>
          </cell>
          <cell r="P3514">
            <v>28502.202407004203</v>
          </cell>
          <cell r="Q3514">
            <v>45455.327273957068</v>
          </cell>
          <cell r="R3514">
            <v>60025.838478770464</v>
          </cell>
          <cell r="S3514">
            <v>131651.63621392634</v>
          </cell>
          <cell r="T3514">
            <v>1321.2082729038616</v>
          </cell>
          <cell r="U3514">
            <v>1402.2656165959193</v>
          </cell>
          <cell r="V3514">
            <v>1493.0521365998522</v>
          </cell>
          <cell r="W3514">
            <v>1552.4793395548027</v>
          </cell>
          <cell r="X3514">
            <v>1682.2960437589111</v>
          </cell>
          <cell r="Y3514">
            <v>623.44375742377633</v>
          </cell>
          <cell r="Z3514">
            <v>639.20734213819333</v>
          </cell>
          <cell r="AA3514">
            <v>658.53871979036546</v>
          </cell>
          <cell r="AB3514">
            <v>661.77827140090255</v>
          </cell>
          <cell r="AC3514">
            <v>735.22895427865058</v>
          </cell>
          <cell r="AD3514">
            <v>253.17093978411606</v>
          </cell>
          <cell r="AE3514">
            <v>387.89291074501301</v>
          </cell>
          <cell r="AF3514">
            <v>435.3767627138057</v>
          </cell>
          <cell r="AG3514">
            <v>436.49007906403745</v>
          </cell>
          <cell r="AH3514">
            <v>400.23806699767766</v>
          </cell>
        </row>
        <row r="3515">
          <cell r="B3515">
            <v>56408</v>
          </cell>
          <cell r="C3515" t="str">
            <v>PA</v>
          </cell>
          <cell r="D3515" t="str">
            <v>Retail Power Marketer</v>
          </cell>
          <cell r="E3515">
            <v>6.1978309907741802E-3</v>
          </cell>
          <cell r="F3515">
            <v>1</v>
          </cell>
          <cell r="G3515">
            <v>12351.145038167939</v>
          </cell>
          <cell r="H3515">
            <v>12351.145038167939</v>
          </cell>
          <cell r="I3515">
            <v>11.608880937499999</v>
          </cell>
          <cell r="J3515">
            <v>316.5</v>
          </cell>
          <cell r="K3515">
            <v>4854</v>
          </cell>
          <cell r="L3515">
            <v>393</v>
          </cell>
          <cell r="M3515">
            <v>5.3925116913627939E-2</v>
          </cell>
          <cell r="N3515">
            <v>5.3925116913627939E-2</v>
          </cell>
          <cell r="O3515">
            <v>10613.315656458259</v>
          </cell>
          <cell r="P3515">
            <v>28502.202407004203</v>
          </cell>
          <cell r="Q3515">
            <v>45455.327273957068</v>
          </cell>
          <cell r="R3515">
            <v>60025.838478770464</v>
          </cell>
          <cell r="S3515">
            <v>131651.63621392634</v>
          </cell>
          <cell r="T3515">
            <v>1321.2082729038616</v>
          </cell>
          <cell r="U3515">
            <v>1402.2656165959193</v>
          </cell>
          <cell r="V3515">
            <v>1493.0521365998522</v>
          </cell>
          <cell r="W3515">
            <v>1552.4793395548027</v>
          </cell>
          <cell r="X3515">
            <v>1682.2960437589111</v>
          </cell>
          <cell r="Y3515">
            <v>623.44375742377633</v>
          </cell>
          <cell r="Z3515">
            <v>639.20734213819333</v>
          </cell>
          <cell r="AA3515">
            <v>658.53871979036546</v>
          </cell>
          <cell r="AB3515">
            <v>661.77827140090255</v>
          </cell>
          <cell r="AC3515">
            <v>735.22895427865058</v>
          </cell>
          <cell r="AD3515">
            <v>253.17093978411606</v>
          </cell>
          <cell r="AE3515">
            <v>387.89291074501301</v>
          </cell>
          <cell r="AF3515">
            <v>435.3767627138057</v>
          </cell>
          <cell r="AG3515">
            <v>436.49007906403745</v>
          </cell>
          <cell r="AH3515">
            <v>400.23806699767766</v>
          </cell>
        </row>
        <row r="3516">
          <cell r="B3516">
            <v>113</v>
          </cell>
          <cell r="C3516" t="str">
            <v>PA</v>
          </cell>
          <cell r="D3516" t="str">
            <v>Retail Power Marketer</v>
          </cell>
          <cell r="E3516">
            <v>6.1978309907741802E-3</v>
          </cell>
          <cell r="F3516">
            <v>1</v>
          </cell>
          <cell r="G3516">
            <v>8129.041666666667</v>
          </cell>
          <cell r="H3516">
            <v>8129.041666666667</v>
          </cell>
          <cell r="I3516">
            <v>11.608880937499999</v>
          </cell>
          <cell r="J3516">
            <v>14641.1</v>
          </cell>
          <cell r="K3516">
            <v>195097</v>
          </cell>
          <cell r="L3516">
            <v>24000</v>
          </cell>
          <cell r="M3516">
            <v>5.7908334264494078E-2</v>
          </cell>
          <cell r="N3516">
            <v>5.7908334264494078E-2</v>
          </cell>
          <cell r="O3516">
            <v>10613.315656458259</v>
          </cell>
          <cell r="P3516">
            <v>28502.202407004203</v>
          </cell>
          <cell r="Q3516">
            <v>45455.327273957068</v>
          </cell>
          <cell r="R3516">
            <v>60025.838478770464</v>
          </cell>
          <cell r="S3516">
            <v>131651.63621392634</v>
          </cell>
          <cell r="T3516">
            <v>1321.2082729038616</v>
          </cell>
          <cell r="U3516">
            <v>1402.2656165959193</v>
          </cell>
          <cell r="V3516">
            <v>1493.0521365998522</v>
          </cell>
          <cell r="W3516">
            <v>1552.4793395548027</v>
          </cell>
          <cell r="X3516">
            <v>1682.2960437589111</v>
          </cell>
          <cell r="Y3516">
            <v>623.44375742377633</v>
          </cell>
          <cell r="Z3516">
            <v>639.20734213819333</v>
          </cell>
          <cell r="AA3516">
            <v>658.53871979036546</v>
          </cell>
          <cell r="AB3516">
            <v>661.77827140090255</v>
          </cell>
          <cell r="AC3516">
            <v>735.22895427865058</v>
          </cell>
          <cell r="AD3516">
            <v>253.17093978411606</v>
          </cell>
          <cell r="AE3516">
            <v>387.89291074501301</v>
          </cell>
          <cell r="AF3516">
            <v>435.3767627138057</v>
          </cell>
          <cell r="AG3516">
            <v>436.49007906403745</v>
          </cell>
          <cell r="AH3516">
            <v>400.23806699767766</v>
          </cell>
        </row>
        <row r="3517">
          <cell r="B3517">
            <v>1611</v>
          </cell>
          <cell r="C3517" t="str">
            <v>PA</v>
          </cell>
          <cell r="D3517" t="str">
            <v>Retail Power Marketer</v>
          </cell>
          <cell r="E3517">
            <v>6.1978309907741802E-3</v>
          </cell>
          <cell r="F3517">
            <v>0</v>
          </cell>
          <cell r="G3517">
            <v>0</v>
          </cell>
          <cell r="H3517">
            <v>7573.1521797964178</v>
          </cell>
          <cell r="I3517">
            <v>11.608880937499999</v>
          </cell>
          <cell r="J3517">
            <v>0</v>
          </cell>
          <cell r="K3517">
            <v>0</v>
          </cell>
          <cell r="L3517">
            <v>0</v>
          </cell>
          <cell r="M3517">
            <v>0</v>
          </cell>
          <cell r="N3517">
            <v>5.6837538406937227E-2</v>
          </cell>
          <cell r="O3517">
            <v>10613.315656458259</v>
          </cell>
          <cell r="P3517">
            <v>28502.202407004203</v>
          </cell>
          <cell r="Q3517">
            <v>45455.327273957068</v>
          </cell>
          <cell r="R3517">
            <v>60025.838478770464</v>
          </cell>
          <cell r="S3517">
            <v>131651.63621392634</v>
          </cell>
          <cell r="T3517">
            <v>1321.2082729038616</v>
          </cell>
          <cell r="U3517">
            <v>1402.2656165959193</v>
          </cell>
          <cell r="V3517">
            <v>1493.0521365998522</v>
          </cell>
          <cell r="W3517">
            <v>1552.4793395548027</v>
          </cell>
          <cell r="X3517">
            <v>1682.2960437589111</v>
          </cell>
          <cell r="Y3517">
            <v>623.44375742377633</v>
          </cell>
          <cell r="Z3517">
            <v>639.20734213819333</v>
          </cell>
          <cell r="AA3517">
            <v>658.53871979036546</v>
          </cell>
          <cell r="AB3517">
            <v>661.77827140090255</v>
          </cell>
          <cell r="AC3517">
            <v>735.22895427865058</v>
          </cell>
          <cell r="AD3517">
            <v>253.17093978411606</v>
          </cell>
          <cell r="AE3517">
            <v>387.89291074501301</v>
          </cell>
          <cell r="AF3517">
            <v>435.3767627138057</v>
          </cell>
          <cell r="AG3517">
            <v>436.49007906403745</v>
          </cell>
          <cell r="AH3517">
            <v>400.23806699767766</v>
          </cell>
        </row>
        <row r="3518">
          <cell r="B3518">
            <v>4100</v>
          </cell>
          <cell r="C3518" t="str">
            <v>PA</v>
          </cell>
          <cell r="D3518" t="str">
            <v>Retail Power Marketer</v>
          </cell>
          <cell r="E3518">
            <v>6.1978309907741802E-3</v>
          </cell>
          <cell r="F3518">
            <v>1</v>
          </cell>
          <cell r="G3518">
            <v>9958.9631787619492</v>
          </cell>
          <cell r="H3518">
            <v>9958.9631787619492</v>
          </cell>
          <cell r="I3518">
            <v>11.608880937499999</v>
          </cell>
          <cell r="J3518">
            <v>88790</v>
          </cell>
          <cell r="K3518">
            <v>1032376</v>
          </cell>
          <cell r="L3518">
            <v>103663</v>
          </cell>
          <cell r="M3518">
            <v>7.2017426697745052E-2</v>
          </cell>
          <cell r="N3518">
            <v>7.2017426697745052E-2</v>
          </cell>
          <cell r="O3518">
            <v>10613.315656458259</v>
          </cell>
          <cell r="P3518">
            <v>28502.202407004203</v>
          </cell>
          <cell r="Q3518">
            <v>45455.327273957068</v>
          </cell>
          <cell r="R3518">
            <v>60025.838478770464</v>
          </cell>
          <cell r="S3518">
            <v>131651.63621392634</v>
          </cell>
          <cell r="T3518">
            <v>1321.2082729038616</v>
          </cell>
          <cell r="U3518">
            <v>1402.2656165959193</v>
          </cell>
          <cell r="V3518">
            <v>1493.0521365998522</v>
          </cell>
          <cell r="W3518">
            <v>1552.4793395548027</v>
          </cell>
          <cell r="X3518">
            <v>1682.2960437589111</v>
          </cell>
          <cell r="Y3518">
            <v>623.44375742377633</v>
          </cell>
          <cell r="Z3518">
            <v>639.20734213819333</v>
          </cell>
          <cell r="AA3518">
            <v>658.53871979036546</v>
          </cell>
          <cell r="AB3518">
            <v>661.77827140090255</v>
          </cell>
          <cell r="AC3518">
            <v>735.22895427865058</v>
          </cell>
          <cell r="AD3518">
            <v>253.17093978411606</v>
          </cell>
          <cell r="AE3518">
            <v>387.89291074501301</v>
          </cell>
          <cell r="AF3518">
            <v>435.3767627138057</v>
          </cell>
          <cell r="AG3518">
            <v>436.49007906403745</v>
          </cell>
          <cell r="AH3518">
            <v>400.23806699767766</v>
          </cell>
        </row>
        <row r="3519">
          <cell r="B3519">
            <v>4191</v>
          </cell>
          <cell r="C3519" t="str">
            <v>PA</v>
          </cell>
          <cell r="D3519" t="str">
            <v>Retail Power Marketer</v>
          </cell>
          <cell r="E3519">
            <v>0.20917795158228208</v>
          </cell>
          <cell r="F3519">
            <v>0</v>
          </cell>
          <cell r="G3519">
            <v>0</v>
          </cell>
          <cell r="H3519">
            <v>7573.1521797964178</v>
          </cell>
          <cell r="I3519">
            <v>11.608880937499999</v>
          </cell>
          <cell r="J3519">
            <v>0</v>
          </cell>
          <cell r="K3519">
            <v>0</v>
          </cell>
          <cell r="L3519">
            <v>0</v>
          </cell>
          <cell r="M3519">
            <v>0</v>
          </cell>
          <cell r="N3519">
            <v>5.6837538406937227E-2</v>
          </cell>
          <cell r="O3519">
            <v>10613.315656458259</v>
          </cell>
          <cell r="P3519">
            <v>28502.202407004203</v>
          </cell>
          <cell r="Q3519">
            <v>45455.327273957068</v>
          </cell>
          <cell r="R3519">
            <v>60025.838478770464</v>
          </cell>
          <cell r="S3519">
            <v>131651.63621392634</v>
          </cell>
          <cell r="T3519">
            <v>1321.2082729038616</v>
          </cell>
          <cell r="U3519">
            <v>1402.2656165959193</v>
          </cell>
          <cell r="V3519">
            <v>1493.0521365998522</v>
          </cell>
          <cell r="W3519">
            <v>1552.4793395548027</v>
          </cell>
          <cell r="X3519">
            <v>1682.2960437589111</v>
          </cell>
          <cell r="Y3519">
            <v>623.44375742377633</v>
          </cell>
          <cell r="Z3519">
            <v>639.20734213819333</v>
          </cell>
          <cell r="AA3519">
            <v>658.53871979036546</v>
          </cell>
          <cell r="AB3519">
            <v>661.77827140090255</v>
          </cell>
          <cell r="AC3519">
            <v>735.22895427865058</v>
          </cell>
          <cell r="AD3519">
            <v>253.17093978411606</v>
          </cell>
          <cell r="AE3519">
            <v>387.89291074501301</v>
          </cell>
          <cell r="AF3519">
            <v>435.3767627138057</v>
          </cell>
          <cell r="AG3519">
            <v>436.49007906403745</v>
          </cell>
          <cell r="AH3519">
            <v>400.23806699767766</v>
          </cell>
        </row>
        <row r="3520">
          <cell r="B3520">
            <v>6458</v>
          </cell>
          <cell r="C3520" t="str">
            <v>PA</v>
          </cell>
          <cell r="D3520" t="str">
            <v>Retail Power Marketer</v>
          </cell>
          <cell r="E3520">
            <v>6.1978309907741802E-3</v>
          </cell>
          <cell r="F3520">
            <v>1</v>
          </cell>
          <cell r="G3520">
            <v>10357.390162284279</v>
          </cell>
          <cell r="H3520">
            <v>10357.390162284279</v>
          </cell>
          <cell r="I3520">
            <v>11.608880937499999</v>
          </cell>
          <cell r="J3520">
            <v>388714.30000000005</v>
          </cell>
          <cell r="K3520">
            <v>7326186</v>
          </cell>
          <cell r="L3520">
            <v>707339</v>
          </cell>
          <cell r="M3520">
            <v>3.9608239430256938E-2</v>
          </cell>
          <cell r="N3520">
            <v>3.9608239430256938E-2</v>
          </cell>
          <cell r="O3520">
            <v>10613.315656458259</v>
          </cell>
          <cell r="P3520">
            <v>28502.202407004203</v>
          </cell>
          <cell r="Q3520">
            <v>45455.327273957068</v>
          </cell>
          <cell r="R3520">
            <v>60025.838478770464</v>
          </cell>
          <cell r="S3520">
            <v>131651.63621392634</v>
          </cell>
          <cell r="T3520">
            <v>1321.2082729038616</v>
          </cell>
          <cell r="U3520">
            <v>1402.2656165959193</v>
          </cell>
          <cell r="V3520">
            <v>1493.0521365998522</v>
          </cell>
          <cell r="W3520">
            <v>1552.4793395548027</v>
          </cell>
          <cell r="X3520">
            <v>1682.2960437589111</v>
          </cell>
          <cell r="Y3520">
            <v>623.44375742377633</v>
          </cell>
          <cell r="Z3520">
            <v>639.20734213819333</v>
          </cell>
          <cell r="AA3520">
            <v>658.53871979036546</v>
          </cell>
          <cell r="AB3520">
            <v>661.77827140090255</v>
          </cell>
          <cell r="AC3520">
            <v>735.22895427865058</v>
          </cell>
          <cell r="AD3520">
            <v>253.17093978411606</v>
          </cell>
          <cell r="AE3520">
            <v>387.89291074501301</v>
          </cell>
          <cell r="AF3520">
            <v>435.3767627138057</v>
          </cell>
          <cell r="AG3520">
            <v>436.49007906403745</v>
          </cell>
          <cell r="AH3520">
            <v>400.23806699767766</v>
          </cell>
        </row>
        <row r="3521">
          <cell r="B3521">
            <v>7279</v>
          </cell>
          <cell r="C3521" t="str">
            <v>PA</v>
          </cell>
          <cell r="D3521" t="str">
            <v>Retail Power Marketer</v>
          </cell>
          <cell r="E3521">
            <v>6.1978309907741802E-3</v>
          </cell>
          <cell r="F3521">
            <v>1</v>
          </cell>
          <cell r="G3521">
            <v>12952.947827280392</v>
          </cell>
          <cell r="H3521">
            <v>12952.947827280392</v>
          </cell>
          <cell r="I3521">
            <v>11.608880937499999</v>
          </cell>
          <cell r="J3521">
            <v>506688.3</v>
          </cell>
          <cell r="K3521">
            <v>3963887</v>
          </cell>
          <cell r="L3521">
            <v>306022</v>
          </cell>
          <cell r="M3521">
            <v>0.11707130512371632</v>
          </cell>
          <cell r="N3521">
            <v>0.11707130512371632</v>
          </cell>
          <cell r="O3521">
            <v>10613.315656458259</v>
          </cell>
          <cell r="P3521">
            <v>28502.202407004203</v>
          </cell>
          <cell r="Q3521">
            <v>45455.327273957068</v>
          </cell>
          <cell r="R3521">
            <v>60025.838478770464</v>
          </cell>
          <cell r="S3521">
            <v>131651.63621392634</v>
          </cell>
          <cell r="T3521">
            <v>1321.2082729038616</v>
          </cell>
          <cell r="U3521">
            <v>1402.2656165959193</v>
          </cell>
          <cell r="V3521">
            <v>1493.0521365998522</v>
          </cell>
          <cell r="W3521">
            <v>1552.4793395548027</v>
          </cell>
          <cell r="X3521">
            <v>1682.2960437589111</v>
          </cell>
          <cell r="Y3521">
            <v>623.44375742377633</v>
          </cell>
          <cell r="Z3521">
            <v>639.20734213819333</v>
          </cell>
          <cell r="AA3521">
            <v>658.53871979036546</v>
          </cell>
          <cell r="AB3521">
            <v>661.77827140090255</v>
          </cell>
          <cell r="AC3521">
            <v>735.22895427865058</v>
          </cell>
          <cell r="AD3521">
            <v>253.17093978411606</v>
          </cell>
          <cell r="AE3521">
            <v>387.89291074501301</v>
          </cell>
          <cell r="AF3521">
            <v>435.3767627138057</v>
          </cell>
          <cell r="AG3521">
            <v>436.49007906403745</v>
          </cell>
          <cell r="AH3521">
            <v>400.23806699767766</v>
          </cell>
        </row>
        <row r="3522">
          <cell r="B3522">
            <v>9949</v>
          </cell>
          <cell r="C3522" t="str">
            <v>PA</v>
          </cell>
          <cell r="D3522" t="str">
            <v>Retail Power Marketer</v>
          </cell>
          <cell r="E3522">
            <v>6.1978309907741802E-3</v>
          </cell>
          <cell r="F3522">
            <v>1</v>
          </cell>
          <cell r="G3522">
            <v>13437.14809418621</v>
          </cell>
          <cell r="H3522">
            <v>13437.14809418621</v>
          </cell>
          <cell r="I3522">
            <v>11.608880937499999</v>
          </cell>
          <cell r="J3522">
            <v>365378.7</v>
          </cell>
          <cell r="K3522">
            <v>2859022</v>
          </cell>
          <cell r="L3522">
            <v>212770</v>
          </cell>
          <cell r="M3522">
            <v>0.11743121977904944</v>
          </cell>
          <cell r="N3522">
            <v>0.11743121977904944</v>
          </cell>
          <cell r="O3522">
            <v>10613.315656458259</v>
          </cell>
          <cell r="P3522">
            <v>28502.202407004203</v>
          </cell>
          <cell r="Q3522">
            <v>45455.327273957068</v>
          </cell>
          <cell r="R3522">
            <v>60025.838478770464</v>
          </cell>
          <cell r="S3522">
            <v>131651.63621392634</v>
          </cell>
          <cell r="T3522">
            <v>1321.2082729038616</v>
          </cell>
          <cell r="U3522">
            <v>1402.2656165959193</v>
          </cell>
          <cell r="V3522">
            <v>1493.0521365998522</v>
          </cell>
          <cell r="W3522">
            <v>1552.4793395548027</v>
          </cell>
          <cell r="X3522">
            <v>1682.2960437589111</v>
          </cell>
          <cell r="Y3522">
            <v>623.44375742377633</v>
          </cell>
          <cell r="Z3522">
            <v>639.20734213819333</v>
          </cell>
          <cell r="AA3522">
            <v>658.53871979036546</v>
          </cell>
          <cell r="AB3522">
            <v>661.77827140090255</v>
          </cell>
          <cell r="AC3522">
            <v>735.22895427865058</v>
          </cell>
          <cell r="AD3522">
            <v>253.17093978411606</v>
          </cell>
          <cell r="AE3522">
            <v>387.89291074501301</v>
          </cell>
          <cell r="AF3522">
            <v>435.3767627138057</v>
          </cell>
          <cell r="AG3522">
            <v>436.49007906403745</v>
          </cell>
          <cell r="AH3522">
            <v>400.23806699767766</v>
          </cell>
        </row>
        <row r="3523">
          <cell r="B3523">
            <v>13374</v>
          </cell>
          <cell r="C3523" t="str">
            <v>PA</v>
          </cell>
          <cell r="D3523" t="str">
            <v>Retail Power Marketer</v>
          </cell>
          <cell r="E3523">
            <v>6.1978309907741802E-3</v>
          </cell>
          <cell r="F3523">
            <v>1</v>
          </cell>
          <cell r="G3523">
            <v>12202.776381870008</v>
          </cell>
          <cell r="H3523">
            <v>12202.776381870008</v>
          </cell>
          <cell r="I3523">
            <v>11.608880937499999</v>
          </cell>
          <cell r="J3523">
            <v>949668</v>
          </cell>
          <cell r="K3523">
            <v>11631479</v>
          </cell>
          <cell r="L3523">
            <v>953183</v>
          </cell>
          <cell r="M3523">
            <v>7.0230393271243599E-2</v>
          </cell>
          <cell r="N3523">
            <v>7.0230393271243599E-2</v>
          </cell>
          <cell r="O3523">
            <v>10613.315656458259</v>
          </cell>
          <cell r="P3523">
            <v>28502.202407004203</v>
          </cell>
          <cell r="Q3523">
            <v>45455.327273957068</v>
          </cell>
          <cell r="R3523">
            <v>60025.838478770464</v>
          </cell>
          <cell r="S3523">
            <v>131651.63621392634</v>
          </cell>
          <cell r="T3523">
            <v>1321.2082729038616</v>
          </cell>
          <cell r="U3523">
            <v>1402.2656165959193</v>
          </cell>
          <cell r="V3523">
            <v>1493.0521365998522</v>
          </cell>
          <cell r="W3523">
            <v>1552.4793395548027</v>
          </cell>
          <cell r="X3523">
            <v>1682.2960437589111</v>
          </cell>
          <cell r="Y3523">
            <v>623.44375742377633</v>
          </cell>
          <cell r="Z3523">
            <v>639.20734213819333</v>
          </cell>
          <cell r="AA3523">
            <v>658.53871979036546</v>
          </cell>
          <cell r="AB3523">
            <v>661.77827140090255</v>
          </cell>
          <cell r="AC3523">
            <v>735.22895427865058</v>
          </cell>
          <cell r="AD3523">
            <v>253.17093978411606</v>
          </cell>
          <cell r="AE3523">
            <v>387.89291074501301</v>
          </cell>
          <cell r="AF3523">
            <v>435.3767627138057</v>
          </cell>
          <cell r="AG3523">
            <v>436.49007906403745</v>
          </cell>
          <cell r="AH3523">
            <v>400.23806699767766</v>
          </cell>
        </row>
        <row r="3524">
          <cell r="B3524">
            <v>16840</v>
          </cell>
          <cell r="C3524" t="str">
            <v>PA</v>
          </cell>
          <cell r="D3524" t="str">
            <v>Retail Power Marketer</v>
          </cell>
          <cell r="E3524">
            <v>6.1978309907741802E-3</v>
          </cell>
          <cell r="F3524">
            <v>0</v>
          </cell>
          <cell r="G3524">
            <v>0</v>
          </cell>
          <cell r="H3524">
            <v>7573.1521797964178</v>
          </cell>
          <cell r="I3524">
            <v>11.608880937499999</v>
          </cell>
          <cell r="J3524">
            <v>0</v>
          </cell>
          <cell r="K3524">
            <v>0</v>
          </cell>
          <cell r="L3524">
            <v>0</v>
          </cell>
          <cell r="M3524">
            <v>0</v>
          </cell>
          <cell r="N3524">
            <v>5.6837538406937227E-2</v>
          </cell>
          <cell r="O3524">
            <v>10613.315656458259</v>
          </cell>
          <cell r="P3524">
            <v>28502.202407004203</v>
          </cell>
          <cell r="Q3524">
            <v>45455.327273957068</v>
          </cell>
          <cell r="R3524">
            <v>60025.838478770464</v>
          </cell>
          <cell r="S3524">
            <v>131651.63621392634</v>
          </cell>
          <cell r="T3524">
            <v>1321.2082729038616</v>
          </cell>
          <cell r="U3524">
            <v>1402.2656165959193</v>
          </cell>
          <cell r="V3524">
            <v>1493.0521365998522</v>
          </cell>
          <cell r="W3524">
            <v>1552.4793395548027</v>
          </cell>
          <cell r="X3524">
            <v>1682.2960437589111</v>
          </cell>
          <cell r="Y3524">
            <v>623.44375742377633</v>
          </cell>
          <cell r="Z3524">
            <v>639.20734213819333</v>
          </cell>
          <cell r="AA3524">
            <v>658.53871979036546</v>
          </cell>
          <cell r="AB3524">
            <v>661.77827140090255</v>
          </cell>
          <cell r="AC3524">
            <v>735.22895427865058</v>
          </cell>
          <cell r="AD3524">
            <v>253.17093978411606</v>
          </cell>
          <cell r="AE3524">
            <v>387.89291074501301</v>
          </cell>
          <cell r="AF3524">
            <v>435.3767627138057</v>
          </cell>
          <cell r="AG3524">
            <v>436.49007906403745</v>
          </cell>
          <cell r="AH3524">
            <v>400.23806699767766</v>
          </cell>
        </row>
        <row r="3525">
          <cell r="B3525">
            <v>17549</v>
          </cell>
          <cell r="C3525" t="str">
            <v>PA</v>
          </cell>
          <cell r="D3525" t="str">
            <v>Retail Power Marketer</v>
          </cell>
          <cell r="E3525">
            <v>6.1978309907741802E-3</v>
          </cell>
          <cell r="F3525">
            <v>1</v>
          </cell>
          <cell r="G3525">
            <v>1041.6666666666667</v>
          </cell>
          <cell r="H3525">
            <v>1041.6666666666667</v>
          </cell>
          <cell r="I3525">
            <v>11.608880937499999</v>
          </cell>
          <cell r="J3525">
            <v>10.9</v>
          </cell>
          <cell r="K3525">
            <v>125</v>
          </cell>
          <cell r="L3525">
            <v>120</v>
          </cell>
          <cell r="M3525">
            <v>-4.6534308399999981E-2</v>
          </cell>
          <cell r="N3525">
            <v>-4.6534308399999981E-2</v>
          </cell>
          <cell r="O3525">
            <v>10613.315656458259</v>
          </cell>
          <cell r="P3525">
            <v>28502.202407004203</v>
          </cell>
          <cell r="Q3525">
            <v>45455.327273957068</v>
          </cell>
          <cell r="R3525">
            <v>60025.838478770464</v>
          </cell>
          <cell r="S3525">
            <v>131651.63621392634</v>
          </cell>
          <cell r="T3525">
            <v>1321.2082729038616</v>
          </cell>
          <cell r="U3525">
            <v>1402.2656165959193</v>
          </cell>
          <cell r="V3525">
            <v>1493.0521365998522</v>
          </cell>
          <cell r="W3525">
            <v>1552.4793395548027</v>
          </cell>
          <cell r="X3525">
            <v>1682.2960437589111</v>
          </cell>
          <cell r="Y3525">
            <v>623.44375742377633</v>
          </cell>
          <cell r="Z3525">
            <v>639.20734213819333</v>
          </cell>
          <cell r="AA3525">
            <v>658.53871979036546</v>
          </cell>
          <cell r="AB3525">
            <v>661.77827140090255</v>
          </cell>
          <cell r="AC3525">
            <v>735.22895427865058</v>
          </cell>
          <cell r="AD3525">
            <v>253.17093978411606</v>
          </cell>
          <cell r="AE3525">
            <v>387.89291074501301</v>
          </cell>
          <cell r="AF3525">
            <v>435.3767627138057</v>
          </cell>
          <cell r="AG3525">
            <v>436.49007906403745</v>
          </cell>
          <cell r="AH3525">
            <v>400.23806699767766</v>
          </cell>
        </row>
        <row r="3526">
          <cell r="B3526">
            <v>17710</v>
          </cell>
          <cell r="C3526" t="str">
            <v>PA</v>
          </cell>
          <cell r="D3526" t="str">
            <v>Retail Power Marketer</v>
          </cell>
          <cell r="E3526">
            <v>6.1978309907741802E-3</v>
          </cell>
          <cell r="F3526">
            <v>1</v>
          </cell>
          <cell r="G3526">
            <v>10687.856875409529</v>
          </cell>
          <cell r="H3526">
            <v>10687.856875409529</v>
          </cell>
          <cell r="I3526">
            <v>11.608880937499999</v>
          </cell>
          <cell r="J3526">
            <v>114643</v>
          </cell>
          <cell r="K3526">
            <v>913427</v>
          </cell>
          <cell r="L3526">
            <v>85464</v>
          </cell>
          <cell r="M3526">
            <v>0.11247456358821231</v>
          </cell>
          <cell r="N3526">
            <v>0.11247456358821231</v>
          </cell>
          <cell r="O3526">
            <v>10613.315656458259</v>
          </cell>
          <cell r="P3526">
            <v>28502.202407004203</v>
          </cell>
          <cell r="Q3526">
            <v>45455.327273957068</v>
          </cell>
          <cell r="R3526">
            <v>60025.838478770464</v>
          </cell>
          <cell r="S3526">
            <v>131651.63621392634</v>
          </cell>
          <cell r="T3526">
            <v>1321.2082729038616</v>
          </cell>
          <cell r="U3526">
            <v>1402.2656165959193</v>
          </cell>
          <cell r="V3526">
            <v>1493.0521365998522</v>
          </cell>
          <cell r="W3526">
            <v>1552.4793395548027</v>
          </cell>
          <cell r="X3526">
            <v>1682.2960437589111</v>
          </cell>
          <cell r="Y3526">
            <v>623.44375742377633</v>
          </cell>
          <cell r="Z3526">
            <v>639.20734213819333</v>
          </cell>
          <cell r="AA3526">
            <v>658.53871979036546</v>
          </cell>
          <cell r="AB3526">
            <v>661.77827140090255</v>
          </cell>
          <cell r="AC3526">
            <v>735.22895427865058</v>
          </cell>
          <cell r="AD3526">
            <v>253.17093978411606</v>
          </cell>
          <cell r="AE3526">
            <v>387.89291074501301</v>
          </cell>
          <cell r="AF3526">
            <v>435.3767627138057</v>
          </cell>
          <cell r="AG3526">
            <v>436.49007906403745</v>
          </cell>
          <cell r="AH3526">
            <v>400.23806699767766</v>
          </cell>
        </row>
        <row r="3527">
          <cell r="B3527">
            <v>19107</v>
          </cell>
          <cell r="C3527" t="str">
            <v>PA</v>
          </cell>
          <cell r="D3527" t="str">
            <v>Retail Power Marketer</v>
          </cell>
          <cell r="E3527">
            <v>6.1978309907741802E-3</v>
          </cell>
          <cell r="F3527">
            <v>0</v>
          </cell>
          <cell r="G3527">
            <v>0</v>
          </cell>
          <cell r="H3527">
            <v>7573.1521797964178</v>
          </cell>
          <cell r="I3527">
            <v>11.608880937499999</v>
          </cell>
          <cell r="J3527">
            <v>0</v>
          </cell>
          <cell r="K3527">
            <v>0</v>
          </cell>
          <cell r="L3527">
            <v>0</v>
          </cell>
          <cell r="M3527">
            <v>0</v>
          </cell>
          <cell r="N3527">
            <v>5.6837538406937227E-2</v>
          </cell>
          <cell r="O3527">
            <v>10613.315656458259</v>
          </cell>
          <cell r="P3527">
            <v>28502.202407004203</v>
          </cell>
          <cell r="Q3527">
            <v>45455.327273957068</v>
          </cell>
          <cell r="R3527">
            <v>60025.838478770464</v>
          </cell>
          <cell r="S3527">
            <v>131651.63621392634</v>
          </cell>
          <cell r="T3527">
            <v>1321.2082729038616</v>
          </cell>
          <cell r="U3527">
            <v>1402.2656165959193</v>
          </cell>
          <cell r="V3527">
            <v>1493.0521365998522</v>
          </cell>
          <cell r="W3527">
            <v>1552.4793395548027</v>
          </cell>
          <cell r="X3527">
            <v>1682.2960437589111</v>
          </cell>
          <cell r="Y3527">
            <v>623.44375742377633</v>
          </cell>
          <cell r="Z3527">
            <v>639.20734213819333</v>
          </cell>
          <cell r="AA3527">
            <v>658.53871979036546</v>
          </cell>
          <cell r="AB3527">
            <v>661.77827140090255</v>
          </cell>
          <cell r="AC3527">
            <v>735.22895427865058</v>
          </cell>
          <cell r="AD3527">
            <v>253.17093978411606</v>
          </cell>
          <cell r="AE3527">
            <v>387.89291074501301</v>
          </cell>
          <cell r="AF3527">
            <v>435.3767627138057</v>
          </cell>
          <cell r="AG3527">
            <v>436.49007906403745</v>
          </cell>
          <cell r="AH3527">
            <v>400.23806699767766</v>
          </cell>
        </row>
        <row r="3528">
          <cell r="B3528">
            <v>19126</v>
          </cell>
          <cell r="C3528" t="str">
            <v>PA</v>
          </cell>
          <cell r="D3528" t="str">
            <v>Retail Power Marketer</v>
          </cell>
          <cell r="E3528">
            <v>0.24196669008312846</v>
          </cell>
          <cell r="F3528">
            <v>1</v>
          </cell>
          <cell r="G3528">
            <v>15093.171433006877</v>
          </cell>
          <cell r="H3528">
            <v>15093.171433006877</v>
          </cell>
          <cell r="I3528">
            <v>11.608880937499999</v>
          </cell>
          <cell r="J3528">
            <v>222936.2</v>
          </cell>
          <cell r="K3528">
            <v>2236159</v>
          </cell>
          <cell r="L3528">
            <v>148157</v>
          </cell>
          <cell r="M3528">
            <v>9.0466266631001532E-2</v>
          </cell>
          <cell r="N3528">
            <v>9.0466266631001532E-2</v>
          </cell>
          <cell r="O3528">
            <v>10613.315656458259</v>
          </cell>
          <cell r="P3528">
            <v>28502.202407004203</v>
          </cell>
          <cell r="Q3528">
            <v>45455.327273957068</v>
          </cell>
          <cell r="R3528">
            <v>60025.838478770464</v>
          </cell>
          <cell r="S3528">
            <v>131651.63621392634</v>
          </cell>
          <cell r="T3528">
            <v>1321.2082729038616</v>
          </cell>
          <cell r="U3528">
            <v>1402.2656165959193</v>
          </cell>
          <cell r="V3528">
            <v>1493.0521365998522</v>
          </cell>
          <cell r="W3528">
            <v>1552.4793395548027</v>
          </cell>
          <cell r="X3528">
            <v>1682.2960437589111</v>
          </cell>
          <cell r="Y3528">
            <v>623.44375742377633</v>
          </cell>
          <cell r="Z3528">
            <v>639.20734213819333</v>
          </cell>
          <cell r="AA3528">
            <v>658.53871979036546</v>
          </cell>
          <cell r="AB3528">
            <v>661.77827140090255</v>
          </cell>
          <cell r="AC3528">
            <v>735.22895427865058</v>
          </cell>
          <cell r="AD3528">
            <v>253.17093978411606</v>
          </cell>
          <cell r="AE3528">
            <v>387.89291074501301</v>
          </cell>
          <cell r="AF3528">
            <v>435.3767627138057</v>
          </cell>
          <cell r="AG3528">
            <v>436.49007906403745</v>
          </cell>
          <cell r="AH3528">
            <v>400.23806699767766</v>
          </cell>
        </row>
        <row r="3529">
          <cell r="B3529">
            <v>20659</v>
          </cell>
          <cell r="C3529" t="str">
            <v>PA</v>
          </cell>
          <cell r="D3529" t="str">
            <v>Retail Power Marketer</v>
          </cell>
          <cell r="E3529">
            <v>6.1978309907741802E-3</v>
          </cell>
          <cell r="F3529">
            <v>1</v>
          </cell>
          <cell r="G3529">
            <v>10415.227207568807</v>
          </cell>
          <cell r="H3529">
            <v>10415.227207568807</v>
          </cell>
          <cell r="I3529">
            <v>11.608880937499999</v>
          </cell>
          <cell r="J3529">
            <v>44610</v>
          </cell>
          <cell r="K3529">
            <v>581253</v>
          </cell>
          <cell r="L3529">
            <v>55808</v>
          </cell>
          <cell r="M3529">
            <v>6.3372711834055045E-2</v>
          </cell>
          <cell r="N3529">
            <v>6.3372711834055045E-2</v>
          </cell>
          <cell r="O3529">
            <v>10613.315656458259</v>
          </cell>
          <cell r="P3529">
            <v>28502.202407004203</v>
          </cell>
          <cell r="Q3529">
            <v>45455.327273957068</v>
          </cell>
          <cell r="R3529">
            <v>60025.838478770464</v>
          </cell>
          <cell r="S3529">
            <v>131651.63621392634</v>
          </cell>
          <cell r="T3529">
            <v>1321.2082729038616</v>
          </cell>
          <cell r="U3529">
            <v>1402.2656165959193</v>
          </cell>
          <cell r="V3529">
            <v>1493.0521365998522</v>
          </cell>
          <cell r="W3529">
            <v>1552.4793395548027</v>
          </cell>
          <cell r="X3529">
            <v>1682.2960437589111</v>
          </cell>
          <cell r="Y3529">
            <v>623.44375742377633</v>
          </cell>
          <cell r="Z3529">
            <v>639.20734213819333</v>
          </cell>
          <cell r="AA3529">
            <v>658.53871979036546</v>
          </cell>
          <cell r="AB3529">
            <v>661.77827140090255</v>
          </cell>
          <cell r="AC3529">
            <v>735.22895427865058</v>
          </cell>
          <cell r="AD3529">
            <v>253.17093978411606</v>
          </cell>
          <cell r="AE3529">
            <v>387.89291074501301</v>
          </cell>
          <cell r="AF3529">
            <v>435.3767627138057</v>
          </cell>
          <cell r="AG3529">
            <v>436.49007906403745</v>
          </cell>
          <cell r="AH3529">
            <v>400.23806699767766</v>
          </cell>
        </row>
        <row r="3530">
          <cell r="B3530">
            <v>21795</v>
          </cell>
          <cell r="C3530" t="str">
            <v>PA</v>
          </cell>
          <cell r="D3530" t="str">
            <v>Retail Power Marketer</v>
          </cell>
          <cell r="E3530">
            <v>6.1978309907741802E-3</v>
          </cell>
          <cell r="F3530">
            <v>0</v>
          </cell>
          <cell r="G3530">
            <v>0</v>
          </cell>
          <cell r="H3530">
            <v>7573.1521797964178</v>
          </cell>
          <cell r="I3530">
            <v>11.608880937499999</v>
          </cell>
          <cell r="J3530">
            <v>0</v>
          </cell>
          <cell r="K3530">
            <v>0</v>
          </cell>
          <cell r="L3530">
            <v>0</v>
          </cell>
          <cell r="M3530">
            <v>0</v>
          </cell>
          <cell r="N3530">
            <v>5.6837538406937227E-2</v>
          </cell>
          <cell r="O3530">
            <v>10613.315656458259</v>
          </cell>
          <cell r="P3530">
            <v>28502.202407004203</v>
          </cell>
          <cell r="Q3530">
            <v>45455.327273957068</v>
          </cell>
          <cell r="R3530">
            <v>60025.838478770464</v>
          </cell>
          <cell r="S3530">
            <v>131651.63621392634</v>
          </cell>
          <cell r="T3530">
            <v>1321.2082729038616</v>
          </cell>
          <cell r="U3530">
            <v>1402.2656165959193</v>
          </cell>
          <cell r="V3530">
            <v>1493.0521365998522</v>
          </cell>
          <cell r="W3530">
            <v>1552.4793395548027</v>
          </cell>
          <cell r="X3530">
            <v>1682.2960437589111</v>
          </cell>
          <cell r="Y3530">
            <v>623.44375742377633</v>
          </cell>
          <cell r="Z3530">
            <v>639.20734213819333</v>
          </cell>
          <cell r="AA3530">
            <v>658.53871979036546</v>
          </cell>
          <cell r="AB3530">
            <v>661.77827140090255</v>
          </cell>
          <cell r="AC3530">
            <v>735.22895427865058</v>
          </cell>
          <cell r="AD3530">
            <v>253.17093978411606</v>
          </cell>
          <cell r="AE3530">
            <v>387.89291074501301</v>
          </cell>
          <cell r="AF3530">
            <v>435.3767627138057</v>
          </cell>
          <cell r="AG3530">
            <v>436.49007906403745</v>
          </cell>
          <cell r="AH3530">
            <v>400.23806699767766</v>
          </cell>
        </row>
        <row r="3531">
          <cell r="B3531">
            <v>50046</v>
          </cell>
          <cell r="C3531" t="str">
            <v>PA</v>
          </cell>
          <cell r="D3531" t="str">
            <v>Retail Power Marketer</v>
          </cell>
          <cell r="E3531">
            <v>6.1978309907741802E-3</v>
          </cell>
          <cell r="F3531">
            <v>0</v>
          </cell>
          <cell r="G3531">
            <v>0</v>
          </cell>
          <cell r="H3531">
            <v>7573.1521797964178</v>
          </cell>
          <cell r="I3531">
            <v>11.608880937499999</v>
          </cell>
          <cell r="J3531">
            <v>0</v>
          </cell>
          <cell r="K3531">
            <v>0</v>
          </cell>
          <cell r="L3531">
            <v>0</v>
          </cell>
          <cell r="M3531">
            <v>0</v>
          </cell>
          <cell r="N3531">
            <v>5.6837538406937227E-2</v>
          </cell>
          <cell r="O3531">
            <v>10613.315656458259</v>
          </cell>
          <cell r="P3531">
            <v>28502.202407004203</v>
          </cell>
          <cell r="Q3531">
            <v>45455.327273957068</v>
          </cell>
          <cell r="R3531">
            <v>60025.838478770464</v>
          </cell>
          <cell r="S3531">
            <v>131651.63621392634</v>
          </cell>
          <cell r="T3531">
            <v>1321.2082729038616</v>
          </cell>
          <cell r="U3531">
            <v>1402.2656165959193</v>
          </cell>
          <cell r="V3531">
            <v>1493.0521365998522</v>
          </cell>
          <cell r="W3531">
            <v>1552.4793395548027</v>
          </cell>
          <cell r="X3531">
            <v>1682.2960437589111</v>
          </cell>
          <cell r="Y3531">
            <v>623.44375742377633</v>
          </cell>
          <cell r="Z3531">
            <v>639.20734213819333</v>
          </cell>
          <cell r="AA3531">
            <v>658.53871979036546</v>
          </cell>
          <cell r="AB3531">
            <v>661.77827140090255</v>
          </cell>
          <cell r="AC3531">
            <v>735.22895427865058</v>
          </cell>
          <cell r="AD3531">
            <v>253.17093978411606</v>
          </cell>
          <cell r="AE3531">
            <v>387.89291074501301</v>
          </cell>
          <cell r="AF3531">
            <v>435.3767627138057</v>
          </cell>
          <cell r="AG3531">
            <v>436.49007906403745</v>
          </cell>
          <cell r="AH3531">
            <v>400.23806699767766</v>
          </cell>
        </row>
        <row r="3532">
          <cell r="B3532">
            <v>50149</v>
          </cell>
          <cell r="C3532" t="str">
            <v>PA</v>
          </cell>
          <cell r="D3532" t="str">
            <v>Retail Power Marketer</v>
          </cell>
          <cell r="E3532">
            <v>6.1978309907741802E-3</v>
          </cell>
          <cell r="F3532">
            <v>0</v>
          </cell>
          <cell r="G3532">
            <v>0</v>
          </cell>
          <cell r="H3532">
            <v>7573.1521797964178</v>
          </cell>
          <cell r="I3532">
            <v>11.608880937499999</v>
          </cell>
          <cell r="J3532">
            <v>0</v>
          </cell>
          <cell r="K3532">
            <v>0</v>
          </cell>
          <cell r="L3532">
            <v>0</v>
          </cell>
          <cell r="M3532">
            <v>0</v>
          </cell>
          <cell r="N3532">
            <v>5.6837538406937227E-2</v>
          </cell>
          <cell r="O3532">
            <v>10613.315656458259</v>
          </cell>
          <cell r="P3532">
            <v>28502.202407004203</v>
          </cell>
          <cell r="Q3532">
            <v>45455.327273957068</v>
          </cell>
          <cell r="R3532">
            <v>60025.838478770464</v>
          </cell>
          <cell r="S3532">
            <v>131651.63621392634</v>
          </cell>
          <cell r="T3532">
            <v>1321.2082729038616</v>
          </cell>
          <cell r="U3532">
            <v>1402.2656165959193</v>
          </cell>
          <cell r="V3532">
            <v>1493.0521365998522</v>
          </cell>
          <cell r="W3532">
            <v>1552.4793395548027</v>
          </cell>
          <cell r="X3532">
            <v>1682.2960437589111</v>
          </cell>
          <cell r="Y3532">
            <v>623.44375742377633</v>
          </cell>
          <cell r="Z3532">
            <v>639.20734213819333</v>
          </cell>
          <cell r="AA3532">
            <v>658.53871979036546</v>
          </cell>
          <cell r="AB3532">
            <v>661.77827140090255</v>
          </cell>
          <cell r="AC3532">
            <v>735.22895427865058</v>
          </cell>
          <cell r="AD3532">
            <v>253.17093978411606</v>
          </cell>
          <cell r="AE3532">
            <v>387.89291074501301</v>
          </cell>
          <cell r="AF3532">
            <v>435.3767627138057</v>
          </cell>
          <cell r="AG3532">
            <v>436.49007906403745</v>
          </cell>
          <cell r="AH3532">
            <v>400.23806699767766</v>
          </cell>
        </row>
        <row r="3533">
          <cell r="B3533">
            <v>54820</v>
          </cell>
          <cell r="C3533" t="str">
            <v>PA</v>
          </cell>
          <cell r="D3533" t="str">
            <v>Retail Power Marketer</v>
          </cell>
          <cell r="E3533">
            <v>6.1978309907741802E-3</v>
          </cell>
          <cell r="F3533">
            <v>1</v>
          </cell>
          <cell r="G3533">
            <v>10742.205023674709</v>
          </cell>
          <cell r="H3533">
            <v>10742.205023674709</v>
          </cell>
          <cell r="I3533">
            <v>11.608880937499999</v>
          </cell>
          <cell r="J3533">
            <v>1608538.1</v>
          </cell>
          <cell r="K3533">
            <v>13855006</v>
          </cell>
          <cell r="L3533">
            <v>1289773</v>
          </cell>
          <cell r="M3533">
            <v>0.10312981789247683</v>
          </cell>
          <cell r="N3533">
            <v>0.10312981789247683</v>
          </cell>
          <cell r="O3533">
            <v>10613.315656458259</v>
          </cell>
          <cell r="P3533">
            <v>28502.202407004203</v>
          </cell>
          <cell r="Q3533">
            <v>45455.327273957068</v>
          </cell>
          <cell r="R3533">
            <v>60025.838478770464</v>
          </cell>
          <cell r="S3533">
            <v>131651.63621392634</v>
          </cell>
          <cell r="T3533">
            <v>1321.2082729038616</v>
          </cell>
          <cell r="U3533">
            <v>1402.2656165959193</v>
          </cell>
          <cell r="V3533">
            <v>1493.0521365998522</v>
          </cell>
          <cell r="W3533">
            <v>1552.4793395548027</v>
          </cell>
          <cell r="X3533">
            <v>1682.2960437589111</v>
          </cell>
          <cell r="Y3533">
            <v>623.44375742377633</v>
          </cell>
          <cell r="Z3533">
            <v>639.20734213819333</v>
          </cell>
          <cell r="AA3533">
            <v>658.53871979036546</v>
          </cell>
          <cell r="AB3533">
            <v>661.77827140090255</v>
          </cell>
          <cell r="AC3533">
            <v>735.22895427865058</v>
          </cell>
          <cell r="AD3533">
            <v>253.17093978411606</v>
          </cell>
          <cell r="AE3533">
            <v>387.89291074501301</v>
          </cell>
          <cell r="AF3533">
            <v>435.3767627138057</v>
          </cell>
          <cell r="AG3533">
            <v>436.49007906403745</v>
          </cell>
          <cell r="AH3533">
            <v>400.23806699767766</v>
          </cell>
        </row>
        <row r="3534">
          <cell r="B3534">
            <v>54862</v>
          </cell>
          <cell r="C3534" t="str">
            <v>PA</v>
          </cell>
          <cell r="D3534" t="str">
            <v>Retail Power Marketer</v>
          </cell>
          <cell r="E3534">
            <v>6.1978309907741802E-3</v>
          </cell>
          <cell r="F3534">
            <v>1</v>
          </cell>
          <cell r="G3534">
            <v>16286.043621201186</v>
          </cell>
          <cell r="H3534">
            <v>16286.043621201186</v>
          </cell>
          <cell r="I3534">
            <v>11.608880937499999</v>
          </cell>
          <cell r="J3534">
            <v>266768.09999999998</v>
          </cell>
          <cell r="K3534">
            <v>2437239</v>
          </cell>
          <cell r="L3534">
            <v>149652</v>
          </cell>
          <cell r="M3534">
            <v>0.10090130389317378</v>
          </cell>
          <cell r="N3534">
            <v>0.10090130389317378</v>
          </cell>
          <cell r="O3534">
            <v>10613.315656458259</v>
          </cell>
          <cell r="P3534">
            <v>28502.202407004203</v>
          </cell>
          <cell r="Q3534">
            <v>45455.327273957068</v>
          </cell>
          <cell r="R3534">
            <v>60025.838478770464</v>
          </cell>
          <cell r="S3534">
            <v>131651.63621392634</v>
          </cell>
          <cell r="T3534">
            <v>1321.2082729038616</v>
          </cell>
          <cell r="U3534">
            <v>1402.2656165959193</v>
          </cell>
          <cell r="V3534">
            <v>1493.0521365998522</v>
          </cell>
          <cell r="W3534">
            <v>1552.4793395548027</v>
          </cell>
          <cell r="X3534">
            <v>1682.2960437589111</v>
          </cell>
          <cell r="Y3534">
            <v>623.44375742377633</v>
          </cell>
          <cell r="Z3534">
            <v>639.20734213819333</v>
          </cell>
          <cell r="AA3534">
            <v>658.53871979036546</v>
          </cell>
          <cell r="AB3534">
            <v>661.77827140090255</v>
          </cell>
          <cell r="AC3534">
            <v>735.22895427865058</v>
          </cell>
          <cell r="AD3534">
            <v>253.17093978411606</v>
          </cell>
          <cell r="AE3534">
            <v>387.89291074501301</v>
          </cell>
          <cell r="AF3534">
            <v>435.3767627138057</v>
          </cell>
          <cell r="AG3534">
            <v>436.49007906403745</v>
          </cell>
          <cell r="AH3534">
            <v>400.23806699767766</v>
          </cell>
        </row>
        <row r="3535">
          <cell r="B3535">
            <v>55722</v>
          </cell>
          <cell r="C3535" t="str">
            <v>PA</v>
          </cell>
          <cell r="D3535" t="str">
            <v>Retail Power Marketer</v>
          </cell>
          <cell r="E3535">
            <v>6.1978309907741802E-3</v>
          </cell>
          <cell r="F3535">
            <v>1</v>
          </cell>
          <cell r="G3535">
            <v>11891.082862083469</v>
          </cell>
          <cell r="H3535">
            <v>11891.082862083469</v>
          </cell>
          <cell r="I3535">
            <v>11.608880937499999</v>
          </cell>
          <cell r="J3535">
            <v>229120.5</v>
          </cell>
          <cell r="K3535">
            <v>4070936</v>
          </cell>
          <cell r="L3535">
            <v>342352</v>
          </cell>
          <cell r="M3535">
            <v>4.456680643454479E-2</v>
          </cell>
          <cell r="N3535">
            <v>4.456680643454479E-2</v>
          </cell>
          <cell r="O3535">
            <v>10613.315656458259</v>
          </cell>
          <cell r="P3535">
            <v>28502.202407004203</v>
          </cell>
          <cell r="Q3535">
            <v>45455.327273957068</v>
          </cell>
          <cell r="R3535">
            <v>60025.838478770464</v>
          </cell>
          <cell r="S3535">
            <v>131651.63621392634</v>
          </cell>
          <cell r="T3535">
            <v>1321.2082729038616</v>
          </cell>
          <cell r="U3535">
            <v>1402.2656165959193</v>
          </cell>
          <cell r="V3535">
            <v>1493.0521365998522</v>
          </cell>
          <cell r="W3535">
            <v>1552.4793395548027</v>
          </cell>
          <cell r="X3535">
            <v>1682.2960437589111</v>
          </cell>
          <cell r="Y3535">
            <v>623.44375742377633</v>
          </cell>
          <cell r="Z3535">
            <v>639.20734213819333</v>
          </cell>
          <cell r="AA3535">
            <v>658.53871979036546</v>
          </cell>
          <cell r="AB3535">
            <v>661.77827140090255</v>
          </cell>
          <cell r="AC3535">
            <v>735.22895427865058</v>
          </cell>
          <cell r="AD3535">
            <v>253.17093978411606</v>
          </cell>
          <cell r="AE3535">
            <v>387.89291074501301</v>
          </cell>
          <cell r="AF3535">
            <v>435.3767627138057</v>
          </cell>
          <cell r="AG3535">
            <v>436.49007906403745</v>
          </cell>
          <cell r="AH3535">
            <v>400.23806699767766</v>
          </cell>
        </row>
        <row r="3536">
          <cell r="B3536">
            <v>55781</v>
          </cell>
          <cell r="C3536" t="str">
            <v>PA</v>
          </cell>
          <cell r="D3536" t="str">
            <v>Retail Power Marketer</v>
          </cell>
          <cell r="E3536">
            <v>6.1978309907741802E-3</v>
          </cell>
          <cell r="F3536">
            <v>1</v>
          </cell>
          <cell r="G3536">
            <v>7301.6249802187185</v>
          </cell>
          <cell r="H3536">
            <v>7301.6249802187185</v>
          </cell>
          <cell r="I3536">
            <v>11.608880937499999</v>
          </cell>
          <cell r="J3536">
            <v>102146.30000000002</v>
          </cell>
          <cell r="K3536">
            <v>876655</v>
          </cell>
          <cell r="L3536">
            <v>120063</v>
          </cell>
          <cell r="M3536">
            <v>9.7439397637624006E-2</v>
          </cell>
          <cell r="N3536">
            <v>9.7439397637624006E-2</v>
          </cell>
          <cell r="O3536">
            <v>10613.315656458259</v>
          </cell>
          <cell r="P3536">
            <v>28502.202407004203</v>
          </cell>
          <cell r="Q3536">
            <v>45455.327273957068</v>
          </cell>
          <cell r="R3536">
            <v>60025.838478770464</v>
          </cell>
          <cell r="S3536">
            <v>131651.63621392634</v>
          </cell>
          <cell r="T3536">
            <v>1321.2082729038616</v>
          </cell>
          <cell r="U3536">
            <v>1402.2656165959193</v>
          </cell>
          <cell r="V3536">
            <v>1493.0521365998522</v>
          </cell>
          <cell r="W3536">
            <v>1552.4793395548027</v>
          </cell>
          <cell r="X3536">
            <v>1682.2960437589111</v>
          </cell>
          <cell r="Y3536">
            <v>623.44375742377633</v>
          </cell>
          <cell r="Z3536">
            <v>639.20734213819333</v>
          </cell>
          <cell r="AA3536">
            <v>658.53871979036546</v>
          </cell>
          <cell r="AB3536">
            <v>661.77827140090255</v>
          </cell>
          <cell r="AC3536">
            <v>735.22895427865058</v>
          </cell>
          <cell r="AD3536">
            <v>253.17093978411606</v>
          </cell>
          <cell r="AE3536">
            <v>387.89291074501301</v>
          </cell>
          <cell r="AF3536">
            <v>435.3767627138057</v>
          </cell>
          <cell r="AG3536">
            <v>436.49007906403745</v>
          </cell>
          <cell r="AH3536">
            <v>400.23806699767766</v>
          </cell>
        </row>
        <row r="3537">
          <cell r="B3537">
            <v>55813</v>
          </cell>
          <cell r="C3537" t="str">
            <v>PA</v>
          </cell>
          <cell r="D3537" t="str">
            <v>Retail Power Marketer</v>
          </cell>
          <cell r="E3537">
            <v>6.1978309907741802E-3</v>
          </cell>
          <cell r="F3537">
            <v>0</v>
          </cell>
          <cell r="G3537">
            <v>0</v>
          </cell>
          <cell r="H3537">
            <v>7573.1521797964178</v>
          </cell>
          <cell r="I3537">
            <v>11.608880937499999</v>
          </cell>
          <cell r="J3537">
            <v>0</v>
          </cell>
          <cell r="K3537">
            <v>0</v>
          </cell>
          <cell r="L3537">
            <v>0</v>
          </cell>
          <cell r="M3537">
            <v>0</v>
          </cell>
          <cell r="N3537">
            <v>5.6837538406937227E-2</v>
          </cell>
          <cell r="O3537">
            <v>10613.315656458259</v>
          </cell>
          <cell r="P3537">
            <v>28502.202407004203</v>
          </cell>
          <cell r="Q3537">
            <v>45455.327273957068</v>
          </cell>
          <cell r="R3537">
            <v>60025.838478770464</v>
          </cell>
          <cell r="S3537">
            <v>131651.63621392634</v>
          </cell>
          <cell r="T3537">
            <v>1321.2082729038616</v>
          </cell>
          <cell r="U3537">
            <v>1402.2656165959193</v>
          </cell>
          <cell r="V3537">
            <v>1493.0521365998522</v>
          </cell>
          <cell r="W3537">
            <v>1552.4793395548027</v>
          </cell>
          <cell r="X3537">
            <v>1682.2960437589111</v>
          </cell>
          <cell r="Y3537">
            <v>623.44375742377633</v>
          </cell>
          <cell r="Z3537">
            <v>639.20734213819333</v>
          </cell>
          <cell r="AA3537">
            <v>658.53871979036546</v>
          </cell>
          <cell r="AB3537">
            <v>661.77827140090255</v>
          </cell>
          <cell r="AC3537">
            <v>735.22895427865058</v>
          </cell>
          <cell r="AD3537">
            <v>253.17093978411606</v>
          </cell>
          <cell r="AE3537">
            <v>387.89291074501301</v>
          </cell>
          <cell r="AF3537">
            <v>435.3767627138057</v>
          </cell>
          <cell r="AG3537">
            <v>436.49007906403745</v>
          </cell>
          <cell r="AH3537">
            <v>400.23806699767766</v>
          </cell>
        </row>
        <row r="3538">
          <cell r="B3538">
            <v>55815</v>
          </cell>
          <cell r="C3538" t="str">
            <v>PA</v>
          </cell>
          <cell r="D3538" t="str">
            <v>Retail Power Marketer</v>
          </cell>
          <cell r="E3538">
            <v>6.1978309907741802E-3</v>
          </cell>
          <cell r="F3538">
            <v>1</v>
          </cell>
          <cell r="G3538">
            <v>8095.9302580277745</v>
          </cell>
          <cell r="H3538">
            <v>8095.9302580277745</v>
          </cell>
          <cell r="I3538">
            <v>11.608880937499999</v>
          </cell>
          <cell r="J3538">
            <v>100009.49999999999</v>
          </cell>
          <cell r="K3538">
            <v>924029</v>
          </cell>
          <cell r="L3538">
            <v>114135</v>
          </cell>
          <cell r="M3538">
            <v>9.1025005157177152E-2</v>
          </cell>
          <cell r="N3538">
            <v>9.1025005157177152E-2</v>
          </cell>
          <cell r="O3538">
            <v>10613.315656458259</v>
          </cell>
          <cell r="P3538">
            <v>28502.202407004203</v>
          </cell>
          <cell r="Q3538">
            <v>45455.327273957068</v>
          </cell>
          <cell r="R3538">
            <v>60025.838478770464</v>
          </cell>
          <cell r="S3538">
            <v>131651.63621392634</v>
          </cell>
          <cell r="T3538">
            <v>1321.2082729038616</v>
          </cell>
          <cell r="U3538">
            <v>1402.2656165959193</v>
          </cell>
          <cell r="V3538">
            <v>1493.0521365998522</v>
          </cell>
          <cell r="W3538">
            <v>1552.4793395548027</v>
          </cell>
          <cell r="X3538">
            <v>1682.2960437589111</v>
          </cell>
          <cell r="Y3538">
            <v>623.44375742377633</v>
          </cell>
          <cell r="Z3538">
            <v>639.20734213819333</v>
          </cell>
          <cell r="AA3538">
            <v>658.53871979036546</v>
          </cell>
          <cell r="AB3538">
            <v>661.77827140090255</v>
          </cell>
          <cell r="AC3538">
            <v>735.22895427865058</v>
          </cell>
          <cell r="AD3538">
            <v>253.17093978411606</v>
          </cell>
          <cell r="AE3538">
            <v>387.89291074501301</v>
          </cell>
          <cell r="AF3538">
            <v>435.3767627138057</v>
          </cell>
          <cell r="AG3538">
            <v>436.49007906403745</v>
          </cell>
          <cell r="AH3538">
            <v>400.23806699767766</v>
          </cell>
        </row>
        <row r="3539">
          <cell r="B3539">
            <v>55874</v>
          </cell>
          <cell r="C3539" t="str">
            <v>PA</v>
          </cell>
          <cell r="D3539" t="str">
            <v>Retail Power Marketer</v>
          </cell>
          <cell r="E3539">
            <v>6.1978309907741802E-3</v>
          </cell>
          <cell r="F3539">
            <v>1</v>
          </cell>
          <cell r="G3539">
            <v>8248.5915826350429</v>
          </cell>
          <cell r="H3539">
            <v>8248.5915826350429</v>
          </cell>
          <cell r="I3539">
            <v>11.608880937499999</v>
          </cell>
          <cell r="J3539">
            <v>98359.5</v>
          </cell>
          <cell r="K3539">
            <v>871175</v>
          </cell>
          <cell r="L3539">
            <v>105615</v>
          </cell>
          <cell r="M3539">
            <v>9.6015882546481759E-2</v>
          </cell>
          <cell r="N3539">
            <v>9.6015882546481759E-2</v>
          </cell>
          <cell r="O3539">
            <v>10613.315656458259</v>
          </cell>
          <cell r="P3539">
            <v>28502.202407004203</v>
          </cell>
          <cell r="Q3539">
            <v>45455.327273957068</v>
          </cell>
          <cell r="R3539">
            <v>60025.838478770464</v>
          </cell>
          <cell r="S3539">
            <v>131651.63621392634</v>
          </cell>
          <cell r="T3539">
            <v>1321.2082729038616</v>
          </cell>
          <cell r="U3539">
            <v>1402.2656165959193</v>
          </cell>
          <cell r="V3539">
            <v>1493.0521365998522</v>
          </cell>
          <cell r="W3539">
            <v>1552.4793395548027</v>
          </cell>
          <cell r="X3539">
            <v>1682.2960437589111</v>
          </cell>
          <cell r="Y3539">
            <v>623.44375742377633</v>
          </cell>
          <cell r="Z3539">
            <v>639.20734213819333</v>
          </cell>
          <cell r="AA3539">
            <v>658.53871979036546</v>
          </cell>
          <cell r="AB3539">
            <v>661.77827140090255</v>
          </cell>
          <cell r="AC3539">
            <v>735.22895427865058</v>
          </cell>
          <cell r="AD3539">
            <v>253.17093978411606</v>
          </cell>
          <cell r="AE3539">
            <v>387.89291074501301</v>
          </cell>
          <cell r="AF3539">
            <v>435.3767627138057</v>
          </cell>
          <cell r="AG3539">
            <v>436.49007906403745</v>
          </cell>
          <cell r="AH3539">
            <v>400.23806699767766</v>
          </cell>
        </row>
        <row r="3540">
          <cell r="B3540">
            <v>55878</v>
          </cell>
          <cell r="C3540" t="str">
            <v>PA</v>
          </cell>
          <cell r="D3540" t="str">
            <v>Retail Power Marketer</v>
          </cell>
          <cell r="E3540">
            <v>6.1978309907741802E-3</v>
          </cell>
          <cell r="F3540">
            <v>1</v>
          </cell>
          <cell r="G3540">
            <v>15061.320042289684</v>
          </cell>
          <cell r="H3540">
            <v>15061.320042289684</v>
          </cell>
          <cell r="I3540">
            <v>11.608880937499999</v>
          </cell>
          <cell r="J3540">
            <v>9731.3000000000011</v>
          </cell>
          <cell r="K3540">
            <v>99721</v>
          </cell>
          <cell r="L3540">
            <v>6621</v>
          </cell>
          <cell r="M3540">
            <v>8.833596927180587E-2</v>
          </cell>
          <cell r="N3540">
            <v>8.833596927180587E-2</v>
          </cell>
          <cell r="O3540">
            <v>10613.315656458259</v>
          </cell>
          <cell r="P3540">
            <v>28502.202407004203</v>
          </cell>
          <cell r="Q3540">
            <v>45455.327273957068</v>
          </cell>
          <cell r="R3540">
            <v>60025.838478770464</v>
          </cell>
          <cell r="S3540">
            <v>131651.63621392634</v>
          </cell>
          <cell r="T3540">
            <v>1321.2082729038616</v>
          </cell>
          <cell r="U3540">
            <v>1402.2656165959193</v>
          </cell>
          <cell r="V3540">
            <v>1493.0521365998522</v>
          </cell>
          <cell r="W3540">
            <v>1552.4793395548027</v>
          </cell>
          <cell r="X3540">
            <v>1682.2960437589111</v>
          </cell>
          <cell r="Y3540">
            <v>623.44375742377633</v>
          </cell>
          <cell r="Z3540">
            <v>639.20734213819333</v>
          </cell>
          <cell r="AA3540">
            <v>658.53871979036546</v>
          </cell>
          <cell r="AB3540">
            <v>661.77827140090255</v>
          </cell>
          <cell r="AC3540">
            <v>735.22895427865058</v>
          </cell>
          <cell r="AD3540">
            <v>253.17093978411606</v>
          </cell>
          <cell r="AE3540">
            <v>387.89291074501301</v>
          </cell>
          <cell r="AF3540">
            <v>435.3767627138057</v>
          </cell>
          <cell r="AG3540">
            <v>436.49007906403745</v>
          </cell>
          <cell r="AH3540">
            <v>400.23806699767766</v>
          </cell>
        </row>
        <row r="3541">
          <cell r="B3541">
            <v>56212</v>
          </cell>
          <cell r="C3541" t="str">
            <v>PA</v>
          </cell>
          <cell r="D3541" t="str">
            <v>Retail Power Marketer</v>
          </cell>
          <cell r="E3541">
            <v>6.1978309907741802E-3</v>
          </cell>
          <cell r="F3541">
            <v>1</v>
          </cell>
          <cell r="G3541">
            <v>10843.540962071409</v>
          </cell>
          <cell r="H3541">
            <v>10843.540962071409</v>
          </cell>
          <cell r="I3541">
            <v>11.608880937499999</v>
          </cell>
          <cell r="J3541">
            <v>751270</v>
          </cell>
          <cell r="K3541">
            <v>7528150</v>
          </cell>
          <cell r="L3541">
            <v>694252</v>
          </cell>
          <cell r="M3541">
            <v>8.6947807136752722E-2</v>
          </cell>
          <cell r="N3541">
            <v>8.6947807136752722E-2</v>
          </cell>
          <cell r="O3541">
            <v>10613.315656458259</v>
          </cell>
          <cell r="P3541">
            <v>28502.202407004203</v>
          </cell>
          <cell r="Q3541">
            <v>45455.327273957068</v>
          </cell>
          <cell r="R3541">
            <v>60025.838478770464</v>
          </cell>
          <cell r="S3541">
            <v>131651.63621392634</v>
          </cell>
          <cell r="T3541">
            <v>1321.2082729038616</v>
          </cell>
          <cell r="U3541">
            <v>1402.2656165959193</v>
          </cell>
          <cell r="V3541">
            <v>1493.0521365998522</v>
          </cell>
          <cell r="W3541">
            <v>1552.4793395548027</v>
          </cell>
          <cell r="X3541">
            <v>1682.2960437589111</v>
          </cell>
          <cell r="Y3541">
            <v>623.44375742377633</v>
          </cell>
          <cell r="Z3541">
            <v>639.20734213819333</v>
          </cell>
          <cell r="AA3541">
            <v>658.53871979036546</v>
          </cell>
          <cell r="AB3541">
            <v>661.77827140090255</v>
          </cell>
          <cell r="AC3541">
            <v>735.22895427865058</v>
          </cell>
          <cell r="AD3541">
            <v>253.17093978411606</v>
          </cell>
          <cell r="AE3541">
            <v>387.89291074501301</v>
          </cell>
          <cell r="AF3541">
            <v>435.3767627138057</v>
          </cell>
          <cell r="AG3541">
            <v>436.49007906403745</v>
          </cell>
          <cell r="AH3541">
            <v>400.23806699767766</v>
          </cell>
        </row>
        <row r="3542">
          <cell r="B3542">
            <v>56286</v>
          </cell>
          <cell r="C3542" t="str">
            <v>PA</v>
          </cell>
          <cell r="D3542" t="str">
            <v>Retail Power Marketer</v>
          </cell>
          <cell r="E3542">
            <v>6.1978309907741802E-3</v>
          </cell>
          <cell r="F3542">
            <v>1</v>
          </cell>
          <cell r="G3542">
            <v>14030.951790519752</v>
          </cell>
          <cell r="H3542">
            <v>14030.951790519752</v>
          </cell>
          <cell r="I3542">
            <v>11.608880937499999</v>
          </cell>
          <cell r="J3542">
            <v>177557</v>
          </cell>
          <cell r="K3542">
            <v>1527676</v>
          </cell>
          <cell r="L3542">
            <v>108879</v>
          </cell>
          <cell r="M3542">
            <v>0.10629835110905143</v>
          </cell>
          <cell r="N3542">
            <v>0.10629835110905143</v>
          </cell>
          <cell r="O3542">
            <v>10613.315656458259</v>
          </cell>
          <cell r="P3542">
            <v>28502.202407004203</v>
          </cell>
          <cell r="Q3542">
            <v>45455.327273957068</v>
          </cell>
          <cell r="R3542">
            <v>60025.838478770464</v>
          </cell>
          <cell r="S3542">
            <v>131651.63621392634</v>
          </cell>
          <cell r="T3542">
            <v>1321.2082729038616</v>
          </cell>
          <cell r="U3542">
            <v>1402.2656165959193</v>
          </cell>
          <cell r="V3542">
            <v>1493.0521365998522</v>
          </cell>
          <cell r="W3542">
            <v>1552.4793395548027</v>
          </cell>
          <cell r="X3542">
            <v>1682.2960437589111</v>
          </cell>
          <cell r="Y3542">
            <v>623.44375742377633</v>
          </cell>
          <cell r="Z3542">
            <v>639.20734213819333</v>
          </cell>
          <cell r="AA3542">
            <v>658.53871979036546</v>
          </cell>
          <cell r="AB3542">
            <v>661.77827140090255</v>
          </cell>
          <cell r="AC3542">
            <v>735.22895427865058</v>
          </cell>
          <cell r="AD3542">
            <v>253.17093978411606</v>
          </cell>
          <cell r="AE3542">
            <v>387.89291074501301</v>
          </cell>
          <cell r="AF3542">
            <v>435.3767627138057</v>
          </cell>
          <cell r="AG3542">
            <v>436.49007906403745</v>
          </cell>
          <cell r="AH3542">
            <v>400.23806699767766</v>
          </cell>
        </row>
        <row r="3543">
          <cell r="B3543">
            <v>56571</v>
          </cell>
          <cell r="C3543" t="str">
            <v>PA</v>
          </cell>
          <cell r="D3543" t="str">
            <v>Retail Power Marketer</v>
          </cell>
          <cell r="E3543">
            <v>6.1978309907741802E-3</v>
          </cell>
          <cell r="F3543">
            <v>1</v>
          </cell>
          <cell r="G3543">
            <v>14207.38340469853</v>
          </cell>
          <cell r="H3543">
            <v>14207.38340469853</v>
          </cell>
          <cell r="I3543">
            <v>11.608880937499999</v>
          </cell>
          <cell r="J3543">
            <v>36069</v>
          </cell>
          <cell r="K3543">
            <v>491064</v>
          </cell>
          <cell r="L3543">
            <v>34564</v>
          </cell>
          <cell r="M3543">
            <v>6.3645487495143205E-2</v>
          </cell>
          <cell r="N3543">
            <v>6.3645487495143205E-2</v>
          </cell>
          <cell r="O3543">
            <v>10613.315656458259</v>
          </cell>
          <cell r="P3543">
            <v>28502.202407004203</v>
          </cell>
          <cell r="Q3543">
            <v>45455.327273957068</v>
          </cell>
          <cell r="R3543">
            <v>60025.838478770464</v>
          </cell>
          <cell r="S3543">
            <v>131651.63621392634</v>
          </cell>
          <cell r="T3543">
            <v>1321.2082729038616</v>
          </cell>
          <cell r="U3543">
            <v>1402.2656165959193</v>
          </cell>
          <cell r="V3543">
            <v>1493.0521365998522</v>
          </cell>
          <cell r="W3543">
            <v>1552.4793395548027</v>
          </cell>
          <cell r="X3543">
            <v>1682.2960437589111</v>
          </cell>
          <cell r="Y3543">
            <v>623.44375742377633</v>
          </cell>
          <cell r="Z3543">
            <v>639.20734213819333</v>
          </cell>
          <cell r="AA3543">
            <v>658.53871979036546</v>
          </cell>
          <cell r="AB3543">
            <v>661.77827140090255</v>
          </cell>
          <cell r="AC3543">
            <v>735.22895427865058</v>
          </cell>
          <cell r="AD3543">
            <v>253.17093978411606</v>
          </cell>
          <cell r="AE3543">
            <v>387.89291074501301</v>
          </cell>
          <cell r="AF3543">
            <v>435.3767627138057</v>
          </cell>
          <cell r="AG3543">
            <v>436.49007906403745</v>
          </cell>
          <cell r="AH3543">
            <v>400.23806699767766</v>
          </cell>
        </row>
        <row r="3544">
          <cell r="B3544">
            <v>56573</v>
          </cell>
          <cell r="C3544" t="str">
            <v>PA</v>
          </cell>
          <cell r="D3544" t="str">
            <v>Retail Power Marketer</v>
          </cell>
          <cell r="E3544">
            <v>6.1978309907741802E-3</v>
          </cell>
          <cell r="F3544">
            <v>1</v>
          </cell>
          <cell r="G3544">
            <v>7411.8808158661532</v>
          </cell>
          <cell r="H3544">
            <v>7411.8808158661532</v>
          </cell>
          <cell r="I3544">
            <v>11.608880937499999</v>
          </cell>
          <cell r="J3544">
            <v>10723</v>
          </cell>
          <cell r="K3544">
            <v>78855</v>
          </cell>
          <cell r="L3544">
            <v>10639</v>
          </cell>
          <cell r="M3544">
            <v>0.11718873106932026</v>
          </cell>
          <cell r="N3544">
            <v>0.11718873106932026</v>
          </cell>
          <cell r="O3544">
            <v>10613.315656458259</v>
          </cell>
          <cell r="P3544">
            <v>28502.202407004203</v>
          </cell>
          <cell r="Q3544">
            <v>45455.327273957068</v>
          </cell>
          <cell r="R3544">
            <v>60025.838478770464</v>
          </cell>
          <cell r="S3544">
            <v>131651.63621392634</v>
          </cell>
          <cell r="T3544">
            <v>1321.2082729038616</v>
          </cell>
          <cell r="U3544">
            <v>1402.2656165959193</v>
          </cell>
          <cell r="V3544">
            <v>1493.0521365998522</v>
          </cell>
          <cell r="W3544">
            <v>1552.4793395548027</v>
          </cell>
          <cell r="X3544">
            <v>1682.2960437589111</v>
          </cell>
          <cell r="Y3544">
            <v>623.44375742377633</v>
          </cell>
          <cell r="Z3544">
            <v>639.20734213819333</v>
          </cell>
          <cell r="AA3544">
            <v>658.53871979036546</v>
          </cell>
          <cell r="AB3544">
            <v>661.77827140090255</v>
          </cell>
          <cell r="AC3544">
            <v>735.22895427865058</v>
          </cell>
          <cell r="AD3544">
            <v>253.17093978411606</v>
          </cell>
          <cell r="AE3544">
            <v>387.89291074501301</v>
          </cell>
          <cell r="AF3544">
            <v>435.3767627138057</v>
          </cell>
          <cell r="AG3544">
            <v>436.49007906403745</v>
          </cell>
          <cell r="AH3544">
            <v>400.23806699767766</v>
          </cell>
        </row>
        <row r="3545">
          <cell r="B3545">
            <v>56775</v>
          </cell>
          <cell r="C3545" t="str">
            <v>PA</v>
          </cell>
          <cell r="D3545" t="str">
            <v>Retail Power Marketer</v>
          </cell>
          <cell r="E3545">
            <v>6.1978309907741802E-3</v>
          </cell>
          <cell r="F3545">
            <v>1</v>
          </cell>
          <cell r="G3545">
            <v>14732.760701641455</v>
          </cell>
          <cell r="H3545">
            <v>14732.760701641455</v>
          </cell>
          <cell r="I3545">
            <v>11.608880937499999</v>
          </cell>
          <cell r="J3545">
            <v>82887</v>
          </cell>
          <cell r="K3545">
            <v>732395</v>
          </cell>
          <cell r="L3545">
            <v>49712</v>
          </cell>
          <cell r="M3545">
            <v>0.10371697203014767</v>
          </cell>
          <cell r="N3545">
            <v>0.10371697203014767</v>
          </cell>
          <cell r="O3545">
            <v>10613.315656458259</v>
          </cell>
          <cell r="P3545">
            <v>28502.202407004203</v>
          </cell>
          <cell r="Q3545">
            <v>45455.327273957068</v>
          </cell>
          <cell r="R3545">
            <v>60025.838478770464</v>
          </cell>
          <cell r="S3545">
            <v>131651.63621392634</v>
          </cell>
          <cell r="T3545">
            <v>1321.2082729038616</v>
          </cell>
          <cell r="U3545">
            <v>1402.2656165959193</v>
          </cell>
          <cell r="V3545">
            <v>1493.0521365998522</v>
          </cell>
          <cell r="W3545">
            <v>1552.4793395548027</v>
          </cell>
          <cell r="X3545">
            <v>1682.2960437589111</v>
          </cell>
          <cell r="Y3545">
            <v>623.44375742377633</v>
          </cell>
          <cell r="Z3545">
            <v>639.20734213819333</v>
          </cell>
          <cell r="AA3545">
            <v>658.53871979036546</v>
          </cell>
          <cell r="AB3545">
            <v>661.77827140090255</v>
          </cell>
          <cell r="AC3545">
            <v>735.22895427865058</v>
          </cell>
          <cell r="AD3545">
            <v>253.17093978411606</v>
          </cell>
          <cell r="AE3545">
            <v>387.89291074501301</v>
          </cell>
          <cell r="AF3545">
            <v>435.3767627138057</v>
          </cell>
          <cell r="AG3545">
            <v>436.49007906403745</v>
          </cell>
          <cell r="AH3545">
            <v>400.23806699767766</v>
          </cell>
        </row>
        <row r="3546">
          <cell r="B3546">
            <v>57037</v>
          </cell>
          <cell r="C3546" t="str">
            <v>PA</v>
          </cell>
          <cell r="D3546" t="str">
            <v>Retail Power Marketer</v>
          </cell>
          <cell r="E3546">
            <v>6.1978309907741802E-3</v>
          </cell>
          <cell r="F3546">
            <v>1</v>
          </cell>
          <cell r="G3546">
            <v>9678.0329714047293</v>
          </cell>
          <cell r="H3546">
            <v>9678.0329714047293</v>
          </cell>
          <cell r="I3546">
            <v>11.608880937499999</v>
          </cell>
          <cell r="J3546">
            <v>498135</v>
          </cell>
          <cell r="K3546">
            <v>4987042</v>
          </cell>
          <cell r="L3546">
            <v>515295</v>
          </cell>
          <cell r="M3546">
            <v>8.5491764530503514E-2</v>
          </cell>
          <cell r="N3546">
            <v>8.5491764530503514E-2</v>
          </cell>
          <cell r="O3546">
            <v>10613.315656458259</v>
          </cell>
          <cell r="P3546">
            <v>28502.202407004203</v>
          </cell>
          <cell r="Q3546">
            <v>45455.327273957068</v>
          </cell>
          <cell r="R3546">
            <v>60025.838478770464</v>
          </cell>
          <cell r="S3546">
            <v>131651.63621392634</v>
          </cell>
          <cell r="T3546">
            <v>1321.2082729038616</v>
          </cell>
          <cell r="U3546">
            <v>1402.2656165959193</v>
          </cell>
          <cell r="V3546">
            <v>1493.0521365998522</v>
          </cell>
          <cell r="W3546">
            <v>1552.4793395548027</v>
          </cell>
          <cell r="X3546">
            <v>1682.2960437589111</v>
          </cell>
          <cell r="Y3546">
            <v>623.44375742377633</v>
          </cell>
          <cell r="Z3546">
            <v>639.20734213819333</v>
          </cell>
          <cell r="AA3546">
            <v>658.53871979036546</v>
          </cell>
          <cell r="AB3546">
            <v>661.77827140090255</v>
          </cell>
          <cell r="AC3546">
            <v>735.22895427865058</v>
          </cell>
          <cell r="AD3546">
            <v>253.17093978411606</v>
          </cell>
          <cell r="AE3546">
            <v>387.89291074501301</v>
          </cell>
          <cell r="AF3546">
            <v>435.3767627138057</v>
          </cell>
          <cell r="AG3546">
            <v>436.49007906403745</v>
          </cell>
          <cell r="AH3546">
            <v>400.23806699767766</v>
          </cell>
        </row>
        <row r="3547">
          <cell r="B3547">
            <v>57067</v>
          </cell>
          <cell r="C3547" t="str">
            <v>PA</v>
          </cell>
          <cell r="D3547" t="str">
            <v>Retail Power Marketer</v>
          </cell>
          <cell r="E3547">
            <v>6.1978309907741802E-3</v>
          </cell>
          <cell r="F3547">
            <v>1</v>
          </cell>
          <cell r="G3547">
            <v>12504.626294302949</v>
          </cell>
          <cell r="H3547">
            <v>12504.626294302949</v>
          </cell>
          <cell r="I3547">
            <v>11.608880937499999</v>
          </cell>
          <cell r="J3547">
            <v>85611.4</v>
          </cell>
          <cell r="K3547">
            <v>885215</v>
          </cell>
          <cell r="L3547">
            <v>70791</v>
          </cell>
          <cell r="M3547">
            <v>8.5572147460945935E-2</v>
          </cell>
          <cell r="N3547">
            <v>8.5572147460945935E-2</v>
          </cell>
          <cell r="O3547">
            <v>10613.315656458259</v>
          </cell>
          <cell r="P3547">
            <v>28502.202407004203</v>
          </cell>
          <cell r="Q3547">
            <v>45455.327273957068</v>
          </cell>
          <cell r="R3547">
            <v>60025.838478770464</v>
          </cell>
          <cell r="S3547">
            <v>131651.63621392634</v>
          </cell>
          <cell r="T3547">
            <v>1321.2082729038616</v>
          </cell>
          <cell r="U3547">
            <v>1402.2656165959193</v>
          </cell>
          <cell r="V3547">
            <v>1493.0521365998522</v>
          </cell>
          <cell r="W3547">
            <v>1552.4793395548027</v>
          </cell>
          <cell r="X3547">
            <v>1682.2960437589111</v>
          </cell>
          <cell r="Y3547">
            <v>623.44375742377633</v>
          </cell>
          <cell r="Z3547">
            <v>639.20734213819333</v>
          </cell>
          <cell r="AA3547">
            <v>658.53871979036546</v>
          </cell>
          <cell r="AB3547">
            <v>661.77827140090255</v>
          </cell>
          <cell r="AC3547">
            <v>735.22895427865058</v>
          </cell>
          <cell r="AD3547">
            <v>253.17093978411606</v>
          </cell>
          <cell r="AE3547">
            <v>387.89291074501301</v>
          </cell>
          <cell r="AF3547">
            <v>435.3767627138057</v>
          </cell>
          <cell r="AG3547">
            <v>436.49007906403745</v>
          </cell>
          <cell r="AH3547">
            <v>400.23806699767766</v>
          </cell>
        </row>
        <row r="3548">
          <cell r="B3548">
            <v>57307</v>
          </cell>
          <cell r="C3548" t="str">
            <v>PA</v>
          </cell>
          <cell r="D3548" t="str">
            <v>Retail Power Marketer</v>
          </cell>
          <cell r="E3548">
            <v>6.1978309907741802E-3</v>
          </cell>
          <cell r="F3548">
            <v>1</v>
          </cell>
          <cell r="G3548">
            <v>8530.1397786837515</v>
          </cell>
          <cell r="H3548">
            <v>8530.1397786837515</v>
          </cell>
          <cell r="I3548">
            <v>11.608880937499999</v>
          </cell>
          <cell r="J3548">
            <v>7663.7999999999993</v>
          </cell>
          <cell r="K3548">
            <v>58585</v>
          </cell>
          <cell r="L3548">
            <v>6868</v>
          </cell>
          <cell r="M3548">
            <v>0.11448395440223606</v>
          </cell>
          <cell r="N3548">
            <v>0.11448395440223606</v>
          </cell>
          <cell r="O3548">
            <v>10613.315656458259</v>
          </cell>
          <cell r="P3548">
            <v>28502.202407004203</v>
          </cell>
          <cell r="Q3548">
            <v>45455.327273957068</v>
          </cell>
          <cell r="R3548">
            <v>60025.838478770464</v>
          </cell>
          <cell r="S3548">
            <v>131651.63621392634</v>
          </cell>
          <cell r="T3548">
            <v>1321.2082729038616</v>
          </cell>
          <cell r="U3548">
            <v>1402.2656165959193</v>
          </cell>
          <cell r="V3548">
            <v>1493.0521365998522</v>
          </cell>
          <cell r="W3548">
            <v>1552.4793395548027</v>
          </cell>
          <cell r="X3548">
            <v>1682.2960437589111</v>
          </cell>
          <cell r="Y3548">
            <v>623.44375742377633</v>
          </cell>
          <cell r="Z3548">
            <v>639.20734213819333</v>
          </cell>
          <cell r="AA3548">
            <v>658.53871979036546</v>
          </cell>
          <cell r="AB3548">
            <v>661.77827140090255</v>
          </cell>
          <cell r="AC3548">
            <v>735.22895427865058</v>
          </cell>
          <cell r="AD3548">
            <v>253.17093978411606</v>
          </cell>
          <cell r="AE3548">
            <v>387.89291074501301</v>
          </cell>
          <cell r="AF3548">
            <v>435.3767627138057</v>
          </cell>
          <cell r="AG3548">
            <v>436.49007906403745</v>
          </cell>
          <cell r="AH3548">
            <v>400.23806699767766</v>
          </cell>
        </row>
        <row r="3549">
          <cell r="B3549">
            <v>57428</v>
          </cell>
          <cell r="C3549" t="str">
            <v>PA</v>
          </cell>
          <cell r="D3549" t="str">
            <v>Retail Power Marketer</v>
          </cell>
          <cell r="E3549">
            <v>6.1978309907741802E-3</v>
          </cell>
          <cell r="F3549">
            <v>0</v>
          </cell>
          <cell r="G3549">
            <v>0</v>
          </cell>
          <cell r="H3549">
            <v>7573.1521797964178</v>
          </cell>
          <cell r="I3549">
            <v>11.608880937499999</v>
          </cell>
          <cell r="J3549">
            <v>0</v>
          </cell>
          <cell r="K3549">
            <v>0</v>
          </cell>
          <cell r="L3549">
            <v>0</v>
          </cell>
          <cell r="M3549">
            <v>0</v>
          </cell>
          <cell r="N3549">
            <v>5.6837538406937227E-2</v>
          </cell>
          <cell r="O3549">
            <v>10613.315656458259</v>
          </cell>
          <cell r="P3549">
            <v>28502.202407004203</v>
          </cell>
          <cell r="Q3549">
            <v>45455.327273957068</v>
          </cell>
          <cell r="R3549">
            <v>60025.838478770464</v>
          </cell>
          <cell r="S3549">
            <v>131651.63621392634</v>
          </cell>
          <cell r="T3549">
            <v>1321.2082729038616</v>
          </cell>
          <cell r="U3549">
            <v>1402.2656165959193</v>
          </cell>
          <cell r="V3549">
            <v>1493.0521365998522</v>
          </cell>
          <cell r="W3549">
            <v>1552.4793395548027</v>
          </cell>
          <cell r="X3549">
            <v>1682.2960437589111</v>
          </cell>
          <cell r="Y3549">
            <v>623.44375742377633</v>
          </cell>
          <cell r="Z3549">
            <v>639.20734213819333</v>
          </cell>
          <cell r="AA3549">
            <v>658.53871979036546</v>
          </cell>
          <cell r="AB3549">
            <v>661.77827140090255</v>
          </cell>
          <cell r="AC3549">
            <v>735.22895427865058</v>
          </cell>
          <cell r="AD3549">
            <v>253.17093978411606</v>
          </cell>
          <cell r="AE3549">
            <v>387.89291074501301</v>
          </cell>
          <cell r="AF3549">
            <v>435.3767627138057</v>
          </cell>
          <cell r="AG3549">
            <v>436.49007906403745</v>
          </cell>
          <cell r="AH3549">
            <v>400.23806699767766</v>
          </cell>
        </row>
        <row r="3550">
          <cell r="B3550">
            <v>58118</v>
          </cell>
          <cell r="C3550" t="str">
            <v>PA</v>
          </cell>
          <cell r="D3550" t="str">
            <v>Retail Power Marketer</v>
          </cell>
          <cell r="E3550">
            <v>6.1978309907741802E-3</v>
          </cell>
          <cell r="F3550">
            <v>1</v>
          </cell>
          <cell r="G3550">
            <v>9545.2498240675577</v>
          </cell>
          <cell r="H3550">
            <v>9545.2498240675577</v>
          </cell>
          <cell r="I3550">
            <v>11.608880937499999</v>
          </cell>
          <cell r="J3550">
            <v>7676.1</v>
          </cell>
          <cell r="K3550">
            <v>67819</v>
          </cell>
          <cell r="L3550">
            <v>7105</v>
          </cell>
          <cell r="M3550">
            <v>9.8590760867437593E-2</v>
          </cell>
          <cell r="N3550">
            <v>9.8590760867437593E-2</v>
          </cell>
          <cell r="O3550">
            <v>10613.315656458259</v>
          </cell>
          <cell r="P3550">
            <v>28502.202407004203</v>
          </cell>
          <cell r="Q3550">
            <v>45455.327273957068</v>
          </cell>
          <cell r="R3550">
            <v>60025.838478770464</v>
          </cell>
          <cell r="S3550">
            <v>131651.63621392634</v>
          </cell>
          <cell r="T3550">
            <v>1321.2082729038616</v>
          </cell>
          <cell r="U3550">
            <v>1402.2656165959193</v>
          </cell>
          <cell r="V3550">
            <v>1493.0521365998522</v>
          </cell>
          <cell r="W3550">
            <v>1552.4793395548027</v>
          </cell>
          <cell r="X3550">
            <v>1682.2960437589111</v>
          </cell>
          <cell r="Y3550">
            <v>623.44375742377633</v>
          </cell>
          <cell r="Z3550">
            <v>639.20734213819333</v>
          </cell>
          <cell r="AA3550">
            <v>658.53871979036546</v>
          </cell>
          <cell r="AB3550">
            <v>661.77827140090255</v>
          </cell>
          <cell r="AC3550">
            <v>735.22895427865058</v>
          </cell>
          <cell r="AD3550">
            <v>253.17093978411606</v>
          </cell>
          <cell r="AE3550">
            <v>387.89291074501301</v>
          </cell>
          <cell r="AF3550">
            <v>435.3767627138057</v>
          </cell>
          <cell r="AG3550">
            <v>436.49007906403745</v>
          </cell>
          <cell r="AH3550">
            <v>400.23806699767766</v>
          </cell>
        </row>
        <row r="3551">
          <cell r="B3551">
            <v>58162</v>
          </cell>
          <cell r="C3551" t="str">
            <v>PA</v>
          </cell>
          <cell r="D3551" t="str">
            <v>Retail Power Marketer</v>
          </cell>
          <cell r="E3551">
            <v>6.1978309907741802E-3</v>
          </cell>
          <cell r="F3551">
            <v>1</v>
          </cell>
          <cell r="G3551">
            <v>9314.6219828446046</v>
          </cell>
          <cell r="H3551">
            <v>9314.6219828446046</v>
          </cell>
          <cell r="I3551">
            <v>11.608880937499999</v>
          </cell>
          <cell r="J3551">
            <v>32560.799999999996</v>
          </cell>
          <cell r="K3551">
            <v>233471</v>
          </cell>
          <cell r="L3551">
            <v>25065</v>
          </cell>
          <cell r="M3551">
            <v>0.12450831491542309</v>
          </cell>
          <cell r="N3551">
            <v>0.12450831491542309</v>
          </cell>
          <cell r="O3551">
            <v>10613.315656458259</v>
          </cell>
          <cell r="P3551">
            <v>28502.202407004203</v>
          </cell>
          <cell r="Q3551">
            <v>45455.327273957068</v>
          </cell>
          <cell r="R3551">
            <v>60025.838478770464</v>
          </cell>
          <cell r="S3551">
            <v>131651.63621392634</v>
          </cell>
          <cell r="T3551">
            <v>1321.2082729038616</v>
          </cell>
          <cell r="U3551">
            <v>1402.2656165959193</v>
          </cell>
          <cell r="V3551">
            <v>1493.0521365998522</v>
          </cell>
          <cell r="W3551">
            <v>1552.4793395548027</v>
          </cell>
          <cell r="X3551">
            <v>1682.2960437589111</v>
          </cell>
          <cell r="Y3551">
            <v>623.44375742377633</v>
          </cell>
          <cell r="Z3551">
            <v>639.20734213819333</v>
          </cell>
          <cell r="AA3551">
            <v>658.53871979036546</v>
          </cell>
          <cell r="AB3551">
            <v>661.77827140090255</v>
          </cell>
          <cell r="AC3551">
            <v>735.22895427865058</v>
          </cell>
          <cell r="AD3551">
            <v>253.17093978411606</v>
          </cell>
          <cell r="AE3551">
            <v>387.89291074501301</v>
          </cell>
          <cell r="AF3551">
            <v>435.3767627138057</v>
          </cell>
          <cell r="AG3551">
            <v>436.49007906403745</v>
          </cell>
          <cell r="AH3551">
            <v>400.23806699767766</v>
          </cell>
        </row>
        <row r="3552">
          <cell r="B3552">
            <v>58339</v>
          </cell>
          <cell r="C3552" t="str">
            <v>PA</v>
          </cell>
          <cell r="D3552" t="str">
            <v>Retail Power Marketer</v>
          </cell>
          <cell r="E3552">
            <v>6.1978309907741802E-3</v>
          </cell>
          <cell r="F3552">
            <v>1</v>
          </cell>
          <cell r="G3552">
            <v>10818.315334773219</v>
          </cell>
          <cell r="H3552">
            <v>10818.315334773219</v>
          </cell>
          <cell r="I3552">
            <v>11.608880937499999</v>
          </cell>
          <cell r="J3552">
            <v>12087</v>
          </cell>
          <cell r="K3552">
            <v>125222</v>
          </cell>
          <cell r="L3552">
            <v>11575</v>
          </cell>
          <cell r="M3552">
            <v>8.3647653270042407E-2</v>
          </cell>
          <cell r="N3552">
            <v>8.3647653270042407E-2</v>
          </cell>
          <cell r="O3552">
            <v>10613.315656458259</v>
          </cell>
          <cell r="P3552">
            <v>28502.202407004203</v>
          </cell>
          <cell r="Q3552">
            <v>45455.327273957068</v>
          </cell>
          <cell r="R3552">
            <v>60025.838478770464</v>
          </cell>
          <cell r="S3552">
            <v>131651.63621392634</v>
          </cell>
          <cell r="T3552">
            <v>1321.2082729038616</v>
          </cell>
          <cell r="U3552">
            <v>1402.2656165959193</v>
          </cell>
          <cell r="V3552">
            <v>1493.0521365998522</v>
          </cell>
          <cell r="W3552">
            <v>1552.4793395548027</v>
          </cell>
          <cell r="X3552">
            <v>1682.2960437589111</v>
          </cell>
          <cell r="Y3552">
            <v>623.44375742377633</v>
          </cell>
          <cell r="Z3552">
            <v>639.20734213819333</v>
          </cell>
          <cell r="AA3552">
            <v>658.53871979036546</v>
          </cell>
          <cell r="AB3552">
            <v>661.77827140090255</v>
          </cell>
          <cell r="AC3552">
            <v>735.22895427865058</v>
          </cell>
          <cell r="AD3552">
            <v>253.17093978411606</v>
          </cell>
          <cell r="AE3552">
            <v>387.89291074501301</v>
          </cell>
          <cell r="AF3552">
            <v>435.3767627138057</v>
          </cell>
          <cell r="AG3552">
            <v>436.49007906403745</v>
          </cell>
          <cell r="AH3552">
            <v>400.23806699767766</v>
          </cell>
        </row>
        <row r="3553">
          <cell r="B3553">
            <v>58663</v>
          </cell>
          <cell r="C3553" t="str">
            <v>PA</v>
          </cell>
          <cell r="D3553" t="str">
            <v>Retail Power Marketer</v>
          </cell>
          <cell r="E3553">
            <v>6.1978309907741802E-3</v>
          </cell>
          <cell r="F3553">
            <v>1</v>
          </cell>
          <cell r="G3553">
            <v>7791.1306702775901</v>
          </cell>
          <cell r="H3553">
            <v>7791.1306702775901</v>
          </cell>
          <cell r="I3553">
            <v>11.608880937499999</v>
          </cell>
          <cell r="J3553">
            <v>10643</v>
          </cell>
          <cell r="K3553">
            <v>69045</v>
          </cell>
          <cell r="L3553">
            <v>8862</v>
          </cell>
          <cell r="M3553">
            <v>0.13626569868321387</v>
          </cell>
          <cell r="N3553">
            <v>0.13626569868321387</v>
          </cell>
          <cell r="O3553">
            <v>10613.315656458259</v>
          </cell>
          <cell r="P3553">
            <v>28502.202407004203</v>
          </cell>
          <cell r="Q3553">
            <v>45455.327273957068</v>
          </cell>
          <cell r="R3553">
            <v>60025.838478770464</v>
          </cell>
          <cell r="S3553">
            <v>131651.63621392634</v>
          </cell>
          <cell r="T3553">
            <v>1321.2082729038616</v>
          </cell>
          <cell r="U3553">
            <v>1402.2656165959193</v>
          </cell>
          <cell r="V3553">
            <v>1493.0521365998522</v>
          </cell>
          <cell r="W3553">
            <v>1552.4793395548027</v>
          </cell>
          <cell r="X3553">
            <v>1682.2960437589111</v>
          </cell>
          <cell r="Y3553">
            <v>623.44375742377633</v>
          </cell>
          <cell r="Z3553">
            <v>639.20734213819333</v>
          </cell>
          <cell r="AA3553">
            <v>658.53871979036546</v>
          </cell>
          <cell r="AB3553">
            <v>661.77827140090255</v>
          </cell>
          <cell r="AC3553">
            <v>735.22895427865058</v>
          </cell>
          <cell r="AD3553">
            <v>253.17093978411606</v>
          </cell>
          <cell r="AE3553">
            <v>387.89291074501301</v>
          </cell>
          <cell r="AF3553">
            <v>435.3767627138057</v>
          </cell>
          <cell r="AG3553">
            <v>436.49007906403745</v>
          </cell>
          <cell r="AH3553">
            <v>400.23806699767766</v>
          </cell>
        </row>
        <row r="3554">
          <cell r="B3554">
            <v>58667</v>
          </cell>
          <cell r="C3554" t="str">
            <v>PA</v>
          </cell>
          <cell r="D3554" t="str">
            <v>Retail Power Marketer</v>
          </cell>
          <cell r="E3554">
            <v>6.1978309907741802E-3</v>
          </cell>
          <cell r="F3554">
            <v>1</v>
          </cell>
          <cell r="G3554">
            <v>9782.9033918663845</v>
          </cell>
          <cell r="H3554">
            <v>9782.9033918663845</v>
          </cell>
          <cell r="I3554">
            <v>11.608880937499999</v>
          </cell>
          <cell r="J3554">
            <v>121939.5</v>
          </cell>
          <cell r="K3554">
            <v>1026207</v>
          </cell>
          <cell r="L3554">
            <v>104898</v>
          </cell>
          <cell r="M3554">
            <v>0.10458564333415919</v>
          </cell>
          <cell r="N3554">
            <v>0.10458564333415919</v>
          </cell>
          <cell r="O3554">
            <v>10613.315656458259</v>
          </cell>
          <cell r="P3554">
            <v>28502.202407004203</v>
          </cell>
          <cell r="Q3554">
            <v>45455.327273957068</v>
          </cell>
          <cell r="R3554">
            <v>60025.838478770464</v>
          </cell>
          <cell r="S3554">
            <v>131651.63621392634</v>
          </cell>
          <cell r="T3554">
            <v>1321.2082729038616</v>
          </cell>
          <cell r="U3554">
            <v>1402.2656165959193</v>
          </cell>
          <cell r="V3554">
            <v>1493.0521365998522</v>
          </cell>
          <cell r="W3554">
            <v>1552.4793395548027</v>
          </cell>
          <cell r="X3554">
            <v>1682.2960437589111</v>
          </cell>
          <cell r="Y3554">
            <v>623.44375742377633</v>
          </cell>
          <cell r="Z3554">
            <v>639.20734213819333</v>
          </cell>
          <cell r="AA3554">
            <v>658.53871979036546</v>
          </cell>
          <cell r="AB3554">
            <v>661.77827140090255</v>
          </cell>
          <cell r="AC3554">
            <v>735.22895427865058</v>
          </cell>
          <cell r="AD3554">
            <v>253.17093978411606</v>
          </cell>
          <cell r="AE3554">
            <v>387.89291074501301</v>
          </cell>
          <cell r="AF3554">
            <v>435.3767627138057</v>
          </cell>
          <cell r="AG3554">
            <v>436.49007906403745</v>
          </cell>
          <cell r="AH3554">
            <v>400.23806699767766</v>
          </cell>
        </row>
        <row r="3555">
          <cell r="B3555">
            <v>58683</v>
          </cell>
          <cell r="C3555" t="str">
            <v>PA</v>
          </cell>
          <cell r="D3555" t="str">
            <v>Retail Power Marketer</v>
          </cell>
          <cell r="E3555">
            <v>6.1978309907741802E-3</v>
          </cell>
          <cell r="F3555">
            <v>1</v>
          </cell>
          <cell r="G3555">
            <v>8533.636363636364</v>
          </cell>
          <cell r="H3555">
            <v>8533.636363636364</v>
          </cell>
          <cell r="I3555">
            <v>11.608880937499999</v>
          </cell>
          <cell r="J3555">
            <v>3243.5999999999995</v>
          </cell>
          <cell r="K3555">
            <v>28161</v>
          </cell>
          <cell r="L3555">
            <v>3300</v>
          </cell>
          <cell r="M3555">
            <v>9.8856159755512929E-2</v>
          </cell>
          <cell r="N3555">
            <v>9.8856159755512929E-2</v>
          </cell>
          <cell r="O3555">
            <v>10613.315656458259</v>
          </cell>
          <cell r="P3555">
            <v>28502.202407004203</v>
          </cell>
          <cell r="Q3555">
            <v>45455.327273957068</v>
          </cell>
          <cell r="R3555">
            <v>60025.838478770464</v>
          </cell>
          <cell r="S3555">
            <v>131651.63621392634</v>
          </cell>
          <cell r="T3555">
            <v>1321.2082729038616</v>
          </cell>
          <cell r="U3555">
            <v>1402.2656165959193</v>
          </cell>
          <cell r="V3555">
            <v>1493.0521365998522</v>
          </cell>
          <cell r="W3555">
            <v>1552.4793395548027</v>
          </cell>
          <cell r="X3555">
            <v>1682.2960437589111</v>
          </cell>
          <cell r="Y3555">
            <v>623.44375742377633</v>
          </cell>
          <cell r="Z3555">
            <v>639.20734213819333</v>
          </cell>
          <cell r="AA3555">
            <v>658.53871979036546</v>
          </cell>
          <cell r="AB3555">
            <v>661.77827140090255</v>
          </cell>
          <cell r="AC3555">
            <v>735.22895427865058</v>
          </cell>
          <cell r="AD3555">
            <v>253.17093978411606</v>
          </cell>
          <cell r="AE3555">
            <v>387.89291074501301</v>
          </cell>
          <cell r="AF3555">
            <v>435.3767627138057</v>
          </cell>
          <cell r="AG3555">
            <v>436.49007906403745</v>
          </cell>
          <cell r="AH3555">
            <v>400.23806699767766</v>
          </cell>
        </row>
        <row r="3556">
          <cell r="B3556">
            <v>58806</v>
          </cell>
          <cell r="C3556" t="str">
            <v>PA</v>
          </cell>
          <cell r="D3556" t="str">
            <v>Retail Power Marketer</v>
          </cell>
          <cell r="E3556">
            <v>6.1978309907741802E-3</v>
          </cell>
          <cell r="F3556">
            <v>0</v>
          </cell>
          <cell r="G3556">
            <v>0</v>
          </cell>
          <cell r="H3556">
            <v>7573.1521797964178</v>
          </cell>
          <cell r="I3556">
            <v>11.608880937499999</v>
          </cell>
          <cell r="J3556">
            <v>0</v>
          </cell>
          <cell r="K3556">
            <v>0</v>
          </cell>
          <cell r="L3556">
            <v>0</v>
          </cell>
          <cell r="M3556">
            <v>0</v>
          </cell>
          <cell r="N3556">
            <v>5.6837538406937227E-2</v>
          </cell>
          <cell r="O3556">
            <v>10613.315656458259</v>
          </cell>
          <cell r="P3556">
            <v>28502.202407004203</v>
          </cell>
          <cell r="Q3556">
            <v>45455.327273957068</v>
          </cell>
          <cell r="R3556">
            <v>60025.838478770464</v>
          </cell>
          <cell r="S3556">
            <v>131651.63621392634</v>
          </cell>
          <cell r="T3556">
            <v>1321.2082729038616</v>
          </cell>
          <cell r="U3556">
            <v>1402.2656165959193</v>
          </cell>
          <cell r="V3556">
            <v>1493.0521365998522</v>
          </cell>
          <cell r="W3556">
            <v>1552.4793395548027</v>
          </cell>
          <cell r="X3556">
            <v>1682.2960437589111</v>
          </cell>
          <cell r="Y3556">
            <v>623.44375742377633</v>
          </cell>
          <cell r="Z3556">
            <v>639.20734213819333</v>
          </cell>
          <cell r="AA3556">
            <v>658.53871979036546</v>
          </cell>
          <cell r="AB3556">
            <v>661.77827140090255</v>
          </cell>
          <cell r="AC3556">
            <v>735.22895427865058</v>
          </cell>
          <cell r="AD3556">
            <v>253.17093978411606</v>
          </cell>
          <cell r="AE3556">
            <v>387.89291074501301</v>
          </cell>
          <cell r="AF3556">
            <v>435.3767627138057</v>
          </cell>
          <cell r="AG3556">
            <v>436.49007906403745</v>
          </cell>
          <cell r="AH3556">
            <v>400.23806699767766</v>
          </cell>
        </row>
        <row r="3557">
          <cell r="B3557">
            <v>58951</v>
          </cell>
          <cell r="C3557" t="str">
            <v>PA</v>
          </cell>
          <cell r="D3557" t="str">
            <v>Retail Power Marketer</v>
          </cell>
          <cell r="E3557">
            <v>6.1978309907741802E-3</v>
          </cell>
          <cell r="F3557">
            <v>1</v>
          </cell>
          <cell r="G3557">
            <v>6874.1810008565053</v>
          </cell>
          <cell r="H3557">
            <v>6874.1810008565053</v>
          </cell>
          <cell r="I3557">
            <v>11.608880937499999</v>
          </cell>
          <cell r="J3557">
            <v>154335.6</v>
          </cell>
          <cell r="K3557">
            <v>1260058</v>
          </cell>
          <cell r="L3557">
            <v>183303</v>
          </cell>
          <cell r="M3557">
            <v>0.10221774519122236</v>
          </cell>
          <cell r="N3557">
            <v>0.10221774519122236</v>
          </cell>
          <cell r="O3557">
            <v>10613.315656458259</v>
          </cell>
          <cell r="P3557">
            <v>28502.202407004203</v>
          </cell>
          <cell r="Q3557">
            <v>45455.327273957068</v>
          </cell>
          <cell r="R3557">
            <v>60025.838478770464</v>
          </cell>
          <cell r="S3557">
            <v>131651.63621392634</v>
          </cell>
          <cell r="T3557">
            <v>1321.2082729038616</v>
          </cell>
          <cell r="U3557">
            <v>1402.2656165959193</v>
          </cell>
          <cell r="V3557">
            <v>1493.0521365998522</v>
          </cell>
          <cell r="W3557">
            <v>1552.4793395548027</v>
          </cell>
          <cell r="X3557">
            <v>1682.2960437589111</v>
          </cell>
          <cell r="Y3557">
            <v>623.44375742377633</v>
          </cell>
          <cell r="Z3557">
            <v>639.20734213819333</v>
          </cell>
          <cell r="AA3557">
            <v>658.53871979036546</v>
          </cell>
          <cell r="AB3557">
            <v>661.77827140090255</v>
          </cell>
          <cell r="AC3557">
            <v>735.22895427865058</v>
          </cell>
          <cell r="AD3557">
            <v>253.17093978411606</v>
          </cell>
          <cell r="AE3557">
            <v>387.89291074501301</v>
          </cell>
          <cell r="AF3557">
            <v>435.3767627138057</v>
          </cell>
          <cell r="AG3557">
            <v>436.49007906403745</v>
          </cell>
          <cell r="AH3557">
            <v>400.23806699767766</v>
          </cell>
        </row>
        <row r="3558">
          <cell r="B3558">
            <v>58952</v>
          </cell>
          <cell r="C3558" t="str">
            <v>PA</v>
          </cell>
          <cell r="D3558" t="str">
            <v>Retail Power Marketer</v>
          </cell>
          <cell r="E3558">
            <v>6.1978309907741802E-3</v>
          </cell>
          <cell r="F3558">
            <v>1</v>
          </cell>
          <cell r="G3558">
            <v>9051.7535708883461</v>
          </cell>
          <cell r="H3558">
            <v>9051.7535708883461</v>
          </cell>
          <cell r="I3558">
            <v>11.608880937499999</v>
          </cell>
          <cell r="J3558">
            <v>48044</v>
          </cell>
          <cell r="K3558">
            <v>418888</v>
          </cell>
          <cell r="L3558">
            <v>46277</v>
          </cell>
          <cell r="M3558">
            <v>9.9304133329825045E-2</v>
          </cell>
          <cell r="N3558">
            <v>9.9304133329825045E-2</v>
          </cell>
          <cell r="O3558">
            <v>10613.315656458259</v>
          </cell>
          <cell r="P3558">
            <v>28502.202407004203</v>
          </cell>
          <cell r="Q3558">
            <v>45455.327273957068</v>
          </cell>
          <cell r="R3558">
            <v>60025.838478770464</v>
          </cell>
          <cell r="S3558">
            <v>131651.63621392634</v>
          </cell>
          <cell r="T3558">
            <v>1321.2082729038616</v>
          </cell>
          <cell r="U3558">
            <v>1402.2656165959193</v>
          </cell>
          <cell r="V3558">
            <v>1493.0521365998522</v>
          </cell>
          <cell r="W3558">
            <v>1552.4793395548027</v>
          </cell>
          <cell r="X3558">
            <v>1682.2960437589111</v>
          </cell>
          <cell r="Y3558">
            <v>623.44375742377633</v>
          </cell>
          <cell r="Z3558">
            <v>639.20734213819333</v>
          </cell>
          <cell r="AA3558">
            <v>658.53871979036546</v>
          </cell>
          <cell r="AB3558">
            <v>661.77827140090255</v>
          </cell>
          <cell r="AC3558">
            <v>735.22895427865058</v>
          </cell>
          <cell r="AD3558">
            <v>253.17093978411606</v>
          </cell>
          <cell r="AE3558">
            <v>387.89291074501301</v>
          </cell>
          <cell r="AF3558">
            <v>435.3767627138057</v>
          </cell>
          <cell r="AG3558">
            <v>436.49007906403745</v>
          </cell>
          <cell r="AH3558">
            <v>400.23806699767766</v>
          </cell>
        </row>
        <row r="3559">
          <cell r="B3559">
            <v>58953</v>
          </cell>
          <cell r="C3559" t="str">
            <v>PA</v>
          </cell>
          <cell r="D3559" t="str">
            <v>Retail Power Marketer</v>
          </cell>
          <cell r="E3559">
            <v>6.1978309907741802E-3</v>
          </cell>
          <cell r="F3559">
            <v>1</v>
          </cell>
          <cell r="G3559">
            <v>8619.8228977827366</v>
          </cell>
          <cell r="H3559">
            <v>8619.8228977827366</v>
          </cell>
          <cell r="I3559">
            <v>11.608880937499999</v>
          </cell>
          <cell r="J3559">
            <v>47201.000000000007</v>
          </cell>
          <cell r="K3559">
            <v>494502</v>
          </cell>
          <cell r="L3559">
            <v>57368</v>
          </cell>
          <cell r="M3559">
            <v>7.9290398462554271E-2</v>
          </cell>
          <cell r="N3559">
            <v>7.9290398462554271E-2</v>
          </cell>
          <cell r="O3559">
            <v>10613.315656458259</v>
          </cell>
          <cell r="P3559">
            <v>28502.202407004203</v>
          </cell>
          <cell r="Q3559">
            <v>45455.327273957068</v>
          </cell>
          <cell r="R3559">
            <v>60025.838478770464</v>
          </cell>
          <cell r="S3559">
            <v>131651.63621392634</v>
          </cell>
          <cell r="T3559">
            <v>1321.2082729038616</v>
          </cell>
          <cell r="U3559">
            <v>1402.2656165959193</v>
          </cell>
          <cell r="V3559">
            <v>1493.0521365998522</v>
          </cell>
          <cell r="W3559">
            <v>1552.4793395548027</v>
          </cell>
          <cell r="X3559">
            <v>1682.2960437589111</v>
          </cell>
          <cell r="Y3559">
            <v>623.44375742377633</v>
          </cell>
          <cell r="Z3559">
            <v>639.20734213819333</v>
          </cell>
          <cell r="AA3559">
            <v>658.53871979036546</v>
          </cell>
          <cell r="AB3559">
            <v>661.77827140090255</v>
          </cell>
          <cell r="AC3559">
            <v>735.22895427865058</v>
          </cell>
          <cell r="AD3559">
            <v>253.17093978411606</v>
          </cell>
          <cell r="AE3559">
            <v>387.89291074501301</v>
          </cell>
          <cell r="AF3559">
            <v>435.3767627138057</v>
          </cell>
          <cell r="AG3559">
            <v>436.49007906403745</v>
          </cell>
          <cell r="AH3559">
            <v>400.23806699767766</v>
          </cell>
        </row>
        <row r="3560">
          <cell r="B3560">
            <v>58956</v>
          </cell>
          <cell r="C3560" t="str">
            <v>PA</v>
          </cell>
          <cell r="D3560" t="str">
            <v>Retail Power Marketer</v>
          </cell>
          <cell r="E3560">
            <v>6.1978309907741802E-3</v>
          </cell>
          <cell r="F3560">
            <v>1</v>
          </cell>
          <cell r="G3560">
            <v>7590.0026946914577</v>
          </cell>
          <cell r="H3560">
            <v>7590.0026946914577</v>
          </cell>
          <cell r="I3560">
            <v>11.608880937499999</v>
          </cell>
          <cell r="J3560">
            <v>86064.9</v>
          </cell>
          <cell r="K3560">
            <v>901328</v>
          </cell>
          <cell r="L3560">
            <v>118752</v>
          </cell>
          <cell r="M3560">
            <v>7.713281519149523E-2</v>
          </cell>
          <cell r="N3560">
            <v>7.713281519149523E-2</v>
          </cell>
          <cell r="O3560">
            <v>10613.315656458259</v>
          </cell>
          <cell r="P3560">
            <v>28502.202407004203</v>
          </cell>
          <cell r="Q3560">
            <v>45455.327273957068</v>
          </cell>
          <cell r="R3560">
            <v>60025.838478770464</v>
          </cell>
          <cell r="S3560">
            <v>131651.63621392634</v>
          </cell>
          <cell r="T3560">
            <v>1321.2082729038616</v>
          </cell>
          <cell r="U3560">
            <v>1402.2656165959193</v>
          </cell>
          <cell r="V3560">
            <v>1493.0521365998522</v>
          </cell>
          <cell r="W3560">
            <v>1552.4793395548027</v>
          </cell>
          <cell r="X3560">
            <v>1682.2960437589111</v>
          </cell>
          <cell r="Y3560">
            <v>623.44375742377633</v>
          </cell>
          <cell r="Z3560">
            <v>639.20734213819333</v>
          </cell>
          <cell r="AA3560">
            <v>658.53871979036546</v>
          </cell>
          <cell r="AB3560">
            <v>661.77827140090255</v>
          </cell>
          <cell r="AC3560">
            <v>735.22895427865058</v>
          </cell>
          <cell r="AD3560">
            <v>253.17093978411606</v>
          </cell>
          <cell r="AE3560">
            <v>387.89291074501301</v>
          </cell>
          <cell r="AF3560">
            <v>435.3767627138057</v>
          </cell>
          <cell r="AG3560">
            <v>436.49007906403745</v>
          </cell>
          <cell r="AH3560">
            <v>400.23806699767766</v>
          </cell>
        </row>
        <row r="3561">
          <cell r="B3561">
            <v>58957</v>
          </cell>
          <cell r="C3561" t="str">
            <v>PA</v>
          </cell>
          <cell r="D3561" t="str">
            <v>Retail Power Marketer</v>
          </cell>
          <cell r="E3561">
            <v>6.1978309907741802E-3</v>
          </cell>
          <cell r="F3561">
            <v>1</v>
          </cell>
          <cell r="G3561">
            <v>10154.760533150744</v>
          </cell>
          <cell r="H3561">
            <v>10154.760533150744</v>
          </cell>
          <cell r="I3561">
            <v>11.608880937499999</v>
          </cell>
          <cell r="J3561">
            <v>227544.4</v>
          </cell>
          <cell r="K3561">
            <v>3084803</v>
          </cell>
          <cell r="L3561">
            <v>303779</v>
          </cell>
          <cell r="M3561">
            <v>6.004467354714263E-2</v>
          </cell>
          <cell r="N3561">
            <v>6.004467354714263E-2</v>
          </cell>
          <cell r="O3561">
            <v>10613.315656458259</v>
          </cell>
          <cell r="P3561">
            <v>28502.202407004203</v>
          </cell>
          <cell r="Q3561">
            <v>45455.327273957068</v>
          </cell>
          <cell r="R3561">
            <v>60025.838478770464</v>
          </cell>
          <cell r="S3561">
            <v>131651.63621392634</v>
          </cell>
          <cell r="T3561">
            <v>1321.2082729038616</v>
          </cell>
          <cell r="U3561">
            <v>1402.2656165959193</v>
          </cell>
          <cell r="V3561">
            <v>1493.0521365998522</v>
          </cell>
          <cell r="W3561">
            <v>1552.4793395548027</v>
          </cell>
          <cell r="X3561">
            <v>1682.2960437589111</v>
          </cell>
          <cell r="Y3561">
            <v>623.44375742377633</v>
          </cell>
          <cell r="Z3561">
            <v>639.20734213819333</v>
          </cell>
          <cell r="AA3561">
            <v>658.53871979036546</v>
          </cell>
          <cell r="AB3561">
            <v>661.77827140090255</v>
          </cell>
          <cell r="AC3561">
            <v>735.22895427865058</v>
          </cell>
          <cell r="AD3561">
            <v>253.17093978411606</v>
          </cell>
          <cell r="AE3561">
            <v>387.89291074501301</v>
          </cell>
          <cell r="AF3561">
            <v>435.3767627138057</v>
          </cell>
          <cell r="AG3561">
            <v>436.49007906403745</v>
          </cell>
          <cell r="AH3561">
            <v>400.23806699767766</v>
          </cell>
        </row>
        <row r="3562">
          <cell r="B3562">
            <v>58964</v>
          </cell>
          <cell r="C3562" t="str">
            <v>PA</v>
          </cell>
          <cell r="D3562" t="str">
            <v>Retail Power Marketer</v>
          </cell>
          <cell r="E3562">
            <v>6.1978309907741802E-3</v>
          </cell>
          <cell r="F3562">
            <v>1</v>
          </cell>
          <cell r="G3562">
            <v>5630.5285868392666</v>
          </cell>
          <cell r="H3562">
            <v>5630.5285868392666</v>
          </cell>
          <cell r="I3562">
            <v>11.608880937499999</v>
          </cell>
          <cell r="J3562">
            <v>14717</v>
          </cell>
          <cell r="K3562">
            <v>114829</v>
          </cell>
          <cell r="L3562">
            <v>20394</v>
          </cell>
          <cell r="M3562">
            <v>0.10342319262492489</v>
          </cell>
          <cell r="N3562">
            <v>0.10342319262492489</v>
          </cell>
          <cell r="O3562">
            <v>10613.315656458259</v>
          </cell>
          <cell r="P3562">
            <v>28502.202407004203</v>
          </cell>
          <cell r="Q3562">
            <v>45455.327273957068</v>
          </cell>
          <cell r="R3562">
            <v>60025.838478770464</v>
          </cell>
          <cell r="S3562">
            <v>131651.63621392634</v>
          </cell>
          <cell r="T3562">
            <v>1321.2082729038616</v>
          </cell>
          <cell r="U3562">
            <v>1402.2656165959193</v>
          </cell>
          <cell r="V3562">
            <v>1493.0521365998522</v>
          </cell>
          <cell r="W3562">
            <v>1552.4793395548027</v>
          </cell>
          <cell r="X3562">
            <v>1682.2960437589111</v>
          </cell>
          <cell r="Y3562">
            <v>623.44375742377633</v>
          </cell>
          <cell r="Z3562">
            <v>639.20734213819333</v>
          </cell>
          <cell r="AA3562">
            <v>658.53871979036546</v>
          </cell>
          <cell r="AB3562">
            <v>661.77827140090255</v>
          </cell>
          <cell r="AC3562">
            <v>735.22895427865058</v>
          </cell>
          <cell r="AD3562">
            <v>253.17093978411606</v>
          </cell>
          <cell r="AE3562">
            <v>387.89291074501301</v>
          </cell>
          <cell r="AF3562">
            <v>435.3767627138057</v>
          </cell>
          <cell r="AG3562">
            <v>436.49007906403745</v>
          </cell>
          <cell r="AH3562">
            <v>400.23806699767766</v>
          </cell>
        </row>
        <row r="3563">
          <cell r="B3563">
            <v>58965</v>
          </cell>
          <cell r="C3563" t="str">
            <v>PA</v>
          </cell>
          <cell r="D3563" t="str">
            <v>Retail Power Marketer</v>
          </cell>
          <cell r="E3563">
            <v>6.1978309907741802E-3</v>
          </cell>
          <cell r="F3563">
            <v>1</v>
          </cell>
          <cell r="G3563">
            <v>3205.8823529411766</v>
          </cell>
          <cell r="H3563">
            <v>3205.8823529411766</v>
          </cell>
          <cell r="I3563">
            <v>11.608880937499999</v>
          </cell>
          <cell r="J3563">
            <v>6.8999999999999995</v>
          </cell>
          <cell r="K3563">
            <v>109</v>
          </cell>
          <cell r="L3563">
            <v>34</v>
          </cell>
          <cell r="M3563">
            <v>1.9849326399082559E-2</v>
          </cell>
          <cell r="N3563">
            <v>1.9849326399082559E-2</v>
          </cell>
          <cell r="O3563">
            <v>10613.315656458259</v>
          </cell>
          <cell r="P3563">
            <v>28502.202407004203</v>
          </cell>
          <cell r="Q3563">
            <v>45455.327273957068</v>
          </cell>
          <cell r="R3563">
            <v>60025.838478770464</v>
          </cell>
          <cell r="S3563">
            <v>131651.63621392634</v>
          </cell>
          <cell r="T3563">
            <v>1321.2082729038616</v>
          </cell>
          <cell r="U3563">
            <v>1402.2656165959193</v>
          </cell>
          <cell r="V3563">
            <v>1493.0521365998522</v>
          </cell>
          <cell r="W3563">
            <v>1552.4793395548027</v>
          </cell>
          <cell r="X3563">
            <v>1682.2960437589111</v>
          </cell>
          <cell r="Y3563">
            <v>623.44375742377633</v>
          </cell>
          <cell r="Z3563">
            <v>639.20734213819333</v>
          </cell>
          <cell r="AA3563">
            <v>658.53871979036546</v>
          </cell>
          <cell r="AB3563">
            <v>661.77827140090255</v>
          </cell>
          <cell r="AC3563">
            <v>735.22895427865058</v>
          </cell>
          <cell r="AD3563">
            <v>253.17093978411606</v>
          </cell>
          <cell r="AE3563">
            <v>387.89291074501301</v>
          </cell>
          <cell r="AF3563">
            <v>435.3767627138057</v>
          </cell>
          <cell r="AG3563">
            <v>436.49007906403745</v>
          </cell>
          <cell r="AH3563">
            <v>400.23806699767766</v>
          </cell>
        </row>
        <row r="3564">
          <cell r="B3564">
            <v>58966</v>
          </cell>
          <cell r="C3564" t="str">
            <v>PA</v>
          </cell>
          <cell r="D3564" t="str">
            <v>Retail Power Marketer</v>
          </cell>
          <cell r="E3564">
            <v>6.1978309907741802E-3</v>
          </cell>
          <cell r="F3564">
            <v>1</v>
          </cell>
          <cell r="G3564">
            <v>26778.587584820307</v>
          </cell>
          <cell r="H3564">
            <v>26778.587584820307</v>
          </cell>
          <cell r="I3564">
            <v>11.608880937499999</v>
          </cell>
          <cell r="J3564">
            <v>8671.1999999999989</v>
          </cell>
          <cell r="K3564">
            <v>106552</v>
          </cell>
          <cell r="L3564">
            <v>3979</v>
          </cell>
          <cell r="M3564">
            <v>7.6177820716610181E-2</v>
          </cell>
          <cell r="N3564">
            <v>7.6177820716610181E-2</v>
          </cell>
          <cell r="O3564">
            <v>10613.315656458259</v>
          </cell>
          <cell r="P3564">
            <v>28502.202407004203</v>
          </cell>
          <cell r="Q3564">
            <v>45455.327273957068</v>
          </cell>
          <cell r="R3564">
            <v>60025.838478770464</v>
          </cell>
          <cell r="S3564">
            <v>131651.63621392634</v>
          </cell>
          <cell r="T3564">
            <v>1321.2082729038616</v>
          </cell>
          <cell r="U3564">
            <v>1402.2656165959193</v>
          </cell>
          <cell r="V3564">
            <v>1493.0521365998522</v>
          </cell>
          <cell r="W3564">
            <v>1552.4793395548027</v>
          </cell>
          <cell r="X3564">
            <v>1682.2960437589111</v>
          </cell>
          <cell r="Y3564">
            <v>623.44375742377633</v>
          </cell>
          <cell r="Z3564">
            <v>639.20734213819333</v>
          </cell>
          <cell r="AA3564">
            <v>658.53871979036546</v>
          </cell>
          <cell r="AB3564">
            <v>661.77827140090255</v>
          </cell>
          <cell r="AC3564">
            <v>735.22895427865058</v>
          </cell>
          <cell r="AD3564">
            <v>253.17093978411606</v>
          </cell>
          <cell r="AE3564">
            <v>387.89291074501301</v>
          </cell>
          <cell r="AF3564">
            <v>435.3767627138057</v>
          </cell>
          <cell r="AG3564">
            <v>436.49007906403745</v>
          </cell>
          <cell r="AH3564">
            <v>400.23806699767766</v>
          </cell>
        </row>
        <row r="3565">
          <cell r="B3565">
            <v>58973</v>
          </cell>
          <cell r="C3565" t="str">
            <v>PA</v>
          </cell>
          <cell r="D3565" t="str">
            <v>Retail Power Marketer</v>
          </cell>
          <cell r="E3565">
            <v>6.1978309907741802E-3</v>
          </cell>
          <cell r="F3565">
            <v>1</v>
          </cell>
          <cell r="G3565">
            <v>12257.91324736225</v>
          </cell>
          <cell r="H3565">
            <v>12257.91324736225</v>
          </cell>
          <cell r="I3565">
            <v>11.608880937499999</v>
          </cell>
          <cell r="J3565">
            <v>12394.8</v>
          </cell>
          <cell r="K3565">
            <v>177752</v>
          </cell>
          <cell r="L3565">
            <v>14501</v>
          </cell>
          <cell r="M3565">
            <v>5.8366237287365265E-2</v>
          </cell>
          <cell r="N3565">
            <v>5.8366237287365265E-2</v>
          </cell>
          <cell r="O3565">
            <v>10613.315656458259</v>
          </cell>
          <cell r="P3565">
            <v>28502.202407004203</v>
          </cell>
          <cell r="Q3565">
            <v>45455.327273957068</v>
          </cell>
          <cell r="R3565">
            <v>60025.838478770464</v>
          </cell>
          <cell r="S3565">
            <v>131651.63621392634</v>
          </cell>
          <cell r="T3565">
            <v>1321.2082729038616</v>
          </cell>
          <cell r="U3565">
            <v>1402.2656165959193</v>
          </cell>
          <cell r="V3565">
            <v>1493.0521365998522</v>
          </cell>
          <cell r="W3565">
            <v>1552.4793395548027</v>
          </cell>
          <cell r="X3565">
            <v>1682.2960437589111</v>
          </cell>
          <cell r="Y3565">
            <v>623.44375742377633</v>
          </cell>
          <cell r="Z3565">
            <v>639.20734213819333</v>
          </cell>
          <cell r="AA3565">
            <v>658.53871979036546</v>
          </cell>
          <cell r="AB3565">
            <v>661.77827140090255</v>
          </cell>
          <cell r="AC3565">
            <v>735.22895427865058</v>
          </cell>
          <cell r="AD3565">
            <v>253.17093978411606</v>
          </cell>
          <cell r="AE3565">
            <v>387.89291074501301</v>
          </cell>
          <cell r="AF3565">
            <v>435.3767627138057</v>
          </cell>
          <cell r="AG3565">
            <v>436.49007906403745</v>
          </cell>
          <cell r="AH3565">
            <v>400.23806699767766</v>
          </cell>
        </row>
        <row r="3566">
          <cell r="B3566">
            <v>58974</v>
          </cell>
          <cell r="C3566" t="str">
            <v>PA</v>
          </cell>
          <cell r="D3566" t="str">
            <v>Retail Power Marketer</v>
          </cell>
          <cell r="E3566">
            <v>6.1978309907741802E-3</v>
          </cell>
          <cell r="F3566">
            <v>1</v>
          </cell>
          <cell r="G3566">
            <v>9034.5905038555993</v>
          </cell>
          <cell r="H3566">
            <v>9034.5905038555993</v>
          </cell>
          <cell r="I3566">
            <v>11.608880937499999</v>
          </cell>
          <cell r="J3566">
            <v>99094.200000000012</v>
          </cell>
          <cell r="K3566">
            <v>945497</v>
          </cell>
          <cell r="L3566">
            <v>104653</v>
          </cell>
          <cell r="M3566">
            <v>8.9387221111197346E-2</v>
          </cell>
          <cell r="N3566">
            <v>8.9387221111197346E-2</v>
          </cell>
          <cell r="O3566">
            <v>10613.315656458259</v>
          </cell>
          <cell r="P3566">
            <v>28502.202407004203</v>
          </cell>
          <cell r="Q3566">
            <v>45455.327273957068</v>
          </cell>
          <cell r="R3566">
            <v>60025.838478770464</v>
          </cell>
          <cell r="S3566">
            <v>131651.63621392634</v>
          </cell>
          <cell r="T3566">
            <v>1321.2082729038616</v>
          </cell>
          <cell r="U3566">
            <v>1402.2656165959193</v>
          </cell>
          <cell r="V3566">
            <v>1493.0521365998522</v>
          </cell>
          <cell r="W3566">
            <v>1552.4793395548027</v>
          </cell>
          <cell r="X3566">
            <v>1682.2960437589111</v>
          </cell>
          <cell r="Y3566">
            <v>623.44375742377633</v>
          </cell>
          <cell r="Z3566">
            <v>639.20734213819333</v>
          </cell>
          <cell r="AA3566">
            <v>658.53871979036546</v>
          </cell>
          <cell r="AB3566">
            <v>661.77827140090255</v>
          </cell>
          <cell r="AC3566">
            <v>735.22895427865058</v>
          </cell>
          <cell r="AD3566">
            <v>253.17093978411606</v>
          </cell>
          <cell r="AE3566">
            <v>387.89291074501301</v>
          </cell>
          <cell r="AF3566">
            <v>435.3767627138057</v>
          </cell>
          <cell r="AG3566">
            <v>436.49007906403745</v>
          </cell>
          <cell r="AH3566">
            <v>400.23806699767766</v>
          </cell>
        </row>
        <row r="3567">
          <cell r="B3567">
            <v>59052</v>
          </cell>
          <cell r="C3567" t="str">
            <v>PA</v>
          </cell>
          <cell r="D3567" t="str">
            <v>Retail Power Marketer</v>
          </cell>
          <cell r="E3567">
            <v>6.1978309907741802E-3</v>
          </cell>
          <cell r="F3567">
            <v>1</v>
          </cell>
          <cell r="G3567">
            <v>8973.2824427480919</v>
          </cell>
          <cell r="H3567">
            <v>8973.2824427480919</v>
          </cell>
          <cell r="I3567">
            <v>11.608880937499999</v>
          </cell>
          <cell r="J3567">
            <v>3312.2000000000003</v>
          </cell>
          <cell r="K3567">
            <v>23510</v>
          </cell>
          <cell r="L3567">
            <v>2620</v>
          </cell>
          <cell r="M3567">
            <v>0.12536013540302002</v>
          </cell>
          <cell r="N3567">
            <v>0.12536013540302002</v>
          </cell>
          <cell r="O3567">
            <v>10613.315656458259</v>
          </cell>
          <cell r="P3567">
            <v>28502.202407004203</v>
          </cell>
          <cell r="Q3567">
            <v>45455.327273957068</v>
          </cell>
          <cell r="R3567">
            <v>60025.838478770464</v>
          </cell>
          <cell r="S3567">
            <v>131651.63621392634</v>
          </cell>
          <cell r="T3567">
            <v>1321.2082729038616</v>
          </cell>
          <cell r="U3567">
            <v>1402.2656165959193</v>
          </cell>
          <cell r="V3567">
            <v>1493.0521365998522</v>
          </cell>
          <cell r="W3567">
            <v>1552.4793395548027</v>
          </cell>
          <cell r="X3567">
            <v>1682.2960437589111</v>
          </cell>
          <cell r="Y3567">
            <v>623.44375742377633</v>
          </cell>
          <cell r="Z3567">
            <v>639.20734213819333</v>
          </cell>
          <cell r="AA3567">
            <v>658.53871979036546</v>
          </cell>
          <cell r="AB3567">
            <v>661.77827140090255</v>
          </cell>
          <cell r="AC3567">
            <v>735.22895427865058</v>
          </cell>
          <cell r="AD3567">
            <v>253.17093978411606</v>
          </cell>
          <cell r="AE3567">
            <v>387.89291074501301</v>
          </cell>
          <cell r="AF3567">
            <v>435.3767627138057</v>
          </cell>
          <cell r="AG3567">
            <v>436.49007906403745</v>
          </cell>
          <cell r="AH3567">
            <v>400.23806699767766</v>
          </cell>
        </row>
        <row r="3568">
          <cell r="B3568">
            <v>59054</v>
          </cell>
          <cell r="C3568" t="str">
            <v>PA</v>
          </cell>
          <cell r="D3568" t="str">
            <v>Retail Power Marketer</v>
          </cell>
          <cell r="E3568">
            <v>6.1978309907741802E-3</v>
          </cell>
          <cell r="F3568">
            <v>1</v>
          </cell>
          <cell r="G3568">
            <v>9207.799995202955</v>
          </cell>
          <cell r="H3568">
            <v>9207.799995202955</v>
          </cell>
          <cell r="I3568">
            <v>11.608880937499999</v>
          </cell>
          <cell r="J3568">
            <v>98563.8</v>
          </cell>
          <cell r="K3568">
            <v>1151684</v>
          </cell>
          <cell r="L3568">
            <v>125077</v>
          </cell>
          <cell r="M3568">
            <v>7.0453138176586411E-2</v>
          </cell>
          <cell r="N3568">
            <v>7.0453138176586411E-2</v>
          </cell>
          <cell r="O3568">
            <v>10613.315656458259</v>
          </cell>
          <cell r="P3568">
            <v>28502.202407004203</v>
          </cell>
          <cell r="Q3568">
            <v>45455.327273957068</v>
          </cell>
          <cell r="R3568">
            <v>60025.838478770464</v>
          </cell>
          <cell r="S3568">
            <v>131651.63621392634</v>
          </cell>
          <cell r="T3568">
            <v>1321.2082729038616</v>
          </cell>
          <cell r="U3568">
            <v>1402.2656165959193</v>
          </cell>
          <cell r="V3568">
            <v>1493.0521365998522</v>
          </cell>
          <cell r="W3568">
            <v>1552.4793395548027</v>
          </cell>
          <cell r="X3568">
            <v>1682.2960437589111</v>
          </cell>
          <cell r="Y3568">
            <v>623.44375742377633</v>
          </cell>
          <cell r="Z3568">
            <v>639.20734213819333</v>
          </cell>
          <cell r="AA3568">
            <v>658.53871979036546</v>
          </cell>
          <cell r="AB3568">
            <v>661.77827140090255</v>
          </cell>
          <cell r="AC3568">
            <v>735.22895427865058</v>
          </cell>
          <cell r="AD3568">
            <v>253.17093978411606</v>
          </cell>
          <cell r="AE3568">
            <v>387.89291074501301</v>
          </cell>
          <cell r="AF3568">
            <v>435.3767627138057</v>
          </cell>
          <cell r="AG3568">
            <v>436.49007906403745</v>
          </cell>
          <cell r="AH3568">
            <v>400.23806699767766</v>
          </cell>
        </row>
        <row r="3569">
          <cell r="B3569">
            <v>59055</v>
          </cell>
          <cell r="C3569" t="str">
            <v>PA</v>
          </cell>
          <cell r="D3569" t="str">
            <v>Retail Power Marketer</v>
          </cell>
          <cell r="E3569">
            <v>6.1978309907741802E-3</v>
          </cell>
          <cell r="F3569">
            <v>1</v>
          </cell>
          <cell r="G3569">
            <v>7455.9829850194192</v>
          </cell>
          <cell r="H3569">
            <v>7455.9829850194192</v>
          </cell>
          <cell r="I3569">
            <v>11.608880937499999</v>
          </cell>
          <cell r="J3569">
            <v>9589.5</v>
          </cell>
          <cell r="K3569">
            <v>80629</v>
          </cell>
          <cell r="L3569">
            <v>10814</v>
          </cell>
          <cell r="M3569">
            <v>0.10024977041142145</v>
          </cell>
          <cell r="N3569">
            <v>0.10024977041142145</v>
          </cell>
          <cell r="O3569">
            <v>10613.315656458259</v>
          </cell>
          <cell r="P3569">
            <v>28502.202407004203</v>
          </cell>
          <cell r="Q3569">
            <v>45455.327273957068</v>
          </cell>
          <cell r="R3569">
            <v>60025.838478770464</v>
          </cell>
          <cell r="S3569">
            <v>131651.63621392634</v>
          </cell>
          <cell r="T3569">
            <v>1321.2082729038616</v>
          </cell>
          <cell r="U3569">
            <v>1402.2656165959193</v>
          </cell>
          <cell r="V3569">
            <v>1493.0521365998522</v>
          </cell>
          <cell r="W3569">
            <v>1552.4793395548027</v>
          </cell>
          <cell r="X3569">
            <v>1682.2960437589111</v>
          </cell>
          <cell r="Y3569">
            <v>623.44375742377633</v>
          </cell>
          <cell r="Z3569">
            <v>639.20734213819333</v>
          </cell>
          <cell r="AA3569">
            <v>658.53871979036546</v>
          </cell>
          <cell r="AB3569">
            <v>661.77827140090255</v>
          </cell>
          <cell r="AC3569">
            <v>735.22895427865058</v>
          </cell>
          <cell r="AD3569">
            <v>253.17093978411606</v>
          </cell>
          <cell r="AE3569">
            <v>387.89291074501301</v>
          </cell>
          <cell r="AF3569">
            <v>435.3767627138057</v>
          </cell>
          <cell r="AG3569">
            <v>436.49007906403745</v>
          </cell>
          <cell r="AH3569">
            <v>400.23806699767766</v>
          </cell>
        </row>
        <row r="3570">
          <cell r="B3570">
            <v>59064</v>
          </cell>
          <cell r="C3570" t="str">
            <v>PA</v>
          </cell>
          <cell r="D3570" t="str">
            <v>Retail Power Marketer</v>
          </cell>
          <cell r="E3570">
            <v>6.1978309907741802E-3</v>
          </cell>
          <cell r="F3570">
            <v>1</v>
          </cell>
          <cell r="G3570">
            <v>7479.588083854358</v>
          </cell>
          <cell r="H3570">
            <v>7479.588083854358</v>
          </cell>
          <cell r="I3570">
            <v>11.608880937499999</v>
          </cell>
          <cell r="J3570">
            <v>15689.4</v>
          </cell>
          <cell r="K3570">
            <v>162696</v>
          </cell>
          <cell r="L3570">
            <v>21752</v>
          </cell>
          <cell r="M3570">
            <v>7.7808940982998981E-2</v>
          </cell>
          <cell r="N3570">
            <v>7.7808940982998981E-2</v>
          </cell>
          <cell r="O3570">
            <v>10613.315656458259</v>
          </cell>
          <cell r="P3570">
            <v>28502.202407004203</v>
          </cell>
          <cell r="Q3570">
            <v>45455.327273957068</v>
          </cell>
          <cell r="R3570">
            <v>60025.838478770464</v>
          </cell>
          <cell r="S3570">
            <v>131651.63621392634</v>
          </cell>
          <cell r="T3570">
            <v>1321.2082729038616</v>
          </cell>
          <cell r="U3570">
            <v>1402.2656165959193</v>
          </cell>
          <cell r="V3570">
            <v>1493.0521365998522</v>
          </cell>
          <cell r="W3570">
            <v>1552.4793395548027</v>
          </cell>
          <cell r="X3570">
            <v>1682.2960437589111</v>
          </cell>
          <cell r="Y3570">
            <v>623.44375742377633</v>
          </cell>
          <cell r="Z3570">
            <v>639.20734213819333</v>
          </cell>
          <cell r="AA3570">
            <v>658.53871979036546</v>
          </cell>
          <cell r="AB3570">
            <v>661.77827140090255</v>
          </cell>
          <cell r="AC3570">
            <v>735.22895427865058</v>
          </cell>
          <cell r="AD3570">
            <v>253.17093978411606</v>
          </cell>
          <cell r="AE3570">
            <v>387.89291074501301</v>
          </cell>
          <cell r="AF3570">
            <v>435.3767627138057</v>
          </cell>
          <cell r="AG3570">
            <v>436.49007906403745</v>
          </cell>
          <cell r="AH3570">
            <v>400.23806699767766</v>
          </cell>
        </row>
        <row r="3571">
          <cell r="B3571">
            <v>59065</v>
          </cell>
          <cell r="C3571" t="str">
            <v>PA</v>
          </cell>
          <cell r="D3571" t="str">
            <v>Retail Power Marketer</v>
          </cell>
          <cell r="E3571">
            <v>6.1978309907741802E-3</v>
          </cell>
          <cell r="F3571">
            <v>1</v>
          </cell>
          <cell r="G3571">
            <v>11397.992241783537</v>
          </cell>
          <cell r="H3571">
            <v>11397.992241783537</v>
          </cell>
          <cell r="I3571">
            <v>11.608880937499999</v>
          </cell>
          <cell r="J3571">
            <v>52231.9</v>
          </cell>
          <cell r="K3571">
            <v>534771</v>
          </cell>
          <cell r="L3571">
            <v>46918</v>
          </cell>
          <cell r="M3571">
            <v>8.544949948686914E-2</v>
          </cell>
          <cell r="N3571">
            <v>8.544949948686914E-2</v>
          </cell>
          <cell r="O3571">
            <v>10613.315656458259</v>
          </cell>
          <cell r="P3571">
            <v>28502.202407004203</v>
          </cell>
          <cell r="Q3571">
            <v>45455.327273957068</v>
          </cell>
          <cell r="R3571">
            <v>60025.838478770464</v>
          </cell>
          <cell r="S3571">
            <v>131651.63621392634</v>
          </cell>
          <cell r="T3571">
            <v>1321.2082729038616</v>
          </cell>
          <cell r="U3571">
            <v>1402.2656165959193</v>
          </cell>
          <cell r="V3571">
            <v>1493.0521365998522</v>
          </cell>
          <cell r="W3571">
            <v>1552.4793395548027</v>
          </cell>
          <cell r="X3571">
            <v>1682.2960437589111</v>
          </cell>
          <cell r="Y3571">
            <v>623.44375742377633</v>
          </cell>
          <cell r="Z3571">
            <v>639.20734213819333</v>
          </cell>
          <cell r="AA3571">
            <v>658.53871979036546</v>
          </cell>
          <cell r="AB3571">
            <v>661.77827140090255</v>
          </cell>
          <cell r="AC3571">
            <v>735.22895427865058</v>
          </cell>
          <cell r="AD3571">
            <v>253.17093978411606</v>
          </cell>
          <cell r="AE3571">
            <v>387.89291074501301</v>
          </cell>
          <cell r="AF3571">
            <v>435.3767627138057</v>
          </cell>
          <cell r="AG3571">
            <v>436.49007906403745</v>
          </cell>
          <cell r="AH3571">
            <v>400.23806699767766</v>
          </cell>
        </row>
        <row r="3572">
          <cell r="B3572">
            <v>59083</v>
          </cell>
          <cell r="C3572" t="str">
            <v>PA</v>
          </cell>
          <cell r="D3572" t="str">
            <v>Retail Power Marketer</v>
          </cell>
          <cell r="E3572">
            <v>6.1978309907741802E-3</v>
          </cell>
          <cell r="F3572">
            <v>1</v>
          </cell>
          <cell r="G3572">
            <v>8645.1786676243482</v>
          </cell>
          <cell r="H3572">
            <v>8645.1786676243482</v>
          </cell>
          <cell r="I3572">
            <v>11.608880937499999</v>
          </cell>
          <cell r="J3572">
            <v>15625</v>
          </cell>
          <cell r="K3572">
            <v>192580</v>
          </cell>
          <cell r="L3572">
            <v>22276</v>
          </cell>
          <cell r="M3572">
            <v>6.5021325261371901E-2</v>
          </cell>
          <cell r="N3572">
            <v>6.5021325261371901E-2</v>
          </cell>
          <cell r="O3572">
            <v>10613.315656458259</v>
          </cell>
          <cell r="P3572">
            <v>28502.202407004203</v>
          </cell>
          <cell r="Q3572">
            <v>45455.327273957068</v>
          </cell>
          <cell r="R3572">
            <v>60025.838478770464</v>
          </cell>
          <cell r="S3572">
            <v>131651.63621392634</v>
          </cell>
          <cell r="T3572">
            <v>1321.2082729038616</v>
          </cell>
          <cell r="U3572">
            <v>1402.2656165959193</v>
          </cell>
          <cell r="V3572">
            <v>1493.0521365998522</v>
          </cell>
          <cell r="W3572">
            <v>1552.4793395548027</v>
          </cell>
          <cell r="X3572">
            <v>1682.2960437589111</v>
          </cell>
          <cell r="Y3572">
            <v>623.44375742377633</v>
          </cell>
          <cell r="Z3572">
            <v>639.20734213819333</v>
          </cell>
          <cell r="AA3572">
            <v>658.53871979036546</v>
          </cell>
          <cell r="AB3572">
            <v>661.77827140090255</v>
          </cell>
          <cell r="AC3572">
            <v>735.22895427865058</v>
          </cell>
          <cell r="AD3572">
            <v>253.17093978411606</v>
          </cell>
          <cell r="AE3572">
            <v>387.89291074501301</v>
          </cell>
          <cell r="AF3572">
            <v>435.3767627138057</v>
          </cell>
          <cell r="AG3572">
            <v>436.49007906403745</v>
          </cell>
          <cell r="AH3572">
            <v>400.23806699767766</v>
          </cell>
        </row>
        <row r="3573">
          <cell r="B3573">
            <v>59088</v>
          </cell>
          <cell r="C3573" t="str">
            <v>PA</v>
          </cell>
          <cell r="D3573" t="str">
            <v>Retail Power Marketer</v>
          </cell>
          <cell r="E3573">
            <v>6.1978309907741802E-3</v>
          </cell>
          <cell r="F3573">
            <v>1</v>
          </cell>
          <cell r="G3573">
            <v>8577.8147549639198</v>
          </cell>
          <cell r="H3573">
            <v>8577.8147549639198</v>
          </cell>
          <cell r="I3573">
            <v>11.608880937499999</v>
          </cell>
          <cell r="J3573">
            <v>39574.300000000003</v>
          </cell>
          <cell r="K3573">
            <v>536122</v>
          </cell>
          <cell r="L3573">
            <v>62501</v>
          </cell>
          <cell r="M3573">
            <v>5.757551451032368E-2</v>
          </cell>
          <cell r="N3573">
            <v>5.757551451032368E-2</v>
          </cell>
          <cell r="O3573">
            <v>10613.315656458259</v>
          </cell>
          <cell r="P3573">
            <v>28502.202407004203</v>
          </cell>
          <cell r="Q3573">
            <v>45455.327273957068</v>
          </cell>
          <cell r="R3573">
            <v>60025.838478770464</v>
          </cell>
          <cell r="S3573">
            <v>131651.63621392634</v>
          </cell>
          <cell r="T3573">
            <v>1321.2082729038616</v>
          </cell>
          <cell r="U3573">
            <v>1402.2656165959193</v>
          </cell>
          <cell r="V3573">
            <v>1493.0521365998522</v>
          </cell>
          <cell r="W3573">
            <v>1552.4793395548027</v>
          </cell>
          <cell r="X3573">
            <v>1682.2960437589111</v>
          </cell>
          <cell r="Y3573">
            <v>623.44375742377633</v>
          </cell>
          <cell r="Z3573">
            <v>639.20734213819333</v>
          </cell>
          <cell r="AA3573">
            <v>658.53871979036546</v>
          </cell>
          <cell r="AB3573">
            <v>661.77827140090255</v>
          </cell>
          <cell r="AC3573">
            <v>735.22895427865058</v>
          </cell>
          <cell r="AD3573">
            <v>253.17093978411606</v>
          </cell>
          <cell r="AE3573">
            <v>387.89291074501301</v>
          </cell>
          <cell r="AF3573">
            <v>435.3767627138057</v>
          </cell>
          <cell r="AG3573">
            <v>436.49007906403745</v>
          </cell>
          <cell r="AH3573">
            <v>400.23806699767766</v>
          </cell>
        </row>
        <row r="3574">
          <cell r="B3574">
            <v>59127</v>
          </cell>
          <cell r="C3574" t="str">
            <v>PA</v>
          </cell>
          <cell r="D3574" t="str">
            <v>Retail Power Marketer</v>
          </cell>
          <cell r="E3574">
            <v>6.1978309907741802E-3</v>
          </cell>
          <cell r="F3574">
            <v>1</v>
          </cell>
          <cell r="G3574">
            <v>10244.817804931268</v>
          </cell>
          <cell r="H3574">
            <v>10244.817804931268</v>
          </cell>
          <cell r="I3574">
            <v>11.608880937499999</v>
          </cell>
          <cell r="J3574">
            <v>4826.7000000000007</v>
          </cell>
          <cell r="K3574">
            <v>46952</v>
          </cell>
          <cell r="L3574">
            <v>4583</v>
          </cell>
          <cell r="M3574">
            <v>8.9202972907677008E-2</v>
          </cell>
          <cell r="N3574">
            <v>8.9202972907677008E-2</v>
          </cell>
          <cell r="O3574">
            <v>10613.315656458259</v>
          </cell>
          <cell r="P3574">
            <v>28502.202407004203</v>
          </cell>
          <cell r="Q3574">
            <v>45455.327273957068</v>
          </cell>
          <cell r="R3574">
            <v>60025.838478770464</v>
          </cell>
          <cell r="S3574">
            <v>131651.63621392634</v>
          </cell>
          <cell r="T3574">
            <v>1321.2082729038616</v>
          </cell>
          <cell r="U3574">
            <v>1402.2656165959193</v>
          </cell>
          <cell r="V3574">
            <v>1493.0521365998522</v>
          </cell>
          <cell r="W3574">
            <v>1552.4793395548027</v>
          </cell>
          <cell r="X3574">
            <v>1682.2960437589111</v>
          </cell>
          <cell r="Y3574">
            <v>623.44375742377633</v>
          </cell>
          <cell r="Z3574">
            <v>639.20734213819333</v>
          </cell>
          <cell r="AA3574">
            <v>658.53871979036546</v>
          </cell>
          <cell r="AB3574">
            <v>661.77827140090255</v>
          </cell>
          <cell r="AC3574">
            <v>735.22895427865058</v>
          </cell>
          <cell r="AD3574">
            <v>253.17093978411606</v>
          </cell>
          <cell r="AE3574">
            <v>387.89291074501301</v>
          </cell>
          <cell r="AF3574">
            <v>435.3767627138057</v>
          </cell>
          <cell r="AG3574">
            <v>436.49007906403745</v>
          </cell>
          <cell r="AH3574">
            <v>400.23806699767766</v>
          </cell>
        </row>
        <row r="3575">
          <cell r="B3575">
            <v>59310</v>
          </cell>
          <cell r="C3575" t="str">
            <v>PA</v>
          </cell>
          <cell r="D3575" t="str">
            <v>Retail Power Marketer</v>
          </cell>
          <cell r="E3575">
            <v>6.1978309907741802E-3</v>
          </cell>
          <cell r="F3575">
            <v>1</v>
          </cell>
          <cell r="G3575">
            <v>8667.494719053655</v>
          </cell>
          <cell r="H3575">
            <v>8667.494719053655</v>
          </cell>
          <cell r="I3575">
            <v>11.608880937499999</v>
          </cell>
          <cell r="J3575">
            <v>222505.8</v>
          </cell>
          <cell r="K3575">
            <v>2051596</v>
          </cell>
          <cell r="L3575">
            <v>236700</v>
          </cell>
          <cell r="M3575">
            <v>9.2382678941236487E-2</v>
          </cell>
          <cell r="N3575">
            <v>9.2382678941236487E-2</v>
          </cell>
          <cell r="O3575">
            <v>10613.315656458259</v>
          </cell>
          <cell r="P3575">
            <v>28502.202407004203</v>
          </cell>
          <cell r="Q3575">
            <v>45455.327273957068</v>
          </cell>
          <cell r="R3575">
            <v>60025.838478770464</v>
          </cell>
          <cell r="S3575">
            <v>131651.63621392634</v>
          </cell>
          <cell r="T3575">
            <v>1321.2082729038616</v>
          </cell>
          <cell r="U3575">
            <v>1402.2656165959193</v>
          </cell>
          <cell r="V3575">
            <v>1493.0521365998522</v>
          </cell>
          <cell r="W3575">
            <v>1552.4793395548027</v>
          </cell>
          <cell r="X3575">
            <v>1682.2960437589111</v>
          </cell>
          <cell r="Y3575">
            <v>623.44375742377633</v>
          </cell>
          <cell r="Z3575">
            <v>639.20734213819333</v>
          </cell>
          <cell r="AA3575">
            <v>658.53871979036546</v>
          </cell>
          <cell r="AB3575">
            <v>661.77827140090255</v>
          </cell>
          <cell r="AC3575">
            <v>735.22895427865058</v>
          </cell>
          <cell r="AD3575">
            <v>253.17093978411606</v>
          </cell>
          <cell r="AE3575">
            <v>387.89291074501301</v>
          </cell>
          <cell r="AF3575">
            <v>435.3767627138057</v>
          </cell>
          <cell r="AG3575">
            <v>436.49007906403745</v>
          </cell>
          <cell r="AH3575">
            <v>400.23806699767766</v>
          </cell>
        </row>
        <row r="3576">
          <cell r="B3576">
            <v>59385</v>
          </cell>
          <cell r="C3576" t="str">
            <v>PA</v>
          </cell>
          <cell r="D3576" t="str">
            <v>Retail Power Marketer</v>
          </cell>
          <cell r="E3576">
            <v>6.1978309907741802E-3</v>
          </cell>
          <cell r="F3576">
            <v>1</v>
          </cell>
          <cell r="G3576">
            <v>9786.3729081353977</v>
          </cell>
          <cell r="H3576">
            <v>9786.3729081353977</v>
          </cell>
          <cell r="I3576">
            <v>11.608880937499999</v>
          </cell>
          <cell r="J3576">
            <v>398603.39999999997</v>
          </cell>
          <cell r="K3576">
            <v>6342607</v>
          </cell>
          <cell r="L3576">
            <v>648106</v>
          </cell>
          <cell r="M3576">
            <v>4.8610606858259936E-2</v>
          </cell>
          <cell r="N3576">
            <v>4.8610606858259936E-2</v>
          </cell>
          <cell r="O3576">
            <v>10613.315656458259</v>
          </cell>
          <cell r="P3576">
            <v>28502.202407004203</v>
          </cell>
          <cell r="Q3576">
            <v>45455.327273957068</v>
          </cell>
          <cell r="R3576">
            <v>60025.838478770464</v>
          </cell>
          <cell r="S3576">
            <v>131651.63621392634</v>
          </cell>
          <cell r="T3576">
            <v>1321.2082729038616</v>
          </cell>
          <cell r="U3576">
            <v>1402.2656165959193</v>
          </cell>
          <cell r="V3576">
            <v>1493.0521365998522</v>
          </cell>
          <cell r="W3576">
            <v>1552.4793395548027</v>
          </cell>
          <cell r="X3576">
            <v>1682.2960437589111</v>
          </cell>
          <cell r="Y3576">
            <v>623.44375742377633</v>
          </cell>
          <cell r="Z3576">
            <v>639.20734213819333</v>
          </cell>
          <cell r="AA3576">
            <v>658.53871979036546</v>
          </cell>
          <cell r="AB3576">
            <v>661.77827140090255</v>
          </cell>
          <cell r="AC3576">
            <v>735.22895427865058</v>
          </cell>
          <cell r="AD3576">
            <v>253.17093978411606</v>
          </cell>
          <cell r="AE3576">
            <v>387.89291074501301</v>
          </cell>
          <cell r="AF3576">
            <v>435.3767627138057</v>
          </cell>
          <cell r="AG3576">
            <v>436.49007906403745</v>
          </cell>
          <cell r="AH3576">
            <v>400.23806699767766</v>
          </cell>
        </row>
        <row r="3577">
          <cell r="B3577">
            <v>59472</v>
          </cell>
          <cell r="C3577" t="str">
            <v>PA</v>
          </cell>
          <cell r="D3577" t="str">
            <v>Retail Power Marketer</v>
          </cell>
          <cell r="E3577">
            <v>6.1978309907741802E-3</v>
          </cell>
          <cell r="F3577">
            <v>1</v>
          </cell>
          <cell r="G3577">
            <v>1247.8632478632478</v>
          </cell>
          <cell r="H3577">
            <v>1247.8632478632478</v>
          </cell>
          <cell r="I3577">
            <v>11.608880937499999</v>
          </cell>
          <cell r="J3577">
            <v>27.5</v>
          </cell>
          <cell r="K3577">
            <v>146</v>
          </cell>
          <cell r="L3577">
            <v>117</v>
          </cell>
          <cell r="M3577">
            <v>7.6720076464041123E-2</v>
          </cell>
          <cell r="N3577">
            <v>7.6720076464041123E-2</v>
          </cell>
          <cell r="O3577">
            <v>10613.315656458259</v>
          </cell>
          <cell r="P3577">
            <v>28502.202407004203</v>
          </cell>
          <cell r="Q3577">
            <v>45455.327273957068</v>
          </cell>
          <cell r="R3577">
            <v>60025.838478770464</v>
          </cell>
          <cell r="S3577">
            <v>131651.63621392634</v>
          </cell>
          <cell r="T3577">
            <v>1321.2082729038616</v>
          </cell>
          <cell r="U3577">
            <v>1402.2656165959193</v>
          </cell>
          <cell r="V3577">
            <v>1493.0521365998522</v>
          </cell>
          <cell r="W3577">
            <v>1552.4793395548027</v>
          </cell>
          <cell r="X3577">
            <v>1682.2960437589111</v>
          </cell>
          <cell r="Y3577">
            <v>623.44375742377633</v>
          </cell>
          <cell r="Z3577">
            <v>639.20734213819333</v>
          </cell>
          <cell r="AA3577">
            <v>658.53871979036546</v>
          </cell>
          <cell r="AB3577">
            <v>661.77827140090255</v>
          </cell>
          <cell r="AC3577">
            <v>735.22895427865058</v>
          </cell>
          <cell r="AD3577">
            <v>253.17093978411606</v>
          </cell>
          <cell r="AE3577">
            <v>387.89291074501301</v>
          </cell>
          <cell r="AF3577">
            <v>435.3767627138057</v>
          </cell>
          <cell r="AG3577">
            <v>436.49007906403745</v>
          </cell>
          <cell r="AH3577">
            <v>400.23806699767766</v>
          </cell>
        </row>
        <row r="3578">
          <cell r="B3578">
            <v>59619</v>
          </cell>
          <cell r="C3578" t="str">
            <v>PA</v>
          </cell>
          <cell r="D3578" t="str">
            <v>Retail Power Marketer</v>
          </cell>
          <cell r="E3578">
            <v>6.1978309907741802E-3</v>
          </cell>
          <cell r="F3578">
            <v>0</v>
          </cell>
          <cell r="G3578">
            <v>0</v>
          </cell>
          <cell r="H3578">
            <v>7573.1521797964178</v>
          </cell>
          <cell r="I3578">
            <v>11.608880937499999</v>
          </cell>
          <cell r="J3578">
            <v>0</v>
          </cell>
          <cell r="K3578">
            <v>0</v>
          </cell>
          <cell r="L3578">
            <v>0</v>
          </cell>
          <cell r="M3578">
            <v>0</v>
          </cell>
          <cell r="N3578">
            <v>5.6837538406937227E-2</v>
          </cell>
          <cell r="O3578">
            <v>10613.315656458259</v>
          </cell>
          <cell r="P3578">
            <v>28502.202407004203</v>
          </cell>
          <cell r="Q3578">
            <v>45455.327273957068</v>
          </cell>
          <cell r="R3578">
            <v>60025.838478770464</v>
          </cell>
          <cell r="S3578">
            <v>131651.63621392634</v>
          </cell>
          <cell r="T3578">
            <v>1321.2082729038616</v>
          </cell>
          <cell r="U3578">
            <v>1402.2656165959193</v>
          </cell>
          <cell r="V3578">
            <v>1493.0521365998522</v>
          </cell>
          <cell r="W3578">
            <v>1552.4793395548027</v>
          </cell>
          <cell r="X3578">
            <v>1682.2960437589111</v>
          </cell>
          <cell r="Y3578">
            <v>623.44375742377633</v>
          </cell>
          <cell r="Z3578">
            <v>639.20734213819333</v>
          </cell>
          <cell r="AA3578">
            <v>658.53871979036546</v>
          </cell>
          <cell r="AB3578">
            <v>661.77827140090255</v>
          </cell>
          <cell r="AC3578">
            <v>735.22895427865058</v>
          </cell>
          <cell r="AD3578">
            <v>253.17093978411606</v>
          </cell>
          <cell r="AE3578">
            <v>387.89291074501301</v>
          </cell>
          <cell r="AF3578">
            <v>435.3767627138057</v>
          </cell>
          <cell r="AG3578">
            <v>436.49007906403745</v>
          </cell>
          <cell r="AH3578">
            <v>400.23806699767766</v>
          </cell>
        </row>
        <row r="3579">
          <cell r="B3579">
            <v>59620</v>
          </cell>
          <cell r="C3579" t="str">
            <v>PA</v>
          </cell>
          <cell r="D3579" t="str">
            <v>Retail Power Marketer</v>
          </cell>
          <cell r="E3579">
            <v>6.1978309907741802E-3</v>
          </cell>
          <cell r="F3579">
            <v>1</v>
          </cell>
          <cell r="G3579">
            <v>7950.9880031052671</v>
          </cell>
          <cell r="H3579">
            <v>7950.9880031052671</v>
          </cell>
          <cell r="I3579">
            <v>11.608880937499999</v>
          </cell>
          <cell r="J3579">
            <v>131219</v>
          </cell>
          <cell r="K3579">
            <v>993468</v>
          </cell>
          <cell r="L3579">
            <v>124949</v>
          </cell>
          <cell r="M3579">
            <v>0.11456109630998054</v>
          </cell>
          <cell r="N3579">
            <v>0.11456109630998054</v>
          </cell>
          <cell r="O3579">
            <v>10613.315656458259</v>
          </cell>
          <cell r="P3579">
            <v>28502.202407004203</v>
          </cell>
          <cell r="Q3579">
            <v>45455.327273957068</v>
          </cell>
          <cell r="R3579">
            <v>60025.838478770464</v>
          </cell>
          <cell r="S3579">
            <v>131651.63621392634</v>
          </cell>
          <cell r="T3579">
            <v>1321.2082729038616</v>
          </cell>
          <cell r="U3579">
            <v>1402.2656165959193</v>
          </cell>
          <cell r="V3579">
            <v>1493.0521365998522</v>
          </cell>
          <cell r="W3579">
            <v>1552.4793395548027</v>
          </cell>
          <cell r="X3579">
            <v>1682.2960437589111</v>
          </cell>
          <cell r="Y3579">
            <v>623.44375742377633</v>
          </cell>
          <cell r="Z3579">
            <v>639.20734213819333</v>
          </cell>
          <cell r="AA3579">
            <v>658.53871979036546</v>
          </cell>
          <cell r="AB3579">
            <v>661.77827140090255</v>
          </cell>
          <cell r="AC3579">
            <v>735.22895427865058</v>
          </cell>
          <cell r="AD3579">
            <v>253.17093978411606</v>
          </cell>
          <cell r="AE3579">
            <v>387.89291074501301</v>
          </cell>
          <cell r="AF3579">
            <v>435.3767627138057</v>
          </cell>
          <cell r="AG3579">
            <v>436.49007906403745</v>
          </cell>
          <cell r="AH3579">
            <v>400.23806699767766</v>
          </cell>
        </row>
        <row r="3580">
          <cell r="B3580">
            <v>59793</v>
          </cell>
          <cell r="C3580" t="str">
            <v>PA</v>
          </cell>
          <cell r="D3580" t="str">
            <v>Retail Power Marketer</v>
          </cell>
          <cell r="E3580">
            <v>6.1978309907741802E-3</v>
          </cell>
          <cell r="F3580">
            <v>1</v>
          </cell>
          <cell r="G3580">
            <v>8351.7312421080605</v>
          </cell>
          <cell r="H3580">
            <v>8351.7312421080605</v>
          </cell>
          <cell r="I3580">
            <v>11.608880937499999</v>
          </cell>
          <cell r="J3580">
            <v>26989.5</v>
          </cell>
          <cell r="K3580">
            <v>251337</v>
          </cell>
          <cell r="L3580">
            <v>30094</v>
          </cell>
          <cell r="M3580">
            <v>9.0703748532060549E-2</v>
          </cell>
          <cell r="N3580">
            <v>9.0703748532060549E-2</v>
          </cell>
          <cell r="O3580">
            <v>10613.315656458259</v>
          </cell>
          <cell r="P3580">
            <v>28502.202407004203</v>
          </cell>
          <cell r="Q3580">
            <v>45455.327273957068</v>
          </cell>
          <cell r="R3580">
            <v>60025.838478770464</v>
          </cell>
          <cell r="S3580">
            <v>131651.63621392634</v>
          </cell>
          <cell r="T3580">
            <v>1321.2082729038616</v>
          </cell>
          <cell r="U3580">
            <v>1402.2656165959193</v>
          </cell>
          <cell r="V3580">
            <v>1493.0521365998522</v>
          </cell>
          <cell r="W3580">
            <v>1552.4793395548027</v>
          </cell>
          <cell r="X3580">
            <v>1682.2960437589111</v>
          </cell>
          <cell r="Y3580">
            <v>623.44375742377633</v>
          </cell>
          <cell r="Z3580">
            <v>639.20734213819333</v>
          </cell>
          <cell r="AA3580">
            <v>658.53871979036546</v>
          </cell>
          <cell r="AB3580">
            <v>661.77827140090255</v>
          </cell>
          <cell r="AC3580">
            <v>735.22895427865058</v>
          </cell>
          <cell r="AD3580">
            <v>253.17093978411606</v>
          </cell>
          <cell r="AE3580">
            <v>387.89291074501301</v>
          </cell>
          <cell r="AF3580">
            <v>435.3767627138057</v>
          </cell>
          <cell r="AG3580">
            <v>436.49007906403745</v>
          </cell>
          <cell r="AH3580">
            <v>400.23806699767766</v>
          </cell>
        </row>
        <row r="3581">
          <cell r="B3581">
            <v>59795</v>
          </cell>
          <cell r="C3581" t="str">
            <v>PA</v>
          </cell>
          <cell r="D3581" t="str">
            <v>Retail Power Marketer</v>
          </cell>
          <cell r="E3581">
            <v>6.1978309907741802E-3</v>
          </cell>
          <cell r="F3581">
            <v>1</v>
          </cell>
          <cell r="G3581">
            <v>8975.2149259191519</v>
          </cell>
          <cell r="H3581">
            <v>8975.2149259191519</v>
          </cell>
          <cell r="I3581">
            <v>11.608880937499999</v>
          </cell>
          <cell r="J3581">
            <v>9472.2000000000007</v>
          </cell>
          <cell r="K3581">
            <v>98135</v>
          </cell>
          <cell r="L3581">
            <v>10934</v>
          </cell>
          <cell r="M3581">
            <v>8.1000886023870178E-2</v>
          </cell>
          <cell r="N3581">
            <v>8.1000886023870178E-2</v>
          </cell>
          <cell r="O3581">
            <v>10613.315656458259</v>
          </cell>
          <cell r="P3581">
            <v>28502.202407004203</v>
          </cell>
          <cell r="Q3581">
            <v>45455.327273957068</v>
          </cell>
          <cell r="R3581">
            <v>60025.838478770464</v>
          </cell>
          <cell r="S3581">
            <v>131651.63621392634</v>
          </cell>
          <cell r="T3581">
            <v>1321.2082729038616</v>
          </cell>
          <cell r="U3581">
            <v>1402.2656165959193</v>
          </cell>
          <cell r="V3581">
            <v>1493.0521365998522</v>
          </cell>
          <cell r="W3581">
            <v>1552.4793395548027</v>
          </cell>
          <cell r="X3581">
            <v>1682.2960437589111</v>
          </cell>
          <cell r="Y3581">
            <v>623.44375742377633</v>
          </cell>
          <cell r="Z3581">
            <v>639.20734213819333</v>
          </cell>
          <cell r="AA3581">
            <v>658.53871979036546</v>
          </cell>
          <cell r="AB3581">
            <v>661.77827140090255</v>
          </cell>
          <cell r="AC3581">
            <v>735.22895427865058</v>
          </cell>
          <cell r="AD3581">
            <v>253.17093978411606</v>
          </cell>
          <cell r="AE3581">
            <v>387.89291074501301</v>
          </cell>
          <cell r="AF3581">
            <v>435.3767627138057</v>
          </cell>
          <cell r="AG3581">
            <v>436.49007906403745</v>
          </cell>
          <cell r="AH3581">
            <v>400.23806699767766</v>
          </cell>
        </row>
        <row r="3582">
          <cell r="B3582">
            <v>59799</v>
          </cell>
          <cell r="C3582" t="str">
            <v>PA</v>
          </cell>
          <cell r="D3582" t="str">
            <v>Retail Power Marketer</v>
          </cell>
          <cell r="E3582">
            <v>6.1978309907741802E-3</v>
          </cell>
          <cell r="F3582">
            <v>1</v>
          </cell>
          <cell r="G3582">
            <v>10137.802428994932</v>
          </cell>
          <cell r="H3582">
            <v>10137.802428994932</v>
          </cell>
          <cell r="I3582">
            <v>11.608880937499999</v>
          </cell>
          <cell r="J3582">
            <v>36355.1</v>
          </cell>
          <cell r="K3582">
            <v>318033</v>
          </cell>
          <cell r="L3582">
            <v>31371</v>
          </cell>
          <cell r="M3582">
            <v>0.10057105254271176</v>
          </cell>
          <cell r="N3582">
            <v>0.10057105254271176</v>
          </cell>
          <cell r="O3582">
            <v>10613.315656458259</v>
          </cell>
          <cell r="P3582">
            <v>28502.202407004203</v>
          </cell>
          <cell r="Q3582">
            <v>45455.327273957068</v>
          </cell>
          <cell r="R3582">
            <v>60025.838478770464</v>
          </cell>
          <cell r="S3582">
            <v>131651.63621392634</v>
          </cell>
          <cell r="T3582">
            <v>1321.2082729038616</v>
          </cell>
          <cell r="U3582">
            <v>1402.2656165959193</v>
          </cell>
          <cell r="V3582">
            <v>1493.0521365998522</v>
          </cell>
          <cell r="W3582">
            <v>1552.4793395548027</v>
          </cell>
          <cell r="X3582">
            <v>1682.2960437589111</v>
          </cell>
          <cell r="Y3582">
            <v>623.44375742377633</v>
          </cell>
          <cell r="Z3582">
            <v>639.20734213819333</v>
          </cell>
          <cell r="AA3582">
            <v>658.53871979036546</v>
          </cell>
          <cell r="AB3582">
            <v>661.77827140090255</v>
          </cell>
          <cell r="AC3582">
            <v>735.22895427865058</v>
          </cell>
          <cell r="AD3582">
            <v>253.17093978411606</v>
          </cell>
          <cell r="AE3582">
            <v>387.89291074501301</v>
          </cell>
          <cell r="AF3582">
            <v>435.3767627138057</v>
          </cell>
          <cell r="AG3582">
            <v>436.49007906403745</v>
          </cell>
          <cell r="AH3582">
            <v>400.23806699767766</v>
          </cell>
        </row>
        <row r="3583">
          <cell r="B3583">
            <v>59807</v>
          </cell>
          <cell r="C3583" t="str">
            <v>PA</v>
          </cell>
          <cell r="D3583" t="str">
            <v>Retail Power Marketer</v>
          </cell>
          <cell r="E3583">
            <v>6.1978309907741802E-3</v>
          </cell>
          <cell r="F3583">
            <v>1</v>
          </cell>
          <cell r="G3583">
            <v>9012.2410546139363</v>
          </cell>
          <cell r="H3583">
            <v>9012.2410546139363</v>
          </cell>
          <cell r="I3583">
            <v>11.608880937499999</v>
          </cell>
          <cell r="J3583">
            <v>10332.700000000001</v>
          </cell>
          <cell r="K3583">
            <v>133994</v>
          </cell>
          <cell r="L3583">
            <v>14868</v>
          </cell>
          <cell r="M3583">
            <v>6.165567039311462E-2</v>
          </cell>
          <cell r="N3583">
            <v>6.165567039311462E-2</v>
          </cell>
          <cell r="O3583">
            <v>10613.315656458259</v>
          </cell>
          <cell r="P3583">
            <v>28502.202407004203</v>
          </cell>
          <cell r="Q3583">
            <v>45455.327273957068</v>
          </cell>
          <cell r="R3583">
            <v>60025.838478770464</v>
          </cell>
          <cell r="S3583">
            <v>131651.63621392634</v>
          </cell>
          <cell r="T3583">
            <v>1321.2082729038616</v>
          </cell>
          <cell r="U3583">
            <v>1402.2656165959193</v>
          </cell>
          <cell r="V3583">
            <v>1493.0521365998522</v>
          </cell>
          <cell r="W3583">
            <v>1552.4793395548027</v>
          </cell>
          <cell r="X3583">
            <v>1682.2960437589111</v>
          </cell>
          <cell r="Y3583">
            <v>623.44375742377633</v>
          </cell>
          <cell r="Z3583">
            <v>639.20734213819333</v>
          </cell>
          <cell r="AA3583">
            <v>658.53871979036546</v>
          </cell>
          <cell r="AB3583">
            <v>661.77827140090255</v>
          </cell>
          <cell r="AC3583">
            <v>735.22895427865058</v>
          </cell>
          <cell r="AD3583">
            <v>253.17093978411606</v>
          </cell>
          <cell r="AE3583">
            <v>387.89291074501301</v>
          </cell>
          <cell r="AF3583">
            <v>435.3767627138057</v>
          </cell>
          <cell r="AG3583">
            <v>436.49007906403745</v>
          </cell>
          <cell r="AH3583">
            <v>400.23806699767766</v>
          </cell>
        </row>
        <row r="3584">
          <cell r="B3584" t="str">
            <v>59808PA</v>
          </cell>
          <cell r="C3584" t="str">
            <v>PA</v>
          </cell>
          <cell r="D3584" t="str">
            <v>Retail Power Marketer</v>
          </cell>
          <cell r="E3584">
            <v>6.1978309907741802E-3</v>
          </cell>
          <cell r="F3584">
            <v>0</v>
          </cell>
          <cell r="G3584">
            <v>0</v>
          </cell>
          <cell r="H3584">
            <v>7573.1521797964178</v>
          </cell>
          <cell r="I3584">
            <v>11.608880937499999</v>
          </cell>
          <cell r="J3584">
            <v>0</v>
          </cell>
          <cell r="K3584">
            <v>0</v>
          </cell>
          <cell r="L3584">
            <v>0</v>
          </cell>
          <cell r="M3584">
            <v>0</v>
          </cell>
          <cell r="N3584">
            <v>5.6837538406937227E-2</v>
          </cell>
          <cell r="O3584">
            <v>10613.315656458259</v>
          </cell>
          <cell r="P3584">
            <v>28502.202407004203</v>
          </cell>
          <cell r="Q3584">
            <v>45455.327273957068</v>
          </cell>
          <cell r="R3584">
            <v>60025.838478770464</v>
          </cell>
          <cell r="S3584">
            <v>131651.63621392634</v>
          </cell>
          <cell r="T3584">
            <v>1321.2082729038616</v>
          </cell>
          <cell r="U3584">
            <v>1402.2656165959193</v>
          </cell>
          <cell r="V3584">
            <v>1493.0521365998522</v>
          </cell>
          <cell r="W3584">
            <v>1552.4793395548027</v>
          </cell>
          <cell r="X3584">
            <v>1682.2960437589111</v>
          </cell>
          <cell r="Y3584">
            <v>623.44375742377633</v>
          </cell>
          <cell r="Z3584">
            <v>639.20734213819333</v>
          </cell>
          <cell r="AA3584">
            <v>658.53871979036546</v>
          </cell>
          <cell r="AB3584">
            <v>661.77827140090255</v>
          </cell>
          <cell r="AC3584">
            <v>735.22895427865058</v>
          </cell>
          <cell r="AD3584">
            <v>253.17093978411606</v>
          </cell>
          <cell r="AE3584">
            <v>387.89291074501301</v>
          </cell>
          <cell r="AF3584">
            <v>435.3767627138057</v>
          </cell>
          <cell r="AG3584">
            <v>436.49007906403745</v>
          </cell>
          <cell r="AH3584">
            <v>400.23806699767766</v>
          </cell>
        </row>
        <row r="3585">
          <cell r="B3585">
            <v>59809</v>
          </cell>
          <cell r="C3585" t="str">
            <v>PA</v>
          </cell>
          <cell r="D3585" t="str">
            <v>Retail Power Marketer</v>
          </cell>
          <cell r="E3585">
            <v>6.1978309907741802E-3</v>
          </cell>
          <cell r="F3585">
            <v>1</v>
          </cell>
          <cell r="G3585">
            <v>7916.8849195956209</v>
          </cell>
          <cell r="H3585">
            <v>7916.8849195956209</v>
          </cell>
          <cell r="I3585">
            <v>11.608880937499999</v>
          </cell>
          <cell r="J3585">
            <v>70191.199999999997</v>
          </cell>
          <cell r="K3585">
            <v>604565</v>
          </cell>
          <cell r="L3585">
            <v>76364</v>
          </cell>
          <cell r="M3585">
            <v>9.8505856265356087E-2</v>
          </cell>
          <cell r="N3585">
            <v>9.8505856265356087E-2</v>
          </cell>
          <cell r="O3585">
            <v>10613.315656458259</v>
          </cell>
          <cell r="P3585">
            <v>28502.202407004203</v>
          </cell>
          <cell r="Q3585">
            <v>45455.327273957068</v>
          </cell>
          <cell r="R3585">
            <v>60025.838478770464</v>
          </cell>
          <cell r="S3585">
            <v>131651.63621392634</v>
          </cell>
          <cell r="T3585">
            <v>1321.2082729038616</v>
          </cell>
          <cell r="U3585">
            <v>1402.2656165959193</v>
          </cell>
          <cell r="V3585">
            <v>1493.0521365998522</v>
          </cell>
          <cell r="W3585">
            <v>1552.4793395548027</v>
          </cell>
          <cell r="X3585">
            <v>1682.2960437589111</v>
          </cell>
          <cell r="Y3585">
            <v>623.44375742377633</v>
          </cell>
          <cell r="Z3585">
            <v>639.20734213819333</v>
          </cell>
          <cell r="AA3585">
            <v>658.53871979036546</v>
          </cell>
          <cell r="AB3585">
            <v>661.77827140090255</v>
          </cell>
          <cell r="AC3585">
            <v>735.22895427865058</v>
          </cell>
          <cell r="AD3585">
            <v>253.17093978411606</v>
          </cell>
          <cell r="AE3585">
            <v>387.89291074501301</v>
          </cell>
          <cell r="AF3585">
            <v>435.3767627138057</v>
          </cell>
          <cell r="AG3585">
            <v>436.49007906403745</v>
          </cell>
          <cell r="AH3585">
            <v>400.23806699767766</v>
          </cell>
        </row>
        <row r="3586">
          <cell r="B3586">
            <v>59810</v>
          </cell>
          <cell r="C3586" t="str">
            <v>PA</v>
          </cell>
          <cell r="D3586" t="str">
            <v>Retail Power Marketer</v>
          </cell>
          <cell r="E3586">
            <v>6.1978309907741802E-3</v>
          </cell>
          <cell r="F3586">
            <v>1</v>
          </cell>
          <cell r="G3586">
            <v>7506.1913696060037</v>
          </cell>
          <cell r="H3586">
            <v>7506.1913696060037</v>
          </cell>
          <cell r="I3586">
            <v>11.608880937499999</v>
          </cell>
          <cell r="J3586">
            <v>6606.7999999999993</v>
          </cell>
          <cell r="K3586">
            <v>60012</v>
          </cell>
          <cell r="L3586">
            <v>7995</v>
          </cell>
          <cell r="M3586">
            <v>9.1532426229025007E-2</v>
          </cell>
          <cell r="N3586">
            <v>9.1532426229025007E-2</v>
          </cell>
          <cell r="O3586">
            <v>10613.315656458259</v>
          </cell>
          <cell r="P3586">
            <v>28502.202407004203</v>
          </cell>
          <cell r="Q3586">
            <v>45455.327273957068</v>
          </cell>
          <cell r="R3586">
            <v>60025.838478770464</v>
          </cell>
          <cell r="S3586">
            <v>131651.63621392634</v>
          </cell>
          <cell r="T3586">
            <v>1321.2082729038616</v>
          </cell>
          <cell r="U3586">
            <v>1402.2656165959193</v>
          </cell>
          <cell r="V3586">
            <v>1493.0521365998522</v>
          </cell>
          <cell r="W3586">
            <v>1552.4793395548027</v>
          </cell>
          <cell r="X3586">
            <v>1682.2960437589111</v>
          </cell>
          <cell r="Y3586">
            <v>623.44375742377633</v>
          </cell>
          <cell r="Z3586">
            <v>639.20734213819333</v>
          </cell>
          <cell r="AA3586">
            <v>658.53871979036546</v>
          </cell>
          <cell r="AB3586">
            <v>661.77827140090255</v>
          </cell>
          <cell r="AC3586">
            <v>735.22895427865058</v>
          </cell>
          <cell r="AD3586">
            <v>253.17093978411606</v>
          </cell>
          <cell r="AE3586">
            <v>387.89291074501301</v>
          </cell>
          <cell r="AF3586">
            <v>435.3767627138057</v>
          </cell>
          <cell r="AG3586">
            <v>436.49007906403745</v>
          </cell>
          <cell r="AH3586">
            <v>400.23806699767766</v>
          </cell>
        </row>
        <row r="3587">
          <cell r="B3587">
            <v>59811</v>
          </cell>
          <cell r="C3587" t="str">
            <v>PA</v>
          </cell>
          <cell r="D3587" t="str">
            <v>Retail Power Marketer</v>
          </cell>
          <cell r="E3587">
            <v>6.1978309907741802E-3</v>
          </cell>
          <cell r="F3587">
            <v>1</v>
          </cell>
          <cell r="G3587">
            <v>9749.9086877119753</v>
          </cell>
          <cell r="H3587">
            <v>9749.9086877119753</v>
          </cell>
          <cell r="I3587">
            <v>11.608880937499999</v>
          </cell>
          <cell r="J3587">
            <v>12872.6</v>
          </cell>
          <cell r="K3587">
            <v>186857</v>
          </cell>
          <cell r="L3587">
            <v>19165</v>
          </cell>
          <cell r="M3587">
            <v>5.4602126556638229E-2</v>
          </cell>
          <cell r="N3587">
            <v>5.4602126556638229E-2</v>
          </cell>
          <cell r="O3587">
            <v>10613.315656458259</v>
          </cell>
          <cell r="P3587">
            <v>28502.202407004203</v>
          </cell>
          <cell r="Q3587">
            <v>45455.327273957068</v>
          </cell>
          <cell r="R3587">
            <v>60025.838478770464</v>
          </cell>
          <cell r="S3587">
            <v>131651.63621392634</v>
          </cell>
          <cell r="T3587">
            <v>1321.2082729038616</v>
          </cell>
          <cell r="U3587">
            <v>1402.2656165959193</v>
          </cell>
          <cell r="V3587">
            <v>1493.0521365998522</v>
          </cell>
          <cell r="W3587">
            <v>1552.4793395548027</v>
          </cell>
          <cell r="X3587">
            <v>1682.2960437589111</v>
          </cell>
          <cell r="Y3587">
            <v>623.44375742377633</v>
          </cell>
          <cell r="Z3587">
            <v>639.20734213819333</v>
          </cell>
          <cell r="AA3587">
            <v>658.53871979036546</v>
          </cell>
          <cell r="AB3587">
            <v>661.77827140090255</v>
          </cell>
          <cell r="AC3587">
            <v>735.22895427865058</v>
          </cell>
          <cell r="AD3587">
            <v>253.17093978411606</v>
          </cell>
          <cell r="AE3587">
            <v>387.89291074501301</v>
          </cell>
          <cell r="AF3587">
            <v>435.3767627138057</v>
          </cell>
          <cell r="AG3587">
            <v>436.49007906403745</v>
          </cell>
          <cell r="AH3587">
            <v>400.23806699767766</v>
          </cell>
        </row>
        <row r="3588">
          <cell r="B3588">
            <v>59813</v>
          </cell>
          <cell r="C3588" t="str">
            <v>PA</v>
          </cell>
          <cell r="D3588" t="str">
            <v>Retail Power Marketer</v>
          </cell>
          <cell r="E3588">
            <v>6.1978309907741802E-3</v>
          </cell>
          <cell r="F3588">
            <v>0</v>
          </cell>
          <cell r="G3588">
            <v>0</v>
          </cell>
          <cell r="H3588">
            <v>7573.1521797964178</v>
          </cell>
          <cell r="I3588">
            <v>11.608880937499999</v>
          </cell>
          <cell r="J3588">
            <v>0</v>
          </cell>
          <cell r="K3588">
            <v>0</v>
          </cell>
          <cell r="L3588">
            <v>0</v>
          </cell>
          <cell r="M3588">
            <v>0</v>
          </cell>
          <cell r="N3588">
            <v>5.6837538406937227E-2</v>
          </cell>
          <cell r="O3588">
            <v>10613.315656458259</v>
          </cell>
          <cell r="P3588">
            <v>28502.202407004203</v>
          </cell>
          <cell r="Q3588">
            <v>45455.327273957068</v>
          </cell>
          <cell r="R3588">
            <v>60025.838478770464</v>
          </cell>
          <cell r="S3588">
            <v>131651.63621392634</v>
          </cell>
          <cell r="T3588">
            <v>1321.2082729038616</v>
          </cell>
          <cell r="U3588">
            <v>1402.2656165959193</v>
          </cell>
          <cell r="V3588">
            <v>1493.0521365998522</v>
          </cell>
          <cell r="W3588">
            <v>1552.4793395548027</v>
          </cell>
          <cell r="X3588">
            <v>1682.2960437589111</v>
          </cell>
          <cell r="Y3588">
            <v>623.44375742377633</v>
          </cell>
          <cell r="Z3588">
            <v>639.20734213819333</v>
          </cell>
          <cell r="AA3588">
            <v>658.53871979036546</v>
          </cell>
          <cell r="AB3588">
            <v>661.77827140090255</v>
          </cell>
          <cell r="AC3588">
            <v>735.22895427865058</v>
          </cell>
          <cell r="AD3588">
            <v>253.17093978411606</v>
          </cell>
          <cell r="AE3588">
            <v>387.89291074501301</v>
          </cell>
          <cell r="AF3588">
            <v>435.3767627138057</v>
          </cell>
          <cell r="AG3588">
            <v>436.49007906403745</v>
          </cell>
          <cell r="AH3588">
            <v>400.23806699767766</v>
          </cell>
        </row>
        <row r="3589">
          <cell r="B3589">
            <v>59815</v>
          </cell>
          <cell r="C3589" t="str">
            <v>PA</v>
          </cell>
          <cell r="D3589" t="str">
            <v>Retail Power Marketer</v>
          </cell>
          <cell r="E3589">
            <v>6.1978309907741802E-3</v>
          </cell>
          <cell r="F3589">
            <v>0</v>
          </cell>
          <cell r="G3589">
            <v>0</v>
          </cell>
          <cell r="H3589">
            <v>7573.1521797964178</v>
          </cell>
          <cell r="I3589">
            <v>11.608880937499999</v>
          </cell>
          <cell r="J3589">
            <v>0</v>
          </cell>
          <cell r="K3589">
            <v>0</v>
          </cell>
          <cell r="L3589">
            <v>0</v>
          </cell>
          <cell r="M3589">
            <v>0</v>
          </cell>
          <cell r="N3589">
            <v>5.6837538406937227E-2</v>
          </cell>
          <cell r="O3589">
            <v>10613.315656458259</v>
          </cell>
          <cell r="P3589">
            <v>28502.202407004203</v>
          </cell>
          <cell r="Q3589">
            <v>45455.327273957068</v>
          </cell>
          <cell r="R3589">
            <v>60025.838478770464</v>
          </cell>
          <cell r="S3589">
            <v>131651.63621392634</v>
          </cell>
          <cell r="T3589">
            <v>1321.2082729038616</v>
          </cell>
          <cell r="U3589">
            <v>1402.2656165959193</v>
          </cell>
          <cell r="V3589">
            <v>1493.0521365998522</v>
          </cell>
          <cell r="W3589">
            <v>1552.4793395548027</v>
          </cell>
          <cell r="X3589">
            <v>1682.2960437589111</v>
          </cell>
          <cell r="Y3589">
            <v>623.44375742377633</v>
          </cell>
          <cell r="Z3589">
            <v>639.20734213819333</v>
          </cell>
          <cell r="AA3589">
            <v>658.53871979036546</v>
          </cell>
          <cell r="AB3589">
            <v>661.77827140090255</v>
          </cell>
          <cell r="AC3589">
            <v>735.22895427865058</v>
          </cell>
          <cell r="AD3589">
            <v>253.17093978411606</v>
          </cell>
          <cell r="AE3589">
            <v>387.89291074501301</v>
          </cell>
          <cell r="AF3589">
            <v>435.3767627138057</v>
          </cell>
          <cell r="AG3589">
            <v>436.49007906403745</v>
          </cell>
          <cell r="AH3589">
            <v>400.23806699767766</v>
          </cell>
        </row>
        <row r="3590">
          <cell r="B3590">
            <v>59816</v>
          </cell>
          <cell r="C3590" t="str">
            <v>PA</v>
          </cell>
          <cell r="D3590" t="str">
            <v>Retail Power Marketer</v>
          </cell>
          <cell r="E3590">
            <v>6.1978309907741802E-3</v>
          </cell>
          <cell r="F3590">
            <v>0</v>
          </cell>
          <cell r="G3590">
            <v>0</v>
          </cell>
          <cell r="H3590">
            <v>7573.1521797964178</v>
          </cell>
          <cell r="I3590">
            <v>11.608880937499999</v>
          </cell>
          <cell r="J3590">
            <v>0</v>
          </cell>
          <cell r="K3590">
            <v>0</v>
          </cell>
          <cell r="L3590">
            <v>0</v>
          </cell>
          <cell r="M3590">
            <v>0</v>
          </cell>
          <cell r="N3590">
            <v>5.6837538406937227E-2</v>
          </cell>
          <cell r="O3590">
            <v>10613.315656458259</v>
          </cell>
          <cell r="P3590">
            <v>28502.202407004203</v>
          </cell>
          <cell r="Q3590">
            <v>45455.327273957068</v>
          </cell>
          <cell r="R3590">
            <v>60025.838478770464</v>
          </cell>
          <cell r="S3590">
            <v>131651.63621392634</v>
          </cell>
          <cell r="T3590">
            <v>1321.2082729038616</v>
          </cell>
          <cell r="U3590">
            <v>1402.2656165959193</v>
          </cell>
          <cell r="V3590">
            <v>1493.0521365998522</v>
          </cell>
          <cell r="W3590">
            <v>1552.4793395548027</v>
          </cell>
          <cell r="X3590">
            <v>1682.2960437589111</v>
          </cell>
          <cell r="Y3590">
            <v>623.44375742377633</v>
          </cell>
          <cell r="Z3590">
            <v>639.20734213819333</v>
          </cell>
          <cell r="AA3590">
            <v>658.53871979036546</v>
          </cell>
          <cell r="AB3590">
            <v>661.77827140090255</v>
          </cell>
          <cell r="AC3590">
            <v>735.22895427865058</v>
          </cell>
          <cell r="AD3590">
            <v>253.17093978411606</v>
          </cell>
          <cell r="AE3590">
            <v>387.89291074501301</v>
          </cell>
          <cell r="AF3590">
            <v>435.3767627138057</v>
          </cell>
          <cell r="AG3590">
            <v>436.49007906403745</v>
          </cell>
          <cell r="AH3590">
            <v>400.23806699767766</v>
          </cell>
        </row>
        <row r="3591">
          <cell r="B3591">
            <v>59847</v>
          </cell>
          <cell r="C3591" t="str">
            <v>PA</v>
          </cell>
          <cell r="D3591" t="str">
            <v>Retail Power Marketer</v>
          </cell>
          <cell r="E3591">
            <v>6.1978309907741802E-3</v>
          </cell>
          <cell r="F3591">
            <v>0</v>
          </cell>
          <cell r="G3591">
            <v>0</v>
          </cell>
          <cell r="H3591">
            <v>7573.1521797964178</v>
          </cell>
          <cell r="I3591">
            <v>11.608880937499999</v>
          </cell>
          <cell r="J3591">
            <v>0</v>
          </cell>
          <cell r="K3591">
            <v>0</v>
          </cell>
          <cell r="L3591">
            <v>0</v>
          </cell>
          <cell r="M3591">
            <v>0</v>
          </cell>
          <cell r="N3591">
            <v>5.6837538406937227E-2</v>
          </cell>
          <cell r="O3591">
            <v>10613.315656458259</v>
          </cell>
          <cell r="P3591">
            <v>28502.202407004203</v>
          </cell>
          <cell r="Q3591">
            <v>45455.327273957068</v>
          </cell>
          <cell r="R3591">
            <v>60025.838478770464</v>
          </cell>
          <cell r="S3591">
            <v>131651.63621392634</v>
          </cell>
          <cell r="T3591">
            <v>1321.2082729038616</v>
          </cell>
          <cell r="U3591">
            <v>1402.2656165959193</v>
          </cell>
          <cell r="V3591">
            <v>1493.0521365998522</v>
          </cell>
          <cell r="W3591">
            <v>1552.4793395548027</v>
          </cell>
          <cell r="X3591">
            <v>1682.2960437589111</v>
          </cell>
          <cell r="Y3591">
            <v>623.44375742377633</v>
          </cell>
          <cell r="Z3591">
            <v>639.20734213819333</v>
          </cell>
          <cell r="AA3591">
            <v>658.53871979036546</v>
          </cell>
          <cell r="AB3591">
            <v>661.77827140090255</v>
          </cell>
          <cell r="AC3591">
            <v>735.22895427865058</v>
          </cell>
          <cell r="AD3591">
            <v>253.17093978411606</v>
          </cell>
          <cell r="AE3591">
            <v>387.89291074501301</v>
          </cell>
          <cell r="AF3591">
            <v>435.3767627138057</v>
          </cell>
          <cell r="AG3591">
            <v>436.49007906403745</v>
          </cell>
          <cell r="AH3591">
            <v>400.23806699767766</v>
          </cell>
        </row>
        <row r="3592">
          <cell r="B3592">
            <v>59848</v>
          </cell>
          <cell r="C3592" t="str">
            <v>PA</v>
          </cell>
          <cell r="D3592" t="str">
            <v>Retail Power Marketer</v>
          </cell>
          <cell r="E3592">
            <v>6.1978309907741802E-3</v>
          </cell>
          <cell r="F3592">
            <v>1</v>
          </cell>
          <cell r="G3592">
            <v>6257.4257425742571</v>
          </cell>
          <cell r="H3592">
            <v>6257.4257425742571</v>
          </cell>
          <cell r="I3592">
            <v>11.608880937499999</v>
          </cell>
          <cell r="J3592">
            <v>233.7</v>
          </cell>
          <cell r="K3592">
            <v>2528</v>
          </cell>
          <cell r="L3592">
            <v>404</v>
          </cell>
          <cell r="M3592">
            <v>7.0182019467958864E-2</v>
          </cell>
          <cell r="N3592">
            <v>7.0182019467958864E-2</v>
          </cell>
          <cell r="O3592">
            <v>10613.315656458259</v>
          </cell>
          <cell r="P3592">
            <v>28502.202407004203</v>
          </cell>
          <cell r="Q3592">
            <v>45455.327273957068</v>
          </cell>
          <cell r="R3592">
            <v>60025.838478770464</v>
          </cell>
          <cell r="S3592">
            <v>131651.63621392634</v>
          </cell>
          <cell r="T3592">
            <v>1321.2082729038616</v>
          </cell>
          <cell r="U3592">
            <v>1402.2656165959193</v>
          </cell>
          <cell r="V3592">
            <v>1493.0521365998522</v>
          </cell>
          <cell r="W3592">
            <v>1552.4793395548027</v>
          </cell>
          <cell r="X3592">
            <v>1682.2960437589111</v>
          </cell>
          <cell r="Y3592">
            <v>623.44375742377633</v>
          </cell>
          <cell r="Z3592">
            <v>639.20734213819333</v>
          </cell>
          <cell r="AA3592">
            <v>658.53871979036546</v>
          </cell>
          <cell r="AB3592">
            <v>661.77827140090255</v>
          </cell>
          <cell r="AC3592">
            <v>735.22895427865058</v>
          </cell>
          <cell r="AD3592">
            <v>253.17093978411606</v>
          </cell>
          <cell r="AE3592">
            <v>387.89291074501301</v>
          </cell>
          <cell r="AF3592">
            <v>435.3767627138057</v>
          </cell>
          <cell r="AG3592">
            <v>436.49007906403745</v>
          </cell>
          <cell r="AH3592">
            <v>400.23806699767766</v>
          </cell>
        </row>
        <row r="3593">
          <cell r="B3593">
            <v>59931</v>
          </cell>
          <cell r="C3593" t="str">
            <v>PA</v>
          </cell>
          <cell r="D3593" t="str">
            <v>Retail Power Marketer</v>
          </cell>
          <cell r="E3593">
            <v>6.1978309907741802E-3</v>
          </cell>
          <cell r="F3593">
            <v>1</v>
          </cell>
          <cell r="G3593">
            <v>11839.427577905577</v>
          </cell>
          <cell r="H3593">
            <v>11839.427577905577</v>
          </cell>
          <cell r="I3593">
            <v>11.608880937499999</v>
          </cell>
          <cell r="J3593">
            <v>28686.7</v>
          </cell>
          <cell r="K3593">
            <v>442617</v>
          </cell>
          <cell r="L3593">
            <v>37385</v>
          </cell>
          <cell r="M3593">
            <v>5.3045237380893069E-2</v>
          </cell>
          <cell r="N3593">
            <v>5.3045237380893069E-2</v>
          </cell>
          <cell r="O3593">
            <v>10613.315656458259</v>
          </cell>
          <cell r="P3593">
            <v>28502.202407004203</v>
          </cell>
          <cell r="Q3593">
            <v>45455.327273957068</v>
          </cell>
          <cell r="R3593">
            <v>60025.838478770464</v>
          </cell>
          <cell r="S3593">
            <v>131651.63621392634</v>
          </cell>
          <cell r="T3593">
            <v>1321.2082729038616</v>
          </cell>
          <cell r="U3593">
            <v>1402.2656165959193</v>
          </cell>
          <cell r="V3593">
            <v>1493.0521365998522</v>
          </cell>
          <cell r="W3593">
            <v>1552.4793395548027</v>
          </cell>
          <cell r="X3593">
            <v>1682.2960437589111</v>
          </cell>
          <cell r="Y3593">
            <v>623.44375742377633</v>
          </cell>
          <cell r="Z3593">
            <v>639.20734213819333</v>
          </cell>
          <cell r="AA3593">
            <v>658.53871979036546</v>
          </cell>
          <cell r="AB3593">
            <v>661.77827140090255</v>
          </cell>
          <cell r="AC3593">
            <v>735.22895427865058</v>
          </cell>
          <cell r="AD3593">
            <v>253.17093978411606</v>
          </cell>
          <cell r="AE3593">
            <v>387.89291074501301</v>
          </cell>
          <cell r="AF3593">
            <v>435.3767627138057</v>
          </cell>
          <cell r="AG3593">
            <v>436.49007906403745</v>
          </cell>
          <cell r="AH3593">
            <v>400.23806699767766</v>
          </cell>
        </row>
        <row r="3594">
          <cell r="B3594">
            <v>59933</v>
          </cell>
          <cell r="C3594" t="str">
            <v>PA</v>
          </cell>
          <cell r="D3594" t="str">
            <v>Retail Power Marketer</v>
          </cell>
          <cell r="E3594">
            <v>6.1978309907741802E-3</v>
          </cell>
          <cell r="F3594">
            <v>1</v>
          </cell>
          <cell r="G3594">
            <v>17372.629371962259</v>
          </cell>
          <cell r="H3594">
            <v>17372.629371962259</v>
          </cell>
          <cell r="I3594">
            <v>11.608880937499999</v>
          </cell>
          <cell r="J3594">
            <v>42954</v>
          </cell>
          <cell r="K3594">
            <v>729164</v>
          </cell>
          <cell r="L3594">
            <v>41972</v>
          </cell>
          <cell r="M3594">
            <v>5.0889819836819977E-2</v>
          </cell>
          <cell r="N3594">
            <v>5.0889819836819977E-2</v>
          </cell>
          <cell r="O3594">
            <v>10613.315656458259</v>
          </cell>
          <cell r="P3594">
            <v>28502.202407004203</v>
          </cell>
          <cell r="Q3594">
            <v>45455.327273957068</v>
          </cell>
          <cell r="R3594">
            <v>60025.838478770464</v>
          </cell>
          <cell r="S3594">
            <v>131651.63621392634</v>
          </cell>
          <cell r="T3594">
            <v>1321.2082729038616</v>
          </cell>
          <cell r="U3594">
            <v>1402.2656165959193</v>
          </cell>
          <cell r="V3594">
            <v>1493.0521365998522</v>
          </cell>
          <cell r="W3594">
            <v>1552.4793395548027</v>
          </cell>
          <cell r="X3594">
            <v>1682.2960437589111</v>
          </cell>
          <cell r="Y3594">
            <v>623.44375742377633</v>
          </cell>
          <cell r="Z3594">
            <v>639.20734213819333</v>
          </cell>
          <cell r="AA3594">
            <v>658.53871979036546</v>
          </cell>
          <cell r="AB3594">
            <v>661.77827140090255</v>
          </cell>
          <cell r="AC3594">
            <v>735.22895427865058</v>
          </cell>
          <cell r="AD3594">
            <v>253.17093978411606</v>
          </cell>
          <cell r="AE3594">
            <v>387.89291074501301</v>
          </cell>
          <cell r="AF3594">
            <v>435.3767627138057</v>
          </cell>
          <cell r="AG3594">
            <v>436.49007906403745</v>
          </cell>
          <cell r="AH3594">
            <v>400.23806699767766</v>
          </cell>
        </row>
        <row r="3595">
          <cell r="B3595">
            <v>59993</v>
          </cell>
          <cell r="C3595" t="str">
            <v>PA</v>
          </cell>
          <cell r="D3595" t="str">
            <v>Retail Power Marketer</v>
          </cell>
          <cell r="E3595">
            <v>6.1978309907741802E-3</v>
          </cell>
          <cell r="F3595">
            <v>1</v>
          </cell>
          <cell r="G3595">
            <v>8316.6187901318008</v>
          </cell>
          <cell r="H3595">
            <v>8316.6187901318008</v>
          </cell>
          <cell r="I3595">
            <v>11.608880937499999</v>
          </cell>
          <cell r="J3595">
            <v>22855.399999999998</v>
          </cell>
          <cell r="K3595">
            <v>196871</v>
          </cell>
          <cell r="L3595">
            <v>23672</v>
          </cell>
          <cell r="M3595">
            <v>9.9342893800356546E-2</v>
          </cell>
          <cell r="N3595">
            <v>9.9342893800356546E-2</v>
          </cell>
          <cell r="O3595">
            <v>10613.315656458259</v>
          </cell>
          <cell r="P3595">
            <v>28502.202407004203</v>
          </cell>
          <cell r="Q3595">
            <v>45455.327273957068</v>
          </cell>
          <cell r="R3595">
            <v>60025.838478770464</v>
          </cell>
          <cell r="S3595">
            <v>131651.63621392634</v>
          </cell>
          <cell r="T3595">
            <v>1321.2082729038616</v>
          </cell>
          <cell r="U3595">
            <v>1402.2656165959193</v>
          </cell>
          <cell r="V3595">
            <v>1493.0521365998522</v>
          </cell>
          <cell r="W3595">
            <v>1552.4793395548027</v>
          </cell>
          <cell r="X3595">
            <v>1682.2960437589111</v>
          </cell>
          <cell r="Y3595">
            <v>623.44375742377633</v>
          </cell>
          <cell r="Z3595">
            <v>639.20734213819333</v>
          </cell>
          <cell r="AA3595">
            <v>658.53871979036546</v>
          </cell>
          <cell r="AB3595">
            <v>661.77827140090255</v>
          </cell>
          <cell r="AC3595">
            <v>735.22895427865058</v>
          </cell>
          <cell r="AD3595">
            <v>253.17093978411606</v>
          </cell>
          <cell r="AE3595">
            <v>387.89291074501301</v>
          </cell>
          <cell r="AF3595">
            <v>435.3767627138057</v>
          </cell>
          <cell r="AG3595">
            <v>436.49007906403745</v>
          </cell>
          <cell r="AH3595">
            <v>400.23806699767766</v>
          </cell>
        </row>
        <row r="3596">
          <cell r="B3596">
            <v>60041</v>
          </cell>
          <cell r="C3596" t="str">
            <v>PA</v>
          </cell>
          <cell r="D3596" t="str">
            <v>Retail Power Marketer</v>
          </cell>
          <cell r="E3596">
            <v>6.1978309907741802E-3</v>
          </cell>
          <cell r="F3596">
            <v>1</v>
          </cell>
          <cell r="G3596">
            <v>10410.932225396002</v>
          </cell>
          <cell r="H3596">
            <v>10410.932225396002</v>
          </cell>
          <cell r="I3596">
            <v>11.608880937499999</v>
          </cell>
          <cell r="J3596">
            <v>5236.8999999999996</v>
          </cell>
          <cell r="K3596">
            <v>80185</v>
          </cell>
          <cell r="L3596">
            <v>7702</v>
          </cell>
          <cell r="M3596">
            <v>5.1929423062075201E-2</v>
          </cell>
          <cell r="N3596">
            <v>5.1929423062075201E-2</v>
          </cell>
          <cell r="O3596">
            <v>10613.315656458259</v>
          </cell>
          <cell r="P3596">
            <v>28502.202407004203</v>
          </cell>
          <cell r="Q3596">
            <v>45455.327273957068</v>
          </cell>
          <cell r="R3596">
            <v>60025.838478770464</v>
          </cell>
          <cell r="S3596">
            <v>131651.63621392634</v>
          </cell>
          <cell r="T3596">
            <v>1321.2082729038616</v>
          </cell>
          <cell r="U3596">
            <v>1402.2656165959193</v>
          </cell>
          <cell r="V3596">
            <v>1493.0521365998522</v>
          </cell>
          <cell r="W3596">
            <v>1552.4793395548027</v>
          </cell>
          <cell r="X3596">
            <v>1682.2960437589111</v>
          </cell>
          <cell r="Y3596">
            <v>623.44375742377633</v>
          </cell>
          <cell r="Z3596">
            <v>639.20734213819333</v>
          </cell>
          <cell r="AA3596">
            <v>658.53871979036546</v>
          </cell>
          <cell r="AB3596">
            <v>661.77827140090255</v>
          </cell>
          <cell r="AC3596">
            <v>735.22895427865058</v>
          </cell>
          <cell r="AD3596">
            <v>253.17093978411606</v>
          </cell>
          <cell r="AE3596">
            <v>387.89291074501301</v>
          </cell>
          <cell r="AF3596">
            <v>435.3767627138057</v>
          </cell>
          <cell r="AG3596">
            <v>436.49007906403745</v>
          </cell>
          <cell r="AH3596">
            <v>400.23806699767766</v>
          </cell>
        </row>
        <row r="3597">
          <cell r="B3597">
            <v>60218</v>
          </cell>
          <cell r="C3597" t="str">
            <v>PA</v>
          </cell>
          <cell r="D3597" t="str">
            <v>Retail Power Marketer</v>
          </cell>
          <cell r="E3597">
            <v>6.1978309907741802E-3</v>
          </cell>
          <cell r="F3597">
            <v>1</v>
          </cell>
          <cell r="G3597">
            <v>6258.2184517497353</v>
          </cell>
          <cell r="H3597">
            <v>6258.2184517497353</v>
          </cell>
          <cell r="I3597">
            <v>11.608880937499999</v>
          </cell>
          <cell r="J3597">
            <v>9779.6</v>
          </cell>
          <cell r="K3597">
            <v>82621</v>
          </cell>
          <cell r="L3597">
            <v>13202</v>
          </cell>
          <cell r="M3597">
            <v>9.6107220275202423E-2</v>
          </cell>
          <cell r="N3597">
            <v>9.6107220275202423E-2</v>
          </cell>
          <cell r="O3597">
            <v>10613.315656458259</v>
          </cell>
          <cell r="P3597">
            <v>28502.202407004203</v>
          </cell>
          <cell r="Q3597">
            <v>45455.327273957068</v>
          </cell>
          <cell r="R3597">
            <v>60025.838478770464</v>
          </cell>
          <cell r="S3597">
            <v>131651.63621392634</v>
          </cell>
          <cell r="T3597">
            <v>1321.2082729038616</v>
          </cell>
          <cell r="U3597">
            <v>1402.2656165959193</v>
          </cell>
          <cell r="V3597">
            <v>1493.0521365998522</v>
          </cell>
          <cell r="W3597">
            <v>1552.4793395548027</v>
          </cell>
          <cell r="X3597">
            <v>1682.2960437589111</v>
          </cell>
          <cell r="Y3597">
            <v>623.44375742377633</v>
          </cell>
          <cell r="Z3597">
            <v>639.20734213819333</v>
          </cell>
          <cell r="AA3597">
            <v>658.53871979036546</v>
          </cell>
          <cell r="AB3597">
            <v>661.77827140090255</v>
          </cell>
          <cell r="AC3597">
            <v>735.22895427865058</v>
          </cell>
          <cell r="AD3597">
            <v>253.17093978411606</v>
          </cell>
          <cell r="AE3597">
            <v>387.89291074501301</v>
          </cell>
          <cell r="AF3597">
            <v>435.3767627138057</v>
          </cell>
          <cell r="AG3597">
            <v>436.49007906403745</v>
          </cell>
          <cell r="AH3597">
            <v>400.23806699767766</v>
          </cell>
        </row>
        <row r="3598">
          <cell r="B3598">
            <v>60219</v>
          </cell>
          <cell r="C3598" t="str">
            <v>PA</v>
          </cell>
          <cell r="D3598" t="str">
            <v>Retail Power Marketer</v>
          </cell>
          <cell r="E3598">
            <v>6.1978309907741802E-3</v>
          </cell>
          <cell r="F3598">
            <v>1</v>
          </cell>
          <cell r="G3598">
            <v>283.95061728395063</v>
          </cell>
          <cell r="H3598">
            <v>283.95061728395063</v>
          </cell>
          <cell r="I3598">
            <v>11.608880937499999</v>
          </cell>
          <cell r="J3598">
            <v>1.5999999999999999</v>
          </cell>
          <cell r="K3598">
            <v>23</v>
          </cell>
          <cell r="L3598">
            <v>81</v>
          </cell>
          <cell r="M3598">
            <v>-0.42103618570652163</v>
          </cell>
          <cell r="N3598">
            <v>-0.42103618570652163</v>
          </cell>
          <cell r="O3598">
            <v>10613.315656458259</v>
          </cell>
          <cell r="P3598">
            <v>28502.202407004203</v>
          </cell>
          <cell r="Q3598">
            <v>45455.327273957068</v>
          </cell>
          <cell r="R3598">
            <v>60025.838478770464</v>
          </cell>
          <cell r="S3598">
            <v>131651.63621392634</v>
          </cell>
          <cell r="T3598">
            <v>1321.2082729038616</v>
          </cell>
          <cell r="U3598">
            <v>1402.2656165959193</v>
          </cell>
          <cell r="V3598">
            <v>1493.0521365998522</v>
          </cell>
          <cell r="W3598">
            <v>1552.4793395548027</v>
          </cell>
          <cell r="X3598">
            <v>1682.2960437589111</v>
          </cell>
          <cell r="Y3598">
            <v>623.44375742377633</v>
          </cell>
          <cell r="Z3598">
            <v>639.20734213819333</v>
          </cell>
          <cell r="AA3598">
            <v>658.53871979036546</v>
          </cell>
          <cell r="AB3598">
            <v>661.77827140090255</v>
          </cell>
          <cell r="AC3598">
            <v>735.22895427865058</v>
          </cell>
          <cell r="AD3598">
            <v>253.17093978411606</v>
          </cell>
          <cell r="AE3598">
            <v>387.89291074501301</v>
          </cell>
          <cell r="AF3598">
            <v>435.3767627138057</v>
          </cell>
          <cell r="AG3598">
            <v>436.49007906403745</v>
          </cell>
          <cell r="AH3598">
            <v>400.23806699767766</v>
          </cell>
        </row>
        <row r="3599">
          <cell r="B3599">
            <v>60583</v>
          </cell>
          <cell r="C3599" t="str">
            <v>PA</v>
          </cell>
          <cell r="D3599" t="str">
            <v>Retail Power Marketer</v>
          </cell>
          <cell r="E3599">
            <v>6.1978309907741802E-3</v>
          </cell>
          <cell r="F3599">
            <v>1</v>
          </cell>
          <cell r="G3599">
            <v>7019.7876447876451</v>
          </cell>
          <cell r="H3599">
            <v>7019.7876447876451</v>
          </cell>
          <cell r="I3599">
            <v>11.608880937499999</v>
          </cell>
          <cell r="J3599">
            <v>1835.5</v>
          </cell>
          <cell r="K3599">
            <v>14545</v>
          </cell>
          <cell r="L3599">
            <v>2072</v>
          </cell>
          <cell r="M3599">
            <v>0.10634972735441732</v>
          </cell>
          <cell r="N3599">
            <v>0.10634972735441732</v>
          </cell>
          <cell r="O3599">
            <v>10613.315656458259</v>
          </cell>
          <cell r="P3599">
            <v>28502.202407004203</v>
          </cell>
          <cell r="Q3599">
            <v>45455.327273957068</v>
          </cell>
          <cell r="R3599">
            <v>60025.838478770464</v>
          </cell>
          <cell r="S3599">
            <v>131651.63621392634</v>
          </cell>
          <cell r="T3599">
            <v>1321.2082729038616</v>
          </cell>
          <cell r="U3599">
            <v>1402.2656165959193</v>
          </cell>
          <cell r="V3599">
            <v>1493.0521365998522</v>
          </cell>
          <cell r="W3599">
            <v>1552.4793395548027</v>
          </cell>
          <cell r="X3599">
            <v>1682.2960437589111</v>
          </cell>
          <cell r="Y3599">
            <v>623.44375742377633</v>
          </cell>
          <cell r="Z3599">
            <v>639.20734213819333</v>
          </cell>
          <cell r="AA3599">
            <v>658.53871979036546</v>
          </cell>
          <cell r="AB3599">
            <v>661.77827140090255</v>
          </cell>
          <cell r="AC3599">
            <v>735.22895427865058</v>
          </cell>
          <cell r="AD3599">
            <v>253.17093978411606</v>
          </cell>
          <cell r="AE3599">
            <v>387.89291074501301</v>
          </cell>
          <cell r="AF3599">
            <v>435.3767627138057</v>
          </cell>
          <cell r="AG3599">
            <v>436.49007906403745</v>
          </cell>
          <cell r="AH3599">
            <v>400.23806699767766</v>
          </cell>
        </row>
        <row r="3600">
          <cell r="B3600">
            <v>60585</v>
          </cell>
          <cell r="C3600" t="str">
            <v>PA</v>
          </cell>
          <cell r="D3600" t="str">
            <v>Retail Power Marketer</v>
          </cell>
          <cell r="E3600">
            <v>6.1978309907741802E-3</v>
          </cell>
          <cell r="F3600">
            <v>0</v>
          </cell>
          <cell r="G3600">
            <v>0</v>
          </cell>
          <cell r="H3600">
            <v>7573.1521797964178</v>
          </cell>
          <cell r="I3600">
            <v>11.608880937499999</v>
          </cell>
          <cell r="J3600">
            <v>0</v>
          </cell>
          <cell r="K3600">
            <v>0</v>
          </cell>
          <cell r="L3600">
            <v>0</v>
          </cell>
          <cell r="M3600">
            <v>0</v>
          </cell>
          <cell r="N3600">
            <v>5.6837538406937227E-2</v>
          </cell>
          <cell r="O3600">
            <v>10613.315656458259</v>
          </cell>
          <cell r="P3600">
            <v>28502.202407004203</v>
          </cell>
          <cell r="Q3600">
            <v>45455.327273957068</v>
          </cell>
          <cell r="R3600">
            <v>60025.838478770464</v>
          </cell>
          <cell r="S3600">
            <v>131651.63621392634</v>
          </cell>
          <cell r="T3600">
            <v>1321.2082729038616</v>
          </cell>
          <cell r="U3600">
            <v>1402.2656165959193</v>
          </cell>
          <cell r="V3600">
            <v>1493.0521365998522</v>
          </cell>
          <cell r="W3600">
            <v>1552.4793395548027</v>
          </cell>
          <cell r="X3600">
            <v>1682.2960437589111</v>
          </cell>
          <cell r="Y3600">
            <v>623.44375742377633</v>
          </cell>
          <cell r="Z3600">
            <v>639.20734213819333</v>
          </cell>
          <cell r="AA3600">
            <v>658.53871979036546</v>
          </cell>
          <cell r="AB3600">
            <v>661.77827140090255</v>
          </cell>
          <cell r="AC3600">
            <v>735.22895427865058</v>
          </cell>
          <cell r="AD3600">
            <v>253.17093978411606</v>
          </cell>
          <cell r="AE3600">
            <v>387.89291074501301</v>
          </cell>
          <cell r="AF3600">
            <v>435.3767627138057</v>
          </cell>
          <cell r="AG3600">
            <v>436.49007906403745</v>
          </cell>
          <cell r="AH3600">
            <v>400.23806699767766</v>
          </cell>
        </row>
        <row r="3601">
          <cell r="B3601">
            <v>60696</v>
          </cell>
          <cell r="C3601" t="str">
            <v>PA</v>
          </cell>
          <cell r="D3601" t="str">
            <v>Retail Power Marketer</v>
          </cell>
          <cell r="E3601">
            <v>6.1978309907741802E-3</v>
          </cell>
          <cell r="F3601">
            <v>1</v>
          </cell>
          <cell r="G3601">
            <v>7331.8735986547081</v>
          </cell>
          <cell r="H3601">
            <v>7331.8735986547081</v>
          </cell>
          <cell r="I3601">
            <v>11.608880937499999</v>
          </cell>
          <cell r="J3601">
            <v>22062.399999999998</v>
          </cell>
          <cell r="K3601">
            <v>209281</v>
          </cell>
          <cell r="L3601">
            <v>28544</v>
          </cell>
          <cell r="M3601">
            <v>8.6419852878378806E-2</v>
          </cell>
          <cell r="N3601">
            <v>8.6419852878378806E-2</v>
          </cell>
          <cell r="O3601">
            <v>10613.315656458259</v>
          </cell>
          <cell r="P3601">
            <v>28502.202407004203</v>
          </cell>
          <cell r="Q3601">
            <v>45455.327273957068</v>
          </cell>
          <cell r="R3601">
            <v>60025.838478770464</v>
          </cell>
          <cell r="S3601">
            <v>131651.63621392634</v>
          </cell>
          <cell r="T3601">
            <v>1321.2082729038616</v>
          </cell>
          <cell r="U3601">
            <v>1402.2656165959193</v>
          </cell>
          <cell r="V3601">
            <v>1493.0521365998522</v>
          </cell>
          <cell r="W3601">
            <v>1552.4793395548027</v>
          </cell>
          <cell r="X3601">
            <v>1682.2960437589111</v>
          </cell>
          <cell r="Y3601">
            <v>623.44375742377633</v>
          </cell>
          <cell r="Z3601">
            <v>639.20734213819333</v>
          </cell>
          <cell r="AA3601">
            <v>658.53871979036546</v>
          </cell>
          <cell r="AB3601">
            <v>661.77827140090255</v>
          </cell>
          <cell r="AC3601">
            <v>735.22895427865058</v>
          </cell>
          <cell r="AD3601">
            <v>253.17093978411606</v>
          </cell>
          <cell r="AE3601">
            <v>387.89291074501301</v>
          </cell>
          <cell r="AF3601">
            <v>435.3767627138057</v>
          </cell>
          <cell r="AG3601">
            <v>436.49007906403745</v>
          </cell>
          <cell r="AH3601">
            <v>400.23806699767766</v>
          </cell>
        </row>
        <row r="3602">
          <cell r="B3602">
            <v>60870</v>
          </cell>
          <cell r="C3602" t="str">
            <v>PA</v>
          </cell>
          <cell r="D3602" t="str">
            <v>Retail Power Marketer</v>
          </cell>
          <cell r="E3602">
            <v>0.21775992272567615</v>
          </cell>
          <cell r="F3602">
            <v>0</v>
          </cell>
          <cell r="G3602">
            <v>0</v>
          </cell>
          <cell r="H3602">
            <v>7573.1521797964178</v>
          </cell>
          <cell r="I3602">
            <v>11.608880937499999</v>
          </cell>
          <cell r="J3602">
            <v>0</v>
          </cell>
          <cell r="K3602">
            <v>0</v>
          </cell>
          <cell r="L3602">
            <v>0</v>
          </cell>
          <cell r="M3602">
            <v>0</v>
          </cell>
          <cell r="N3602">
            <v>5.6837538406937227E-2</v>
          </cell>
          <cell r="O3602">
            <v>10613.315656458259</v>
          </cell>
          <cell r="P3602">
            <v>28502.202407004203</v>
          </cell>
          <cell r="Q3602">
            <v>45455.327273957068</v>
          </cell>
          <cell r="R3602">
            <v>60025.838478770464</v>
          </cell>
          <cell r="S3602">
            <v>131651.63621392634</v>
          </cell>
          <cell r="T3602">
            <v>1321.2082729038616</v>
          </cell>
          <cell r="U3602">
            <v>1402.2656165959193</v>
          </cell>
          <cell r="V3602">
            <v>1493.0521365998522</v>
          </cell>
          <cell r="W3602">
            <v>1552.4793395548027</v>
          </cell>
          <cell r="X3602">
            <v>1682.2960437589111</v>
          </cell>
          <cell r="Y3602">
            <v>623.44375742377633</v>
          </cell>
          <cell r="Z3602">
            <v>639.20734213819333</v>
          </cell>
          <cell r="AA3602">
            <v>658.53871979036546</v>
          </cell>
          <cell r="AB3602">
            <v>661.77827140090255</v>
          </cell>
          <cell r="AC3602">
            <v>735.22895427865058</v>
          </cell>
          <cell r="AD3602">
            <v>253.17093978411606</v>
          </cell>
          <cell r="AE3602">
            <v>387.89291074501301</v>
          </cell>
          <cell r="AF3602">
            <v>435.3767627138057</v>
          </cell>
          <cell r="AG3602">
            <v>436.49007906403745</v>
          </cell>
          <cell r="AH3602">
            <v>400.23806699767766</v>
          </cell>
        </row>
        <row r="3603">
          <cell r="B3603">
            <v>61131</v>
          </cell>
          <cell r="C3603" t="str">
            <v>PA</v>
          </cell>
          <cell r="D3603" t="str">
            <v>Retail Power Marketer</v>
          </cell>
          <cell r="E3603">
            <v>6.1978309907741802E-3</v>
          </cell>
          <cell r="F3603">
            <v>0</v>
          </cell>
          <cell r="G3603">
            <v>0</v>
          </cell>
          <cell r="H3603">
            <v>7573.1521797964178</v>
          </cell>
          <cell r="I3603">
            <v>11.608880937499999</v>
          </cell>
          <cell r="J3603">
            <v>0</v>
          </cell>
          <cell r="K3603">
            <v>0</v>
          </cell>
          <cell r="L3603">
            <v>0</v>
          </cell>
          <cell r="M3603">
            <v>0</v>
          </cell>
          <cell r="N3603">
            <v>5.6837538406937227E-2</v>
          </cell>
          <cell r="O3603">
            <v>10613.315656458259</v>
          </cell>
          <cell r="P3603">
            <v>28502.202407004203</v>
          </cell>
          <cell r="Q3603">
            <v>45455.327273957068</v>
          </cell>
          <cell r="R3603">
            <v>60025.838478770464</v>
          </cell>
          <cell r="S3603">
            <v>131651.63621392634</v>
          </cell>
          <cell r="T3603">
            <v>1321.2082729038616</v>
          </cell>
          <cell r="U3603">
            <v>1402.2656165959193</v>
          </cell>
          <cell r="V3603">
            <v>1493.0521365998522</v>
          </cell>
          <cell r="W3603">
            <v>1552.4793395548027</v>
          </cell>
          <cell r="X3603">
            <v>1682.2960437589111</v>
          </cell>
          <cell r="Y3603">
            <v>623.44375742377633</v>
          </cell>
          <cell r="Z3603">
            <v>639.20734213819333</v>
          </cell>
          <cell r="AA3603">
            <v>658.53871979036546</v>
          </cell>
          <cell r="AB3603">
            <v>661.77827140090255</v>
          </cell>
          <cell r="AC3603">
            <v>735.22895427865058</v>
          </cell>
          <cell r="AD3603">
            <v>253.17093978411606</v>
          </cell>
          <cell r="AE3603">
            <v>387.89291074501301</v>
          </cell>
          <cell r="AF3603">
            <v>435.3767627138057</v>
          </cell>
          <cell r="AG3603">
            <v>436.49007906403745</v>
          </cell>
          <cell r="AH3603">
            <v>400.23806699767766</v>
          </cell>
        </row>
        <row r="3604">
          <cell r="B3604">
            <v>15497</v>
          </cell>
          <cell r="C3604" t="str">
            <v>PR</v>
          </cell>
          <cell r="D3604" t="str">
            <v>State</v>
          </cell>
          <cell r="E3604">
            <v>0.22158454142499201</v>
          </cell>
          <cell r="F3604">
            <v>0</v>
          </cell>
          <cell r="G3604">
            <v>0</v>
          </cell>
          <cell r="H3604">
            <v>0</v>
          </cell>
          <cell r="I3604">
            <v>11.608880937499999</v>
          </cell>
          <cell r="J3604">
            <v>0</v>
          </cell>
          <cell r="K3604">
            <v>0</v>
          </cell>
          <cell r="L3604">
            <v>0</v>
          </cell>
          <cell r="M3604">
            <v>0</v>
          </cell>
          <cell r="N3604">
            <v>0</v>
          </cell>
          <cell r="O3604" t="e">
            <v>#N/A</v>
          </cell>
          <cell r="P3604" t="e">
            <v>#N/A</v>
          </cell>
          <cell r="Q3604" t="e">
            <v>#N/A</v>
          </cell>
          <cell r="R3604" t="e">
            <v>#N/A</v>
          </cell>
          <cell r="S3604" t="e">
            <v>#N/A</v>
          </cell>
          <cell r="T3604" t="e">
            <v>#N/A</v>
          </cell>
          <cell r="U3604" t="e">
            <v>#N/A</v>
          </cell>
          <cell r="V3604" t="e">
            <v>#N/A</v>
          </cell>
          <cell r="W3604" t="e">
            <v>#N/A</v>
          </cell>
          <cell r="X3604" t="e">
            <v>#N/A</v>
          </cell>
          <cell r="Y3604" t="e">
            <v>#N/A</v>
          </cell>
          <cell r="Z3604" t="e">
            <v>#N/A</v>
          </cell>
          <cell r="AA3604" t="e">
            <v>#N/A</v>
          </cell>
          <cell r="AB3604" t="e">
            <v>#N/A</v>
          </cell>
          <cell r="AC3604" t="e">
            <v>#N/A</v>
          </cell>
          <cell r="AD3604" t="e">
            <v>#N/A</v>
          </cell>
          <cell r="AE3604" t="e">
            <v>#N/A</v>
          </cell>
          <cell r="AF3604" t="e">
            <v>#N/A</v>
          </cell>
          <cell r="AG3604" t="e">
            <v>#N/A</v>
          </cell>
          <cell r="AH3604" t="e">
            <v>#N/A</v>
          </cell>
        </row>
        <row r="3605">
          <cell r="B3605">
            <v>57313</v>
          </cell>
          <cell r="C3605" t="str">
            <v>RI</v>
          </cell>
          <cell r="D3605" t="str">
            <v>Behind the Meter</v>
          </cell>
          <cell r="E3605">
            <v>1.354257291169242E-2</v>
          </cell>
          <cell r="F3605">
            <v>1</v>
          </cell>
          <cell r="G3605">
            <v>7721.5259362642473</v>
          </cell>
          <cell r="H3605">
            <v>7721.5259362642473</v>
          </cell>
          <cell r="I3605">
            <v>11.608880937499999</v>
          </cell>
          <cell r="J3605">
            <v>380666.2</v>
          </cell>
          <cell r="K3605">
            <v>2489613</v>
          </cell>
          <cell r="L3605">
            <v>322425</v>
          </cell>
          <cell r="M3605">
            <v>0.13486042961886799</v>
          </cell>
          <cell r="N3605">
            <v>0.13486042961886799</v>
          </cell>
          <cell r="O3605">
            <v>11101.279756762862</v>
          </cell>
          <cell r="P3605">
            <v>31032.664188001774</v>
          </cell>
          <cell r="Q3605">
            <v>48157.190500510478</v>
          </cell>
          <cell r="R3605">
            <v>64061.844907705607</v>
          </cell>
          <cell r="S3605">
            <v>140877.49727888487</v>
          </cell>
          <cell r="T3605">
            <v>1164.7193277203373</v>
          </cell>
          <cell r="U3605">
            <v>1317.9798220160196</v>
          </cell>
          <cell r="V3605">
            <v>1459.3256298421647</v>
          </cell>
          <cell r="W3605">
            <v>1548.0361576728146</v>
          </cell>
          <cell r="X3605">
            <v>1733.9080833863034</v>
          </cell>
          <cell r="Y3605">
            <v>767.81558099210213</v>
          </cell>
          <cell r="Z3605">
            <v>862.91055309520993</v>
          </cell>
          <cell r="AA3605">
            <v>934.81613187389519</v>
          </cell>
          <cell r="AB3605">
            <v>915.72102701829647</v>
          </cell>
          <cell r="AC3605">
            <v>926.93213061627455</v>
          </cell>
          <cell r="AD3605">
            <v>260.90820932062445</v>
          </cell>
          <cell r="AE3605">
            <v>509.39401458602231</v>
          </cell>
          <cell r="AF3605">
            <v>652.012130797851</v>
          </cell>
          <cell r="AG3605">
            <v>744.75646401385427</v>
          </cell>
          <cell r="AH3605">
            <v>923.77679052625786</v>
          </cell>
        </row>
        <row r="3606">
          <cell r="B3606">
            <v>59647</v>
          </cell>
          <cell r="C3606" t="str">
            <v>RI</v>
          </cell>
          <cell r="D3606" t="str">
            <v>Behind the Meter</v>
          </cell>
          <cell r="E3606">
            <v>1.354257291169242E-2</v>
          </cell>
          <cell r="F3606">
            <v>1</v>
          </cell>
          <cell r="G3606">
            <v>8173.9830597910423</v>
          </cell>
          <cell r="H3606">
            <v>8173.9830597910423</v>
          </cell>
          <cell r="I3606">
            <v>11.608880937499999</v>
          </cell>
          <cell r="J3606">
            <v>392960.29999999981</v>
          </cell>
          <cell r="K3606">
            <v>2091240</v>
          </cell>
          <cell r="L3606">
            <v>255841</v>
          </cell>
          <cell r="M3606">
            <v>0.17086511710986235</v>
          </cell>
          <cell r="N3606">
            <v>0.17086511710986235</v>
          </cell>
          <cell r="O3606">
            <v>11101.279756762862</v>
          </cell>
          <cell r="P3606">
            <v>31032.664188001774</v>
          </cell>
          <cell r="Q3606">
            <v>48157.190500510478</v>
          </cell>
          <cell r="R3606">
            <v>64061.844907705607</v>
          </cell>
          <cell r="S3606">
            <v>140877.49727888487</v>
          </cell>
          <cell r="T3606">
            <v>1164.7193277203373</v>
          </cell>
          <cell r="U3606">
            <v>1317.9798220160196</v>
          </cell>
          <cell r="V3606">
            <v>1459.3256298421647</v>
          </cell>
          <cell r="W3606">
            <v>1548.0361576728146</v>
          </cell>
          <cell r="X3606">
            <v>1733.9080833863034</v>
          </cell>
          <cell r="Y3606">
            <v>767.81558099210213</v>
          </cell>
          <cell r="Z3606">
            <v>862.91055309520993</v>
          </cell>
          <cell r="AA3606">
            <v>934.81613187389519</v>
          </cell>
          <cell r="AB3606">
            <v>915.72102701829647</v>
          </cell>
          <cell r="AC3606">
            <v>926.93213061627455</v>
          </cell>
          <cell r="AD3606">
            <v>260.90820932062445</v>
          </cell>
          <cell r="AE3606">
            <v>509.39401458602231</v>
          </cell>
          <cell r="AF3606">
            <v>652.012130797851</v>
          </cell>
          <cell r="AG3606">
            <v>744.75646401385427</v>
          </cell>
          <cell r="AH3606">
            <v>923.77679052625786</v>
          </cell>
        </row>
        <row r="3607">
          <cell r="B3607">
            <v>1857</v>
          </cell>
          <cell r="C3607" t="str">
            <v>RI</v>
          </cell>
          <cell r="D3607" t="str">
            <v>Investor Owned</v>
          </cell>
          <cell r="E3607">
            <v>1.354257291169242E-2</v>
          </cell>
          <cell r="F3607">
            <v>1</v>
          </cell>
          <cell r="G3607">
            <v>3975</v>
          </cell>
          <cell r="H3607">
            <v>3975</v>
          </cell>
          <cell r="I3607">
            <v>11.608880937499999</v>
          </cell>
          <cell r="J3607">
            <v>2358</v>
          </cell>
          <cell r="K3607">
            <v>5724</v>
          </cell>
          <cell r="L3607">
            <v>1440</v>
          </cell>
          <cell r="M3607">
            <v>0.37690400723270434</v>
          </cell>
          <cell r="N3607">
            <v>0.37690400723270434</v>
          </cell>
          <cell r="O3607">
            <v>11101.279756762862</v>
          </cell>
          <cell r="P3607">
            <v>31032.664188001774</v>
          </cell>
          <cell r="Q3607">
            <v>48157.190500510478</v>
          </cell>
          <cell r="R3607">
            <v>64061.844907705607</v>
          </cell>
          <cell r="S3607">
            <v>140877.49727888487</v>
          </cell>
          <cell r="T3607">
            <v>1164.7193277203373</v>
          </cell>
          <cell r="U3607">
            <v>1317.9798220160196</v>
          </cell>
          <cell r="V3607">
            <v>1459.3256298421647</v>
          </cell>
          <cell r="W3607">
            <v>1548.0361576728146</v>
          </cell>
          <cell r="X3607">
            <v>1733.9080833863034</v>
          </cell>
          <cell r="Y3607">
            <v>767.81558099210213</v>
          </cell>
          <cell r="Z3607">
            <v>862.91055309520993</v>
          </cell>
          <cell r="AA3607">
            <v>934.81613187389519</v>
          </cell>
          <cell r="AB3607">
            <v>915.72102701829647</v>
          </cell>
          <cell r="AC3607">
            <v>926.93213061627455</v>
          </cell>
          <cell r="AD3607">
            <v>260.90820932062445</v>
          </cell>
          <cell r="AE3607">
            <v>509.39401458602231</v>
          </cell>
          <cell r="AF3607">
            <v>652.012130797851</v>
          </cell>
          <cell r="AG3607">
            <v>744.75646401385427</v>
          </cell>
          <cell r="AH3607">
            <v>923.77679052625786</v>
          </cell>
        </row>
        <row r="3608">
          <cell r="B3608">
            <v>13214</v>
          </cell>
          <cell r="C3608" t="str">
            <v>RI</v>
          </cell>
          <cell r="D3608" t="str">
            <v>Investor Owned</v>
          </cell>
          <cell r="E3608">
            <v>0.21064180868018295</v>
          </cell>
          <cell r="F3608">
            <v>1</v>
          </cell>
          <cell r="G3608">
            <v>7104.6086353978808</v>
          </cell>
          <cell r="H3608">
            <v>7104.6086353978808</v>
          </cell>
          <cell r="I3608">
            <v>11.608880937499999</v>
          </cell>
          <cell r="J3608">
            <v>646678</v>
          </cell>
          <cell r="K3608">
            <v>3096430</v>
          </cell>
          <cell r="L3608">
            <v>435834</v>
          </cell>
          <cell r="M3608">
            <v>0.18923840029512293</v>
          </cell>
          <cell r="N3608">
            <v>0.18923840029512293</v>
          </cell>
          <cell r="O3608">
            <v>11101.279756762862</v>
          </cell>
          <cell r="P3608">
            <v>31032.664188001774</v>
          </cell>
          <cell r="Q3608">
            <v>48157.190500510478</v>
          </cell>
          <cell r="R3608">
            <v>64061.844907705607</v>
          </cell>
          <cell r="S3608">
            <v>140877.49727888487</v>
          </cell>
          <cell r="T3608">
            <v>1164.7193277203373</v>
          </cell>
          <cell r="U3608">
            <v>1317.9798220160196</v>
          </cell>
          <cell r="V3608">
            <v>1459.3256298421647</v>
          </cell>
          <cell r="W3608">
            <v>1548.0361576728146</v>
          </cell>
          <cell r="X3608">
            <v>1733.9080833863034</v>
          </cell>
          <cell r="Y3608">
            <v>767.81558099210213</v>
          </cell>
          <cell r="Z3608">
            <v>862.91055309520993</v>
          </cell>
          <cell r="AA3608">
            <v>934.81613187389519</v>
          </cell>
          <cell r="AB3608">
            <v>915.72102701829647</v>
          </cell>
          <cell r="AC3608">
            <v>926.93213061627455</v>
          </cell>
          <cell r="AD3608">
            <v>260.90820932062445</v>
          </cell>
          <cell r="AE3608">
            <v>509.39401458602231</v>
          </cell>
          <cell r="AF3608">
            <v>652.012130797851</v>
          </cell>
          <cell r="AG3608">
            <v>744.75646401385427</v>
          </cell>
          <cell r="AH3608">
            <v>923.77679052625786</v>
          </cell>
        </row>
        <row r="3609">
          <cell r="B3609">
            <v>14537</v>
          </cell>
          <cell r="C3609" t="str">
            <v>RI</v>
          </cell>
          <cell r="D3609" t="str">
            <v>Municipal</v>
          </cell>
          <cell r="E3609">
            <v>1.354257291169242E-2</v>
          </cell>
          <cell r="F3609">
            <v>1</v>
          </cell>
          <cell r="G3609">
            <v>8122.8192602930912</v>
          </cell>
          <cell r="H3609">
            <v>8122.8192602930912</v>
          </cell>
          <cell r="I3609">
            <v>11.608880937499999</v>
          </cell>
          <cell r="J3609">
            <v>5127</v>
          </cell>
          <cell r="K3609">
            <v>34920</v>
          </cell>
          <cell r="L3609">
            <v>4299</v>
          </cell>
          <cell r="M3609">
            <v>0.1296712786425043</v>
          </cell>
          <cell r="N3609">
            <v>0.1296712786425043</v>
          </cell>
          <cell r="O3609">
            <v>11101.279756762862</v>
          </cell>
          <cell r="P3609">
            <v>31032.664188001774</v>
          </cell>
          <cell r="Q3609">
            <v>48157.190500510478</v>
          </cell>
          <cell r="R3609">
            <v>64061.844907705607</v>
          </cell>
          <cell r="S3609">
            <v>140877.49727888487</v>
          </cell>
          <cell r="T3609">
            <v>1164.7193277203373</v>
          </cell>
          <cell r="U3609">
            <v>1317.9798220160196</v>
          </cell>
          <cell r="V3609">
            <v>1459.3256298421647</v>
          </cell>
          <cell r="W3609">
            <v>1548.0361576728146</v>
          </cell>
          <cell r="X3609">
            <v>1733.9080833863034</v>
          </cell>
          <cell r="Y3609">
            <v>767.81558099210213</v>
          </cell>
          <cell r="Z3609">
            <v>862.91055309520993</v>
          </cell>
          <cell r="AA3609">
            <v>934.81613187389519</v>
          </cell>
          <cell r="AB3609">
            <v>915.72102701829647</v>
          </cell>
          <cell r="AC3609">
            <v>926.93213061627455</v>
          </cell>
          <cell r="AD3609">
            <v>260.90820932062445</v>
          </cell>
          <cell r="AE3609">
            <v>509.39401458602231</v>
          </cell>
          <cell r="AF3609">
            <v>652.012130797851</v>
          </cell>
          <cell r="AG3609">
            <v>744.75646401385427</v>
          </cell>
          <cell r="AH3609">
            <v>923.77679052625786</v>
          </cell>
        </row>
        <row r="3610">
          <cell r="B3610">
            <v>59793</v>
          </cell>
          <cell r="C3610" t="str">
            <v>RI</v>
          </cell>
          <cell r="D3610" t="str">
            <v>Retail Power Marketer</v>
          </cell>
          <cell r="E3610">
            <v>1.354257291169242E-2</v>
          </cell>
          <cell r="F3610">
            <v>1</v>
          </cell>
          <cell r="G3610">
            <v>8351.7312421080605</v>
          </cell>
          <cell r="H3610">
            <v>8351.7312421080605</v>
          </cell>
          <cell r="I3610">
            <v>11.608880937499999</v>
          </cell>
          <cell r="J3610">
            <v>26989.5</v>
          </cell>
          <cell r="K3610">
            <v>251337</v>
          </cell>
          <cell r="L3610">
            <v>30094</v>
          </cell>
          <cell r="M3610">
            <v>9.0703748532060549E-2</v>
          </cell>
          <cell r="N3610">
            <v>9.0703748532060549E-2</v>
          </cell>
          <cell r="O3610">
            <v>11101.279756762862</v>
          </cell>
          <cell r="P3610">
            <v>31032.664188001774</v>
          </cell>
          <cell r="Q3610">
            <v>48157.190500510478</v>
          </cell>
          <cell r="R3610">
            <v>64061.844907705607</v>
          </cell>
          <cell r="S3610">
            <v>140877.49727888487</v>
          </cell>
          <cell r="T3610">
            <v>1164.7193277203373</v>
          </cell>
          <cell r="U3610">
            <v>1317.9798220160196</v>
          </cell>
          <cell r="V3610">
            <v>1459.3256298421647</v>
          </cell>
          <cell r="W3610">
            <v>1548.0361576728146</v>
          </cell>
          <cell r="X3610">
            <v>1733.9080833863034</v>
          </cell>
          <cell r="Y3610">
            <v>767.81558099210213</v>
          </cell>
          <cell r="Z3610">
            <v>862.91055309520993</v>
          </cell>
          <cell r="AA3610">
            <v>934.81613187389519</v>
          </cell>
          <cell r="AB3610">
            <v>915.72102701829647</v>
          </cell>
          <cell r="AC3610">
            <v>926.93213061627455</v>
          </cell>
          <cell r="AD3610">
            <v>260.90820932062445</v>
          </cell>
          <cell r="AE3610">
            <v>509.39401458602231</v>
          </cell>
          <cell r="AF3610">
            <v>652.012130797851</v>
          </cell>
          <cell r="AG3610">
            <v>744.75646401385427</v>
          </cell>
          <cell r="AH3610">
            <v>923.77679052625786</v>
          </cell>
        </row>
        <row r="3611">
          <cell r="B3611">
            <v>4191</v>
          </cell>
          <cell r="C3611" t="str">
            <v>RI</v>
          </cell>
          <cell r="D3611" t="str">
            <v>Retail Power Marketer</v>
          </cell>
          <cell r="E3611">
            <v>0.20917795158228208</v>
          </cell>
          <cell r="F3611">
            <v>0</v>
          </cell>
          <cell r="G3611">
            <v>0</v>
          </cell>
          <cell r="H3611">
            <v>5208.0220137851766</v>
          </cell>
          <cell r="I3611">
            <v>11.608880937499999</v>
          </cell>
          <cell r="J3611">
            <v>0</v>
          </cell>
          <cell r="K3611">
            <v>0</v>
          </cell>
          <cell r="L3611">
            <v>0</v>
          </cell>
          <cell r="M3611">
            <v>0</v>
          </cell>
          <cell r="N3611">
            <v>5.2282520335089636E-2</v>
          </cell>
          <cell r="O3611">
            <v>11101.279756762862</v>
          </cell>
          <cell r="P3611">
            <v>31032.664188001774</v>
          </cell>
          <cell r="Q3611">
            <v>48157.190500510478</v>
          </cell>
          <cell r="R3611">
            <v>64061.844907705607</v>
          </cell>
          <cell r="S3611">
            <v>140877.49727888487</v>
          </cell>
          <cell r="T3611">
            <v>1164.7193277203373</v>
          </cell>
          <cell r="U3611">
            <v>1317.9798220160196</v>
          </cell>
          <cell r="V3611">
            <v>1459.3256298421647</v>
          </cell>
          <cell r="W3611">
            <v>1548.0361576728146</v>
          </cell>
          <cell r="X3611">
            <v>1733.9080833863034</v>
          </cell>
          <cell r="Y3611">
            <v>767.81558099210213</v>
          </cell>
          <cell r="Z3611">
            <v>862.91055309520993</v>
          </cell>
          <cell r="AA3611">
            <v>934.81613187389519</v>
          </cell>
          <cell r="AB3611">
            <v>915.72102701829647</v>
          </cell>
          <cell r="AC3611">
            <v>926.93213061627455</v>
          </cell>
          <cell r="AD3611">
            <v>260.90820932062445</v>
          </cell>
          <cell r="AE3611">
            <v>509.39401458602231</v>
          </cell>
          <cell r="AF3611">
            <v>652.012130797851</v>
          </cell>
          <cell r="AG3611">
            <v>744.75646401385427</v>
          </cell>
          <cell r="AH3611">
            <v>923.77679052625786</v>
          </cell>
        </row>
        <row r="3612">
          <cell r="B3612">
            <v>7279</v>
          </cell>
          <cell r="C3612" t="str">
            <v>RI</v>
          </cell>
          <cell r="D3612" t="str">
            <v>Retail Power Marketer</v>
          </cell>
          <cell r="E3612">
            <v>1.354257291169242E-2</v>
          </cell>
          <cell r="F3612">
            <v>1</v>
          </cell>
          <cell r="G3612">
            <v>12952.947827280392</v>
          </cell>
          <cell r="H3612">
            <v>12952.947827280392</v>
          </cell>
          <cell r="I3612">
            <v>11.608880937499999</v>
          </cell>
          <cell r="J3612">
            <v>506688.3</v>
          </cell>
          <cell r="K3612">
            <v>3963887</v>
          </cell>
          <cell r="L3612">
            <v>306022</v>
          </cell>
          <cell r="M3612">
            <v>0.11707130512371632</v>
          </cell>
          <cell r="N3612">
            <v>0.11707130512371632</v>
          </cell>
          <cell r="O3612">
            <v>11101.279756762862</v>
          </cell>
          <cell r="P3612">
            <v>31032.664188001774</v>
          </cell>
          <cell r="Q3612">
            <v>48157.190500510478</v>
          </cell>
          <cell r="R3612">
            <v>64061.844907705607</v>
          </cell>
          <cell r="S3612">
            <v>140877.49727888487</v>
          </cell>
          <cell r="T3612">
            <v>1164.7193277203373</v>
          </cell>
          <cell r="U3612">
            <v>1317.9798220160196</v>
          </cell>
          <cell r="V3612">
            <v>1459.3256298421647</v>
          </cell>
          <cell r="W3612">
            <v>1548.0361576728146</v>
          </cell>
          <cell r="X3612">
            <v>1733.9080833863034</v>
          </cell>
          <cell r="Y3612">
            <v>767.81558099210213</v>
          </cell>
          <cell r="Z3612">
            <v>862.91055309520993</v>
          </cell>
          <cell r="AA3612">
            <v>934.81613187389519</v>
          </cell>
          <cell r="AB3612">
            <v>915.72102701829647</v>
          </cell>
          <cell r="AC3612">
            <v>926.93213061627455</v>
          </cell>
          <cell r="AD3612">
            <v>260.90820932062445</v>
          </cell>
          <cell r="AE3612">
            <v>509.39401458602231</v>
          </cell>
          <cell r="AF3612">
            <v>652.012130797851</v>
          </cell>
          <cell r="AG3612">
            <v>744.75646401385427</v>
          </cell>
          <cell r="AH3612">
            <v>923.77679052625786</v>
          </cell>
        </row>
        <row r="3613">
          <cell r="B3613">
            <v>13374</v>
          </cell>
          <cell r="C3613" t="str">
            <v>RI</v>
          </cell>
          <cell r="D3613" t="str">
            <v>Retail Power Marketer</v>
          </cell>
          <cell r="E3613">
            <v>1.354257291169242E-2</v>
          </cell>
          <cell r="F3613">
            <v>1</v>
          </cell>
          <cell r="G3613">
            <v>12202.776381870008</v>
          </cell>
          <cell r="H3613">
            <v>12202.776381870008</v>
          </cell>
          <cell r="I3613">
            <v>11.608880937499999</v>
          </cell>
          <cell r="J3613">
            <v>949668</v>
          </cell>
          <cell r="K3613">
            <v>11631479</v>
          </cell>
          <cell r="L3613">
            <v>953183</v>
          </cell>
          <cell r="M3613">
            <v>7.0230393271243599E-2</v>
          </cell>
          <cell r="N3613">
            <v>7.0230393271243599E-2</v>
          </cell>
          <cell r="O3613">
            <v>11101.279756762862</v>
          </cell>
          <cell r="P3613">
            <v>31032.664188001774</v>
          </cell>
          <cell r="Q3613">
            <v>48157.190500510478</v>
          </cell>
          <cell r="R3613">
            <v>64061.844907705607</v>
          </cell>
          <cell r="S3613">
            <v>140877.49727888487</v>
          </cell>
          <cell r="T3613">
            <v>1164.7193277203373</v>
          </cell>
          <cell r="U3613">
            <v>1317.9798220160196</v>
          </cell>
          <cell r="V3613">
            <v>1459.3256298421647</v>
          </cell>
          <cell r="W3613">
            <v>1548.0361576728146</v>
          </cell>
          <cell r="X3613">
            <v>1733.9080833863034</v>
          </cell>
          <cell r="Y3613">
            <v>767.81558099210213</v>
          </cell>
          <cell r="Z3613">
            <v>862.91055309520993</v>
          </cell>
          <cell r="AA3613">
            <v>934.81613187389519</v>
          </cell>
          <cell r="AB3613">
            <v>915.72102701829647</v>
          </cell>
          <cell r="AC3613">
            <v>926.93213061627455</v>
          </cell>
          <cell r="AD3613">
            <v>260.90820932062445</v>
          </cell>
          <cell r="AE3613">
            <v>509.39401458602231</v>
          </cell>
          <cell r="AF3613">
            <v>652.012130797851</v>
          </cell>
          <cell r="AG3613">
            <v>744.75646401385427</v>
          </cell>
          <cell r="AH3613">
            <v>923.77679052625786</v>
          </cell>
        </row>
        <row r="3614">
          <cell r="B3614">
            <v>16840</v>
          </cell>
          <cell r="C3614" t="str">
            <v>RI</v>
          </cell>
          <cell r="D3614" t="str">
            <v>Retail Power Marketer</v>
          </cell>
          <cell r="E3614">
            <v>1.354257291169242E-2</v>
          </cell>
          <cell r="F3614">
            <v>0</v>
          </cell>
          <cell r="G3614">
            <v>0</v>
          </cell>
          <cell r="H3614">
            <v>5208.0220137851766</v>
          </cell>
          <cell r="I3614">
            <v>11.608880937499999</v>
          </cell>
          <cell r="J3614">
            <v>0</v>
          </cell>
          <cell r="K3614">
            <v>0</v>
          </cell>
          <cell r="L3614">
            <v>0</v>
          </cell>
          <cell r="M3614">
            <v>0</v>
          </cell>
          <cell r="N3614">
            <v>5.2282520335089636E-2</v>
          </cell>
          <cell r="O3614">
            <v>11101.279756762862</v>
          </cell>
          <cell r="P3614">
            <v>31032.664188001774</v>
          </cell>
          <cell r="Q3614">
            <v>48157.190500510478</v>
          </cell>
          <cell r="R3614">
            <v>64061.844907705607</v>
          </cell>
          <cell r="S3614">
            <v>140877.49727888487</v>
          </cell>
          <cell r="T3614">
            <v>1164.7193277203373</v>
          </cell>
          <cell r="U3614">
            <v>1317.9798220160196</v>
          </cell>
          <cell r="V3614">
            <v>1459.3256298421647</v>
          </cell>
          <cell r="W3614">
            <v>1548.0361576728146</v>
          </cell>
          <cell r="X3614">
            <v>1733.9080833863034</v>
          </cell>
          <cell r="Y3614">
            <v>767.81558099210213</v>
          </cell>
          <cell r="Z3614">
            <v>862.91055309520993</v>
          </cell>
          <cell r="AA3614">
            <v>934.81613187389519</v>
          </cell>
          <cell r="AB3614">
            <v>915.72102701829647</v>
          </cell>
          <cell r="AC3614">
            <v>926.93213061627455</v>
          </cell>
          <cell r="AD3614">
            <v>260.90820932062445</v>
          </cell>
          <cell r="AE3614">
            <v>509.39401458602231</v>
          </cell>
          <cell r="AF3614">
            <v>652.012130797851</v>
          </cell>
          <cell r="AG3614">
            <v>744.75646401385427</v>
          </cell>
          <cell r="AH3614">
            <v>923.77679052625786</v>
          </cell>
        </row>
        <row r="3615">
          <cell r="B3615">
            <v>17549</v>
          </cell>
          <cell r="C3615" t="str">
            <v>RI</v>
          </cell>
          <cell r="D3615" t="str">
            <v>Retail Power Marketer</v>
          </cell>
          <cell r="E3615">
            <v>1.354257291169242E-2</v>
          </cell>
          <cell r="F3615">
            <v>1</v>
          </cell>
          <cell r="G3615">
            <v>1041.6666666666667</v>
          </cell>
          <cell r="H3615">
            <v>1041.6666666666667</v>
          </cell>
          <cell r="I3615">
            <v>11.608880937499999</v>
          </cell>
          <cell r="J3615">
            <v>10.9</v>
          </cell>
          <cell r="K3615">
            <v>125</v>
          </cell>
          <cell r="L3615">
            <v>120</v>
          </cell>
          <cell r="M3615">
            <v>-4.6534308399999981E-2</v>
          </cell>
          <cell r="N3615">
            <v>-4.6534308399999981E-2</v>
          </cell>
          <cell r="O3615">
            <v>11101.279756762862</v>
          </cell>
          <cell r="P3615">
            <v>31032.664188001774</v>
          </cell>
          <cell r="Q3615">
            <v>48157.190500510478</v>
          </cell>
          <cell r="R3615">
            <v>64061.844907705607</v>
          </cell>
          <cell r="S3615">
            <v>140877.49727888487</v>
          </cell>
          <cell r="T3615">
            <v>1164.7193277203373</v>
          </cell>
          <cell r="U3615">
            <v>1317.9798220160196</v>
          </cell>
          <cell r="V3615">
            <v>1459.3256298421647</v>
          </cell>
          <cell r="W3615">
            <v>1548.0361576728146</v>
          </cell>
          <cell r="X3615">
            <v>1733.9080833863034</v>
          </cell>
          <cell r="Y3615">
            <v>767.81558099210213</v>
          </cell>
          <cell r="Z3615">
            <v>862.91055309520993</v>
          </cell>
          <cell r="AA3615">
            <v>934.81613187389519</v>
          </cell>
          <cell r="AB3615">
            <v>915.72102701829647</v>
          </cell>
          <cell r="AC3615">
            <v>926.93213061627455</v>
          </cell>
          <cell r="AD3615">
            <v>260.90820932062445</v>
          </cell>
          <cell r="AE3615">
            <v>509.39401458602231</v>
          </cell>
          <cell r="AF3615">
            <v>652.012130797851</v>
          </cell>
          <cell r="AG3615">
            <v>744.75646401385427</v>
          </cell>
          <cell r="AH3615">
            <v>923.77679052625786</v>
          </cell>
        </row>
        <row r="3616">
          <cell r="B3616">
            <v>18193</v>
          </cell>
          <cell r="C3616" t="str">
            <v>RI</v>
          </cell>
          <cell r="D3616" t="str">
            <v>Retail Power Marketer</v>
          </cell>
          <cell r="E3616">
            <v>1.354257291169242E-2</v>
          </cell>
          <cell r="F3616">
            <v>0</v>
          </cell>
          <cell r="G3616">
            <v>0</v>
          </cell>
          <cell r="H3616">
            <v>5208.0220137851766</v>
          </cell>
          <cell r="I3616">
            <v>11.608880937499999</v>
          </cell>
          <cell r="J3616">
            <v>0</v>
          </cell>
          <cell r="K3616">
            <v>0</v>
          </cell>
          <cell r="L3616">
            <v>0</v>
          </cell>
          <cell r="M3616">
            <v>0</v>
          </cell>
          <cell r="N3616">
            <v>5.2282520335089636E-2</v>
          </cell>
          <cell r="O3616">
            <v>11101.279756762862</v>
          </cell>
          <cell r="P3616">
            <v>31032.664188001774</v>
          </cell>
          <cell r="Q3616">
            <v>48157.190500510478</v>
          </cell>
          <cell r="R3616">
            <v>64061.844907705607</v>
          </cell>
          <cell r="S3616">
            <v>140877.49727888487</v>
          </cell>
          <cell r="T3616">
            <v>1164.7193277203373</v>
          </cell>
          <cell r="U3616">
            <v>1317.9798220160196</v>
          </cell>
          <cell r="V3616">
            <v>1459.3256298421647</v>
          </cell>
          <cell r="W3616">
            <v>1548.0361576728146</v>
          </cell>
          <cell r="X3616">
            <v>1733.9080833863034</v>
          </cell>
          <cell r="Y3616">
            <v>767.81558099210213</v>
          </cell>
          <cell r="Z3616">
            <v>862.91055309520993</v>
          </cell>
          <cell r="AA3616">
            <v>934.81613187389519</v>
          </cell>
          <cell r="AB3616">
            <v>915.72102701829647</v>
          </cell>
          <cell r="AC3616">
            <v>926.93213061627455</v>
          </cell>
          <cell r="AD3616">
            <v>260.90820932062445</v>
          </cell>
          <cell r="AE3616">
            <v>509.39401458602231</v>
          </cell>
          <cell r="AF3616">
            <v>652.012130797851</v>
          </cell>
          <cell r="AG3616">
            <v>744.75646401385427</v>
          </cell>
          <cell r="AH3616">
            <v>923.77679052625786</v>
          </cell>
        </row>
        <row r="3617">
          <cell r="B3617">
            <v>19107</v>
          </cell>
          <cell r="C3617" t="str">
            <v>RI</v>
          </cell>
          <cell r="D3617" t="str">
            <v>Retail Power Marketer</v>
          </cell>
          <cell r="E3617">
            <v>1.354257291169242E-2</v>
          </cell>
          <cell r="F3617">
            <v>0</v>
          </cell>
          <cell r="G3617">
            <v>0</v>
          </cell>
          <cell r="H3617">
            <v>5208.0220137851766</v>
          </cell>
          <cell r="I3617">
            <v>11.608880937499999</v>
          </cell>
          <cell r="J3617">
            <v>0</v>
          </cell>
          <cell r="K3617">
            <v>0</v>
          </cell>
          <cell r="L3617">
            <v>0</v>
          </cell>
          <cell r="M3617">
            <v>0</v>
          </cell>
          <cell r="N3617">
            <v>5.2282520335089636E-2</v>
          </cell>
          <cell r="O3617">
            <v>11101.279756762862</v>
          </cell>
          <cell r="P3617">
            <v>31032.664188001774</v>
          </cell>
          <cell r="Q3617">
            <v>48157.190500510478</v>
          </cell>
          <cell r="R3617">
            <v>64061.844907705607</v>
          </cell>
          <cell r="S3617">
            <v>140877.49727888487</v>
          </cell>
          <cell r="T3617">
            <v>1164.7193277203373</v>
          </cell>
          <cell r="U3617">
            <v>1317.9798220160196</v>
          </cell>
          <cell r="V3617">
            <v>1459.3256298421647</v>
          </cell>
          <cell r="W3617">
            <v>1548.0361576728146</v>
          </cell>
          <cell r="X3617">
            <v>1733.9080833863034</v>
          </cell>
          <cell r="Y3617">
            <v>767.81558099210213</v>
          </cell>
          <cell r="Z3617">
            <v>862.91055309520993</v>
          </cell>
          <cell r="AA3617">
            <v>934.81613187389519</v>
          </cell>
          <cell r="AB3617">
            <v>915.72102701829647</v>
          </cell>
          <cell r="AC3617">
            <v>926.93213061627455</v>
          </cell>
          <cell r="AD3617">
            <v>260.90820932062445</v>
          </cell>
          <cell r="AE3617">
            <v>509.39401458602231</v>
          </cell>
          <cell r="AF3617">
            <v>652.012130797851</v>
          </cell>
          <cell r="AG3617">
            <v>744.75646401385427</v>
          </cell>
          <cell r="AH3617">
            <v>923.77679052625786</v>
          </cell>
        </row>
        <row r="3618">
          <cell r="B3618">
            <v>19119</v>
          </cell>
          <cell r="C3618" t="str">
            <v>RI</v>
          </cell>
          <cell r="D3618" t="str">
            <v>Retail Power Marketer</v>
          </cell>
          <cell r="E3618">
            <v>1.354257291169242E-2</v>
          </cell>
          <cell r="F3618">
            <v>0</v>
          </cell>
          <cell r="G3618">
            <v>0</v>
          </cell>
          <cell r="H3618">
            <v>5208.0220137851766</v>
          </cell>
          <cell r="I3618">
            <v>11.608880937499999</v>
          </cell>
          <cell r="J3618">
            <v>0</v>
          </cell>
          <cell r="K3618">
            <v>0</v>
          </cell>
          <cell r="L3618">
            <v>0</v>
          </cell>
          <cell r="M3618">
            <v>0</v>
          </cell>
          <cell r="N3618">
            <v>5.2282520335089636E-2</v>
          </cell>
          <cell r="O3618">
            <v>11101.279756762862</v>
          </cell>
          <cell r="P3618">
            <v>31032.664188001774</v>
          </cell>
          <cell r="Q3618">
            <v>48157.190500510478</v>
          </cell>
          <cell r="R3618">
            <v>64061.844907705607</v>
          </cell>
          <cell r="S3618">
            <v>140877.49727888487</v>
          </cell>
          <cell r="T3618">
            <v>1164.7193277203373</v>
          </cell>
          <cell r="U3618">
            <v>1317.9798220160196</v>
          </cell>
          <cell r="V3618">
            <v>1459.3256298421647</v>
          </cell>
          <cell r="W3618">
            <v>1548.0361576728146</v>
          </cell>
          <cell r="X3618">
            <v>1733.9080833863034</v>
          </cell>
          <cell r="Y3618">
            <v>767.81558099210213</v>
          </cell>
          <cell r="Z3618">
            <v>862.91055309520993</v>
          </cell>
          <cell r="AA3618">
            <v>934.81613187389519</v>
          </cell>
          <cell r="AB3618">
            <v>915.72102701829647</v>
          </cell>
          <cell r="AC3618">
            <v>926.93213061627455</v>
          </cell>
          <cell r="AD3618">
            <v>260.90820932062445</v>
          </cell>
          <cell r="AE3618">
            <v>509.39401458602231</v>
          </cell>
          <cell r="AF3618">
            <v>652.012130797851</v>
          </cell>
          <cell r="AG3618">
            <v>744.75646401385427</v>
          </cell>
          <cell r="AH3618">
            <v>923.77679052625786</v>
          </cell>
        </row>
        <row r="3619">
          <cell r="B3619">
            <v>21795</v>
          </cell>
          <cell r="C3619" t="str">
            <v>RI</v>
          </cell>
          <cell r="D3619" t="str">
            <v>Retail Power Marketer</v>
          </cell>
          <cell r="E3619">
            <v>1.354257291169242E-2</v>
          </cell>
          <cell r="F3619">
            <v>0</v>
          </cell>
          <cell r="G3619">
            <v>0</v>
          </cell>
          <cell r="H3619">
            <v>5208.0220137851766</v>
          </cell>
          <cell r="I3619">
            <v>11.608880937499999</v>
          </cell>
          <cell r="J3619">
            <v>0</v>
          </cell>
          <cell r="K3619">
            <v>0</v>
          </cell>
          <cell r="L3619">
            <v>0</v>
          </cell>
          <cell r="M3619">
            <v>0</v>
          </cell>
          <cell r="N3619">
            <v>5.2282520335089636E-2</v>
          </cell>
          <cell r="O3619">
            <v>11101.279756762862</v>
          </cell>
          <cell r="P3619">
            <v>31032.664188001774</v>
          </cell>
          <cell r="Q3619">
            <v>48157.190500510478</v>
          </cell>
          <cell r="R3619">
            <v>64061.844907705607</v>
          </cell>
          <cell r="S3619">
            <v>140877.49727888487</v>
          </cell>
          <cell r="T3619">
            <v>1164.7193277203373</v>
          </cell>
          <cell r="U3619">
            <v>1317.9798220160196</v>
          </cell>
          <cell r="V3619">
            <v>1459.3256298421647</v>
          </cell>
          <cell r="W3619">
            <v>1548.0361576728146</v>
          </cell>
          <cell r="X3619">
            <v>1733.9080833863034</v>
          </cell>
          <cell r="Y3619">
            <v>767.81558099210213</v>
          </cell>
          <cell r="Z3619">
            <v>862.91055309520993</v>
          </cell>
          <cell r="AA3619">
            <v>934.81613187389519</v>
          </cell>
          <cell r="AB3619">
            <v>915.72102701829647</v>
          </cell>
          <cell r="AC3619">
            <v>926.93213061627455</v>
          </cell>
          <cell r="AD3619">
            <v>260.90820932062445</v>
          </cell>
          <cell r="AE3619">
            <v>509.39401458602231</v>
          </cell>
          <cell r="AF3619">
            <v>652.012130797851</v>
          </cell>
          <cell r="AG3619">
            <v>744.75646401385427</v>
          </cell>
          <cell r="AH3619">
            <v>923.77679052625786</v>
          </cell>
        </row>
        <row r="3620">
          <cell r="B3620">
            <v>54820</v>
          </cell>
          <cell r="C3620" t="str">
            <v>RI</v>
          </cell>
          <cell r="D3620" t="str">
            <v>Retail Power Marketer</v>
          </cell>
          <cell r="E3620">
            <v>1.354257291169242E-2</v>
          </cell>
          <cell r="F3620">
            <v>1</v>
          </cell>
          <cell r="G3620">
            <v>10742.205023674709</v>
          </cell>
          <cell r="H3620">
            <v>10742.205023674709</v>
          </cell>
          <cell r="I3620">
            <v>11.608880937499999</v>
          </cell>
          <cell r="J3620">
            <v>1608538.1</v>
          </cell>
          <cell r="K3620">
            <v>13855006</v>
          </cell>
          <cell r="L3620">
            <v>1289773</v>
          </cell>
          <cell r="M3620">
            <v>0.10312981789247683</v>
          </cell>
          <cell r="N3620">
            <v>0.10312981789247683</v>
          </cell>
          <cell r="O3620">
            <v>11101.279756762862</v>
          </cell>
          <cell r="P3620">
            <v>31032.664188001774</v>
          </cell>
          <cell r="Q3620">
            <v>48157.190500510478</v>
          </cell>
          <cell r="R3620">
            <v>64061.844907705607</v>
          </cell>
          <cell r="S3620">
            <v>140877.49727888487</v>
          </cell>
          <cell r="T3620">
            <v>1164.7193277203373</v>
          </cell>
          <cell r="U3620">
            <v>1317.9798220160196</v>
          </cell>
          <cell r="V3620">
            <v>1459.3256298421647</v>
          </cell>
          <cell r="W3620">
            <v>1548.0361576728146</v>
          </cell>
          <cell r="X3620">
            <v>1733.9080833863034</v>
          </cell>
          <cell r="Y3620">
            <v>767.81558099210213</v>
          </cell>
          <cell r="Z3620">
            <v>862.91055309520993</v>
          </cell>
          <cell r="AA3620">
            <v>934.81613187389519</v>
          </cell>
          <cell r="AB3620">
            <v>915.72102701829647</v>
          </cell>
          <cell r="AC3620">
            <v>926.93213061627455</v>
          </cell>
          <cell r="AD3620">
            <v>260.90820932062445</v>
          </cell>
          <cell r="AE3620">
            <v>509.39401458602231</v>
          </cell>
          <cell r="AF3620">
            <v>652.012130797851</v>
          </cell>
          <cell r="AG3620">
            <v>744.75646401385427</v>
          </cell>
          <cell r="AH3620">
            <v>923.77679052625786</v>
          </cell>
        </row>
        <row r="3621">
          <cell r="B3621">
            <v>54873</v>
          </cell>
          <cell r="C3621" t="str">
            <v>RI</v>
          </cell>
          <cell r="D3621" t="str">
            <v>Retail Power Marketer</v>
          </cell>
          <cell r="E3621">
            <v>1.354257291169242E-2</v>
          </cell>
          <cell r="F3621">
            <v>0</v>
          </cell>
          <cell r="G3621">
            <v>0</v>
          </cell>
          <cell r="H3621">
            <v>5208.0220137851766</v>
          </cell>
          <cell r="I3621">
            <v>11.608880937499999</v>
          </cell>
          <cell r="J3621">
            <v>0</v>
          </cell>
          <cell r="K3621">
            <v>0</v>
          </cell>
          <cell r="L3621">
            <v>0</v>
          </cell>
          <cell r="M3621">
            <v>0</v>
          </cell>
          <cell r="N3621">
            <v>5.2282520335089636E-2</v>
          </cell>
          <cell r="O3621">
            <v>11101.279756762862</v>
          </cell>
          <cell r="P3621">
            <v>31032.664188001774</v>
          </cell>
          <cell r="Q3621">
            <v>48157.190500510478</v>
          </cell>
          <cell r="R3621">
            <v>64061.844907705607</v>
          </cell>
          <cell r="S3621">
            <v>140877.49727888487</v>
          </cell>
          <cell r="T3621">
            <v>1164.7193277203373</v>
          </cell>
          <cell r="U3621">
            <v>1317.9798220160196</v>
          </cell>
          <cell r="V3621">
            <v>1459.3256298421647</v>
          </cell>
          <cell r="W3621">
            <v>1548.0361576728146</v>
          </cell>
          <cell r="X3621">
            <v>1733.9080833863034</v>
          </cell>
          <cell r="Y3621">
            <v>767.81558099210213</v>
          </cell>
          <cell r="Z3621">
            <v>862.91055309520993</v>
          </cell>
          <cell r="AA3621">
            <v>934.81613187389519</v>
          </cell>
          <cell r="AB3621">
            <v>915.72102701829647</v>
          </cell>
          <cell r="AC3621">
            <v>926.93213061627455</v>
          </cell>
          <cell r="AD3621">
            <v>260.90820932062445</v>
          </cell>
          <cell r="AE3621">
            <v>509.39401458602231</v>
          </cell>
          <cell r="AF3621">
            <v>652.012130797851</v>
          </cell>
          <cell r="AG3621">
            <v>744.75646401385427</v>
          </cell>
          <cell r="AH3621">
            <v>923.77679052625786</v>
          </cell>
        </row>
        <row r="3622">
          <cell r="B3622">
            <v>55781</v>
          </cell>
          <cell r="C3622" t="str">
            <v>RI</v>
          </cell>
          <cell r="D3622" t="str">
            <v>Retail Power Marketer</v>
          </cell>
          <cell r="E3622">
            <v>1.354257291169242E-2</v>
          </cell>
          <cell r="F3622">
            <v>1</v>
          </cell>
          <cell r="G3622">
            <v>7301.6249802187185</v>
          </cell>
          <cell r="H3622">
            <v>7301.6249802187185</v>
          </cell>
          <cell r="I3622">
            <v>11.608880937499999</v>
          </cell>
          <cell r="J3622">
            <v>102146.30000000002</v>
          </cell>
          <cell r="K3622">
            <v>876655</v>
          </cell>
          <cell r="L3622">
            <v>120063</v>
          </cell>
          <cell r="M3622">
            <v>9.7439397637624006E-2</v>
          </cell>
          <cell r="N3622">
            <v>9.7439397637624006E-2</v>
          </cell>
          <cell r="O3622">
            <v>11101.279756762862</v>
          </cell>
          <cell r="P3622">
            <v>31032.664188001774</v>
          </cell>
          <cell r="Q3622">
            <v>48157.190500510478</v>
          </cell>
          <cell r="R3622">
            <v>64061.844907705607</v>
          </cell>
          <cell r="S3622">
            <v>140877.49727888487</v>
          </cell>
          <cell r="T3622">
            <v>1164.7193277203373</v>
          </cell>
          <cell r="U3622">
            <v>1317.9798220160196</v>
          </cell>
          <cell r="V3622">
            <v>1459.3256298421647</v>
          </cell>
          <cell r="W3622">
            <v>1548.0361576728146</v>
          </cell>
          <cell r="X3622">
            <v>1733.9080833863034</v>
          </cell>
          <cell r="Y3622">
            <v>767.81558099210213</v>
          </cell>
          <cell r="Z3622">
            <v>862.91055309520993</v>
          </cell>
          <cell r="AA3622">
            <v>934.81613187389519</v>
          </cell>
          <cell r="AB3622">
            <v>915.72102701829647</v>
          </cell>
          <cell r="AC3622">
            <v>926.93213061627455</v>
          </cell>
          <cell r="AD3622">
            <v>260.90820932062445</v>
          </cell>
          <cell r="AE3622">
            <v>509.39401458602231</v>
          </cell>
          <cell r="AF3622">
            <v>652.012130797851</v>
          </cell>
          <cell r="AG3622">
            <v>744.75646401385427</v>
          </cell>
          <cell r="AH3622">
            <v>923.77679052625786</v>
          </cell>
        </row>
        <row r="3623">
          <cell r="B3623">
            <v>56212</v>
          </cell>
          <cell r="C3623" t="str">
            <v>RI</v>
          </cell>
          <cell r="D3623" t="str">
            <v>Retail Power Marketer</v>
          </cell>
          <cell r="E3623">
            <v>1.354257291169242E-2</v>
          </cell>
          <cell r="F3623">
            <v>1</v>
          </cell>
          <cell r="G3623">
            <v>10843.540962071409</v>
          </cell>
          <cell r="H3623">
            <v>10843.540962071409</v>
          </cell>
          <cell r="I3623">
            <v>11.608880937499999</v>
          </cell>
          <cell r="J3623">
            <v>751270</v>
          </cell>
          <cell r="K3623">
            <v>7528150</v>
          </cell>
          <cell r="L3623">
            <v>694252</v>
          </cell>
          <cell r="M3623">
            <v>8.6947807136752722E-2</v>
          </cell>
          <cell r="N3623">
            <v>8.6947807136752722E-2</v>
          </cell>
          <cell r="O3623">
            <v>11101.279756762862</v>
          </cell>
          <cell r="P3623">
            <v>31032.664188001774</v>
          </cell>
          <cell r="Q3623">
            <v>48157.190500510478</v>
          </cell>
          <cell r="R3623">
            <v>64061.844907705607</v>
          </cell>
          <cell r="S3623">
            <v>140877.49727888487</v>
          </cell>
          <cell r="T3623">
            <v>1164.7193277203373</v>
          </cell>
          <cell r="U3623">
            <v>1317.9798220160196</v>
          </cell>
          <cell r="V3623">
            <v>1459.3256298421647</v>
          </cell>
          <cell r="W3623">
            <v>1548.0361576728146</v>
          </cell>
          <cell r="X3623">
            <v>1733.9080833863034</v>
          </cell>
          <cell r="Y3623">
            <v>767.81558099210213</v>
          </cell>
          <cell r="Z3623">
            <v>862.91055309520993</v>
          </cell>
          <cell r="AA3623">
            <v>934.81613187389519</v>
          </cell>
          <cell r="AB3623">
            <v>915.72102701829647</v>
          </cell>
          <cell r="AC3623">
            <v>926.93213061627455</v>
          </cell>
          <cell r="AD3623">
            <v>260.90820932062445</v>
          </cell>
          <cell r="AE3623">
            <v>509.39401458602231</v>
          </cell>
          <cell r="AF3623">
            <v>652.012130797851</v>
          </cell>
          <cell r="AG3623">
            <v>744.75646401385427</v>
          </cell>
          <cell r="AH3623">
            <v>923.77679052625786</v>
          </cell>
        </row>
        <row r="3624">
          <cell r="B3624">
            <v>56521</v>
          </cell>
          <cell r="C3624" t="str">
            <v>RI</v>
          </cell>
          <cell r="D3624" t="str">
            <v>Retail Power Marketer</v>
          </cell>
          <cell r="E3624">
            <v>1.354257291169242E-2</v>
          </cell>
          <cell r="F3624">
            <v>0</v>
          </cell>
          <cell r="G3624">
            <v>0</v>
          </cell>
          <cell r="H3624">
            <v>5208.0220137851766</v>
          </cell>
          <cell r="I3624">
            <v>11.608880937499999</v>
          </cell>
          <cell r="J3624">
            <v>0</v>
          </cell>
          <cell r="K3624">
            <v>0</v>
          </cell>
          <cell r="L3624">
            <v>0</v>
          </cell>
          <cell r="M3624">
            <v>0</v>
          </cell>
          <cell r="N3624">
            <v>5.2282520335089636E-2</v>
          </cell>
          <cell r="O3624">
            <v>11101.279756762862</v>
          </cell>
          <cell r="P3624">
            <v>31032.664188001774</v>
          </cell>
          <cell r="Q3624">
            <v>48157.190500510478</v>
          </cell>
          <cell r="R3624">
            <v>64061.844907705607</v>
          </cell>
          <cell r="S3624">
            <v>140877.49727888487</v>
          </cell>
          <cell r="T3624">
            <v>1164.7193277203373</v>
          </cell>
          <cell r="U3624">
            <v>1317.9798220160196</v>
          </cell>
          <cell r="V3624">
            <v>1459.3256298421647</v>
          </cell>
          <cell r="W3624">
            <v>1548.0361576728146</v>
          </cell>
          <cell r="X3624">
            <v>1733.9080833863034</v>
          </cell>
          <cell r="Y3624">
            <v>767.81558099210213</v>
          </cell>
          <cell r="Z3624">
            <v>862.91055309520993</v>
          </cell>
          <cell r="AA3624">
            <v>934.81613187389519</v>
          </cell>
          <cell r="AB3624">
            <v>915.72102701829647</v>
          </cell>
          <cell r="AC3624">
            <v>926.93213061627455</v>
          </cell>
          <cell r="AD3624">
            <v>260.90820932062445</v>
          </cell>
          <cell r="AE3624">
            <v>509.39401458602231</v>
          </cell>
          <cell r="AF3624">
            <v>652.012130797851</v>
          </cell>
          <cell r="AG3624">
            <v>744.75646401385427</v>
          </cell>
          <cell r="AH3624">
            <v>923.77679052625786</v>
          </cell>
        </row>
        <row r="3625">
          <cell r="B3625">
            <v>57067</v>
          </cell>
          <cell r="C3625" t="str">
            <v>RI</v>
          </cell>
          <cell r="D3625" t="str">
            <v>Retail Power Marketer</v>
          </cell>
          <cell r="E3625">
            <v>1.354257291169242E-2</v>
          </cell>
          <cell r="F3625">
            <v>1</v>
          </cell>
          <cell r="G3625">
            <v>12504.626294302949</v>
          </cell>
          <cell r="H3625">
            <v>12504.626294302949</v>
          </cell>
          <cell r="I3625">
            <v>11.608880937499999</v>
          </cell>
          <cell r="J3625">
            <v>85611.4</v>
          </cell>
          <cell r="K3625">
            <v>885215</v>
          </cell>
          <cell r="L3625">
            <v>70791</v>
          </cell>
          <cell r="M3625">
            <v>8.5572147460945935E-2</v>
          </cell>
          <cell r="N3625">
            <v>8.5572147460945935E-2</v>
          </cell>
          <cell r="O3625">
            <v>11101.279756762862</v>
          </cell>
          <cell r="P3625">
            <v>31032.664188001774</v>
          </cell>
          <cell r="Q3625">
            <v>48157.190500510478</v>
          </cell>
          <cell r="R3625">
            <v>64061.844907705607</v>
          </cell>
          <cell r="S3625">
            <v>140877.49727888487</v>
          </cell>
          <cell r="T3625">
            <v>1164.7193277203373</v>
          </cell>
          <cell r="U3625">
            <v>1317.9798220160196</v>
          </cell>
          <cell r="V3625">
            <v>1459.3256298421647</v>
          </cell>
          <cell r="W3625">
            <v>1548.0361576728146</v>
          </cell>
          <cell r="X3625">
            <v>1733.9080833863034</v>
          </cell>
          <cell r="Y3625">
            <v>767.81558099210213</v>
          </cell>
          <cell r="Z3625">
            <v>862.91055309520993</v>
          </cell>
          <cell r="AA3625">
            <v>934.81613187389519</v>
          </cell>
          <cell r="AB3625">
            <v>915.72102701829647</v>
          </cell>
          <cell r="AC3625">
            <v>926.93213061627455</v>
          </cell>
          <cell r="AD3625">
            <v>260.90820932062445</v>
          </cell>
          <cell r="AE3625">
            <v>509.39401458602231</v>
          </cell>
          <cell r="AF3625">
            <v>652.012130797851</v>
          </cell>
          <cell r="AG3625">
            <v>744.75646401385427</v>
          </cell>
          <cell r="AH3625">
            <v>923.77679052625786</v>
          </cell>
        </row>
        <row r="3626">
          <cell r="B3626">
            <v>58119</v>
          </cell>
          <cell r="C3626" t="str">
            <v>RI</v>
          </cell>
          <cell r="D3626" t="str">
            <v>Retail Power Marketer</v>
          </cell>
          <cell r="E3626">
            <v>1.354257291169242E-2</v>
          </cell>
          <cell r="F3626">
            <v>1</v>
          </cell>
          <cell r="G3626">
            <v>7660.3322931013445</v>
          </cell>
          <cell r="H3626">
            <v>7660.3322931013445</v>
          </cell>
          <cell r="I3626">
            <v>11.608880937499999</v>
          </cell>
          <cell r="J3626">
            <v>179149.59999999998</v>
          </cell>
          <cell r="K3626">
            <v>1757556</v>
          </cell>
          <cell r="L3626">
            <v>229436</v>
          </cell>
          <cell r="M3626">
            <v>8.3745643108205356E-2</v>
          </cell>
          <cell r="N3626">
            <v>8.3745643108205356E-2</v>
          </cell>
          <cell r="O3626">
            <v>11101.279756762862</v>
          </cell>
          <cell r="P3626">
            <v>31032.664188001774</v>
          </cell>
          <cell r="Q3626">
            <v>48157.190500510478</v>
          </cell>
          <cell r="R3626">
            <v>64061.844907705607</v>
          </cell>
          <cell r="S3626">
            <v>140877.49727888487</v>
          </cell>
          <cell r="T3626">
            <v>1164.7193277203373</v>
          </cell>
          <cell r="U3626">
            <v>1317.9798220160196</v>
          </cell>
          <cell r="V3626">
            <v>1459.3256298421647</v>
          </cell>
          <cell r="W3626">
            <v>1548.0361576728146</v>
          </cell>
          <cell r="X3626">
            <v>1733.9080833863034</v>
          </cell>
          <cell r="Y3626">
            <v>767.81558099210213</v>
          </cell>
          <cell r="Z3626">
            <v>862.91055309520993</v>
          </cell>
          <cell r="AA3626">
            <v>934.81613187389519</v>
          </cell>
          <cell r="AB3626">
            <v>915.72102701829647</v>
          </cell>
          <cell r="AC3626">
            <v>926.93213061627455</v>
          </cell>
          <cell r="AD3626">
            <v>260.90820932062445</v>
          </cell>
          <cell r="AE3626">
            <v>509.39401458602231</v>
          </cell>
          <cell r="AF3626">
            <v>652.012130797851</v>
          </cell>
          <cell r="AG3626">
            <v>744.75646401385427</v>
          </cell>
          <cell r="AH3626">
            <v>923.77679052625786</v>
          </cell>
        </row>
        <row r="3627">
          <cell r="B3627">
            <v>58161</v>
          </cell>
          <cell r="C3627" t="str">
            <v>RI</v>
          </cell>
          <cell r="D3627" t="str">
            <v>Retail Power Marketer</v>
          </cell>
          <cell r="E3627">
            <v>1.354257291169242E-2</v>
          </cell>
          <cell r="F3627">
            <v>1</v>
          </cell>
          <cell r="G3627">
            <v>7497.5189725627552</v>
          </cell>
          <cell r="H3627">
            <v>7497.5189725627552</v>
          </cell>
          <cell r="I3627">
            <v>11.608880937499999</v>
          </cell>
          <cell r="J3627">
            <v>20949.2</v>
          </cell>
          <cell r="K3627">
            <v>154119</v>
          </cell>
          <cell r="L3627">
            <v>20556</v>
          </cell>
          <cell r="M3627">
            <v>0.11734837444692089</v>
          </cell>
          <cell r="N3627">
            <v>0.11734837444692089</v>
          </cell>
          <cell r="O3627">
            <v>11101.279756762862</v>
          </cell>
          <cell r="P3627">
            <v>31032.664188001774</v>
          </cell>
          <cell r="Q3627">
            <v>48157.190500510478</v>
          </cell>
          <cell r="R3627">
            <v>64061.844907705607</v>
          </cell>
          <cell r="S3627">
            <v>140877.49727888487</v>
          </cell>
          <cell r="T3627">
            <v>1164.7193277203373</v>
          </cell>
          <cell r="U3627">
            <v>1317.9798220160196</v>
          </cell>
          <cell r="V3627">
            <v>1459.3256298421647</v>
          </cell>
          <cell r="W3627">
            <v>1548.0361576728146</v>
          </cell>
          <cell r="X3627">
            <v>1733.9080833863034</v>
          </cell>
          <cell r="Y3627">
            <v>767.81558099210213</v>
          </cell>
          <cell r="Z3627">
            <v>862.91055309520993</v>
          </cell>
          <cell r="AA3627">
            <v>934.81613187389519</v>
          </cell>
          <cell r="AB3627">
            <v>915.72102701829647</v>
          </cell>
          <cell r="AC3627">
            <v>926.93213061627455</v>
          </cell>
          <cell r="AD3627">
            <v>260.90820932062445</v>
          </cell>
          <cell r="AE3627">
            <v>509.39401458602231</v>
          </cell>
          <cell r="AF3627">
            <v>652.012130797851</v>
          </cell>
          <cell r="AG3627">
            <v>744.75646401385427</v>
          </cell>
          <cell r="AH3627">
            <v>923.77679052625786</v>
          </cell>
        </row>
        <row r="3628">
          <cell r="B3628">
            <v>58631</v>
          </cell>
          <cell r="C3628" t="str">
            <v>RI</v>
          </cell>
          <cell r="D3628" t="str">
            <v>Retail Power Marketer</v>
          </cell>
          <cell r="E3628">
            <v>1.354257291169242E-2</v>
          </cell>
          <cell r="F3628">
            <v>1</v>
          </cell>
          <cell r="G3628">
            <v>7473.6842105263158</v>
          </cell>
          <cell r="H3628">
            <v>7473.6842105263158</v>
          </cell>
          <cell r="I3628">
            <v>11.608880937499999</v>
          </cell>
          <cell r="J3628">
            <v>1227</v>
          </cell>
          <cell r="K3628">
            <v>10082</v>
          </cell>
          <cell r="L3628">
            <v>1349</v>
          </cell>
          <cell r="M3628">
            <v>0.10306243159926105</v>
          </cell>
          <cell r="N3628">
            <v>0.10306243159926105</v>
          </cell>
          <cell r="O3628">
            <v>11101.279756762862</v>
          </cell>
          <cell r="P3628">
            <v>31032.664188001774</v>
          </cell>
          <cell r="Q3628">
            <v>48157.190500510478</v>
          </cell>
          <cell r="R3628">
            <v>64061.844907705607</v>
          </cell>
          <cell r="S3628">
            <v>140877.49727888487</v>
          </cell>
          <cell r="T3628">
            <v>1164.7193277203373</v>
          </cell>
          <cell r="U3628">
            <v>1317.9798220160196</v>
          </cell>
          <cell r="V3628">
            <v>1459.3256298421647</v>
          </cell>
          <cell r="W3628">
            <v>1548.0361576728146</v>
          </cell>
          <cell r="X3628">
            <v>1733.9080833863034</v>
          </cell>
          <cell r="Y3628">
            <v>767.81558099210213</v>
          </cell>
          <cell r="Z3628">
            <v>862.91055309520993</v>
          </cell>
          <cell r="AA3628">
            <v>934.81613187389519</v>
          </cell>
          <cell r="AB3628">
            <v>915.72102701829647</v>
          </cell>
          <cell r="AC3628">
            <v>926.93213061627455</v>
          </cell>
          <cell r="AD3628">
            <v>260.90820932062445</v>
          </cell>
          <cell r="AE3628">
            <v>509.39401458602231</v>
          </cell>
          <cell r="AF3628">
            <v>652.012130797851</v>
          </cell>
          <cell r="AG3628">
            <v>744.75646401385427</v>
          </cell>
          <cell r="AH3628">
            <v>923.77679052625786</v>
          </cell>
        </row>
        <row r="3629">
          <cell r="B3629">
            <v>58667</v>
          </cell>
          <cell r="C3629" t="str">
            <v>RI</v>
          </cell>
          <cell r="D3629" t="str">
            <v>Retail Power Marketer</v>
          </cell>
          <cell r="E3629">
            <v>1.354257291169242E-2</v>
          </cell>
          <cell r="F3629">
            <v>1</v>
          </cell>
          <cell r="G3629">
            <v>9782.9033918663845</v>
          </cell>
          <cell r="H3629">
            <v>9782.9033918663845</v>
          </cell>
          <cell r="I3629">
            <v>11.608880937499999</v>
          </cell>
          <cell r="J3629">
            <v>121939.5</v>
          </cell>
          <cell r="K3629">
            <v>1026207</v>
          </cell>
          <cell r="L3629">
            <v>104898</v>
          </cell>
          <cell r="M3629">
            <v>0.10458564333415919</v>
          </cell>
          <cell r="N3629">
            <v>0.10458564333415919</v>
          </cell>
          <cell r="O3629">
            <v>11101.279756762862</v>
          </cell>
          <cell r="P3629">
            <v>31032.664188001774</v>
          </cell>
          <cell r="Q3629">
            <v>48157.190500510478</v>
          </cell>
          <cell r="R3629">
            <v>64061.844907705607</v>
          </cell>
          <cell r="S3629">
            <v>140877.49727888487</v>
          </cell>
          <cell r="T3629">
            <v>1164.7193277203373</v>
          </cell>
          <cell r="U3629">
            <v>1317.9798220160196</v>
          </cell>
          <cell r="V3629">
            <v>1459.3256298421647</v>
          </cell>
          <cell r="W3629">
            <v>1548.0361576728146</v>
          </cell>
          <cell r="X3629">
            <v>1733.9080833863034</v>
          </cell>
          <cell r="Y3629">
            <v>767.81558099210213</v>
          </cell>
          <cell r="Z3629">
            <v>862.91055309520993</v>
          </cell>
          <cell r="AA3629">
            <v>934.81613187389519</v>
          </cell>
          <cell r="AB3629">
            <v>915.72102701829647</v>
          </cell>
          <cell r="AC3629">
            <v>926.93213061627455</v>
          </cell>
          <cell r="AD3629">
            <v>260.90820932062445</v>
          </cell>
          <cell r="AE3629">
            <v>509.39401458602231</v>
          </cell>
          <cell r="AF3629">
            <v>652.012130797851</v>
          </cell>
          <cell r="AG3629">
            <v>744.75646401385427</v>
          </cell>
          <cell r="AH3629">
            <v>923.77679052625786</v>
          </cell>
        </row>
        <row r="3630">
          <cell r="B3630">
            <v>58806</v>
          </cell>
          <cell r="C3630" t="str">
            <v>RI</v>
          </cell>
          <cell r="D3630" t="str">
            <v>Retail Power Marketer</v>
          </cell>
          <cell r="E3630">
            <v>1.354257291169242E-2</v>
          </cell>
          <cell r="F3630">
            <v>0</v>
          </cell>
          <cell r="G3630">
            <v>0</v>
          </cell>
          <cell r="H3630">
            <v>5208.0220137851766</v>
          </cell>
          <cell r="I3630">
            <v>11.608880937499999</v>
          </cell>
          <cell r="J3630">
            <v>0</v>
          </cell>
          <cell r="K3630">
            <v>0</v>
          </cell>
          <cell r="L3630">
            <v>0</v>
          </cell>
          <cell r="M3630">
            <v>0</v>
          </cell>
          <cell r="N3630">
            <v>5.2282520335089636E-2</v>
          </cell>
          <cell r="O3630">
            <v>11101.279756762862</v>
          </cell>
          <cell r="P3630">
            <v>31032.664188001774</v>
          </cell>
          <cell r="Q3630">
            <v>48157.190500510478</v>
          </cell>
          <cell r="R3630">
            <v>64061.844907705607</v>
          </cell>
          <cell r="S3630">
            <v>140877.49727888487</v>
          </cell>
          <cell r="T3630">
            <v>1164.7193277203373</v>
          </cell>
          <cell r="U3630">
            <v>1317.9798220160196</v>
          </cell>
          <cell r="V3630">
            <v>1459.3256298421647</v>
          </cell>
          <cell r="W3630">
            <v>1548.0361576728146</v>
          </cell>
          <cell r="X3630">
            <v>1733.9080833863034</v>
          </cell>
          <cell r="Y3630">
            <v>767.81558099210213</v>
          </cell>
          <cell r="Z3630">
            <v>862.91055309520993</v>
          </cell>
          <cell r="AA3630">
            <v>934.81613187389519</v>
          </cell>
          <cell r="AB3630">
            <v>915.72102701829647</v>
          </cell>
          <cell r="AC3630">
            <v>926.93213061627455</v>
          </cell>
          <cell r="AD3630">
            <v>260.90820932062445</v>
          </cell>
          <cell r="AE3630">
            <v>509.39401458602231</v>
          </cell>
          <cell r="AF3630">
            <v>652.012130797851</v>
          </cell>
          <cell r="AG3630">
            <v>744.75646401385427</v>
          </cell>
          <cell r="AH3630">
            <v>923.77679052625786</v>
          </cell>
        </row>
        <row r="3631">
          <cell r="B3631">
            <v>58974</v>
          </cell>
          <cell r="C3631" t="str">
            <v>RI</v>
          </cell>
          <cell r="D3631" t="str">
            <v>Retail Power Marketer</v>
          </cell>
          <cell r="E3631">
            <v>1.354257291169242E-2</v>
          </cell>
          <cell r="F3631">
            <v>1</v>
          </cell>
          <cell r="G3631">
            <v>9034.5905038555993</v>
          </cell>
          <cell r="H3631">
            <v>9034.5905038555993</v>
          </cell>
          <cell r="I3631">
            <v>11.608880937499999</v>
          </cell>
          <cell r="J3631">
            <v>99094.200000000012</v>
          </cell>
          <cell r="K3631">
            <v>945497</v>
          </cell>
          <cell r="L3631">
            <v>104653</v>
          </cell>
          <cell r="M3631">
            <v>8.9387221111197346E-2</v>
          </cell>
          <cell r="N3631">
            <v>8.9387221111197346E-2</v>
          </cell>
          <cell r="O3631">
            <v>11101.279756762862</v>
          </cell>
          <cell r="P3631">
            <v>31032.664188001774</v>
          </cell>
          <cell r="Q3631">
            <v>48157.190500510478</v>
          </cell>
          <cell r="R3631">
            <v>64061.844907705607</v>
          </cell>
          <cell r="S3631">
            <v>140877.49727888487</v>
          </cell>
          <cell r="T3631">
            <v>1164.7193277203373</v>
          </cell>
          <cell r="U3631">
            <v>1317.9798220160196</v>
          </cell>
          <cell r="V3631">
            <v>1459.3256298421647</v>
          </cell>
          <cell r="W3631">
            <v>1548.0361576728146</v>
          </cell>
          <cell r="X3631">
            <v>1733.9080833863034</v>
          </cell>
          <cell r="Y3631">
            <v>767.81558099210213</v>
          </cell>
          <cell r="Z3631">
            <v>862.91055309520993</v>
          </cell>
          <cell r="AA3631">
            <v>934.81613187389519</v>
          </cell>
          <cell r="AB3631">
            <v>915.72102701829647</v>
          </cell>
          <cell r="AC3631">
            <v>926.93213061627455</v>
          </cell>
          <cell r="AD3631">
            <v>260.90820932062445</v>
          </cell>
          <cell r="AE3631">
            <v>509.39401458602231</v>
          </cell>
          <cell r="AF3631">
            <v>652.012130797851</v>
          </cell>
          <cell r="AG3631">
            <v>744.75646401385427</v>
          </cell>
          <cell r="AH3631">
            <v>923.77679052625786</v>
          </cell>
        </row>
        <row r="3632">
          <cell r="B3632">
            <v>59059</v>
          </cell>
          <cell r="C3632" t="str">
            <v>RI</v>
          </cell>
          <cell r="D3632" t="str">
            <v>Retail Power Marketer</v>
          </cell>
          <cell r="E3632">
            <v>1.354257291169242E-2</v>
          </cell>
          <cell r="F3632">
            <v>1</v>
          </cell>
          <cell r="G3632">
            <v>8453.9415703142477</v>
          </cell>
          <cell r="H3632">
            <v>8453.9415703142477</v>
          </cell>
          <cell r="I3632">
            <v>11.608880937499999</v>
          </cell>
          <cell r="J3632">
            <v>62387.1</v>
          </cell>
          <cell r="K3632">
            <v>642694</v>
          </cell>
          <cell r="L3632">
            <v>76023</v>
          </cell>
          <cell r="M3632">
            <v>8.0592936193369241E-2</v>
          </cell>
          <cell r="N3632">
            <v>8.0592936193369241E-2</v>
          </cell>
          <cell r="O3632">
            <v>11101.279756762862</v>
          </cell>
          <cell r="P3632">
            <v>31032.664188001774</v>
          </cell>
          <cell r="Q3632">
            <v>48157.190500510478</v>
          </cell>
          <cell r="R3632">
            <v>64061.844907705607</v>
          </cell>
          <cell r="S3632">
            <v>140877.49727888487</v>
          </cell>
          <cell r="T3632">
            <v>1164.7193277203373</v>
          </cell>
          <cell r="U3632">
            <v>1317.9798220160196</v>
          </cell>
          <cell r="V3632">
            <v>1459.3256298421647</v>
          </cell>
          <cell r="W3632">
            <v>1548.0361576728146</v>
          </cell>
          <cell r="X3632">
            <v>1733.9080833863034</v>
          </cell>
          <cell r="Y3632">
            <v>767.81558099210213</v>
          </cell>
          <cell r="Z3632">
            <v>862.91055309520993</v>
          </cell>
          <cell r="AA3632">
            <v>934.81613187389519</v>
          </cell>
          <cell r="AB3632">
            <v>915.72102701829647</v>
          </cell>
          <cell r="AC3632">
            <v>926.93213061627455</v>
          </cell>
          <cell r="AD3632">
            <v>260.90820932062445</v>
          </cell>
          <cell r="AE3632">
            <v>509.39401458602231</v>
          </cell>
          <cell r="AF3632">
            <v>652.012130797851</v>
          </cell>
          <cell r="AG3632">
            <v>744.75646401385427</v>
          </cell>
          <cell r="AH3632">
            <v>923.77679052625786</v>
          </cell>
        </row>
        <row r="3633">
          <cell r="B3633">
            <v>59472</v>
          </cell>
          <cell r="C3633" t="str">
            <v>RI</v>
          </cell>
          <cell r="D3633" t="str">
            <v>Retail Power Marketer</v>
          </cell>
          <cell r="E3633">
            <v>1.354257291169242E-2</v>
          </cell>
          <cell r="F3633">
            <v>1</v>
          </cell>
          <cell r="G3633">
            <v>1247.8632478632478</v>
          </cell>
          <cell r="H3633">
            <v>1247.8632478632478</v>
          </cell>
          <cell r="I3633">
            <v>11.608880937499999</v>
          </cell>
          <cell r="J3633">
            <v>27.5</v>
          </cell>
          <cell r="K3633">
            <v>146</v>
          </cell>
          <cell r="L3633">
            <v>117</v>
          </cell>
          <cell r="M3633">
            <v>7.6720076464041123E-2</v>
          </cell>
          <cell r="N3633">
            <v>7.6720076464041123E-2</v>
          </cell>
          <cell r="O3633">
            <v>11101.279756762862</v>
          </cell>
          <cell r="P3633">
            <v>31032.664188001774</v>
          </cell>
          <cell r="Q3633">
            <v>48157.190500510478</v>
          </cell>
          <cell r="R3633">
            <v>64061.844907705607</v>
          </cell>
          <cell r="S3633">
            <v>140877.49727888487</v>
          </cell>
          <cell r="T3633">
            <v>1164.7193277203373</v>
          </cell>
          <cell r="U3633">
            <v>1317.9798220160196</v>
          </cell>
          <cell r="V3633">
            <v>1459.3256298421647</v>
          </cell>
          <cell r="W3633">
            <v>1548.0361576728146</v>
          </cell>
          <cell r="X3633">
            <v>1733.9080833863034</v>
          </cell>
          <cell r="Y3633">
            <v>767.81558099210213</v>
          </cell>
          <cell r="Z3633">
            <v>862.91055309520993</v>
          </cell>
          <cell r="AA3633">
            <v>934.81613187389519</v>
          </cell>
          <cell r="AB3633">
            <v>915.72102701829647</v>
          </cell>
          <cell r="AC3633">
            <v>926.93213061627455</v>
          </cell>
          <cell r="AD3633">
            <v>260.90820932062445</v>
          </cell>
          <cell r="AE3633">
            <v>509.39401458602231</v>
          </cell>
          <cell r="AF3633">
            <v>652.012130797851</v>
          </cell>
          <cell r="AG3633">
            <v>744.75646401385427</v>
          </cell>
          <cell r="AH3633">
            <v>923.77679052625786</v>
          </cell>
        </row>
        <row r="3634">
          <cell r="B3634">
            <v>59619</v>
          </cell>
          <cell r="C3634" t="str">
            <v>RI</v>
          </cell>
          <cell r="D3634" t="str">
            <v>Retail Power Marketer</v>
          </cell>
          <cell r="E3634">
            <v>1.354257291169242E-2</v>
          </cell>
          <cell r="F3634">
            <v>0</v>
          </cell>
          <cell r="G3634">
            <v>0</v>
          </cell>
          <cell r="H3634">
            <v>5208.0220137851766</v>
          </cell>
          <cell r="I3634">
            <v>11.608880937499999</v>
          </cell>
          <cell r="J3634">
            <v>0</v>
          </cell>
          <cell r="K3634">
            <v>0</v>
          </cell>
          <cell r="L3634">
            <v>0</v>
          </cell>
          <cell r="M3634">
            <v>0</v>
          </cell>
          <cell r="N3634">
            <v>5.2282520335089636E-2</v>
          </cell>
          <cell r="O3634">
            <v>11101.279756762862</v>
          </cell>
          <cell r="P3634">
            <v>31032.664188001774</v>
          </cell>
          <cell r="Q3634">
            <v>48157.190500510478</v>
          </cell>
          <cell r="R3634">
            <v>64061.844907705607</v>
          </cell>
          <cell r="S3634">
            <v>140877.49727888487</v>
          </cell>
          <cell r="T3634">
            <v>1164.7193277203373</v>
          </cell>
          <cell r="U3634">
            <v>1317.9798220160196</v>
          </cell>
          <cell r="V3634">
            <v>1459.3256298421647</v>
          </cell>
          <cell r="W3634">
            <v>1548.0361576728146</v>
          </cell>
          <cell r="X3634">
            <v>1733.9080833863034</v>
          </cell>
          <cell r="Y3634">
            <v>767.81558099210213</v>
          </cell>
          <cell r="Z3634">
            <v>862.91055309520993</v>
          </cell>
          <cell r="AA3634">
            <v>934.81613187389519</v>
          </cell>
          <cell r="AB3634">
            <v>915.72102701829647</v>
          </cell>
          <cell r="AC3634">
            <v>926.93213061627455</v>
          </cell>
          <cell r="AD3634">
            <v>260.90820932062445</v>
          </cell>
          <cell r="AE3634">
            <v>509.39401458602231</v>
          </cell>
          <cell r="AF3634">
            <v>652.012130797851</v>
          </cell>
          <cell r="AG3634">
            <v>744.75646401385427</v>
          </cell>
          <cell r="AH3634">
            <v>923.77679052625786</v>
          </cell>
        </row>
        <row r="3635">
          <cell r="B3635">
            <v>59993</v>
          </cell>
          <cell r="C3635" t="str">
            <v>RI</v>
          </cell>
          <cell r="D3635" t="str">
            <v>Retail Power Marketer</v>
          </cell>
          <cell r="E3635">
            <v>1.354257291169242E-2</v>
          </cell>
          <cell r="F3635">
            <v>1</v>
          </cell>
          <cell r="G3635">
            <v>8316.6187901318008</v>
          </cell>
          <cell r="H3635">
            <v>8316.6187901318008</v>
          </cell>
          <cell r="I3635">
            <v>11.608880937499999</v>
          </cell>
          <cell r="J3635">
            <v>22855.399999999998</v>
          </cell>
          <cell r="K3635">
            <v>196871</v>
          </cell>
          <cell r="L3635">
            <v>23672</v>
          </cell>
          <cell r="M3635">
            <v>9.9342893800356546E-2</v>
          </cell>
          <cell r="N3635">
            <v>9.9342893800356546E-2</v>
          </cell>
          <cell r="O3635">
            <v>11101.279756762862</v>
          </cell>
          <cell r="P3635">
            <v>31032.664188001774</v>
          </cell>
          <cell r="Q3635">
            <v>48157.190500510478</v>
          </cell>
          <cell r="R3635">
            <v>64061.844907705607</v>
          </cell>
          <cell r="S3635">
            <v>140877.49727888487</v>
          </cell>
          <cell r="T3635">
            <v>1164.7193277203373</v>
          </cell>
          <cell r="U3635">
            <v>1317.9798220160196</v>
          </cell>
          <cell r="V3635">
            <v>1459.3256298421647</v>
          </cell>
          <cell r="W3635">
            <v>1548.0361576728146</v>
          </cell>
          <cell r="X3635">
            <v>1733.9080833863034</v>
          </cell>
          <cell r="Y3635">
            <v>767.81558099210213</v>
          </cell>
          <cell r="Z3635">
            <v>862.91055309520993</v>
          </cell>
          <cell r="AA3635">
            <v>934.81613187389519</v>
          </cell>
          <cell r="AB3635">
            <v>915.72102701829647</v>
          </cell>
          <cell r="AC3635">
            <v>926.93213061627455</v>
          </cell>
          <cell r="AD3635">
            <v>260.90820932062445</v>
          </cell>
          <cell r="AE3635">
            <v>509.39401458602231</v>
          </cell>
          <cell r="AF3635">
            <v>652.012130797851</v>
          </cell>
          <cell r="AG3635">
            <v>744.75646401385427</v>
          </cell>
          <cell r="AH3635">
            <v>923.77679052625786</v>
          </cell>
        </row>
        <row r="3636">
          <cell r="B3636">
            <v>11118</v>
          </cell>
          <cell r="C3636" t="str">
            <v>SC</v>
          </cell>
          <cell r="D3636" t="str">
            <v>Investor Owned</v>
          </cell>
          <cell r="E3636">
            <v>6.5015004986567967E-2</v>
          </cell>
          <cell r="F3636">
            <v>1</v>
          </cell>
          <cell r="G3636">
            <v>14397.548518896834</v>
          </cell>
          <cell r="H3636">
            <v>14397.548518896834</v>
          </cell>
          <cell r="I3636">
            <v>11.608880937499999</v>
          </cell>
          <cell r="J3636">
            <v>8775.7999999999993</v>
          </cell>
          <cell r="K3636">
            <v>70476</v>
          </cell>
          <cell r="L3636">
            <v>4895</v>
          </cell>
          <cell r="M3636">
            <v>0.11484610837350659</v>
          </cell>
          <cell r="N3636">
            <v>0.11484610837350659</v>
          </cell>
          <cell r="O3636">
            <v>7684.9875673561983</v>
          </cell>
          <cell r="P3636">
            <v>22636.358061887189</v>
          </cell>
          <cell r="Q3636">
            <v>35684.544129924587</v>
          </cell>
          <cell r="R3636">
            <v>44987.963838575313</v>
          </cell>
          <cell r="S3636">
            <v>108651.0844633021</v>
          </cell>
          <cell r="T3636">
            <v>1812.3698912513344</v>
          </cell>
          <cell r="U3636">
            <v>1827.748167516113</v>
          </cell>
          <cell r="V3636">
            <v>1833.4689479975368</v>
          </cell>
          <cell r="W3636">
            <v>1819.4785703814173</v>
          </cell>
          <cell r="X3636">
            <v>1911.2243051015107</v>
          </cell>
          <cell r="Y3636">
            <v>236.10253352867565</v>
          </cell>
          <cell r="Z3636">
            <v>271.30564343490653</v>
          </cell>
          <cell r="AA3636">
            <v>272.80159632412966</v>
          </cell>
          <cell r="AB3636">
            <v>277.11916603837147</v>
          </cell>
          <cell r="AC3636">
            <v>333.9530109502</v>
          </cell>
          <cell r="AD3636">
            <v>16.175106412364233</v>
          </cell>
          <cell r="AE3636">
            <v>16.100867499442476</v>
          </cell>
          <cell r="AF3636">
            <v>15.166713805500125</v>
          </cell>
          <cell r="AG3636">
            <v>12.744522007574245</v>
          </cell>
          <cell r="AH3636">
            <v>10.427623000761887</v>
          </cell>
        </row>
        <row r="3637">
          <cell r="B3637">
            <v>1613</v>
          </cell>
          <cell r="C3637" t="str">
            <v>SC</v>
          </cell>
          <cell r="D3637" t="str">
            <v>Cooperative</v>
          </cell>
          <cell r="E3637">
            <v>6.5015004986567967E-2</v>
          </cell>
          <cell r="F3637">
            <v>1</v>
          </cell>
          <cell r="G3637">
            <v>14494.239090766905</v>
          </cell>
          <cell r="H3637">
            <v>14494.239090766905</v>
          </cell>
          <cell r="I3637">
            <v>11.608880937499999</v>
          </cell>
          <cell r="J3637">
            <v>185821</v>
          </cell>
          <cell r="K3637">
            <v>1390070</v>
          </cell>
          <cell r="L3637">
            <v>95905</v>
          </cell>
          <cell r="M3637">
            <v>0.1240662724066189</v>
          </cell>
          <cell r="N3637">
            <v>0.1240662724066189</v>
          </cell>
          <cell r="O3637">
            <v>7684.9875673561983</v>
          </cell>
          <cell r="P3637">
            <v>22636.358061887189</v>
          </cell>
          <cell r="Q3637">
            <v>35684.544129924587</v>
          </cell>
          <cell r="R3637">
            <v>44987.963838575313</v>
          </cell>
          <cell r="S3637">
            <v>108651.0844633021</v>
          </cell>
          <cell r="T3637">
            <v>1812.3698912513344</v>
          </cell>
          <cell r="U3637">
            <v>1827.748167516113</v>
          </cell>
          <cell r="V3637">
            <v>1833.4689479975368</v>
          </cell>
          <cell r="W3637">
            <v>1819.4785703814173</v>
          </cell>
          <cell r="X3637">
            <v>1911.2243051015107</v>
          </cell>
          <cell r="Y3637">
            <v>236.10253352867565</v>
          </cell>
          <cell r="Z3637">
            <v>271.30564343490653</v>
          </cell>
          <cell r="AA3637">
            <v>272.80159632412966</v>
          </cell>
          <cell r="AB3637">
            <v>277.11916603837147</v>
          </cell>
          <cell r="AC3637">
            <v>333.9530109502</v>
          </cell>
          <cell r="AD3637">
            <v>16.175106412364233</v>
          </cell>
          <cell r="AE3637">
            <v>16.100867499442476</v>
          </cell>
          <cell r="AF3637">
            <v>15.166713805500125</v>
          </cell>
          <cell r="AG3637">
            <v>12.744522007574245</v>
          </cell>
          <cell r="AH3637">
            <v>10.427623000761887</v>
          </cell>
        </row>
        <row r="3638">
          <cell r="B3638">
            <v>1763</v>
          </cell>
          <cell r="C3638" t="str">
            <v>SC</v>
          </cell>
          <cell r="D3638" t="str">
            <v>Cooperative</v>
          </cell>
          <cell r="E3638">
            <v>6.5015004986567967E-2</v>
          </cell>
          <cell r="F3638">
            <v>1</v>
          </cell>
          <cell r="G3638">
            <v>15307.483227249269</v>
          </cell>
          <cell r="H3638">
            <v>15307.483227249269</v>
          </cell>
          <cell r="I3638">
            <v>11.608880937499999</v>
          </cell>
          <cell r="J3638">
            <v>53482.9</v>
          </cell>
          <cell r="K3638">
            <v>444912</v>
          </cell>
          <cell r="L3638">
            <v>29065</v>
          </cell>
          <cell r="M3638">
            <v>0.11110951043491467</v>
          </cell>
          <cell r="N3638">
            <v>0.11110951043491467</v>
          </cell>
          <cell r="O3638">
            <v>7684.9875673561983</v>
          </cell>
          <cell r="P3638">
            <v>22636.358061887189</v>
          </cell>
          <cell r="Q3638">
            <v>35684.544129924587</v>
          </cell>
          <cell r="R3638">
            <v>44987.963838575313</v>
          </cell>
          <cell r="S3638">
            <v>108651.0844633021</v>
          </cell>
          <cell r="T3638">
            <v>1812.3698912513344</v>
          </cell>
          <cell r="U3638">
            <v>1827.748167516113</v>
          </cell>
          <cell r="V3638">
            <v>1833.4689479975368</v>
          </cell>
          <cell r="W3638">
            <v>1819.4785703814173</v>
          </cell>
          <cell r="X3638">
            <v>1911.2243051015107</v>
          </cell>
          <cell r="Y3638">
            <v>236.10253352867565</v>
          </cell>
          <cell r="Z3638">
            <v>271.30564343490653</v>
          </cell>
          <cell r="AA3638">
            <v>272.80159632412966</v>
          </cell>
          <cell r="AB3638">
            <v>277.11916603837147</v>
          </cell>
          <cell r="AC3638">
            <v>333.9530109502</v>
          </cell>
          <cell r="AD3638">
            <v>16.175106412364233</v>
          </cell>
          <cell r="AE3638">
            <v>16.100867499442476</v>
          </cell>
          <cell r="AF3638">
            <v>15.166713805500125</v>
          </cell>
          <cell r="AG3638">
            <v>12.744522007574245</v>
          </cell>
          <cell r="AH3638">
            <v>10.427623000761887</v>
          </cell>
        </row>
        <row r="3639">
          <cell r="B3639">
            <v>14557</v>
          </cell>
          <cell r="C3639" t="str">
            <v>SC</v>
          </cell>
          <cell r="D3639" t="str">
            <v>Cooperative</v>
          </cell>
          <cell r="E3639">
            <v>6.5015004986567967E-2</v>
          </cell>
          <cell r="F3639">
            <v>1</v>
          </cell>
          <cell r="G3639">
            <v>14114.965064879509</v>
          </cell>
          <cell r="H3639">
            <v>14114.965064879509</v>
          </cell>
          <cell r="I3639">
            <v>11.608880937499999</v>
          </cell>
          <cell r="J3639">
            <v>48736</v>
          </cell>
          <cell r="K3639">
            <v>395953</v>
          </cell>
          <cell r="L3639">
            <v>28052</v>
          </cell>
          <cell r="M3639">
            <v>0.11321589194499095</v>
          </cell>
          <cell r="N3639">
            <v>0.11321589194499095</v>
          </cell>
          <cell r="O3639">
            <v>7684.9875673561983</v>
          </cell>
          <cell r="P3639">
            <v>22636.358061887189</v>
          </cell>
          <cell r="Q3639">
            <v>35684.544129924587</v>
          </cell>
          <cell r="R3639">
            <v>44987.963838575313</v>
          </cell>
          <cell r="S3639">
            <v>108651.0844633021</v>
          </cell>
          <cell r="T3639">
            <v>1812.3698912513344</v>
          </cell>
          <cell r="U3639">
            <v>1827.748167516113</v>
          </cell>
          <cell r="V3639">
            <v>1833.4689479975368</v>
          </cell>
          <cell r="W3639">
            <v>1819.4785703814173</v>
          </cell>
          <cell r="X3639">
            <v>1911.2243051015107</v>
          </cell>
          <cell r="Y3639">
            <v>236.10253352867565</v>
          </cell>
          <cell r="Z3639">
            <v>271.30564343490653</v>
          </cell>
          <cell r="AA3639">
            <v>272.80159632412966</v>
          </cell>
          <cell r="AB3639">
            <v>277.11916603837147</v>
          </cell>
          <cell r="AC3639">
            <v>333.9530109502</v>
          </cell>
          <cell r="AD3639">
            <v>16.175106412364233</v>
          </cell>
          <cell r="AE3639">
            <v>16.100867499442476</v>
          </cell>
          <cell r="AF3639">
            <v>15.166713805500125</v>
          </cell>
          <cell r="AG3639">
            <v>12.744522007574245</v>
          </cell>
          <cell r="AH3639">
            <v>10.427623000761887</v>
          </cell>
        </row>
        <row r="3640">
          <cell r="B3640">
            <v>59624</v>
          </cell>
          <cell r="C3640" t="str">
            <v>SC</v>
          </cell>
          <cell r="D3640" t="str">
            <v>Behind the Meter</v>
          </cell>
          <cell r="E3640">
            <v>6.5015004986567967E-2</v>
          </cell>
          <cell r="F3640">
            <v>1</v>
          </cell>
          <cell r="G3640">
            <v>6331.8519765451838</v>
          </cell>
          <cell r="H3640">
            <v>6331.8519765451838</v>
          </cell>
          <cell r="I3640">
            <v>11.608880937499999</v>
          </cell>
          <cell r="J3640">
            <v>170406.30000000002</v>
          </cell>
          <cell r="K3640">
            <v>1128431</v>
          </cell>
          <cell r="L3640">
            <v>178215</v>
          </cell>
          <cell r="M3640">
            <v>0.12901079410675642</v>
          </cell>
          <cell r="N3640">
            <v>0.12901079410675642</v>
          </cell>
          <cell r="O3640">
            <v>7684.9875673561983</v>
          </cell>
          <cell r="P3640">
            <v>22636.358061887189</v>
          </cell>
          <cell r="Q3640">
            <v>35684.544129924587</v>
          </cell>
          <cell r="R3640">
            <v>44987.963838575313</v>
          </cell>
          <cell r="S3640">
            <v>108651.0844633021</v>
          </cell>
          <cell r="T3640">
            <v>1812.3698912513344</v>
          </cell>
          <cell r="U3640">
            <v>1827.748167516113</v>
          </cell>
          <cell r="V3640">
            <v>1833.4689479975368</v>
          </cell>
          <cell r="W3640">
            <v>1819.4785703814173</v>
          </cell>
          <cell r="X3640">
            <v>1911.2243051015107</v>
          </cell>
          <cell r="Y3640">
            <v>236.10253352867565</v>
          </cell>
          <cell r="Z3640">
            <v>271.30564343490653</v>
          </cell>
          <cell r="AA3640">
            <v>272.80159632412966</v>
          </cell>
          <cell r="AB3640">
            <v>277.11916603837147</v>
          </cell>
          <cell r="AC3640">
            <v>333.9530109502</v>
          </cell>
          <cell r="AD3640">
            <v>16.175106412364233</v>
          </cell>
          <cell r="AE3640">
            <v>16.100867499442476</v>
          </cell>
          <cell r="AF3640">
            <v>15.166713805500125</v>
          </cell>
          <cell r="AG3640">
            <v>12.744522007574245</v>
          </cell>
          <cell r="AH3640">
            <v>10.427623000761887</v>
          </cell>
        </row>
        <row r="3641">
          <cell r="B3641">
            <v>59647</v>
          </cell>
          <cell r="C3641" t="str">
            <v>SC</v>
          </cell>
          <cell r="D3641" t="str">
            <v>Behind the Meter</v>
          </cell>
          <cell r="E3641">
            <v>6.5015004986567967E-2</v>
          </cell>
          <cell r="F3641">
            <v>1</v>
          </cell>
          <cell r="G3641">
            <v>8173.9830597910423</v>
          </cell>
          <cell r="H3641">
            <v>8173.9830597910423</v>
          </cell>
          <cell r="I3641">
            <v>11.608880937499999</v>
          </cell>
          <cell r="J3641">
            <v>392960.29999999981</v>
          </cell>
          <cell r="K3641">
            <v>2091240</v>
          </cell>
          <cell r="L3641">
            <v>255841</v>
          </cell>
          <cell r="M3641">
            <v>0.17086511710986235</v>
          </cell>
          <cell r="N3641">
            <v>0.17086511710986235</v>
          </cell>
          <cell r="O3641">
            <v>7684.9875673561983</v>
          </cell>
          <cell r="P3641">
            <v>22636.358061887189</v>
          </cell>
          <cell r="Q3641">
            <v>35684.544129924587</v>
          </cell>
          <cell r="R3641">
            <v>44987.963838575313</v>
          </cell>
          <cell r="S3641">
            <v>108651.0844633021</v>
          </cell>
          <cell r="T3641">
            <v>1812.3698912513344</v>
          </cell>
          <cell r="U3641">
            <v>1827.748167516113</v>
          </cell>
          <cell r="V3641">
            <v>1833.4689479975368</v>
          </cell>
          <cell r="W3641">
            <v>1819.4785703814173</v>
          </cell>
          <cell r="X3641">
            <v>1911.2243051015107</v>
          </cell>
          <cell r="Y3641">
            <v>236.10253352867565</v>
          </cell>
          <cell r="Z3641">
            <v>271.30564343490653</v>
          </cell>
          <cell r="AA3641">
            <v>272.80159632412966</v>
          </cell>
          <cell r="AB3641">
            <v>277.11916603837147</v>
          </cell>
          <cell r="AC3641">
            <v>333.9530109502</v>
          </cell>
          <cell r="AD3641">
            <v>16.175106412364233</v>
          </cell>
          <cell r="AE3641">
            <v>16.100867499442476</v>
          </cell>
          <cell r="AF3641">
            <v>15.166713805500125</v>
          </cell>
          <cell r="AG3641">
            <v>12.744522007574245</v>
          </cell>
          <cell r="AH3641">
            <v>10.427623000761887</v>
          </cell>
        </row>
        <row r="3642">
          <cell r="B3642">
            <v>162</v>
          </cell>
          <cell r="C3642" t="str">
            <v>SC</v>
          </cell>
          <cell r="D3642" t="str">
            <v>Cooperative</v>
          </cell>
          <cell r="E3642">
            <v>0.23115852944620069</v>
          </cell>
          <cell r="F3642">
            <v>1</v>
          </cell>
          <cell r="G3642">
            <v>13226.350838376607</v>
          </cell>
          <cell r="H3642">
            <v>13226.350838376607</v>
          </cell>
          <cell r="I3642">
            <v>11.608880937499999</v>
          </cell>
          <cell r="J3642">
            <v>83563.100000000006</v>
          </cell>
          <cell r="K3642">
            <v>609748</v>
          </cell>
          <cell r="L3642">
            <v>46101</v>
          </cell>
          <cell r="M3642">
            <v>0.12651280161444359</v>
          </cell>
          <cell r="N3642">
            <v>0.12651280161444359</v>
          </cell>
          <cell r="O3642">
            <v>7684.9875673561983</v>
          </cell>
          <cell r="P3642">
            <v>22636.358061887189</v>
          </cell>
          <cell r="Q3642">
            <v>35684.544129924587</v>
          </cell>
          <cell r="R3642">
            <v>44987.963838575313</v>
          </cell>
          <cell r="S3642">
            <v>108651.0844633021</v>
          </cell>
          <cell r="T3642">
            <v>1812.3698912513344</v>
          </cell>
          <cell r="U3642">
            <v>1827.748167516113</v>
          </cell>
          <cell r="V3642">
            <v>1833.4689479975368</v>
          </cell>
          <cell r="W3642">
            <v>1819.4785703814173</v>
          </cell>
          <cell r="X3642">
            <v>1911.2243051015107</v>
          </cell>
          <cell r="Y3642">
            <v>236.10253352867565</v>
          </cell>
          <cell r="Z3642">
            <v>271.30564343490653</v>
          </cell>
          <cell r="AA3642">
            <v>272.80159632412966</v>
          </cell>
          <cell r="AB3642">
            <v>277.11916603837147</v>
          </cell>
          <cell r="AC3642">
            <v>333.9530109502</v>
          </cell>
          <cell r="AD3642">
            <v>16.175106412364233</v>
          </cell>
          <cell r="AE3642">
            <v>16.100867499442476</v>
          </cell>
          <cell r="AF3642">
            <v>15.166713805500125</v>
          </cell>
          <cell r="AG3642">
            <v>12.744522007574245</v>
          </cell>
          <cell r="AH3642">
            <v>10.427623000761887</v>
          </cell>
        </row>
        <row r="3643">
          <cell r="B3643">
            <v>1890</v>
          </cell>
          <cell r="C3643" t="str">
            <v>SC</v>
          </cell>
          <cell r="D3643" t="str">
            <v>Cooperative</v>
          </cell>
          <cell r="E3643">
            <v>0.22717055965343635</v>
          </cell>
          <cell r="F3643">
            <v>1</v>
          </cell>
          <cell r="G3643">
            <v>12106.638837601349</v>
          </cell>
          <cell r="H3643">
            <v>12106.638837601349</v>
          </cell>
          <cell r="I3643">
            <v>11.608880937499999</v>
          </cell>
          <cell r="J3643">
            <v>115116.9</v>
          </cell>
          <cell r="K3643">
            <v>754062</v>
          </cell>
          <cell r="L3643">
            <v>62285</v>
          </cell>
          <cell r="M3643">
            <v>0.14115575404899564</v>
          </cell>
          <cell r="N3643">
            <v>0.14115575404899564</v>
          </cell>
          <cell r="O3643">
            <v>7684.9875673561983</v>
          </cell>
          <cell r="P3643">
            <v>22636.358061887189</v>
          </cell>
          <cell r="Q3643">
            <v>35684.544129924587</v>
          </cell>
          <cell r="R3643">
            <v>44987.963838575313</v>
          </cell>
          <cell r="S3643">
            <v>108651.0844633021</v>
          </cell>
          <cell r="T3643">
            <v>1812.3698912513344</v>
          </cell>
          <cell r="U3643">
            <v>1827.748167516113</v>
          </cell>
          <cell r="V3643">
            <v>1833.4689479975368</v>
          </cell>
          <cell r="W3643">
            <v>1819.4785703814173</v>
          </cell>
          <cell r="X3643">
            <v>1911.2243051015107</v>
          </cell>
          <cell r="Y3643">
            <v>236.10253352867565</v>
          </cell>
          <cell r="Z3643">
            <v>271.30564343490653</v>
          </cell>
          <cell r="AA3643">
            <v>272.80159632412966</v>
          </cell>
          <cell r="AB3643">
            <v>277.11916603837147</v>
          </cell>
          <cell r="AC3643">
            <v>333.9530109502</v>
          </cell>
          <cell r="AD3643">
            <v>16.175106412364233</v>
          </cell>
          <cell r="AE3643">
            <v>16.100867499442476</v>
          </cell>
          <cell r="AF3643">
            <v>15.166713805500125</v>
          </cell>
          <cell r="AG3643">
            <v>12.744522007574245</v>
          </cell>
          <cell r="AH3643">
            <v>10.427623000761887</v>
          </cell>
        </row>
        <row r="3644">
          <cell r="B3644">
            <v>2212</v>
          </cell>
          <cell r="C3644" t="str">
            <v>SC</v>
          </cell>
          <cell r="D3644" t="str">
            <v>Cooperative</v>
          </cell>
          <cell r="E3644">
            <v>0.23053652968036531</v>
          </cell>
          <cell r="F3644">
            <v>1</v>
          </cell>
          <cell r="G3644">
            <v>12678.696158323632</v>
          </cell>
          <cell r="H3644">
            <v>12678.696158323632</v>
          </cell>
          <cell r="I3644">
            <v>11.608880937499999</v>
          </cell>
          <cell r="J3644">
            <v>39597.699999999997</v>
          </cell>
          <cell r="K3644">
            <v>272275</v>
          </cell>
          <cell r="L3644">
            <v>21475</v>
          </cell>
          <cell r="M3644">
            <v>0.13444529017502985</v>
          </cell>
          <cell r="N3644">
            <v>0.13444529017502985</v>
          </cell>
          <cell r="O3644">
            <v>7684.9875673561983</v>
          </cell>
          <cell r="P3644">
            <v>22636.358061887189</v>
          </cell>
          <cell r="Q3644">
            <v>35684.544129924587</v>
          </cell>
          <cell r="R3644">
            <v>44987.963838575313</v>
          </cell>
          <cell r="S3644">
            <v>108651.0844633021</v>
          </cell>
          <cell r="T3644">
            <v>1812.3698912513344</v>
          </cell>
          <cell r="U3644">
            <v>1827.748167516113</v>
          </cell>
          <cell r="V3644">
            <v>1833.4689479975368</v>
          </cell>
          <cell r="W3644">
            <v>1819.4785703814173</v>
          </cell>
          <cell r="X3644">
            <v>1911.2243051015107</v>
          </cell>
          <cell r="Y3644">
            <v>236.10253352867565</v>
          </cell>
          <cell r="Z3644">
            <v>271.30564343490653</v>
          </cell>
          <cell r="AA3644">
            <v>272.80159632412966</v>
          </cell>
          <cell r="AB3644">
            <v>277.11916603837147</v>
          </cell>
          <cell r="AC3644">
            <v>333.9530109502</v>
          </cell>
          <cell r="AD3644">
            <v>16.175106412364233</v>
          </cell>
          <cell r="AE3644">
            <v>16.100867499442476</v>
          </cell>
          <cell r="AF3644">
            <v>15.166713805500125</v>
          </cell>
          <cell r="AG3644">
            <v>12.744522007574245</v>
          </cell>
          <cell r="AH3644">
            <v>10.427623000761887</v>
          </cell>
        </row>
        <row r="3645">
          <cell r="B3645">
            <v>40218</v>
          </cell>
          <cell r="C3645" t="str">
            <v>SC</v>
          </cell>
          <cell r="D3645" t="str">
            <v>Cooperative</v>
          </cell>
          <cell r="E3645">
            <v>6.5015004986567967E-2</v>
          </cell>
          <cell r="F3645">
            <v>0</v>
          </cell>
          <cell r="G3645">
            <v>0</v>
          </cell>
          <cell r="H3645">
            <v>11550.371387983019</v>
          </cell>
          <cell r="I3645">
            <v>11.608880937499999</v>
          </cell>
          <cell r="J3645">
            <v>0</v>
          </cell>
          <cell r="K3645">
            <v>0</v>
          </cell>
          <cell r="L3645">
            <v>0</v>
          </cell>
          <cell r="M3645">
            <v>0</v>
          </cell>
          <cell r="N3645">
            <v>0.10872401087150352</v>
          </cell>
          <cell r="O3645">
            <v>7684.9875673561983</v>
          </cell>
          <cell r="P3645">
            <v>22636.358061887189</v>
          </cell>
          <cell r="Q3645">
            <v>35684.544129924587</v>
          </cell>
          <cell r="R3645">
            <v>44987.963838575313</v>
          </cell>
          <cell r="S3645">
            <v>108651.0844633021</v>
          </cell>
          <cell r="T3645">
            <v>1812.3698912513344</v>
          </cell>
          <cell r="U3645">
            <v>1827.748167516113</v>
          </cell>
          <cell r="V3645">
            <v>1833.4689479975368</v>
          </cell>
          <cell r="W3645">
            <v>1819.4785703814173</v>
          </cell>
          <cell r="X3645">
            <v>1911.2243051015107</v>
          </cell>
          <cell r="Y3645">
            <v>236.10253352867565</v>
          </cell>
          <cell r="Z3645">
            <v>271.30564343490653</v>
          </cell>
          <cell r="AA3645">
            <v>272.80159632412966</v>
          </cell>
          <cell r="AB3645">
            <v>277.11916603837147</v>
          </cell>
          <cell r="AC3645">
            <v>333.9530109502</v>
          </cell>
          <cell r="AD3645">
            <v>16.175106412364233</v>
          </cell>
          <cell r="AE3645">
            <v>16.100867499442476</v>
          </cell>
          <cell r="AF3645">
            <v>15.166713805500125</v>
          </cell>
          <cell r="AG3645">
            <v>12.744522007574245</v>
          </cell>
          <cell r="AH3645">
            <v>10.427623000761887</v>
          </cell>
        </row>
        <row r="3646">
          <cell r="B3646">
            <v>3844</v>
          </cell>
          <cell r="C3646" t="str">
            <v>SC</v>
          </cell>
          <cell r="D3646" t="str">
            <v>Cooperative</v>
          </cell>
          <cell r="E3646">
            <v>6.5015004986567967E-2</v>
          </cell>
          <cell r="F3646">
            <v>0</v>
          </cell>
          <cell r="G3646">
            <v>0</v>
          </cell>
          <cell r="H3646">
            <v>11550.371387983019</v>
          </cell>
          <cell r="I3646">
            <v>11.608880937499999</v>
          </cell>
          <cell r="J3646">
            <v>0</v>
          </cell>
          <cell r="K3646">
            <v>0</v>
          </cell>
          <cell r="L3646">
            <v>0</v>
          </cell>
          <cell r="M3646">
            <v>0</v>
          </cell>
          <cell r="N3646">
            <v>0.10872401087150352</v>
          </cell>
          <cell r="O3646">
            <v>7684.9875673561983</v>
          </cell>
          <cell r="P3646">
            <v>22636.358061887189</v>
          </cell>
          <cell r="Q3646">
            <v>35684.544129924587</v>
          </cell>
          <cell r="R3646">
            <v>44987.963838575313</v>
          </cell>
          <cell r="S3646">
            <v>108651.0844633021</v>
          </cell>
          <cell r="T3646">
            <v>1812.3698912513344</v>
          </cell>
          <cell r="U3646">
            <v>1827.748167516113</v>
          </cell>
          <cell r="V3646">
            <v>1833.4689479975368</v>
          </cell>
          <cell r="W3646">
            <v>1819.4785703814173</v>
          </cell>
          <cell r="X3646">
            <v>1911.2243051015107</v>
          </cell>
          <cell r="Y3646">
            <v>236.10253352867565</v>
          </cell>
          <cell r="Z3646">
            <v>271.30564343490653</v>
          </cell>
          <cell r="AA3646">
            <v>272.80159632412966</v>
          </cell>
          <cell r="AB3646">
            <v>277.11916603837147</v>
          </cell>
          <cell r="AC3646">
            <v>333.9530109502</v>
          </cell>
          <cell r="AD3646">
            <v>16.175106412364233</v>
          </cell>
          <cell r="AE3646">
            <v>16.100867499442476</v>
          </cell>
          <cell r="AF3646">
            <v>15.166713805500125</v>
          </cell>
          <cell r="AG3646">
            <v>12.744522007574245</v>
          </cell>
          <cell r="AH3646">
            <v>10.427623000761887</v>
          </cell>
        </row>
        <row r="3647">
          <cell r="B3647">
            <v>5644</v>
          </cell>
          <cell r="C3647" t="str">
            <v>SC</v>
          </cell>
          <cell r="D3647" t="str">
            <v>Cooperative</v>
          </cell>
          <cell r="E3647">
            <v>6.5015004986567967E-2</v>
          </cell>
          <cell r="F3647">
            <v>1</v>
          </cell>
          <cell r="G3647">
            <v>14506.593333775098</v>
          </cell>
          <cell r="H3647">
            <v>14506.593333775098</v>
          </cell>
          <cell r="I3647">
            <v>11.608880937499999</v>
          </cell>
          <cell r="J3647">
            <v>33438.800000000003</v>
          </cell>
          <cell r="K3647">
            <v>218919</v>
          </cell>
          <cell r="L3647">
            <v>15091</v>
          </cell>
          <cell r="M3647">
            <v>0.14314209608698311</v>
          </cell>
          <cell r="N3647">
            <v>0.14314209608698311</v>
          </cell>
          <cell r="O3647">
            <v>7684.9875673561983</v>
          </cell>
          <cell r="P3647">
            <v>22636.358061887189</v>
          </cell>
          <cell r="Q3647">
            <v>35684.544129924587</v>
          </cell>
          <cell r="R3647">
            <v>44987.963838575313</v>
          </cell>
          <cell r="S3647">
            <v>108651.0844633021</v>
          </cell>
          <cell r="T3647">
            <v>1812.3698912513344</v>
          </cell>
          <cell r="U3647">
            <v>1827.748167516113</v>
          </cell>
          <cell r="V3647">
            <v>1833.4689479975368</v>
          </cell>
          <cell r="W3647">
            <v>1819.4785703814173</v>
          </cell>
          <cell r="X3647">
            <v>1911.2243051015107</v>
          </cell>
          <cell r="Y3647">
            <v>236.10253352867565</v>
          </cell>
          <cell r="Z3647">
            <v>271.30564343490653</v>
          </cell>
          <cell r="AA3647">
            <v>272.80159632412966</v>
          </cell>
          <cell r="AB3647">
            <v>277.11916603837147</v>
          </cell>
          <cell r="AC3647">
            <v>333.9530109502</v>
          </cell>
          <cell r="AD3647">
            <v>16.175106412364233</v>
          </cell>
          <cell r="AE3647">
            <v>16.100867499442476</v>
          </cell>
          <cell r="AF3647">
            <v>15.166713805500125</v>
          </cell>
          <cell r="AG3647">
            <v>12.744522007574245</v>
          </cell>
          <cell r="AH3647">
            <v>10.427623000761887</v>
          </cell>
        </row>
        <row r="3648">
          <cell r="B3648">
            <v>5929</v>
          </cell>
          <cell r="C3648" t="str">
            <v>SC</v>
          </cell>
          <cell r="D3648" t="str">
            <v>Cooperative</v>
          </cell>
          <cell r="E3648">
            <v>0.22006059009483667</v>
          </cell>
          <cell r="F3648">
            <v>1</v>
          </cell>
          <cell r="G3648">
            <v>13946.871187031549</v>
          </cell>
          <cell r="H3648">
            <v>13946.871187031549</v>
          </cell>
          <cell r="I3648">
            <v>11.608880937499999</v>
          </cell>
          <cell r="J3648">
            <v>52140</v>
          </cell>
          <cell r="K3648">
            <v>400066</v>
          </cell>
          <cell r="L3648">
            <v>28685</v>
          </cell>
          <cell r="M3648">
            <v>0.12034012138920516</v>
          </cell>
          <cell r="N3648">
            <v>0.12034012138920516</v>
          </cell>
          <cell r="O3648">
            <v>7684.9875673561983</v>
          </cell>
          <cell r="P3648">
            <v>22636.358061887189</v>
          </cell>
          <cell r="Q3648">
            <v>35684.544129924587</v>
          </cell>
          <cell r="R3648">
            <v>44987.963838575313</v>
          </cell>
          <cell r="S3648">
            <v>108651.0844633021</v>
          </cell>
          <cell r="T3648">
            <v>1812.3698912513344</v>
          </cell>
          <cell r="U3648">
            <v>1827.748167516113</v>
          </cell>
          <cell r="V3648">
            <v>1833.4689479975368</v>
          </cell>
          <cell r="W3648">
            <v>1819.4785703814173</v>
          </cell>
          <cell r="X3648">
            <v>1911.2243051015107</v>
          </cell>
          <cell r="Y3648">
            <v>236.10253352867565</v>
          </cell>
          <cell r="Z3648">
            <v>271.30564343490653</v>
          </cell>
          <cell r="AA3648">
            <v>272.80159632412966</v>
          </cell>
          <cell r="AB3648">
            <v>277.11916603837147</v>
          </cell>
          <cell r="AC3648">
            <v>333.9530109502</v>
          </cell>
          <cell r="AD3648">
            <v>16.175106412364233</v>
          </cell>
          <cell r="AE3648">
            <v>16.100867499442476</v>
          </cell>
          <cell r="AF3648">
            <v>15.166713805500125</v>
          </cell>
          <cell r="AG3648">
            <v>12.744522007574245</v>
          </cell>
          <cell r="AH3648">
            <v>10.427623000761887</v>
          </cell>
        </row>
        <row r="3649">
          <cell r="B3649">
            <v>8786</v>
          </cell>
          <cell r="C3649" t="str">
            <v>SC</v>
          </cell>
          <cell r="D3649" t="str">
            <v>Cooperative</v>
          </cell>
          <cell r="E3649">
            <v>0.23028772977403114</v>
          </cell>
          <cell r="F3649">
            <v>1</v>
          </cell>
          <cell r="G3649">
            <v>13256.044645781029</v>
          </cell>
          <cell r="H3649">
            <v>13256.044645781029</v>
          </cell>
          <cell r="I3649">
            <v>11.608880937499999</v>
          </cell>
          <cell r="J3649">
            <v>133830</v>
          </cell>
          <cell r="K3649">
            <v>971509</v>
          </cell>
          <cell r="L3649">
            <v>73288</v>
          </cell>
          <cell r="M3649">
            <v>0.12724586185638012</v>
          </cell>
          <cell r="N3649">
            <v>0.12724586185638012</v>
          </cell>
          <cell r="O3649">
            <v>7684.9875673561983</v>
          </cell>
          <cell r="P3649">
            <v>22636.358061887189</v>
          </cell>
          <cell r="Q3649">
            <v>35684.544129924587</v>
          </cell>
          <cell r="R3649">
            <v>44987.963838575313</v>
          </cell>
          <cell r="S3649">
            <v>108651.0844633021</v>
          </cell>
          <cell r="T3649">
            <v>1812.3698912513344</v>
          </cell>
          <cell r="U3649">
            <v>1827.748167516113</v>
          </cell>
          <cell r="V3649">
            <v>1833.4689479975368</v>
          </cell>
          <cell r="W3649">
            <v>1819.4785703814173</v>
          </cell>
          <cell r="X3649">
            <v>1911.2243051015107</v>
          </cell>
          <cell r="Y3649">
            <v>236.10253352867565</v>
          </cell>
          <cell r="Z3649">
            <v>271.30564343490653</v>
          </cell>
          <cell r="AA3649">
            <v>272.80159632412966</v>
          </cell>
          <cell r="AB3649">
            <v>277.11916603837147</v>
          </cell>
          <cell r="AC3649">
            <v>333.9530109502</v>
          </cell>
          <cell r="AD3649">
            <v>16.175106412364233</v>
          </cell>
          <cell r="AE3649">
            <v>16.100867499442476</v>
          </cell>
          <cell r="AF3649">
            <v>15.166713805500125</v>
          </cell>
          <cell r="AG3649">
            <v>12.744522007574245</v>
          </cell>
          <cell r="AH3649">
            <v>10.427623000761887</v>
          </cell>
        </row>
        <row r="3650">
          <cell r="B3650">
            <v>10768</v>
          </cell>
          <cell r="C3650" t="str">
            <v>SC</v>
          </cell>
          <cell r="D3650" t="str">
            <v>Cooperative</v>
          </cell>
          <cell r="E3650">
            <v>0.22287173633064045</v>
          </cell>
          <cell r="F3650">
            <v>1</v>
          </cell>
          <cell r="G3650">
            <v>12885.407685957993</v>
          </cell>
          <cell r="H3650">
            <v>12885.407685957993</v>
          </cell>
          <cell r="I3650">
            <v>11.608880937499999</v>
          </cell>
          <cell r="J3650">
            <v>96262</v>
          </cell>
          <cell r="K3650">
            <v>702448</v>
          </cell>
          <cell r="L3650">
            <v>54515</v>
          </cell>
          <cell r="M3650">
            <v>0.12622671324896115</v>
          </cell>
          <cell r="N3650">
            <v>0.12622671324896115</v>
          </cell>
          <cell r="O3650">
            <v>7684.9875673561983</v>
          </cell>
          <cell r="P3650">
            <v>22636.358061887189</v>
          </cell>
          <cell r="Q3650">
            <v>35684.544129924587</v>
          </cell>
          <cell r="R3650">
            <v>44987.963838575313</v>
          </cell>
          <cell r="S3650">
            <v>108651.0844633021</v>
          </cell>
          <cell r="T3650">
            <v>1812.3698912513344</v>
          </cell>
          <cell r="U3650">
            <v>1827.748167516113</v>
          </cell>
          <cell r="V3650">
            <v>1833.4689479975368</v>
          </cell>
          <cell r="W3650">
            <v>1819.4785703814173</v>
          </cell>
          <cell r="X3650">
            <v>1911.2243051015107</v>
          </cell>
          <cell r="Y3650">
            <v>236.10253352867565</v>
          </cell>
          <cell r="Z3650">
            <v>271.30564343490653</v>
          </cell>
          <cell r="AA3650">
            <v>272.80159632412966</v>
          </cell>
          <cell r="AB3650">
            <v>277.11916603837147</v>
          </cell>
          <cell r="AC3650">
            <v>333.9530109502</v>
          </cell>
          <cell r="AD3650">
            <v>16.175106412364233</v>
          </cell>
          <cell r="AE3650">
            <v>16.100867499442476</v>
          </cell>
          <cell r="AF3650">
            <v>15.166713805500125</v>
          </cell>
          <cell r="AG3650">
            <v>12.744522007574245</v>
          </cell>
          <cell r="AH3650">
            <v>10.427623000761887</v>
          </cell>
        </row>
        <row r="3651">
          <cell r="B3651">
            <v>11019</v>
          </cell>
          <cell r="C3651" t="str">
            <v>SC</v>
          </cell>
          <cell r="D3651" t="str">
            <v>Cooperative</v>
          </cell>
          <cell r="E3651">
            <v>0.21839655778011943</v>
          </cell>
          <cell r="F3651">
            <v>0</v>
          </cell>
          <cell r="G3651">
            <v>0</v>
          </cell>
          <cell r="H3651">
            <v>11550.371387983019</v>
          </cell>
          <cell r="I3651">
            <v>11.608880937499999</v>
          </cell>
          <cell r="J3651">
            <v>0</v>
          </cell>
          <cell r="K3651">
            <v>0</v>
          </cell>
          <cell r="L3651">
            <v>0</v>
          </cell>
          <cell r="M3651">
            <v>0</v>
          </cell>
          <cell r="N3651">
            <v>0.10872401087150352</v>
          </cell>
          <cell r="O3651">
            <v>7684.9875673561983</v>
          </cell>
          <cell r="P3651">
            <v>22636.358061887189</v>
          </cell>
          <cell r="Q3651">
            <v>35684.544129924587</v>
          </cell>
          <cell r="R3651">
            <v>44987.963838575313</v>
          </cell>
          <cell r="S3651">
            <v>108651.0844633021</v>
          </cell>
          <cell r="T3651">
            <v>1812.3698912513344</v>
          </cell>
          <cell r="U3651">
            <v>1827.748167516113</v>
          </cell>
          <cell r="V3651">
            <v>1833.4689479975368</v>
          </cell>
          <cell r="W3651">
            <v>1819.4785703814173</v>
          </cell>
          <cell r="X3651">
            <v>1911.2243051015107</v>
          </cell>
          <cell r="Y3651">
            <v>236.10253352867565</v>
          </cell>
          <cell r="Z3651">
            <v>271.30564343490653</v>
          </cell>
          <cell r="AA3651">
            <v>272.80159632412966</v>
          </cell>
          <cell r="AB3651">
            <v>277.11916603837147</v>
          </cell>
          <cell r="AC3651">
            <v>333.9530109502</v>
          </cell>
          <cell r="AD3651">
            <v>16.175106412364233</v>
          </cell>
          <cell r="AE3651">
            <v>16.100867499442476</v>
          </cell>
          <cell r="AF3651">
            <v>15.166713805500125</v>
          </cell>
          <cell r="AG3651">
            <v>12.744522007574245</v>
          </cell>
          <cell r="AH3651">
            <v>10.427623000761887</v>
          </cell>
        </row>
        <row r="3652">
          <cell r="B3652">
            <v>11355</v>
          </cell>
          <cell r="C3652" t="str">
            <v>SC</v>
          </cell>
          <cell r="D3652" t="str">
            <v>Cooperative</v>
          </cell>
          <cell r="E3652">
            <v>6.5015004986567967E-2</v>
          </cell>
          <cell r="F3652">
            <v>1</v>
          </cell>
          <cell r="G3652">
            <v>11877.7711797308</v>
          </cell>
          <cell r="H3652">
            <v>11877.7711797308</v>
          </cell>
          <cell r="I3652">
            <v>11.608880937499999</v>
          </cell>
          <cell r="J3652">
            <v>35947</v>
          </cell>
          <cell r="K3652">
            <v>240026</v>
          </cell>
          <cell r="L3652">
            <v>20208</v>
          </cell>
          <cell r="M3652">
            <v>0.13803459961912459</v>
          </cell>
          <cell r="N3652">
            <v>0.13803459961912459</v>
          </cell>
          <cell r="O3652">
            <v>7684.9875673561983</v>
          </cell>
          <cell r="P3652">
            <v>22636.358061887189</v>
          </cell>
          <cell r="Q3652">
            <v>35684.544129924587</v>
          </cell>
          <cell r="R3652">
            <v>44987.963838575313</v>
          </cell>
          <cell r="S3652">
            <v>108651.0844633021</v>
          </cell>
          <cell r="T3652">
            <v>1812.3698912513344</v>
          </cell>
          <cell r="U3652">
            <v>1827.748167516113</v>
          </cell>
          <cell r="V3652">
            <v>1833.4689479975368</v>
          </cell>
          <cell r="W3652">
            <v>1819.4785703814173</v>
          </cell>
          <cell r="X3652">
            <v>1911.2243051015107</v>
          </cell>
          <cell r="Y3652">
            <v>236.10253352867565</v>
          </cell>
          <cell r="Z3652">
            <v>271.30564343490653</v>
          </cell>
          <cell r="AA3652">
            <v>272.80159632412966</v>
          </cell>
          <cell r="AB3652">
            <v>277.11916603837147</v>
          </cell>
          <cell r="AC3652">
            <v>333.9530109502</v>
          </cell>
          <cell r="AD3652">
            <v>16.175106412364233</v>
          </cell>
          <cell r="AE3652">
            <v>16.100867499442476</v>
          </cell>
          <cell r="AF3652">
            <v>15.166713805500125</v>
          </cell>
          <cell r="AG3652">
            <v>12.744522007574245</v>
          </cell>
          <cell r="AH3652">
            <v>10.427623000761887</v>
          </cell>
        </row>
        <row r="3653">
          <cell r="B3653">
            <v>11693</v>
          </cell>
          <cell r="C3653" t="str">
            <v>SC</v>
          </cell>
          <cell r="D3653" t="str">
            <v>Cooperative</v>
          </cell>
          <cell r="E3653">
            <v>6.5015004986567967E-2</v>
          </cell>
          <cell r="F3653">
            <v>1</v>
          </cell>
          <cell r="G3653">
            <v>14314.092953523239</v>
          </cell>
          <cell r="H3653">
            <v>14314.092953523239</v>
          </cell>
          <cell r="I3653">
            <v>11.608880937499999</v>
          </cell>
          <cell r="J3653">
            <v>7759</v>
          </cell>
          <cell r="K3653">
            <v>76380</v>
          </cell>
          <cell r="L3653">
            <v>5336</v>
          </cell>
          <cell r="M3653">
            <v>9.1852057289997374E-2</v>
          </cell>
          <cell r="N3653">
            <v>9.1852057289997374E-2</v>
          </cell>
          <cell r="O3653">
            <v>7684.9875673561983</v>
          </cell>
          <cell r="P3653">
            <v>22636.358061887189</v>
          </cell>
          <cell r="Q3653">
            <v>35684.544129924587</v>
          </cell>
          <cell r="R3653">
            <v>44987.963838575313</v>
          </cell>
          <cell r="S3653">
            <v>108651.0844633021</v>
          </cell>
          <cell r="T3653">
            <v>1812.3698912513344</v>
          </cell>
          <cell r="U3653">
            <v>1827.748167516113</v>
          </cell>
          <cell r="V3653">
            <v>1833.4689479975368</v>
          </cell>
          <cell r="W3653">
            <v>1819.4785703814173</v>
          </cell>
          <cell r="X3653">
            <v>1911.2243051015107</v>
          </cell>
          <cell r="Y3653">
            <v>236.10253352867565</v>
          </cell>
          <cell r="Z3653">
            <v>271.30564343490653</v>
          </cell>
          <cell r="AA3653">
            <v>272.80159632412966</v>
          </cell>
          <cell r="AB3653">
            <v>277.11916603837147</v>
          </cell>
          <cell r="AC3653">
            <v>333.9530109502</v>
          </cell>
          <cell r="AD3653">
            <v>16.175106412364233</v>
          </cell>
          <cell r="AE3653">
            <v>16.100867499442476</v>
          </cell>
          <cell r="AF3653">
            <v>15.166713805500125</v>
          </cell>
          <cell r="AG3653">
            <v>12.744522007574245</v>
          </cell>
          <cell r="AH3653">
            <v>10.427623000761887</v>
          </cell>
        </row>
        <row r="3654">
          <cell r="B3654">
            <v>12462</v>
          </cell>
          <cell r="C3654" t="str">
            <v>SC</v>
          </cell>
          <cell r="D3654" t="str">
            <v>Cooperative</v>
          </cell>
          <cell r="E3654">
            <v>6.5015004986567967E-2</v>
          </cell>
          <cell r="F3654">
            <v>1</v>
          </cell>
          <cell r="G3654">
            <v>13912.15371700401</v>
          </cell>
          <cell r="H3654">
            <v>13912.15371700401</v>
          </cell>
          <cell r="I3654">
            <v>11.608880937499999</v>
          </cell>
          <cell r="J3654">
            <v>97899</v>
          </cell>
          <cell r="K3654">
            <v>745761</v>
          </cell>
          <cell r="L3654">
            <v>53605</v>
          </cell>
          <cell r="M3654">
            <v>0.12126066024925378</v>
          </cell>
          <cell r="N3654">
            <v>0.12126066024925378</v>
          </cell>
          <cell r="O3654">
            <v>7684.9875673561983</v>
          </cell>
          <cell r="P3654">
            <v>22636.358061887189</v>
          </cell>
          <cell r="Q3654">
            <v>35684.544129924587</v>
          </cell>
          <cell r="R3654">
            <v>44987.963838575313</v>
          </cell>
          <cell r="S3654">
            <v>108651.0844633021</v>
          </cell>
          <cell r="T3654">
            <v>1812.3698912513344</v>
          </cell>
          <cell r="U3654">
            <v>1827.748167516113</v>
          </cell>
          <cell r="V3654">
            <v>1833.4689479975368</v>
          </cell>
          <cell r="W3654">
            <v>1819.4785703814173</v>
          </cell>
          <cell r="X3654">
            <v>1911.2243051015107</v>
          </cell>
          <cell r="Y3654">
            <v>236.10253352867565</v>
          </cell>
          <cell r="Z3654">
            <v>271.30564343490653</v>
          </cell>
          <cell r="AA3654">
            <v>272.80159632412966</v>
          </cell>
          <cell r="AB3654">
            <v>277.11916603837147</v>
          </cell>
          <cell r="AC3654">
            <v>333.9530109502</v>
          </cell>
          <cell r="AD3654">
            <v>16.175106412364233</v>
          </cell>
          <cell r="AE3654">
            <v>16.100867499442476</v>
          </cell>
          <cell r="AF3654">
            <v>15.166713805500125</v>
          </cell>
          <cell r="AG3654">
            <v>12.744522007574245</v>
          </cell>
          <cell r="AH3654">
            <v>10.427623000761887</v>
          </cell>
        </row>
        <row r="3655">
          <cell r="B3655">
            <v>13524</v>
          </cell>
          <cell r="C3655" t="str">
            <v>SC</v>
          </cell>
          <cell r="D3655" t="str">
            <v>Cooperative</v>
          </cell>
          <cell r="E3655">
            <v>0.21934931506849314</v>
          </cell>
          <cell r="F3655">
            <v>1</v>
          </cell>
          <cell r="G3655">
            <v>11915.481642162769</v>
          </cell>
          <cell r="H3655">
            <v>11915.481642162769</v>
          </cell>
          <cell r="I3655">
            <v>11.608880937499999</v>
          </cell>
          <cell r="J3655">
            <v>22201</v>
          </cell>
          <cell r="K3655">
            <v>148312</v>
          </cell>
          <cell r="L3655">
            <v>12447</v>
          </cell>
          <cell r="M3655">
            <v>0.13799996701312942</v>
          </cell>
          <cell r="N3655">
            <v>0.13799996701312942</v>
          </cell>
          <cell r="O3655">
            <v>7684.9875673561983</v>
          </cell>
          <cell r="P3655">
            <v>22636.358061887189</v>
          </cell>
          <cell r="Q3655">
            <v>35684.544129924587</v>
          </cell>
          <cell r="R3655">
            <v>44987.963838575313</v>
          </cell>
          <cell r="S3655">
            <v>108651.0844633021</v>
          </cell>
          <cell r="T3655">
            <v>1812.3698912513344</v>
          </cell>
          <cell r="U3655">
            <v>1827.748167516113</v>
          </cell>
          <cell r="V3655">
            <v>1833.4689479975368</v>
          </cell>
          <cell r="W3655">
            <v>1819.4785703814173</v>
          </cell>
          <cell r="X3655">
            <v>1911.2243051015107</v>
          </cell>
          <cell r="Y3655">
            <v>236.10253352867565</v>
          </cell>
          <cell r="Z3655">
            <v>271.30564343490653</v>
          </cell>
          <cell r="AA3655">
            <v>272.80159632412966</v>
          </cell>
          <cell r="AB3655">
            <v>277.11916603837147</v>
          </cell>
          <cell r="AC3655">
            <v>333.9530109502</v>
          </cell>
          <cell r="AD3655">
            <v>16.175106412364233</v>
          </cell>
          <cell r="AE3655">
            <v>16.100867499442476</v>
          </cell>
          <cell r="AF3655">
            <v>15.166713805500125</v>
          </cell>
          <cell r="AG3655">
            <v>12.744522007574245</v>
          </cell>
          <cell r="AH3655">
            <v>10.427623000761887</v>
          </cell>
        </row>
        <row r="3656">
          <cell r="B3656">
            <v>14398</v>
          </cell>
          <cell r="C3656" t="str">
            <v>SC</v>
          </cell>
          <cell r="D3656" t="str">
            <v>Cooperative</v>
          </cell>
          <cell r="E3656">
            <v>0.2201893806345861</v>
          </cell>
          <cell r="F3656">
            <v>1</v>
          </cell>
          <cell r="G3656">
            <v>14581.594001839352</v>
          </cell>
          <cell r="H3656">
            <v>14581.594001839352</v>
          </cell>
          <cell r="I3656">
            <v>11.608880937499999</v>
          </cell>
          <cell r="J3656">
            <v>109537</v>
          </cell>
          <cell r="K3656">
            <v>935453</v>
          </cell>
          <cell r="L3656">
            <v>64153</v>
          </cell>
          <cell r="M3656">
            <v>0.10754154995985769</v>
          </cell>
          <cell r="N3656">
            <v>0.10754154995985769</v>
          </cell>
          <cell r="O3656">
            <v>7684.9875673561983</v>
          </cell>
          <cell r="P3656">
            <v>22636.358061887189</v>
          </cell>
          <cell r="Q3656">
            <v>35684.544129924587</v>
          </cell>
          <cell r="R3656">
            <v>44987.963838575313</v>
          </cell>
          <cell r="S3656">
            <v>108651.0844633021</v>
          </cell>
          <cell r="T3656">
            <v>1812.3698912513344</v>
          </cell>
          <cell r="U3656">
            <v>1827.748167516113</v>
          </cell>
          <cell r="V3656">
            <v>1833.4689479975368</v>
          </cell>
          <cell r="W3656">
            <v>1819.4785703814173</v>
          </cell>
          <cell r="X3656">
            <v>1911.2243051015107</v>
          </cell>
          <cell r="Y3656">
            <v>236.10253352867565</v>
          </cell>
          <cell r="Z3656">
            <v>271.30564343490653</v>
          </cell>
          <cell r="AA3656">
            <v>272.80159632412966</v>
          </cell>
          <cell r="AB3656">
            <v>277.11916603837147</v>
          </cell>
          <cell r="AC3656">
            <v>333.9530109502</v>
          </cell>
          <cell r="AD3656">
            <v>16.175106412364233</v>
          </cell>
          <cell r="AE3656">
            <v>16.100867499442476</v>
          </cell>
          <cell r="AF3656">
            <v>15.166713805500125</v>
          </cell>
          <cell r="AG3656">
            <v>12.744522007574245</v>
          </cell>
          <cell r="AH3656">
            <v>10.427623000761887</v>
          </cell>
        </row>
        <row r="3657">
          <cell r="B3657">
            <v>16606</v>
          </cell>
          <cell r="C3657" t="str">
            <v>SC</v>
          </cell>
          <cell r="D3657" t="str">
            <v>Cooperative</v>
          </cell>
          <cell r="E3657">
            <v>0.22234662217538928</v>
          </cell>
          <cell r="F3657">
            <v>1</v>
          </cell>
          <cell r="G3657">
            <v>14869.901608712154</v>
          </cell>
          <cell r="H3657">
            <v>14869.901608712154</v>
          </cell>
          <cell r="I3657">
            <v>11.608880937499999</v>
          </cell>
          <cell r="J3657">
            <v>73488</v>
          </cell>
          <cell r="K3657">
            <v>509309</v>
          </cell>
          <cell r="L3657">
            <v>34251</v>
          </cell>
          <cell r="M3657">
            <v>0.13492125728804369</v>
          </cell>
          <cell r="N3657">
            <v>0.13492125728804369</v>
          </cell>
          <cell r="O3657">
            <v>7684.9875673561983</v>
          </cell>
          <cell r="P3657">
            <v>22636.358061887189</v>
          </cell>
          <cell r="Q3657">
            <v>35684.544129924587</v>
          </cell>
          <cell r="R3657">
            <v>44987.963838575313</v>
          </cell>
          <cell r="S3657">
            <v>108651.0844633021</v>
          </cell>
          <cell r="T3657">
            <v>1812.3698912513344</v>
          </cell>
          <cell r="U3657">
            <v>1827.748167516113</v>
          </cell>
          <cell r="V3657">
            <v>1833.4689479975368</v>
          </cell>
          <cell r="W3657">
            <v>1819.4785703814173</v>
          </cell>
          <cell r="X3657">
            <v>1911.2243051015107</v>
          </cell>
          <cell r="Y3657">
            <v>236.10253352867565</v>
          </cell>
          <cell r="Z3657">
            <v>271.30564343490653</v>
          </cell>
          <cell r="AA3657">
            <v>272.80159632412966</v>
          </cell>
          <cell r="AB3657">
            <v>277.11916603837147</v>
          </cell>
          <cell r="AC3657">
            <v>333.9530109502</v>
          </cell>
          <cell r="AD3657">
            <v>16.175106412364233</v>
          </cell>
          <cell r="AE3657">
            <v>16.100867499442476</v>
          </cell>
          <cell r="AF3657">
            <v>15.166713805500125</v>
          </cell>
          <cell r="AG3657">
            <v>12.744522007574245</v>
          </cell>
          <cell r="AH3657">
            <v>10.427623000761887</v>
          </cell>
        </row>
        <row r="3658">
          <cell r="B3658">
            <v>14175</v>
          </cell>
          <cell r="C3658" t="str">
            <v>SC</v>
          </cell>
          <cell r="D3658" t="str">
            <v>Cooperative</v>
          </cell>
          <cell r="E3658">
            <v>0.23156539046950006</v>
          </cell>
          <cell r="F3658">
            <v>1</v>
          </cell>
          <cell r="G3658">
            <v>13075.29156185685</v>
          </cell>
          <cell r="H3658">
            <v>13075.29156185685</v>
          </cell>
          <cell r="I3658">
            <v>11.608880937499999</v>
          </cell>
          <cell r="J3658">
            <v>35839.800000000003</v>
          </cell>
          <cell r="K3658">
            <v>228713</v>
          </cell>
          <cell r="L3658">
            <v>17492</v>
          </cell>
          <cell r="M3658">
            <v>0.14604788296115656</v>
          </cell>
          <cell r="N3658">
            <v>0.14604788296115656</v>
          </cell>
          <cell r="O3658">
            <v>7684.9875673561983</v>
          </cell>
          <cell r="P3658">
            <v>22636.358061887189</v>
          </cell>
          <cell r="Q3658">
            <v>35684.544129924587</v>
          </cell>
          <cell r="R3658">
            <v>44987.963838575313</v>
          </cell>
          <cell r="S3658">
            <v>108651.0844633021</v>
          </cell>
          <cell r="T3658">
            <v>1812.3698912513344</v>
          </cell>
          <cell r="U3658">
            <v>1827.748167516113</v>
          </cell>
          <cell r="V3658">
            <v>1833.4689479975368</v>
          </cell>
          <cell r="W3658">
            <v>1819.4785703814173</v>
          </cell>
          <cell r="X3658">
            <v>1911.2243051015107</v>
          </cell>
          <cell r="Y3658">
            <v>236.10253352867565</v>
          </cell>
          <cell r="Z3658">
            <v>271.30564343490653</v>
          </cell>
          <cell r="AA3658">
            <v>272.80159632412966</v>
          </cell>
          <cell r="AB3658">
            <v>277.11916603837147</v>
          </cell>
          <cell r="AC3658">
            <v>333.9530109502</v>
          </cell>
          <cell r="AD3658">
            <v>16.175106412364233</v>
          </cell>
          <cell r="AE3658">
            <v>16.100867499442476</v>
          </cell>
          <cell r="AF3658">
            <v>15.166713805500125</v>
          </cell>
          <cell r="AG3658">
            <v>12.744522007574245</v>
          </cell>
          <cell r="AH3658">
            <v>10.427623000761887</v>
          </cell>
        </row>
        <row r="3659">
          <cell r="B3659">
            <v>21002</v>
          </cell>
          <cell r="C3659" t="str">
            <v>SC</v>
          </cell>
          <cell r="D3659" t="str">
            <v>Cooperative</v>
          </cell>
          <cell r="E3659">
            <v>0.22869782837769737</v>
          </cell>
          <cell r="F3659">
            <v>1</v>
          </cell>
          <cell r="G3659">
            <v>12770.517820662175</v>
          </cell>
          <cell r="H3659">
            <v>12770.517820662175</v>
          </cell>
          <cell r="I3659">
            <v>11.608880937499999</v>
          </cell>
          <cell r="J3659">
            <v>92945</v>
          </cell>
          <cell r="K3659">
            <v>756385</v>
          </cell>
          <cell r="L3659">
            <v>59229</v>
          </cell>
          <cell r="M3659">
            <v>0.11197209237548834</v>
          </cell>
          <cell r="N3659">
            <v>0.11197209237548834</v>
          </cell>
          <cell r="O3659">
            <v>7684.9875673561983</v>
          </cell>
          <cell r="P3659">
            <v>22636.358061887189</v>
          </cell>
          <cell r="Q3659">
            <v>35684.544129924587</v>
          </cell>
          <cell r="R3659">
            <v>44987.963838575313</v>
          </cell>
          <cell r="S3659">
            <v>108651.0844633021</v>
          </cell>
          <cell r="T3659">
            <v>1812.3698912513344</v>
          </cell>
          <cell r="U3659">
            <v>1827.748167516113</v>
          </cell>
          <cell r="V3659">
            <v>1833.4689479975368</v>
          </cell>
          <cell r="W3659">
            <v>1819.4785703814173</v>
          </cell>
          <cell r="X3659">
            <v>1911.2243051015107</v>
          </cell>
          <cell r="Y3659">
            <v>236.10253352867565</v>
          </cell>
          <cell r="Z3659">
            <v>271.30564343490653</v>
          </cell>
          <cell r="AA3659">
            <v>272.80159632412966</v>
          </cell>
          <cell r="AB3659">
            <v>277.11916603837147</v>
          </cell>
          <cell r="AC3659">
            <v>333.9530109502</v>
          </cell>
          <cell r="AD3659">
            <v>16.175106412364233</v>
          </cell>
          <cell r="AE3659">
            <v>16.100867499442476</v>
          </cell>
          <cell r="AF3659">
            <v>15.166713805500125</v>
          </cell>
          <cell r="AG3659">
            <v>12.744522007574245</v>
          </cell>
          <cell r="AH3659">
            <v>10.427623000761887</v>
          </cell>
        </row>
        <row r="3660">
          <cell r="B3660">
            <v>8333</v>
          </cell>
          <cell r="C3660" t="str">
            <v>SC</v>
          </cell>
          <cell r="D3660" t="str">
            <v>Cooperative</v>
          </cell>
          <cell r="E3660">
            <v>6.5015004986567967E-2</v>
          </cell>
          <cell r="F3660">
            <v>1</v>
          </cell>
          <cell r="G3660">
            <v>10268.075980392157</v>
          </cell>
          <cell r="H3660">
            <v>10268.075980392157</v>
          </cell>
          <cell r="I3660">
            <v>11.608880937499999</v>
          </cell>
          <cell r="J3660">
            <v>39790.300000000003</v>
          </cell>
          <cell r="K3660">
            <v>268120</v>
          </cell>
          <cell r="L3660">
            <v>26112</v>
          </cell>
          <cell r="M3660">
            <v>0.13483785921050276</v>
          </cell>
          <cell r="N3660">
            <v>0.13483785921050276</v>
          </cell>
          <cell r="O3660">
            <v>7684.9875673561983</v>
          </cell>
          <cell r="P3660">
            <v>22636.358061887189</v>
          </cell>
          <cell r="Q3660">
            <v>35684.544129924587</v>
          </cell>
          <cell r="R3660">
            <v>44987.963838575313</v>
          </cell>
          <cell r="S3660">
            <v>108651.0844633021</v>
          </cell>
          <cell r="T3660">
            <v>1812.3698912513344</v>
          </cell>
          <cell r="U3660">
            <v>1827.748167516113</v>
          </cell>
          <cell r="V3660">
            <v>1833.4689479975368</v>
          </cell>
          <cell r="W3660">
            <v>1819.4785703814173</v>
          </cell>
          <cell r="X3660">
            <v>1911.2243051015107</v>
          </cell>
          <cell r="Y3660">
            <v>236.10253352867565</v>
          </cell>
          <cell r="Z3660">
            <v>271.30564343490653</v>
          </cell>
          <cell r="AA3660">
            <v>272.80159632412966</v>
          </cell>
          <cell r="AB3660">
            <v>277.11916603837147</v>
          </cell>
          <cell r="AC3660">
            <v>333.9530109502</v>
          </cell>
          <cell r="AD3660">
            <v>16.175106412364233</v>
          </cell>
          <cell r="AE3660">
            <v>16.100867499442476</v>
          </cell>
          <cell r="AF3660">
            <v>15.166713805500125</v>
          </cell>
          <cell r="AG3660">
            <v>12.744522007574245</v>
          </cell>
          <cell r="AH3660">
            <v>10.427623000761887</v>
          </cell>
        </row>
        <row r="3661">
          <cell r="B3661">
            <v>17539</v>
          </cell>
          <cell r="C3661" t="str">
            <v>SC</v>
          </cell>
          <cell r="D3661" t="str">
            <v>Investor Owned</v>
          </cell>
          <cell r="E3661">
            <v>0.22441025275143428</v>
          </cell>
          <cell r="F3661">
            <v>1</v>
          </cell>
          <cell r="G3661">
            <v>12814.696285140562</v>
          </cell>
          <cell r="H3661">
            <v>12814.696285140562</v>
          </cell>
          <cell r="I3661">
            <v>11.608880937499999</v>
          </cell>
          <cell r="J3661">
            <v>1126473</v>
          </cell>
          <cell r="K3661">
            <v>8372815</v>
          </cell>
          <cell r="L3661">
            <v>653376</v>
          </cell>
          <cell r="M3661">
            <v>0.12366849496889158</v>
          </cell>
          <cell r="N3661">
            <v>0.12366849496889158</v>
          </cell>
          <cell r="O3661">
            <v>7684.9875673561983</v>
          </cell>
          <cell r="P3661">
            <v>22636.358061887189</v>
          </cell>
          <cell r="Q3661">
            <v>35684.544129924587</v>
          </cell>
          <cell r="R3661">
            <v>44987.963838575313</v>
          </cell>
          <cell r="S3661">
            <v>108651.0844633021</v>
          </cell>
          <cell r="T3661">
            <v>1812.3698912513344</v>
          </cell>
          <cell r="U3661">
            <v>1827.748167516113</v>
          </cell>
          <cell r="V3661">
            <v>1833.4689479975368</v>
          </cell>
          <cell r="W3661">
            <v>1819.4785703814173</v>
          </cell>
          <cell r="X3661">
            <v>1911.2243051015107</v>
          </cell>
          <cell r="Y3661">
            <v>236.10253352867565</v>
          </cell>
          <cell r="Z3661">
            <v>271.30564343490653</v>
          </cell>
          <cell r="AA3661">
            <v>272.80159632412966</v>
          </cell>
          <cell r="AB3661">
            <v>277.11916603837147</v>
          </cell>
          <cell r="AC3661">
            <v>333.9530109502</v>
          </cell>
          <cell r="AD3661">
            <v>16.175106412364233</v>
          </cell>
          <cell r="AE3661">
            <v>16.100867499442476</v>
          </cell>
          <cell r="AF3661">
            <v>15.166713805500125</v>
          </cell>
          <cell r="AG3661">
            <v>12.744522007574245</v>
          </cell>
          <cell r="AH3661">
            <v>10.427623000761887</v>
          </cell>
        </row>
        <row r="3662">
          <cell r="B3662">
            <v>17554</v>
          </cell>
          <cell r="C3662" t="str">
            <v>SC</v>
          </cell>
          <cell r="D3662" t="str">
            <v>Investor Owned</v>
          </cell>
          <cell r="E3662">
            <v>6.5015004986567967E-2</v>
          </cell>
          <cell r="F3662">
            <v>0</v>
          </cell>
          <cell r="G3662">
            <v>0</v>
          </cell>
          <cell r="H3662">
            <v>10465.197227829767</v>
          </cell>
          <cell r="I3662">
            <v>11.608880937499999</v>
          </cell>
          <cell r="J3662">
            <v>0</v>
          </cell>
          <cell r="K3662">
            <v>0</v>
          </cell>
          <cell r="L3662">
            <v>0</v>
          </cell>
          <cell r="M3662">
            <v>0</v>
          </cell>
          <cell r="N3662">
            <v>8.7696652270504341E-2</v>
          </cell>
          <cell r="O3662">
            <v>7684.9875673561983</v>
          </cell>
          <cell r="P3662">
            <v>22636.358061887189</v>
          </cell>
          <cell r="Q3662">
            <v>35684.544129924587</v>
          </cell>
          <cell r="R3662">
            <v>44987.963838575313</v>
          </cell>
          <cell r="S3662">
            <v>108651.0844633021</v>
          </cell>
          <cell r="T3662">
            <v>1812.3698912513344</v>
          </cell>
          <cell r="U3662">
            <v>1827.748167516113</v>
          </cell>
          <cell r="V3662">
            <v>1833.4689479975368</v>
          </cell>
          <cell r="W3662">
            <v>1819.4785703814173</v>
          </cell>
          <cell r="X3662">
            <v>1911.2243051015107</v>
          </cell>
          <cell r="Y3662">
            <v>236.10253352867565</v>
          </cell>
          <cell r="Z3662">
            <v>271.30564343490653</v>
          </cell>
          <cell r="AA3662">
            <v>272.80159632412966</v>
          </cell>
          <cell r="AB3662">
            <v>277.11916603837147</v>
          </cell>
          <cell r="AC3662">
            <v>333.9530109502</v>
          </cell>
          <cell r="AD3662">
            <v>16.175106412364233</v>
          </cell>
          <cell r="AE3662">
            <v>16.100867499442476</v>
          </cell>
          <cell r="AF3662">
            <v>15.166713805500125</v>
          </cell>
          <cell r="AG3662">
            <v>12.744522007574245</v>
          </cell>
          <cell r="AH3662">
            <v>10.427623000761887</v>
          </cell>
        </row>
        <row r="3663">
          <cell r="B3663">
            <v>3046</v>
          </cell>
          <cell r="C3663" t="str">
            <v>SC</v>
          </cell>
          <cell r="D3663" t="str">
            <v>Investor Owned</v>
          </cell>
          <cell r="E3663">
            <v>0.22861381264143449</v>
          </cell>
          <cell r="F3663">
            <v>1</v>
          </cell>
          <cell r="G3663">
            <v>12901.947112413387</v>
          </cell>
          <cell r="H3663">
            <v>12901.947112413387</v>
          </cell>
          <cell r="I3663">
            <v>11.608880937499999</v>
          </cell>
          <cell r="J3663">
            <v>2056765.4000000001</v>
          </cell>
          <cell r="K3663">
            <v>17744951</v>
          </cell>
          <cell r="L3663">
            <v>1375370</v>
          </cell>
          <cell r="M3663">
            <v>0.10510974761778084</v>
          </cell>
          <cell r="N3663">
            <v>0.10510974761778084</v>
          </cell>
          <cell r="O3663">
            <v>7684.9875673561983</v>
          </cell>
          <cell r="P3663">
            <v>22636.358061887189</v>
          </cell>
          <cell r="Q3663">
            <v>35684.544129924587</v>
          </cell>
          <cell r="R3663">
            <v>44987.963838575313</v>
          </cell>
          <cell r="S3663">
            <v>108651.0844633021</v>
          </cell>
          <cell r="T3663">
            <v>1812.3698912513344</v>
          </cell>
          <cell r="U3663">
            <v>1827.748167516113</v>
          </cell>
          <cell r="V3663">
            <v>1833.4689479975368</v>
          </cell>
          <cell r="W3663">
            <v>1819.4785703814173</v>
          </cell>
          <cell r="X3663">
            <v>1911.2243051015107</v>
          </cell>
          <cell r="Y3663">
            <v>236.10253352867565</v>
          </cell>
          <cell r="Z3663">
            <v>271.30564343490653</v>
          </cell>
          <cell r="AA3663">
            <v>272.80159632412966</v>
          </cell>
          <cell r="AB3663">
            <v>277.11916603837147</v>
          </cell>
          <cell r="AC3663">
            <v>333.9530109502</v>
          </cell>
          <cell r="AD3663">
            <v>16.175106412364233</v>
          </cell>
          <cell r="AE3663">
            <v>16.100867499442476</v>
          </cell>
          <cell r="AF3663">
            <v>15.166713805500125</v>
          </cell>
          <cell r="AG3663">
            <v>12.744522007574245</v>
          </cell>
          <cell r="AH3663">
            <v>10.427623000761887</v>
          </cell>
        </row>
        <row r="3664">
          <cell r="B3664">
            <v>5416</v>
          </cell>
          <cell r="C3664" t="str">
            <v>SC</v>
          </cell>
          <cell r="D3664" t="str">
            <v>Investor Owned</v>
          </cell>
          <cell r="E3664">
            <v>0.22512542442336961</v>
          </cell>
          <cell r="F3664">
            <v>1</v>
          </cell>
          <cell r="G3664">
            <v>12211.794222698049</v>
          </cell>
          <cell r="H3664">
            <v>12211.794222698049</v>
          </cell>
          <cell r="I3664">
            <v>11.608880937499999</v>
          </cell>
          <cell r="J3664">
            <v>2992717.1</v>
          </cell>
          <cell r="K3664">
            <v>28162388</v>
          </cell>
          <cell r="L3664">
            <v>2306163</v>
          </cell>
          <cell r="M3664">
            <v>9.4858910392342649E-2</v>
          </cell>
          <cell r="N3664">
            <v>9.4858910392342649E-2</v>
          </cell>
          <cell r="O3664">
            <v>7684.9875673561983</v>
          </cell>
          <cell r="P3664">
            <v>22636.358061887189</v>
          </cell>
          <cell r="Q3664">
            <v>35684.544129924587</v>
          </cell>
          <cell r="R3664">
            <v>44987.963838575313</v>
          </cell>
          <cell r="S3664">
            <v>108651.0844633021</v>
          </cell>
          <cell r="T3664">
            <v>1812.3698912513344</v>
          </cell>
          <cell r="U3664">
            <v>1827.748167516113</v>
          </cell>
          <cell r="V3664">
            <v>1833.4689479975368</v>
          </cell>
          <cell r="W3664">
            <v>1819.4785703814173</v>
          </cell>
          <cell r="X3664">
            <v>1911.2243051015107</v>
          </cell>
          <cell r="Y3664">
            <v>236.10253352867565</v>
          </cell>
          <cell r="Z3664">
            <v>271.30564343490653</v>
          </cell>
          <cell r="AA3664">
            <v>272.80159632412966</v>
          </cell>
          <cell r="AB3664">
            <v>277.11916603837147</v>
          </cell>
          <cell r="AC3664">
            <v>333.9530109502</v>
          </cell>
          <cell r="AD3664">
            <v>16.175106412364233</v>
          </cell>
          <cell r="AE3664">
            <v>16.100867499442476</v>
          </cell>
          <cell r="AF3664">
            <v>15.166713805500125</v>
          </cell>
          <cell r="AG3664">
            <v>12.744522007574245</v>
          </cell>
          <cell r="AH3664">
            <v>10.427623000761887</v>
          </cell>
        </row>
        <row r="3665">
          <cell r="B3665">
            <v>1170</v>
          </cell>
          <cell r="C3665" t="str">
            <v>SC</v>
          </cell>
          <cell r="D3665" t="str">
            <v>Municipal</v>
          </cell>
          <cell r="E3665">
            <v>6.5015004986567967E-2</v>
          </cell>
          <cell r="F3665">
            <v>0</v>
          </cell>
          <cell r="G3665">
            <v>0</v>
          </cell>
          <cell r="H3665">
            <v>3821.0365179372784</v>
          </cell>
          <cell r="I3665">
            <v>11.608880937499999</v>
          </cell>
          <cell r="J3665">
            <v>0</v>
          </cell>
          <cell r="K3665">
            <v>0</v>
          </cell>
          <cell r="L3665">
            <v>0</v>
          </cell>
          <cell r="M3665">
            <v>0</v>
          </cell>
          <cell r="N3665">
            <v>3.6276646103261673E-2</v>
          </cell>
          <cell r="O3665">
            <v>7684.9875673561983</v>
          </cell>
          <cell r="P3665">
            <v>22636.358061887189</v>
          </cell>
          <cell r="Q3665">
            <v>35684.544129924587</v>
          </cell>
          <cell r="R3665">
            <v>44987.963838575313</v>
          </cell>
          <cell r="S3665">
            <v>108651.0844633021</v>
          </cell>
          <cell r="T3665">
            <v>1812.3698912513344</v>
          </cell>
          <cell r="U3665">
            <v>1827.748167516113</v>
          </cell>
          <cell r="V3665">
            <v>1833.4689479975368</v>
          </cell>
          <cell r="W3665">
            <v>1819.4785703814173</v>
          </cell>
          <cell r="X3665">
            <v>1911.2243051015107</v>
          </cell>
          <cell r="Y3665">
            <v>236.10253352867565</v>
          </cell>
          <cell r="Z3665">
            <v>271.30564343490653</v>
          </cell>
          <cell r="AA3665">
            <v>272.80159632412966</v>
          </cell>
          <cell r="AB3665">
            <v>277.11916603837147</v>
          </cell>
          <cell r="AC3665">
            <v>333.9530109502</v>
          </cell>
          <cell r="AD3665">
            <v>16.175106412364233</v>
          </cell>
          <cell r="AE3665">
            <v>16.100867499442476</v>
          </cell>
          <cell r="AF3665">
            <v>15.166713805500125</v>
          </cell>
          <cell r="AG3665">
            <v>12.744522007574245</v>
          </cell>
          <cell r="AH3665">
            <v>10.427623000761887</v>
          </cell>
        </row>
        <row r="3666">
          <cell r="B3666">
            <v>34</v>
          </cell>
          <cell r="C3666" t="str">
            <v>SC</v>
          </cell>
          <cell r="D3666" t="str">
            <v>Municipal</v>
          </cell>
          <cell r="E3666">
            <v>6.5015004986567967E-2</v>
          </cell>
          <cell r="F3666">
            <v>0</v>
          </cell>
          <cell r="G3666">
            <v>0</v>
          </cell>
          <cell r="H3666">
            <v>3821.0365179372784</v>
          </cell>
          <cell r="I3666">
            <v>11.608880937499999</v>
          </cell>
          <cell r="J3666">
            <v>0</v>
          </cell>
          <cell r="K3666">
            <v>0</v>
          </cell>
          <cell r="L3666">
            <v>0</v>
          </cell>
          <cell r="M3666">
            <v>0</v>
          </cell>
          <cell r="N3666">
            <v>3.6276646103261673E-2</v>
          </cell>
          <cell r="O3666">
            <v>7684.9875673561983</v>
          </cell>
          <cell r="P3666">
            <v>22636.358061887189</v>
          </cell>
          <cell r="Q3666">
            <v>35684.544129924587</v>
          </cell>
          <cell r="R3666">
            <v>44987.963838575313</v>
          </cell>
          <cell r="S3666">
            <v>108651.0844633021</v>
          </cell>
          <cell r="T3666">
            <v>1812.3698912513344</v>
          </cell>
          <cell r="U3666">
            <v>1827.748167516113</v>
          </cell>
          <cell r="V3666">
            <v>1833.4689479975368</v>
          </cell>
          <cell r="W3666">
            <v>1819.4785703814173</v>
          </cell>
          <cell r="X3666">
            <v>1911.2243051015107</v>
          </cell>
          <cell r="Y3666">
            <v>236.10253352867565</v>
          </cell>
          <cell r="Z3666">
            <v>271.30564343490653</v>
          </cell>
          <cell r="AA3666">
            <v>272.80159632412966</v>
          </cell>
          <cell r="AB3666">
            <v>277.11916603837147</v>
          </cell>
          <cell r="AC3666">
            <v>333.9530109502</v>
          </cell>
          <cell r="AD3666">
            <v>16.175106412364233</v>
          </cell>
          <cell r="AE3666">
            <v>16.100867499442476</v>
          </cell>
          <cell r="AF3666">
            <v>15.166713805500125</v>
          </cell>
          <cell r="AG3666">
            <v>12.744522007574245</v>
          </cell>
          <cell r="AH3666">
            <v>10.427623000761887</v>
          </cell>
        </row>
        <row r="3667">
          <cell r="B3667">
            <v>1566</v>
          </cell>
          <cell r="C3667" t="str">
            <v>SC</v>
          </cell>
          <cell r="D3667" t="str">
            <v>Municipal</v>
          </cell>
          <cell r="E3667">
            <v>6.5015004986567967E-2</v>
          </cell>
          <cell r="F3667">
            <v>0</v>
          </cell>
          <cell r="G3667">
            <v>0</v>
          </cell>
          <cell r="H3667">
            <v>3821.0365179372784</v>
          </cell>
          <cell r="I3667">
            <v>11.608880937499999</v>
          </cell>
          <cell r="J3667">
            <v>0</v>
          </cell>
          <cell r="K3667">
            <v>0</v>
          </cell>
          <cell r="L3667">
            <v>0</v>
          </cell>
          <cell r="M3667">
            <v>0</v>
          </cell>
          <cell r="N3667">
            <v>3.6276646103261673E-2</v>
          </cell>
          <cell r="O3667">
            <v>7684.9875673561983</v>
          </cell>
          <cell r="P3667">
            <v>22636.358061887189</v>
          </cell>
          <cell r="Q3667">
            <v>35684.544129924587</v>
          </cell>
          <cell r="R3667">
            <v>44987.963838575313</v>
          </cell>
          <cell r="S3667">
            <v>108651.0844633021</v>
          </cell>
          <cell r="T3667">
            <v>1812.3698912513344</v>
          </cell>
          <cell r="U3667">
            <v>1827.748167516113</v>
          </cell>
          <cell r="V3667">
            <v>1833.4689479975368</v>
          </cell>
          <cell r="W3667">
            <v>1819.4785703814173</v>
          </cell>
          <cell r="X3667">
            <v>1911.2243051015107</v>
          </cell>
          <cell r="Y3667">
            <v>236.10253352867565</v>
          </cell>
          <cell r="Z3667">
            <v>271.30564343490653</v>
          </cell>
          <cell r="AA3667">
            <v>272.80159632412966</v>
          </cell>
          <cell r="AB3667">
            <v>277.11916603837147</v>
          </cell>
          <cell r="AC3667">
            <v>333.9530109502</v>
          </cell>
          <cell r="AD3667">
            <v>16.175106412364233</v>
          </cell>
          <cell r="AE3667">
            <v>16.100867499442476</v>
          </cell>
          <cell r="AF3667">
            <v>15.166713805500125</v>
          </cell>
          <cell r="AG3667">
            <v>12.744522007574245</v>
          </cell>
          <cell r="AH3667">
            <v>10.427623000761887</v>
          </cell>
        </row>
        <row r="3668">
          <cell r="B3668">
            <v>2890</v>
          </cell>
          <cell r="C3668" t="str">
            <v>SC</v>
          </cell>
          <cell r="D3668" t="str">
            <v>Municipal</v>
          </cell>
          <cell r="E3668">
            <v>6.5015004986567967E-2</v>
          </cell>
          <cell r="F3668">
            <v>0</v>
          </cell>
          <cell r="G3668">
            <v>0</v>
          </cell>
          <cell r="H3668">
            <v>3821.0365179372784</v>
          </cell>
          <cell r="I3668">
            <v>11.608880937499999</v>
          </cell>
          <cell r="J3668">
            <v>0</v>
          </cell>
          <cell r="K3668">
            <v>0</v>
          </cell>
          <cell r="L3668">
            <v>0</v>
          </cell>
          <cell r="M3668">
            <v>0</v>
          </cell>
          <cell r="N3668">
            <v>3.6276646103261673E-2</v>
          </cell>
          <cell r="O3668">
            <v>7684.9875673561983</v>
          </cell>
          <cell r="P3668">
            <v>22636.358061887189</v>
          </cell>
          <cell r="Q3668">
            <v>35684.544129924587</v>
          </cell>
          <cell r="R3668">
            <v>44987.963838575313</v>
          </cell>
          <cell r="S3668">
            <v>108651.0844633021</v>
          </cell>
          <cell r="T3668">
            <v>1812.3698912513344</v>
          </cell>
          <cell r="U3668">
            <v>1827.748167516113</v>
          </cell>
          <cell r="V3668">
            <v>1833.4689479975368</v>
          </cell>
          <cell r="W3668">
            <v>1819.4785703814173</v>
          </cell>
          <cell r="X3668">
            <v>1911.2243051015107</v>
          </cell>
          <cell r="Y3668">
            <v>236.10253352867565</v>
          </cell>
          <cell r="Z3668">
            <v>271.30564343490653</v>
          </cell>
          <cell r="AA3668">
            <v>272.80159632412966</v>
          </cell>
          <cell r="AB3668">
            <v>277.11916603837147</v>
          </cell>
          <cell r="AC3668">
            <v>333.9530109502</v>
          </cell>
          <cell r="AD3668">
            <v>16.175106412364233</v>
          </cell>
          <cell r="AE3668">
            <v>16.100867499442476</v>
          </cell>
          <cell r="AF3668">
            <v>15.166713805500125</v>
          </cell>
          <cell r="AG3668">
            <v>12.744522007574245</v>
          </cell>
          <cell r="AH3668">
            <v>10.427623000761887</v>
          </cell>
        </row>
        <row r="3669">
          <cell r="B3669">
            <v>5402</v>
          </cell>
          <cell r="C3669" t="str">
            <v>SC</v>
          </cell>
          <cell r="D3669" t="str">
            <v>Municipal</v>
          </cell>
          <cell r="E3669">
            <v>6.5015004986567967E-2</v>
          </cell>
          <cell r="F3669">
            <v>0</v>
          </cell>
          <cell r="G3669">
            <v>0</v>
          </cell>
          <cell r="H3669">
            <v>3821.0365179372784</v>
          </cell>
          <cell r="I3669">
            <v>11.608880937499999</v>
          </cell>
          <cell r="J3669">
            <v>0</v>
          </cell>
          <cell r="K3669">
            <v>0</v>
          </cell>
          <cell r="L3669">
            <v>0</v>
          </cell>
          <cell r="M3669">
            <v>0</v>
          </cell>
          <cell r="N3669">
            <v>3.6276646103261673E-2</v>
          </cell>
          <cell r="O3669">
            <v>7684.9875673561983</v>
          </cell>
          <cell r="P3669">
            <v>22636.358061887189</v>
          </cell>
          <cell r="Q3669">
            <v>35684.544129924587</v>
          </cell>
          <cell r="R3669">
            <v>44987.963838575313</v>
          </cell>
          <cell r="S3669">
            <v>108651.0844633021</v>
          </cell>
          <cell r="T3669">
            <v>1812.3698912513344</v>
          </cell>
          <cell r="U3669">
            <v>1827.748167516113</v>
          </cell>
          <cell r="V3669">
            <v>1833.4689479975368</v>
          </cell>
          <cell r="W3669">
            <v>1819.4785703814173</v>
          </cell>
          <cell r="X3669">
            <v>1911.2243051015107</v>
          </cell>
          <cell r="Y3669">
            <v>236.10253352867565</v>
          </cell>
          <cell r="Z3669">
            <v>271.30564343490653</v>
          </cell>
          <cell r="AA3669">
            <v>272.80159632412966</v>
          </cell>
          <cell r="AB3669">
            <v>277.11916603837147</v>
          </cell>
          <cell r="AC3669">
            <v>333.9530109502</v>
          </cell>
          <cell r="AD3669">
            <v>16.175106412364233</v>
          </cell>
          <cell r="AE3669">
            <v>16.100867499442476</v>
          </cell>
          <cell r="AF3669">
            <v>15.166713805500125</v>
          </cell>
          <cell r="AG3669">
            <v>12.744522007574245</v>
          </cell>
          <cell r="AH3669">
            <v>10.427623000761887</v>
          </cell>
        </row>
        <row r="3670">
          <cell r="B3670">
            <v>6894</v>
          </cell>
          <cell r="C3670" t="str">
            <v>SC</v>
          </cell>
          <cell r="D3670" t="str">
            <v>Municipal</v>
          </cell>
          <cell r="E3670">
            <v>6.5015004986567967E-2</v>
          </cell>
          <cell r="F3670">
            <v>1</v>
          </cell>
          <cell r="G3670">
            <v>12962.549513863882</v>
          </cell>
          <cell r="H3670">
            <v>12962.549513863882</v>
          </cell>
          <cell r="I3670">
            <v>11.608880937499999</v>
          </cell>
          <cell r="J3670">
            <v>8049</v>
          </cell>
          <cell r="K3670">
            <v>71994</v>
          </cell>
          <cell r="L3670">
            <v>5554</v>
          </cell>
          <cell r="M3670">
            <v>0.10105413372333111</v>
          </cell>
          <cell r="N3670">
            <v>0.10105413372333111</v>
          </cell>
          <cell r="O3670">
            <v>7684.9875673561983</v>
          </cell>
          <cell r="P3670">
            <v>22636.358061887189</v>
          </cell>
          <cell r="Q3670">
            <v>35684.544129924587</v>
          </cell>
          <cell r="R3670">
            <v>44987.963838575313</v>
          </cell>
          <cell r="S3670">
            <v>108651.0844633021</v>
          </cell>
          <cell r="T3670">
            <v>1812.3698912513344</v>
          </cell>
          <cell r="U3670">
            <v>1827.748167516113</v>
          </cell>
          <cell r="V3670">
            <v>1833.4689479975368</v>
          </cell>
          <cell r="W3670">
            <v>1819.4785703814173</v>
          </cell>
          <cell r="X3670">
            <v>1911.2243051015107</v>
          </cell>
          <cell r="Y3670">
            <v>236.10253352867565</v>
          </cell>
          <cell r="Z3670">
            <v>271.30564343490653</v>
          </cell>
          <cell r="AA3670">
            <v>272.80159632412966</v>
          </cell>
          <cell r="AB3670">
            <v>277.11916603837147</v>
          </cell>
          <cell r="AC3670">
            <v>333.9530109502</v>
          </cell>
          <cell r="AD3670">
            <v>16.175106412364233</v>
          </cell>
          <cell r="AE3670">
            <v>16.100867499442476</v>
          </cell>
          <cell r="AF3670">
            <v>15.166713805500125</v>
          </cell>
          <cell r="AG3670">
            <v>12.744522007574245</v>
          </cell>
          <cell r="AH3670">
            <v>10.427623000761887</v>
          </cell>
        </row>
        <row r="3671">
          <cell r="B3671">
            <v>7128</v>
          </cell>
          <cell r="C3671" t="str">
            <v>SC</v>
          </cell>
          <cell r="D3671" t="str">
            <v>Municipal</v>
          </cell>
          <cell r="E3671">
            <v>6.5015004986567967E-2</v>
          </cell>
          <cell r="F3671">
            <v>0</v>
          </cell>
          <cell r="G3671">
            <v>0</v>
          </cell>
          <cell r="H3671">
            <v>3821.0365179372784</v>
          </cell>
          <cell r="I3671">
            <v>11.608880937499999</v>
          </cell>
          <cell r="J3671">
            <v>0</v>
          </cell>
          <cell r="K3671">
            <v>0</v>
          </cell>
          <cell r="L3671">
            <v>0</v>
          </cell>
          <cell r="M3671">
            <v>0</v>
          </cell>
          <cell r="N3671">
            <v>3.6276646103261673E-2</v>
          </cell>
          <cell r="O3671">
            <v>7684.9875673561983</v>
          </cell>
          <cell r="P3671">
            <v>22636.358061887189</v>
          </cell>
          <cell r="Q3671">
            <v>35684.544129924587</v>
          </cell>
          <cell r="R3671">
            <v>44987.963838575313</v>
          </cell>
          <cell r="S3671">
            <v>108651.0844633021</v>
          </cell>
          <cell r="T3671">
            <v>1812.3698912513344</v>
          </cell>
          <cell r="U3671">
            <v>1827.748167516113</v>
          </cell>
          <cell r="V3671">
            <v>1833.4689479975368</v>
          </cell>
          <cell r="W3671">
            <v>1819.4785703814173</v>
          </cell>
          <cell r="X3671">
            <v>1911.2243051015107</v>
          </cell>
          <cell r="Y3671">
            <v>236.10253352867565</v>
          </cell>
          <cell r="Z3671">
            <v>271.30564343490653</v>
          </cell>
          <cell r="AA3671">
            <v>272.80159632412966</v>
          </cell>
          <cell r="AB3671">
            <v>277.11916603837147</v>
          </cell>
          <cell r="AC3671">
            <v>333.9530109502</v>
          </cell>
          <cell r="AD3671">
            <v>16.175106412364233</v>
          </cell>
          <cell r="AE3671">
            <v>16.100867499442476</v>
          </cell>
          <cell r="AF3671">
            <v>15.166713805500125</v>
          </cell>
          <cell r="AG3671">
            <v>12.744522007574245</v>
          </cell>
          <cell r="AH3671">
            <v>10.427623000761887</v>
          </cell>
        </row>
        <row r="3672">
          <cell r="B3672">
            <v>21526</v>
          </cell>
          <cell r="C3672" t="str">
            <v>SC</v>
          </cell>
          <cell r="D3672" t="str">
            <v>Municipal</v>
          </cell>
          <cell r="E3672">
            <v>6.5015004986567967E-2</v>
          </cell>
          <cell r="F3672">
            <v>0</v>
          </cell>
          <cell r="G3672">
            <v>0</v>
          </cell>
          <cell r="H3672">
            <v>3821.0365179372784</v>
          </cell>
          <cell r="I3672">
            <v>11.608880937499999</v>
          </cell>
          <cell r="J3672">
            <v>0</v>
          </cell>
          <cell r="K3672">
            <v>0</v>
          </cell>
          <cell r="L3672">
            <v>0</v>
          </cell>
          <cell r="M3672">
            <v>0</v>
          </cell>
          <cell r="N3672">
            <v>3.6276646103261673E-2</v>
          </cell>
          <cell r="O3672">
            <v>7684.9875673561983</v>
          </cell>
          <cell r="P3672">
            <v>22636.358061887189</v>
          </cell>
          <cell r="Q3672">
            <v>35684.544129924587</v>
          </cell>
          <cell r="R3672">
            <v>44987.963838575313</v>
          </cell>
          <cell r="S3672">
            <v>108651.0844633021</v>
          </cell>
          <cell r="T3672">
            <v>1812.3698912513344</v>
          </cell>
          <cell r="U3672">
            <v>1827.748167516113</v>
          </cell>
          <cell r="V3672">
            <v>1833.4689479975368</v>
          </cell>
          <cell r="W3672">
            <v>1819.4785703814173</v>
          </cell>
          <cell r="X3672">
            <v>1911.2243051015107</v>
          </cell>
          <cell r="Y3672">
            <v>236.10253352867565</v>
          </cell>
          <cell r="Z3672">
            <v>271.30564343490653</v>
          </cell>
          <cell r="AA3672">
            <v>272.80159632412966</v>
          </cell>
          <cell r="AB3672">
            <v>277.11916603837147</v>
          </cell>
          <cell r="AC3672">
            <v>333.9530109502</v>
          </cell>
          <cell r="AD3672">
            <v>16.175106412364233</v>
          </cell>
          <cell r="AE3672">
            <v>16.100867499442476</v>
          </cell>
          <cell r="AF3672">
            <v>15.166713805500125</v>
          </cell>
          <cell r="AG3672">
            <v>12.744522007574245</v>
          </cell>
          <cell r="AH3672">
            <v>10.427623000761887</v>
          </cell>
        </row>
        <row r="3673">
          <cell r="B3673">
            <v>13523</v>
          </cell>
          <cell r="C3673" t="str">
            <v>SC</v>
          </cell>
          <cell r="D3673" t="str">
            <v>Municipal</v>
          </cell>
          <cell r="E3673">
            <v>6.5015004986567967E-2</v>
          </cell>
          <cell r="F3673">
            <v>1</v>
          </cell>
          <cell r="G3673">
            <v>10874.075899457861</v>
          </cell>
          <cell r="H3673">
            <v>10874.075899457861</v>
          </cell>
          <cell r="I3673">
            <v>11.608880937499999</v>
          </cell>
          <cell r="J3673">
            <v>6257.8</v>
          </cell>
          <cell r="K3673">
            <v>44127</v>
          </cell>
          <cell r="L3673">
            <v>4058</v>
          </cell>
          <cell r="M3673">
            <v>0.12900251396803544</v>
          </cell>
          <cell r="N3673">
            <v>0.12900251396803544</v>
          </cell>
          <cell r="O3673">
            <v>7684.9875673561983</v>
          </cell>
          <cell r="P3673">
            <v>22636.358061887189</v>
          </cell>
          <cell r="Q3673">
            <v>35684.544129924587</v>
          </cell>
          <cell r="R3673">
            <v>44987.963838575313</v>
          </cell>
          <cell r="S3673">
            <v>108651.0844633021</v>
          </cell>
          <cell r="T3673">
            <v>1812.3698912513344</v>
          </cell>
          <cell r="U3673">
            <v>1827.748167516113</v>
          </cell>
          <cell r="V3673">
            <v>1833.4689479975368</v>
          </cell>
          <cell r="W3673">
            <v>1819.4785703814173</v>
          </cell>
          <cell r="X3673">
            <v>1911.2243051015107</v>
          </cell>
          <cell r="Y3673">
            <v>236.10253352867565</v>
          </cell>
          <cell r="Z3673">
            <v>271.30564343490653</v>
          </cell>
          <cell r="AA3673">
            <v>272.80159632412966</v>
          </cell>
          <cell r="AB3673">
            <v>277.11916603837147</v>
          </cell>
          <cell r="AC3673">
            <v>333.9530109502</v>
          </cell>
          <cell r="AD3673">
            <v>16.175106412364233</v>
          </cell>
          <cell r="AE3673">
            <v>16.100867499442476</v>
          </cell>
          <cell r="AF3673">
            <v>15.166713805500125</v>
          </cell>
          <cell r="AG3673">
            <v>12.744522007574245</v>
          </cell>
          <cell r="AH3673">
            <v>10.427623000761887</v>
          </cell>
        </row>
        <row r="3674">
          <cell r="B3674">
            <v>14164</v>
          </cell>
          <cell r="C3674" t="str">
            <v>SC</v>
          </cell>
          <cell r="D3674" t="str">
            <v>Municipal</v>
          </cell>
          <cell r="E3674">
            <v>6.5015004986567967E-2</v>
          </cell>
          <cell r="F3674">
            <v>1</v>
          </cell>
          <cell r="G3674">
            <v>13336.712913553896</v>
          </cell>
          <cell r="H3674">
            <v>13336.712913553896</v>
          </cell>
          <cell r="I3674">
            <v>11.608880937499999</v>
          </cell>
          <cell r="J3674">
            <v>33373.599999999999</v>
          </cell>
          <cell r="K3674">
            <v>274923</v>
          </cell>
          <cell r="L3674">
            <v>20614</v>
          </cell>
          <cell r="M3674">
            <v>0.11094719008686978</v>
          </cell>
          <cell r="N3674">
            <v>0.11094719008686978</v>
          </cell>
          <cell r="O3674">
            <v>7684.9875673561983</v>
          </cell>
          <cell r="P3674">
            <v>22636.358061887189</v>
          </cell>
          <cell r="Q3674">
            <v>35684.544129924587</v>
          </cell>
          <cell r="R3674">
            <v>44987.963838575313</v>
          </cell>
          <cell r="S3674">
            <v>108651.0844633021</v>
          </cell>
          <cell r="T3674">
            <v>1812.3698912513344</v>
          </cell>
          <cell r="U3674">
            <v>1827.748167516113</v>
          </cell>
          <cell r="V3674">
            <v>1833.4689479975368</v>
          </cell>
          <cell r="W3674">
            <v>1819.4785703814173</v>
          </cell>
          <cell r="X3674">
            <v>1911.2243051015107</v>
          </cell>
          <cell r="Y3674">
            <v>236.10253352867565</v>
          </cell>
          <cell r="Z3674">
            <v>271.30564343490653</v>
          </cell>
          <cell r="AA3674">
            <v>272.80159632412966</v>
          </cell>
          <cell r="AB3674">
            <v>277.11916603837147</v>
          </cell>
          <cell r="AC3674">
            <v>333.9530109502</v>
          </cell>
          <cell r="AD3674">
            <v>16.175106412364233</v>
          </cell>
          <cell r="AE3674">
            <v>16.100867499442476</v>
          </cell>
          <cell r="AF3674">
            <v>15.166713805500125</v>
          </cell>
          <cell r="AG3674">
            <v>12.744522007574245</v>
          </cell>
          <cell r="AH3674">
            <v>10.427623000761887</v>
          </cell>
        </row>
        <row r="3675">
          <cell r="B3675">
            <v>16195</v>
          </cell>
          <cell r="C3675" t="str">
            <v>SC</v>
          </cell>
          <cell r="D3675" t="str">
            <v>Municipal</v>
          </cell>
          <cell r="E3675">
            <v>6.5015004986567967E-2</v>
          </cell>
          <cell r="F3675">
            <v>1</v>
          </cell>
          <cell r="G3675">
            <v>10108.946190199818</v>
          </cell>
          <cell r="H3675">
            <v>10108.946190199818</v>
          </cell>
          <cell r="I3675">
            <v>11.608880937499999</v>
          </cell>
          <cell r="J3675">
            <v>49299</v>
          </cell>
          <cell r="K3675">
            <v>365772</v>
          </cell>
          <cell r="L3675">
            <v>36183</v>
          </cell>
          <cell r="M3675">
            <v>0.12100015947765617</v>
          </cell>
          <cell r="N3675">
            <v>0.12100015947765617</v>
          </cell>
          <cell r="O3675">
            <v>7684.9875673561983</v>
          </cell>
          <cell r="P3675">
            <v>22636.358061887189</v>
          </cell>
          <cell r="Q3675">
            <v>35684.544129924587</v>
          </cell>
          <cell r="R3675">
            <v>44987.963838575313</v>
          </cell>
          <cell r="S3675">
            <v>108651.0844633021</v>
          </cell>
          <cell r="T3675">
            <v>1812.3698912513344</v>
          </cell>
          <cell r="U3675">
            <v>1827.748167516113</v>
          </cell>
          <cell r="V3675">
            <v>1833.4689479975368</v>
          </cell>
          <cell r="W3675">
            <v>1819.4785703814173</v>
          </cell>
          <cell r="X3675">
            <v>1911.2243051015107</v>
          </cell>
          <cell r="Y3675">
            <v>236.10253352867565</v>
          </cell>
          <cell r="Z3675">
            <v>271.30564343490653</v>
          </cell>
          <cell r="AA3675">
            <v>272.80159632412966</v>
          </cell>
          <cell r="AB3675">
            <v>277.11916603837147</v>
          </cell>
          <cell r="AC3675">
            <v>333.9530109502</v>
          </cell>
          <cell r="AD3675">
            <v>16.175106412364233</v>
          </cell>
          <cell r="AE3675">
            <v>16.100867499442476</v>
          </cell>
          <cell r="AF3675">
            <v>15.166713805500125</v>
          </cell>
          <cell r="AG3675">
            <v>12.744522007574245</v>
          </cell>
          <cell r="AH3675">
            <v>10.427623000761887</v>
          </cell>
        </row>
        <row r="3676">
          <cell r="B3676">
            <v>16921</v>
          </cell>
          <cell r="C3676" t="str">
            <v>SC</v>
          </cell>
          <cell r="D3676" t="str">
            <v>Municipal</v>
          </cell>
          <cell r="E3676">
            <v>6.5015004986567967E-2</v>
          </cell>
          <cell r="F3676">
            <v>0</v>
          </cell>
          <cell r="G3676">
            <v>0</v>
          </cell>
          <cell r="H3676">
            <v>3821.0365179372784</v>
          </cell>
          <cell r="I3676">
            <v>11.608880937499999</v>
          </cell>
          <cell r="J3676">
            <v>0</v>
          </cell>
          <cell r="K3676">
            <v>0</v>
          </cell>
          <cell r="L3676">
            <v>0</v>
          </cell>
          <cell r="M3676">
            <v>0</v>
          </cell>
          <cell r="N3676">
            <v>3.6276646103261673E-2</v>
          </cell>
          <cell r="O3676">
            <v>7684.9875673561983</v>
          </cell>
          <cell r="P3676">
            <v>22636.358061887189</v>
          </cell>
          <cell r="Q3676">
            <v>35684.544129924587</v>
          </cell>
          <cell r="R3676">
            <v>44987.963838575313</v>
          </cell>
          <cell r="S3676">
            <v>108651.0844633021</v>
          </cell>
          <cell r="T3676">
            <v>1812.3698912513344</v>
          </cell>
          <cell r="U3676">
            <v>1827.748167516113</v>
          </cell>
          <cell r="V3676">
            <v>1833.4689479975368</v>
          </cell>
          <cell r="W3676">
            <v>1819.4785703814173</v>
          </cell>
          <cell r="X3676">
            <v>1911.2243051015107</v>
          </cell>
          <cell r="Y3676">
            <v>236.10253352867565</v>
          </cell>
          <cell r="Z3676">
            <v>271.30564343490653</v>
          </cell>
          <cell r="AA3676">
            <v>272.80159632412966</v>
          </cell>
          <cell r="AB3676">
            <v>277.11916603837147</v>
          </cell>
          <cell r="AC3676">
            <v>333.9530109502</v>
          </cell>
          <cell r="AD3676">
            <v>16.175106412364233</v>
          </cell>
          <cell r="AE3676">
            <v>16.100867499442476</v>
          </cell>
          <cell r="AF3676">
            <v>15.166713805500125</v>
          </cell>
          <cell r="AG3676">
            <v>12.744522007574245</v>
          </cell>
          <cell r="AH3676">
            <v>10.427623000761887</v>
          </cell>
        </row>
        <row r="3677">
          <cell r="B3677">
            <v>19431</v>
          </cell>
          <cell r="C3677" t="str">
            <v>SC</v>
          </cell>
          <cell r="D3677" t="str">
            <v>Municipal</v>
          </cell>
          <cell r="E3677">
            <v>6.5015004986567967E-2</v>
          </cell>
          <cell r="F3677">
            <v>0</v>
          </cell>
          <cell r="G3677">
            <v>0</v>
          </cell>
          <cell r="H3677">
            <v>3821.0365179372784</v>
          </cell>
          <cell r="I3677">
            <v>11.608880937499999</v>
          </cell>
          <cell r="J3677">
            <v>0</v>
          </cell>
          <cell r="K3677">
            <v>0</v>
          </cell>
          <cell r="L3677">
            <v>0</v>
          </cell>
          <cell r="M3677">
            <v>0</v>
          </cell>
          <cell r="N3677">
            <v>3.6276646103261673E-2</v>
          </cell>
          <cell r="O3677">
            <v>7684.9875673561983</v>
          </cell>
          <cell r="P3677">
            <v>22636.358061887189</v>
          </cell>
          <cell r="Q3677">
            <v>35684.544129924587</v>
          </cell>
          <cell r="R3677">
            <v>44987.963838575313</v>
          </cell>
          <cell r="S3677">
            <v>108651.0844633021</v>
          </cell>
          <cell r="T3677">
            <v>1812.3698912513344</v>
          </cell>
          <cell r="U3677">
            <v>1827.748167516113</v>
          </cell>
          <cell r="V3677">
            <v>1833.4689479975368</v>
          </cell>
          <cell r="W3677">
            <v>1819.4785703814173</v>
          </cell>
          <cell r="X3677">
            <v>1911.2243051015107</v>
          </cell>
          <cell r="Y3677">
            <v>236.10253352867565</v>
          </cell>
          <cell r="Z3677">
            <v>271.30564343490653</v>
          </cell>
          <cell r="AA3677">
            <v>272.80159632412966</v>
          </cell>
          <cell r="AB3677">
            <v>277.11916603837147</v>
          </cell>
          <cell r="AC3677">
            <v>333.9530109502</v>
          </cell>
          <cell r="AD3677">
            <v>16.175106412364233</v>
          </cell>
          <cell r="AE3677">
            <v>16.100867499442476</v>
          </cell>
          <cell r="AF3677">
            <v>15.166713805500125</v>
          </cell>
          <cell r="AG3677">
            <v>12.744522007574245</v>
          </cell>
          <cell r="AH3677">
            <v>10.427623000761887</v>
          </cell>
        </row>
        <row r="3678">
          <cell r="B3678">
            <v>20490</v>
          </cell>
          <cell r="C3678" t="str">
            <v>SC</v>
          </cell>
          <cell r="D3678" t="str">
            <v>Municipal</v>
          </cell>
          <cell r="E3678">
            <v>6.5015004986567967E-2</v>
          </cell>
          <cell r="F3678">
            <v>0</v>
          </cell>
          <cell r="G3678">
            <v>0</v>
          </cell>
          <cell r="H3678">
            <v>3821.0365179372784</v>
          </cell>
          <cell r="I3678">
            <v>11.608880937499999</v>
          </cell>
          <cell r="J3678">
            <v>0</v>
          </cell>
          <cell r="K3678">
            <v>0</v>
          </cell>
          <cell r="L3678">
            <v>0</v>
          </cell>
          <cell r="M3678">
            <v>0</v>
          </cell>
          <cell r="N3678">
            <v>3.6276646103261673E-2</v>
          </cell>
          <cell r="O3678">
            <v>7684.9875673561983</v>
          </cell>
          <cell r="P3678">
            <v>22636.358061887189</v>
          </cell>
          <cell r="Q3678">
            <v>35684.544129924587</v>
          </cell>
          <cell r="R3678">
            <v>44987.963838575313</v>
          </cell>
          <cell r="S3678">
            <v>108651.0844633021</v>
          </cell>
          <cell r="T3678">
            <v>1812.3698912513344</v>
          </cell>
          <cell r="U3678">
            <v>1827.748167516113</v>
          </cell>
          <cell r="V3678">
            <v>1833.4689479975368</v>
          </cell>
          <cell r="W3678">
            <v>1819.4785703814173</v>
          </cell>
          <cell r="X3678">
            <v>1911.2243051015107</v>
          </cell>
          <cell r="Y3678">
            <v>236.10253352867565</v>
          </cell>
          <cell r="Z3678">
            <v>271.30564343490653</v>
          </cell>
          <cell r="AA3678">
            <v>272.80159632412966</v>
          </cell>
          <cell r="AB3678">
            <v>277.11916603837147</v>
          </cell>
          <cell r="AC3678">
            <v>333.9530109502</v>
          </cell>
          <cell r="AD3678">
            <v>16.175106412364233</v>
          </cell>
          <cell r="AE3678">
            <v>16.100867499442476</v>
          </cell>
          <cell r="AF3678">
            <v>15.166713805500125</v>
          </cell>
          <cell r="AG3678">
            <v>12.744522007574245</v>
          </cell>
          <cell r="AH3678">
            <v>10.427623000761887</v>
          </cell>
        </row>
        <row r="3679">
          <cell r="B3679">
            <v>3804</v>
          </cell>
          <cell r="C3679" t="str">
            <v>SC</v>
          </cell>
          <cell r="D3679" t="str">
            <v>Municipal</v>
          </cell>
          <cell r="E3679">
            <v>6.5015004986567967E-2</v>
          </cell>
          <cell r="F3679">
            <v>0</v>
          </cell>
          <cell r="G3679">
            <v>0</v>
          </cell>
          <cell r="H3679">
            <v>3821.0365179372784</v>
          </cell>
          <cell r="I3679">
            <v>11.608880937499999</v>
          </cell>
          <cell r="J3679">
            <v>0</v>
          </cell>
          <cell r="K3679">
            <v>0</v>
          </cell>
          <cell r="L3679">
            <v>0</v>
          </cell>
          <cell r="M3679">
            <v>0</v>
          </cell>
          <cell r="N3679">
            <v>3.6276646103261673E-2</v>
          </cell>
          <cell r="O3679">
            <v>7684.9875673561983</v>
          </cell>
          <cell r="P3679">
            <v>22636.358061887189</v>
          </cell>
          <cell r="Q3679">
            <v>35684.544129924587</v>
          </cell>
          <cell r="R3679">
            <v>44987.963838575313</v>
          </cell>
          <cell r="S3679">
            <v>108651.0844633021</v>
          </cell>
          <cell r="T3679">
            <v>1812.3698912513344</v>
          </cell>
          <cell r="U3679">
            <v>1827.748167516113</v>
          </cell>
          <cell r="V3679">
            <v>1833.4689479975368</v>
          </cell>
          <cell r="W3679">
            <v>1819.4785703814173</v>
          </cell>
          <cell r="X3679">
            <v>1911.2243051015107</v>
          </cell>
          <cell r="Y3679">
            <v>236.10253352867565</v>
          </cell>
          <cell r="Z3679">
            <v>271.30564343490653</v>
          </cell>
          <cell r="AA3679">
            <v>272.80159632412966</v>
          </cell>
          <cell r="AB3679">
            <v>277.11916603837147</v>
          </cell>
          <cell r="AC3679">
            <v>333.9530109502</v>
          </cell>
          <cell r="AD3679">
            <v>16.175106412364233</v>
          </cell>
          <cell r="AE3679">
            <v>16.100867499442476</v>
          </cell>
          <cell r="AF3679">
            <v>15.166713805500125</v>
          </cell>
          <cell r="AG3679">
            <v>12.744522007574245</v>
          </cell>
          <cell r="AH3679">
            <v>10.427623000761887</v>
          </cell>
        </row>
        <row r="3680">
          <cell r="B3680">
            <v>6709</v>
          </cell>
          <cell r="C3680" t="str">
            <v>SC</v>
          </cell>
          <cell r="D3680" t="str">
            <v>Municipal</v>
          </cell>
          <cell r="E3680">
            <v>6.5015004986567967E-2</v>
          </cell>
          <cell r="F3680">
            <v>1</v>
          </cell>
          <cell r="G3680">
            <v>11940.19737811165</v>
          </cell>
          <cell r="H3680">
            <v>11940.19737811165</v>
          </cell>
          <cell r="I3680">
            <v>11.608880937499999</v>
          </cell>
          <cell r="J3680">
            <v>20739</v>
          </cell>
          <cell r="K3680">
            <v>162124</v>
          </cell>
          <cell r="L3680">
            <v>13578</v>
          </cell>
          <cell r="M3680">
            <v>0.11625357982511843</v>
          </cell>
          <cell r="N3680">
            <v>0.11625357982511843</v>
          </cell>
          <cell r="O3680">
            <v>7684.9875673561983</v>
          </cell>
          <cell r="P3680">
            <v>22636.358061887189</v>
          </cell>
          <cell r="Q3680">
            <v>35684.544129924587</v>
          </cell>
          <cell r="R3680">
            <v>44987.963838575313</v>
          </cell>
          <cell r="S3680">
            <v>108651.0844633021</v>
          </cell>
          <cell r="T3680">
            <v>1812.3698912513344</v>
          </cell>
          <cell r="U3680">
            <v>1827.748167516113</v>
          </cell>
          <cell r="V3680">
            <v>1833.4689479975368</v>
          </cell>
          <cell r="W3680">
            <v>1819.4785703814173</v>
          </cell>
          <cell r="X3680">
            <v>1911.2243051015107</v>
          </cell>
          <cell r="Y3680">
            <v>236.10253352867565</v>
          </cell>
          <cell r="Z3680">
            <v>271.30564343490653</v>
          </cell>
          <cell r="AA3680">
            <v>272.80159632412966</v>
          </cell>
          <cell r="AB3680">
            <v>277.11916603837147</v>
          </cell>
          <cell r="AC3680">
            <v>333.9530109502</v>
          </cell>
          <cell r="AD3680">
            <v>16.175106412364233</v>
          </cell>
          <cell r="AE3680">
            <v>16.100867499442476</v>
          </cell>
          <cell r="AF3680">
            <v>15.166713805500125</v>
          </cell>
          <cell r="AG3680">
            <v>12.744522007574245</v>
          </cell>
          <cell r="AH3680">
            <v>10.427623000761887</v>
          </cell>
        </row>
        <row r="3681">
          <cell r="B3681">
            <v>7646</v>
          </cell>
          <cell r="C3681" t="str">
            <v>SC</v>
          </cell>
          <cell r="D3681" t="str">
            <v>Municipal</v>
          </cell>
          <cell r="E3681">
            <v>6.5015004986567967E-2</v>
          </cell>
          <cell r="F3681">
            <v>1</v>
          </cell>
          <cell r="G3681">
            <v>9952.2713185158955</v>
          </cell>
          <cell r="H3681">
            <v>9952.2713185158955</v>
          </cell>
          <cell r="I3681">
            <v>11.608880937499999</v>
          </cell>
          <cell r="J3681">
            <v>9404</v>
          </cell>
          <cell r="K3681">
            <v>112391</v>
          </cell>
          <cell r="L3681">
            <v>11293</v>
          </cell>
          <cell r="M3681">
            <v>6.9674714976054583E-2</v>
          </cell>
          <cell r="N3681">
            <v>6.9674714976054583E-2</v>
          </cell>
          <cell r="O3681">
            <v>7684.9875673561983</v>
          </cell>
          <cell r="P3681">
            <v>22636.358061887189</v>
          </cell>
          <cell r="Q3681">
            <v>35684.544129924587</v>
          </cell>
          <cell r="R3681">
            <v>44987.963838575313</v>
          </cell>
          <cell r="S3681">
            <v>108651.0844633021</v>
          </cell>
          <cell r="T3681">
            <v>1812.3698912513344</v>
          </cell>
          <cell r="U3681">
            <v>1827.748167516113</v>
          </cell>
          <cell r="V3681">
            <v>1833.4689479975368</v>
          </cell>
          <cell r="W3681">
            <v>1819.4785703814173</v>
          </cell>
          <cell r="X3681">
            <v>1911.2243051015107</v>
          </cell>
          <cell r="Y3681">
            <v>236.10253352867565</v>
          </cell>
          <cell r="Z3681">
            <v>271.30564343490653</v>
          </cell>
          <cell r="AA3681">
            <v>272.80159632412966</v>
          </cell>
          <cell r="AB3681">
            <v>277.11916603837147</v>
          </cell>
          <cell r="AC3681">
            <v>333.9530109502</v>
          </cell>
          <cell r="AD3681">
            <v>16.175106412364233</v>
          </cell>
          <cell r="AE3681">
            <v>16.100867499442476</v>
          </cell>
          <cell r="AF3681">
            <v>15.166713805500125</v>
          </cell>
          <cell r="AG3681">
            <v>12.744522007574245</v>
          </cell>
          <cell r="AH3681">
            <v>10.427623000761887</v>
          </cell>
        </row>
        <row r="3682">
          <cell r="B3682">
            <v>7654</v>
          </cell>
          <cell r="C3682" t="str">
            <v>SC</v>
          </cell>
          <cell r="D3682" t="str">
            <v>Municipal</v>
          </cell>
          <cell r="E3682">
            <v>6.5015004986567967E-2</v>
          </cell>
          <cell r="F3682">
            <v>1</v>
          </cell>
          <cell r="G3682">
            <v>11067.013662979831</v>
          </cell>
          <cell r="H3682">
            <v>11067.013662979831</v>
          </cell>
          <cell r="I3682">
            <v>11.608880937499999</v>
          </cell>
          <cell r="J3682">
            <v>25814</v>
          </cell>
          <cell r="K3682">
            <v>204120</v>
          </cell>
          <cell r="L3682">
            <v>18444</v>
          </cell>
          <cell r="M3682">
            <v>0.11387727611142956</v>
          </cell>
          <cell r="N3682">
            <v>0.11387727611142956</v>
          </cell>
          <cell r="O3682">
            <v>7684.9875673561983</v>
          </cell>
          <cell r="P3682">
            <v>22636.358061887189</v>
          </cell>
          <cell r="Q3682">
            <v>35684.544129924587</v>
          </cell>
          <cell r="R3682">
            <v>44987.963838575313</v>
          </cell>
          <cell r="S3682">
            <v>108651.0844633021</v>
          </cell>
          <cell r="T3682">
            <v>1812.3698912513344</v>
          </cell>
          <cell r="U3682">
            <v>1827.748167516113</v>
          </cell>
          <cell r="V3682">
            <v>1833.4689479975368</v>
          </cell>
          <cell r="W3682">
            <v>1819.4785703814173</v>
          </cell>
          <cell r="X3682">
            <v>1911.2243051015107</v>
          </cell>
          <cell r="Y3682">
            <v>236.10253352867565</v>
          </cell>
          <cell r="Z3682">
            <v>271.30564343490653</v>
          </cell>
          <cell r="AA3682">
            <v>272.80159632412966</v>
          </cell>
          <cell r="AB3682">
            <v>277.11916603837147</v>
          </cell>
          <cell r="AC3682">
            <v>333.9530109502</v>
          </cell>
          <cell r="AD3682">
            <v>16.175106412364233</v>
          </cell>
          <cell r="AE3682">
            <v>16.100867499442476</v>
          </cell>
          <cell r="AF3682">
            <v>15.166713805500125</v>
          </cell>
          <cell r="AG3682">
            <v>12.744522007574245</v>
          </cell>
          <cell r="AH3682">
            <v>10.427623000761887</v>
          </cell>
        </row>
        <row r="3683">
          <cell r="B3683">
            <v>12006</v>
          </cell>
          <cell r="C3683" t="str">
            <v>SC</v>
          </cell>
          <cell r="D3683" t="str">
            <v>Municipal</v>
          </cell>
          <cell r="E3683">
            <v>6.5015004986567967E-2</v>
          </cell>
          <cell r="F3683">
            <v>0</v>
          </cell>
          <cell r="G3683">
            <v>0</v>
          </cell>
          <cell r="H3683">
            <v>3821.0365179372784</v>
          </cell>
          <cell r="I3683">
            <v>11.608880937499999</v>
          </cell>
          <cell r="J3683">
            <v>0</v>
          </cell>
          <cell r="K3683">
            <v>0</v>
          </cell>
          <cell r="L3683">
            <v>0</v>
          </cell>
          <cell r="M3683">
            <v>0</v>
          </cell>
          <cell r="N3683">
            <v>3.6276646103261673E-2</v>
          </cell>
          <cell r="O3683">
            <v>7684.9875673561983</v>
          </cell>
          <cell r="P3683">
            <v>22636.358061887189</v>
          </cell>
          <cell r="Q3683">
            <v>35684.544129924587</v>
          </cell>
          <cell r="R3683">
            <v>44987.963838575313</v>
          </cell>
          <cell r="S3683">
            <v>108651.0844633021</v>
          </cell>
          <cell r="T3683">
            <v>1812.3698912513344</v>
          </cell>
          <cell r="U3683">
            <v>1827.748167516113</v>
          </cell>
          <cell r="V3683">
            <v>1833.4689479975368</v>
          </cell>
          <cell r="W3683">
            <v>1819.4785703814173</v>
          </cell>
          <cell r="X3683">
            <v>1911.2243051015107</v>
          </cell>
          <cell r="Y3683">
            <v>236.10253352867565</v>
          </cell>
          <cell r="Z3683">
            <v>271.30564343490653</v>
          </cell>
          <cell r="AA3683">
            <v>272.80159632412966</v>
          </cell>
          <cell r="AB3683">
            <v>277.11916603837147</v>
          </cell>
          <cell r="AC3683">
            <v>333.9530109502</v>
          </cell>
          <cell r="AD3683">
            <v>16.175106412364233</v>
          </cell>
          <cell r="AE3683">
            <v>16.100867499442476</v>
          </cell>
          <cell r="AF3683">
            <v>15.166713805500125</v>
          </cell>
          <cell r="AG3683">
            <v>12.744522007574245</v>
          </cell>
          <cell r="AH3683">
            <v>10.427623000761887</v>
          </cell>
        </row>
        <row r="3684">
          <cell r="B3684">
            <v>15433</v>
          </cell>
          <cell r="C3684" t="str">
            <v>SC</v>
          </cell>
          <cell r="D3684" t="str">
            <v>Municipal</v>
          </cell>
          <cell r="E3684">
            <v>6.5015004986567967E-2</v>
          </cell>
          <cell r="F3684">
            <v>0</v>
          </cell>
          <cell r="G3684">
            <v>0</v>
          </cell>
          <cell r="H3684">
            <v>3821.0365179372784</v>
          </cell>
          <cell r="I3684">
            <v>11.608880937499999</v>
          </cell>
          <cell r="J3684">
            <v>0</v>
          </cell>
          <cell r="K3684">
            <v>0</v>
          </cell>
          <cell r="L3684">
            <v>0</v>
          </cell>
          <cell r="M3684">
            <v>0</v>
          </cell>
          <cell r="N3684">
            <v>3.6276646103261673E-2</v>
          </cell>
          <cell r="O3684">
            <v>7684.9875673561983</v>
          </cell>
          <cell r="P3684">
            <v>22636.358061887189</v>
          </cell>
          <cell r="Q3684">
            <v>35684.544129924587</v>
          </cell>
          <cell r="R3684">
            <v>44987.963838575313</v>
          </cell>
          <cell r="S3684">
            <v>108651.0844633021</v>
          </cell>
          <cell r="T3684">
            <v>1812.3698912513344</v>
          </cell>
          <cell r="U3684">
            <v>1827.748167516113</v>
          </cell>
          <cell r="V3684">
            <v>1833.4689479975368</v>
          </cell>
          <cell r="W3684">
            <v>1819.4785703814173</v>
          </cell>
          <cell r="X3684">
            <v>1911.2243051015107</v>
          </cell>
          <cell r="Y3684">
            <v>236.10253352867565</v>
          </cell>
          <cell r="Z3684">
            <v>271.30564343490653</v>
          </cell>
          <cell r="AA3684">
            <v>272.80159632412966</v>
          </cell>
          <cell r="AB3684">
            <v>277.11916603837147</v>
          </cell>
          <cell r="AC3684">
            <v>333.9530109502</v>
          </cell>
          <cell r="AD3684">
            <v>16.175106412364233</v>
          </cell>
          <cell r="AE3684">
            <v>16.100867499442476</v>
          </cell>
          <cell r="AF3684">
            <v>15.166713805500125</v>
          </cell>
          <cell r="AG3684">
            <v>12.744522007574245</v>
          </cell>
          <cell r="AH3684">
            <v>10.427623000761887</v>
          </cell>
        </row>
        <row r="3685">
          <cell r="B3685">
            <v>20826</v>
          </cell>
          <cell r="C3685" t="str">
            <v>SC</v>
          </cell>
          <cell r="D3685" t="str">
            <v>Municipal</v>
          </cell>
          <cell r="E3685">
            <v>6.5015004986567967E-2</v>
          </cell>
          <cell r="F3685">
            <v>0</v>
          </cell>
          <cell r="G3685">
            <v>0</v>
          </cell>
          <cell r="H3685">
            <v>3821.0365179372784</v>
          </cell>
          <cell r="I3685">
            <v>11.608880937499999</v>
          </cell>
          <cell r="J3685">
            <v>0</v>
          </cell>
          <cell r="K3685">
            <v>0</v>
          </cell>
          <cell r="L3685">
            <v>0</v>
          </cell>
          <cell r="M3685">
            <v>0</v>
          </cell>
          <cell r="N3685">
            <v>3.6276646103261673E-2</v>
          </cell>
          <cell r="O3685">
            <v>7684.9875673561983</v>
          </cell>
          <cell r="P3685">
            <v>22636.358061887189</v>
          </cell>
          <cell r="Q3685">
            <v>35684.544129924587</v>
          </cell>
          <cell r="R3685">
            <v>44987.963838575313</v>
          </cell>
          <cell r="S3685">
            <v>108651.0844633021</v>
          </cell>
          <cell r="T3685">
            <v>1812.3698912513344</v>
          </cell>
          <cell r="U3685">
            <v>1827.748167516113</v>
          </cell>
          <cell r="V3685">
            <v>1833.4689479975368</v>
          </cell>
          <cell r="W3685">
            <v>1819.4785703814173</v>
          </cell>
          <cell r="X3685">
            <v>1911.2243051015107</v>
          </cell>
          <cell r="Y3685">
            <v>236.10253352867565</v>
          </cell>
          <cell r="Z3685">
            <v>271.30564343490653</v>
          </cell>
          <cell r="AA3685">
            <v>272.80159632412966</v>
          </cell>
          <cell r="AB3685">
            <v>277.11916603837147</v>
          </cell>
          <cell r="AC3685">
            <v>333.9530109502</v>
          </cell>
          <cell r="AD3685">
            <v>16.175106412364233</v>
          </cell>
          <cell r="AE3685">
            <v>16.100867499442476</v>
          </cell>
          <cell r="AF3685">
            <v>15.166713805500125</v>
          </cell>
          <cell r="AG3685">
            <v>12.744522007574245</v>
          </cell>
          <cell r="AH3685">
            <v>10.427623000761887</v>
          </cell>
        </row>
        <row r="3686">
          <cell r="B3686">
            <v>15028</v>
          </cell>
          <cell r="C3686" t="str">
            <v>SC</v>
          </cell>
          <cell r="D3686" t="str">
            <v>Political Subdivision</v>
          </cell>
          <cell r="E3686">
            <v>6.5015004986567967E-2</v>
          </cell>
          <cell r="F3686">
            <v>0</v>
          </cell>
          <cell r="G3686">
            <v>0</v>
          </cell>
          <cell r="H3686">
            <v>0</v>
          </cell>
          <cell r="I3686">
            <v>11.608880937499999</v>
          </cell>
          <cell r="J3686">
            <v>0</v>
          </cell>
          <cell r="K3686">
            <v>0</v>
          </cell>
          <cell r="L3686">
            <v>0</v>
          </cell>
          <cell r="M3686">
            <v>0</v>
          </cell>
          <cell r="N3686">
            <v>0</v>
          </cell>
          <cell r="O3686">
            <v>7684.9875673561983</v>
          </cell>
          <cell r="P3686">
            <v>22636.358061887189</v>
          </cell>
          <cell r="Q3686">
            <v>35684.544129924587</v>
          </cell>
          <cell r="R3686">
            <v>44987.963838575313</v>
          </cell>
          <cell r="S3686">
            <v>108651.0844633021</v>
          </cell>
          <cell r="T3686">
            <v>1812.3698912513344</v>
          </cell>
          <cell r="U3686">
            <v>1827.748167516113</v>
          </cell>
          <cell r="V3686">
            <v>1833.4689479975368</v>
          </cell>
          <cell r="W3686">
            <v>1819.4785703814173</v>
          </cell>
          <cell r="X3686">
            <v>1911.2243051015107</v>
          </cell>
          <cell r="Y3686">
            <v>236.10253352867565</v>
          </cell>
          <cell r="Z3686">
            <v>271.30564343490653</v>
          </cell>
          <cell r="AA3686">
            <v>272.80159632412966</v>
          </cell>
          <cell r="AB3686">
            <v>277.11916603837147</v>
          </cell>
          <cell r="AC3686">
            <v>333.9530109502</v>
          </cell>
          <cell r="AD3686">
            <v>16.175106412364233</v>
          </cell>
          <cell r="AE3686">
            <v>16.100867499442476</v>
          </cell>
          <cell r="AF3686">
            <v>15.166713805500125</v>
          </cell>
          <cell r="AG3686">
            <v>12.744522007574245</v>
          </cell>
          <cell r="AH3686">
            <v>10.427623000761887</v>
          </cell>
        </row>
        <row r="3687">
          <cell r="B3687">
            <v>17543</v>
          </cell>
          <cell r="C3687" t="str">
            <v>SC</v>
          </cell>
          <cell r="D3687" t="str">
            <v>State</v>
          </cell>
          <cell r="E3687">
            <v>6.5015004986567967E-2</v>
          </cell>
          <cell r="F3687">
            <v>1</v>
          </cell>
          <cell r="G3687">
            <v>11424.896064430732</v>
          </cell>
          <cell r="H3687">
            <v>11424.896064430732</v>
          </cell>
          <cell r="I3687">
            <v>11.608880937499999</v>
          </cell>
          <cell r="J3687">
            <v>210264.1</v>
          </cell>
          <cell r="K3687">
            <v>1838460</v>
          </cell>
          <cell r="L3687">
            <v>160917</v>
          </cell>
          <cell r="M3687">
            <v>0.10217644358548118</v>
          </cell>
          <cell r="N3687">
            <v>0.10217644358548118</v>
          </cell>
          <cell r="O3687">
            <v>7684.9875673561983</v>
          </cell>
          <cell r="P3687">
            <v>22636.358061887189</v>
          </cell>
          <cell r="Q3687">
            <v>35684.544129924587</v>
          </cell>
          <cell r="R3687">
            <v>44987.963838575313</v>
          </cell>
          <cell r="S3687">
            <v>108651.0844633021</v>
          </cell>
          <cell r="T3687">
            <v>1812.3698912513344</v>
          </cell>
          <cell r="U3687">
            <v>1827.748167516113</v>
          </cell>
          <cell r="V3687">
            <v>1833.4689479975368</v>
          </cell>
          <cell r="W3687">
            <v>1819.4785703814173</v>
          </cell>
          <cell r="X3687">
            <v>1911.2243051015107</v>
          </cell>
          <cell r="Y3687">
            <v>236.10253352867565</v>
          </cell>
          <cell r="Z3687">
            <v>271.30564343490653</v>
          </cell>
          <cell r="AA3687">
            <v>272.80159632412966</v>
          </cell>
          <cell r="AB3687">
            <v>277.11916603837147</v>
          </cell>
          <cell r="AC3687">
            <v>333.9530109502</v>
          </cell>
          <cell r="AD3687">
            <v>16.175106412364233</v>
          </cell>
          <cell r="AE3687">
            <v>16.100867499442476</v>
          </cell>
          <cell r="AF3687">
            <v>15.166713805500125</v>
          </cell>
          <cell r="AG3687">
            <v>12.744522007574245</v>
          </cell>
          <cell r="AH3687">
            <v>10.427623000761887</v>
          </cell>
        </row>
        <row r="3688">
          <cell r="B3688">
            <v>12199</v>
          </cell>
          <cell r="C3688" t="str">
            <v>SD</v>
          </cell>
          <cell r="D3688" t="str">
            <v>Investor Owned</v>
          </cell>
          <cell r="E3688">
            <v>5.9216008809659182E-3</v>
          </cell>
          <cell r="F3688">
            <v>1</v>
          </cell>
          <cell r="G3688">
            <v>9859.6690665656188</v>
          </cell>
          <cell r="H3688">
            <v>9859.6690665656188</v>
          </cell>
          <cell r="I3688">
            <v>11.608880937499999</v>
          </cell>
          <cell r="J3688">
            <v>122544</v>
          </cell>
          <cell r="K3688">
            <v>1170885</v>
          </cell>
          <cell r="L3688">
            <v>118755</v>
          </cell>
          <cell r="M3688">
            <v>9.0530366458880462E-2</v>
          </cell>
          <cell r="N3688">
            <v>9.0530366458880462E-2</v>
          </cell>
          <cell r="O3688">
            <v>9384.3588774140862</v>
          </cell>
          <cell r="P3688">
            <v>25857.929731629789</v>
          </cell>
          <cell r="Q3688">
            <v>41064.290138772427</v>
          </cell>
          <cell r="R3688">
            <v>52667.180922302352</v>
          </cell>
          <cell r="S3688">
            <v>112592.21093002547</v>
          </cell>
          <cell r="T3688">
            <v>1459.7347445781704</v>
          </cell>
          <cell r="U3688">
            <v>1453.4806778544798</v>
          </cell>
          <cell r="V3688">
            <v>1458.2111589953374</v>
          </cell>
          <cell r="W3688">
            <v>1568.6702958650837</v>
          </cell>
          <cell r="X3688">
            <v>1780.9649710717486</v>
          </cell>
          <cell r="Y3688">
            <v>516.41483708356066</v>
          </cell>
          <cell r="Z3688">
            <v>521.72864421812176</v>
          </cell>
          <cell r="AA3688">
            <v>521.3978629149027</v>
          </cell>
          <cell r="AB3688">
            <v>533.13657138221788</v>
          </cell>
          <cell r="AC3688">
            <v>587.85327526622814</v>
          </cell>
          <cell r="AD3688">
            <v>67.101089548207838</v>
          </cell>
          <cell r="AE3688">
            <v>67.962562701881282</v>
          </cell>
          <cell r="AF3688">
            <v>54.199929051175147</v>
          </cell>
          <cell r="AG3688">
            <v>55.080818373321648</v>
          </cell>
          <cell r="AH3688">
            <v>51.304204660995239</v>
          </cell>
        </row>
        <row r="3689">
          <cell r="B3689">
            <v>1769</v>
          </cell>
          <cell r="C3689" t="str">
            <v>SD</v>
          </cell>
          <cell r="D3689" t="str">
            <v>Cooperative</v>
          </cell>
          <cell r="E3689">
            <v>5.9216008809659182E-3</v>
          </cell>
          <cell r="F3689">
            <v>1</v>
          </cell>
          <cell r="G3689">
            <v>13632.527264106211</v>
          </cell>
          <cell r="H3689">
            <v>13632.527264106211</v>
          </cell>
          <cell r="I3689">
            <v>11.608880937499999</v>
          </cell>
          <cell r="J3689">
            <v>16341.8</v>
          </cell>
          <cell r="K3689">
            <v>115004</v>
          </cell>
          <cell r="L3689">
            <v>8436</v>
          </cell>
          <cell r="M3689">
            <v>0.13187897607852769</v>
          </cell>
          <cell r="N3689">
            <v>0.13187897607852769</v>
          </cell>
          <cell r="O3689">
            <v>9384.3588774140862</v>
          </cell>
          <cell r="P3689">
            <v>25857.929731629789</v>
          </cell>
          <cell r="Q3689">
            <v>41064.290138772427</v>
          </cell>
          <cell r="R3689">
            <v>52667.180922302352</v>
          </cell>
          <cell r="S3689">
            <v>112592.21093002547</v>
          </cell>
          <cell r="T3689">
            <v>1459.7347445781704</v>
          </cell>
          <cell r="U3689">
            <v>1453.4806778544798</v>
          </cell>
          <cell r="V3689">
            <v>1458.2111589953374</v>
          </cell>
          <cell r="W3689">
            <v>1568.6702958650837</v>
          </cell>
          <cell r="X3689">
            <v>1780.9649710717486</v>
          </cell>
          <cell r="Y3689">
            <v>516.41483708356066</v>
          </cell>
          <cell r="Z3689">
            <v>521.72864421812176</v>
          </cell>
          <cell r="AA3689">
            <v>521.3978629149027</v>
          </cell>
          <cell r="AB3689">
            <v>533.13657138221788</v>
          </cell>
          <cell r="AC3689">
            <v>587.85327526622814</v>
          </cell>
          <cell r="AD3689">
            <v>67.101089548207838</v>
          </cell>
          <cell r="AE3689">
            <v>67.962562701881282</v>
          </cell>
          <cell r="AF3689">
            <v>54.199929051175147</v>
          </cell>
          <cell r="AG3689">
            <v>55.080818373321648</v>
          </cell>
          <cell r="AH3689">
            <v>51.304204660995239</v>
          </cell>
        </row>
        <row r="3690">
          <cell r="B3690">
            <v>1898</v>
          </cell>
          <cell r="C3690" t="str">
            <v>SD</v>
          </cell>
          <cell r="D3690" t="str">
            <v>Cooperative</v>
          </cell>
          <cell r="E3690">
            <v>5.9216008809659182E-3</v>
          </cell>
          <cell r="F3690">
            <v>0</v>
          </cell>
          <cell r="G3690">
            <v>0</v>
          </cell>
          <cell r="H3690">
            <v>4266.6494477143769</v>
          </cell>
          <cell r="I3690">
            <v>11.608880937499999</v>
          </cell>
          <cell r="J3690">
            <v>0</v>
          </cell>
          <cell r="K3690">
            <v>0</v>
          </cell>
          <cell r="L3690">
            <v>0</v>
          </cell>
          <cell r="M3690">
            <v>0</v>
          </cell>
          <cell r="N3690">
            <v>2.7989089268944996E-2</v>
          </cell>
          <cell r="O3690">
            <v>9384.3588774140862</v>
          </cell>
          <cell r="P3690">
            <v>25857.929731629789</v>
          </cell>
          <cell r="Q3690">
            <v>41064.290138772427</v>
          </cell>
          <cell r="R3690">
            <v>52667.180922302352</v>
          </cell>
          <cell r="S3690">
            <v>112592.21093002547</v>
          </cell>
          <cell r="T3690">
            <v>1459.7347445781704</v>
          </cell>
          <cell r="U3690">
            <v>1453.4806778544798</v>
          </cell>
          <cell r="V3690">
            <v>1458.2111589953374</v>
          </cell>
          <cell r="W3690">
            <v>1568.6702958650837</v>
          </cell>
          <cell r="X3690">
            <v>1780.9649710717486</v>
          </cell>
          <cell r="Y3690">
            <v>516.41483708356066</v>
          </cell>
          <cell r="Z3690">
            <v>521.72864421812176</v>
          </cell>
          <cell r="AA3690">
            <v>521.3978629149027</v>
          </cell>
          <cell r="AB3690">
            <v>533.13657138221788</v>
          </cell>
          <cell r="AC3690">
            <v>587.85327526622814</v>
          </cell>
          <cell r="AD3690">
            <v>67.101089548207838</v>
          </cell>
          <cell r="AE3690">
            <v>67.962562701881282</v>
          </cell>
          <cell r="AF3690">
            <v>54.199929051175147</v>
          </cell>
          <cell r="AG3690">
            <v>55.080818373321648</v>
          </cell>
          <cell r="AH3690">
            <v>51.304204660995239</v>
          </cell>
        </row>
        <row r="3691">
          <cell r="B3691">
            <v>2655</v>
          </cell>
          <cell r="C3691" t="str">
            <v>SD</v>
          </cell>
          <cell r="D3691" t="str">
            <v>Cooperative</v>
          </cell>
          <cell r="E3691">
            <v>5.9216008809659182E-3</v>
          </cell>
          <cell r="F3691">
            <v>0</v>
          </cell>
          <cell r="G3691">
            <v>0</v>
          </cell>
          <cell r="H3691">
            <v>4266.6494477143769</v>
          </cell>
          <cell r="I3691">
            <v>11.608880937499999</v>
          </cell>
          <cell r="J3691">
            <v>0</v>
          </cell>
          <cell r="K3691">
            <v>0</v>
          </cell>
          <cell r="L3691">
            <v>0</v>
          </cell>
          <cell r="M3691">
            <v>0</v>
          </cell>
          <cell r="N3691">
            <v>2.7989089268944996E-2</v>
          </cell>
          <cell r="O3691">
            <v>9384.3588774140862</v>
          </cell>
          <cell r="P3691">
            <v>25857.929731629789</v>
          </cell>
          <cell r="Q3691">
            <v>41064.290138772427</v>
          </cell>
          <cell r="R3691">
            <v>52667.180922302352</v>
          </cell>
          <cell r="S3691">
            <v>112592.21093002547</v>
          </cell>
          <cell r="T3691">
            <v>1459.7347445781704</v>
          </cell>
          <cell r="U3691">
            <v>1453.4806778544798</v>
          </cell>
          <cell r="V3691">
            <v>1458.2111589953374</v>
          </cell>
          <cell r="W3691">
            <v>1568.6702958650837</v>
          </cell>
          <cell r="X3691">
            <v>1780.9649710717486</v>
          </cell>
          <cell r="Y3691">
            <v>516.41483708356066</v>
          </cell>
          <cell r="Z3691">
            <v>521.72864421812176</v>
          </cell>
          <cell r="AA3691">
            <v>521.3978629149027</v>
          </cell>
          <cell r="AB3691">
            <v>533.13657138221788</v>
          </cell>
          <cell r="AC3691">
            <v>587.85327526622814</v>
          </cell>
          <cell r="AD3691">
            <v>67.101089548207838</v>
          </cell>
          <cell r="AE3691">
            <v>67.962562701881282</v>
          </cell>
          <cell r="AF3691">
            <v>54.199929051175147</v>
          </cell>
          <cell r="AG3691">
            <v>55.080818373321648</v>
          </cell>
          <cell r="AH3691">
            <v>51.304204660995239</v>
          </cell>
        </row>
        <row r="3692">
          <cell r="B3692">
            <v>2986</v>
          </cell>
          <cell r="C3692" t="str">
            <v>SD</v>
          </cell>
          <cell r="D3692" t="str">
            <v>Cooperative</v>
          </cell>
          <cell r="E3692">
            <v>5.9216008809659182E-3</v>
          </cell>
          <cell r="F3692">
            <v>0</v>
          </cell>
          <cell r="G3692">
            <v>0</v>
          </cell>
          <cell r="H3692">
            <v>4266.6494477143769</v>
          </cell>
          <cell r="I3692">
            <v>11.608880937499999</v>
          </cell>
          <cell r="J3692">
            <v>0</v>
          </cell>
          <cell r="K3692">
            <v>0</v>
          </cell>
          <cell r="L3692">
            <v>0</v>
          </cell>
          <cell r="M3692">
            <v>0</v>
          </cell>
          <cell r="N3692">
            <v>2.7989089268944996E-2</v>
          </cell>
          <cell r="O3692">
            <v>9384.3588774140862</v>
          </cell>
          <cell r="P3692">
            <v>25857.929731629789</v>
          </cell>
          <cell r="Q3692">
            <v>41064.290138772427</v>
          </cell>
          <cell r="R3692">
            <v>52667.180922302352</v>
          </cell>
          <cell r="S3692">
            <v>112592.21093002547</v>
          </cell>
          <cell r="T3692">
            <v>1459.7347445781704</v>
          </cell>
          <cell r="U3692">
            <v>1453.4806778544798</v>
          </cell>
          <cell r="V3692">
            <v>1458.2111589953374</v>
          </cell>
          <cell r="W3692">
            <v>1568.6702958650837</v>
          </cell>
          <cell r="X3692">
            <v>1780.9649710717486</v>
          </cell>
          <cell r="Y3692">
            <v>516.41483708356066</v>
          </cell>
          <cell r="Z3692">
            <v>521.72864421812176</v>
          </cell>
          <cell r="AA3692">
            <v>521.3978629149027</v>
          </cell>
          <cell r="AB3692">
            <v>533.13657138221788</v>
          </cell>
          <cell r="AC3692">
            <v>587.85327526622814</v>
          </cell>
          <cell r="AD3692">
            <v>67.101089548207838</v>
          </cell>
          <cell r="AE3692">
            <v>67.962562701881282</v>
          </cell>
          <cell r="AF3692">
            <v>54.199929051175147</v>
          </cell>
          <cell r="AG3692">
            <v>55.080818373321648</v>
          </cell>
          <cell r="AH3692">
            <v>51.304204660995239</v>
          </cell>
        </row>
        <row r="3693">
          <cell r="B3693">
            <v>3236</v>
          </cell>
          <cell r="C3693" t="str">
            <v>SD</v>
          </cell>
          <cell r="D3693" t="str">
            <v>Cooperative</v>
          </cell>
          <cell r="E3693">
            <v>5.9216008809659182E-3</v>
          </cell>
          <cell r="F3693">
            <v>1</v>
          </cell>
          <cell r="G3693">
            <v>18422.643282179768</v>
          </cell>
          <cell r="H3693">
            <v>18422.643282179768</v>
          </cell>
          <cell r="I3693">
            <v>11.608880937499999</v>
          </cell>
          <cell r="J3693">
            <v>14029.3</v>
          </cell>
          <cell r="K3693">
            <v>117647</v>
          </cell>
          <cell r="L3693">
            <v>6386</v>
          </cell>
          <cell r="M3693">
            <v>0.11168740584968168</v>
          </cell>
          <cell r="N3693">
            <v>0.11168740584968168</v>
          </cell>
          <cell r="O3693">
            <v>9384.3588774140862</v>
          </cell>
          <cell r="P3693">
            <v>25857.929731629789</v>
          </cell>
          <cell r="Q3693">
            <v>41064.290138772427</v>
          </cell>
          <cell r="R3693">
            <v>52667.180922302352</v>
          </cell>
          <cell r="S3693">
            <v>112592.21093002547</v>
          </cell>
          <cell r="T3693">
            <v>1459.7347445781704</v>
          </cell>
          <cell r="U3693">
            <v>1453.4806778544798</v>
          </cell>
          <cell r="V3693">
            <v>1458.2111589953374</v>
          </cell>
          <cell r="W3693">
            <v>1568.6702958650837</v>
          </cell>
          <cell r="X3693">
            <v>1780.9649710717486</v>
          </cell>
          <cell r="Y3693">
            <v>516.41483708356066</v>
          </cell>
          <cell r="Z3693">
            <v>521.72864421812176</v>
          </cell>
          <cell r="AA3693">
            <v>521.3978629149027</v>
          </cell>
          <cell r="AB3693">
            <v>533.13657138221788</v>
          </cell>
          <cell r="AC3693">
            <v>587.85327526622814</v>
          </cell>
          <cell r="AD3693">
            <v>67.101089548207838</v>
          </cell>
          <cell r="AE3693">
            <v>67.962562701881282</v>
          </cell>
          <cell r="AF3693">
            <v>54.199929051175147</v>
          </cell>
          <cell r="AG3693">
            <v>55.080818373321648</v>
          </cell>
          <cell r="AH3693">
            <v>51.304204660995239</v>
          </cell>
        </row>
        <row r="3694">
          <cell r="B3694">
            <v>3315</v>
          </cell>
          <cell r="C3694" t="str">
            <v>SD</v>
          </cell>
          <cell r="D3694" t="str">
            <v>Cooperative</v>
          </cell>
          <cell r="E3694">
            <v>5.9216008809659182E-3</v>
          </cell>
          <cell r="F3694">
            <v>0</v>
          </cell>
          <cell r="G3694">
            <v>0</v>
          </cell>
          <cell r="H3694">
            <v>4266.6494477143769</v>
          </cell>
          <cell r="I3694">
            <v>11.608880937499999</v>
          </cell>
          <cell r="J3694">
            <v>0</v>
          </cell>
          <cell r="K3694">
            <v>0</v>
          </cell>
          <cell r="L3694">
            <v>0</v>
          </cell>
          <cell r="M3694">
            <v>0</v>
          </cell>
          <cell r="N3694">
            <v>2.7989089268944996E-2</v>
          </cell>
          <cell r="O3694">
            <v>9384.3588774140862</v>
          </cell>
          <cell r="P3694">
            <v>25857.929731629789</v>
          </cell>
          <cell r="Q3694">
            <v>41064.290138772427</v>
          </cell>
          <cell r="R3694">
            <v>52667.180922302352</v>
          </cell>
          <cell r="S3694">
            <v>112592.21093002547</v>
          </cell>
          <cell r="T3694">
            <v>1459.7347445781704</v>
          </cell>
          <cell r="U3694">
            <v>1453.4806778544798</v>
          </cell>
          <cell r="V3694">
            <v>1458.2111589953374</v>
          </cell>
          <cell r="W3694">
            <v>1568.6702958650837</v>
          </cell>
          <cell r="X3694">
            <v>1780.9649710717486</v>
          </cell>
          <cell r="Y3694">
            <v>516.41483708356066</v>
          </cell>
          <cell r="Z3694">
            <v>521.72864421812176</v>
          </cell>
          <cell r="AA3694">
            <v>521.3978629149027</v>
          </cell>
          <cell r="AB3694">
            <v>533.13657138221788</v>
          </cell>
          <cell r="AC3694">
            <v>587.85327526622814</v>
          </cell>
          <cell r="AD3694">
            <v>67.101089548207838</v>
          </cell>
          <cell r="AE3694">
            <v>67.962562701881282</v>
          </cell>
          <cell r="AF3694">
            <v>54.199929051175147</v>
          </cell>
          <cell r="AG3694">
            <v>55.080818373321648</v>
          </cell>
          <cell r="AH3694">
            <v>51.304204660995239</v>
          </cell>
        </row>
        <row r="3695">
          <cell r="B3695">
            <v>3435</v>
          </cell>
          <cell r="C3695" t="str">
            <v>SD</v>
          </cell>
          <cell r="D3695" t="str">
            <v>Cooperative</v>
          </cell>
          <cell r="E3695">
            <v>5.9216008809659182E-3</v>
          </cell>
          <cell r="F3695">
            <v>0</v>
          </cell>
          <cell r="G3695">
            <v>0</v>
          </cell>
          <cell r="H3695">
            <v>4266.6494477143769</v>
          </cell>
          <cell r="I3695">
            <v>11.608880937499999</v>
          </cell>
          <cell r="J3695">
            <v>0</v>
          </cell>
          <cell r="K3695">
            <v>0</v>
          </cell>
          <cell r="L3695">
            <v>0</v>
          </cell>
          <cell r="M3695">
            <v>0</v>
          </cell>
          <cell r="N3695">
            <v>2.7989089268944996E-2</v>
          </cell>
          <cell r="O3695">
            <v>9384.3588774140862</v>
          </cell>
          <cell r="P3695">
            <v>25857.929731629789</v>
          </cell>
          <cell r="Q3695">
            <v>41064.290138772427</v>
          </cell>
          <cell r="R3695">
            <v>52667.180922302352</v>
          </cell>
          <cell r="S3695">
            <v>112592.21093002547</v>
          </cell>
          <cell r="T3695">
            <v>1459.7347445781704</v>
          </cell>
          <cell r="U3695">
            <v>1453.4806778544798</v>
          </cell>
          <cell r="V3695">
            <v>1458.2111589953374</v>
          </cell>
          <cell r="W3695">
            <v>1568.6702958650837</v>
          </cell>
          <cell r="X3695">
            <v>1780.9649710717486</v>
          </cell>
          <cell r="Y3695">
            <v>516.41483708356066</v>
          </cell>
          <cell r="Z3695">
            <v>521.72864421812176</v>
          </cell>
          <cell r="AA3695">
            <v>521.3978629149027</v>
          </cell>
          <cell r="AB3695">
            <v>533.13657138221788</v>
          </cell>
          <cell r="AC3695">
            <v>587.85327526622814</v>
          </cell>
          <cell r="AD3695">
            <v>67.101089548207838</v>
          </cell>
          <cell r="AE3695">
            <v>67.962562701881282</v>
          </cell>
          <cell r="AF3695">
            <v>54.199929051175147</v>
          </cell>
          <cell r="AG3695">
            <v>55.080818373321648</v>
          </cell>
          <cell r="AH3695">
            <v>51.304204660995239</v>
          </cell>
        </row>
        <row r="3696">
          <cell r="B3696">
            <v>3716</v>
          </cell>
          <cell r="C3696" t="str">
            <v>SD</v>
          </cell>
          <cell r="D3696" t="str">
            <v>Cooperative</v>
          </cell>
          <cell r="E3696">
            <v>5.9216008809659182E-3</v>
          </cell>
          <cell r="F3696">
            <v>0</v>
          </cell>
          <cell r="G3696">
            <v>0</v>
          </cell>
          <cell r="H3696">
            <v>4266.6494477143769</v>
          </cell>
          <cell r="I3696">
            <v>11.608880937499999</v>
          </cell>
          <cell r="J3696">
            <v>0</v>
          </cell>
          <cell r="K3696">
            <v>0</v>
          </cell>
          <cell r="L3696">
            <v>0</v>
          </cell>
          <cell r="M3696">
            <v>0</v>
          </cell>
          <cell r="N3696">
            <v>2.7989089268944996E-2</v>
          </cell>
          <cell r="O3696">
            <v>9384.3588774140862</v>
          </cell>
          <cell r="P3696">
            <v>25857.929731629789</v>
          </cell>
          <cell r="Q3696">
            <v>41064.290138772427</v>
          </cell>
          <cell r="R3696">
            <v>52667.180922302352</v>
          </cell>
          <cell r="S3696">
            <v>112592.21093002547</v>
          </cell>
          <cell r="T3696">
            <v>1459.7347445781704</v>
          </cell>
          <cell r="U3696">
            <v>1453.4806778544798</v>
          </cell>
          <cell r="V3696">
            <v>1458.2111589953374</v>
          </cell>
          <cell r="W3696">
            <v>1568.6702958650837</v>
          </cell>
          <cell r="X3696">
            <v>1780.9649710717486</v>
          </cell>
          <cell r="Y3696">
            <v>516.41483708356066</v>
          </cell>
          <cell r="Z3696">
            <v>521.72864421812176</v>
          </cell>
          <cell r="AA3696">
            <v>521.3978629149027</v>
          </cell>
          <cell r="AB3696">
            <v>533.13657138221788</v>
          </cell>
          <cell r="AC3696">
            <v>587.85327526622814</v>
          </cell>
          <cell r="AD3696">
            <v>67.101089548207838</v>
          </cell>
          <cell r="AE3696">
            <v>67.962562701881282</v>
          </cell>
          <cell r="AF3696">
            <v>54.199929051175147</v>
          </cell>
          <cell r="AG3696">
            <v>55.080818373321648</v>
          </cell>
          <cell r="AH3696">
            <v>51.304204660995239</v>
          </cell>
        </row>
        <row r="3697">
          <cell r="B3697">
            <v>3850</v>
          </cell>
          <cell r="C3697" t="str">
            <v>SD</v>
          </cell>
          <cell r="D3697" t="str">
            <v>Cooperative</v>
          </cell>
          <cell r="E3697">
            <v>5.9216008809659182E-3</v>
          </cell>
          <cell r="F3697">
            <v>0</v>
          </cell>
          <cell r="G3697">
            <v>0</v>
          </cell>
          <cell r="H3697">
            <v>4266.6494477143769</v>
          </cell>
          <cell r="I3697">
            <v>11.608880937499999</v>
          </cell>
          <cell r="J3697">
            <v>0</v>
          </cell>
          <cell r="K3697">
            <v>0</v>
          </cell>
          <cell r="L3697">
            <v>0</v>
          </cell>
          <cell r="M3697">
            <v>0</v>
          </cell>
          <cell r="N3697">
            <v>2.7989089268944996E-2</v>
          </cell>
          <cell r="O3697">
            <v>9384.3588774140862</v>
          </cell>
          <cell r="P3697">
            <v>25857.929731629789</v>
          </cell>
          <cell r="Q3697">
            <v>41064.290138772427</v>
          </cell>
          <cell r="R3697">
            <v>52667.180922302352</v>
          </cell>
          <cell r="S3697">
            <v>112592.21093002547</v>
          </cell>
          <cell r="T3697">
            <v>1459.7347445781704</v>
          </cell>
          <cell r="U3697">
            <v>1453.4806778544798</v>
          </cell>
          <cell r="V3697">
            <v>1458.2111589953374</v>
          </cell>
          <cell r="W3697">
            <v>1568.6702958650837</v>
          </cell>
          <cell r="X3697">
            <v>1780.9649710717486</v>
          </cell>
          <cell r="Y3697">
            <v>516.41483708356066</v>
          </cell>
          <cell r="Z3697">
            <v>521.72864421812176</v>
          </cell>
          <cell r="AA3697">
            <v>521.3978629149027</v>
          </cell>
          <cell r="AB3697">
            <v>533.13657138221788</v>
          </cell>
          <cell r="AC3697">
            <v>587.85327526622814</v>
          </cell>
          <cell r="AD3697">
            <v>67.101089548207838</v>
          </cell>
          <cell r="AE3697">
            <v>67.962562701881282</v>
          </cell>
          <cell r="AF3697">
            <v>54.199929051175147</v>
          </cell>
          <cell r="AG3697">
            <v>55.080818373321648</v>
          </cell>
          <cell r="AH3697">
            <v>51.304204660995239</v>
          </cell>
        </row>
        <row r="3698">
          <cell r="B3698">
            <v>4720</v>
          </cell>
          <cell r="C3698" t="str">
            <v>SD</v>
          </cell>
          <cell r="D3698" t="str">
            <v>Cooperative</v>
          </cell>
          <cell r="E3698">
            <v>5.9216008809659182E-3</v>
          </cell>
          <cell r="F3698">
            <v>1</v>
          </cell>
          <cell r="G3698">
            <v>19036.346976175933</v>
          </cell>
          <cell r="H3698">
            <v>19036.346976175933</v>
          </cell>
          <cell r="I3698">
            <v>11.608880937499999</v>
          </cell>
          <cell r="J3698">
            <v>9137.2000000000007</v>
          </cell>
          <cell r="K3698">
            <v>62325</v>
          </cell>
          <cell r="L3698">
            <v>3274</v>
          </cell>
          <cell r="M3698">
            <v>0.13928777032855999</v>
          </cell>
          <cell r="N3698">
            <v>0.13928777032855999</v>
          </cell>
          <cell r="O3698">
            <v>9384.3588774140862</v>
          </cell>
          <cell r="P3698">
            <v>25857.929731629789</v>
          </cell>
          <cell r="Q3698">
            <v>41064.290138772427</v>
          </cell>
          <cell r="R3698">
            <v>52667.180922302352</v>
          </cell>
          <cell r="S3698">
            <v>112592.21093002547</v>
          </cell>
          <cell r="T3698">
            <v>1459.7347445781704</v>
          </cell>
          <cell r="U3698">
            <v>1453.4806778544798</v>
          </cell>
          <cell r="V3698">
            <v>1458.2111589953374</v>
          </cell>
          <cell r="W3698">
            <v>1568.6702958650837</v>
          </cell>
          <cell r="X3698">
            <v>1780.9649710717486</v>
          </cell>
          <cell r="Y3698">
            <v>516.41483708356066</v>
          </cell>
          <cell r="Z3698">
            <v>521.72864421812176</v>
          </cell>
          <cell r="AA3698">
            <v>521.3978629149027</v>
          </cell>
          <cell r="AB3698">
            <v>533.13657138221788</v>
          </cell>
          <cell r="AC3698">
            <v>587.85327526622814</v>
          </cell>
          <cell r="AD3698">
            <v>67.101089548207838</v>
          </cell>
          <cell r="AE3698">
            <v>67.962562701881282</v>
          </cell>
          <cell r="AF3698">
            <v>54.199929051175147</v>
          </cell>
          <cell r="AG3698">
            <v>55.080818373321648</v>
          </cell>
          <cell r="AH3698">
            <v>51.304204660995239</v>
          </cell>
        </row>
        <row r="3699">
          <cell r="B3699">
            <v>5328</v>
          </cell>
          <cell r="C3699" t="str">
            <v>SD</v>
          </cell>
          <cell r="D3699" t="str">
            <v>Cooperative</v>
          </cell>
          <cell r="E3699">
            <v>5.9216008809659182E-3</v>
          </cell>
          <cell r="F3699">
            <v>0</v>
          </cell>
          <cell r="G3699">
            <v>0</v>
          </cell>
          <cell r="H3699">
            <v>4266.6494477143769</v>
          </cell>
          <cell r="I3699">
            <v>11.608880937499999</v>
          </cell>
          <cell r="J3699">
            <v>0</v>
          </cell>
          <cell r="K3699">
            <v>0</v>
          </cell>
          <cell r="L3699">
            <v>0</v>
          </cell>
          <cell r="M3699">
            <v>0</v>
          </cell>
          <cell r="N3699">
            <v>2.7989089268944996E-2</v>
          </cell>
          <cell r="O3699">
            <v>9384.3588774140862</v>
          </cell>
          <cell r="P3699">
            <v>25857.929731629789</v>
          </cell>
          <cell r="Q3699">
            <v>41064.290138772427</v>
          </cell>
          <cell r="R3699">
            <v>52667.180922302352</v>
          </cell>
          <cell r="S3699">
            <v>112592.21093002547</v>
          </cell>
          <cell r="T3699">
            <v>1459.7347445781704</v>
          </cell>
          <cell r="U3699">
            <v>1453.4806778544798</v>
          </cell>
          <cell r="V3699">
            <v>1458.2111589953374</v>
          </cell>
          <cell r="W3699">
            <v>1568.6702958650837</v>
          </cell>
          <cell r="X3699">
            <v>1780.9649710717486</v>
          </cell>
          <cell r="Y3699">
            <v>516.41483708356066</v>
          </cell>
          <cell r="Z3699">
            <v>521.72864421812176</v>
          </cell>
          <cell r="AA3699">
            <v>521.3978629149027</v>
          </cell>
          <cell r="AB3699">
            <v>533.13657138221788</v>
          </cell>
          <cell r="AC3699">
            <v>587.85327526622814</v>
          </cell>
          <cell r="AD3699">
            <v>67.101089548207838</v>
          </cell>
          <cell r="AE3699">
            <v>67.962562701881282</v>
          </cell>
          <cell r="AF3699">
            <v>54.199929051175147</v>
          </cell>
          <cell r="AG3699">
            <v>55.080818373321648</v>
          </cell>
          <cell r="AH3699">
            <v>51.304204660995239</v>
          </cell>
        </row>
        <row r="3700">
          <cell r="B3700">
            <v>5552</v>
          </cell>
          <cell r="C3700" t="str">
            <v>SD</v>
          </cell>
          <cell r="D3700" t="str">
            <v>Cooperative</v>
          </cell>
          <cell r="E3700">
            <v>5.9216008809659182E-3</v>
          </cell>
          <cell r="F3700">
            <v>0</v>
          </cell>
          <cell r="G3700">
            <v>0</v>
          </cell>
          <cell r="H3700">
            <v>4266.6494477143769</v>
          </cell>
          <cell r="I3700">
            <v>11.608880937499999</v>
          </cell>
          <cell r="J3700">
            <v>0</v>
          </cell>
          <cell r="K3700">
            <v>0</v>
          </cell>
          <cell r="L3700">
            <v>0</v>
          </cell>
          <cell r="M3700">
            <v>0</v>
          </cell>
          <cell r="N3700">
            <v>2.7989089268944996E-2</v>
          </cell>
          <cell r="O3700">
            <v>9384.3588774140862</v>
          </cell>
          <cell r="P3700">
            <v>25857.929731629789</v>
          </cell>
          <cell r="Q3700">
            <v>41064.290138772427</v>
          </cell>
          <cell r="R3700">
            <v>52667.180922302352</v>
          </cell>
          <cell r="S3700">
            <v>112592.21093002547</v>
          </cell>
          <cell r="T3700">
            <v>1459.7347445781704</v>
          </cell>
          <cell r="U3700">
            <v>1453.4806778544798</v>
          </cell>
          <cell r="V3700">
            <v>1458.2111589953374</v>
          </cell>
          <cell r="W3700">
            <v>1568.6702958650837</v>
          </cell>
          <cell r="X3700">
            <v>1780.9649710717486</v>
          </cell>
          <cell r="Y3700">
            <v>516.41483708356066</v>
          </cell>
          <cell r="Z3700">
            <v>521.72864421812176</v>
          </cell>
          <cell r="AA3700">
            <v>521.3978629149027</v>
          </cell>
          <cell r="AB3700">
            <v>533.13657138221788</v>
          </cell>
          <cell r="AC3700">
            <v>587.85327526622814</v>
          </cell>
          <cell r="AD3700">
            <v>67.101089548207838</v>
          </cell>
          <cell r="AE3700">
            <v>67.962562701881282</v>
          </cell>
          <cell r="AF3700">
            <v>54.199929051175147</v>
          </cell>
          <cell r="AG3700">
            <v>55.080818373321648</v>
          </cell>
          <cell r="AH3700">
            <v>51.304204660995239</v>
          </cell>
        </row>
        <row r="3701">
          <cell r="B3701">
            <v>6272</v>
          </cell>
          <cell r="C3701" t="str">
            <v>SD</v>
          </cell>
          <cell r="D3701" t="str">
            <v>Cooperative</v>
          </cell>
          <cell r="E3701">
            <v>5.9216008809659182E-3</v>
          </cell>
          <cell r="F3701">
            <v>0</v>
          </cell>
          <cell r="G3701">
            <v>0</v>
          </cell>
          <cell r="H3701">
            <v>4266.6494477143769</v>
          </cell>
          <cell r="I3701">
            <v>11.608880937499999</v>
          </cell>
          <cell r="J3701">
            <v>0</v>
          </cell>
          <cell r="K3701">
            <v>0</v>
          </cell>
          <cell r="L3701">
            <v>0</v>
          </cell>
          <cell r="M3701">
            <v>0</v>
          </cell>
          <cell r="N3701">
            <v>2.7989089268944996E-2</v>
          </cell>
          <cell r="O3701">
            <v>9384.3588774140862</v>
          </cell>
          <cell r="P3701">
            <v>25857.929731629789</v>
          </cell>
          <cell r="Q3701">
            <v>41064.290138772427</v>
          </cell>
          <cell r="R3701">
            <v>52667.180922302352</v>
          </cell>
          <cell r="S3701">
            <v>112592.21093002547</v>
          </cell>
          <cell r="T3701">
            <v>1459.7347445781704</v>
          </cell>
          <cell r="U3701">
            <v>1453.4806778544798</v>
          </cell>
          <cell r="V3701">
            <v>1458.2111589953374</v>
          </cell>
          <cell r="W3701">
            <v>1568.6702958650837</v>
          </cell>
          <cell r="X3701">
            <v>1780.9649710717486</v>
          </cell>
          <cell r="Y3701">
            <v>516.41483708356066</v>
          </cell>
          <cell r="Z3701">
            <v>521.72864421812176</v>
          </cell>
          <cell r="AA3701">
            <v>521.3978629149027</v>
          </cell>
          <cell r="AB3701">
            <v>533.13657138221788</v>
          </cell>
          <cell r="AC3701">
            <v>587.85327526622814</v>
          </cell>
          <cell r="AD3701">
            <v>67.101089548207838</v>
          </cell>
          <cell r="AE3701">
            <v>67.962562701881282</v>
          </cell>
          <cell r="AF3701">
            <v>54.199929051175147</v>
          </cell>
          <cell r="AG3701">
            <v>55.080818373321648</v>
          </cell>
          <cell r="AH3701">
            <v>51.304204660995239</v>
          </cell>
        </row>
        <row r="3702">
          <cell r="B3702">
            <v>7484</v>
          </cell>
          <cell r="C3702" t="str">
            <v>SD</v>
          </cell>
          <cell r="D3702" t="str">
            <v>Cooperative</v>
          </cell>
          <cell r="E3702">
            <v>5.9216008809659182E-3</v>
          </cell>
          <cell r="F3702">
            <v>0</v>
          </cell>
          <cell r="G3702">
            <v>0</v>
          </cell>
          <cell r="H3702">
            <v>4266.6494477143769</v>
          </cell>
          <cell r="I3702">
            <v>11.608880937499999</v>
          </cell>
          <cell r="J3702">
            <v>0</v>
          </cell>
          <cell r="K3702">
            <v>0</v>
          </cell>
          <cell r="L3702">
            <v>0</v>
          </cell>
          <cell r="M3702">
            <v>0</v>
          </cell>
          <cell r="N3702">
            <v>2.7989089268944996E-2</v>
          </cell>
          <cell r="O3702">
            <v>9384.3588774140862</v>
          </cell>
          <cell r="P3702">
            <v>25857.929731629789</v>
          </cell>
          <cell r="Q3702">
            <v>41064.290138772427</v>
          </cell>
          <cell r="R3702">
            <v>52667.180922302352</v>
          </cell>
          <cell r="S3702">
            <v>112592.21093002547</v>
          </cell>
          <cell r="T3702">
            <v>1459.7347445781704</v>
          </cell>
          <cell r="U3702">
            <v>1453.4806778544798</v>
          </cell>
          <cell r="V3702">
            <v>1458.2111589953374</v>
          </cell>
          <cell r="W3702">
            <v>1568.6702958650837</v>
          </cell>
          <cell r="X3702">
            <v>1780.9649710717486</v>
          </cell>
          <cell r="Y3702">
            <v>516.41483708356066</v>
          </cell>
          <cell r="Z3702">
            <v>521.72864421812176</v>
          </cell>
          <cell r="AA3702">
            <v>521.3978629149027</v>
          </cell>
          <cell r="AB3702">
            <v>533.13657138221788</v>
          </cell>
          <cell r="AC3702">
            <v>587.85327526622814</v>
          </cell>
          <cell r="AD3702">
            <v>67.101089548207838</v>
          </cell>
          <cell r="AE3702">
            <v>67.962562701881282</v>
          </cell>
          <cell r="AF3702">
            <v>54.199929051175147</v>
          </cell>
          <cell r="AG3702">
            <v>55.080818373321648</v>
          </cell>
          <cell r="AH3702">
            <v>51.304204660995239</v>
          </cell>
        </row>
        <row r="3703">
          <cell r="B3703">
            <v>7870</v>
          </cell>
          <cell r="C3703" t="str">
            <v>SD</v>
          </cell>
          <cell r="D3703" t="str">
            <v>Cooperative</v>
          </cell>
          <cell r="E3703">
            <v>5.9216008809659182E-3</v>
          </cell>
          <cell r="F3703">
            <v>0</v>
          </cell>
          <cell r="G3703">
            <v>0</v>
          </cell>
          <cell r="H3703">
            <v>4266.6494477143769</v>
          </cell>
          <cell r="I3703">
            <v>11.608880937499999</v>
          </cell>
          <cell r="J3703">
            <v>0</v>
          </cell>
          <cell r="K3703">
            <v>0</v>
          </cell>
          <cell r="L3703">
            <v>0</v>
          </cell>
          <cell r="M3703">
            <v>0</v>
          </cell>
          <cell r="N3703">
            <v>2.7989089268944996E-2</v>
          </cell>
          <cell r="O3703">
            <v>9384.3588774140862</v>
          </cell>
          <cell r="P3703">
            <v>25857.929731629789</v>
          </cell>
          <cell r="Q3703">
            <v>41064.290138772427</v>
          </cell>
          <cell r="R3703">
            <v>52667.180922302352</v>
          </cell>
          <cell r="S3703">
            <v>112592.21093002547</v>
          </cell>
          <cell r="T3703">
            <v>1459.7347445781704</v>
          </cell>
          <cell r="U3703">
            <v>1453.4806778544798</v>
          </cell>
          <cell r="V3703">
            <v>1458.2111589953374</v>
          </cell>
          <cell r="W3703">
            <v>1568.6702958650837</v>
          </cell>
          <cell r="X3703">
            <v>1780.9649710717486</v>
          </cell>
          <cell r="Y3703">
            <v>516.41483708356066</v>
          </cell>
          <cell r="Z3703">
            <v>521.72864421812176</v>
          </cell>
          <cell r="AA3703">
            <v>521.3978629149027</v>
          </cell>
          <cell r="AB3703">
            <v>533.13657138221788</v>
          </cell>
          <cell r="AC3703">
            <v>587.85327526622814</v>
          </cell>
          <cell r="AD3703">
            <v>67.101089548207838</v>
          </cell>
          <cell r="AE3703">
            <v>67.962562701881282</v>
          </cell>
          <cell r="AF3703">
            <v>54.199929051175147</v>
          </cell>
          <cell r="AG3703">
            <v>55.080818373321648</v>
          </cell>
          <cell r="AH3703">
            <v>51.304204660995239</v>
          </cell>
        </row>
        <row r="3704">
          <cell r="B3704">
            <v>10329</v>
          </cell>
          <cell r="C3704" t="str">
            <v>SD</v>
          </cell>
          <cell r="D3704" t="str">
            <v>Cooperative</v>
          </cell>
          <cell r="E3704">
            <v>5.9216008809659182E-3</v>
          </cell>
          <cell r="F3704">
            <v>0</v>
          </cell>
          <cell r="G3704">
            <v>0</v>
          </cell>
          <cell r="H3704">
            <v>4266.6494477143769</v>
          </cell>
          <cell r="I3704">
            <v>11.608880937499999</v>
          </cell>
          <cell r="J3704">
            <v>0</v>
          </cell>
          <cell r="K3704">
            <v>0</v>
          </cell>
          <cell r="L3704">
            <v>0</v>
          </cell>
          <cell r="M3704">
            <v>0</v>
          </cell>
          <cell r="N3704">
            <v>2.7989089268944996E-2</v>
          </cell>
          <cell r="O3704">
            <v>9384.3588774140862</v>
          </cell>
          <cell r="P3704">
            <v>25857.929731629789</v>
          </cell>
          <cell r="Q3704">
            <v>41064.290138772427</v>
          </cell>
          <cell r="R3704">
            <v>52667.180922302352</v>
          </cell>
          <cell r="S3704">
            <v>112592.21093002547</v>
          </cell>
          <cell r="T3704">
            <v>1459.7347445781704</v>
          </cell>
          <cell r="U3704">
            <v>1453.4806778544798</v>
          </cell>
          <cell r="V3704">
            <v>1458.2111589953374</v>
          </cell>
          <cell r="W3704">
            <v>1568.6702958650837</v>
          </cell>
          <cell r="X3704">
            <v>1780.9649710717486</v>
          </cell>
          <cell r="Y3704">
            <v>516.41483708356066</v>
          </cell>
          <cell r="Z3704">
            <v>521.72864421812176</v>
          </cell>
          <cell r="AA3704">
            <v>521.3978629149027</v>
          </cell>
          <cell r="AB3704">
            <v>533.13657138221788</v>
          </cell>
          <cell r="AC3704">
            <v>587.85327526622814</v>
          </cell>
          <cell r="AD3704">
            <v>67.101089548207838</v>
          </cell>
          <cell r="AE3704">
            <v>67.962562701881282</v>
          </cell>
          <cell r="AF3704">
            <v>54.199929051175147</v>
          </cell>
          <cell r="AG3704">
            <v>55.080818373321648</v>
          </cell>
          <cell r="AH3704">
            <v>51.304204660995239</v>
          </cell>
        </row>
        <row r="3705">
          <cell r="B3705">
            <v>10558</v>
          </cell>
          <cell r="C3705" t="str">
            <v>SD</v>
          </cell>
          <cell r="D3705" t="str">
            <v>Cooperative</v>
          </cell>
          <cell r="E3705">
            <v>5.9216008809659182E-3</v>
          </cell>
          <cell r="F3705">
            <v>0</v>
          </cell>
          <cell r="G3705">
            <v>0</v>
          </cell>
          <cell r="H3705">
            <v>4266.6494477143769</v>
          </cell>
          <cell r="I3705">
            <v>11.608880937499999</v>
          </cell>
          <cell r="J3705">
            <v>0</v>
          </cell>
          <cell r="K3705">
            <v>0</v>
          </cell>
          <cell r="L3705">
            <v>0</v>
          </cell>
          <cell r="M3705">
            <v>0</v>
          </cell>
          <cell r="N3705">
            <v>2.7989089268944996E-2</v>
          </cell>
          <cell r="O3705">
            <v>9384.3588774140862</v>
          </cell>
          <cell r="P3705">
            <v>25857.929731629789</v>
          </cell>
          <cell r="Q3705">
            <v>41064.290138772427</v>
          </cell>
          <cell r="R3705">
            <v>52667.180922302352</v>
          </cell>
          <cell r="S3705">
            <v>112592.21093002547</v>
          </cell>
          <cell r="T3705">
            <v>1459.7347445781704</v>
          </cell>
          <cell r="U3705">
            <v>1453.4806778544798</v>
          </cell>
          <cell r="V3705">
            <v>1458.2111589953374</v>
          </cell>
          <cell r="W3705">
            <v>1568.6702958650837</v>
          </cell>
          <cell r="X3705">
            <v>1780.9649710717486</v>
          </cell>
          <cell r="Y3705">
            <v>516.41483708356066</v>
          </cell>
          <cell r="Z3705">
            <v>521.72864421812176</v>
          </cell>
          <cell r="AA3705">
            <v>521.3978629149027</v>
          </cell>
          <cell r="AB3705">
            <v>533.13657138221788</v>
          </cell>
          <cell r="AC3705">
            <v>587.85327526622814</v>
          </cell>
          <cell r="AD3705">
            <v>67.101089548207838</v>
          </cell>
          <cell r="AE3705">
            <v>67.962562701881282</v>
          </cell>
          <cell r="AF3705">
            <v>54.199929051175147</v>
          </cell>
          <cell r="AG3705">
            <v>55.080818373321648</v>
          </cell>
          <cell r="AH3705">
            <v>51.304204660995239</v>
          </cell>
        </row>
        <row r="3706">
          <cell r="B3706">
            <v>10632</v>
          </cell>
          <cell r="C3706" t="str">
            <v>SD</v>
          </cell>
          <cell r="D3706" t="str">
            <v>Cooperative</v>
          </cell>
          <cell r="E3706">
            <v>5.9216008809659182E-3</v>
          </cell>
          <cell r="F3706">
            <v>0</v>
          </cell>
          <cell r="G3706">
            <v>0</v>
          </cell>
          <cell r="H3706">
            <v>4266.6494477143769</v>
          </cell>
          <cell r="I3706">
            <v>11.608880937499999</v>
          </cell>
          <cell r="J3706">
            <v>0</v>
          </cell>
          <cell r="K3706">
            <v>0</v>
          </cell>
          <cell r="L3706">
            <v>0</v>
          </cell>
          <cell r="M3706">
            <v>0</v>
          </cell>
          <cell r="N3706">
            <v>2.7989089268944996E-2</v>
          </cell>
          <cell r="O3706">
            <v>9384.3588774140862</v>
          </cell>
          <cell r="P3706">
            <v>25857.929731629789</v>
          </cell>
          <cell r="Q3706">
            <v>41064.290138772427</v>
          </cell>
          <cell r="R3706">
            <v>52667.180922302352</v>
          </cell>
          <cell r="S3706">
            <v>112592.21093002547</v>
          </cell>
          <cell r="T3706">
            <v>1459.7347445781704</v>
          </cell>
          <cell r="U3706">
            <v>1453.4806778544798</v>
          </cell>
          <cell r="V3706">
            <v>1458.2111589953374</v>
          </cell>
          <cell r="W3706">
            <v>1568.6702958650837</v>
          </cell>
          <cell r="X3706">
            <v>1780.9649710717486</v>
          </cell>
          <cell r="Y3706">
            <v>516.41483708356066</v>
          </cell>
          <cell r="Z3706">
            <v>521.72864421812176</v>
          </cell>
          <cell r="AA3706">
            <v>521.3978629149027</v>
          </cell>
          <cell r="AB3706">
            <v>533.13657138221788</v>
          </cell>
          <cell r="AC3706">
            <v>587.85327526622814</v>
          </cell>
          <cell r="AD3706">
            <v>67.101089548207838</v>
          </cell>
          <cell r="AE3706">
            <v>67.962562701881282</v>
          </cell>
          <cell r="AF3706">
            <v>54.199929051175147</v>
          </cell>
          <cell r="AG3706">
            <v>55.080818373321648</v>
          </cell>
          <cell r="AH3706">
            <v>51.304204660995239</v>
          </cell>
        </row>
        <row r="3707">
          <cell r="B3707">
            <v>12915</v>
          </cell>
          <cell r="C3707" t="str">
            <v>SD</v>
          </cell>
          <cell r="D3707" t="str">
            <v>Cooperative</v>
          </cell>
          <cell r="E3707">
            <v>5.9216008809659182E-3</v>
          </cell>
          <cell r="F3707">
            <v>0</v>
          </cell>
          <cell r="G3707">
            <v>0</v>
          </cell>
          <cell r="H3707">
            <v>4266.6494477143769</v>
          </cell>
          <cell r="I3707">
            <v>11.608880937499999</v>
          </cell>
          <cell r="J3707">
            <v>0</v>
          </cell>
          <cell r="K3707">
            <v>0</v>
          </cell>
          <cell r="L3707">
            <v>0</v>
          </cell>
          <cell r="M3707">
            <v>0</v>
          </cell>
          <cell r="N3707">
            <v>2.7989089268944996E-2</v>
          </cell>
          <cell r="O3707">
            <v>9384.3588774140862</v>
          </cell>
          <cell r="P3707">
            <v>25857.929731629789</v>
          </cell>
          <cell r="Q3707">
            <v>41064.290138772427</v>
          </cell>
          <cell r="R3707">
            <v>52667.180922302352</v>
          </cell>
          <cell r="S3707">
            <v>112592.21093002547</v>
          </cell>
          <cell r="T3707">
            <v>1459.7347445781704</v>
          </cell>
          <cell r="U3707">
            <v>1453.4806778544798</v>
          </cell>
          <cell r="V3707">
            <v>1458.2111589953374</v>
          </cell>
          <cell r="W3707">
            <v>1568.6702958650837</v>
          </cell>
          <cell r="X3707">
            <v>1780.9649710717486</v>
          </cell>
          <cell r="Y3707">
            <v>516.41483708356066</v>
          </cell>
          <cell r="Z3707">
            <v>521.72864421812176</v>
          </cell>
          <cell r="AA3707">
            <v>521.3978629149027</v>
          </cell>
          <cell r="AB3707">
            <v>533.13657138221788</v>
          </cell>
          <cell r="AC3707">
            <v>587.85327526622814</v>
          </cell>
          <cell r="AD3707">
            <v>67.101089548207838</v>
          </cell>
          <cell r="AE3707">
            <v>67.962562701881282</v>
          </cell>
          <cell r="AF3707">
            <v>54.199929051175147</v>
          </cell>
          <cell r="AG3707">
            <v>55.080818373321648</v>
          </cell>
          <cell r="AH3707">
            <v>51.304204660995239</v>
          </cell>
        </row>
        <row r="3708">
          <cell r="B3708">
            <v>13685</v>
          </cell>
          <cell r="C3708" t="str">
            <v>SD</v>
          </cell>
          <cell r="D3708" t="str">
            <v>Cooperative</v>
          </cell>
          <cell r="E3708">
            <v>5.9216008809659182E-3</v>
          </cell>
          <cell r="F3708">
            <v>0</v>
          </cell>
          <cell r="G3708">
            <v>0</v>
          </cell>
          <cell r="H3708">
            <v>4266.6494477143769</v>
          </cell>
          <cell r="I3708">
            <v>11.608880937499999</v>
          </cell>
          <cell r="J3708">
            <v>0</v>
          </cell>
          <cell r="K3708">
            <v>0</v>
          </cell>
          <cell r="L3708">
            <v>0</v>
          </cell>
          <cell r="M3708">
            <v>0</v>
          </cell>
          <cell r="N3708">
            <v>2.7989089268944996E-2</v>
          </cell>
          <cell r="O3708">
            <v>9384.3588774140862</v>
          </cell>
          <cell r="P3708">
            <v>25857.929731629789</v>
          </cell>
          <cell r="Q3708">
            <v>41064.290138772427</v>
          </cell>
          <cell r="R3708">
            <v>52667.180922302352</v>
          </cell>
          <cell r="S3708">
            <v>112592.21093002547</v>
          </cell>
          <cell r="T3708">
            <v>1459.7347445781704</v>
          </cell>
          <cell r="U3708">
            <v>1453.4806778544798</v>
          </cell>
          <cell r="V3708">
            <v>1458.2111589953374</v>
          </cell>
          <cell r="W3708">
            <v>1568.6702958650837</v>
          </cell>
          <cell r="X3708">
            <v>1780.9649710717486</v>
          </cell>
          <cell r="Y3708">
            <v>516.41483708356066</v>
          </cell>
          <cell r="Z3708">
            <v>521.72864421812176</v>
          </cell>
          <cell r="AA3708">
            <v>521.3978629149027</v>
          </cell>
          <cell r="AB3708">
            <v>533.13657138221788</v>
          </cell>
          <cell r="AC3708">
            <v>587.85327526622814</v>
          </cell>
          <cell r="AD3708">
            <v>67.101089548207838</v>
          </cell>
          <cell r="AE3708">
            <v>67.962562701881282</v>
          </cell>
          <cell r="AF3708">
            <v>54.199929051175147</v>
          </cell>
          <cell r="AG3708">
            <v>55.080818373321648</v>
          </cell>
          <cell r="AH3708">
            <v>51.304204660995239</v>
          </cell>
        </row>
        <row r="3709">
          <cell r="B3709">
            <v>13750</v>
          </cell>
          <cell r="C3709" t="str">
            <v>SD</v>
          </cell>
          <cell r="D3709" t="str">
            <v>Cooperative</v>
          </cell>
          <cell r="E3709">
            <v>5.9216008809659182E-3</v>
          </cell>
          <cell r="F3709">
            <v>1</v>
          </cell>
          <cell r="G3709">
            <v>27747.850467289718</v>
          </cell>
          <cell r="H3709">
            <v>27747.850467289718</v>
          </cell>
          <cell r="I3709">
            <v>11.608880937499999</v>
          </cell>
          <cell r="J3709">
            <v>14673.1</v>
          </cell>
          <cell r="K3709">
            <v>148451</v>
          </cell>
          <cell r="L3709">
            <v>5350</v>
          </cell>
          <cell r="M3709">
            <v>9.3820923023842873E-2</v>
          </cell>
          <cell r="N3709">
            <v>9.3820923023842873E-2</v>
          </cell>
          <cell r="O3709">
            <v>9384.3588774140862</v>
          </cell>
          <cell r="P3709">
            <v>25857.929731629789</v>
          </cell>
          <cell r="Q3709">
            <v>41064.290138772427</v>
          </cell>
          <cell r="R3709">
            <v>52667.180922302352</v>
          </cell>
          <cell r="S3709">
            <v>112592.21093002547</v>
          </cell>
          <cell r="T3709">
            <v>1459.7347445781704</v>
          </cell>
          <cell r="U3709">
            <v>1453.4806778544798</v>
          </cell>
          <cell r="V3709">
            <v>1458.2111589953374</v>
          </cell>
          <cell r="W3709">
            <v>1568.6702958650837</v>
          </cell>
          <cell r="X3709">
            <v>1780.9649710717486</v>
          </cell>
          <cell r="Y3709">
            <v>516.41483708356066</v>
          </cell>
          <cell r="Z3709">
            <v>521.72864421812176</v>
          </cell>
          <cell r="AA3709">
            <v>521.3978629149027</v>
          </cell>
          <cell r="AB3709">
            <v>533.13657138221788</v>
          </cell>
          <cell r="AC3709">
            <v>587.85327526622814</v>
          </cell>
          <cell r="AD3709">
            <v>67.101089548207838</v>
          </cell>
          <cell r="AE3709">
            <v>67.962562701881282</v>
          </cell>
          <cell r="AF3709">
            <v>54.199929051175147</v>
          </cell>
          <cell r="AG3709">
            <v>55.080818373321648</v>
          </cell>
          <cell r="AH3709">
            <v>51.304204660995239</v>
          </cell>
        </row>
        <row r="3710">
          <cell r="B3710">
            <v>13853</v>
          </cell>
          <cell r="C3710" t="str">
            <v>SD</v>
          </cell>
          <cell r="D3710" t="str">
            <v>Cooperative</v>
          </cell>
          <cell r="E3710">
            <v>5.9216008809659182E-3</v>
          </cell>
          <cell r="F3710">
            <v>0</v>
          </cell>
          <cell r="G3710">
            <v>0</v>
          </cell>
          <cell r="H3710">
            <v>4266.6494477143769</v>
          </cell>
          <cell r="I3710">
            <v>11.608880937499999</v>
          </cell>
          <cell r="J3710">
            <v>0</v>
          </cell>
          <cell r="K3710">
            <v>0</v>
          </cell>
          <cell r="L3710">
            <v>0</v>
          </cell>
          <cell r="M3710">
            <v>0</v>
          </cell>
          <cell r="N3710">
            <v>2.7989089268944996E-2</v>
          </cell>
          <cell r="O3710">
            <v>9384.3588774140862</v>
          </cell>
          <cell r="P3710">
            <v>25857.929731629789</v>
          </cell>
          <cell r="Q3710">
            <v>41064.290138772427</v>
          </cell>
          <cell r="R3710">
            <v>52667.180922302352</v>
          </cell>
          <cell r="S3710">
            <v>112592.21093002547</v>
          </cell>
          <cell r="T3710">
            <v>1459.7347445781704</v>
          </cell>
          <cell r="U3710">
            <v>1453.4806778544798</v>
          </cell>
          <cell r="V3710">
            <v>1458.2111589953374</v>
          </cell>
          <cell r="W3710">
            <v>1568.6702958650837</v>
          </cell>
          <cell r="X3710">
            <v>1780.9649710717486</v>
          </cell>
          <cell r="Y3710">
            <v>516.41483708356066</v>
          </cell>
          <cell r="Z3710">
            <v>521.72864421812176</v>
          </cell>
          <cell r="AA3710">
            <v>521.3978629149027</v>
          </cell>
          <cell r="AB3710">
            <v>533.13657138221788</v>
          </cell>
          <cell r="AC3710">
            <v>587.85327526622814</v>
          </cell>
          <cell r="AD3710">
            <v>67.101089548207838</v>
          </cell>
          <cell r="AE3710">
            <v>67.962562701881282</v>
          </cell>
          <cell r="AF3710">
            <v>54.199929051175147</v>
          </cell>
          <cell r="AG3710">
            <v>55.080818373321648</v>
          </cell>
          <cell r="AH3710">
            <v>51.304204660995239</v>
          </cell>
        </row>
        <row r="3711">
          <cell r="B3711">
            <v>16286</v>
          </cell>
          <cell r="C3711" t="str">
            <v>SD</v>
          </cell>
          <cell r="D3711" t="str">
            <v>Cooperative</v>
          </cell>
          <cell r="E3711">
            <v>5.9216008809659182E-3</v>
          </cell>
          <cell r="F3711">
            <v>1</v>
          </cell>
          <cell r="G3711">
            <v>13992.207245155854</v>
          </cell>
          <cell r="H3711">
            <v>13992.207245155854</v>
          </cell>
          <cell r="I3711">
            <v>11.608880937499999</v>
          </cell>
          <cell r="J3711">
            <v>6410</v>
          </cell>
          <cell r="K3711">
            <v>66435</v>
          </cell>
          <cell r="L3711">
            <v>4748</v>
          </cell>
          <cell r="M3711">
            <v>8.6529275226988792E-2</v>
          </cell>
          <cell r="N3711">
            <v>8.6529275226988792E-2</v>
          </cell>
          <cell r="O3711">
            <v>9384.3588774140862</v>
          </cell>
          <cell r="P3711">
            <v>25857.929731629789</v>
          </cell>
          <cell r="Q3711">
            <v>41064.290138772427</v>
          </cell>
          <cell r="R3711">
            <v>52667.180922302352</v>
          </cell>
          <cell r="S3711">
            <v>112592.21093002547</v>
          </cell>
          <cell r="T3711">
            <v>1459.7347445781704</v>
          </cell>
          <cell r="U3711">
            <v>1453.4806778544798</v>
          </cell>
          <cell r="V3711">
            <v>1458.2111589953374</v>
          </cell>
          <cell r="W3711">
            <v>1568.6702958650837</v>
          </cell>
          <cell r="X3711">
            <v>1780.9649710717486</v>
          </cell>
          <cell r="Y3711">
            <v>516.41483708356066</v>
          </cell>
          <cell r="Z3711">
            <v>521.72864421812176</v>
          </cell>
          <cell r="AA3711">
            <v>521.3978629149027</v>
          </cell>
          <cell r="AB3711">
            <v>533.13657138221788</v>
          </cell>
          <cell r="AC3711">
            <v>587.85327526622814</v>
          </cell>
          <cell r="AD3711">
            <v>67.101089548207838</v>
          </cell>
          <cell r="AE3711">
            <v>67.962562701881282</v>
          </cell>
          <cell r="AF3711">
            <v>54.199929051175147</v>
          </cell>
          <cell r="AG3711">
            <v>55.080818373321648</v>
          </cell>
          <cell r="AH3711">
            <v>51.304204660995239</v>
          </cell>
        </row>
        <row r="3712">
          <cell r="B3712">
            <v>16443</v>
          </cell>
          <cell r="C3712" t="str">
            <v>SD</v>
          </cell>
          <cell r="D3712" t="str">
            <v>Cooperative</v>
          </cell>
          <cell r="E3712">
            <v>5.9216008809659182E-3</v>
          </cell>
          <cell r="F3712">
            <v>0</v>
          </cell>
          <cell r="G3712">
            <v>0</v>
          </cell>
          <cell r="H3712">
            <v>4266.6494477143769</v>
          </cell>
          <cell r="I3712">
            <v>11.608880937499999</v>
          </cell>
          <cell r="J3712">
            <v>0</v>
          </cell>
          <cell r="K3712">
            <v>0</v>
          </cell>
          <cell r="L3712">
            <v>0</v>
          </cell>
          <cell r="M3712">
            <v>0</v>
          </cell>
          <cell r="N3712">
            <v>2.7989089268944996E-2</v>
          </cell>
          <cell r="O3712">
            <v>9384.3588774140862</v>
          </cell>
          <cell r="P3712">
            <v>25857.929731629789</v>
          </cell>
          <cell r="Q3712">
            <v>41064.290138772427</v>
          </cell>
          <cell r="R3712">
            <v>52667.180922302352</v>
          </cell>
          <cell r="S3712">
            <v>112592.21093002547</v>
          </cell>
          <cell r="T3712">
            <v>1459.7347445781704</v>
          </cell>
          <cell r="U3712">
            <v>1453.4806778544798</v>
          </cell>
          <cell r="V3712">
            <v>1458.2111589953374</v>
          </cell>
          <cell r="W3712">
            <v>1568.6702958650837</v>
          </cell>
          <cell r="X3712">
            <v>1780.9649710717486</v>
          </cell>
          <cell r="Y3712">
            <v>516.41483708356066</v>
          </cell>
          <cell r="Z3712">
            <v>521.72864421812176</v>
          </cell>
          <cell r="AA3712">
            <v>521.3978629149027</v>
          </cell>
          <cell r="AB3712">
            <v>533.13657138221788</v>
          </cell>
          <cell r="AC3712">
            <v>587.85327526622814</v>
          </cell>
          <cell r="AD3712">
            <v>67.101089548207838</v>
          </cell>
          <cell r="AE3712">
            <v>67.962562701881282</v>
          </cell>
          <cell r="AF3712">
            <v>54.199929051175147</v>
          </cell>
          <cell r="AG3712">
            <v>55.080818373321648</v>
          </cell>
          <cell r="AH3712">
            <v>51.304204660995239</v>
          </cell>
        </row>
        <row r="3713">
          <cell r="B3713">
            <v>17267</v>
          </cell>
          <cell r="C3713" t="str">
            <v>SD</v>
          </cell>
          <cell r="D3713" t="str">
            <v>Cooperative</v>
          </cell>
          <cell r="E3713">
            <v>5.9216008809659182E-3</v>
          </cell>
          <cell r="F3713">
            <v>1</v>
          </cell>
          <cell r="G3713">
            <v>17388.671042536869</v>
          </cell>
          <cell r="H3713">
            <v>17388.671042536869</v>
          </cell>
          <cell r="I3713">
            <v>11.608880937499999</v>
          </cell>
          <cell r="J3713">
            <v>46914.8</v>
          </cell>
          <cell r="K3713">
            <v>407973</v>
          </cell>
          <cell r="L3713">
            <v>23462</v>
          </cell>
          <cell r="M3713">
            <v>0.10698352397176406</v>
          </cell>
          <cell r="N3713">
            <v>0.10698352397176406</v>
          </cell>
          <cell r="O3713">
            <v>9384.3588774140862</v>
          </cell>
          <cell r="P3713">
            <v>25857.929731629789</v>
          </cell>
          <cell r="Q3713">
            <v>41064.290138772427</v>
          </cell>
          <cell r="R3713">
            <v>52667.180922302352</v>
          </cell>
          <cell r="S3713">
            <v>112592.21093002547</v>
          </cell>
          <cell r="T3713">
            <v>1459.7347445781704</v>
          </cell>
          <cell r="U3713">
            <v>1453.4806778544798</v>
          </cell>
          <cell r="V3713">
            <v>1458.2111589953374</v>
          </cell>
          <cell r="W3713">
            <v>1568.6702958650837</v>
          </cell>
          <cell r="X3713">
            <v>1780.9649710717486</v>
          </cell>
          <cell r="Y3713">
            <v>516.41483708356066</v>
          </cell>
          <cell r="Z3713">
            <v>521.72864421812176</v>
          </cell>
          <cell r="AA3713">
            <v>521.3978629149027</v>
          </cell>
          <cell r="AB3713">
            <v>533.13657138221788</v>
          </cell>
          <cell r="AC3713">
            <v>587.85327526622814</v>
          </cell>
          <cell r="AD3713">
            <v>67.101089548207838</v>
          </cell>
          <cell r="AE3713">
            <v>67.962562701881282</v>
          </cell>
          <cell r="AF3713">
            <v>54.199929051175147</v>
          </cell>
          <cell r="AG3713">
            <v>55.080818373321648</v>
          </cell>
          <cell r="AH3713">
            <v>51.304204660995239</v>
          </cell>
        </row>
        <row r="3714">
          <cell r="B3714">
            <v>17593</v>
          </cell>
          <cell r="C3714" t="str">
            <v>SD</v>
          </cell>
          <cell r="D3714" t="str">
            <v>Cooperative</v>
          </cell>
          <cell r="E3714">
            <v>5.9216008809659182E-3</v>
          </cell>
          <cell r="F3714">
            <v>0</v>
          </cell>
          <cell r="G3714">
            <v>0</v>
          </cell>
          <cell r="H3714">
            <v>4266.6494477143769</v>
          </cell>
          <cell r="I3714">
            <v>11.608880937499999</v>
          </cell>
          <cell r="J3714">
            <v>0</v>
          </cell>
          <cell r="K3714">
            <v>0</v>
          </cell>
          <cell r="L3714">
            <v>0</v>
          </cell>
          <cell r="M3714">
            <v>0</v>
          </cell>
          <cell r="N3714">
            <v>2.7989089268944996E-2</v>
          </cell>
          <cell r="O3714">
            <v>9384.3588774140862</v>
          </cell>
          <cell r="P3714">
            <v>25857.929731629789</v>
          </cell>
          <cell r="Q3714">
            <v>41064.290138772427</v>
          </cell>
          <cell r="R3714">
            <v>52667.180922302352</v>
          </cell>
          <cell r="S3714">
            <v>112592.21093002547</v>
          </cell>
          <cell r="T3714">
            <v>1459.7347445781704</v>
          </cell>
          <cell r="U3714">
            <v>1453.4806778544798</v>
          </cell>
          <cell r="V3714">
            <v>1458.2111589953374</v>
          </cell>
          <cell r="W3714">
            <v>1568.6702958650837</v>
          </cell>
          <cell r="X3714">
            <v>1780.9649710717486</v>
          </cell>
          <cell r="Y3714">
            <v>516.41483708356066</v>
          </cell>
          <cell r="Z3714">
            <v>521.72864421812176</v>
          </cell>
          <cell r="AA3714">
            <v>521.3978629149027</v>
          </cell>
          <cell r="AB3714">
            <v>533.13657138221788</v>
          </cell>
          <cell r="AC3714">
            <v>587.85327526622814</v>
          </cell>
          <cell r="AD3714">
            <v>67.101089548207838</v>
          </cell>
          <cell r="AE3714">
            <v>67.962562701881282</v>
          </cell>
          <cell r="AF3714">
            <v>54.199929051175147</v>
          </cell>
          <cell r="AG3714">
            <v>55.080818373321648</v>
          </cell>
          <cell r="AH3714">
            <v>51.304204660995239</v>
          </cell>
        </row>
        <row r="3715">
          <cell r="B3715">
            <v>19293</v>
          </cell>
          <cell r="C3715" t="str">
            <v>SD</v>
          </cell>
          <cell r="D3715" t="str">
            <v>Cooperative</v>
          </cell>
          <cell r="E3715">
            <v>5.9216008809659182E-3</v>
          </cell>
          <cell r="F3715">
            <v>1</v>
          </cell>
          <cell r="G3715">
            <v>15301.203376638927</v>
          </cell>
          <cell r="H3715">
            <v>15301.203376638927</v>
          </cell>
          <cell r="I3715">
            <v>11.608880937499999</v>
          </cell>
          <cell r="J3715">
            <v>28867.9</v>
          </cell>
          <cell r="K3715">
            <v>255576</v>
          </cell>
          <cell r="L3715">
            <v>16703</v>
          </cell>
          <cell r="M3715">
            <v>0.10384802305541697</v>
          </cell>
          <cell r="N3715">
            <v>0.10384802305541697</v>
          </cell>
          <cell r="O3715">
            <v>9384.3588774140862</v>
          </cell>
          <cell r="P3715">
            <v>25857.929731629789</v>
          </cell>
          <cell r="Q3715">
            <v>41064.290138772427</v>
          </cell>
          <cell r="R3715">
            <v>52667.180922302352</v>
          </cell>
          <cell r="S3715">
            <v>112592.21093002547</v>
          </cell>
          <cell r="T3715">
            <v>1459.7347445781704</v>
          </cell>
          <cell r="U3715">
            <v>1453.4806778544798</v>
          </cell>
          <cell r="V3715">
            <v>1458.2111589953374</v>
          </cell>
          <cell r="W3715">
            <v>1568.6702958650837</v>
          </cell>
          <cell r="X3715">
            <v>1780.9649710717486</v>
          </cell>
          <cell r="Y3715">
            <v>516.41483708356066</v>
          </cell>
          <cell r="Z3715">
            <v>521.72864421812176</v>
          </cell>
          <cell r="AA3715">
            <v>521.3978629149027</v>
          </cell>
          <cell r="AB3715">
            <v>533.13657138221788</v>
          </cell>
          <cell r="AC3715">
            <v>587.85327526622814</v>
          </cell>
          <cell r="AD3715">
            <v>67.101089548207838</v>
          </cell>
          <cell r="AE3715">
            <v>67.962562701881282</v>
          </cell>
          <cell r="AF3715">
            <v>54.199929051175147</v>
          </cell>
          <cell r="AG3715">
            <v>55.080818373321648</v>
          </cell>
          <cell r="AH3715">
            <v>51.304204660995239</v>
          </cell>
        </row>
        <row r="3716">
          <cell r="B3716">
            <v>19493</v>
          </cell>
          <cell r="C3716" t="str">
            <v>SD</v>
          </cell>
          <cell r="D3716" t="str">
            <v>Cooperative</v>
          </cell>
          <cell r="E3716">
            <v>5.9216008809659182E-3</v>
          </cell>
          <cell r="F3716">
            <v>0</v>
          </cell>
          <cell r="G3716">
            <v>0</v>
          </cell>
          <cell r="H3716">
            <v>4266.6494477143769</v>
          </cell>
          <cell r="I3716">
            <v>11.608880937499999</v>
          </cell>
          <cell r="J3716">
            <v>0</v>
          </cell>
          <cell r="K3716">
            <v>0</v>
          </cell>
          <cell r="L3716">
            <v>0</v>
          </cell>
          <cell r="M3716">
            <v>0</v>
          </cell>
          <cell r="N3716">
            <v>2.7989089268944996E-2</v>
          </cell>
          <cell r="O3716">
            <v>9384.3588774140862</v>
          </cell>
          <cell r="P3716">
            <v>25857.929731629789</v>
          </cell>
          <cell r="Q3716">
            <v>41064.290138772427</v>
          </cell>
          <cell r="R3716">
            <v>52667.180922302352</v>
          </cell>
          <cell r="S3716">
            <v>112592.21093002547</v>
          </cell>
          <cell r="T3716">
            <v>1459.7347445781704</v>
          </cell>
          <cell r="U3716">
            <v>1453.4806778544798</v>
          </cell>
          <cell r="V3716">
            <v>1458.2111589953374</v>
          </cell>
          <cell r="W3716">
            <v>1568.6702958650837</v>
          </cell>
          <cell r="X3716">
            <v>1780.9649710717486</v>
          </cell>
          <cell r="Y3716">
            <v>516.41483708356066</v>
          </cell>
          <cell r="Z3716">
            <v>521.72864421812176</v>
          </cell>
          <cell r="AA3716">
            <v>521.3978629149027</v>
          </cell>
          <cell r="AB3716">
            <v>533.13657138221788</v>
          </cell>
          <cell r="AC3716">
            <v>587.85327526622814</v>
          </cell>
          <cell r="AD3716">
            <v>67.101089548207838</v>
          </cell>
          <cell r="AE3716">
            <v>67.962562701881282</v>
          </cell>
          <cell r="AF3716">
            <v>54.199929051175147</v>
          </cell>
          <cell r="AG3716">
            <v>55.080818373321648</v>
          </cell>
          <cell r="AH3716">
            <v>51.304204660995239</v>
          </cell>
        </row>
        <row r="3717">
          <cell r="B3717">
            <v>20368</v>
          </cell>
          <cell r="C3717" t="str">
            <v>SD</v>
          </cell>
          <cell r="D3717" t="str">
            <v>Cooperative</v>
          </cell>
          <cell r="E3717">
            <v>5.9216008809659182E-3</v>
          </cell>
          <cell r="F3717">
            <v>0</v>
          </cell>
          <cell r="G3717">
            <v>0</v>
          </cell>
          <cell r="H3717">
            <v>4266.6494477143769</v>
          </cell>
          <cell r="I3717">
            <v>11.608880937499999</v>
          </cell>
          <cell r="J3717">
            <v>0</v>
          </cell>
          <cell r="K3717">
            <v>0</v>
          </cell>
          <cell r="L3717">
            <v>0</v>
          </cell>
          <cell r="M3717">
            <v>0</v>
          </cell>
          <cell r="N3717">
            <v>2.7989089268944996E-2</v>
          </cell>
          <cell r="O3717">
            <v>9384.3588774140862</v>
          </cell>
          <cell r="P3717">
            <v>25857.929731629789</v>
          </cell>
          <cell r="Q3717">
            <v>41064.290138772427</v>
          </cell>
          <cell r="R3717">
            <v>52667.180922302352</v>
          </cell>
          <cell r="S3717">
            <v>112592.21093002547</v>
          </cell>
          <cell r="T3717">
            <v>1459.7347445781704</v>
          </cell>
          <cell r="U3717">
            <v>1453.4806778544798</v>
          </cell>
          <cell r="V3717">
            <v>1458.2111589953374</v>
          </cell>
          <cell r="W3717">
            <v>1568.6702958650837</v>
          </cell>
          <cell r="X3717">
            <v>1780.9649710717486</v>
          </cell>
          <cell r="Y3717">
            <v>516.41483708356066</v>
          </cell>
          <cell r="Z3717">
            <v>521.72864421812176</v>
          </cell>
          <cell r="AA3717">
            <v>521.3978629149027</v>
          </cell>
          <cell r="AB3717">
            <v>533.13657138221788</v>
          </cell>
          <cell r="AC3717">
            <v>587.85327526622814</v>
          </cell>
          <cell r="AD3717">
            <v>67.101089548207838</v>
          </cell>
          <cell r="AE3717">
            <v>67.962562701881282</v>
          </cell>
          <cell r="AF3717">
            <v>54.199929051175147</v>
          </cell>
          <cell r="AG3717">
            <v>55.080818373321648</v>
          </cell>
          <cell r="AH3717">
            <v>51.304204660995239</v>
          </cell>
        </row>
        <row r="3718">
          <cell r="B3718">
            <v>20401</v>
          </cell>
          <cell r="C3718" t="str">
            <v>SD</v>
          </cell>
          <cell r="D3718" t="str">
            <v>Cooperative</v>
          </cell>
          <cell r="E3718">
            <v>5.9216008809659182E-3</v>
          </cell>
          <cell r="F3718">
            <v>1</v>
          </cell>
          <cell r="G3718">
            <v>11011.332672776814</v>
          </cell>
          <cell r="H3718">
            <v>11011.332672776814</v>
          </cell>
          <cell r="I3718">
            <v>11.608880937499999</v>
          </cell>
          <cell r="J3718">
            <v>23874</v>
          </cell>
          <cell r="K3718">
            <v>177811</v>
          </cell>
          <cell r="L3718">
            <v>16148</v>
          </cell>
          <cell r="M3718">
            <v>0.12161495907145789</v>
          </cell>
          <cell r="N3718">
            <v>0.12161495907145789</v>
          </cell>
          <cell r="O3718">
            <v>9384.3588774140862</v>
          </cell>
          <cell r="P3718">
            <v>25857.929731629789</v>
          </cell>
          <cell r="Q3718">
            <v>41064.290138772427</v>
          </cell>
          <cell r="R3718">
            <v>52667.180922302352</v>
          </cell>
          <cell r="S3718">
            <v>112592.21093002547</v>
          </cell>
          <cell r="T3718">
            <v>1459.7347445781704</v>
          </cell>
          <cell r="U3718">
            <v>1453.4806778544798</v>
          </cell>
          <cell r="V3718">
            <v>1458.2111589953374</v>
          </cell>
          <cell r="W3718">
            <v>1568.6702958650837</v>
          </cell>
          <cell r="X3718">
            <v>1780.9649710717486</v>
          </cell>
          <cell r="Y3718">
            <v>516.41483708356066</v>
          </cell>
          <cell r="Z3718">
            <v>521.72864421812176</v>
          </cell>
          <cell r="AA3718">
            <v>521.3978629149027</v>
          </cell>
          <cell r="AB3718">
            <v>533.13657138221788</v>
          </cell>
          <cell r="AC3718">
            <v>587.85327526622814</v>
          </cell>
          <cell r="AD3718">
            <v>67.101089548207838</v>
          </cell>
          <cell r="AE3718">
            <v>67.962562701881282</v>
          </cell>
          <cell r="AF3718">
            <v>54.199929051175147</v>
          </cell>
          <cell r="AG3718">
            <v>55.080818373321648</v>
          </cell>
          <cell r="AH3718">
            <v>51.304204660995239</v>
          </cell>
        </row>
        <row r="3719">
          <cell r="B3719">
            <v>20422</v>
          </cell>
          <cell r="C3719" t="str">
            <v>SD</v>
          </cell>
          <cell r="D3719" t="str">
            <v>Cooperative</v>
          </cell>
          <cell r="E3719">
            <v>5.9216008809659182E-3</v>
          </cell>
          <cell r="F3719">
            <v>0</v>
          </cell>
          <cell r="G3719">
            <v>0</v>
          </cell>
          <cell r="H3719">
            <v>4266.6494477143769</v>
          </cell>
          <cell r="I3719">
            <v>11.608880937499999</v>
          </cell>
          <cell r="J3719">
            <v>0</v>
          </cell>
          <cell r="K3719">
            <v>0</v>
          </cell>
          <cell r="L3719">
            <v>0</v>
          </cell>
          <cell r="M3719">
            <v>0</v>
          </cell>
          <cell r="N3719">
            <v>2.7989089268944996E-2</v>
          </cell>
          <cell r="O3719">
            <v>9384.3588774140862</v>
          </cell>
          <cell r="P3719">
            <v>25857.929731629789</v>
          </cell>
          <cell r="Q3719">
            <v>41064.290138772427</v>
          </cell>
          <cell r="R3719">
            <v>52667.180922302352</v>
          </cell>
          <cell r="S3719">
            <v>112592.21093002547</v>
          </cell>
          <cell r="T3719">
            <v>1459.7347445781704</v>
          </cell>
          <cell r="U3719">
            <v>1453.4806778544798</v>
          </cell>
          <cell r="V3719">
            <v>1458.2111589953374</v>
          </cell>
          <cell r="W3719">
            <v>1568.6702958650837</v>
          </cell>
          <cell r="X3719">
            <v>1780.9649710717486</v>
          </cell>
          <cell r="Y3719">
            <v>516.41483708356066</v>
          </cell>
          <cell r="Z3719">
            <v>521.72864421812176</v>
          </cell>
          <cell r="AA3719">
            <v>521.3978629149027</v>
          </cell>
          <cell r="AB3719">
            <v>533.13657138221788</v>
          </cell>
          <cell r="AC3719">
            <v>587.85327526622814</v>
          </cell>
          <cell r="AD3719">
            <v>67.101089548207838</v>
          </cell>
          <cell r="AE3719">
            <v>67.962562701881282</v>
          </cell>
          <cell r="AF3719">
            <v>54.199929051175147</v>
          </cell>
          <cell r="AG3719">
            <v>55.080818373321648</v>
          </cell>
          <cell r="AH3719">
            <v>51.304204660995239</v>
          </cell>
        </row>
        <row r="3720">
          <cell r="B3720">
            <v>19060</v>
          </cell>
          <cell r="C3720" t="str">
            <v>SD</v>
          </cell>
          <cell r="D3720" t="str">
            <v>Cooperative</v>
          </cell>
          <cell r="E3720">
            <v>5.9216008809659182E-3</v>
          </cell>
          <cell r="F3720">
            <v>0</v>
          </cell>
          <cell r="G3720">
            <v>0</v>
          </cell>
          <cell r="H3720">
            <v>4266.6494477143769</v>
          </cell>
          <cell r="I3720">
            <v>11.608880937499999</v>
          </cell>
          <cell r="J3720">
            <v>0</v>
          </cell>
          <cell r="K3720">
            <v>0</v>
          </cell>
          <cell r="L3720">
            <v>0</v>
          </cell>
          <cell r="M3720">
            <v>0</v>
          </cell>
          <cell r="N3720">
            <v>2.7989089268944996E-2</v>
          </cell>
          <cell r="O3720">
            <v>9384.3588774140862</v>
          </cell>
          <cell r="P3720">
            <v>25857.929731629789</v>
          </cell>
          <cell r="Q3720">
            <v>41064.290138772427</v>
          </cell>
          <cell r="R3720">
            <v>52667.180922302352</v>
          </cell>
          <cell r="S3720">
            <v>112592.21093002547</v>
          </cell>
          <cell r="T3720">
            <v>1459.7347445781704</v>
          </cell>
          <cell r="U3720">
            <v>1453.4806778544798</v>
          </cell>
          <cell r="V3720">
            <v>1458.2111589953374</v>
          </cell>
          <cell r="W3720">
            <v>1568.6702958650837</v>
          </cell>
          <cell r="X3720">
            <v>1780.9649710717486</v>
          </cell>
          <cell r="Y3720">
            <v>516.41483708356066</v>
          </cell>
          <cell r="Z3720">
            <v>521.72864421812176</v>
          </cell>
          <cell r="AA3720">
            <v>521.3978629149027</v>
          </cell>
          <cell r="AB3720">
            <v>533.13657138221788</v>
          </cell>
          <cell r="AC3720">
            <v>587.85327526622814</v>
          </cell>
          <cell r="AD3720">
            <v>67.101089548207838</v>
          </cell>
          <cell r="AE3720">
            <v>67.962562701881282</v>
          </cell>
          <cell r="AF3720">
            <v>54.199929051175147</v>
          </cell>
          <cell r="AG3720">
            <v>55.080818373321648</v>
          </cell>
          <cell r="AH3720">
            <v>51.304204660995239</v>
          </cell>
        </row>
        <row r="3721">
          <cell r="B3721">
            <v>27000</v>
          </cell>
          <cell r="C3721" t="str">
            <v>SD</v>
          </cell>
          <cell r="D3721" t="str">
            <v>Federal</v>
          </cell>
          <cell r="E3721">
            <v>5.9216008809659182E-3</v>
          </cell>
          <cell r="F3721">
            <v>0</v>
          </cell>
          <cell r="G3721">
            <v>0</v>
          </cell>
          <cell r="H3721">
            <v>0</v>
          </cell>
          <cell r="I3721">
            <v>11.608880937499999</v>
          </cell>
          <cell r="J3721">
            <v>0</v>
          </cell>
          <cell r="K3721">
            <v>0</v>
          </cell>
          <cell r="L3721">
            <v>0</v>
          </cell>
          <cell r="M3721">
            <v>0</v>
          </cell>
          <cell r="N3721">
            <v>0</v>
          </cell>
          <cell r="O3721">
            <v>9384.3588774140862</v>
          </cell>
          <cell r="P3721">
            <v>25857.929731629789</v>
          </cell>
          <cell r="Q3721">
            <v>41064.290138772427</v>
          </cell>
          <cell r="R3721">
            <v>52667.180922302352</v>
          </cell>
          <cell r="S3721">
            <v>112592.21093002547</v>
          </cell>
          <cell r="T3721">
            <v>1459.7347445781704</v>
          </cell>
          <cell r="U3721">
            <v>1453.4806778544798</v>
          </cell>
          <cell r="V3721">
            <v>1458.2111589953374</v>
          </cell>
          <cell r="W3721">
            <v>1568.6702958650837</v>
          </cell>
          <cell r="X3721">
            <v>1780.9649710717486</v>
          </cell>
          <cell r="Y3721">
            <v>516.41483708356066</v>
          </cell>
          <cell r="Z3721">
            <v>521.72864421812176</v>
          </cell>
          <cell r="AA3721">
            <v>521.3978629149027</v>
          </cell>
          <cell r="AB3721">
            <v>533.13657138221788</v>
          </cell>
          <cell r="AC3721">
            <v>587.85327526622814</v>
          </cell>
          <cell r="AD3721">
            <v>67.101089548207838</v>
          </cell>
          <cell r="AE3721">
            <v>67.962562701881282</v>
          </cell>
          <cell r="AF3721">
            <v>54.199929051175147</v>
          </cell>
          <cell r="AG3721">
            <v>55.080818373321648</v>
          </cell>
          <cell r="AH3721">
            <v>51.304204660995239</v>
          </cell>
        </row>
        <row r="3722">
          <cell r="B3722">
            <v>19545</v>
          </cell>
          <cell r="C3722" t="str">
            <v>SD</v>
          </cell>
          <cell r="D3722" t="str">
            <v>Investor Owned</v>
          </cell>
          <cell r="E3722">
            <v>5.9216008809659182E-3</v>
          </cell>
          <cell r="F3722">
            <v>1</v>
          </cell>
          <cell r="G3722">
            <v>9342.8806060199768</v>
          </cell>
          <cell r="H3722">
            <v>9342.8806060199768</v>
          </cell>
          <cell r="I3722">
            <v>11.608880937499999</v>
          </cell>
          <cell r="J3722">
            <v>74424</v>
          </cell>
          <cell r="K3722">
            <v>557471</v>
          </cell>
          <cell r="L3722">
            <v>59668</v>
          </cell>
          <cell r="M3722">
            <v>0.1185924568392885</v>
          </cell>
          <cell r="N3722">
            <v>0.1185924568392885</v>
          </cell>
          <cell r="O3722">
            <v>9384.3588774140862</v>
          </cell>
          <cell r="P3722">
            <v>25857.929731629789</v>
          </cell>
          <cell r="Q3722">
            <v>41064.290138772427</v>
          </cell>
          <cell r="R3722">
            <v>52667.180922302352</v>
          </cell>
          <cell r="S3722">
            <v>112592.21093002547</v>
          </cell>
          <cell r="T3722">
            <v>1459.7347445781704</v>
          </cell>
          <cell r="U3722">
            <v>1453.4806778544798</v>
          </cell>
          <cell r="V3722">
            <v>1458.2111589953374</v>
          </cell>
          <cell r="W3722">
            <v>1568.6702958650837</v>
          </cell>
          <cell r="X3722">
            <v>1780.9649710717486</v>
          </cell>
          <cell r="Y3722">
            <v>516.41483708356066</v>
          </cell>
          <cell r="Z3722">
            <v>521.72864421812176</v>
          </cell>
          <cell r="AA3722">
            <v>521.3978629149027</v>
          </cell>
          <cell r="AB3722">
            <v>533.13657138221788</v>
          </cell>
          <cell r="AC3722">
            <v>587.85327526622814</v>
          </cell>
          <cell r="AD3722">
            <v>67.101089548207838</v>
          </cell>
          <cell r="AE3722">
            <v>67.962562701881282</v>
          </cell>
          <cell r="AF3722">
            <v>54.199929051175147</v>
          </cell>
          <cell r="AG3722">
            <v>55.080818373321648</v>
          </cell>
          <cell r="AH3722">
            <v>51.304204660995239</v>
          </cell>
        </row>
        <row r="3723">
          <cell r="B3723">
            <v>13809</v>
          </cell>
          <cell r="C3723" t="str">
            <v>SD</v>
          </cell>
          <cell r="D3723" t="str">
            <v>Investor Owned</v>
          </cell>
          <cell r="E3723">
            <v>5.9216008809659182E-3</v>
          </cell>
          <cell r="F3723">
            <v>1</v>
          </cell>
          <cell r="G3723">
            <v>11518.323263436401</v>
          </cell>
          <cell r="H3723">
            <v>11518.323263436401</v>
          </cell>
          <cell r="I3723">
            <v>11.608880937499999</v>
          </cell>
          <cell r="J3723">
            <v>66509</v>
          </cell>
          <cell r="K3723">
            <v>583357</v>
          </cell>
          <cell r="L3723">
            <v>50646</v>
          </cell>
          <cell r="M3723">
            <v>0.10191645834792845</v>
          </cell>
          <cell r="N3723">
            <v>0.10191645834792845</v>
          </cell>
          <cell r="O3723">
            <v>9384.3588774140862</v>
          </cell>
          <cell r="P3723">
            <v>25857.929731629789</v>
          </cell>
          <cell r="Q3723">
            <v>41064.290138772427</v>
          </cell>
          <cell r="R3723">
            <v>52667.180922302352</v>
          </cell>
          <cell r="S3723">
            <v>112592.21093002547</v>
          </cell>
          <cell r="T3723">
            <v>1459.7347445781704</v>
          </cell>
          <cell r="U3723">
            <v>1453.4806778544798</v>
          </cell>
          <cell r="V3723">
            <v>1458.2111589953374</v>
          </cell>
          <cell r="W3723">
            <v>1568.6702958650837</v>
          </cell>
          <cell r="X3723">
            <v>1780.9649710717486</v>
          </cell>
          <cell r="Y3723">
            <v>516.41483708356066</v>
          </cell>
          <cell r="Z3723">
            <v>521.72864421812176</v>
          </cell>
          <cell r="AA3723">
            <v>521.3978629149027</v>
          </cell>
          <cell r="AB3723">
            <v>533.13657138221788</v>
          </cell>
          <cell r="AC3723">
            <v>587.85327526622814</v>
          </cell>
          <cell r="AD3723">
            <v>67.101089548207838</v>
          </cell>
          <cell r="AE3723">
            <v>67.962562701881282</v>
          </cell>
          <cell r="AF3723">
            <v>54.199929051175147</v>
          </cell>
          <cell r="AG3723">
            <v>55.080818373321648</v>
          </cell>
          <cell r="AH3723">
            <v>51.304204660995239</v>
          </cell>
        </row>
        <row r="3724">
          <cell r="B3724">
            <v>12341</v>
          </cell>
          <cell r="C3724" t="str">
            <v>SD</v>
          </cell>
          <cell r="D3724" t="str">
            <v>Investor Owned</v>
          </cell>
          <cell r="E3724">
            <v>5.9216008809659182E-3</v>
          </cell>
          <cell r="F3724">
            <v>1</v>
          </cell>
          <cell r="G3724">
            <v>9800.3447083169667</v>
          </cell>
          <cell r="H3724">
            <v>9800.3447083169667</v>
          </cell>
          <cell r="I3724">
            <v>11.608880937499999</v>
          </cell>
          <cell r="J3724">
            <v>685231.6</v>
          </cell>
          <cell r="K3724">
            <v>6686932</v>
          </cell>
          <cell r="L3724">
            <v>682316</v>
          </cell>
          <cell r="M3724">
            <v>8.8258785573262152E-2</v>
          </cell>
          <cell r="N3724">
            <v>8.8258785573262152E-2</v>
          </cell>
          <cell r="O3724">
            <v>9384.3588774140862</v>
          </cell>
          <cell r="P3724">
            <v>25857.929731629789</v>
          </cell>
          <cell r="Q3724">
            <v>41064.290138772427</v>
          </cell>
          <cell r="R3724">
            <v>52667.180922302352</v>
          </cell>
          <cell r="S3724">
            <v>112592.21093002547</v>
          </cell>
          <cell r="T3724">
            <v>1459.7347445781704</v>
          </cell>
          <cell r="U3724">
            <v>1453.4806778544798</v>
          </cell>
          <cell r="V3724">
            <v>1458.2111589953374</v>
          </cell>
          <cell r="W3724">
            <v>1568.6702958650837</v>
          </cell>
          <cell r="X3724">
            <v>1780.9649710717486</v>
          </cell>
          <cell r="Y3724">
            <v>516.41483708356066</v>
          </cell>
          <cell r="Z3724">
            <v>521.72864421812176</v>
          </cell>
          <cell r="AA3724">
            <v>521.3978629149027</v>
          </cell>
          <cell r="AB3724">
            <v>533.13657138221788</v>
          </cell>
          <cell r="AC3724">
            <v>587.85327526622814</v>
          </cell>
          <cell r="AD3724">
            <v>67.101089548207838</v>
          </cell>
          <cell r="AE3724">
            <v>67.962562701881282</v>
          </cell>
          <cell r="AF3724">
            <v>54.199929051175147</v>
          </cell>
          <cell r="AG3724">
            <v>55.080818373321648</v>
          </cell>
          <cell r="AH3724">
            <v>51.304204660995239</v>
          </cell>
        </row>
        <row r="3725">
          <cell r="B3725">
            <v>13781</v>
          </cell>
          <cell r="C3725" t="str">
            <v>SD</v>
          </cell>
          <cell r="D3725" t="str">
            <v>Investor Owned</v>
          </cell>
          <cell r="E3725">
            <v>0.21288316566411711</v>
          </cell>
          <cell r="F3725">
            <v>1</v>
          </cell>
          <cell r="G3725">
            <v>7938.1350710262541</v>
          </cell>
          <cell r="H3725">
            <v>7938.1350710262541</v>
          </cell>
          <cell r="I3725">
            <v>11.608880937499999</v>
          </cell>
          <cell r="J3725">
            <v>1418149.5999999999</v>
          </cell>
          <cell r="K3725">
            <v>10615287</v>
          </cell>
          <cell r="L3725">
            <v>1337252</v>
          </cell>
          <cell r="M3725">
            <v>0.11604600129820275</v>
          </cell>
          <cell r="N3725">
            <v>0.11604600129820275</v>
          </cell>
          <cell r="O3725">
            <v>9384.3588774140862</v>
          </cell>
          <cell r="P3725">
            <v>25857.929731629789</v>
          </cell>
          <cell r="Q3725">
            <v>41064.290138772427</v>
          </cell>
          <cell r="R3725">
            <v>52667.180922302352</v>
          </cell>
          <cell r="S3725">
            <v>112592.21093002547</v>
          </cell>
          <cell r="T3725">
            <v>1459.7347445781704</v>
          </cell>
          <cell r="U3725">
            <v>1453.4806778544798</v>
          </cell>
          <cell r="V3725">
            <v>1458.2111589953374</v>
          </cell>
          <cell r="W3725">
            <v>1568.6702958650837</v>
          </cell>
          <cell r="X3725">
            <v>1780.9649710717486</v>
          </cell>
          <cell r="Y3725">
            <v>516.41483708356066</v>
          </cell>
          <cell r="Z3725">
            <v>521.72864421812176</v>
          </cell>
          <cell r="AA3725">
            <v>521.3978629149027</v>
          </cell>
          <cell r="AB3725">
            <v>533.13657138221788</v>
          </cell>
          <cell r="AC3725">
            <v>587.85327526622814</v>
          </cell>
          <cell r="AD3725">
            <v>67.101089548207838</v>
          </cell>
          <cell r="AE3725">
            <v>67.962562701881282</v>
          </cell>
          <cell r="AF3725">
            <v>54.199929051175147</v>
          </cell>
          <cell r="AG3725">
            <v>55.080818373321648</v>
          </cell>
          <cell r="AH3725">
            <v>51.304204660995239</v>
          </cell>
        </row>
        <row r="3726">
          <cell r="B3726">
            <v>14232</v>
          </cell>
          <cell r="C3726" t="str">
            <v>SD</v>
          </cell>
          <cell r="D3726" t="str">
            <v>Investor Owned</v>
          </cell>
          <cell r="E3726">
            <v>5.9216008809659182E-3</v>
          </cell>
          <cell r="F3726">
            <v>1</v>
          </cell>
          <cell r="G3726">
            <v>12183.03923643851</v>
          </cell>
          <cell r="H3726">
            <v>12183.03923643851</v>
          </cell>
          <cell r="I3726">
            <v>11.608880937499999</v>
          </cell>
          <cell r="J3726">
            <v>126576.6</v>
          </cell>
          <cell r="K3726">
            <v>1266232</v>
          </cell>
          <cell r="L3726">
            <v>103934</v>
          </cell>
          <cell r="M3726">
            <v>8.8528729982896098E-2</v>
          </cell>
          <cell r="N3726">
            <v>8.8528729982896098E-2</v>
          </cell>
          <cell r="O3726">
            <v>9384.3588774140862</v>
          </cell>
          <cell r="P3726">
            <v>25857.929731629789</v>
          </cell>
          <cell r="Q3726">
            <v>41064.290138772427</v>
          </cell>
          <cell r="R3726">
            <v>52667.180922302352</v>
          </cell>
          <cell r="S3726">
            <v>112592.21093002547</v>
          </cell>
          <cell r="T3726">
            <v>1459.7347445781704</v>
          </cell>
          <cell r="U3726">
            <v>1453.4806778544798</v>
          </cell>
          <cell r="V3726">
            <v>1458.2111589953374</v>
          </cell>
          <cell r="W3726">
            <v>1568.6702958650837</v>
          </cell>
          <cell r="X3726">
            <v>1780.9649710717486</v>
          </cell>
          <cell r="Y3726">
            <v>516.41483708356066</v>
          </cell>
          <cell r="Z3726">
            <v>521.72864421812176</v>
          </cell>
          <cell r="AA3726">
            <v>521.3978629149027</v>
          </cell>
          <cell r="AB3726">
            <v>533.13657138221788</v>
          </cell>
          <cell r="AC3726">
            <v>587.85327526622814</v>
          </cell>
          <cell r="AD3726">
            <v>67.101089548207838</v>
          </cell>
          <cell r="AE3726">
            <v>67.962562701881282</v>
          </cell>
          <cell r="AF3726">
            <v>54.199929051175147</v>
          </cell>
          <cell r="AG3726">
            <v>55.080818373321648</v>
          </cell>
          <cell r="AH3726">
            <v>51.304204660995239</v>
          </cell>
        </row>
        <row r="3727">
          <cell r="B3727">
            <v>831</v>
          </cell>
          <cell r="C3727" t="str">
            <v>SD</v>
          </cell>
          <cell r="D3727" t="str">
            <v>Municipal</v>
          </cell>
          <cell r="E3727">
            <v>5.9216008809659182E-3</v>
          </cell>
          <cell r="F3727">
            <v>0</v>
          </cell>
          <cell r="G3727">
            <v>0</v>
          </cell>
          <cell r="H3727">
            <v>1688.2491276055623</v>
          </cell>
          <cell r="I3727">
            <v>11.608880937499999</v>
          </cell>
          <cell r="J3727">
            <v>0</v>
          </cell>
          <cell r="K3727">
            <v>0</v>
          </cell>
          <cell r="L3727">
            <v>0</v>
          </cell>
          <cell r="M3727">
            <v>0</v>
          </cell>
          <cell r="N3727">
            <v>1.4185401685552816E-2</v>
          </cell>
          <cell r="O3727">
            <v>9384.3588774140862</v>
          </cell>
          <cell r="P3727">
            <v>25857.929731629789</v>
          </cell>
          <cell r="Q3727">
            <v>41064.290138772427</v>
          </cell>
          <cell r="R3727">
            <v>52667.180922302352</v>
          </cell>
          <cell r="S3727">
            <v>112592.21093002547</v>
          </cell>
          <cell r="T3727">
            <v>1459.7347445781704</v>
          </cell>
          <cell r="U3727">
            <v>1453.4806778544798</v>
          </cell>
          <cell r="V3727">
            <v>1458.2111589953374</v>
          </cell>
          <cell r="W3727">
            <v>1568.6702958650837</v>
          </cell>
          <cell r="X3727">
            <v>1780.9649710717486</v>
          </cell>
          <cell r="Y3727">
            <v>516.41483708356066</v>
          </cell>
          <cell r="Z3727">
            <v>521.72864421812176</v>
          </cell>
          <cell r="AA3727">
            <v>521.3978629149027</v>
          </cell>
          <cell r="AB3727">
            <v>533.13657138221788</v>
          </cell>
          <cell r="AC3727">
            <v>587.85327526622814</v>
          </cell>
          <cell r="AD3727">
            <v>67.101089548207838</v>
          </cell>
          <cell r="AE3727">
            <v>67.962562701881282</v>
          </cell>
          <cell r="AF3727">
            <v>54.199929051175147</v>
          </cell>
          <cell r="AG3727">
            <v>55.080818373321648</v>
          </cell>
          <cell r="AH3727">
            <v>51.304204660995239</v>
          </cell>
        </row>
        <row r="3728">
          <cell r="B3728">
            <v>1004</v>
          </cell>
          <cell r="C3728" t="str">
            <v>SD</v>
          </cell>
          <cell r="D3728" t="str">
            <v>Municipal</v>
          </cell>
          <cell r="E3728">
            <v>5.9216008809659182E-3</v>
          </cell>
          <cell r="F3728">
            <v>0</v>
          </cell>
          <cell r="G3728">
            <v>0</v>
          </cell>
          <cell r="H3728">
            <v>1688.2491276055623</v>
          </cell>
          <cell r="I3728">
            <v>11.608880937499999</v>
          </cell>
          <cell r="J3728">
            <v>0</v>
          </cell>
          <cell r="K3728">
            <v>0</v>
          </cell>
          <cell r="L3728">
            <v>0</v>
          </cell>
          <cell r="M3728">
            <v>0</v>
          </cell>
          <cell r="N3728">
            <v>1.4185401685552816E-2</v>
          </cell>
          <cell r="O3728">
            <v>9384.3588774140862</v>
          </cell>
          <cell r="P3728">
            <v>25857.929731629789</v>
          </cell>
          <cell r="Q3728">
            <v>41064.290138772427</v>
          </cell>
          <cell r="R3728">
            <v>52667.180922302352</v>
          </cell>
          <cell r="S3728">
            <v>112592.21093002547</v>
          </cell>
          <cell r="T3728">
            <v>1459.7347445781704</v>
          </cell>
          <cell r="U3728">
            <v>1453.4806778544798</v>
          </cell>
          <cell r="V3728">
            <v>1458.2111589953374</v>
          </cell>
          <cell r="W3728">
            <v>1568.6702958650837</v>
          </cell>
          <cell r="X3728">
            <v>1780.9649710717486</v>
          </cell>
          <cell r="Y3728">
            <v>516.41483708356066</v>
          </cell>
          <cell r="Z3728">
            <v>521.72864421812176</v>
          </cell>
          <cell r="AA3728">
            <v>521.3978629149027</v>
          </cell>
          <cell r="AB3728">
            <v>533.13657138221788</v>
          </cell>
          <cell r="AC3728">
            <v>587.85327526622814</v>
          </cell>
          <cell r="AD3728">
            <v>67.101089548207838</v>
          </cell>
          <cell r="AE3728">
            <v>67.962562701881282</v>
          </cell>
          <cell r="AF3728">
            <v>54.199929051175147</v>
          </cell>
          <cell r="AG3728">
            <v>55.080818373321648</v>
          </cell>
          <cell r="AH3728">
            <v>51.304204660995239</v>
          </cell>
        </row>
        <row r="3729">
          <cell r="B3729">
            <v>1080</v>
          </cell>
          <cell r="C3729" t="str">
            <v>SD</v>
          </cell>
          <cell r="D3729" t="str">
            <v>Municipal</v>
          </cell>
          <cell r="E3729">
            <v>5.9216008809659182E-3</v>
          </cell>
          <cell r="F3729">
            <v>0</v>
          </cell>
          <cell r="G3729">
            <v>0</v>
          </cell>
          <cell r="H3729">
            <v>1688.2491276055623</v>
          </cell>
          <cell r="I3729">
            <v>11.608880937499999</v>
          </cell>
          <cell r="J3729">
            <v>0</v>
          </cell>
          <cell r="K3729">
            <v>0</v>
          </cell>
          <cell r="L3729">
            <v>0</v>
          </cell>
          <cell r="M3729">
            <v>0</v>
          </cell>
          <cell r="N3729">
            <v>1.4185401685552816E-2</v>
          </cell>
          <cell r="O3729">
            <v>9384.3588774140862</v>
          </cell>
          <cell r="P3729">
            <v>25857.929731629789</v>
          </cell>
          <cell r="Q3729">
            <v>41064.290138772427</v>
          </cell>
          <cell r="R3729">
            <v>52667.180922302352</v>
          </cell>
          <cell r="S3729">
            <v>112592.21093002547</v>
          </cell>
          <cell r="T3729">
            <v>1459.7347445781704</v>
          </cell>
          <cell r="U3729">
            <v>1453.4806778544798</v>
          </cell>
          <cell r="V3729">
            <v>1458.2111589953374</v>
          </cell>
          <cell r="W3729">
            <v>1568.6702958650837</v>
          </cell>
          <cell r="X3729">
            <v>1780.9649710717486</v>
          </cell>
          <cell r="Y3729">
            <v>516.41483708356066</v>
          </cell>
          <cell r="Z3729">
            <v>521.72864421812176</v>
          </cell>
          <cell r="AA3729">
            <v>521.3978629149027</v>
          </cell>
          <cell r="AB3729">
            <v>533.13657138221788</v>
          </cell>
          <cell r="AC3729">
            <v>587.85327526622814</v>
          </cell>
          <cell r="AD3729">
            <v>67.101089548207838</v>
          </cell>
          <cell r="AE3729">
            <v>67.962562701881282</v>
          </cell>
          <cell r="AF3729">
            <v>54.199929051175147</v>
          </cell>
          <cell r="AG3729">
            <v>55.080818373321648</v>
          </cell>
          <cell r="AH3729">
            <v>51.304204660995239</v>
          </cell>
        </row>
        <row r="3730">
          <cell r="B3730">
            <v>1601</v>
          </cell>
          <cell r="C3730" t="str">
            <v>SD</v>
          </cell>
          <cell r="D3730" t="str">
            <v>Municipal</v>
          </cell>
          <cell r="E3730">
            <v>5.9216008809659182E-3</v>
          </cell>
          <cell r="F3730">
            <v>0</v>
          </cell>
          <cell r="G3730">
            <v>0</v>
          </cell>
          <cell r="H3730">
            <v>1688.2491276055623</v>
          </cell>
          <cell r="I3730">
            <v>11.608880937499999</v>
          </cell>
          <cell r="J3730">
            <v>0</v>
          </cell>
          <cell r="K3730">
            <v>0</v>
          </cell>
          <cell r="L3730">
            <v>0</v>
          </cell>
          <cell r="M3730">
            <v>0</v>
          </cell>
          <cell r="N3730">
            <v>1.4185401685552816E-2</v>
          </cell>
          <cell r="O3730">
            <v>9384.3588774140862</v>
          </cell>
          <cell r="P3730">
            <v>25857.929731629789</v>
          </cell>
          <cell r="Q3730">
            <v>41064.290138772427</v>
          </cell>
          <cell r="R3730">
            <v>52667.180922302352</v>
          </cell>
          <cell r="S3730">
            <v>112592.21093002547</v>
          </cell>
          <cell r="T3730">
            <v>1459.7347445781704</v>
          </cell>
          <cell r="U3730">
            <v>1453.4806778544798</v>
          </cell>
          <cell r="V3730">
            <v>1458.2111589953374</v>
          </cell>
          <cell r="W3730">
            <v>1568.6702958650837</v>
          </cell>
          <cell r="X3730">
            <v>1780.9649710717486</v>
          </cell>
          <cell r="Y3730">
            <v>516.41483708356066</v>
          </cell>
          <cell r="Z3730">
            <v>521.72864421812176</v>
          </cell>
          <cell r="AA3730">
            <v>521.3978629149027</v>
          </cell>
          <cell r="AB3730">
            <v>533.13657138221788</v>
          </cell>
          <cell r="AC3730">
            <v>587.85327526622814</v>
          </cell>
          <cell r="AD3730">
            <v>67.101089548207838</v>
          </cell>
          <cell r="AE3730">
            <v>67.962562701881282</v>
          </cell>
          <cell r="AF3730">
            <v>54.199929051175147</v>
          </cell>
          <cell r="AG3730">
            <v>55.080818373321648</v>
          </cell>
          <cell r="AH3730">
            <v>51.304204660995239</v>
          </cell>
        </row>
        <row r="3731">
          <cell r="B3731">
            <v>1698</v>
          </cell>
          <cell r="C3731" t="str">
            <v>SD</v>
          </cell>
          <cell r="D3731" t="str">
            <v>Municipal</v>
          </cell>
          <cell r="E3731">
            <v>5.9216008809659182E-3</v>
          </cell>
          <cell r="F3731">
            <v>0</v>
          </cell>
          <cell r="G3731">
            <v>0</v>
          </cell>
          <cell r="H3731">
            <v>1688.2491276055623</v>
          </cell>
          <cell r="I3731">
            <v>11.608880937499999</v>
          </cell>
          <cell r="J3731">
            <v>0</v>
          </cell>
          <cell r="K3731">
            <v>0</v>
          </cell>
          <cell r="L3731">
            <v>0</v>
          </cell>
          <cell r="M3731">
            <v>0</v>
          </cell>
          <cell r="N3731">
            <v>1.4185401685552816E-2</v>
          </cell>
          <cell r="O3731">
            <v>9384.3588774140862</v>
          </cell>
          <cell r="P3731">
            <v>25857.929731629789</v>
          </cell>
          <cell r="Q3731">
            <v>41064.290138772427</v>
          </cell>
          <cell r="R3731">
            <v>52667.180922302352</v>
          </cell>
          <cell r="S3731">
            <v>112592.21093002547</v>
          </cell>
          <cell r="T3731">
            <v>1459.7347445781704</v>
          </cell>
          <cell r="U3731">
            <v>1453.4806778544798</v>
          </cell>
          <cell r="V3731">
            <v>1458.2111589953374</v>
          </cell>
          <cell r="W3731">
            <v>1568.6702958650837</v>
          </cell>
          <cell r="X3731">
            <v>1780.9649710717486</v>
          </cell>
          <cell r="Y3731">
            <v>516.41483708356066</v>
          </cell>
          <cell r="Z3731">
            <v>521.72864421812176</v>
          </cell>
          <cell r="AA3731">
            <v>521.3978629149027</v>
          </cell>
          <cell r="AB3731">
            <v>533.13657138221788</v>
          </cell>
          <cell r="AC3731">
            <v>587.85327526622814</v>
          </cell>
          <cell r="AD3731">
            <v>67.101089548207838</v>
          </cell>
          <cell r="AE3731">
            <v>67.962562701881282</v>
          </cell>
          <cell r="AF3731">
            <v>54.199929051175147</v>
          </cell>
          <cell r="AG3731">
            <v>55.080818373321648</v>
          </cell>
          <cell r="AH3731">
            <v>51.304204660995239</v>
          </cell>
        </row>
        <row r="3732">
          <cell r="B3732">
            <v>2285</v>
          </cell>
          <cell r="C3732" t="str">
            <v>SD</v>
          </cell>
          <cell r="D3732" t="str">
            <v>Municipal</v>
          </cell>
          <cell r="E3732">
            <v>5.9216008809659182E-3</v>
          </cell>
          <cell r="F3732">
            <v>1</v>
          </cell>
          <cell r="G3732">
            <v>10508.606557377048</v>
          </cell>
          <cell r="H3732">
            <v>10508.606557377048</v>
          </cell>
          <cell r="I3732">
            <v>11.608880937499999</v>
          </cell>
          <cell r="J3732">
            <v>11102</v>
          </cell>
          <cell r="K3732">
            <v>102564</v>
          </cell>
          <cell r="L3732">
            <v>9760</v>
          </cell>
          <cell r="M3732">
            <v>9.4988181668031677E-2</v>
          </cell>
          <cell r="N3732">
            <v>9.4988181668031677E-2</v>
          </cell>
          <cell r="O3732">
            <v>9384.3588774140862</v>
          </cell>
          <cell r="P3732">
            <v>25857.929731629789</v>
          </cell>
          <cell r="Q3732">
            <v>41064.290138772427</v>
          </cell>
          <cell r="R3732">
            <v>52667.180922302352</v>
          </cell>
          <cell r="S3732">
            <v>112592.21093002547</v>
          </cell>
          <cell r="T3732">
            <v>1459.7347445781704</v>
          </cell>
          <cell r="U3732">
            <v>1453.4806778544798</v>
          </cell>
          <cell r="V3732">
            <v>1458.2111589953374</v>
          </cell>
          <cell r="W3732">
            <v>1568.6702958650837</v>
          </cell>
          <cell r="X3732">
            <v>1780.9649710717486</v>
          </cell>
          <cell r="Y3732">
            <v>516.41483708356066</v>
          </cell>
          <cell r="Z3732">
            <v>521.72864421812176</v>
          </cell>
          <cell r="AA3732">
            <v>521.3978629149027</v>
          </cell>
          <cell r="AB3732">
            <v>533.13657138221788</v>
          </cell>
          <cell r="AC3732">
            <v>587.85327526622814</v>
          </cell>
          <cell r="AD3732">
            <v>67.101089548207838</v>
          </cell>
          <cell r="AE3732">
            <v>67.962562701881282</v>
          </cell>
          <cell r="AF3732">
            <v>54.199929051175147</v>
          </cell>
          <cell r="AG3732">
            <v>55.080818373321648</v>
          </cell>
          <cell r="AH3732">
            <v>51.304204660995239</v>
          </cell>
        </row>
        <row r="3733">
          <cell r="B3733">
            <v>2448</v>
          </cell>
          <cell r="C3733" t="str">
            <v>SD</v>
          </cell>
          <cell r="D3733" t="str">
            <v>Municipal</v>
          </cell>
          <cell r="E3733">
            <v>5.9216008809659182E-3</v>
          </cell>
          <cell r="F3733">
            <v>0</v>
          </cell>
          <cell r="G3733">
            <v>0</v>
          </cell>
          <cell r="H3733">
            <v>1688.2491276055623</v>
          </cell>
          <cell r="I3733">
            <v>11.608880937499999</v>
          </cell>
          <cell r="J3733">
            <v>0</v>
          </cell>
          <cell r="K3733">
            <v>0</v>
          </cell>
          <cell r="L3733">
            <v>0</v>
          </cell>
          <cell r="M3733">
            <v>0</v>
          </cell>
          <cell r="N3733">
            <v>1.4185401685552816E-2</v>
          </cell>
          <cell r="O3733">
            <v>9384.3588774140862</v>
          </cell>
          <cell r="P3733">
            <v>25857.929731629789</v>
          </cell>
          <cell r="Q3733">
            <v>41064.290138772427</v>
          </cell>
          <cell r="R3733">
            <v>52667.180922302352</v>
          </cell>
          <cell r="S3733">
            <v>112592.21093002547</v>
          </cell>
          <cell r="T3733">
            <v>1459.7347445781704</v>
          </cell>
          <cell r="U3733">
            <v>1453.4806778544798</v>
          </cell>
          <cell r="V3733">
            <v>1458.2111589953374</v>
          </cell>
          <cell r="W3733">
            <v>1568.6702958650837</v>
          </cell>
          <cell r="X3733">
            <v>1780.9649710717486</v>
          </cell>
          <cell r="Y3733">
            <v>516.41483708356066</v>
          </cell>
          <cell r="Z3733">
            <v>521.72864421812176</v>
          </cell>
          <cell r="AA3733">
            <v>521.3978629149027</v>
          </cell>
          <cell r="AB3733">
            <v>533.13657138221788</v>
          </cell>
          <cell r="AC3733">
            <v>587.85327526622814</v>
          </cell>
          <cell r="AD3733">
            <v>67.101089548207838</v>
          </cell>
          <cell r="AE3733">
            <v>67.962562701881282</v>
          </cell>
          <cell r="AF3733">
            <v>54.199929051175147</v>
          </cell>
          <cell r="AG3733">
            <v>55.080818373321648</v>
          </cell>
          <cell r="AH3733">
            <v>51.304204660995239</v>
          </cell>
        </row>
        <row r="3734">
          <cell r="B3734">
            <v>2534</v>
          </cell>
          <cell r="C3734" t="str">
            <v>SD</v>
          </cell>
          <cell r="D3734" t="str">
            <v>Municipal</v>
          </cell>
          <cell r="E3734">
            <v>5.9216008809659182E-3</v>
          </cell>
          <cell r="F3734">
            <v>0</v>
          </cell>
          <cell r="G3734">
            <v>0</v>
          </cell>
          <cell r="H3734">
            <v>1688.2491276055623</v>
          </cell>
          <cell r="I3734">
            <v>11.608880937499999</v>
          </cell>
          <cell r="J3734">
            <v>0</v>
          </cell>
          <cell r="K3734">
            <v>0</v>
          </cell>
          <cell r="L3734">
            <v>0</v>
          </cell>
          <cell r="M3734">
            <v>0</v>
          </cell>
          <cell r="N3734">
            <v>1.4185401685552816E-2</v>
          </cell>
          <cell r="O3734">
            <v>9384.3588774140862</v>
          </cell>
          <cell r="P3734">
            <v>25857.929731629789</v>
          </cell>
          <cell r="Q3734">
            <v>41064.290138772427</v>
          </cell>
          <cell r="R3734">
            <v>52667.180922302352</v>
          </cell>
          <cell r="S3734">
            <v>112592.21093002547</v>
          </cell>
          <cell r="T3734">
            <v>1459.7347445781704</v>
          </cell>
          <cell r="U3734">
            <v>1453.4806778544798</v>
          </cell>
          <cell r="V3734">
            <v>1458.2111589953374</v>
          </cell>
          <cell r="W3734">
            <v>1568.6702958650837</v>
          </cell>
          <cell r="X3734">
            <v>1780.9649710717486</v>
          </cell>
          <cell r="Y3734">
            <v>516.41483708356066</v>
          </cell>
          <cell r="Z3734">
            <v>521.72864421812176</v>
          </cell>
          <cell r="AA3734">
            <v>521.3978629149027</v>
          </cell>
          <cell r="AB3734">
            <v>533.13657138221788</v>
          </cell>
          <cell r="AC3734">
            <v>587.85327526622814</v>
          </cell>
          <cell r="AD3734">
            <v>67.101089548207838</v>
          </cell>
          <cell r="AE3734">
            <v>67.962562701881282</v>
          </cell>
          <cell r="AF3734">
            <v>54.199929051175147</v>
          </cell>
          <cell r="AG3734">
            <v>55.080818373321648</v>
          </cell>
          <cell r="AH3734">
            <v>51.304204660995239</v>
          </cell>
        </row>
        <row r="3735">
          <cell r="B3735">
            <v>3735</v>
          </cell>
          <cell r="C3735" t="str">
            <v>SD</v>
          </cell>
          <cell r="D3735" t="str">
            <v>Municipal</v>
          </cell>
          <cell r="E3735">
            <v>5.9216008809659182E-3</v>
          </cell>
          <cell r="F3735">
            <v>0</v>
          </cell>
          <cell r="G3735">
            <v>0</v>
          </cell>
          <cell r="H3735">
            <v>1688.2491276055623</v>
          </cell>
          <cell r="I3735">
            <v>11.608880937499999</v>
          </cell>
          <cell r="J3735">
            <v>0</v>
          </cell>
          <cell r="K3735">
            <v>0</v>
          </cell>
          <cell r="L3735">
            <v>0</v>
          </cell>
          <cell r="M3735">
            <v>0</v>
          </cell>
          <cell r="N3735">
            <v>1.4185401685552816E-2</v>
          </cell>
          <cell r="O3735">
            <v>9384.3588774140862</v>
          </cell>
          <cell r="P3735">
            <v>25857.929731629789</v>
          </cell>
          <cell r="Q3735">
            <v>41064.290138772427</v>
          </cell>
          <cell r="R3735">
            <v>52667.180922302352</v>
          </cell>
          <cell r="S3735">
            <v>112592.21093002547</v>
          </cell>
          <cell r="T3735">
            <v>1459.7347445781704</v>
          </cell>
          <cell r="U3735">
            <v>1453.4806778544798</v>
          </cell>
          <cell r="V3735">
            <v>1458.2111589953374</v>
          </cell>
          <cell r="W3735">
            <v>1568.6702958650837</v>
          </cell>
          <cell r="X3735">
            <v>1780.9649710717486</v>
          </cell>
          <cell r="Y3735">
            <v>516.41483708356066</v>
          </cell>
          <cell r="Z3735">
            <v>521.72864421812176</v>
          </cell>
          <cell r="AA3735">
            <v>521.3978629149027</v>
          </cell>
          <cell r="AB3735">
            <v>533.13657138221788</v>
          </cell>
          <cell r="AC3735">
            <v>587.85327526622814</v>
          </cell>
          <cell r="AD3735">
            <v>67.101089548207838</v>
          </cell>
          <cell r="AE3735">
            <v>67.962562701881282</v>
          </cell>
          <cell r="AF3735">
            <v>54.199929051175147</v>
          </cell>
          <cell r="AG3735">
            <v>55.080818373321648</v>
          </cell>
          <cell r="AH3735">
            <v>51.304204660995239</v>
          </cell>
        </row>
        <row r="3736">
          <cell r="B3736">
            <v>5771</v>
          </cell>
          <cell r="C3736" t="str">
            <v>SD</v>
          </cell>
          <cell r="D3736" t="str">
            <v>Municipal</v>
          </cell>
          <cell r="E3736">
            <v>5.9216008809659182E-3</v>
          </cell>
          <cell r="F3736">
            <v>0</v>
          </cell>
          <cell r="G3736">
            <v>0</v>
          </cell>
          <cell r="H3736">
            <v>1688.2491276055623</v>
          </cell>
          <cell r="I3736">
            <v>11.608880937499999</v>
          </cell>
          <cell r="J3736">
            <v>0</v>
          </cell>
          <cell r="K3736">
            <v>0</v>
          </cell>
          <cell r="L3736">
            <v>0</v>
          </cell>
          <cell r="M3736">
            <v>0</v>
          </cell>
          <cell r="N3736">
            <v>1.4185401685552816E-2</v>
          </cell>
          <cell r="O3736">
            <v>9384.3588774140862</v>
          </cell>
          <cell r="P3736">
            <v>25857.929731629789</v>
          </cell>
          <cell r="Q3736">
            <v>41064.290138772427</v>
          </cell>
          <cell r="R3736">
            <v>52667.180922302352</v>
          </cell>
          <cell r="S3736">
            <v>112592.21093002547</v>
          </cell>
          <cell r="T3736">
            <v>1459.7347445781704</v>
          </cell>
          <cell r="U3736">
            <v>1453.4806778544798</v>
          </cell>
          <cell r="V3736">
            <v>1458.2111589953374</v>
          </cell>
          <cell r="W3736">
            <v>1568.6702958650837</v>
          </cell>
          <cell r="X3736">
            <v>1780.9649710717486</v>
          </cell>
          <cell r="Y3736">
            <v>516.41483708356066</v>
          </cell>
          <cell r="Z3736">
            <v>521.72864421812176</v>
          </cell>
          <cell r="AA3736">
            <v>521.3978629149027</v>
          </cell>
          <cell r="AB3736">
            <v>533.13657138221788</v>
          </cell>
          <cell r="AC3736">
            <v>587.85327526622814</v>
          </cell>
          <cell r="AD3736">
            <v>67.101089548207838</v>
          </cell>
          <cell r="AE3736">
            <v>67.962562701881282</v>
          </cell>
          <cell r="AF3736">
            <v>54.199929051175147</v>
          </cell>
          <cell r="AG3736">
            <v>55.080818373321648</v>
          </cell>
          <cell r="AH3736">
            <v>51.304204660995239</v>
          </cell>
        </row>
        <row r="3737">
          <cell r="B3737">
            <v>5995</v>
          </cell>
          <cell r="C3737" t="str">
            <v>SD</v>
          </cell>
          <cell r="D3737" t="str">
            <v>Municipal</v>
          </cell>
          <cell r="E3737">
            <v>5.9216008809659182E-3</v>
          </cell>
          <cell r="F3737">
            <v>0</v>
          </cell>
          <cell r="G3737">
            <v>0</v>
          </cell>
          <cell r="H3737">
            <v>1688.2491276055623</v>
          </cell>
          <cell r="I3737">
            <v>11.608880937499999</v>
          </cell>
          <cell r="J3737">
            <v>0</v>
          </cell>
          <cell r="K3737">
            <v>0</v>
          </cell>
          <cell r="L3737">
            <v>0</v>
          </cell>
          <cell r="M3737">
            <v>0</v>
          </cell>
          <cell r="N3737">
            <v>1.4185401685552816E-2</v>
          </cell>
          <cell r="O3737">
            <v>9384.3588774140862</v>
          </cell>
          <cell r="P3737">
            <v>25857.929731629789</v>
          </cell>
          <cell r="Q3737">
            <v>41064.290138772427</v>
          </cell>
          <cell r="R3737">
            <v>52667.180922302352</v>
          </cell>
          <cell r="S3737">
            <v>112592.21093002547</v>
          </cell>
          <cell r="T3737">
            <v>1459.7347445781704</v>
          </cell>
          <cell r="U3737">
            <v>1453.4806778544798</v>
          </cell>
          <cell r="V3737">
            <v>1458.2111589953374</v>
          </cell>
          <cell r="W3737">
            <v>1568.6702958650837</v>
          </cell>
          <cell r="X3737">
            <v>1780.9649710717486</v>
          </cell>
          <cell r="Y3737">
            <v>516.41483708356066</v>
          </cell>
          <cell r="Z3737">
            <v>521.72864421812176</v>
          </cell>
          <cell r="AA3737">
            <v>521.3978629149027</v>
          </cell>
          <cell r="AB3737">
            <v>533.13657138221788</v>
          </cell>
          <cell r="AC3737">
            <v>587.85327526622814</v>
          </cell>
          <cell r="AD3737">
            <v>67.101089548207838</v>
          </cell>
          <cell r="AE3737">
            <v>67.962562701881282</v>
          </cell>
          <cell r="AF3737">
            <v>54.199929051175147</v>
          </cell>
          <cell r="AG3737">
            <v>55.080818373321648</v>
          </cell>
          <cell r="AH3737">
            <v>51.304204660995239</v>
          </cell>
        </row>
        <row r="3738">
          <cell r="B3738">
            <v>6157</v>
          </cell>
          <cell r="C3738" t="str">
            <v>SD</v>
          </cell>
          <cell r="D3738" t="str">
            <v>Municipal</v>
          </cell>
          <cell r="E3738">
            <v>5.9216008809659182E-3</v>
          </cell>
          <cell r="F3738">
            <v>0</v>
          </cell>
          <cell r="G3738">
            <v>0</v>
          </cell>
          <cell r="H3738">
            <v>1688.2491276055623</v>
          </cell>
          <cell r="I3738">
            <v>11.608880937499999</v>
          </cell>
          <cell r="J3738">
            <v>0</v>
          </cell>
          <cell r="K3738">
            <v>0</v>
          </cell>
          <cell r="L3738">
            <v>0</v>
          </cell>
          <cell r="M3738">
            <v>0</v>
          </cell>
          <cell r="N3738">
            <v>1.4185401685552816E-2</v>
          </cell>
          <cell r="O3738">
            <v>9384.3588774140862</v>
          </cell>
          <cell r="P3738">
            <v>25857.929731629789</v>
          </cell>
          <cell r="Q3738">
            <v>41064.290138772427</v>
          </cell>
          <cell r="R3738">
            <v>52667.180922302352</v>
          </cell>
          <cell r="S3738">
            <v>112592.21093002547</v>
          </cell>
          <cell r="T3738">
            <v>1459.7347445781704</v>
          </cell>
          <cell r="U3738">
            <v>1453.4806778544798</v>
          </cell>
          <cell r="V3738">
            <v>1458.2111589953374</v>
          </cell>
          <cell r="W3738">
            <v>1568.6702958650837</v>
          </cell>
          <cell r="X3738">
            <v>1780.9649710717486</v>
          </cell>
          <cell r="Y3738">
            <v>516.41483708356066</v>
          </cell>
          <cell r="Z3738">
            <v>521.72864421812176</v>
          </cell>
          <cell r="AA3738">
            <v>521.3978629149027</v>
          </cell>
          <cell r="AB3738">
            <v>533.13657138221788</v>
          </cell>
          <cell r="AC3738">
            <v>587.85327526622814</v>
          </cell>
          <cell r="AD3738">
            <v>67.101089548207838</v>
          </cell>
          <cell r="AE3738">
            <v>67.962562701881282</v>
          </cell>
          <cell r="AF3738">
            <v>54.199929051175147</v>
          </cell>
          <cell r="AG3738">
            <v>55.080818373321648</v>
          </cell>
          <cell r="AH3738">
            <v>51.304204660995239</v>
          </cell>
        </row>
        <row r="3739">
          <cell r="B3739">
            <v>6390</v>
          </cell>
          <cell r="C3739" t="str">
            <v>SD</v>
          </cell>
          <cell r="D3739" t="str">
            <v>Municipal</v>
          </cell>
          <cell r="E3739">
            <v>5.9216008809659182E-3</v>
          </cell>
          <cell r="F3739">
            <v>0</v>
          </cell>
          <cell r="G3739">
            <v>0</v>
          </cell>
          <cell r="H3739">
            <v>1688.2491276055623</v>
          </cell>
          <cell r="I3739">
            <v>11.608880937499999</v>
          </cell>
          <cell r="J3739">
            <v>0</v>
          </cell>
          <cell r="K3739">
            <v>0</v>
          </cell>
          <cell r="L3739">
            <v>0</v>
          </cell>
          <cell r="M3739">
            <v>0</v>
          </cell>
          <cell r="N3739">
            <v>1.4185401685552816E-2</v>
          </cell>
          <cell r="O3739">
            <v>9384.3588774140862</v>
          </cell>
          <cell r="P3739">
            <v>25857.929731629789</v>
          </cell>
          <cell r="Q3739">
            <v>41064.290138772427</v>
          </cell>
          <cell r="R3739">
            <v>52667.180922302352</v>
          </cell>
          <cell r="S3739">
            <v>112592.21093002547</v>
          </cell>
          <cell r="T3739">
            <v>1459.7347445781704</v>
          </cell>
          <cell r="U3739">
            <v>1453.4806778544798</v>
          </cell>
          <cell r="V3739">
            <v>1458.2111589953374</v>
          </cell>
          <cell r="W3739">
            <v>1568.6702958650837</v>
          </cell>
          <cell r="X3739">
            <v>1780.9649710717486</v>
          </cell>
          <cell r="Y3739">
            <v>516.41483708356066</v>
          </cell>
          <cell r="Z3739">
            <v>521.72864421812176</v>
          </cell>
          <cell r="AA3739">
            <v>521.3978629149027</v>
          </cell>
          <cell r="AB3739">
            <v>533.13657138221788</v>
          </cell>
          <cell r="AC3739">
            <v>587.85327526622814</v>
          </cell>
          <cell r="AD3739">
            <v>67.101089548207838</v>
          </cell>
          <cell r="AE3739">
            <v>67.962562701881282</v>
          </cell>
          <cell r="AF3739">
            <v>54.199929051175147</v>
          </cell>
          <cell r="AG3739">
            <v>55.080818373321648</v>
          </cell>
          <cell r="AH3739">
            <v>51.304204660995239</v>
          </cell>
        </row>
        <row r="3740">
          <cell r="B3740">
            <v>6615</v>
          </cell>
          <cell r="C3740" t="str">
            <v>SD</v>
          </cell>
          <cell r="D3740" t="str">
            <v>Municipal</v>
          </cell>
          <cell r="E3740">
            <v>5.9216008809659182E-3</v>
          </cell>
          <cell r="F3740">
            <v>0</v>
          </cell>
          <cell r="G3740">
            <v>0</v>
          </cell>
          <cell r="H3740">
            <v>1688.2491276055623</v>
          </cell>
          <cell r="I3740">
            <v>11.608880937499999</v>
          </cell>
          <cell r="J3740">
            <v>0</v>
          </cell>
          <cell r="K3740">
            <v>0</v>
          </cell>
          <cell r="L3740">
            <v>0</v>
          </cell>
          <cell r="M3740">
            <v>0</v>
          </cell>
          <cell r="N3740">
            <v>1.4185401685552816E-2</v>
          </cell>
          <cell r="O3740">
            <v>9384.3588774140862</v>
          </cell>
          <cell r="P3740">
            <v>25857.929731629789</v>
          </cell>
          <cell r="Q3740">
            <v>41064.290138772427</v>
          </cell>
          <cell r="R3740">
            <v>52667.180922302352</v>
          </cell>
          <cell r="S3740">
            <v>112592.21093002547</v>
          </cell>
          <cell r="T3740">
            <v>1459.7347445781704</v>
          </cell>
          <cell r="U3740">
            <v>1453.4806778544798</v>
          </cell>
          <cell r="V3740">
            <v>1458.2111589953374</v>
          </cell>
          <cell r="W3740">
            <v>1568.6702958650837</v>
          </cell>
          <cell r="X3740">
            <v>1780.9649710717486</v>
          </cell>
          <cell r="Y3740">
            <v>516.41483708356066</v>
          </cell>
          <cell r="Z3740">
            <v>521.72864421812176</v>
          </cell>
          <cell r="AA3740">
            <v>521.3978629149027</v>
          </cell>
          <cell r="AB3740">
            <v>533.13657138221788</v>
          </cell>
          <cell r="AC3740">
            <v>587.85327526622814</v>
          </cell>
          <cell r="AD3740">
            <v>67.101089548207838</v>
          </cell>
          <cell r="AE3740">
            <v>67.962562701881282</v>
          </cell>
          <cell r="AF3740">
            <v>54.199929051175147</v>
          </cell>
          <cell r="AG3740">
            <v>55.080818373321648</v>
          </cell>
          <cell r="AH3740">
            <v>51.304204660995239</v>
          </cell>
        </row>
        <row r="3741">
          <cell r="B3741">
            <v>7712</v>
          </cell>
          <cell r="C3741" t="str">
            <v>SD</v>
          </cell>
          <cell r="D3741" t="str">
            <v>Municipal</v>
          </cell>
          <cell r="E3741">
            <v>5.9216008809659182E-3</v>
          </cell>
          <cell r="F3741">
            <v>0</v>
          </cell>
          <cell r="G3741">
            <v>0</v>
          </cell>
          <cell r="H3741">
            <v>1688.2491276055623</v>
          </cell>
          <cell r="I3741">
            <v>11.608880937499999</v>
          </cell>
          <cell r="J3741">
            <v>0</v>
          </cell>
          <cell r="K3741">
            <v>0</v>
          </cell>
          <cell r="L3741">
            <v>0</v>
          </cell>
          <cell r="M3741">
            <v>0</v>
          </cell>
          <cell r="N3741">
            <v>1.4185401685552816E-2</v>
          </cell>
          <cell r="O3741">
            <v>9384.3588774140862</v>
          </cell>
          <cell r="P3741">
            <v>25857.929731629789</v>
          </cell>
          <cell r="Q3741">
            <v>41064.290138772427</v>
          </cell>
          <cell r="R3741">
            <v>52667.180922302352</v>
          </cell>
          <cell r="S3741">
            <v>112592.21093002547</v>
          </cell>
          <cell r="T3741">
            <v>1459.7347445781704</v>
          </cell>
          <cell r="U3741">
            <v>1453.4806778544798</v>
          </cell>
          <cell r="V3741">
            <v>1458.2111589953374</v>
          </cell>
          <cell r="W3741">
            <v>1568.6702958650837</v>
          </cell>
          <cell r="X3741">
            <v>1780.9649710717486</v>
          </cell>
          <cell r="Y3741">
            <v>516.41483708356066</v>
          </cell>
          <cell r="Z3741">
            <v>521.72864421812176</v>
          </cell>
          <cell r="AA3741">
            <v>521.3978629149027</v>
          </cell>
          <cell r="AB3741">
            <v>533.13657138221788</v>
          </cell>
          <cell r="AC3741">
            <v>587.85327526622814</v>
          </cell>
          <cell r="AD3741">
            <v>67.101089548207838</v>
          </cell>
          <cell r="AE3741">
            <v>67.962562701881282</v>
          </cell>
          <cell r="AF3741">
            <v>54.199929051175147</v>
          </cell>
          <cell r="AG3741">
            <v>55.080818373321648</v>
          </cell>
          <cell r="AH3741">
            <v>51.304204660995239</v>
          </cell>
        </row>
        <row r="3742">
          <cell r="B3742">
            <v>8379</v>
          </cell>
          <cell r="C3742" t="str">
            <v>SD</v>
          </cell>
          <cell r="D3742" t="str">
            <v>Municipal</v>
          </cell>
          <cell r="E3742">
            <v>5.9216008809659182E-3</v>
          </cell>
          <cell r="F3742">
            <v>0</v>
          </cell>
          <cell r="G3742">
            <v>0</v>
          </cell>
          <cell r="H3742">
            <v>1688.2491276055623</v>
          </cell>
          <cell r="I3742">
            <v>11.608880937499999</v>
          </cell>
          <cell r="J3742">
            <v>0</v>
          </cell>
          <cell r="K3742">
            <v>0</v>
          </cell>
          <cell r="L3742">
            <v>0</v>
          </cell>
          <cell r="M3742">
            <v>0</v>
          </cell>
          <cell r="N3742">
            <v>1.4185401685552816E-2</v>
          </cell>
          <cell r="O3742">
            <v>9384.3588774140862</v>
          </cell>
          <cell r="P3742">
            <v>25857.929731629789</v>
          </cell>
          <cell r="Q3742">
            <v>41064.290138772427</v>
          </cell>
          <cell r="R3742">
            <v>52667.180922302352</v>
          </cell>
          <cell r="S3742">
            <v>112592.21093002547</v>
          </cell>
          <cell r="T3742">
            <v>1459.7347445781704</v>
          </cell>
          <cell r="U3742">
            <v>1453.4806778544798</v>
          </cell>
          <cell r="V3742">
            <v>1458.2111589953374</v>
          </cell>
          <cell r="W3742">
            <v>1568.6702958650837</v>
          </cell>
          <cell r="X3742">
            <v>1780.9649710717486</v>
          </cell>
          <cell r="Y3742">
            <v>516.41483708356066</v>
          </cell>
          <cell r="Z3742">
            <v>521.72864421812176</v>
          </cell>
          <cell r="AA3742">
            <v>521.3978629149027</v>
          </cell>
          <cell r="AB3742">
            <v>533.13657138221788</v>
          </cell>
          <cell r="AC3742">
            <v>587.85327526622814</v>
          </cell>
          <cell r="AD3742">
            <v>67.101089548207838</v>
          </cell>
          <cell r="AE3742">
            <v>67.962562701881282</v>
          </cell>
          <cell r="AF3742">
            <v>54.199929051175147</v>
          </cell>
          <cell r="AG3742">
            <v>55.080818373321648</v>
          </cell>
          <cell r="AH3742">
            <v>51.304204660995239</v>
          </cell>
        </row>
        <row r="3743">
          <cell r="B3743">
            <v>8919</v>
          </cell>
          <cell r="C3743" t="str">
            <v>SD</v>
          </cell>
          <cell r="D3743" t="str">
            <v>Municipal</v>
          </cell>
          <cell r="E3743">
            <v>5.9216008809659182E-3</v>
          </cell>
          <cell r="F3743">
            <v>0</v>
          </cell>
          <cell r="G3743">
            <v>0</v>
          </cell>
          <cell r="H3743">
            <v>1688.2491276055623</v>
          </cell>
          <cell r="I3743">
            <v>11.608880937499999</v>
          </cell>
          <cell r="J3743">
            <v>0</v>
          </cell>
          <cell r="K3743">
            <v>0</v>
          </cell>
          <cell r="L3743">
            <v>0</v>
          </cell>
          <cell r="M3743">
            <v>0</v>
          </cell>
          <cell r="N3743">
            <v>1.4185401685552816E-2</v>
          </cell>
          <cell r="O3743">
            <v>9384.3588774140862</v>
          </cell>
          <cell r="P3743">
            <v>25857.929731629789</v>
          </cell>
          <cell r="Q3743">
            <v>41064.290138772427</v>
          </cell>
          <cell r="R3743">
            <v>52667.180922302352</v>
          </cell>
          <cell r="S3743">
            <v>112592.21093002547</v>
          </cell>
          <cell r="T3743">
            <v>1459.7347445781704</v>
          </cell>
          <cell r="U3743">
            <v>1453.4806778544798</v>
          </cell>
          <cell r="V3743">
            <v>1458.2111589953374</v>
          </cell>
          <cell r="W3743">
            <v>1568.6702958650837</v>
          </cell>
          <cell r="X3743">
            <v>1780.9649710717486</v>
          </cell>
          <cell r="Y3743">
            <v>516.41483708356066</v>
          </cell>
          <cell r="Z3743">
            <v>521.72864421812176</v>
          </cell>
          <cell r="AA3743">
            <v>521.3978629149027</v>
          </cell>
          <cell r="AB3743">
            <v>533.13657138221788</v>
          </cell>
          <cell r="AC3743">
            <v>587.85327526622814</v>
          </cell>
          <cell r="AD3743">
            <v>67.101089548207838</v>
          </cell>
          <cell r="AE3743">
            <v>67.962562701881282</v>
          </cell>
          <cell r="AF3743">
            <v>54.199929051175147</v>
          </cell>
          <cell r="AG3743">
            <v>55.080818373321648</v>
          </cell>
          <cell r="AH3743">
            <v>51.304204660995239</v>
          </cell>
        </row>
        <row r="3744">
          <cell r="B3744">
            <v>11475</v>
          </cell>
          <cell r="C3744" t="str">
            <v>SD</v>
          </cell>
          <cell r="D3744" t="str">
            <v>Municipal</v>
          </cell>
          <cell r="E3744">
            <v>5.9216008809659182E-3</v>
          </cell>
          <cell r="F3744">
            <v>1</v>
          </cell>
          <cell r="G3744">
            <v>12626.0899895361</v>
          </cell>
          <cell r="H3744">
            <v>12626.0899895361</v>
          </cell>
          <cell r="I3744">
            <v>11.608880937499999</v>
          </cell>
          <cell r="J3744">
            <v>4276</v>
          </cell>
          <cell r="K3744">
            <v>36199</v>
          </cell>
          <cell r="L3744">
            <v>2867</v>
          </cell>
          <cell r="M3744">
            <v>0.10709157877914445</v>
          </cell>
          <cell r="N3744">
            <v>0.10709157877914445</v>
          </cell>
          <cell r="O3744">
            <v>9384.3588774140862</v>
          </cell>
          <cell r="P3744">
            <v>25857.929731629789</v>
          </cell>
          <cell r="Q3744">
            <v>41064.290138772427</v>
          </cell>
          <cell r="R3744">
            <v>52667.180922302352</v>
          </cell>
          <cell r="S3744">
            <v>112592.21093002547</v>
          </cell>
          <cell r="T3744">
            <v>1459.7347445781704</v>
          </cell>
          <cell r="U3744">
            <v>1453.4806778544798</v>
          </cell>
          <cell r="V3744">
            <v>1458.2111589953374</v>
          </cell>
          <cell r="W3744">
            <v>1568.6702958650837</v>
          </cell>
          <cell r="X3744">
            <v>1780.9649710717486</v>
          </cell>
          <cell r="Y3744">
            <v>516.41483708356066</v>
          </cell>
          <cell r="Z3744">
            <v>521.72864421812176</v>
          </cell>
          <cell r="AA3744">
            <v>521.3978629149027</v>
          </cell>
          <cell r="AB3744">
            <v>533.13657138221788</v>
          </cell>
          <cell r="AC3744">
            <v>587.85327526622814</v>
          </cell>
          <cell r="AD3744">
            <v>67.101089548207838</v>
          </cell>
          <cell r="AE3744">
            <v>67.962562701881282</v>
          </cell>
          <cell r="AF3744">
            <v>54.199929051175147</v>
          </cell>
          <cell r="AG3744">
            <v>55.080818373321648</v>
          </cell>
          <cell r="AH3744">
            <v>51.304204660995239</v>
          </cell>
        </row>
        <row r="3745">
          <cell r="B3745">
            <v>3633</v>
          </cell>
          <cell r="C3745" t="str">
            <v>SD</v>
          </cell>
          <cell r="D3745" t="str">
            <v>Municipal</v>
          </cell>
          <cell r="E3745">
            <v>5.9216008809659182E-3</v>
          </cell>
          <cell r="F3745">
            <v>0</v>
          </cell>
          <cell r="G3745">
            <v>0</v>
          </cell>
          <cell r="H3745">
            <v>1688.2491276055623</v>
          </cell>
          <cell r="I3745">
            <v>11.608880937499999</v>
          </cell>
          <cell r="J3745">
            <v>0</v>
          </cell>
          <cell r="K3745">
            <v>0</v>
          </cell>
          <cell r="L3745">
            <v>0</v>
          </cell>
          <cell r="M3745">
            <v>0</v>
          </cell>
          <cell r="N3745">
            <v>1.4185401685552816E-2</v>
          </cell>
          <cell r="O3745">
            <v>9384.3588774140862</v>
          </cell>
          <cell r="P3745">
            <v>25857.929731629789</v>
          </cell>
          <cell r="Q3745">
            <v>41064.290138772427</v>
          </cell>
          <cell r="R3745">
            <v>52667.180922302352</v>
          </cell>
          <cell r="S3745">
            <v>112592.21093002547</v>
          </cell>
          <cell r="T3745">
            <v>1459.7347445781704</v>
          </cell>
          <cell r="U3745">
            <v>1453.4806778544798</v>
          </cell>
          <cell r="V3745">
            <v>1458.2111589953374</v>
          </cell>
          <cell r="W3745">
            <v>1568.6702958650837</v>
          </cell>
          <cell r="X3745">
            <v>1780.9649710717486</v>
          </cell>
          <cell r="Y3745">
            <v>516.41483708356066</v>
          </cell>
          <cell r="Z3745">
            <v>521.72864421812176</v>
          </cell>
          <cell r="AA3745">
            <v>521.3978629149027</v>
          </cell>
          <cell r="AB3745">
            <v>533.13657138221788</v>
          </cell>
          <cell r="AC3745">
            <v>587.85327526622814</v>
          </cell>
          <cell r="AD3745">
            <v>67.101089548207838</v>
          </cell>
          <cell r="AE3745">
            <v>67.962562701881282</v>
          </cell>
          <cell r="AF3745">
            <v>54.199929051175147</v>
          </cell>
          <cell r="AG3745">
            <v>55.080818373321648</v>
          </cell>
          <cell r="AH3745">
            <v>51.304204660995239</v>
          </cell>
        </row>
        <row r="3746">
          <cell r="B3746">
            <v>12580</v>
          </cell>
          <cell r="C3746" t="str">
            <v>SD</v>
          </cell>
          <cell r="D3746" t="str">
            <v>Municipal</v>
          </cell>
          <cell r="E3746">
            <v>5.9216008809659182E-3</v>
          </cell>
          <cell r="F3746">
            <v>0</v>
          </cell>
          <cell r="G3746">
            <v>0</v>
          </cell>
          <cell r="H3746">
            <v>1688.2491276055623</v>
          </cell>
          <cell r="I3746">
            <v>11.608880937499999</v>
          </cell>
          <cell r="J3746">
            <v>0</v>
          </cell>
          <cell r="K3746">
            <v>0</v>
          </cell>
          <cell r="L3746">
            <v>0</v>
          </cell>
          <cell r="M3746">
            <v>0</v>
          </cell>
          <cell r="N3746">
            <v>1.4185401685552816E-2</v>
          </cell>
          <cell r="O3746">
            <v>9384.3588774140862</v>
          </cell>
          <cell r="P3746">
            <v>25857.929731629789</v>
          </cell>
          <cell r="Q3746">
            <v>41064.290138772427</v>
          </cell>
          <cell r="R3746">
            <v>52667.180922302352</v>
          </cell>
          <cell r="S3746">
            <v>112592.21093002547</v>
          </cell>
          <cell r="T3746">
            <v>1459.7347445781704</v>
          </cell>
          <cell r="U3746">
            <v>1453.4806778544798</v>
          </cell>
          <cell r="V3746">
            <v>1458.2111589953374</v>
          </cell>
          <cell r="W3746">
            <v>1568.6702958650837</v>
          </cell>
          <cell r="X3746">
            <v>1780.9649710717486</v>
          </cell>
          <cell r="Y3746">
            <v>516.41483708356066</v>
          </cell>
          <cell r="Z3746">
            <v>521.72864421812176</v>
          </cell>
          <cell r="AA3746">
            <v>521.3978629149027</v>
          </cell>
          <cell r="AB3746">
            <v>533.13657138221788</v>
          </cell>
          <cell r="AC3746">
            <v>587.85327526622814</v>
          </cell>
          <cell r="AD3746">
            <v>67.101089548207838</v>
          </cell>
          <cell r="AE3746">
            <v>67.962562701881282</v>
          </cell>
          <cell r="AF3746">
            <v>54.199929051175147</v>
          </cell>
          <cell r="AG3746">
            <v>55.080818373321648</v>
          </cell>
          <cell r="AH3746">
            <v>51.304204660995239</v>
          </cell>
        </row>
        <row r="3747">
          <cell r="B3747">
            <v>14138</v>
          </cell>
          <cell r="C3747" t="str">
            <v>SD</v>
          </cell>
          <cell r="D3747" t="str">
            <v>Municipal</v>
          </cell>
          <cell r="E3747">
            <v>5.9216008809659182E-3</v>
          </cell>
          <cell r="F3747">
            <v>0</v>
          </cell>
          <cell r="G3747">
            <v>0</v>
          </cell>
          <cell r="H3747">
            <v>1688.2491276055623</v>
          </cell>
          <cell r="I3747">
            <v>11.608880937499999</v>
          </cell>
          <cell r="J3747">
            <v>0</v>
          </cell>
          <cell r="K3747">
            <v>0</v>
          </cell>
          <cell r="L3747">
            <v>0</v>
          </cell>
          <cell r="M3747">
            <v>0</v>
          </cell>
          <cell r="N3747">
            <v>1.4185401685552816E-2</v>
          </cell>
          <cell r="O3747">
            <v>9384.3588774140862</v>
          </cell>
          <cell r="P3747">
            <v>25857.929731629789</v>
          </cell>
          <cell r="Q3747">
            <v>41064.290138772427</v>
          </cell>
          <cell r="R3747">
            <v>52667.180922302352</v>
          </cell>
          <cell r="S3747">
            <v>112592.21093002547</v>
          </cell>
          <cell r="T3747">
            <v>1459.7347445781704</v>
          </cell>
          <cell r="U3747">
            <v>1453.4806778544798</v>
          </cell>
          <cell r="V3747">
            <v>1458.2111589953374</v>
          </cell>
          <cell r="W3747">
            <v>1568.6702958650837</v>
          </cell>
          <cell r="X3747">
            <v>1780.9649710717486</v>
          </cell>
          <cell r="Y3747">
            <v>516.41483708356066</v>
          </cell>
          <cell r="Z3747">
            <v>521.72864421812176</v>
          </cell>
          <cell r="AA3747">
            <v>521.3978629149027</v>
          </cell>
          <cell r="AB3747">
            <v>533.13657138221788</v>
          </cell>
          <cell r="AC3747">
            <v>587.85327526622814</v>
          </cell>
          <cell r="AD3747">
            <v>67.101089548207838</v>
          </cell>
          <cell r="AE3747">
            <v>67.962562701881282</v>
          </cell>
          <cell r="AF3747">
            <v>54.199929051175147</v>
          </cell>
          <cell r="AG3747">
            <v>55.080818373321648</v>
          </cell>
          <cell r="AH3747">
            <v>51.304204660995239</v>
          </cell>
        </row>
        <row r="3748">
          <cell r="B3748">
            <v>14489</v>
          </cell>
          <cell r="C3748" t="str">
            <v>SD</v>
          </cell>
          <cell r="D3748" t="str">
            <v>Municipal</v>
          </cell>
          <cell r="E3748">
            <v>5.9216008809659182E-3</v>
          </cell>
          <cell r="F3748">
            <v>0</v>
          </cell>
          <cell r="G3748">
            <v>0</v>
          </cell>
          <cell r="H3748">
            <v>1688.2491276055623</v>
          </cell>
          <cell r="I3748">
            <v>11.608880937499999</v>
          </cell>
          <cell r="J3748">
            <v>0</v>
          </cell>
          <cell r="K3748">
            <v>0</v>
          </cell>
          <cell r="L3748">
            <v>0</v>
          </cell>
          <cell r="M3748">
            <v>0</v>
          </cell>
          <cell r="N3748">
            <v>1.4185401685552816E-2</v>
          </cell>
          <cell r="O3748">
            <v>9384.3588774140862</v>
          </cell>
          <cell r="P3748">
            <v>25857.929731629789</v>
          </cell>
          <cell r="Q3748">
            <v>41064.290138772427</v>
          </cell>
          <cell r="R3748">
            <v>52667.180922302352</v>
          </cell>
          <cell r="S3748">
            <v>112592.21093002547</v>
          </cell>
          <cell r="T3748">
            <v>1459.7347445781704</v>
          </cell>
          <cell r="U3748">
            <v>1453.4806778544798</v>
          </cell>
          <cell r="V3748">
            <v>1458.2111589953374</v>
          </cell>
          <cell r="W3748">
            <v>1568.6702958650837</v>
          </cell>
          <cell r="X3748">
            <v>1780.9649710717486</v>
          </cell>
          <cell r="Y3748">
            <v>516.41483708356066</v>
          </cell>
          <cell r="Z3748">
            <v>521.72864421812176</v>
          </cell>
          <cell r="AA3748">
            <v>521.3978629149027</v>
          </cell>
          <cell r="AB3748">
            <v>533.13657138221788</v>
          </cell>
          <cell r="AC3748">
            <v>587.85327526622814</v>
          </cell>
          <cell r="AD3748">
            <v>67.101089548207838</v>
          </cell>
          <cell r="AE3748">
            <v>67.962562701881282</v>
          </cell>
          <cell r="AF3748">
            <v>54.199929051175147</v>
          </cell>
          <cell r="AG3748">
            <v>55.080818373321648</v>
          </cell>
          <cell r="AH3748">
            <v>51.304204660995239</v>
          </cell>
        </row>
        <row r="3749">
          <cell r="B3749">
            <v>15040</v>
          </cell>
          <cell r="C3749" t="str">
            <v>SD</v>
          </cell>
          <cell r="D3749" t="str">
            <v>Municipal</v>
          </cell>
          <cell r="E3749">
            <v>5.9216008809659182E-3</v>
          </cell>
          <cell r="F3749">
            <v>1</v>
          </cell>
          <cell r="G3749">
            <v>11169.461175321505</v>
          </cell>
          <cell r="H3749">
            <v>11169.461175321505</v>
          </cell>
          <cell r="I3749">
            <v>11.608880937499999</v>
          </cell>
          <cell r="J3749">
            <v>6856.3</v>
          </cell>
          <cell r="K3749">
            <v>68614</v>
          </cell>
          <cell r="L3749">
            <v>6143</v>
          </cell>
          <cell r="M3749">
            <v>8.7453577007771732E-2</v>
          </cell>
          <cell r="N3749">
            <v>8.7453577007771732E-2</v>
          </cell>
          <cell r="O3749">
            <v>9384.3588774140862</v>
          </cell>
          <cell r="P3749">
            <v>25857.929731629789</v>
          </cell>
          <cell r="Q3749">
            <v>41064.290138772427</v>
          </cell>
          <cell r="R3749">
            <v>52667.180922302352</v>
          </cell>
          <cell r="S3749">
            <v>112592.21093002547</v>
          </cell>
          <cell r="T3749">
            <v>1459.7347445781704</v>
          </cell>
          <cell r="U3749">
            <v>1453.4806778544798</v>
          </cell>
          <cell r="V3749">
            <v>1458.2111589953374</v>
          </cell>
          <cell r="W3749">
            <v>1568.6702958650837</v>
          </cell>
          <cell r="X3749">
            <v>1780.9649710717486</v>
          </cell>
          <cell r="Y3749">
            <v>516.41483708356066</v>
          </cell>
          <cell r="Z3749">
            <v>521.72864421812176</v>
          </cell>
          <cell r="AA3749">
            <v>521.3978629149027</v>
          </cell>
          <cell r="AB3749">
            <v>533.13657138221788</v>
          </cell>
          <cell r="AC3749">
            <v>587.85327526622814</v>
          </cell>
          <cell r="AD3749">
            <v>67.101089548207838</v>
          </cell>
          <cell r="AE3749">
            <v>67.962562701881282</v>
          </cell>
          <cell r="AF3749">
            <v>54.199929051175147</v>
          </cell>
          <cell r="AG3749">
            <v>55.080818373321648</v>
          </cell>
          <cell r="AH3749">
            <v>51.304204660995239</v>
          </cell>
        </row>
        <row r="3750">
          <cell r="B3750">
            <v>15134</v>
          </cell>
          <cell r="C3750" t="str">
            <v>SD</v>
          </cell>
          <cell r="D3750" t="str">
            <v>Municipal</v>
          </cell>
          <cell r="E3750">
            <v>5.9216008809659182E-3</v>
          </cell>
          <cell r="F3750">
            <v>0</v>
          </cell>
          <cell r="G3750">
            <v>0</v>
          </cell>
          <cell r="H3750">
            <v>1688.2491276055623</v>
          </cell>
          <cell r="I3750">
            <v>11.608880937499999</v>
          </cell>
          <cell r="J3750">
            <v>0</v>
          </cell>
          <cell r="K3750">
            <v>0</v>
          </cell>
          <cell r="L3750">
            <v>0</v>
          </cell>
          <cell r="M3750">
            <v>0</v>
          </cell>
          <cell r="N3750">
            <v>1.4185401685552816E-2</v>
          </cell>
          <cell r="O3750">
            <v>9384.3588774140862</v>
          </cell>
          <cell r="P3750">
            <v>25857.929731629789</v>
          </cell>
          <cell r="Q3750">
            <v>41064.290138772427</v>
          </cell>
          <cell r="R3750">
            <v>52667.180922302352</v>
          </cell>
          <cell r="S3750">
            <v>112592.21093002547</v>
          </cell>
          <cell r="T3750">
            <v>1459.7347445781704</v>
          </cell>
          <cell r="U3750">
            <v>1453.4806778544798</v>
          </cell>
          <cell r="V3750">
            <v>1458.2111589953374</v>
          </cell>
          <cell r="W3750">
            <v>1568.6702958650837</v>
          </cell>
          <cell r="X3750">
            <v>1780.9649710717486</v>
          </cell>
          <cell r="Y3750">
            <v>516.41483708356066</v>
          </cell>
          <cell r="Z3750">
            <v>521.72864421812176</v>
          </cell>
          <cell r="AA3750">
            <v>521.3978629149027</v>
          </cell>
          <cell r="AB3750">
            <v>533.13657138221788</v>
          </cell>
          <cell r="AC3750">
            <v>587.85327526622814</v>
          </cell>
          <cell r="AD3750">
            <v>67.101089548207838</v>
          </cell>
          <cell r="AE3750">
            <v>67.962562701881282</v>
          </cell>
          <cell r="AF3750">
            <v>54.199929051175147</v>
          </cell>
          <cell r="AG3750">
            <v>55.080818373321648</v>
          </cell>
          <cell r="AH3750">
            <v>51.304204660995239</v>
          </cell>
        </row>
        <row r="3751">
          <cell r="B3751">
            <v>17265</v>
          </cell>
          <cell r="C3751" t="str">
            <v>SD</v>
          </cell>
          <cell r="D3751" t="str">
            <v>Municipal</v>
          </cell>
          <cell r="E3751">
            <v>5.9216008809659182E-3</v>
          </cell>
          <cell r="F3751">
            <v>0</v>
          </cell>
          <cell r="G3751">
            <v>0</v>
          </cell>
          <cell r="H3751">
            <v>1688.2491276055623</v>
          </cell>
          <cell r="I3751">
            <v>11.608880937499999</v>
          </cell>
          <cell r="J3751">
            <v>0</v>
          </cell>
          <cell r="K3751">
            <v>0</v>
          </cell>
          <cell r="L3751">
            <v>0</v>
          </cell>
          <cell r="M3751">
            <v>0</v>
          </cell>
          <cell r="N3751">
            <v>1.4185401685552816E-2</v>
          </cell>
          <cell r="O3751">
            <v>9384.3588774140862</v>
          </cell>
          <cell r="P3751">
            <v>25857.929731629789</v>
          </cell>
          <cell r="Q3751">
            <v>41064.290138772427</v>
          </cell>
          <cell r="R3751">
            <v>52667.180922302352</v>
          </cell>
          <cell r="S3751">
            <v>112592.21093002547</v>
          </cell>
          <cell r="T3751">
            <v>1459.7347445781704</v>
          </cell>
          <cell r="U3751">
            <v>1453.4806778544798</v>
          </cell>
          <cell r="V3751">
            <v>1458.2111589953374</v>
          </cell>
          <cell r="W3751">
            <v>1568.6702958650837</v>
          </cell>
          <cell r="X3751">
            <v>1780.9649710717486</v>
          </cell>
          <cell r="Y3751">
            <v>516.41483708356066</v>
          </cell>
          <cell r="Z3751">
            <v>521.72864421812176</v>
          </cell>
          <cell r="AA3751">
            <v>521.3978629149027</v>
          </cell>
          <cell r="AB3751">
            <v>533.13657138221788</v>
          </cell>
          <cell r="AC3751">
            <v>587.85327526622814</v>
          </cell>
          <cell r="AD3751">
            <v>67.101089548207838</v>
          </cell>
          <cell r="AE3751">
            <v>67.962562701881282</v>
          </cell>
          <cell r="AF3751">
            <v>54.199929051175147</v>
          </cell>
          <cell r="AG3751">
            <v>55.080818373321648</v>
          </cell>
          <cell r="AH3751">
            <v>51.304204660995239</v>
          </cell>
        </row>
        <row r="3752">
          <cell r="B3752">
            <v>19333</v>
          </cell>
          <cell r="C3752" t="str">
            <v>SD</v>
          </cell>
          <cell r="D3752" t="str">
            <v>Municipal</v>
          </cell>
          <cell r="E3752">
            <v>5.9216008809659182E-3</v>
          </cell>
          <cell r="F3752">
            <v>0</v>
          </cell>
          <cell r="G3752">
            <v>0</v>
          </cell>
          <cell r="H3752">
            <v>1688.2491276055623</v>
          </cell>
          <cell r="I3752">
            <v>11.608880937499999</v>
          </cell>
          <cell r="J3752">
            <v>0</v>
          </cell>
          <cell r="K3752">
            <v>0</v>
          </cell>
          <cell r="L3752">
            <v>0</v>
          </cell>
          <cell r="M3752">
            <v>0</v>
          </cell>
          <cell r="N3752">
            <v>1.4185401685552816E-2</v>
          </cell>
          <cell r="O3752">
            <v>9384.3588774140862</v>
          </cell>
          <cell r="P3752">
            <v>25857.929731629789</v>
          </cell>
          <cell r="Q3752">
            <v>41064.290138772427</v>
          </cell>
          <cell r="R3752">
            <v>52667.180922302352</v>
          </cell>
          <cell r="S3752">
            <v>112592.21093002547</v>
          </cell>
          <cell r="T3752">
            <v>1459.7347445781704</v>
          </cell>
          <cell r="U3752">
            <v>1453.4806778544798</v>
          </cell>
          <cell r="V3752">
            <v>1458.2111589953374</v>
          </cell>
          <cell r="W3752">
            <v>1568.6702958650837</v>
          </cell>
          <cell r="X3752">
            <v>1780.9649710717486</v>
          </cell>
          <cell r="Y3752">
            <v>516.41483708356066</v>
          </cell>
          <cell r="Z3752">
            <v>521.72864421812176</v>
          </cell>
          <cell r="AA3752">
            <v>521.3978629149027</v>
          </cell>
          <cell r="AB3752">
            <v>533.13657138221788</v>
          </cell>
          <cell r="AC3752">
            <v>587.85327526622814</v>
          </cell>
          <cell r="AD3752">
            <v>67.101089548207838</v>
          </cell>
          <cell r="AE3752">
            <v>67.962562701881282</v>
          </cell>
          <cell r="AF3752">
            <v>54.199929051175147</v>
          </cell>
          <cell r="AG3752">
            <v>55.080818373321648</v>
          </cell>
          <cell r="AH3752">
            <v>51.304204660995239</v>
          </cell>
        </row>
        <row r="3753">
          <cell r="B3753">
            <v>19788</v>
          </cell>
          <cell r="C3753" t="str">
            <v>SD</v>
          </cell>
          <cell r="D3753" t="str">
            <v>Municipal</v>
          </cell>
          <cell r="E3753">
            <v>5.9216008809659182E-3</v>
          </cell>
          <cell r="F3753">
            <v>0</v>
          </cell>
          <cell r="G3753">
            <v>0</v>
          </cell>
          <cell r="H3753">
            <v>1688.2491276055623</v>
          </cell>
          <cell r="I3753">
            <v>11.608880937499999</v>
          </cell>
          <cell r="J3753">
            <v>0</v>
          </cell>
          <cell r="K3753">
            <v>0</v>
          </cell>
          <cell r="L3753">
            <v>0</v>
          </cell>
          <cell r="M3753">
            <v>0</v>
          </cell>
          <cell r="N3753">
            <v>1.4185401685552816E-2</v>
          </cell>
          <cell r="O3753">
            <v>9384.3588774140862</v>
          </cell>
          <cell r="P3753">
            <v>25857.929731629789</v>
          </cell>
          <cell r="Q3753">
            <v>41064.290138772427</v>
          </cell>
          <cell r="R3753">
            <v>52667.180922302352</v>
          </cell>
          <cell r="S3753">
            <v>112592.21093002547</v>
          </cell>
          <cell r="T3753">
            <v>1459.7347445781704</v>
          </cell>
          <cell r="U3753">
            <v>1453.4806778544798</v>
          </cell>
          <cell r="V3753">
            <v>1458.2111589953374</v>
          </cell>
          <cell r="W3753">
            <v>1568.6702958650837</v>
          </cell>
          <cell r="X3753">
            <v>1780.9649710717486</v>
          </cell>
          <cell r="Y3753">
            <v>516.41483708356066</v>
          </cell>
          <cell r="Z3753">
            <v>521.72864421812176</v>
          </cell>
          <cell r="AA3753">
            <v>521.3978629149027</v>
          </cell>
          <cell r="AB3753">
            <v>533.13657138221788</v>
          </cell>
          <cell r="AC3753">
            <v>587.85327526622814</v>
          </cell>
          <cell r="AD3753">
            <v>67.101089548207838</v>
          </cell>
          <cell r="AE3753">
            <v>67.962562701881282</v>
          </cell>
          <cell r="AF3753">
            <v>54.199929051175147</v>
          </cell>
          <cell r="AG3753">
            <v>55.080818373321648</v>
          </cell>
          <cell r="AH3753">
            <v>51.304204660995239</v>
          </cell>
        </row>
        <row r="3754">
          <cell r="B3754">
            <v>19896</v>
          </cell>
          <cell r="C3754" t="str">
            <v>SD</v>
          </cell>
          <cell r="D3754" t="str">
            <v>Municipal</v>
          </cell>
          <cell r="E3754">
            <v>5.9216008809659182E-3</v>
          </cell>
          <cell r="F3754">
            <v>1</v>
          </cell>
          <cell r="G3754">
            <v>11782.168186423505</v>
          </cell>
          <cell r="H3754">
            <v>11782.168186423505</v>
          </cell>
          <cell r="I3754">
            <v>11.608880937499999</v>
          </cell>
          <cell r="J3754">
            <v>1480</v>
          </cell>
          <cell r="K3754">
            <v>11629</v>
          </cell>
          <cell r="L3754">
            <v>987</v>
          </cell>
          <cell r="M3754">
            <v>0.11544452783354113</v>
          </cell>
          <cell r="N3754">
            <v>0.11544452783354113</v>
          </cell>
          <cell r="O3754">
            <v>9384.3588774140862</v>
          </cell>
          <cell r="P3754">
            <v>25857.929731629789</v>
          </cell>
          <cell r="Q3754">
            <v>41064.290138772427</v>
          </cell>
          <cell r="R3754">
            <v>52667.180922302352</v>
          </cell>
          <cell r="S3754">
            <v>112592.21093002547</v>
          </cell>
          <cell r="T3754">
            <v>1459.7347445781704</v>
          </cell>
          <cell r="U3754">
            <v>1453.4806778544798</v>
          </cell>
          <cell r="V3754">
            <v>1458.2111589953374</v>
          </cell>
          <cell r="W3754">
            <v>1568.6702958650837</v>
          </cell>
          <cell r="X3754">
            <v>1780.9649710717486</v>
          </cell>
          <cell r="Y3754">
            <v>516.41483708356066</v>
          </cell>
          <cell r="Z3754">
            <v>521.72864421812176</v>
          </cell>
          <cell r="AA3754">
            <v>521.3978629149027</v>
          </cell>
          <cell r="AB3754">
            <v>533.13657138221788</v>
          </cell>
          <cell r="AC3754">
            <v>587.85327526622814</v>
          </cell>
          <cell r="AD3754">
            <v>67.101089548207838</v>
          </cell>
          <cell r="AE3754">
            <v>67.962562701881282</v>
          </cell>
          <cell r="AF3754">
            <v>54.199929051175147</v>
          </cell>
          <cell r="AG3754">
            <v>55.080818373321648</v>
          </cell>
          <cell r="AH3754">
            <v>51.304204660995239</v>
          </cell>
        </row>
        <row r="3755">
          <cell r="B3755">
            <v>20359</v>
          </cell>
          <cell r="C3755" t="str">
            <v>SD</v>
          </cell>
          <cell r="D3755" t="str">
            <v>Municipal</v>
          </cell>
          <cell r="E3755">
            <v>5.9216008809659182E-3</v>
          </cell>
          <cell r="F3755">
            <v>0</v>
          </cell>
          <cell r="G3755">
            <v>0</v>
          </cell>
          <cell r="H3755">
            <v>1688.2491276055623</v>
          </cell>
          <cell r="I3755">
            <v>11.608880937499999</v>
          </cell>
          <cell r="J3755">
            <v>0</v>
          </cell>
          <cell r="K3755">
            <v>0</v>
          </cell>
          <cell r="L3755">
            <v>0</v>
          </cell>
          <cell r="M3755">
            <v>0</v>
          </cell>
          <cell r="N3755">
            <v>1.4185401685552816E-2</v>
          </cell>
          <cell r="O3755">
            <v>9384.3588774140862</v>
          </cell>
          <cell r="P3755">
            <v>25857.929731629789</v>
          </cell>
          <cell r="Q3755">
            <v>41064.290138772427</v>
          </cell>
          <cell r="R3755">
            <v>52667.180922302352</v>
          </cell>
          <cell r="S3755">
            <v>112592.21093002547</v>
          </cell>
          <cell r="T3755">
            <v>1459.7347445781704</v>
          </cell>
          <cell r="U3755">
            <v>1453.4806778544798</v>
          </cell>
          <cell r="V3755">
            <v>1458.2111589953374</v>
          </cell>
          <cell r="W3755">
            <v>1568.6702958650837</v>
          </cell>
          <cell r="X3755">
            <v>1780.9649710717486</v>
          </cell>
          <cell r="Y3755">
            <v>516.41483708356066</v>
          </cell>
          <cell r="Z3755">
            <v>521.72864421812176</v>
          </cell>
          <cell r="AA3755">
            <v>521.3978629149027</v>
          </cell>
          <cell r="AB3755">
            <v>533.13657138221788</v>
          </cell>
          <cell r="AC3755">
            <v>587.85327526622814</v>
          </cell>
          <cell r="AD3755">
            <v>67.101089548207838</v>
          </cell>
          <cell r="AE3755">
            <v>67.962562701881282</v>
          </cell>
          <cell r="AF3755">
            <v>54.199929051175147</v>
          </cell>
          <cell r="AG3755">
            <v>55.080818373321648</v>
          </cell>
          <cell r="AH3755">
            <v>51.304204660995239</v>
          </cell>
        </row>
        <row r="3756">
          <cell r="B3756">
            <v>40435</v>
          </cell>
          <cell r="C3756" t="str">
            <v>SD</v>
          </cell>
          <cell r="D3756" t="str">
            <v>Municipal</v>
          </cell>
          <cell r="E3756">
            <v>5.9216008809659182E-3</v>
          </cell>
          <cell r="F3756">
            <v>0</v>
          </cell>
          <cell r="G3756">
            <v>0</v>
          </cell>
          <cell r="H3756">
            <v>1688.2491276055623</v>
          </cell>
          <cell r="I3756">
            <v>11.608880937499999</v>
          </cell>
          <cell r="J3756">
            <v>0</v>
          </cell>
          <cell r="K3756">
            <v>0</v>
          </cell>
          <cell r="L3756">
            <v>0</v>
          </cell>
          <cell r="M3756">
            <v>0</v>
          </cell>
          <cell r="N3756">
            <v>1.4185401685552816E-2</v>
          </cell>
          <cell r="O3756">
            <v>9384.3588774140862</v>
          </cell>
          <cell r="P3756">
            <v>25857.929731629789</v>
          </cell>
          <cell r="Q3756">
            <v>41064.290138772427</v>
          </cell>
          <cell r="R3756">
            <v>52667.180922302352</v>
          </cell>
          <cell r="S3756">
            <v>112592.21093002547</v>
          </cell>
          <cell r="T3756">
            <v>1459.7347445781704</v>
          </cell>
          <cell r="U3756">
            <v>1453.4806778544798</v>
          </cell>
          <cell r="V3756">
            <v>1458.2111589953374</v>
          </cell>
          <cell r="W3756">
            <v>1568.6702958650837</v>
          </cell>
          <cell r="X3756">
            <v>1780.9649710717486</v>
          </cell>
          <cell r="Y3756">
            <v>516.41483708356066</v>
          </cell>
          <cell r="Z3756">
            <v>521.72864421812176</v>
          </cell>
          <cell r="AA3756">
            <v>521.3978629149027</v>
          </cell>
          <cell r="AB3756">
            <v>533.13657138221788</v>
          </cell>
          <cell r="AC3756">
            <v>587.85327526622814</v>
          </cell>
          <cell r="AD3756">
            <v>67.101089548207838</v>
          </cell>
          <cell r="AE3756">
            <v>67.962562701881282</v>
          </cell>
          <cell r="AF3756">
            <v>54.199929051175147</v>
          </cell>
          <cell r="AG3756">
            <v>55.080818373321648</v>
          </cell>
          <cell r="AH3756">
            <v>51.304204660995239</v>
          </cell>
        </row>
        <row r="3757">
          <cell r="B3757">
            <v>26120</v>
          </cell>
          <cell r="C3757" t="str">
            <v>SD</v>
          </cell>
          <cell r="D3757" t="str">
            <v>Municipal</v>
          </cell>
          <cell r="E3757">
            <v>5.9216008809659182E-3</v>
          </cell>
          <cell r="F3757">
            <v>0</v>
          </cell>
          <cell r="G3757">
            <v>0</v>
          </cell>
          <cell r="H3757">
            <v>1688.2491276055623</v>
          </cell>
          <cell r="I3757">
            <v>11.608880937499999</v>
          </cell>
          <cell r="J3757">
            <v>0</v>
          </cell>
          <cell r="K3757">
            <v>0</v>
          </cell>
          <cell r="L3757">
            <v>0</v>
          </cell>
          <cell r="M3757">
            <v>0</v>
          </cell>
          <cell r="N3757">
            <v>1.4185401685552816E-2</v>
          </cell>
          <cell r="O3757">
            <v>9384.3588774140862</v>
          </cell>
          <cell r="P3757">
            <v>25857.929731629789</v>
          </cell>
          <cell r="Q3757">
            <v>41064.290138772427</v>
          </cell>
          <cell r="R3757">
            <v>52667.180922302352</v>
          </cell>
          <cell r="S3757">
            <v>112592.21093002547</v>
          </cell>
          <cell r="T3757">
            <v>1459.7347445781704</v>
          </cell>
          <cell r="U3757">
            <v>1453.4806778544798</v>
          </cell>
          <cell r="V3757">
            <v>1458.2111589953374</v>
          </cell>
          <cell r="W3757">
            <v>1568.6702958650837</v>
          </cell>
          <cell r="X3757">
            <v>1780.9649710717486</v>
          </cell>
          <cell r="Y3757">
            <v>516.41483708356066</v>
          </cell>
          <cell r="Z3757">
            <v>521.72864421812176</v>
          </cell>
          <cell r="AA3757">
            <v>521.3978629149027</v>
          </cell>
          <cell r="AB3757">
            <v>533.13657138221788</v>
          </cell>
          <cell r="AC3757">
            <v>587.85327526622814</v>
          </cell>
          <cell r="AD3757">
            <v>67.101089548207838</v>
          </cell>
          <cell r="AE3757">
            <v>67.962562701881282</v>
          </cell>
          <cell r="AF3757">
            <v>54.199929051175147</v>
          </cell>
          <cell r="AG3757">
            <v>55.080818373321648</v>
          </cell>
          <cell r="AH3757">
            <v>51.304204660995239</v>
          </cell>
        </row>
        <row r="3758">
          <cell r="B3758">
            <v>58139</v>
          </cell>
          <cell r="C3758" t="str">
            <v>SD</v>
          </cell>
          <cell r="D3758" t="str">
            <v>Municipal</v>
          </cell>
          <cell r="E3758">
            <v>5.9216008809659182E-3</v>
          </cell>
          <cell r="F3758">
            <v>0</v>
          </cell>
          <cell r="G3758">
            <v>0</v>
          </cell>
          <cell r="H3758">
            <v>1688.2491276055623</v>
          </cell>
          <cell r="I3758">
            <v>11.608880937499999</v>
          </cell>
          <cell r="J3758">
            <v>0</v>
          </cell>
          <cell r="K3758">
            <v>0</v>
          </cell>
          <cell r="L3758">
            <v>0</v>
          </cell>
          <cell r="M3758">
            <v>0</v>
          </cell>
          <cell r="N3758">
            <v>1.4185401685552816E-2</v>
          </cell>
          <cell r="O3758">
            <v>9384.3588774140862</v>
          </cell>
          <cell r="P3758">
            <v>25857.929731629789</v>
          </cell>
          <cell r="Q3758">
            <v>41064.290138772427</v>
          </cell>
          <cell r="R3758">
            <v>52667.180922302352</v>
          </cell>
          <cell r="S3758">
            <v>112592.21093002547</v>
          </cell>
          <cell r="T3758">
            <v>1459.7347445781704</v>
          </cell>
          <cell r="U3758">
            <v>1453.4806778544798</v>
          </cell>
          <cell r="V3758">
            <v>1458.2111589953374</v>
          </cell>
          <cell r="W3758">
            <v>1568.6702958650837</v>
          </cell>
          <cell r="X3758">
            <v>1780.9649710717486</v>
          </cell>
          <cell r="Y3758">
            <v>516.41483708356066</v>
          </cell>
          <cell r="Z3758">
            <v>521.72864421812176</v>
          </cell>
          <cell r="AA3758">
            <v>521.3978629149027</v>
          </cell>
          <cell r="AB3758">
            <v>533.13657138221788</v>
          </cell>
          <cell r="AC3758">
            <v>587.85327526622814</v>
          </cell>
          <cell r="AD3758">
            <v>67.101089548207838</v>
          </cell>
          <cell r="AE3758">
            <v>67.962562701881282</v>
          </cell>
          <cell r="AF3758">
            <v>54.199929051175147</v>
          </cell>
          <cell r="AG3758">
            <v>55.080818373321648</v>
          </cell>
          <cell r="AH3758">
            <v>51.304204660995239</v>
          </cell>
        </row>
        <row r="3759">
          <cell r="B3759">
            <v>20187</v>
          </cell>
          <cell r="C3759" t="str">
            <v>SD</v>
          </cell>
          <cell r="D3759" t="str">
            <v>Municipal</v>
          </cell>
          <cell r="E3759">
            <v>5.9216008809659182E-3</v>
          </cell>
          <cell r="F3759">
            <v>1</v>
          </cell>
          <cell r="G3759">
            <v>11314.144429930957</v>
          </cell>
          <cell r="H3759">
            <v>11314.144429930957</v>
          </cell>
          <cell r="I3759">
            <v>11.608880937499999</v>
          </cell>
          <cell r="J3759">
            <v>10870</v>
          </cell>
          <cell r="K3759">
            <v>121265</v>
          </cell>
          <cell r="L3759">
            <v>10718</v>
          </cell>
          <cell r="M3759">
            <v>7.7325792020306761E-2</v>
          </cell>
          <cell r="N3759">
            <v>7.7325792020306761E-2</v>
          </cell>
          <cell r="O3759">
            <v>9384.3588774140862</v>
          </cell>
          <cell r="P3759">
            <v>25857.929731629789</v>
          </cell>
          <cell r="Q3759">
            <v>41064.290138772427</v>
          </cell>
          <cell r="R3759">
            <v>52667.180922302352</v>
          </cell>
          <cell r="S3759">
            <v>112592.21093002547</v>
          </cell>
          <cell r="T3759">
            <v>1459.7347445781704</v>
          </cell>
          <cell r="U3759">
            <v>1453.4806778544798</v>
          </cell>
          <cell r="V3759">
            <v>1458.2111589953374</v>
          </cell>
          <cell r="W3759">
            <v>1568.6702958650837</v>
          </cell>
          <cell r="X3759">
            <v>1780.9649710717486</v>
          </cell>
          <cell r="Y3759">
            <v>516.41483708356066</v>
          </cell>
          <cell r="Z3759">
            <v>521.72864421812176</v>
          </cell>
          <cell r="AA3759">
            <v>521.3978629149027</v>
          </cell>
          <cell r="AB3759">
            <v>533.13657138221788</v>
          </cell>
          <cell r="AC3759">
            <v>587.85327526622814</v>
          </cell>
          <cell r="AD3759">
            <v>67.101089548207838</v>
          </cell>
          <cell r="AE3759">
            <v>67.962562701881282</v>
          </cell>
          <cell r="AF3759">
            <v>54.199929051175147</v>
          </cell>
          <cell r="AG3759">
            <v>55.080818373321648</v>
          </cell>
          <cell r="AH3759">
            <v>51.304204660995239</v>
          </cell>
        </row>
        <row r="3760">
          <cell r="B3760">
            <v>20823</v>
          </cell>
          <cell r="C3760" t="str">
            <v>SD</v>
          </cell>
          <cell r="D3760" t="str">
            <v>Municipal</v>
          </cell>
          <cell r="E3760">
            <v>5.9216008809659182E-3</v>
          </cell>
          <cell r="F3760">
            <v>0</v>
          </cell>
          <cell r="G3760">
            <v>0</v>
          </cell>
          <cell r="H3760">
            <v>1688.2491276055623</v>
          </cell>
          <cell r="I3760">
            <v>11.608880937499999</v>
          </cell>
          <cell r="J3760">
            <v>0</v>
          </cell>
          <cell r="K3760">
            <v>0</v>
          </cell>
          <cell r="L3760">
            <v>0</v>
          </cell>
          <cell r="M3760">
            <v>0</v>
          </cell>
          <cell r="N3760">
            <v>1.4185401685552816E-2</v>
          </cell>
          <cell r="O3760">
            <v>9384.3588774140862</v>
          </cell>
          <cell r="P3760">
            <v>25857.929731629789</v>
          </cell>
          <cell r="Q3760">
            <v>41064.290138772427</v>
          </cell>
          <cell r="R3760">
            <v>52667.180922302352</v>
          </cell>
          <cell r="S3760">
            <v>112592.21093002547</v>
          </cell>
          <cell r="T3760">
            <v>1459.7347445781704</v>
          </cell>
          <cell r="U3760">
            <v>1453.4806778544798</v>
          </cell>
          <cell r="V3760">
            <v>1458.2111589953374</v>
          </cell>
          <cell r="W3760">
            <v>1568.6702958650837</v>
          </cell>
          <cell r="X3760">
            <v>1780.9649710717486</v>
          </cell>
          <cell r="Y3760">
            <v>516.41483708356066</v>
          </cell>
          <cell r="Z3760">
            <v>521.72864421812176</v>
          </cell>
          <cell r="AA3760">
            <v>521.3978629149027</v>
          </cell>
          <cell r="AB3760">
            <v>533.13657138221788</v>
          </cell>
          <cell r="AC3760">
            <v>587.85327526622814</v>
          </cell>
          <cell r="AD3760">
            <v>67.101089548207838</v>
          </cell>
          <cell r="AE3760">
            <v>67.962562701881282</v>
          </cell>
          <cell r="AF3760">
            <v>54.199929051175147</v>
          </cell>
          <cell r="AG3760">
            <v>55.080818373321648</v>
          </cell>
          <cell r="AH3760">
            <v>51.304204660995239</v>
          </cell>
        </row>
        <row r="3761">
          <cell r="B3761">
            <v>40604</v>
          </cell>
          <cell r="C3761" t="str">
            <v>SD</v>
          </cell>
          <cell r="D3761" t="str">
            <v>Political Subdivision</v>
          </cell>
          <cell r="E3761">
            <v>5.9216008809659182E-3</v>
          </cell>
          <cell r="F3761">
            <v>0</v>
          </cell>
          <cell r="G3761">
            <v>0</v>
          </cell>
          <cell r="H3761">
            <v>2938.222414408478</v>
          </cell>
          <cell r="I3761">
            <v>11.608880937499999</v>
          </cell>
          <cell r="J3761">
            <v>0</v>
          </cell>
          <cell r="K3761">
            <v>0</v>
          </cell>
          <cell r="L3761">
            <v>0</v>
          </cell>
          <cell r="M3761">
            <v>0</v>
          </cell>
          <cell r="N3761">
            <v>2.2887631244582585E-2</v>
          </cell>
          <cell r="O3761">
            <v>9384.3588774140862</v>
          </cell>
          <cell r="P3761">
            <v>25857.929731629789</v>
          </cell>
          <cell r="Q3761">
            <v>41064.290138772427</v>
          </cell>
          <cell r="R3761">
            <v>52667.180922302352</v>
          </cell>
          <cell r="S3761">
            <v>112592.21093002547</v>
          </cell>
          <cell r="T3761">
            <v>1459.7347445781704</v>
          </cell>
          <cell r="U3761">
            <v>1453.4806778544798</v>
          </cell>
          <cell r="V3761">
            <v>1458.2111589953374</v>
          </cell>
          <cell r="W3761">
            <v>1568.6702958650837</v>
          </cell>
          <cell r="X3761">
            <v>1780.9649710717486</v>
          </cell>
          <cell r="Y3761">
            <v>516.41483708356066</v>
          </cell>
          <cell r="Z3761">
            <v>521.72864421812176</v>
          </cell>
          <cell r="AA3761">
            <v>521.3978629149027</v>
          </cell>
          <cell r="AB3761">
            <v>533.13657138221788</v>
          </cell>
          <cell r="AC3761">
            <v>587.85327526622814</v>
          </cell>
          <cell r="AD3761">
            <v>67.101089548207838</v>
          </cell>
          <cell r="AE3761">
            <v>67.962562701881282</v>
          </cell>
          <cell r="AF3761">
            <v>54.199929051175147</v>
          </cell>
          <cell r="AG3761">
            <v>55.080818373321648</v>
          </cell>
          <cell r="AH3761">
            <v>51.304204660995239</v>
          </cell>
        </row>
        <row r="3762">
          <cell r="B3762">
            <v>12710</v>
          </cell>
          <cell r="C3762" t="str">
            <v>SD</v>
          </cell>
          <cell r="D3762" t="str">
            <v>Political Subdivision</v>
          </cell>
          <cell r="E3762">
            <v>5.9216008809659182E-3</v>
          </cell>
          <cell r="F3762">
            <v>0</v>
          </cell>
          <cell r="G3762">
            <v>0</v>
          </cell>
          <cell r="H3762">
            <v>2938.222414408478</v>
          </cell>
          <cell r="I3762">
            <v>11.608880937499999</v>
          </cell>
          <cell r="J3762">
            <v>0</v>
          </cell>
          <cell r="K3762">
            <v>0</v>
          </cell>
          <cell r="L3762">
            <v>0</v>
          </cell>
          <cell r="M3762">
            <v>0</v>
          </cell>
          <cell r="N3762">
            <v>2.2887631244582585E-2</v>
          </cell>
          <cell r="O3762">
            <v>9384.3588774140862</v>
          </cell>
          <cell r="P3762">
            <v>25857.929731629789</v>
          </cell>
          <cell r="Q3762">
            <v>41064.290138772427</v>
          </cell>
          <cell r="R3762">
            <v>52667.180922302352</v>
          </cell>
          <cell r="S3762">
            <v>112592.21093002547</v>
          </cell>
          <cell r="T3762">
            <v>1459.7347445781704</v>
          </cell>
          <cell r="U3762">
            <v>1453.4806778544798</v>
          </cell>
          <cell r="V3762">
            <v>1458.2111589953374</v>
          </cell>
          <cell r="W3762">
            <v>1568.6702958650837</v>
          </cell>
          <cell r="X3762">
            <v>1780.9649710717486</v>
          </cell>
          <cell r="Y3762">
            <v>516.41483708356066</v>
          </cell>
          <cell r="Z3762">
            <v>521.72864421812176</v>
          </cell>
          <cell r="AA3762">
            <v>521.3978629149027</v>
          </cell>
          <cell r="AB3762">
            <v>533.13657138221788</v>
          </cell>
          <cell r="AC3762">
            <v>587.85327526622814</v>
          </cell>
          <cell r="AD3762">
            <v>67.101089548207838</v>
          </cell>
          <cell r="AE3762">
            <v>67.962562701881282</v>
          </cell>
          <cell r="AF3762">
            <v>54.199929051175147</v>
          </cell>
          <cell r="AG3762">
            <v>55.080818373321648</v>
          </cell>
          <cell r="AH3762">
            <v>51.304204660995239</v>
          </cell>
        </row>
        <row r="3763">
          <cell r="B3763">
            <v>20421</v>
          </cell>
          <cell r="C3763" t="str">
            <v>SD</v>
          </cell>
          <cell r="D3763" t="str">
            <v>Political Subdivision</v>
          </cell>
          <cell r="E3763">
            <v>5.9216008809659182E-3</v>
          </cell>
          <cell r="F3763">
            <v>0</v>
          </cell>
          <cell r="G3763">
            <v>0</v>
          </cell>
          <cell r="H3763">
            <v>2938.222414408478</v>
          </cell>
          <cell r="I3763">
            <v>11.608880937499999</v>
          </cell>
          <cell r="J3763">
            <v>0</v>
          </cell>
          <cell r="K3763">
            <v>0</v>
          </cell>
          <cell r="L3763">
            <v>0</v>
          </cell>
          <cell r="M3763">
            <v>0</v>
          </cell>
          <cell r="N3763">
            <v>2.2887631244582585E-2</v>
          </cell>
          <cell r="O3763">
            <v>9384.3588774140862</v>
          </cell>
          <cell r="P3763">
            <v>25857.929731629789</v>
          </cell>
          <cell r="Q3763">
            <v>41064.290138772427</v>
          </cell>
          <cell r="R3763">
            <v>52667.180922302352</v>
          </cell>
          <cell r="S3763">
            <v>112592.21093002547</v>
          </cell>
          <cell r="T3763">
            <v>1459.7347445781704</v>
          </cell>
          <cell r="U3763">
            <v>1453.4806778544798</v>
          </cell>
          <cell r="V3763">
            <v>1458.2111589953374</v>
          </cell>
          <cell r="W3763">
            <v>1568.6702958650837</v>
          </cell>
          <cell r="X3763">
            <v>1780.9649710717486</v>
          </cell>
          <cell r="Y3763">
            <v>516.41483708356066</v>
          </cell>
          <cell r="Z3763">
            <v>521.72864421812176</v>
          </cell>
          <cell r="AA3763">
            <v>521.3978629149027</v>
          </cell>
          <cell r="AB3763">
            <v>533.13657138221788</v>
          </cell>
          <cell r="AC3763">
            <v>587.85327526622814</v>
          </cell>
          <cell r="AD3763">
            <v>67.101089548207838</v>
          </cell>
          <cell r="AE3763">
            <v>67.962562701881282</v>
          </cell>
          <cell r="AF3763">
            <v>54.199929051175147</v>
          </cell>
          <cell r="AG3763">
            <v>55.080818373321648</v>
          </cell>
          <cell r="AH3763">
            <v>51.304204660995239</v>
          </cell>
        </row>
        <row r="3764">
          <cell r="B3764">
            <v>13337</v>
          </cell>
          <cell r="C3764" t="str">
            <v>SD</v>
          </cell>
          <cell r="D3764" t="str">
            <v>Political Subdivision</v>
          </cell>
          <cell r="E3764">
            <v>0.24308010217025858</v>
          </cell>
          <cell r="F3764">
            <v>1</v>
          </cell>
          <cell r="G3764">
            <v>11752.889657633912</v>
          </cell>
          <cell r="H3764">
            <v>11752.889657633912</v>
          </cell>
          <cell r="I3764">
            <v>11.608880937499999</v>
          </cell>
          <cell r="J3764">
            <v>88529</v>
          </cell>
          <cell r="K3764">
            <v>856151</v>
          </cell>
          <cell r="L3764">
            <v>72846</v>
          </cell>
          <cell r="M3764">
            <v>9.1550524978330342E-2</v>
          </cell>
          <cell r="N3764">
            <v>9.1550524978330342E-2</v>
          </cell>
          <cell r="O3764">
            <v>9384.3588774140862</v>
          </cell>
          <cell r="P3764">
            <v>25857.929731629789</v>
          </cell>
          <cell r="Q3764">
            <v>41064.290138772427</v>
          </cell>
          <cell r="R3764">
            <v>52667.180922302352</v>
          </cell>
          <cell r="S3764">
            <v>112592.21093002547</v>
          </cell>
          <cell r="T3764">
            <v>1459.7347445781704</v>
          </cell>
          <cell r="U3764">
            <v>1453.4806778544798</v>
          </cell>
          <cell r="V3764">
            <v>1458.2111589953374</v>
          </cell>
          <cell r="W3764">
            <v>1568.6702958650837</v>
          </cell>
          <cell r="X3764">
            <v>1780.9649710717486</v>
          </cell>
          <cell r="Y3764">
            <v>516.41483708356066</v>
          </cell>
          <cell r="Z3764">
            <v>521.72864421812176</v>
          </cell>
          <cell r="AA3764">
            <v>521.3978629149027</v>
          </cell>
          <cell r="AB3764">
            <v>533.13657138221788</v>
          </cell>
          <cell r="AC3764">
            <v>587.85327526622814</v>
          </cell>
          <cell r="AD3764">
            <v>67.101089548207838</v>
          </cell>
          <cell r="AE3764">
            <v>67.962562701881282</v>
          </cell>
          <cell r="AF3764">
            <v>54.199929051175147</v>
          </cell>
          <cell r="AG3764">
            <v>55.080818373321648</v>
          </cell>
          <cell r="AH3764">
            <v>51.304204660995239</v>
          </cell>
        </row>
        <row r="3765">
          <cell r="B3765">
            <v>6784</v>
          </cell>
          <cell r="C3765" t="str">
            <v>TN</v>
          </cell>
          <cell r="D3765" t="str">
            <v>Cooperative</v>
          </cell>
          <cell r="E3765">
            <v>1.6638213052243368E-2</v>
          </cell>
          <cell r="F3765">
            <v>1</v>
          </cell>
          <cell r="G3765">
            <v>9178.9680866019971</v>
          </cell>
          <cell r="H3765">
            <v>9178.9680866019971</v>
          </cell>
          <cell r="I3765">
            <v>11.608880937499999</v>
          </cell>
          <cell r="J3765">
            <v>40796.799999999996</v>
          </cell>
          <cell r="K3765">
            <v>326450</v>
          </cell>
          <cell r="L3765">
            <v>35565</v>
          </cell>
          <cell r="M3765">
            <v>0.10979433846988433</v>
          </cell>
          <cell r="N3765">
            <v>0.10979433846988433</v>
          </cell>
          <cell r="O3765">
            <v>8181.4095248170297</v>
          </cell>
          <cell r="P3765">
            <v>22711.967915951413</v>
          </cell>
          <cell r="Q3765">
            <v>36295.447322232518</v>
          </cell>
          <cell r="R3765">
            <v>45906.972938565857</v>
          </cell>
          <cell r="S3765">
            <v>111068.96839678894</v>
          </cell>
          <cell r="T3765">
            <v>1568.5900430361892</v>
          </cell>
          <cell r="U3765">
            <v>1600.7721607087917</v>
          </cell>
          <cell r="V3765">
            <v>1640.3044429945155</v>
          </cell>
          <cell r="W3765">
            <v>1638.5364939636272</v>
          </cell>
          <cell r="X3765">
            <v>1715.3992768476101</v>
          </cell>
          <cell r="Y3765">
            <v>231.16231180456589</v>
          </cell>
          <cell r="Z3765">
            <v>254.62640629663161</v>
          </cell>
          <cell r="AA3765">
            <v>266.1196248508902</v>
          </cell>
          <cell r="AB3765">
            <v>288.11213919722888</v>
          </cell>
          <cell r="AC3765">
            <v>405.74154162308832</v>
          </cell>
          <cell r="AD3765">
            <v>14.952944030367506</v>
          </cell>
          <cell r="AE3765">
            <v>16.369203272024709</v>
          </cell>
          <cell r="AF3765">
            <v>16.87625329519318</v>
          </cell>
          <cell r="AG3765">
            <v>14.161593970810104</v>
          </cell>
          <cell r="AH3765">
            <v>12.093232885237956</v>
          </cell>
        </row>
        <row r="3766">
          <cell r="B3766">
            <v>17564</v>
          </cell>
          <cell r="C3766" t="str">
            <v>TN</v>
          </cell>
          <cell r="D3766" t="str">
            <v>Cooperative</v>
          </cell>
          <cell r="E3766">
            <v>1.6638213052243368E-2</v>
          </cell>
          <cell r="F3766">
            <v>1</v>
          </cell>
          <cell r="G3766">
            <v>12362.465486697416</v>
          </cell>
          <cell r="H3766">
            <v>12362.465486697416</v>
          </cell>
          <cell r="I3766">
            <v>11.608880937499999</v>
          </cell>
          <cell r="J3766">
            <v>78606.100000000006</v>
          </cell>
          <cell r="K3766">
            <v>774595</v>
          </cell>
          <cell r="L3766">
            <v>62657</v>
          </cell>
          <cell r="M3766">
            <v>9.0211746997061373E-2</v>
          </cell>
          <cell r="N3766">
            <v>9.0211746997061373E-2</v>
          </cell>
          <cell r="O3766">
            <v>8181.4095248170297</v>
          </cell>
          <cell r="P3766">
            <v>22711.967915951413</v>
          </cell>
          <cell r="Q3766">
            <v>36295.447322232518</v>
          </cell>
          <cell r="R3766">
            <v>45906.972938565857</v>
          </cell>
          <cell r="S3766">
            <v>111068.96839678894</v>
          </cell>
          <cell r="T3766">
            <v>1568.5900430361892</v>
          </cell>
          <cell r="U3766">
            <v>1600.7721607087917</v>
          </cell>
          <cell r="V3766">
            <v>1640.3044429945155</v>
          </cell>
          <cell r="W3766">
            <v>1638.5364939636272</v>
          </cell>
          <cell r="X3766">
            <v>1715.3992768476101</v>
          </cell>
          <cell r="Y3766">
            <v>231.16231180456589</v>
          </cell>
          <cell r="Z3766">
            <v>254.62640629663161</v>
          </cell>
          <cell r="AA3766">
            <v>266.1196248508902</v>
          </cell>
          <cell r="AB3766">
            <v>288.11213919722888</v>
          </cell>
          <cell r="AC3766">
            <v>405.74154162308832</v>
          </cell>
          <cell r="AD3766">
            <v>14.952944030367506</v>
          </cell>
          <cell r="AE3766">
            <v>16.369203272024709</v>
          </cell>
          <cell r="AF3766">
            <v>16.87625329519318</v>
          </cell>
          <cell r="AG3766">
            <v>14.161593970810104</v>
          </cell>
          <cell r="AH3766">
            <v>12.093232885237956</v>
          </cell>
        </row>
        <row r="3767">
          <cell r="B3767">
            <v>18642</v>
          </cell>
          <cell r="C3767" t="str">
            <v>TN</v>
          </cell>
          <cell r="D3767" t="str">
            <v>Federal</v>
          </cell>
          <cell r="E3767">
            <v>1.6638213052243368E-2</v>
          </cell>
          <cell r="F3767">
            <v>0</v>
          </cell>
          <cell r="G3767">
            <v>0</v>
          </cell>
          <cell r="H3767">
            <v>0</v>
          </cell>
          <cell r="I3767">
            <v>11.608880937499999</v>
          </cell>
          <cell r="J3767">
            <v>0</v>
          </cell>
          <cell r="K3767">
            <v>0</v>
          </cell>
          <cell r="L3767">
            <v>0</v>
          </cell>
          <cell r="M3767">
            <v>0</v>
          </cell>
          <cell r="N3767">
            <v>0</v>
          </cell>
          <cell r="O3767">
            <v>8181.4095248170297</v>
          </cell>
          <cell r="P3767">
            <v>22711.967915951413</v>
          </cell>
          <cell r="Q3767">
            <v>36295.447322232518</v>
          </cell>
          <cell r="R3767">
            <v>45906.972938565857</v>
          </cell>
          <cell r="S3767">
            <v>111068.96839678894</v>
          </cell>
          <cell r="T3767">
            <v>1568.5900430361892</v>
          </cell>
          <cell r="U3767">
            <v>1600.7721607087917</v>
          </cell>
          <cell r="V3767">
            <v>1640.3044429945155</v>
          </cell>
          <cell r="W3767">
            <v>1638.5364939636272</v>
          </cell>
          <cell r="X3767">
            <v>1715.3992768476101</v>
          </cell>
          <cell r="Y3767">
            <v>231.16231180456589</v>
          </cell>
          <cell r="Z3767">
            <v>254.62640629663161</v>
          </cell>
          <cell r="AA3767">
            <v>266.1196248508902</v>
          </cell>
          <cell r="AB3767">
            <v>288.11213919722888</v>
          </cell>
          <cell r="AC3767">
            <v>405.74154162308832</v>
          </cell>
          <cell r="AD3767">
            <v>14.952944030367506</v>
          </cell>
          <cell r="AE3767">
            <v>16.369203272024709</v>
          </cell>
          <cell r="AF3767">
            <v>16.87625329519318</v>
          </cell>
          <cell r="AG3767">
            <v>14.161593970810104</v>
          </cell>
          <cell r="AH3767">
            <v>12.093232885237956</v>
          </cell>
        </row>
        <row r="3768">
          <cell r="B3768">
            <v>10171</v>
          </cell>
          <cell r="C3768" t="str">
            <v>TN</v>
          </cell>
          <cell r="D3768" t="str">
            <v>Investor Owned</v>
          </cell>
          <cell r="E3768">
            <v>0.21229978925184401</v>
          </cell>
          <cell r="F3768">
            <v>1</v>
          </cell>
          <cell r="G3768">
            <v>13660.683073897515</v>
          </cell>
          <cell r="H3768">
            <v>13660.683073897515</v>
          </cell>
          <cell r="I3768">
            <v>11.608880937499999</v>
          </cell>
          <cell r="J3768">
            <v>671608.3</v>
          </cell>
          <cell r="K3768">
            <v>6307233</v>
          </cell>
          <cell r="L3768">
            <v>461707</v>
          </cell>
          <cell r="M3768">
            <v>9.6284611795358799E-2</v>
          </cell>
          <cell r="N3768">
            <v>9.6284611795358799E-2</v>
          </cell>
          <cell r="O3768">
            <v>8181.4095248170297</v>
          </cell>
          <cell r="P3768">
            <v>22711.967915951413</v>
          </cell>
          <cell r="Q3768">
            <v>36295.447322232518</v>
          </cell>
          <cell r="R3768">
            <v>45906.972938565857</v>
          </cell>
          <cell r="S3768">
            <v>111068.96839678894</v>
          </cell>
          <cell r="T3768">
            <v>1568.5900430361892</v>
          </cell>
          <cell r="U3768">
            <v>1600.7721607087917</v>
          </cell>
          <cell r="V3768">
            <v>1640.3044429945155</v>
          </cell>
          <cell r="W3768">
            <v>1638.5364939636272</v>
          </cell>
          <cell r="X3768">
            <v>1715.3992768476101</v>
          </cell>
          <cell r="Y3768">
            <v>231.16231180456589</v>
          </cell>
          <cell r="Z3768">
            <v>254.62640629663161</v>
          </cell>
          <cell r="AA3768">
            <v>266.1196248508902</v>
          </cell>
          <cell r="AB3768">
            <v>288.11213919722888</v>
          </cell>
          <cell r="AC3768">
            <v>405.74154162308832</v>
          </cell>
          <cell r="AD3768">
            <v>14.952944030367506</v>
          </cell>
          <cell r="AE3768">
            <v>16.369203272024709</v>
          </cell>
          <cell r="AF3768">
            <v>16.87625329519318</v>
          </cell>
          <cell r="AG3768">
            <v>14.161593970810104</v>
          </cell>
          <cell r="AH3768">
            <v>12.093232885237956</v>
          </cell>
        </row>
        <row r="3769">
          <cell r="B3769">
            <v>727</v>
          </cell>
          <cell r="C3769" t="str">
            <v>TN</v>
          </cell>
          <cell r="D3769" t="str">
            <v>Cooperative</v>
          </cell>
          <cell r="E3769">
            <v>0.21594953752488</v>
          </cell>
          <cell r="F3769">
            <v>1</v>
          </cell>
          <cell r="G3769">
            <v>14646.886088339656</v>
          </cell>
          <cell r="H3769">
            <v>14646.886088339656</v>
          </cell>
          <cell r="I3769">
            <v>11.608880937499999</v>
          </cell>
          <cell r="J3769">
            <v>68036</v>
          </cell>
          <cell r="K3769">
            <v>598545</v>
          </cell>
          <cell r="L3769">
            <v>40865</v>
          </cell>
          <cell r="M3769">
            <v>0.10415797803986125</v>
          </cell>
          <cell r="N3769">
            <v>0.10415797803986125</v>
          </cell>
          <cell r="O3769">
            <v>8181.4095248170297</v>
          </cell>
          <cell r="P3769">
            <v>22711.967915951413</v>
          </cell>
          <cell r="Q3769">
            <v>36295.447322232518</v>
          </cell>
          <cell r="R3769">
            <v>45906.972938565857</v>
          </cell>
          <cell r="S3769">
            <v>111068.96839678894</v>
          </cell>
          <cell r="T3769">
            <v>1568.5900430361892</v>
          </cell>
          <cell r="U3769">
            <v>1600.7721607087917</v>
          </cell>
          <cell r="V3769">
            <v>1640.3044429945155</v>
          </cell>
          <cell r="W3769">
            <v>1638.5364939636272</v>
          </cell>
          <cell r="X3769">
            <v>1715.3992768476101</v>
          </cell>
          <cell r="Y3769">
            <v>231.16231180456589</v>
          </cell>
          <cell r="Z3769">
            <v>254.62640629663161</v>
          </cell>
          <cell r="AA3769">
            <v>266.1196248508902</v>
          </cell>
          <cell r="AB3769">
            <v>288.11213919722888</v>
          </cell>
          <cell r="AC3769">
            <v>405.74154162308832</v>
          </cell>
          <cell r="AD3769">
            <v>14.952944030367506</v>
          </cell>
          <cell r="AE3769">
            <v>16.369203272024709</v>
          </cell>
          <cell r="AF3769">
            <v>16.87625329519318</v>
          </cell>
          <cell r="AG3769">
            <v>14.161593970810104</v>
          </cell>
          <cell r="AH3769">
            <v>12.093232885237956</v>
          </cell>
        </row>
        <row r="3770">
          <cell r="B3770">
            <v>2960</v>
          </cell>
          <cell r="C3770" t="str">
            <v>TN</v>
          </cell>
          <cell r="D3770" t="str">
            <v>Cooperative</v>
          </cell>
          <cell r="E3770">
            <v>1.6638213052243368E-2</v>
          </cell>
          <cell r="F3770">
            <v>1</v>
          </cell>
          <cell r="G3770">
            <v>13772.255460246522</v>
          </cell>
          <cell r="H3770">
            <v>13772.255460246522</v>
          </cell>
          <cell r="I3770">
            <v>11.608880937499999</v>
          </cell>
          <cell r="J3770">
            <v>43688</v>
          </cell>
          <cell r="K3770">
            <v>382125</v>
          </cell>
          <cell r="L3770">
            <v>27746</v>
          </cell>
          <cell r="M3770">
            <v>0.10421406574837423</v>
          </cell>
          <cell r="N3770">
            <v>0.10421406574837423</v>
          </cell>
          <cell r="O3770">
            <v>8181.4095248170297</v>
          </cell>
          <cell r="P3770">
            <v>22711.967915951413</v>
          </cell>
          <cell r="Q3770">
            <v>36295.447322232518</v>
          </cell>
          <cell r="R3770">
            <v>45906.972938565857</v>
          </cell>
          <cell r="S3770">
            <v>111068.96839678894</v>
          </cell>
          <cell r="T3770">
            <v>1568.5900430361892</v>
          </cell>
          <cell r="U3770">
            <v>1600.7721607087917</v>
          </cell>
          <cell r="V3770">
            <v>1640.3044429945155</v>
          </cell>
          <cell r="W3770">
            <v>1638.5364939636272</v>
          </cell>
          <cell r="X3770">
            <v>1715.3992768476101</v>
          </cell>
          <cell r="Y3770">
            <v>231.16231180456589</v>
          </cell>
          <cell r="Z3770">
            <v>254.62640629663161</v>
          </cell>
          <cell r="AA3770">
            <v>266.1196248508902</v>
          </cell>
          <cell r="AB3770">
            <v>288.11213919722888</v>
          </cell>
          <cell r="AC3770">
            <v>405.74154162308832</v>
          </cell>
          <cell r="AD3770">
            <v>14.952944030367506</v>
          </cell>
          <cell r="AE3770">
            <v>16.369203272024709</v>
          </cell>
          <cell r="AF3770">
            <v>16.87625329519318</v>
          </cell>
          <cell r="AG3770">
            <v>14.161593970810104</v>
          </cell>
          <cell r="AH3770">
            <v>12.093232885237956</v>
          </cell>
        </row>
        <row r="3771">
          <cell r="B3771">
            <v>40166</v>
          </cell>
          <cell r="C3771" t="str">
            <v>TN</v>
          </cell>
          <cell r="D3771" t="str">
            <v>Cooperative</v>
          </cell>
          <cell r="E3771">
            <v>1.6638213052243368E-2</v>
          </cell>
          <cell r="F3771">
            <v>1</v>
          </cell>
          <cell r="G3771">
            <v>16381.581146581982</v>
          </cell>
          <cell r="H3771">
            <v>16381.581146581982</v>
          </cell>
          <cell r="I3771">
            <v>11.608880937499999</v>
          </cell>
          <cell r="J3771">
            <v>28691</v>
          </cell>
          <cell r="K3771">
            <v>294033</v>
          </cell>
          <cell r="L3771">
            <v>17949</v>
          </cell>
          <cell r="M3771">
            <v>8.9073628989377901E-2</v>
          </cell>
          <cell r="N3771">
            <v>8.9073628989377901E-2</v>
          </cell>
          <cell r="O3771">
            <v>8181.4095248170297</v>
          </cell>
          <cell r="P3771">
            <v>22711.967915951413</v>
          </cell>
          <cell r="Q3771">
            <v>36295.447322232518</v>
          </cell>
          <cell r="R3771">
            <v>45906.972938565857</v>
          </cell>
          <cell r="S3771">
            <v>111068.96839678894</v>
          </cell>
          <cell r="T3771">
            <v>1568.5900430361892</v>
          </cell>
          <cell r="U3771">
            <v>1600.7721607087917</v>
          </cell>
          <cell r="V3771">
            <v>1640.3044429945155</v>
          </cell>
          <cell r="W3771">
            <v>1638.5364939636272</v>
          </cell>
          <cell r="X3771">
            <v>1715.3992768476101</v>
          </cell>
          <cell r="Y3771">
            <v>231.16231180456589</v>
          </cell>
          <cell r="Z3771">
            <v>254.62640629663161</v>
          </cell>
          <cell r="AA3771">
            <v>266.1196248508902</v>
          </cell>
          <cell r="AB3771">
            <v>288.11213919722888</v>
          </cell>
          <cell r="AC3771">
            <v>405.74154162308832</v>
          </cell>
          <cell r="AD3771">
            <v>14.952944030367506</v>
          </cell>
          <cell r="AE3771">
            <v>16.369203272024709</v>
          </cell>
          <cell r="AF3771">
            <v>16.87625329519318</v>
          </cell>
          <cell r="AG3771">
            <v>14.161593970810104</v>
          </cell>
          <cell r="AH3771">
            <v>12.093232885237956</v>
          </cell>
        </row>
        <row r="3772">
          <cell r="B3772">
            <v>4624</v>
          </cell>
          <cell r="C3772" t="str">
            <v>TN</v>
          </cell>
          <cell r="D3772" t="str">
            <v>Cooperative</v>
          </cell>
          <cell r="E3772">
            <v>1.6638213052243368E-2</v>
          </cell>
          <cell r="F3772">
            <v>1</v>
          </cell>
          <cell r="G3772">
            <v>16758.695894069209</v>
          </cell>
          <cell r="H3772">
            <v>16758.695894069209</v>
          </cell>
          <cell r="I3772">
            <v>11.608880937499999</v>
          </cell>
          <cell r="J3772">
            <v>171357</v>
          </cell>
          <cell r="K3772">
            <v>1506104</v>
          </cell>
          <cell r="L3772">
            <v>89870</v>
          </cell>
          <cell r="M3772">
            <v>0.10546251682603758</v>
          </cell>
          <cell r="N3772">
            <v>0.10546251682603758</v>
          </cell>
          <cell r="O3772">
            <v>8181.4095248170297</v>
          </cell>
          <cell r="P3772">
            <v>22711.967915951413</v>
          </cell>
          <cell r="Q3772">
            <v>36295.447322232518</v>
          </cell>
          <cell r="R3772">
            <v>45906.972938565857</v>
          </cell>
          <cell r="S3772">
            <v>111068.96839678894</v>
          </cell>
          <cell r="T3772">
            <v>1568.5900430361892</v>
          </cell>
          <cell r="U3772">
            <v>1600.7721607087917</v>
          </cell>
          <cell r="V3772">
            <v>1640.3044429945155</v>
          </cell>
          <cell r="W3772">
            <v>1638.5364939636272</v>
          </cell>
          <cell r="X3772">
            <v>1715.3992768476101</v>
          </cell>
          <cell r="Y3772">
            <v>231.16231180456589</v>
          </cell>
          <cell r="Z3772">
            <v>254.62640629663161</v>
          </cell>
          <cell r="AA3772">
            <v>266.1196248508902</v>
          </cell>
          <cell r="AB3772">
            <v>288.11213919722888</v>
          </cell>
          <cell r="AC3772">
            <v>405.74154162308832</v>
          </cell>
          <cell r="AD3772">
            <v>14.952944030367506</v>
          </cell>
          <cell r="AE3772">
            <v>16.369203272024709</v>
          </cell>
          <cell r="AF3772">
            <v>16.87625329519318</v>
          </cell>
          <cell r="AG3772">
            <v>14.161593970810104</v>
          </cell>
          <cell r="AH3772">
            <v>12.093232885237956</v>
          </cell>
        </row>
        <row r="3773">
          <cell r="B3773">
            <v>5399</v>
          </cell>
          <cell r="C3773" t="str">
            <v>TN</v>
          </cell>
          <cell r="D3773" t="str">
            <v>Cooperative</v>
          </cell>
          <cell r="E3773">
            <v>0.21946200679077393</v>
          </cell>
          <cell r="F3773">
            <v>1</v>
          </cell>
          <cell r="G3773">
            <v>15731.236337138693</v>
          </cell>
          <cell r="H3773">
            <v>15731.236337138693</v>
          </cell>
          <cell r="I3773">
            <v>11.608880937499999</v>
          </cell>
          <cell r="J3773">
            <v>114220</v>
          </cell>
          <cell r="K3773">
            <v>1036248</v>
          </cell>
          <cell r="L3773">
            <v>65872</v>
          </cell>
          <cell r="M3773">
            <v>0.10136916793916127</v>
          </cell>
          <cell r="N3773">
            <v>0.10136916793916127</v>
          </cell>
          <cell r="O3773">
            <v>8181.4095248170297</v>
          </cell>
          <cell r="P3773">
            <v>22711.967915951413</v>
          </cell>
          <cell r="Q3773">
            <v>36295.447322232518</v>
          </cell>
          <cell r="R3773">
            <v>45906.972938565857</v>
          </cell>
          <cell r="S3773">
            <v>111068.96839678894</v>
          </cell>
          <cell r="T3773">
            <v>1568.5900430361892</v>
          </cell>
          <cell r="U3773">
            <v>1600.7721607087917</v>
          </cell>
          <cell r="V3773">
            <v>1640.3044429945155</v>
          </cell>
          <cell r="W3773">
            <v>1638.5364939636272</v>
          </cell>
          <cell r="X3773">
            <v>1715.3992768476101</v>
          </cell>
          <cell r="Y3773">
            <v>231.16231180456589</v>
          </cell>
          <cell r="Z3773">
            <v>254.62640629663161</v>
          </cell>
          <cell r="AA3773">
            <v>266.1196248508902</v>
          </cell>
          <cell r="AB3773">
            <v>288.11213919722888</v>
          </cell>
          <cell r="AC3773">
            <v>405.74154162308832</v>
          </cell>
          <cell r="AD3773">
            <v>14.952944030367506</v>
          </cell>
          <cell r="AE3773">
            <v>16.369203272024709</v>
          </cell>
          <cell r="AF3773">
            <v>16.87625329519318</v>
          </cell>
          <cell r="AG3773">
            <v>14.161593970810104</v>
          </cell>
          <cell r="AH3773">
            <v>12.093232885237956</v>
          </cell>
        </row>
        <row r="3774">
          <cell r="B3774">
            <v>40236</v>
          </cell>
          <cell r="C3774" t="str">
            <v>TN</v>
          </cell>
          <cell r="D3774" t="str">
            <v>Cooperative</v>
          </cell>
          <cell r="E3774">
            <v>1.6638213052243368E-2</v>
          </cell>
          <cell r="F3774">
            <v>1</v>
          </cell>
          <cell r="G3774">
            <v>15359.588221211396</v>
          </cell>
          <cell r="H3774">
            <v>15359.588221211396</v>
          </cell>
          <cell r="I3774">
            <v>11.608880937499999</v>
          </cell>
          <cell r="J3774">
            <v>15180</v>
          </cell>
          <cell r="K3774">
            <v>128314</v>
          </cell>
          <cell r="L3774">
            <v>8354</v>
          </cell>
          <cell r="M3774">
            <v>0.10923385525957807</v>
          </cell>
          <cell r="N3774">
            <v>0.10923385525957807</v>
          </cell>
          <cell r="O3774">
            <v>8181.4095248170297</v>
          </cell>
          <cell r="P3774">
            <v>22711.967915951413</v>
          </cell>
          <cell r="Q3774">
            <v>36295.447322232518</v>
          </cell>
          <cell r="R3774">
            <v>45906.972938565857</v>
          </cell>
          <cell r="S3774">
            <v>111068.96839678894</v>
          </cell>
          <cell r="T3774">
            <v>1568.5900430361892</v>
          </cell>
          <cell r="U3774">
            <v>1600.7721607087917</v>
          </cell>
          <cell r="V3774">
            <v>1640.3044429945155</v>
          </cell>
          <cell r="W3774">
            <v>1638.5364939636272</v>
          </cell>
          <cell r="X3774">
            <v>1715.3992768476101</v>
          </cell>
          <cell r="Y3774">
            <v>231.16231180456589</v>
          </cell>
          <cell r="Z3774">
            <v>254.62640629663161</v>
          </cell>
          <cell r="AA3774">
            <v>266.1196248508902</v>
          </cell>
          <cell r="AB3774">
            <v>288.11213919722888</v>
          </cell>
          <cell r="AC3774">
            <v>405.74154162308832</v>
          </cell>
          <cell r="AD3774">
            <v>14.952944030367506</v>
          </cell>
          <cell r="AE3774">
            <v>16.369203272024709</v>
          </cell>
          <cell r="AF3774">
            <v>16.87625329519318</v>
          </cell>
          <cell r="AG3774">
            <v>14.161593970810104</v>
          </cell>
          <cell r="AH3774">
            <v>12.093232885237956</v>
          </cell>
        </row>
        <row r="3775">
          <cell r="B3775">
            <v>6608</v>
          </cell>
          <cell r="C3775" t="str">
            <v>TN</v>
          </cell>
          <cell r="D3775" t="str">
            <v>Cooperative</v>
          </cell>
          <cell r="E3775">
            <v>1.6638213052243368E-2</v>
          </cell>
          <cell r="F3775">
            <v>1</v>
          </cell>
          <cell r="G3775">
            <v>15586.000277085064</v>
          </cell>
          <cell r="H3775">
            <v>15586.000277085064</v>
          </cell>
          <cell r="I3775">
            <v>11.608880937499999</v>
          </cell>
          <cell r="J3775">
            <v>48729</v>
          </cell>
          <cell r="K3775">
            <v>449999</v>
          </cell>
          <cell r="L3775">
            <v>28872</v>
          </cell>
          <cell r="M3775">
            <v>9.9348977830772955E-2</v>
          </cell>
          <cell r="N3775">
            <v>9.9348977830772955E-2</v>
          </cell>
          <cell r="O3775">
            <v>8181.4095248170297</v>
          </cell>
          <cell r="P3775">
            <v>22711.967915951413</v>
          </cell>
          <cell r="Q3775">
            <v>36295.447322232518</v>
          </cell>
          <cell r="R3775">
            <v>45906.972938565857</v>
          </cell>
          <cell r="S3775">
            <v>111068.96839678894</v>
          </cell>
          <cell r="T3775">
            <v>1568.5900430361892</v>
          </cell>
          <cell r="U3775">
            <v>1600.7721607087917</v>
          </cell>
          <cell r="V3775">
            <v>1640.3044429945155</v>
          </cell>
          <cell r="W3775">
            <v>1638.5364939636272</v>
          </cell>
          <cell r="X3775">
            <v>1715.3992768476101</v>
          </cell>
          <cell r="Y3775">
            <v>231.16231180456589</v>
          </cell>
          <cell r="Z3775">
            <v>254.62640629663161</v>
          </cell>
          <cell r="AA3775">
            <v>266.1196248508902</v>
          </cell>
          <cell r="AB3775">
            <v>288.11213919722888</v>
          </cell>
          <cell r="AC3775">
            <v>405.74154162308832</v>
          </cell>
          <cell r="AD3775">
            <v>14.952944030367506</v>
          </cell>
          <cell r="AE3775">
            <v>16.369203272024709</v>
          </cell>
          <cell r="AF3775">
            <v>16.87625329519318</v>
          </cell>
          <cell r="AG3775">
            <v>14.161593970810104</v>
          </cell>
          <cell r="AH3775">
            <v>12.093232885237956</v>
          </cell>
        </row>
        <row r="3776">
          <cell r="B3776">
            <v>7174</v>
          </cell>
          <cell r="C3776" t="str">
            <v>TN</v>
          </cell>
          <cell r="D3776" t="str">
            <v>Cooperative</v>
          </cell>
          <cell r="E3776">
            <v>1.6638213052243368E-2</v>
          </cell>
          <cell r="F3776">
            <v>1</v>
          </cell>
          <cell r="G3776">
            <v>15107.35018875107</v>
          </cell>
          <cell r="H3776">
            <v>15107.35018875107</v>
          </cell>
          <cell r="I3776">
            <v>11.608880937499999</v>
          </cell>
          <cell r="J3776">
            <v>55127</v>
          </cell>
          <cell r="K3776">
            <v>476229</v>
          </cell>
          <cell r="L3776">
            <v>31523</v>
          </cell>
          <cell r="M3776">
            <v>0.10653622302397849</v>
          </cell>
          <cell r="N3776">
            <v>0.10653622302397849</v>
          </cell>
          <cell r="O3776">
            <v>8181.4095248170297</v>
          </cell>
          <cell r="P3776">
            <v>22711.967915951413</v>
          </cell>
          <cell r="Q3776">
            <v>36295.447322232518</v>
          </cell>
          <cell r="R3776">
            <v>45906.972938565857</v>
          </cell>
          <cell r="S3776">
            <v>111068.96839678894</v>
          </cell>
          <cell r="T3776">
            <v>1568.5900430361892</v>
          </cell>
          <cell r="U3776">
            <v>1600.7721607087917</v>
          </cell>
          <cell r="V3776">
            <v>1640.3044429945155</v>
          </cell>
          <cell r="W3776">
            <v>1638.5364939636272</v>
          </cell>
          <cell r="X3776">
            <v>1715.3992768476101</v>
          </cell>
          <cell r="Y3776">
            <v>231.16231180456589</v>
          </cell>
          <cell r="Z3776">
            <v>254.62640629663161</v>
          </cell>
          <cell r="AA3776">
            <v>266.1196248508902</v>
          </cell>
          <cell r="AB3776">
            <v>288.11213919722888</v>
          </cell>
          <cell r="AC3776">
            <v>405.74154162308832</v>
          </cell>
          <cell r="AD3776">
            <v>14.952944030367506</v>
          </cell>
          <cell r="AE3776">
            <v>16.369203272024709</v>
          </cell>
          <cell r="AF3776">
            <v>16.87625329519318</v>
          </cell>
          <cell r="AG3776">
            <v>14.161593970810104</v>
          </cell>
          <cell r="AH3776">
            <v>12.093232885237956</v>
          </cell>
        </row>
        <row r="3777">
          <cell r="B3777">
            <v>8764</v>
          </cell>
          <cell r="C3777" t="str">
            <v>TN</v>
          </cell>
          <cell r="D3777" t="str">
            <v>Cooperative</v>
          </cell>
          <cell r="E3777">
            <v>1.6638213052243368E-2</v>
          </cell>
          <cell r="F3777">
            <v>1</v>
          </cell>
          <cell r="G3777">
            <v>13755.655023579251</v>
          </cell>
          <cell r="H3777">
            <v>13755.655023579251</v>
          </cell>
          <cell r="I3777">
            <v>11.608880937499999</v>
          </cell>
          <cell r="J3777">
            <v>39195</v>
          </cell>
          <cell r="K3777">
            <v>344194</v>
          </cell>
          <cell r="L3777">
            <v>25022</v>
          </cell>
          <cell r="M3777">
            <v>0.10374751150276443</v>
          </cell>
          <cell r="N3777">
            <v>0.10374751150276443</v>
          </cell>
          <cell r="O3777">
            <v>8181.4095248170297</v>
          </cell>
          <cell r="P3777">
            <v>22711.967915951413</v>
          </cell>
          <cell r="Q3777">
            <v>36295.447322232518</v>
          </cell>
          <cell r="R3777">
            <v>45906.972938565857</v>
          </cell>
          <cell r="S3777">
            <v>111068.96839678894</v>
          </cell>
          <cell r="T3777">
            <v>1568.5900430361892</v>
          </cell>
          <cell r="U3777">
            <v>1600.7721607087917</v>
          </cell>
          <cell r="V3777">
            <v>1640.3044429945155</v>
          </cell>
          <cell r="W3777">
            <v>1638.5364939636272</v>
          </cell>
          <cell r="X3777">
            <v>1715.3992768476101</v>
          </cell>
          <cell r="Y3777">
            <v>231.16231180456589</v>
          </cell>
          <cell r="Z3777">
            <v>254.62640629663161</v>
          </cell>
          <cell r="AA3777">
            <v>266.1196248508902</v>
          </cell>
          <cell r="AB3777">
            <v>288.11213919722888</v>
          </cell>
          <cell r="AC3777">
            <v>405.74154162308832</v>
          </cell>
          <cell r="AD3777">
            <v>14.952944030367506</v>
          </cell>
          <cell r="AE3777">
            <v>16.369203272024709</v>
          </cell>
          <cell r="AF3777">
            <v>16.87625329519318</v>
          </cell>
          <cell r="AG3777">
            <v>14.161593970810104</v>
          </cell>
          <cell r="AH3777">
            <v>12.093232885237956</v>
          </cell>
        </row>
        <row r="3778">
          <cell r="B3778">
            <v>12330</v>
          </cell>
          <cell r="C3778" t="str">
            <v>TN</v>
          </cell>
          <cell r="D3778" t="str">
            <v>Cooperative</v>
          </cell>
          <cell r="E3778">
            <v>1.6638213052243368E-2</v>
          </cell>
          <cell r="F3778">
            <v>1</v>
          </cell>
          <cell r="G3778">
            <v>13733.039647577092</v>
          </cell>
          <cell r="H3778">
            <v>13733.039647577092</v>
          </cell>
          <cell r="I3778">
            <v>11.608880937499999</v>
          </cell>
          <cell r="J3778">
            <v>46460</v>
          </cell>
          <cell r="K3778">
            <v>405262</v>
          </cell>
          <cell r="L3778">
            <v>29510</v>
          </cell>
          <cell r="M3778">
            <v>0.10449798669110971</v>
          </cell>
          <cell r="N3778">
            <v>0.10449798669110971</v>
          </cell>
          <cell r="O3778">
            <v>8181.4095248170297</v>
          </cell>
          <cell r="P3778">
            <v>22711.967915951413</v>
          </cell>
          <cell r="Q3778">
            <v>36295.447322232518</v>
          </cell>
          <cell r="R3778">
            <v>45906.972938565857</v>
          </cell>
          <cell r="S3778">
            <v>111068.96839678894</v>
          </cell>
          <cell r="T3778">
            <v>1568.5900430361892</v>
          </cell>
          <cell r="U3778">
            <v>1600.7721607087917</v>
          </cell>
          <cell r="V3778">
            <v>1640.3044429945155</v>
          </cell>
          <cell r="W3778">
            <v>1638.5364939636272</v>
          </cell>
          <cell r="X3778">
            <v>1715.3992768476101</v>
          </cell>
          <cell r="Y3778">
            <v>231.16231180456589</v>
          </cell>
          <cell r="Z3778">
            <v>254.62640629663161</v>
          </cell>
          <cell r="AA3778">
            <v>266.1196248508902</v>
          </cell>
          <cell r="AB3778">
            <v>288.11213919722888</v>
          </cell>
          <cell r="AC3778">
            <v>405.74154162308832</v>
          </cell>
          <cell r="AD3778">
            <v>14.952944030367506</v>
          </cell>
          <cell r="AE3778">
            <v>16.369203272024709</v>
          </cell>
          <cell r="AF3778">
            <v>16.87625329519318</v>
          </cell>
          <cell r="AG3778">
            <v>14.161593970810104</v>
          </cell>
          <cell r="AH3778">
            <v>12.093232885237956</v>
          </cell>
        </row>
        <row r="3779">
          <cell r="B3779">
            <v>12470</v>
          </cell>
          <cell r="C3779" t="str">
            <v>TN</v>
          </cell>
          <cell r="D3779" t="str">
            <v>Cooperative</v>
          </cell>
          <cell r="E3779">
            <v>1.6638213052243368E-2</v>
          </cell>
          <cell r="F3779">
            <v>1</v>
          </cell>
          <cell r="G3779">
            <v>17203.639221325353</v>
          </cell>
          <cell r="H3779">
            <v>17203.639221325353</v>
          </cell>
          <cell r="I3779">
            <v>11.608880937499999</v>
          </cell>
          <cell r="J3779">
            <v>411654</v>
          </cell>
          <cell r="K3779">
            <v>4115575</v>
          </cell>
          <cell r="L3779">
            <v>239227</v>
          </cell>
          <cell r="M3779">
            <v>9.1925941546339512E-2</v>
          </cell>
          <cell r="N3779">
            <v>9.1925941546339512E-2</v>
          </cell>
          <cell r="O3779">
            <v>8181.4095248170297</v>
          </cell>
          <cell r="P3779">
            <v>22711.967915951413</v>
          </cell>
          <cell r="Q3779">
            <v>36295.447322232518</v>
          </cell>
          <cell r="R3779">
            <v>45906.972938565857</v>
          </cell>
          <cell r="S3779">
            <v>111068.96839678894</v>
          </cell>
          <cell r="T3779">
            <v>1568.5900430361892</v>
          </cell>
          <cell r="U3779">
            <v>1600.7721607087917</v>
          </cell>
          <cell r="V3779">
            <v>1640.3044429945155</v>
          </cell>
          <cell r="W3779">
            <v>1638.5364939636272</v>
          </cell>
          <cell r="X3779">
            <v>1715.3992768476101</v>
          </cell>
          <cell r="Y3779">
            <v>231.16231180456589</v>
          </cell>
          <cell r="Z3779">
            <v>254.62640629663161</v>
          </cell>
          <cell r="AA3779">
            <v>266.1196248508902</v>
          </cell>
          <cell r="AB3779">
            <v>288.11213919722888</v>
          </cell>
          <cell r="AC3779">
            <v>405.74154162308832</v>
          </cell>
          <cell r="AD3779">
            <v>14.952944030367506</v>
          </cell>
          <cell r="AE3779">
            <v>16.369203272024709</v>
          </cell>
          <cell r="AF3779">
            <v>16.87625329519318</v>
          </cell>
          <cell r="AG3779">
            <v>14.161593970810104</v>
          </cell>
          <cell r="AH3779">
            <v>12.093232885237956</v>
          </cell>
        </row>
        <row r="3780">
          <cell r="B3780">
            <v>13027</v>
          </cell>
          <cell r="C3780" t="str">
            <v>TN</v>
          </cell>
          <cell r="D3780" t="str">
            <v>Cooperative</v>
          </cell>
          <cell r="E3780">
            <v>1.6638213052243368E-2</v>
          </cell>
          <cell r="F3780">
            <v>1</v>
          </cell>
          <cell r="G3780">
            <v>11394.562690037561</v>
          </cell>
          <cell r="H3780">
            <v>11394.562690037561</v>
          </cell>
          <cell r="I3780">
            <v>11.608880937499999</v>
          </cell>
          <cell r="J3780">
            <v>33833</v>
          </cell>
          <cell r="K3780">
            <v>318535</v>
          </cell>
          <cell r="L3780">
            <v>27955</v>
          </cell>
          <cell r="M3780">
            <v>9.3988681936698473E-2</v>
          </cell>
          <cell r="N3780">
            <v>9.3988681936698473E-2</v>
          </cell>
          <cell r="O3780">
            <v>8181.4095248170297</v>
          </cell>
          <cell r="P3780">
            <v>22711.967915951413</v>
          </cell>
          <cell r="Q3780">
            <v>36295.447322232518</v>
          </cell>
          <cell r="R3780">
            <v>45906.972938565857</v>
          </cell>
          <cell r="S3780">
            <v>111068.96839678894</v>
          </cell>
          <cell r="T3780">
            <v>1568.5900430361892</v>
          </cell>
          <cell r="U3780">
            <v>1600.7721607087917</v>
          </cell>
          <cell r="V3780">
            <v>1640.3044429945155</v>
          </cell>
          <cell r="W3780">
            <v>1638.5364939636272</v>
          </cell>
          <cell r="X3780">
            <v>1715.3992768476101</v>
          </cell>
          <cell r="Y3780">
            <v>231.16231180456589</v>
          </cell>
          <cell r="Z3780">
            <v>254.62640629663161</v>
          </cell>
          <cell r="AA3780">
            <v>266.1196248508902</v>
          </cell>
          <cell r="AB3780">
            <v>288.11213919722888</v>
          </cell>
          <cell r="AC3780">
            <v>405.74154162308832</v>
          </cell>
          <cell r="AD3780">
            <v>14.952944030367506</v>
          </cell>
          <cell r="AE3780">
            <v>16.369203272024709</v>
          </cell>
          <cell r="AF3780">
            <v>16.87625329519318</v>
          </cell>
          <cell r="AG3780">
            <v>14.161593970810104</v>
          </cell>
          <cell r="AH3780">
            <v>12.093232885237956</v>
          </cell>
        </row>
        <row r="3781">
          <cell r="B3781">
            <v>15016</v>
          </cell>
          <cell r="C3781" t="str">
            <v>TN</v>
          </cell>
          <cell r="D3781" t="str">
            <v>Cooperative</v>
          </cell>
          <cell r="E3781">
            <v>1.6638213052243368E-2</v>
          </cell>
          <cell r="F3781">
            <v>1</v>
          </cell>
          <cell r="G3781">
            <v>14097.996357012751</v>
          </cell>
          <cell r="H3781">
            <v>14097.996357012751</v>
          </cell>
          <cell r="I3781">
            <v>11.608880937499999</v>
          </cell>
          <cell r="J3781">
            <v>25864</v>
          </cell>
          <cell r="K3781">
            <v>232194</v>
          </cell>
          <cell r="L3781">
            <v>16470</v>
          </cell>
          <cell r="M3781">
            <v>0.10150831103091597</v>
          </cell>
          <cell r="N3781">
            <v>0.10150831103091597</v>
          </cell>
          <cell r="O3781">
            <v>8181.4095248170297</v>
          </cell>
          <cell r="P3781">
            <v>22711.967915951413</v>
          </cell>
          <cell r="Q3781">
            <v>36295.447322232518</v>
          </cell>
          <cell r="R3781">
            <v>45906.972938565857</v>
          </cell>
          <cell r="S3781">
            <v>111068.96839678894</v>
          </cell>
          <cell r="T3781">
            <v>1568.5900430361892</v>
          </cell>
          <cell r="U3781">
            <v>1600.7721607087917</v>
          </cell>
          <cell r="V3781">
            <v>1640.3044429945155</v>
          </cell>
          <cell r="W3781">
            <v>1638.5364939636272</v>
          </cell>
          <cell r="X3781">
            <v>1715.3992768476101</v>
          </cell>
          <cell r="Y3781">
            <v>231.16231180456589</v>
          </cell>
          <cell r="Z3781">
            <v>254.62640629663161</v>
          </cell>
          <cell r="AA3781">
            <v>266.1196248508902</v>
          </cell>
          <cell r="AB3781">
            <v>288.11213919722888</v>
          </cell>
          <cell r="AC3781">
            <v>405.74154162308832</v>
          </cell>
          <cell r="AD3781">
            <v>14.952944030367506</v>
          </cell>
          <cell r="AE3781">
            <v>16.369203272024709</v>
          </cell>
          <cell r="AF3781">
            <v>16.87625329519318</v>
          </cell>
          <cell r="AG3781">
            <v>14.161593970810104</v>
          </cell>
          <cell r="AH3781">
            <v>12.093232885237956</v>
          </cell>
        </row>
        <row r="3782">
          <cell r="B3782">
            <v>15141</v>
          </cell>
          <cell r="C3782" t="str">
            <v>TN</v>
          </cell>
          <cell r="D3782" t="str">
            <v>Cooperative</v>
          </cell>
          <cell r="E3782">
            <v>1.6638213052243368E-2</v>
          </cell>
          <cell r="F3782">
            <v>1</v>
          </cell>
          <cell r="G3782">
            <v>11311.909399119959</v>
          </cell>
          <cell r="H3782">
            <v>11311.909399119959</v>
          </cell>
          <cell r="I3782">
            <v>11.608880937499999</v>
          </cell>
          <cell r="J3782">
            <v>18504</v>
          </cell>
          <cell r="K3782">
            <v>156817</v>
          </cell>
          <cell r="L3782">
            <v>13863</v>
          </cell>
          <cell r="M3782">
            <v>0.10568237501521678</v>
          </cell>
          <cell r="N3782">
            <v>0.10568237501521678</v>
          </cell>
          <cell r="O3782">
            <v>8181.4095248170297</v>
          </cell>
          <cell r="P3782">
            <v>22711.967915951413</v>
          </cell>
          <cell r="Q3782">
            <v>36295.447322232518</v>
          </cell>
          <cell r="R3782">
            <v>45906.972938565857</v>
          </cell>
          <cell r="S3782">
            <v>111068.96839678894</v>
          </cell>
          <cell r="T3782">
            <v>1568.5900430361892</v>
          </cell>
          <cell r="U3782">
            <v>1600.7721607087917</v>
          </cell>
          <cell r="V3782">
            <v>1640.3044429945155</v>
          </cell>
          <cell r="W3782">
            <v>1638.5364939636272</v>
          </cell>
          <cell r="X3782">
            <v>1715.3992768476101</v>
          </cell>
          <cell r="Y3782">
            <v>231.16231180456589</v>
          </cell>
          <cell r="Z3782">
            <v>254.62640629663161</v>
          </cell>
          <cell r="AA3782">
            <v>266.1196248508902</v>
          </cell>
          <cell r="AB3782">
            <v>288.11213919722888</v>
          </cell>
          <cell r="AC3782">
            <v>405.74154162308832</v>
          </cell>
          <cell r="AD3782">
            <v>14.952944030367506</v>
          </cell>
          <cell r="AE3782">
            <v>16.369203272024709</v>
          </cell>
          <cell r="AF3782">
            <v>16.87625329519318</v>
          </cell>
          <cell r="AG3782">
            <v>14.161593970810104</v>
          </cell>
          <cell r="AH3782">
            <v>12.093232885237956</v>
          </cell>
        </row>
        <row r="3783">
          <cell r="B3783">
            <v>15293</v>
          </cell>
          <cell r="C3783" t="str">
            <v>TN</v>
          </cell>
          <cell r="D3783" t="str">
            <v>Cooperative</v>
          </cell>
          <cell r="E3783">
            <v>1.6638213052243368E-2</v>
          </cell>
          <cell r="F3783">
            <v>1</v>
          </cell>
          <cell r="G3783">
            <v>12345.439630099187</v>
          </cell>
          <cell r="H3783">
            <v>12345.439630099187</v>
          </cell>
          <cell r="I3783">
            <v>11.608880937499999</v>
          </cell>
          <cell r="J3783">
            <v>33935</v>
          </cell>
          <cell r="K3783">
            <v>331080</v>
          </cell>
          <cell r="L3783">
            <v>26818</v>
          </cell>
          <cell r="M3783">
            <v>9.1213834638810859E-2</v>
          </cell>
          <cell r="N3783">
            <v>9.1213834638810859E-2</v>
          </cell>
          <cell r="O3783">
            <v>8181.4095248170297</v>
          </cell>
          <cell r="P3783">
            <v>22711.967915951413</v>
          </cell>
          <cell r="Q3783">
            <v>36295.447322232518</v>
          </cell>
          <cell r="R3783">
            <v>45906.972938565857</v>
          </cell>
          <cell r="S3783">
            <v>111068.96839678894</v>
          </cell>
          <cell r="T3783">
            <v>1568.5900430361892</v>
          </cell>
          <cell r="U3783">
            <v>1600.7721607087917</v>
          </cell>
          <cell r="V3783">
            <v>1640.3044429945155</v>
          </cell>
          <cell r="W3783">
            <v>1638.5364939636272</v>
          </cell>
          <cell r="X3783">
            <v>1715.3992768476101</v>
          </cell>
          <cell r="Y3783">
            <v>231.16231180456589</v>
          </cell>
          <cell r="Z3783">
            <v>254.62640629663161</v>
          </cell>
          <cell r="AA3783">
            <v>266.1196248508902</v>
          </cell>
          <cell r="AB3783">
            <v>288.11213919722888</v>
          </cell>
          <cell r="AC3783">
            <v>405.74154162308832</v>
          </cell>
          <cell r="AD3783">
            <v>14.952944030367506</v>
          </cell>
          <cell r="AE3783">
            <v>16.369203272024709</v>
          </cell>
          <cell r="AF3783">
            <v>16.87625329519318</v>
          </cell>
          <cell r="AG3783">
            <v>14.161593970810104</v>
          </cell>
          <cell r="AH3783">
            <v>12.093232885237956</v>
          </cell>
        </row>
        <row r="3784">
          <cell r="B3784">
            <v>16930</v>
          </cell>
          <cell r="C3784" t="str">
            <v>TN</v>
          </cell>
          <cell r="D3784" t="str">
            <v>Cooperative</v>
          </cell>
          <cell r="E3784">
            <v>1.6638213052243368E-2</v>
          </cell>
          <cell r="F3784">
            <v>1</v>
          </cell>
          <cell r="G3784">
            <v>13580.499451506743</v>
          </cell>
          <cell r="H3784">
            <v>13580.499451506743</v>
          </cell>
          <cell r="I3784">
            <v>11.608880937499999</v>
          </cell>
          <cell r="J3784">
            <v>47792</v>
          </cell>
          <cell r="K3784">
            <v>420914</v>
          </cell>
          <cell r="L3784">
            <v>30994</v>
          </cell>
          <cell r="M3784">
            <v>0.10328554557624003</v>
          </cell>
          <cell r="N3784">
            <v>0.10328554557624003</v>
          </cell>
          <cell r="O3784">
            <v>8181.4095248170297</v>
          </cell>
          <cell r="P3784">
            <v>22711.967915951413</v>
          </cell>
          <cell r="Q3784">
            <v>36295.447322232518</v>
          </cell>
          <cell r="R3784">
            <v>45906.972938565857</v>
          </cell>
          <cell r="S3784">
            <v>111068.96839678894</v>
          </cell>
          <cell r="T3784">
            <v>1568.5900430361892</v>
          </cell>
          <cell r="U3784">
            <v>1600.7721607087917</v>
          </cell>
          <cell r="V3784">
            <v>1640.3044429945155</v>
          </cell>
          <cell r="W3784">
            <v>1638.5364939636272</v>
          </cell>
          <cell r="X3784">
            <v>1715.3992768476101</v>
          </cell>
          <cell r="Y3784">
            <v>231.16231180456589</v>
          </cell>
          <cell r="Z3784">
            <v>254.62640629663161</v>
          </cell>
          <cell r="AA3784">
            <v>266.1196248508902</v>
          </cell>
          <cell r="AB3784">
            <v>288.11213919722888</v>
          </cell>
          <cell r="AC3784">
            <v>405.74154162308832</v>
          </cell>
          <cell r="AD3784">
            <v>14.952944030367506</v>
          </cell>
          <cell r="AE3784">
            <v>16.369203272024709</v>
          </cell>
          <cell r="AF3784">
            <v>16.87625329519318</v>
          </cell>
          <cell r="AG3784">
            <v>14.161593970810104</v>
          </cell>
          <cell r="AH3784">
            <v>12.093232885237956</v>
          </cell>
        </row>
        <row r="3785">
          <cell r="B3785">
            <v>17694</v>
          </cell>
          <cell r="C3785" t="str">
            <v>TN</v>
          </cell>
          <cell r="D3785" t="str">
            <v>Cooperative</v>
          </cell>
          <cell r="E3785">
            <v>1.6638213052243368E-2</v>
          </cell>
          <cell r="F3785">
            <v>1</v>
          </cell>
          <cell r="G3785">
            <v>15334.123723441719</v>
          </cell>
          <cell r="H3785">
            <v>15334.123723441719</v>
          </cell>
          <cell r="I3785">
            <v>11.608880937499999</v>
          </cell>
          <cell r="J3785">
            <v>74082</v>
          </cell>
          <cell r="K3785">
            <v>653157</v>
          </cell>
          <cell r="L3785">
            <v>42595</v>
          </cell>
          <cell r="M3785">
            <v>0.10433668566302781</v>
          </cell>
          <cell r="N3785">
            <v>0.10433668566302781</v>
          </cell>
          <cell r="O3785">
            <v>8181.4095248170297</v>
          </cell>
          <cell r="P3785">
            <v>22711.967915951413</v>
          </cell>
          <cell r="Q3785">
            <v>36295.447322232518</v>
          </cell>
          <cell r="R3785">
            <v>45906.972938565857</v>
          </cell>
          <cell r="S3785">
            <v>111068.96839678894</v>
          </cell>
          <cell r="T3785">
            <v>1568.5900430361892</v>
          </cell>
          <cell r="U3785">
            <v>1600.7721607087917</v>
          </cell>
          <cell r="V3785">
            <v>1640.3044429945155</v>
          </cell>
          <cell r="W3785">
            <v>1638.5364939636272</v>
          </cell>
          <cell r="X3785">
            <v>1715.3992768476101</v>
          </cell>
          <cell r="Y3785">
            <v>231.16231180456589</v>
          </cell>
          <cell r="Z3785">
            <v>254.62640629663161</v>
          </cell>
          <cell r="AA3785">
            <v>266.1196248508902</v>
          </cell>
          <cell r="AB3785">
            <v>288.11213919722888</v>
          </cell>
          <cell r="AC3785">
            <v>405.74154162308832</v>
          </cell>
          <cell r="AD3785">
            <v>14.952944030367506</v>
          </cell>
          <cell r="AE3785">
            <v>16.369203272024709</v>
          </cell>
          <cell r="AF3785">
            <v>16.87625329519318</v>
          </cell>
          <cell r="AG3785">
            <v>14.161593970810104</v>
          </cell>
          <cell r="AH3785">
            <v>12.093232885237956</v>
          </cell>
        </row>
        <row r="3786">
          <cell r="B3786">
            <v>18643</v>
          </cell>
          <cell r="C3786" t="str">
            <v>TN</v>
          </cell>
          <cell r="D3786" t="str">
            <v>Cooperative</v>
          </cell>
          <cell r="E3786">
            <v>1.6638213052243368E-2</v>
          </cell>
          <cell r="F3786">
            <v>1</v>
          </cell>
          <cell r="G3786">
            <v>12784.249333911643</v>
          </cell>
          <cell r="H3786">
            <v>12784.249333911643</v>
          </cell>
          <cell r="I3786">
            <v>11.608880937499999</v>
          </cell>
          <cell r="J3786">
            <v>23451</v>
          </cell>
          <cell r="K3786">
            <v>206325</v>
          </cell>
          <cell r="L3786">
            <v>16139</v>
          </cell>
          <cell r="M3786">
            <v>0.10276375255832425</v>
          </cell>
          <cell r="N3786">
            <v>0.10276375255832425</v>
          </cell>
          <cell r="O3786">
            <v>8181.4095248170297</v>
          </cell>
          <cell r="P3786">
            <v>22711.967915951413</v>
          </cell>
          <cell r="Q3786">
            <v>36295.447322232518</v>
          </cell>
          <cell r="R3786">
            <v>45906.972938565857</v>
          </cell>
          <cell r="S3786">
            <v>111068.96839678894</v>
          </cell>
          <cell r="T3786">
            <v>1568.5900430361892</v>
          </cell>
          <cell r="U3786">
            <v>1600.7721607087917</v>
          </cell>
          <cell r="V3786">
            <v>1640.3044429945155</v>
          </cell>
          <cell r="W3786">
            <v>1638.5364939636272</v>
          </cell>
          <cell r="X3786">
            <v>1715.3992768476101</v>
          </cell>
          <cell r="Y3786">
            <v>231.16231180456589</v>
          </cell>
          <cell r="Z3786">
            <v>254.62640629663161</v>
          </cell>
          <cell r="AA3786">
            <v>266.1196248508902</v>
          </cell>
          <cell r="AB3786">
            <v>288.11213919722888</v>
          </cell>
          <cell r="AC3786">
            <v>405.74154162308832</v>
          </cell>
          <cell r="AD3786">
            <v>14.952944030367506</v>
          </cell>
          <cell r="AE3786">
            <v>16.369203272024709</v>
          </cell>
          <cell r="AF3786">
            <v>16.87625329519318</v>
          </cell>
          <cell r="AG3786">
            <v>14.161593970810104</v>
          </cell>
          <cell r="AH3786">
            <v>12.093232885237956</v>
          </cell>
        </row>
        <row r="3787">
          <cell r="B3787">
            <v>19162</v>
          </cell>
          <cell r="C3787" t="str">
            <v>TN</v>
          </cell>
          <cell r="D3787" t="str">
            <v>Cooperative</v>
          </cell>
          <cell r="E3787">
            <v>1.6638213052243368E-2</v>
          </cell>
          <cell r="F3787">
            <v>1</v>
          </cell>
          <cell r="G3787">
            <v>14221.776623858315</v>
          </cell>
          <cell r="H3787">
            <v>14221.776623858315</v>
          </cell>
          <cell r="I3787">
            <v>11.608880937499999</v>
          </cell>
          <cell r="J3787">
            <v>67832</v>
          </cell>
          <cell r="K3787">
            <v>613499</v>
          </cell>
          <cell r="L3787">
            <v>43138</v>
          </cell>
          <cell r="M3787">
            <v>0.10077048720440865</v>
          </cell>
          <cell r="N3787">
            <v>0.10077048720440865</v>
          </cell>
          <cell r="O3787">
            <v>8181.4095248170297</v>
          </cell>
          <cell r="P3787">
            <v>22711.967915951413</v>
          </cell>
          <cell r="Q3787">
            <v>36295.447322232518</v>
          </cell>
          <cell r="R3787">
            <v>45906.972938565857</v>
          </cell>
          <cell r="S3787">
            <v>111068.96839678894</v>
          </cell>
          <cell r="T3787">
            <v>1568.5900430361892</v>
          </cell>
          <cell r="U3787">
            <v>1600.7721607087917</v>
          </cell>
          <cell r="V3787">
            <v>1640.3044429945155</v>
          </cell>
          <cell r="W3787">
            <v>1638.5364939636272</v>
          </cell>
          <cell r="X3787">
            <v>1715.3992768476101</v>
          </cell>
          <cell r="Y3787">
            <v>231.16231180456589</v>
          </cell>
          <cell r="Z3787">
            <v>254.62640629663161</v>
          </cell>
          <cell r="AA3787">
            <v>266.1196248508902</v>
          </cell>
          <cell r="AB3787">
            <v>288.11213919722888</v>
          </cell>
          <cell r="AC3787">
            <v>405.74154162308832</v>
          </cell>
          <cell r="AD3787">
            <v>14.952944030367506</v>
          </cell>
          <cell r="AE3787">
            <v>16.369203272024709</v>
          </cell>
          <cell r="AF3787">
            <v>16.87625329519318</v>
          </cell>
          <cell r="AG3787">
            <v>14.161593970810104</v>
          </cell>
          <cell r="AH3787">
            <v>12.093232885237956</v>
          </cell>
        </row>
        <row r="3788">
          <cell r="B3788">
            <v>19574</v>
          </cell>
          <cell r="C3788" t="str">
            <v>TN</v>
          </cell>
          <cell r="D3788" t="str">
            <v>Cooperative</v>
          </cell>
          <cell r="E3788">
            <v>1.6638213052243368E-2</v>
          </cell>
          <cell r="F3788">
            <v>1</v>
          </cell>
          <cell r="G3788">
            <v>14022.589032827227</v>
          </cell>
          <cell r="H3788">
            <v>14022.589032827227</v>
          </cell>
          <cell r="I3788">
            <v>11.608880937499999</v>
          </cell>
          <cell r="J3788">
            <v>67120</v>
          </cell>
          <cell r="K3788">
            <v>604009</v>
          </cell>
          <cell r="L3788">
            <v>43074</v>
          </cell>
          <cell r="M3788">
            <v>0.10118973185826287</v>
          </cell>
          <cell r="N3788">
            <v>0.10118973185826287</v>
          </cell>
          <cell r="O3788">
            <v>8181.4095248170297</v>
          </cell>
          <cell r="P3788">
            <v>22711.967915951413</v>
          </cell>
          <cell r="Q3788">
            <v>36295.447322232518</v>
          </cell>
          <cell r="R3788">
            <v>45906.972938565857</v>
          </cell>
          <cell r="S3788">
            <v>111068.96839678894</v>
          </cell>
          <cell r="T3788">
            <v>1568.5900430361892</v>
          </cell>
          <cell r="U3788">
            <v>1600.7721607087917</v>
          </cell>
          <cell r="V3788">
            <v>1640.3044429945155</v>
          </cell>
          <cell r="W3788">
            <v>1638.5364939636272</v>
          </cell>
          <cell r="X3788">
            <v>1715.3992768476101</v>
          </cell>
          <cell r="Y3788">
            <v>231.16231180456589</v>
          </cell>
          <cell r="Z3788">
            <v>254.62640629663161</v>
          </cell>
          <cell r="AA3788">
            <v>266.1196248508902</v>
          </cell>
          <cell r="AB3788">
            <v>288.11213919722888</v>
          </cell>
          <cell r="AC3788">
            <v>405.74154162308832</v>
          </cell>
          <cell r="AD3788">
            <v>14.952944030367506</v>
          </cell>
          <cell r="AE3788">
            <v>16.369203272024709</v>
          </cell>
          <cell r="AF3788">
            <v>16.87625329519318</v>
          </cell>
          <cell r="AG3788">
            <v>14.161593970810104</v>
          </cell>
          <cell r="AH3788">
            <v>12.093232885237956</v>
          </cell>
        </row>
        <row r="3789">
          <cell r="B3789">
            <v>19898</v>
          </cell>
          <cell r="C3789" t="str">
            <v>TN</v>
          </cell>
          <cell r="D3789" t="str">
            <v>Cooperative</v>
          </cell>
          <cell r="E3789">
            <v>1.6638213052243368E-2</v>
          </cell>
          <cell r="F3789">
            <v>1</v>
          </cell>
          <cell r="G3789">
            <v>14062.242845156137</v>
          </cell>
          <cell r="H3789">
            <v>14062.242845156137</v>
          </cell>
          <cell r="I3789">
            <v>11.608880937499999</v>
          </cell>
          <cell r="J3789">
            <v>148995</v>
          </cell>
          <cell r="K3789">
            <v>1391023</v>
          </cell>
          <cell r="L3789">
            <v>98919</v>
          </cell>
          <cell r="M3789">
            <v>9.720539004640559E-2</v>
          </cell>
          <cell r="N3789">
            <v>9.720539004640559E-2</v>
          </cell>
          <cell r="O3789">
            <v>8181.4095248170297</v>
          </cell>
          <cell r="P3789">
            <v>22711.967915951413</v>
          </cell>
          <cell r="Q3789">
            <v>36295.447322232518</v>
          </cell>
          <cell r="R3789">
            <v>45906.972938565857</v>
          </cell>
          <cell r="S3789">
            <v>111068.96839678894</v>
          </cell>
          <cell r="T3789">
            <v>1568.5900430361892</v>
          </cell>
          <cell r="U3789">
            <v>1600.7721607087917</v>
          </cell>
          <cell r="V3789">
            <v>1640.3044429945155</v>
          </cell>
          <cell r="W3789">
            <v>1638.5364939636272</v>
          </cell>
          <cell r="X3789">
            <v>1715.3992768476101</v>
          </cell>
          <cell r="Y3789">
            <v>231.16231180456589</v>
          </cell>
          <cell r="Z3789">
            <v>254.62640629663161</v>
          </cell>
          <cell r="AA3789">
            <v>266.1196248508902</v>
          </cell>
          <cell r="AB3789">
            <v>288.11213919722888</v>
          </cell>
          <cell r="AC3789">
            <v>405.74154162308832</v>
          </cell>
          <cell r="AD3789">
            <v>14.952944030367506</v>
          </cell>
          <cell r="AE3789">
            <v>16.369203272024709</v>
          </cell>
          <cell r="AF3789">
            <v>16.87625329519318</v>
          </cell>
          <cell r="AG3789">
            <v>14.161593970810104</v>
          </cell>
          <cell r="AH3789">
            <v>12.093232885237956</v>
          </cell>
        </row>
        <row r="3790">
          <cell r="B3790">
            <v>4622</v>
          </cell>
          <cell r="C3790" t="str">
            <v>TN</v>
          </cell>
          <cell r="D3790" t="str">
            <v>Cooperative</v>
          </cell>
          <cell r="E3790">
            <v>1.6638213052243368E-2</v>
          </cell>
          <cell r="F3790">
            <v>1</v>
          </cell>
          <cell r="G3790">
            <v>13404.664355499528</v>
          </cell>
          <cell r="H3790">
            <v>13404.664355499528</v>
          </cell>
          <cell r="I3790">
            <v>11.608880937499999</v>
          </cell>
          <cell r="J3790">
            <v>30312</v>
          </cell>
          <cell r="K3790">
            <v>297731</v>
          </cell>
          <cell r="L3790">
            <v>22211</v>
          </cell>
          <cell r="M3790">
            <v>9.1417627811569008E-2</v>
          </cell>
          <cell r="N3790">
            <v>9.1417627811569008E-2</v>
          </cell>
          <cell r="O3790">
            <v>8181.4095248170297</v>
          </cell>
          <cell r="P3790">
            <v>22711.967915951413</v>
          </cell>
          <cell r="Q3790">
            <v>36295.447322232518</v>
          </cell>
          <cell r="R3790">
            <v>45906.972938565857</v>
          </cell>
          <cell r="S3790">
            <v>111068.96839678894</v>
          </cell>
          <cell r="T3790">
            <v>1568.5900430361892</v>
          </cell>
          <cell r="U3790">
            <v>1600.7721607087917</v>
          </cell>
          <cell r="V3790">
            <v>1640.3044429945155</v>
          </cell>
          <cell r="W3790">
            <v>1638.5364939636272</v>
          </cell>
          <cell r="X3790">
            <v>1715.3992768476101</v>
          </cell>
          <cell r="Y3790">
            <v>231.16231180456589</v>
          </cell>
          <cell r="Z3790">
            <v>254.62640629663161</v>
          </cell>
          <cell r="AA3790">
            <v>266.1196248508902</v>
          </cell>
          <cell r="AB3790">
            <v>288.11213919722888</v>
          </cell>
          <cell r="AC3790">
            <v>405.74154162308832</v>
          </cell>
          <cell r="AD3790">
            <v>14.952944030367506</v>
          </cell>
          <cell r="AE3790">
            <v>16.369203272024709</v>
          </cell>
          <cell r="AF3790">
            <v>16.87625329519318</v>
          </cell>
          <cell r="AG3790">
            <v>14.161593970810104</v>
          </cell>
          <cell r="AH3790">
            <v>12.093232885237956</v>
          </cell>
        </row>
        <row r="3791">
          <cell r="B3791">
            <v>19154</v>
          </cell>
          <cell r="C3791" t="str">
            <v>TN</v>
          </cell>
          <cell r="D3791" t="str">
            <v>Cooperative</v>
          </cell>
          <cell r="E3791">
            <v>1.6638213052243368E-2</v>
          </cell>
          <cell r="F3791">
            <v>1</v>
          </cell>
          <cell r="G3791">
            <v>11635.18113299295</v>
          </cell>
          <cell r="H3791">
            <v>11635.18113299295</v>
          </cell>
          <cell r="I3791">
            <v>11.608880937499999</v>
          </cell>
          <cell r="J3791">
            <v>23688</v>
          </cell>
          <cell r="K3791">
            <v>191422</v>
          </cell>
          <cell r="L3791">
            <v>16452</v>
          </cell>
          <cell r="M3791">
            <v>0.11177465646474805</v>
          </cell>
          <cell r="N3791">
            <v>0.11177465646474805</v>
          </cell>
          <cell r="O3791">
            <v>8181.4095248170297</v>
          </cell>
          <cell r="P3791">
            <v>22711.967915951413</v>
          </cell>
          <cell r="Q3791">
            <v>36295.447322232518</v>
          </cell>
          <cell r="R3791">
            <v>45906.972938565857</v>
          </cell>
          <cell r="S3791">
            <v>111068.96839678894</v>
          </cell>
          <cell r="T3791">
            <v>1568.5900430361892</v>
          </cell>
          <cell r="U3791">
            <v>1600.7721607087917</v>
          </cell>
          <cell r="V3791">
            <v>1640.3044429945155</v>
          </cell>
          <cell r="W3791">
            <v>1638.5364939636272</v>
          </cell>
          <cell r="X3791">
            <v>1715.3992768476101</v>
          </cell>
          <cell r="Y3791">
            <v>231.16231180456589</v>
          </cell>
          <cell r="Z3791">
            <v>254.62640629663161</v>
          </cell>
          <cell r="AA3791">
            <v>266.1196248508902</v>
          </cell>
          <cell r="AB3791">
            <v>288.11213919722888</v>
          </cell>
          <cell r="AC3791">
            <v>405.74154162308832</v>
          </cell>
          <cell r="AD3791">
            <v>14.952944030367506</v>
          </cell>
          <cell r="AE3791">
            <v>16.369203272024709</v>
          </cell>
          <cell r="AF3791">
            <v>16.87625329519318</v>
          </cell>
          <cell r="AG3791">
            <v>14.161593970810104</v>
          </cell>
          <cell r="AH3791">
            <v>12.093232885237956</v>
          </cell>
        </row>
        <row r="3792">
          <cell r="B3792">
            <v>40305</v>
          </cell>
          <cell r="C3792" t="str">
            <v>TN</v>
          </cell>
          <cell r="D3792" t="str">
            <v>Cooperative</v>
          </cell>
          <cell r="E3792">
            <v>1.6638213052243368E-2</v>
          </cell>
          <cell r="F3792">
            <v>0</v>
          </cell>
          <cell r="G3792">
            <v>0</v>
          </cell>
          <cell r="H3792">
            <v>13375.869063641094</v>
          </cell>
          <cell r="I3792">
            <v>11.608880937499999</v>
          </cell>
          <cell r="J3792">
            <v>0</v>
          </cell>
          <cell r="K3792">
            <v>0</v>
          </cell>
          <cell r="L3792">
            <v>0</v>
          </cell>
          <cell r="M3792">
            <v>0</v>
          </cell>
          <cell r="N3792">
            <v>9.7104269948804972E-2</v>
          </cell>
          <cell r="O3792">
            <v>8181.4095248170297</v>
          </cell>
          <cell r="P3792">
            <v>22711.967915951413</v>
          </cell>
          <cell r="Q3792">
            <v>36295.447322232518</v>
          </cell>
          <cell r="R3792">
            <v>45906.972938565857</v>
          </cell>
          <cell r="S3792">
            <v>111068.96839678894</v>
          </cell>
          <cell r="T3792">
            <v>1568.5900430361892</v>
          </cell>
          <cell r="U3792">
            <v>1600.7721607087917</v>
          </cell>
          <cell r="V3792">
            <v>1640.3044429945155</v>
          </cell>
          <cell r="W3792">
            <v>1638.5364939636272</v>
          </cell>
          <cell r="X3792">
            <v>1715.3992768476101</v>
          </cell>
          <cell r="Y3792">
            <v>231.16231180456589</v>
          </cell>
          <cell r="Z3792">
            <v>254.62640629663161</v>
          </cell>
          <cell r="AA3792">
            <v>266.1196248508902</v>
          </cell>
          <cell r="AB3792">
            <v>288.11213919722888</v>
          </cell>
          <cell r="AC3792">
            <v>405.74154162308832</v>
          </cell>
          <cell r="AD3792">
            <v>14.952944030367506</v>
          </cell>
          <cell r="AE3792">
            <v>16.369203272024709</v>
          </cell>
          <cell r="AF3792">
            <v>16.87625329519318</v>
          </cell>
          <cell r="AG3792">
            <v>14.161593970810104</v>
          </cell>
          <cell r="AH3792">
            <v>12.093232885237956</v>
          </cell>
        </row>
        <row r="3793">
          <cell r="B3793">
            <v>814</v>
          </cell>
          <cell r="C3793" t="str">
            <v>TN</v>
          </cell>
          <cell r="D3793" t="str">
            <v>Investor Owned</v>
          </cell>
          <cell r="E3793">
            <v>0.22818708636424787</v>
          </cell>
          <cell r="F3793">
            <v>1</v>
          </cell>
          <cell r="G3793">
            <v>12671.084882883575</v>
          </cell>
          <cell r="H3793">
            <v>12671.084882883575</v>
          </cell>
          <cell r="I3793">
            <v>11.608880937499999</v>
          </cell>
          <cell r="J3793">
            <v>838066.39999999991</v>
          </cell>
          <cell r="K3793">
            <v>7583733</v>
          </cell>
          <cell r="L3793">
            <v>598507</v>
          </cell>
          <cell r="M3793">
            <v>9.9514373984537177E-2</v>
          </cell>
          <cell r="N3793">
            <v>9.9514373984537177E-2</v>
          </cell>
          <cell r="O3793">
            <v>8181.4095248170297</v>
          </cell>
          <cell r="P3793">
            <v>22711.967915951413</v>
          </cell>
          <cell r="Q3793">
            <v>36295.447322232518</v>
          </cell>
          <cell r="R3793">
            <v>45906.972938565857</v>
          </cell>
          <cell r="S3793">
            <v>111068.96839678894</v>
          </cell>
          <cell r="T3793">
            <v>1568.5900430361892</v>
          </cell>
          <cell r="U3793">
            <v>1600.7721607087917</v>
          </cell>
          <cell r="V3793">
            <v>1640.3044429945155</v>
          </cell>
          <cell r="W3793">
            <v>1638.5364939636272</v>
          </cell>
          <cell r="X3793">
            <v>1715.3992768476101</v>
          </cell>
          <cell r="Y3793">
            <v>231.16231180456589</v>
          </cell>
          <cell r="Z3793">
            <v>254.62640629663161</v>
          </cell>
          <cell r="AA3793">
            <v>266.1196248508902</v>
          </cell>
          <cell r="AB3793">
            <v>288.11213919722888</v>
          </cell>
          <cell r="AC3793">
            <v>405.74154162308832</v>
          </cell>
          <cell r="AD3793">
            <v>14.952944030367506</v>
          </cell>
          <cell r="AE3793">
            <v>16.369203272024709</v>
          </cell>
          <cell r="AF3793">
            <v>16.87625329519318</v>
          </cell>
          <cell r="AG3793">
            <v>14.161593970810104</v>
          </cell>
          <cell r="AH3793">
            <v>12.093232885237956</v>
          </cell>
        </row>
        <row r="3794">
          <cell r="B3794">
            <v>10331</v>
          </cell>
          <cell r="C3794" t="str">
            <v>TN</v>
          </cell>
          <cell r="D3794" t="str">
            <v>Investor Owned</v>
          </cell>
          <cell r="E3794">
            <v>1.6638213052243368E-2</v>
          </cell>
          <cell r="F3794">
            <v>1</v>
          </cell>
          <cell r="G3794">
            <v>15381.981257099584</v>
          </cell>
          <cell r="H3794">
            <v>15381.981257099584</v>
          </cell>
          <cell r="I3794">
            <v>11.608880937499999</v>
          </cell>
          <cell r="J3794">
            <v>63382</v>
          </cell>
          <cell r="K3794">
            <v>649981</v>
          </cell>
          <cell r="L3794">
            <v>42256</v>
          </cell>
          <cell r="M3794">
            <v>8.8457141863008307E-2</v>
          </cell>
          <cell r="N3794">
            <v>8.8457141863008307E-2</v>
          </cell>
          <cell r="O3794">
            <v>8181.4095248170297</v>
          </cell>
          <cell r="P3794">
            <v>22711.967915951413</v>
          </cell>
          <cell r="Q3794">
            <v>36295.447322232518</v>
          </cell>
          <cell r="R3794">
            <v>45906.972938565857</v>
          </cell>
          <cell r="S3794">
            <v>111068.96839678894</v>
          </cell>
          <cell r="T3794">
            <v>1568.5900430361892</v>
          </cell>
          <cell r="U3794">
            <v>1600.7721607087917</v>
          </cell>
          <cell r="V3794">
            <v>1640.3044429945155</v>
          </cell>
          <cell r="W3794">
            <v>1638.5364939636272</v>
          </cell>
          <cell r="X3794">
            <v>1715.3992768476101</v>
          </cell>
          <cell r="Y3794">
            <v>231.16231180456589</v>
          </cell>
          <cell r="Z3794">
            <v>254.62640629663161</v>
          </cell>
          <cell r="AA3794">
            <v>266.1196248508902</v>
          </cell>
          <cell r="AB3794">
            <v>288.11213919722888</v>
          </cell>
          <cell r="AC3794">
            <v>405.74154162308832</v>
          </cell>
          <cell r="AD3794">
            <v>14.952944030367506</v>
          </cell>
          <cell r="AE3794">
            <v>16.369203272024709</v>
          </cell>
          <cell r="AF3794">
            <v>16.87625329519318</v>
          </cell>
          <cell r="AG3794">
            <v>14.161593970810104</v>
          </cell>
          <cell r="AH3794">
            <v>12.093232885237956</v>
          </cell>
        </row>
        <row r="3795">
          <cell r="B3795">
            <v>947</v>
          </cell>
          <cell r="C3795" t="str">
            <v>TN</v>
          </cell>
          <cell r="D3795" t="str">
            <v>Municipal</v>
          </cell>
          <cell r="E3795">
            <v>1.6638213052243368E-2</v>
          </cell>
          <cell r="F3795">
            <v>1</v>
          </cell>
          <cell r="G3795">
            <v>13598.259152907394</v>
          </cell>
          <cell r="H3795">
            <v>13598.259152907394</v>
          </cell>
          <cell r="I3795">
            <v>11.608880937499999</v>
          </cell>
          <cell r="J3795">
            <v>15348</v>
          </cell>
          <cell r="K3795">
            <v>151539</v>
          </cell>
          <cell r="L3795">
            <v>11144</v>
          </cell>
          <cell r="M3795">
            <v>9.1036416829924971E-2</v>
          </cell>
          <cell r="N3795">
            <v>9.1036416829924971E-2</v>
          </cell>
          <cell r="O3795">
            <v>8181.4095248170297</v>
          </cell>
          <cell r="P3795">
            <v>22711.967915951413</v>
          </cell>
          <cell r="Q3795">
            <v>36295.447322232518</v>
          </cell>
          <cell r="R3795">
            <v>45906.972938565857</v>
          </cell>
          <cell r="S3795">
            <v>111068.96839678894</v>
          </cell>
          <cell r="T3795">
            <v>1568.5900430361892</v>
          </cell>
          <cell r="U3795">
            <v>1600.7721607087917</v>
          </cell>
          <cell r="V3795">
            <v>1640.3044429945155</v>
          </cell>
          <cell r="W3795">
            <v>1638.5364939636272</v>
          </cell>
          <cell r="X3795">
            <v>1715.3992768476101</v>
          </cell>
          <cell r="Y3795">
            <v>231.16231180456589</v>
          </cell>
          <cell r="Z3795">
            <v>254.62640629663161</v>
          </cell>
          <cell r="AA3795">
            <v>266.1196248508902</v>
          </cell>
          <cell r="AB3795">
            <v>288.11213919722888</v>
          </cell>
          <cell r="AC3795">
            <v>405.74154162308832</v>
          </cell>
          <cell r="AD3795">
            <v>14.952944030367506</v>
          </cell>
          <cell r="AE3795">
            <v>16.369203272024709</v>
          </cell>
          <cell r="AF3795">
            <v>16.87625329519318</v>
          </cell>
          <cell r="AG3795">
            <v>14.161593970810104</v>
          </cell>
          <cell r="AH3795">
            <v>12.093232885237956</v>
          </cell>
        </row>
        <row r="3796">
          <cell r="B3796">
            <v>1578</v>
          </cell>
          <cell r="C3796" t="str">
            <v>TN</v>
          </cell>
          <cell r="D3796" t="str">
            <v>Municipal</v>
          </cell>
          <cell r="E3796">
            <v>1.6638213052243368E-2</v>
          </cell>
          <cell r="F3796">
            <v>1</v>
          </cell>
          <cell r="G3796">
            <v>12630.555228103265</v>
          </cell>
          <cell r="H3796">
            <v>12630.555228103265</v>
          </cell>
          <cell r="I3796">
            <v>11.608880937499999</v>
          </cell>
          <cell r="J3796">
            <v>13688</v>
          </cell>
          <cell r="K3796">
            <v>107145</v>
          </cell>
          <cell r="L3796">
            <v>8483</v>
          </cell>
          <cell r="M3796">
            <v>0.11672278086785431</v>
          </cell>
          <cell r="N3796">
            <v>0.11672278086785431</v>
          </cell>
          <cell r="O3796">
            <v>8181.4095248170297</v>
          </cell>
          <cell r="P3796">
            <v>22711.967915951413</v>
          </cell>
          <cell r="Q3796">
            <v>36295.447322232518</v>
          </cell>
          <cell r="R3796">
            <v>45906.972938565857</v>
          </cell>
          <cell r="S3796">
            <v>111068.96839678894</v>
          </cell>
          <cell r="T3796">
            <v>1568.5900430361892</v>
          </cell>
          <cell r="U3796">
            <v>1600.7721607087917</v>
          </cell>
          <cell r="V3796">
            <v>1640.3044429945155</v>
          </cell>
          <cell r="W3796">
            <v>1638.5364939636272</v>
          </cell>
          <cell r="X3796">
            <v>1715.3992768476101</v>
          </cell>
          <cell r="Y3796">
            <v>231.16231180456589</v>
          </cell>
          <cell r="Z3796">
            <v>254.62640629663161</v>
          </cell>
          <cell r="AA3796">
            <v>266.1196248508902</v>
          </cell>
          <cell r="AB3796">
            <v>288.11213919722888</v>
          </cell>
          <cell r="AC3796">
            <v>405.74154162308832</v>
          </cell>
          <cell r="AD3796">
            <v>14.952944030367506</v>
          </cell>
          <cell r="AE3796">
            <v>16.369203272024709</v>
          </cell>
          <cell r="AF3796">
            <v>16.87625329519318</v>
          </cell>
          <cell r="AG3796">
            <v>14.161593970810104</v>
          </cell>
          <cell r="AH3796">
            <v>12.093232885237956</v>
          </cell>
        </row>
        <row r="3797">
          <cell r="B3797">
            <v>1936</v>
          </cell>
          <cell r="C3797" t="str">
            <v>TN</v>
          </cell>
          <cell r="D3797" t="str">
            <v>Municipal</v>
          </cell>
          <cell r="E3797">
            <v>1.6638213052243368E-2</v>
          </cell>
          <cell r="F3797">
            <v>1</v>
          </cell>
          <cell r="G3797">
            <v>13785.295444294092</v>
          </cell>
          <cell r="H3797">
            <v>13785.295444294092</v>
          </cell>
          <cell r="I3797">
            <v>11.608880937499999</v>
          </cell>
          <cell r="J3797">
            <v>14627</v>
          </cell>
          <cell r="K3797">
            <v>122248</v>
          </cell>
          <cell r="L3797">
            <v>8868</v>
          </cell>
          <cell r="M3797">
            <v>0.10954477231656141</v>
          </cell>
          <cell r="N3797">
            <v>0.10954477231656141</v>
          </cell>
          <cell r="O3797">
            <v>8181.4095248170297</v>
          </cell>
          <cell r="P3797">
            <v>22711.967915951413</v>
          </cell>
          <cell r="Q3797">
            <v>36295.447322232518</v>
          </cell>
          <cell r="R3797">
            <v>45906.972938565857</v>
          </cell>
          <cell r="S3797">
            <v>111068.96839678894</v>
          </cell>
          <cell r="T3797">
            <v>1568.5900430361892</v>
          </cell>
          <cell r="U3797">
            <v>1600.7721607087917</v>
          </cell>
          <cell r="V3797">
            <v>1640.3044429945155</v>
          </cell>
          <cell r="W3797">
            <v>1638.5364939636272</v>
          </cell>
          <cell r="X3797">
            <v>1715.3992768476101</v>
          </cell>
          <cell r="Y3797">
            <v>231.16231180456589</v>
          </cell>
          <cell r="Z3797">
            <v>254.62640629663161</v>
          </cell>
          <cell r="AA3797">
            <v>266.1196248508902</v>
          </cell>
          <cell r="AB3797">
            <v>288.11213919722888</v>
          </cell>
          <cell r="AC3797">
            <v>405.74154162308832</v>
          </cell>
          <cell r="AD3797">
            <v>14.952944030367506</v>
          </cell>
          <cell r="AE3797">
            <v>16.369203272024709</v>
          </cell>
          <cell r="AF3797">
            <v>16.87625329519318</v>
          </cell>
          <cell r="AG3797">
            <v>14.161593970810104</v>
          </cell>
          <cell r="AH3797">
            <v>12.093232885237956</v>
          </cell>
        </row>
        <row r="3798">
          <cell r="B3798">
            <v>3075</v>
          </cell>
          <cell r="C3798" t="str">
            <v>TN</v>
          </cell>
          <cell r="D3798" t="str">
            <v>Municipal</v>
          </cell>
          <cell r="E3798">
            <v>1.6638213052243368E-2</v>
          </cell>
          <cell r="F3798">
            <v>1</v>
          </cell>
          <cell r="G3798">
            <v>14009.876543209877</v>
          </cell>
          <cell r="H3798">
            <v>14009.876543209877</v>
          </cell>
          <cell r="I3798">
            <v>11.608880937499999</v>
          </cell>
          <cell r="J3798">
            <v>17841</v>
          </cell>
          <cell r="K3798">
            <v>170220</v>
          </cell>
          <cell r="L3798">
            <v>12150</v>
          </cell>
          <cell r="M3798">
            <v>9.4867965922409231E-2</v>
          </cell>
          <cell r="N3798">
            <v>9.4867965922409231E-2</v>
          </cell>
          <cell r="O3798">
            <v>8181.4095248170297</v>
          </cell>
          <cell r="P3798">
            <v>22711.967915951413</v>
          </cell>
          <cell r="Q3798">
            <v>36295.447322232518</v>
          </cell>
          <cell r="R3798">
            <v>45906.972938565857</v>
          </cell>
          <cell r="S3798">
            <v>111068.96839678894</v>
          </cell>
          <cell r="T3798">
            <v>1568.5900430361892</v>
          </cell>
          <cell r="U3798">
            <v>1600.7721607087917</v>
          </cell>
          <cell r="V3798">
            <v>1640.3044429945155</v>
          </cell>
          <cell r="W3798">
            <v>1638.5364939636272</v>
          </cell>
          <cell r="X3798">
            <v>1715.3992768476101</v>
          </cell>
          <cell r="Y3798">
            <v>231.16231180456589</v>
          </cell>
          <cell r="Z3798">
            <v>254.62640629663161</v>
          </cell>
          <cell r="AA3798">
            <v>266.1196248508902</v>
          </cell>
          <cell r="AB3798">
            <v>288.11213919722888</v>
          </cell>
          <cell r="AC3798">
            <v>405.74154162308832</v>
          </cell>
          <cell r="AD3798">
            <v>14.952944030367506</v>
          </cell>
          <cell r="AE3798">
            <v>16.369203272024709</v>
          </cell>
          <cell r="AF3798">
            <v>16.87625329519318</v>
          </cell>
          <cell r="AG3798">
            <v>14.161593970810104</v>
          </cell>
          <cell r="AH3798">
            <v>12.093232885237956</v>
          </cell>
        </row>
        <row r="3799">
          <cell r="B3799">
            <v>577</v>
          </cell>
          <cell r="C3799" t="str">
            <v>TN</v>
          </cell>
          <cell r="D3799" t="str">
            <v>Municipal</v>
          </cell>
          <cell r="E3799">
            <v>1.6638213052243368E-2</v>
          </cell>
          <cell r="F3799">
            <v>1</v>
          </cell>
          <cell r="G3799">
            <v>14566.30674473424</v>
          </cell>
          <cell r="H3799">
            <v>14566.30674473424</v>
          </cell>
          <cell r="I3799">
            <v>11.608880937499999</v>
          </cell>
          <cell r="J3799">
            <v>41001</v>
          </cell>
          <cell r="K3799">
            <v>383123</v>
          </cell>
          <cell r="L3799">
            <v>26302</v>
          </cell>
          <cell r="M3799">
            <v>9.7454234183232277E-2</v>
          </cell>
          <cell r="N3799">
            <v>9.7454234183232277E-2</v>
          </cell>
          <cell r="O3799">
            <v>8181.4095248170297</v>
          </cell>
          <cell r="P3799">
            <v>22711.967915951413</v>
          </cell>
          <cell r="Q3799">
            <v>36295.447322232518</v>
          </cell>
          <cell r="R3799">
            <v>45906.972938565857</v>
          </cell>
          <cell r="S3799">
            <v>111068.96839678894</v>
          </cell>
          <cell r="T3799">
            <v>1568.5900430361892</v>
          </cell>
          <cell r="U3799">
            <v>1600.7721607087917</v>
          </cell>
          <cell r="V3799">
            <v>1640.3044429945155</v>
          </cell>
          <cell r="W3799">
            <v>1638.5364939636272</v>
          </cell>
          <cell r="X3799">
            <v>1715.3992768476101</v>
          </cell>
          <cell r="Y3799">
            <v>231.16231180456589</v>
          </cell>
          <cell r="Z3799">
            <v>254.62640629663161</v>
          </cell>
          <cell r="AA3799">
            <v>266.1196248508902</v>
          </cell>
          <cell r="AB3799">
            <v>288.11213919722888</v>
          </cell>
          <cell r="AC3799">
            <v>405.74154162308832</v>
          </cell>
          <cell r="AD3799">
            <v>14.952944030367506</v>
          </cell>
          <cell r="AE3799">
            <v>16.369203272024709</v>
          </cell>
          <cell r="AF3799">
            <v>16.87625329519318</v>
          </cell>
          <cell r="AG3799">
            <v>14.161593970810104</v>
          </cell>
          <cell r="AH3799">
            <v>12.093232885237956</v>
          </cell>
        </row>
        <row r="3800">
          <cell r="B3800">
            <v>2247</v>
          </cell>
          <cell r="C3800" t="str">
            <v>TN</v>
          </cell>
          <cell r="D3800" t="str">
            <v>Municipal</v>
          </cell>
          <cell r="E3800">
            <v>1.6638213052243368E-2</v>
          </cell>
          <cell r="F3800">
            <v>1</v>
          </cell>
          <cell r="G3800">
            <v>15032.43447754007</v>
          </cell>
          <cell r="H3800">
            <v>15032.43447754007</v>
          </cell>
          <cell r="I3800">
            <v>11.608880937499999</v>
          </cell>
          <cell r="J3800">
            <v>41876</v>
          </cell>
          <cell r="K3800">
            <v>437053</v>
          </cell>
          <cell r="L3800">
            <v>29074</v>
          </cell>
          <cell r="M3800">
            <v>8.6547399851911552E-2</v>
          </cell>
          <cell r="N3800">
            <v>8.6547399851911552E-2</v>
          </cell>
          <cell r="O3800">
            <v>8181.4095248170297</v>
          </cell>
          <cell r="P3800">
            <v>22711.967915951413</v>
          </cell>
          <cell r="Q3800">
            <v>36295.447322232518</v>
          </cell>
          <cell r="R3800">
            <v>45906.972938565857</v>
          </cell>
          <cell r="S3800">
            <v>111068.96839678894</v>
          </cell>
          <cell r="T3800">
            <v>1568.5900430361892</v>
          </cell>
          <cell r="U3800">
            <v>1600.7721607087917</v>
          </cell>
          <cell r="V3800">
            <v>1640.3044429945155</v>
          </cell>
          <cell r="W3800">
            <v>1638.5364939636272</v>
          </cell>
          <cell r="X3800">
            <v>1715.3992768476101</v>
          </cell>
          <cell r="Y3800">
            <v>231.16231180456589</v>
          </cell>
          <cell r="Z3800">
            <v>254.62640629663161</v>
          </cell>
          <cell r="AA3800">
            <v>266.1196248508902</v>
          </cell>
          <cell r="AB3800">
            <v>288.11213919722888</v>
          </cell>
          <cell r="AC3800">
            <v>405.74154162308832</v>
          </cell>
          <cell r="AD3800">
            <v>14.952944030367506</v>
          </cell>
          <cell r="AE3800">
            <v>16.369203272024709</v>
          </cell>
          <cell r="AF3800">
            <v>16.87625329519318</v>
          </cell>
          <cell r="AG3800">
            <v>14.161593970810104</v>
          </cell>
          <cell r="AH3800">
            <v>12.093232885237956</v>
          </cell>
        </row>
        <row r="3801">
          <cell r="B3801">
            <v>2411</v>
          </cell>
          <cell r="C3801" t="str">
            <v>TN</v>
          </cell>
          <cell r="D3801" t="str">
            <v>Municipal</v>
          </cell>
          <cell r="E3801">
            <v>1.6638213052243368E-2</v>
          </cell>
          <cell r="F3801">
            <v>1</v>
          </cell>
          <cell r="G3801">
            <v>12018.320247442303</v>
          </cell>
          <cell r="H3801">
            <v>12018.320247442303</v>
          </cell>
          <cell r="I3801">
            <v>11.608880937499999</v>
          </cell>
          <cell r="J3801">
            <v>4977</v>
          </cell>
          <cell r="K3801">
            <v>50513</v>
          </cell>
          <cell r="L3801">
            <v>4203</v>
          </cell>
          <cell r="M3801">
            <v>8.6937906698003498E-2</v>
          </cell>
          <cell r="N3801">
            <v>8.6937906698003498E-2</v>
          </cell>
          <cell r="O3801">
            <v>8181.4095248170297</v>
          </cell>
          <cell r="P3801">
            <v>22711.967915951413</v>
          </cell>
          <cell r="Q3801">
            <v>36295.447322232518</v>
          </cell>
          <cell r="R3801">
            <v>45906.972938565857</v>
          </cell>
          <cell r="S3801">
            <v>111068.96839678894</v>
          </cell>
          <cell r="T3801">
            <v>1568.5900430361892</v>
          </cell>
          <cell r="U3801">
            <v>1600.7721607087917</v>
          </cell>
          <cell r="V3801">
            <v>1640.3044429945155</v>
          </cell>
          <cell r="W3801">
            <v>1638.5364939636272</v>
          </cell>
          <cell r="X3801">
            <v>1715.3992768476101</v>
          </cell>
          <cell r="Y3801">
            <v>231.16231180456589</v>
          </cell>
          <cell r="Z3801">
            <v>254.62640629663161</v>
          </cell>
          <cell r="AA3801">
            <v>266.1196248508902</v>
          </cell>
          <cell r="AB3801">
            <v>288.11213919722888</v>
          </cell>
          <cell r="AC3801">
            <v>405.74154162308832</v>
          </cell>
          <cell r="AD3801">
            <v>14.952944030367506</v>
          </cell>
          <cell r="AE3801">
            <v>16.369203272024709</v>
          </cell>
          <cell r="AF3801">
            <v>16.87625329519318</v>
          </cell>
          <cell r="AG3801">
            <v>14.161593970810104</v>
          </cell>
          <cell r="AH3801">
            <v>12.093232885237956</v>
          </cell>
        </row>
        <row r="3802">
          <cell r="B3802">
            <v>3408</v>
          </cell>
          <cell r="C3802" t="str">
            <v>TN</v>
          </cell>
          <cell r="D3802" t="str">
            <v>Municipal</v>
          </cell>
          <cell r="E3802">
            <v>0.21261111862441437</v>
          </cell>
          <cell r="F3802">
            <v>1</v>
          </cell>
          <cell r="G3802">
            <v>13385.5004201088</v>
          </cell>
          <cell r="H3802">
            <v>13385.5004201088</v>
          </cell>
          <cell r="I3802">
            <v>11.608880937499999</v>
          </cell>
          <cell r="J3802">
            <v>234706</v>
          </cell>
          <cell r="K3802">
            <v>2182546</v>
          </cell>
          <cell r="L3802">
            <v>163053</v>
          </cell>
          <cell r="M3802">
            <v>9.7130436489299088E-2</v>
          </cell>
          <cell r="N3802">
            <v>9.7130436489299088E-2</v>
          </cell>
          <cell r="O3802">
            <v>8181.4095248170297</v>
          </cell>
          <cell r="P3802">
            <v>22711.967915951413</v>
          </cell>
          <cell r="Q3802">
            <v>36295.447322232518</v>
          </cell>
          <cell r="R3802">
            <v>45906.972938565857</v>
          </cell>
          <cell r="S3802">
            <v>111068.96839678894</v>
          </cell>
          <cell r="T3802">
            <v>1568.5900430361892</v>
          </cell>
          <cell r="U3802">
            <v>1600.7721607087917</v>
          </cell>
          <cell r="V3802">
            <v>1640.3044429945155</v>
          </cell>
          <cell r="W3802">
            <v>1638.5364939636272</v>
          </cell>
          <cell r="X3802">
            <v>1715.3992768476101</v>
          </cell>
          <cell r="Y3802">
            <v>231.16231180456589</v>
          </cell>
          <cell r="Z3802">
            <v>254.62640629663161</v>
          </cell>
          <cell r="AA3802">
            <v>266.1196248508902</v>
          </cell>
          <cell r="AB3802">
            <v>288.11213919722888</v>
          </cell>
          <cell r="AC3802">
            <v>405.74154162308832</v>
          </cell>
          <cell r="AD3802">
            <v>14.952944030367506</v>
          </cell>
          <cell r="AE3802">
            <v>16.369203272024709</v>
          </cell>
          <cell r="AF3802">
            <v>16.87625329519318</v>
          </cell>
          <cell r="AG3802">
            <v>14.161593970810104</v>
          </cell>
          <cell r="AH3802">
            <v>12.093232885237956</v>
          </cell>
        </row>
        <row r="3803">
          <cell r="B3803">
            <v>3704</v>
          </cell>
          <cell r="C3803" t="str">
            <v>TN</v>
          </cell>
          <cell r="D3803" t="str">
            <v>Municipal</v>
          </cell>
          <cell r="E3803">
            <v>1.6638213052243368E-2</v>
          </cell>
          <cell r="F3803">
            <v>1</v>
          </cell>
          <cell r="G3803">
            <v>13830.54778948662</v>
          </cell>
          <cell r="H3803">
            <v>13830.54778948662</v>
          </cell>
          <cell r="I3803">
            <v>11.608880937499999</v>
          </cell>
          <cell r="J3803">
            <v>100601</v>
          </cell>
          <cell r="K3803">
            <v>900341</v>
          </cell>
          <cell r="L3803">
            <v>65098</v>
          </cell>
          <cell r="M3803">
            <v>0.10166417038074185</v>
          </cell>
          <cell r="N3803">
            <v>0.10166417038074185</v>
          </cell>
          <cell r="O3803">
            <v>8181.4095248170297</v>
          </cell>
          <cell r="P3803">
            <v>22711.967915951413</v>
          </cell>
          <cell r="Q3803">
            <v>36295.447322232518</v>
          </cell>
          <cell r="R3803">
            <v>45906.972938565857</v>
          </cell>
          <cell r="S3803">
            <v>111068.96839678894</v>
          </cell>
          <cell r="T3803">
            <v>1568.5900430361892</v>
          </cell>
          <cell r="U3803">
            <v>1600.7721607087917</v>
          </cell>
          <cell r="V3803">
            <v>1640.3044429945155</v>
          </cell>
          <cell r="W3803">
            <v>1638.5364939636272</v>
          </cell>
          <cell r="X3803">
            <v>1715.3992768476101</v>
          </cell>
          <cell r="Y3803">
            <v>231.16231180456589</v>
          </cell>
          <cell r="Z3803">
            <v>254.62640629663161</v>
          </cell>
          <cell r="AA3803">
            <v>266.1196248508902</v>
          </cell>
          <cell r="AB3803">
            <v>288.11213919722888</v>
          </cell>
          <cell r="AC3803">
            <v>405.74154162308832</v>
          </cell>
          <cell r="AD3803">
            <v>14.952944030367506</v>
          </cell>
          <cell r="AE3803">
            <v>16.369203272024709</v>
          </cell>
          <cell r="AF3803">
            <v>16.87625329519318</v>
          </cell>
          <cell r="AG3803">
            <v>14.161593970810104</v>
          </cell>
          <cell r="AH3803">
            <v>12.093232885237956</v>
          </cell>
        </row>
        <row r="3804">
          <cell r="B3804">
            <v>3758</v>
          </cell>
          <cell r="C3804" t="str">
            <v>TN</v>
          </cell>
          <cell r="D3804" t="str">
            <v>Municipal</v>
          </cell>
          <cell r="E3804">
            <v>1.6638213052243368E-2</v>
          </cell>
          <cell r="F3804">
            <v>1</v>
          </cell>
          <cell r="G3804">
            <v>13364.57990717392</v>
          </cell>
          <cell r="H3804">
            <v>13364.57990717392</v>
          </cell>
          <cell r="I3804">
            <v>11.608880937499999</v>
          </cell>
          <cell r="J3804">
            <v>41622</v>
          </cell>
          <cell r="K3804">
            <v>365695</v>
          </cell>
          <cell r="L3804">
            <v>27363</v>
          </cell>
          <cell r="M3804">
            <v>0.10339259298291269</v>
          </cell>
          <cell r="N3804">
            <v>0.10339259298291269</v>
          </cell>
          <cell r="O3804">
            <v>8181.4095248170297</v>
          </cell>
          <cell r="P3804">
            <v>22711.967915951413</v>
          </cell>
          <cell r="Q3804">
            <v>36295.447322232518</v>
          </cell>
          <cell r="R3804">
            <v>45906.972938565857</v>
          </cell>
          <cell r="S3804">
            <v>111068.96839678894</v>
          </cell>
          <cell r="T3804">
            <v>1568.5900430361892</v>
          </cell>
          <cell r="U3804">
            <v>1600.7721607087917</v>
          </cell>
          <cell r="V3804">
            <v>1640.3044429945155</v>
          </cell>
          <cell r="W3804">
            <v>1638.5364939636272</v>
          </cell>
          <cell r="X3804">
            <v>1715.3992768476101</v>
          </cell>
          <cell r="Y3804">
            <v>231.16231180456589</v>
          </cell>
          <cell r="Z3804">
            <v>254.62640629663161</v>
          </cell>
          <cell r="AA3804">
            <v>266.1196248508902</v>
          </cell>
          <cell r="AB3804">
            <v>288.11213919722888</v>
          </cell>
          <cell r="AC3804">
            <v>405.74154162308832</v>
          </cell>
          <cell r="AD3804">
            <v>14.952944030367506</v>
          </cell>
          <cell r="AE3804">
            <v>16.369203272024709</v>
          </cell>
          <cell r="AF3804">
            <v>16.87625329519318</v>
          </cell>
          <cell r="AG3804">
            <v>14.161593970810104</v>
          </cell>
          <cell r="AH3804">
            <v>12.093232885237956</v>
          </cell>
        </row>
        <row r="3805">
          <cell r="B3805">
            <v>3812</v>
          </cell>
          <cell r="C3805" t="str">
            <v>TN</v>
          </cell>
          <cell r="D3805" t="str">
            <v>Municipal</v>
          </cell>
          <cell r="E3805">
            <v>1.6638213052243368E-2</v>
          </cell>
          <cell r="F3805">
            <v>1</v>
          </cell>
          <cell r="G3805">
            <v>14173.241314406714</v>
          </cell>
          <cell r="H3805">
            <v>14173.241314406714</v>
          </cell>
          <cell r="I3805">
            <v>11.608880937499999</v>
          </cell>
          <cell r="J3805">
            <v>41093</v>
          </cell>
          <cell r="K3805">
            <v>361446</v>
          </cell>
          <cell r="L3805">
            <v>25502</v>
          </cell>
          <cell r="M3805">
            <v>0.10386172158491863</v>
          </cell>
          <cell r="N3805">
            <v>0.10386172158491863</v>
          </cell>
          <cell r="O3805">
            <v>8181.4095248170297</v>
          </cell>
          <cell r="P3805">
            <v>22711.967915951413</v>
          </cell>
          <cell r="Q3805">
            <v>36295.447322232518</v>
          </cell>
          <cell r="R3805">
            <v>45906.972938565857</v>
          </cell>
          <cell r="S3805">
            <v>111068.96839678894</v>
          </cell>
          <cell r="T3805">
            <v>1568.5900430361892</v>
          </cell>
          <cell r="U3805">
            <v>1600.7721607087917</v>
          </cell>
          <cell r="V3805">
            <v>1640.3044429945155</v>
          </cell>
          <cell r="W3805">
            <v>1638.5364939636272</v>
          </cell>
          <cell r="X3805">
            <v>1715.3992768476101</v>
          </cell>
          <cell r="Y3805">
            <v>231.16231180456589</v>
          </cell>
          <cell r="Z3805">
            <v>254.62640629663161</v>
          </cell>
          <cell r="AA3805">
            <v>266.1196248508902</v>
          </cell>
          <cell r="AB3805">
            <v>288.11213919722888</v>
          </cell>
          <cell r="AC3805">
            <v>405.74154162308832</v>
          </cell>
          <cell r="AD3805">
            <v>14.952944030367506</v>
          </cell>
          <cell r="AE3805">
            <v>16.369203272024709</v>
          </cell>
          <cell r="AF3805">
            <v>16.87625329519318</v>
          </cell>
          <cell r="AG3805">
            <v>14.161593970810104</v>
          </cell>
          <cell r="AH3805">
            <v>12.093232885237956</v>
          </cell>
        </row>
        <row r="3806">
          <cell r="B3806">
            <v>4294</v>
          </cell>
          <cell r="C3806" t="str">
            <v>TN</v>
          </cell>
          <cell r="D3806" t="str">
            <v>Municipal</v>
          </cell>
          <cell r="E3806">
            <v>1.6638213052243368E-2</v>
          </cell>
          <cell r="F3806">
            <v>1</v>
          </cell>
          <cell r="G3806">
            <v>11624.615384615385</v>
          </cell>
          <cell r="H3806">
            <v>11624.615384615385</v>
          </cell>
          <cell r="I3806">
            <v>11.608880937499999</v>
          </cell>
          <cell r="J3806">
            <v>17612</v>
          </cell>
          <cell r="K3806">
            <v>173788</v>
          </cell>
          <cell r="L3806">
            <v>14950</v>
          </cell>
          <cell r="M3806">
            <v>8.9358107348105162E-2</v>
          </cell>
          <cell r="N3806">
            <v>8.9358107348105162E-2</v>
          </cell>
          <cell r="O3806">
            <v>8181.4095248170297</v>
          </cell>
          <cell r="P3806">
            <v>22711.967915951413</v>
          </cell>
          <cell r="Q3806">
            <v>36295.447322232518</v>
          </cell>
          <cell r="R3806">
            <v>45906.972938565857</v>
          </cell>
          <cell r="S3806">
            <v>111068.96839678894</v>
          </cell>
          <cell r="T3806">
            <v>1568.5900430361892</v>
          </cell>
          <cell r="U3806">
            <v>1600.7721607087917</v>
          </cell>
          <cell r="V3806">
            <v>1640.3044429945155</v>
          </cell>
          <cell r="W3806">
            <v>1638.5364939636272</v>
          </cell>
          <cell r="X3806">
            <v>1715.3992768476101</v>
          </cell>
          <cell r="Y3806">
            <v>231.16231180456589</v>
          </cell>
          <cell r="Z3806">
            <v>254.62640629663161</v>
          </cell>
          <cell r="AA3806">
            <v>266.1196248508902</v>
          </cell>
          <cell r="AB3806">
            <v>288.11213919722888</v>
          </cell>
          <cell r="AC3806">
            <v>405.74154162308832</v>
          </cell>
          <cell r="AD3806">
            <v>14.952944030367506</v>
          </cell>
          <cell r="AE3806">
            <v>16.369203272024709</v>
          </cell>
          <cell r="AF3806">
            <v>16.87625329519318</v>
          </cell>
          <cell r="AG3806">
            <v>14.161593970810104</v>
          </cell>
          <cell r="AH3806">
            <v>12.093232885237956</v>
          </cell>
        </row>
        <row r="3807">
          <cell r="B3807">
            <v>4437</v>
          </cell>
          <cell r="C3807" t="str">
            <v>TN</v>
          </cell>
          <cell r="D3807" t="str">
            <v>Municipal</v>
          </cell>
          <cell r="E3807">
            <v>1.6638213052243368E-2</v>
          </cell>
          <cell r="F3807">
            <v>1</v>
          </cell>
          <cell r="G3807">
            <v>12608.742290158219</v>
          </cell>
          <cell r="H3807">
            <v>12608.742290158219</v>
          </cell>
          <cell r="I3807">
            <v>11.608880937499999</v>
          </cell>
          <cell r="J3807">
            <v>4674</v>
          </cell>
          <cell r="K3807">
            <v>47018</v>
          </cell>
          <cell r="L3807">
            <v>3729</v>
          </cell>
          <cell r="M3807">
            <v>8.8360325743518445E-2</v>
          </cell>
          <cell r="N3807">
            <v>8.8360325743518445E-2</v>
          </cell>
          <cell r="O3807">
            <v>8181.4095248170297</v>
          </cell>
          <cell r="P3807">
            <v>22711.967915951413</v>
          </cell>
          <cell r="Q3807">
            <v>36295.447322232518</v>
          </cell>
          <cell r="R3807">
            <v>45906.972938565857</v>
          </cell>
          <cell r="S3807">
            <v>111068.96839678894</v>
          </cell>
          <cell r="T3807">
            <v>1568.5900430361892</v>
          </cell>
          <cell r="U3807">
            <v>1600.7721607087917</v>
          </cell>
          <cell r="V3807">
            <v>1640.3044429945155</v>
          </cell>
          <cell r="W3807">
            <v>1638.5364939636272</v>
          </cell>
          <cell r="X3807">
            <v>1715.3992768476101</v>
          </cell>
          <cell r="Y3807">
            <v>231.16231180456589</v>
          </cell>
          <cell r="Z3807">
            <v>254.62640629663161</v>
          </cell>
          <cell r="AA3807">
            <v>266.1196248508902</v>
          </cell>
          <cell r="AB3807">
            <v>288.11213919722888</v>
          </cell>
          <cell r="AC3807">
            <v>405.74154162308832</v>
          </cell>
          <cell r="AD3807">
            <v>14.952944030367506</v>
          </cell>
          <cell r="AE3807">
            <v>16.369203272024709</v>
          </cell>
          <cell r="AF3807">
            <v>16.87625329519318</v>
          </cell>
          <cell r="AG3807">
            <v>14.161593970810104</v>
          </cell>
          <cell r="AH3807">
            <v>12.093232885237956</v>
          </cell>
        </row>
        <row r="3808">
          <cell r="B3808">
            <v>4920</v>
          </cell>
          <cell r="C3808" t="str">
            <v>TN</v>
          </cell>
          <cell r="D3808" t="str">
            <v>Municipal</v>
          </cell>
          <cell r="E3808">
            <v>1.6638213052243368E-2</v>
          </cell>
          <cell r="F3808">
            <v>1</v>
          </cell>
          <cell r="G3808">
            <v>12643.339823616996</v>
          </cell>
          <cell r="H3808">
            <v>12643.339823616996</v>
          </cell>
          <cell r="I3808">
            <v>11.608880937499999</v>
          </cell>
          <cell r="J3808">
            <v>11697</v>
          </cell>
          <cell r="K3808">
            <v>110389</v>
          </cell>
          <cell r="L3808">
            <v>8731</v>
          </cell>
          <cell r="M3808">
            <v>9.4943466526703296E-2</v>
          </cell>
          <cell r="N3808">
            <v>9.4943466526703296E-2</v>
          </cell>
          <cell r="O3808">
            <v>8181.4095248170297</v>
          </cell>
          <cell r="P3808">
            <v>22711.967915951413</v>
          </cell>
          <cell r="Q3808">
            <v>36295.447322232518</v>
          </cell>
          <cell r="R3808">
            <v>45906.972938565857</v>
          </cell>
          <cell r="S3808">
            <v>111068.96839678894</v>
          </cell>
          <cell r="T3808">
            <v>1568.5900430361892</v>
          </cell>
          <cell r="U3808">
            <v>1600.7721607087917</v>
          </cell>
          <cell r="V3808">
            <v>1640.3044429945155</v>
          </cell>
          <cell r="W3808">
            <v>1638.5364939636272</v>
          </cell>
          <cell r="X3808">
            <v>1715.3992768476101</v>
          </cell>
          <cell r="Y3808">
            <v>231.16231180456589</v>
          </cell>
          <cell r="Z3808">
            <v>254.62640629663161</v>
          </cell>
          <cell r="AA3808">
            <v>266.1196248508902</v>
          </cell>
          <cell r="AB3808">
            <v>288.11213919722888</v>
          </cell>
          <cell r="AC3808">
            <v>405.74154162308832</v>
          </cell>
          <cell r="AD3808">
            <v>14.952944030367506</v>
          </cell>
          <cell r="AE3808">
            <v>16.369203272024709</v>
          </cell>
          <cell r="AF3808">
            <v>16.87625329519318</v>
          </cell>
          <cell r="AG3808">
            <v>14.161593970810104</v>
          </cell>
          <cell r="AH3808">
            <v>12.093232885237956</v>
          </cell>
        </row>
        <row r="3809">
          <cell r="B3809">
            <v>5148</v>
          </cell>
          <cell r="C3809" t="str">
            <v>TN</v>
          </cell>
          <cell r="D3809" t="str">
            <v>Municipal</v>
          </cell>
          <cell r="E3809">
            <v>1.6638213052243368E-2</v>
          </cell>
          <cell r="F3809">
            <v>1</v>
          </cell>
          <cell r="G3809">
            <v>14529.613851862032</v>
          </cell>
          <cell r="H3809">
            <v>14529.613851862032</v>
          </cell>
          <cell r="I3809">
            <v>11.608880937499999</v>
          </cell>
          <cell r="J3809">
            <v>42939</v>
          </cell>
          <cell r="K3809">
            <v>422928</v>
          </cell>
          <cell r="L3809">
            <v>29108</v>
          </cell>
          <cell r="M3809">
            <v>9.1940151335581949E-2</v>
          </cell>
          <cell r="N3809">
            <v>9.1940151335581949E-2</v>
          </cell>
          <cell r="O3809">
            <v>8181.4095248170297</v>
          </cell>
          <cell r="P3809">
            <v>22711.967915951413</v>
          </cell>
          <cell r="Q3809">
            <v>36295.447322232518</v>
          </cell>
          <cell r="R3809">
            <v>45906.972938565857</v>
          </cell>
          <cell r="S3809">
            <v>111068.96839678894</v>
          </cell>
          <cell r="T3809">
            <v>1568.5900430361892</v>
          </cell>
          <cell r="U3809">
            <v>1600.7721607087917</v>
          </cell>
          <cell r="V3809">
            <v>1640.3044429945155</v>
          </cell>
          <cell r="W3809">
            <v>1638.5364939636272</v>
          </cell>
          <cell r="X3809">
            <v>1715.3992768476101</v>
          </cell>
          <cell r="Y3809">
            <v>231.16231180456589</v>
          </cell>
          <cell r="Z3809">
            <v>254.62640629663161</v>
          </cell>
          <cell r="AA3809">
            <v>266.1196248508902</v>
          </cell>
          <cell r="AB3809">
            <v>288.11213919722888</v>
          </cell>
          <cell r="AC3809">
            <v>405.74154162308832</v>
          </cell>
          <cell r="AD3809">
            <v>14.952944030367506</v>
          </cell>
          <cell r="AE3809">
            <v>16.369203272024709</v>
          </cell>
          <cell r="AF3809">
            <v>16.87625329519318</v>
          </cell>
          <cell r="AG3809">
            <v>14.161593970810104</v>
          </cell>
          <cell r="AH3809">
            <v>12.093232885237956</v>
          </cell>
        </row>
        <row r="3810">
          <cell r="B3810">
            <v>5509</v>
          </cell>
          <cell r="C3810" t="str">
            <v>TN</v>
          </cell>
          <cell r="D3810" t="str">
            <v>Municipal</v>
          </cell>
          <cell r="E3810">
            <v>1.6638213052243368E-2</v>
          </cell>
          <cell r="F3810">
            <v>1</v>
          </cell>
          <cell r="G3810">
            <v>13609.533898305084</v>
          </cell>
          <cell r="H3810">
            <v>13609.533898305084</v>
          </cell>
          <cell r="I3810">
            <v>11.608880937499999</v>
          </cell>
          <cell r="J3810">
            <v>12964</v>
          </cell>
          <cell r="K3810">
            <v>128474</v>
          </cell>
          <cell r="L3810">
            <v>9440</v>
          </cell>
          <cell r="M3810">
            <v>9.0671622020019604E-2</v>
          </cell>
          <cell r="N3810">
            <v>9.0671622020019604E-2</v>
          </cell>
          <cell r="O3810">
            <v>8181.4095248170297</v>
          </cell>
          <cell r="P3810">
            <v>22711.967915951413</v>
          </cell>
          <cell r="Q3810">
            <v>36295.447322232518</v>
          </cell>
          <cell r="R3810">
            <v>45906.972938565857</v>
          </cell>
          <cell r="S3810">
            <v>111068.96839678894</v>
          </cell>
          <cell r="T3810">
            <v>1568.5900430361892</v>
          </cell>
          <cell r="U3810">
            <v>1600.7721607087917</v>
          </cell>
          <cell r="V3810">
            <v>1640.3044429945155</v>
          </cell>
          <cell r="W3810">
            <v>1638.5364939636272</v>
          </cell>
          <cell r="X3810">
            <v>1715.3992768476101</v>
          </cell>
          <cell r="Y3810">
            <v>231.16231180456589</v>
          </cell>
          <cell r="Z3810">
            <v>254.62640629663161</v>
          </cell>
          <cell r="AA3810">
            <v>266.1196248508902</v>
          </cell>
          <cell r="AB3810">
            <v>288.11213919722888</v>
          </cell>
          <cell r="AC3810">
            <v>405.74154162308832</v>
          </cell>
          <cell r="AD3810">
            <v>14.952944030367506</v>
          </cell>
          <cell r="AE3810">
            <v>16.369203272024709</v>
          </cell>
          <cell r="AF3810">
            <v>16.87625329519318</v>
          </cell>
          <cell r="AG3810">
            <v>14.161593970810104</v>
          </cell>
          <cell r="AH3810">
            <v>12.093232885237956</v>
          </cell>
        </row>
        <row r="3811">
          <cell r="B3811">
            <v>5763</v>
          </cell>
          <cell r="C3811" t="str">
            <v>TN</v>
          </cell>
          <cell r="D3811" t="str">
            <v>Municipal</v>
          </cell>
          <cell r="E3811">
            <v>1.6638213052243368E-2</v>
          </cell>
          <cell r="F3811">
            <v>1</v>
          </cell>
          <cell r="G3811">
            <v>13287.605609267486</v>
          </cell>
          <cell r="H3811">
            <v>13287.605609267486</v>
          </cell>
          <cell r="I3811">
            <v>11.608880937499999</v>
          </cell>
          <cell r="J3811">
            <v>32753</v>
          </cell>
          <cell r="K3811">
            <v>305110</v>
          </cell>
          <cell r="L3811">
            <v>22962</v>
          </cell>
          <cell r="M3811">
            <v>9.6864221136499951E-2</v>
          </cell>
          <cell r="N3811">
            <v>9.6864221136499951E-2</v>
          </cell>
          <cell r="O3811">
            <v>8181.4095248170297</v>
          </cell>
          <cell r="P3811">
            <v>22711.967915951413</v>
          </cell>
          <cell r="Q3811">
            <v>36295.447322232518</v>
          </cell>
          <cell r="R3811">
            <v>45906.972938565857</v>
          </cell>
          <cell r="S3811">
            <v>111068.96839678894</v>
          </cell>
          <cell r="T3811">
            <v>1568.5900430361892</v>
          </cell>
          <cell r="U3811">
            <v>1600.7721607087917</v>
          </cell>
          <cell r="V3811">
            <v>1640.3044429945155</v>
          </cell>
          <cell r="W3811">
            <v>1638.5364939636272</v>
          </cell>
          <cell r="X3811">
            <v>1715.3992768476101</v>
          </cell>
          <cell r="Y3811">
            <v>231.16231180456589</v>
          </cell>
          <cell r="Z3811">
            <v>254.62640629663161</v>
          </cell>
          <cell r="AA3811">
            <v>266.1196248508902</v>
          </cell>
          <cell r="AB3811">
            <v>288.11213919722888</v>
          </cell>
          <cell r="AC3811">
            <v>405.74154162308832</v>
          </cell>
          <cell r="AD3811">
            <v>14.952944030367506</v>
          </cell>
          <cell r="AE3811">
            <v>16.369203272024709</v>
          </cell>
          <cell r="AF3811">
            <v>16.87625329519318</v>
          </cell>
          <cell r="AG3811">
            <v>14.161593970810104</v>
          </cell>
          <cell r="AH3811">
            <v>12.093232885237956</v>
          </cell>
        </row>
        <row r="3812">
          <cell r="B3812">
            <v>6008</v>
          </cell>
          <cell r="C3812" t="str">
            <v>TN</v>
          </cell>
          <cell r="D3812" t="str">
            <v>Municipal</v>
          </cell>
          <cell r="E3812">
            <v>1.6638213052243368E-2</v>
          </cell>
          <cell r="F3812">
            <v>1</v>
          </cell>
          <cell r="G3812">
            <v>13209.569818265471</v>
          </cell>
          <cell r="H3812">
            <v>13209.569818265471</v>
          </cell>
          <cell r="I3812">
            <v>11.608880937499999</v>
          </cell>
          <cell r="J3812">
            <v>7247</v>
          </cell>
          <cell r="K3812">
            <v>57422</v>
          </cell>
          <cell r="L3812">
            <v>4347</v>
          </cell>
          <cell r="M3812">
            <v>0.11566010126391017</v>
          </cell>
          <cell r="N3812">
            <v>0.11566010126391017</v>
          </cell>
          <cell r="O3812">
            <v>8181.4095248170297</v>
          </cell>
          <cell r="P3812">
            <v>22711.967915951413</v>
          </cell>
          <cell r="Q3812">
            <v>36295.447322232518</v>
          </cell>
          <cell r="R3812">
            <v>45906.972938565857</v>
          </cell>
          <cell r="S3812">
            <v>111068.96839678894</v>
          </cell>
          <cell r="T3812">
            <v>1568.5900430361892</v>
          </cell>
          <cell r="U3812">
            <v>1600.7721607087917</v>
          </cell>
          <cell r="V3812">
            <v>1640.3044429945155</v>
          </cell>
          <cell r="W3812">
            <v>1638.5364939636272</v>
          </cell>
          <cell r="X3812">
            <v>1715.3992768476101</v>
          </cell>
          <cell r="Y3812">
            <v>231.16231180456589</v>
          </cell>
          <cell r="Z3812">
            <v>254.62640629663161</v>
          </cell>
          <cell r="AA3812">
            <v>266.1196248508902</v>
          </cell>
          <cell r="AB3812">
            <v>288.11213919722888</v>
          </cell>
          <cell r="AC3812">
            <v>405.74154162308832</v>
          </cell>
          <cell r="AD3812">
            <v>14.952944030367506</v>
          </cell>
          <cell r="AE3812">
            <v>16.369203272024709</v>
          </cell>
          <cell r="AF3812">
            <v>16.87625329519318</v>
          </cell>
          <cell r="AG3812">
            <v>14.161593970810104</v>
          </cell>
          <cell r="AH3812">
            <v>12.093232885237956</v>
          </cell>
        </row>
        <row r="3813">
          <cell r="B3813">
            <v>6234</v>
          </cell>
          <cell r="C3813" t="str">
            <v>TN</v>
          </cell>
          <cell r="D3813" t="str">
            <v>Municipal</v>
          </cell>
          <cell r="E3813">
            <v>1.6638213052243368E-2</v>
          </cell>
          <cell r="F3813">
            <v>1</v>
          </cell>
          <cell r="G3813">
            <v>14619.687904767779</v>
          </cell>
          <cell r="H3813">
            <v>14619.687904767779</v>
          </cell>
          <cell r="I3813">
            <v>11.608880937499999</v>
          </cell>
          <cell r="J3813">
            <v>25822</v>
          </cell>
          <cell r="K3813">
            <v>237029</v>
          </cell>
          <cell r="L3813">
            <v>16213</v>
          </cell>
          <cell r="M3813">
            <v>9.9411559599558483E-2</v>
          </cell>
          <cell r="N3813">
            <v>9.9411559599558483E-2</v>
          </cell>
          <cell r="O3813">
            <v>8181.4095248170297</v>
          </cell>
          <cell r="P3813">
            <v>22711.967915951413</v>
          </cell>
          <cell r="Q3813">
            <v>36295.447322232518</v>
          </cell>
          <cell r="R3813">
            <v>45906.972938565857</v>
          </cell>
          <cell r="S3813">
            <v>111068.96839678894</v>
          </cell>
          <cell r="T3813">
            <v>1568.5900430361892</v>
          </cell>
          <cell r="U3813">
            <v>1600.7721607087917</v>
          </cell>
          <cell r="V3813">
            <v>1640.3044429945155</v>
          </cell>
          <cell r="W3813">
            <v>1638.5364939636272</v>
          </cell>
          <cell r="X3813">
            <v>1715.3992768476101</v>
          </cell>
          <cell r="Y3813">
            <v>231.16231180456589</v>
          </cell>
          <cell r="Z3813">
            <v>254.62640629663161</v>
          </cell>
          <cell r="AA3813">
            <v>266.1196248508902</v>
          </cell>
          <cell r="AB3813">
            <v>288.11213919722888</v>
          </cell>
          <cell r="AC3813">
            <v>405.74154162308832</v>
          </cell>
          <cell r="AD3813">
            <v>14.952944030367506</v>
          </cell>
          <cell r="AE3813">
            <v>16.369203272024709</v>
          </cell>
          <cell r="AF3813">
            <v>16.87625329519318</v>
          </cell>
          <cell r="AG3813">
            <v>14.161593970810104</v>
          </cell>
          <cell r="AH3813">
            <v>12.093232885237956</v>
          </cell>
        </row>
        <row r="3814">
          <cell r="B3814">
            <v>6923</v>
          </cell>
          <cell r="C3814" t="str">
            <v>TN</v>
          </cell>
          <cell r="D3814" t="str">
            <v>Municipal</v>
          </cell>
          <cell r="E3814">
            <v>1.6638213052243368E-2</v>
          </cell>
          <cell r="F3814">
            <v>1</v>
          </cell>
          <cell r="G3814">
            <v>12786.394133250116</v>
          </cell>
          <cell r="H3814">
            <v>12786.394133250116</v>
          </cell>
          <cell r="I3814">
            <v>11.608880937499999</v>
          </cell>
          <cell r="J3814">
            <v>24751</v>
          </cell>
          <cell r="K3814">
            <v>245844</v>
          </cell>
          <cell r="L3814">
            <v>19227</v>
          </cell>
          <cell r="M3814">
            <v>8.978275880060628E-2</v>
          </cell>
          <cell r="N3814">
            <v>8.978275880060628E-2</v>
          </cell>
          <cell r="O3814">
            <v>8181.4095248170297</v>
          </cell>
          <cell r="P3814">
            <v>22711.967915951413</v>
          </cell>
          <cell r="Q3814">
            <v>36295.447322232518</v>
          </cell>
          <cell r="R3814">
            <v>45906.972938565857</v>
          </cell>
          <cell r="S3814">
            <v>111068.96839678894</v>
          </cell>
          <cell r="T3814">
            <v>1568.5900430361892</v>
          </cell>
          <cell r="U3814">
            <v>1600.7721607087917</v>
          </cell>
          <cell r="V3814">
            <v>1640.3044429945155</v>
          </cell>
          <cell r="W3814">
            <v>1638.5364939636272</v>
          </cell>
          <cell r="X3814">
            <v>1715.3992768476101</v>
          </cell>
          <cell r="Y3814">
            <v>231.16231180456589</v>
          </cell>
          <cell r="Z3814">
            <v>254.62640629663161</v>
          </cell>
          <cell r="AA3814">
            <v>266.1196248508902</v>
          </cell>
          <cell r="AB3814">
            <v>288.11213919722888</v>
          </cell>
          <cell r="AC3814">
            <v>405.74154162308832</v>
          </cell>
          <cell r="AD3814">
            <v>14.952944030367506</v>
          </cell>
          <cell r="AE3814">
            <v>16.369203272024709</v>
          </cell>
          <cell r="AF3814">
            <v>16.87625329519318</v>
          </cell>
          <cell r="AG3814">
            <v>14.161593970810104</v>
          </cell>
          <cell r="AH3814">
            <v>12.093232885237956</v>
          </cell>
        </row>
        <row r="3815">
          <cell r="B3815">
            <v>7625</v>
          </cell>
          <cell r="C3815" t="str">
            <v>TN</v>
          </cell>
          <cell r="D3815" t="str">
            <v>Municipal</v>
          </cell>
          <cell r="E3815">
            <v>1.6638213052243368E-2</v>
          </cell>
          <cell r="F3815">
            <v>1</v>
          </cell>
          <cell r="G3815">
            <v>14354.198033122977</v>
          </cell>
          <cell r="H3815">
            <v>14354.198033122977</v>
          </cell>
          <cell r="I3815">
            <v>11.608880937499999</v>
          </cell>
          <cell r="J3815">
            <v>45639</v>
          </cell>
          <cell r="K3815">
            <v>448095</v>
          </cell>
          <cell r="L3815">
            <v>31217</v>
          </cell>
          <cell r="M3815">
            <v>9.2146234091629559E-2</v>
          </cell>
          <cell r="N3815">
            <v>9.2146234091629559E-2</v>
          </cell>
          <cell r="O3815">
            <v>8181.4095248170297</v>
          </cell>
          <cell r="P3815">
            <v>22711.967915951413</v>
          </cell>
          <cell r="Q3815">
            <v>36295.447322232518</v>
          </cell>
          <cell r="R3815">
            <v>45906.972938565857</v>
          </cell>
          <cell r="S3815">
            <v>111068.96839678894</v>
          </cell>
          <cell r="T3815">
            <v>1568.5900430361892</v>
          </cell>
          <cell r="U3815">
            <v>1600.7721607087917</v>
          </cell>
          <cell r="V3815">
            <v>1640.3044429945155</v>
          </cell>
          <cell r="W3815">
            <v>1638.5364939636272</v>
          </cell>
          <cell r="X3815">
            <v>1715.3992768476101</v>
          </cell>
          <cell r="Y3815">
            <v>231.16231180456589</v>
          </cell>
          <cell r="Z3815">
            <v>254.62640629663161</v>
          </cell>
          <cell r="AA3815">
            <v>266.1196248508902</v>
          </cell>
          <cell r="AB3815">
            <v>288.11213919722888</v>
          </cell>
          <cell r="AC3815">
            <v>405.74154162308832</v>
          </cell>
          <cell r="AD3815">
            <v>14.952944030367506</v>
          </cell>
          <cell r="AE3815">
            <v>16.369203272024709</v>
          </cell>
          <cell r="AF3815">
            <v>16.87625329519318</v>
          </cell>
          <cell r="AG3815">
            <v>14.161593970810104</v>
          </cell>
          <cell r="AH3815">
            <v>12.093232885237956</v>
          </cell>
        </row>
        <row r="3816">
          <cell r="B3816">
            <v>8147</v>
          </cell>
          <cell r="C3816" t="str">
            <v>TN</v>
          </cell>
          <cell r="D3816" t="str">
            <v>Municipal</v>
          </cell>
          <cell r="E3816">
            <v>1.6638213052243368E-2</v>
          </cell>
          <cell r="F3816">
            <v>1</v>
          </cell>
          <cell r="G3816">
            <v>13297.702407002189</v>
          </cell>
          <cell r="H3816">
            <v>13297.702407002189</v>
          </cell>
          <cell r="I3816">
            <v>11.608880937499999</v>
          </cell>
          <cell r="J3816">
            <v>14705</v>
          </cell>
          <cell r="K3816">
            <v>121541</v>
          </cell>
          <cell r="L3816">
            <v>9140</v>
          </cell>
          <cell r="M3816">
            <v>0.11051199133440567</v>
          </cell>
          <cell r="N3816">
            <v>0.11051199133440567</v>
          </cell>
          <cell r="O3816">
            <v>8181.4095248170297</v>
          </cell>
          <cell r="P3816">
            <v>22711.967915951413</v>
          </cell>
          <cell r="Q3816">
            <v>36295.447322232518</v>
          </cell>
          <cell r="R3816">
            <v>45906.972938565857</v>
          </cell>
          <cell r="S3816">
            <v>111068.96839678894</v>
          </cell>
          <cell r="T3816">
            <v>1568.5900430361892</v>
          </cell>
          <cell r="U3816">
            <v>1600.7721607087917</v>
          </cell>
          <cell r="V3816">
            <v>1640.3044429945155</v>
          </cell>
          <cell r="W3816">
            <v>1638.5364939636272</v>
          </cell>
          <cell r="X3816">
            <v>1715.3992768476101</v>
          </cell>
          <cell r="Y3816">
            <v>231.16231180456589</v>
          </cell>
          <cell r="Z3816">
            <v>254.62640629663161</v>
          </cell>
          <cell r="AA3816">
            <v>266.1196248508902</v>
          </cell>
          <cell r="AB3816">
            <v>288.11213919722888</v>
          </cell>
          <cell r="AC3816">
            <v>405.74154162308832</v>
          </cell>
          <cell r="AD3816">
            <v>14.952944030367506</v>
          </cell>
          <cell r="AE3816">
            <v>16.369203272024709</v>
          </cell>
          <cell r="AF3816">
            <v>16.87625329519318</v>
          </cell>
          <cell r="AG3816">
            <v>14.161593970810104</v>
          </cell>
          <cell r="AH3816">
            <v>12.093232885237956</v>
          </cell>
        </row>
        <row r="3817">
          <cell r="B3817">
            <v>9023</v>
          </cell>
          <cell r="C3817" t="str">
            <v>TN</v>
          </cell>
          <cell r="D3817" t="str">
            <v>Municipal</v>
          </cell>
          <cell r="E3817">
            <v>1.6638213052243368E-2</v>
          </cell>
          <cell r="F3817">
            <v>1</v>
          </cell>
          <cell r="G3817">
            <v>12073.610707011929</v>
          </cell>
          <cell r="H3817">
            <v>12073.610707011929</v>
          </cell>
          <cell r="I3817">
            <v>11.608880937499999</v>
          </cell>
          <cell r="J3817">
            <v>4202</v>
          </cell>
          <cell r="K3817">
            <v>41497</v>
          </cell>
          <cell r="L3817">
            <v>3437</v>
          </cell>
          <cell r="M3817">
            <v>8.9722228465039647E-2</v>
          </cell>
          <cell r="N3817">
            <v>8.9722228465039647E-2</v>
          </cell>
          <cell r="O3817">
            <v>8181.4095248170297</v>
          </cell>
          <cell r="P3817">
            <v>22711.967915951413</v>
          </cell>
          <cell r="Q3817">
            <v>36295.447322232518</v>
          </cell>
          <cell r="R3817">
            <v>45906.972938565857</v>
          </cell>
          <cell r="S3817">
            <v>111068.96839678894</v>
          </cell>
          <cell r="T3817">
            <v>1568.5900430361892</v>
          </cell>
          <cell r="U3817">
            <v>1600.7721607087917</v>
          </cell>
          <cell r="V3817">
            <v>1640.3044429945155</v>
          </cell>
          <cell r="W3817">
            <v>1638.5364939636272</v>
          </cell>
          <cell r="X3817">
            <v>1715.3992768476101</v>
          </cell>
          <cell r="Y3817">
            <v>231.16231180456589</v>
          </cell>
          <cell r="Z3817">
            <v>254.62640629663161</v>
          </cell>
          <cell r="AA3817">
            <v>266.1196248508902</v>
          </cell>
          <cell r="AB3817">
            <v>288.11213919722888</v>
          </cell>
          <cell r="AC3817">
            <v>405.74154162308832</v>
          </cell>
          <cell r="AD3817">
            <v>14.952944030367506</v>
          </cell>
          <cell r="AE3817">
            <v>16.369203272024709</v>
          </cell>
          <cell r="AF3817">
            <v>16.87625329519318</v>
          </cell>
          <cell r="AG3817">
            <v>14.161593970810104</v>
          </cell>
          <cell r="AH3817">
            <v>12.093232885237956</v>
          </cell>
        </row>
        <row r="3818">
          <cell r="B3818">
            <v>9612</v>
          </cell>
          <cell r="C3818" t="str">
            <v>TN</v>
          </cell>
          <cell r="D3818" t="str">
            <v>Municipal</v>
          </cell>
          <cell r="E3818">
            <v>1.6638213052243368E-2</v>
          </cell>
          <cell r="F3818">
            <v>1</v>
          </cell>
          <cell r="G3818">
            <v>12695.954719493924</v>
          </cell>
          <cell r="H3818">
            <v>12695.954719493924</v>
          </cell>
          <cell r="I3818">
            <v>11.608880937499999</v>
          </cell>
          <cell r="J3818">
            <v>41613</v>
          </cell>
          <cell r="K3818">
            <v>381323</v>
          </cell>
          <cell r="L3818">
            <v>30035</v>
          </cell>
          <cell r="M3818">
            <v>9.8155440748410802E-2</v>
          </cell>
          <cell r="N3818">
            <v>9.8155440748410802E-2</v>
          </cell>
          <cell r="O3818">
            <v>8181.4095248170297</v>
          </cell>
          <cell r="P3818">
            <v>22711.967915951413</v>
          </cell>
          <cell r="Q3818">
            <v>36295.447322232518</v>
          </cell>
          <cell r="R3818">
            <v>45906.972938565857</v>
          </cell>
          <cell r="S3818">
            <v>111068.96839678894</v>
          </cell>
          <cell r="T3818">
            <v>1568.5900430361892</v>
          </cell>
          <cell r="U3818">
            <v>1600.7721607087917</v>
          </cell>
          <cell r="V3818">
            <v>1640.3044429945155</v>
          </cell>
          <cell r="W3818">
            <v>1638.5364939636272</v>
          </cell>
          <cell r="X3818">
            <v>1715.3992768476101</v>
          </cell>
          <cell r="Y3818">
            <v>231.16231180456589</v>
          </cell>
          <cell r="Z3818">
            <v>254.62640629663161</v>
          </cell>
          <cell r="AA3818">
            <v>266.1196248508902</v>
          </cell>
          <cell r="AB3818">
            <v>288.11213919722888</v>
          </cell>
          <cell r="AC3818">
            <v>405.74154162308832</v>
          </cell>
          <cell r="AD3818">
            <v>14.952944030367506</v>
          </cell>
          <cell r="AE3818">
            <v>16.369203272024709</v>
          </cell>
          <cell r="AF3818">
            <v>16.87625329519318</v>
          </cell>
          <cell r="AG3818">
            <v>14.161593970810104</v>
          </cell>
          <cell r="AH3818">
            <v>12.093232885237956</v>
          </cell>
        </row>
        <row r="3819">
          <cell r="B3819">
            <v>9697</v>
          </cell>
          <cell r="C3819" t="str">
            <v>TN</v>
          </cell>
          <cell r="D3819" t="str">
            <v>Municipal</v>
          </cell>
          <cell r="E3819">
            <v>1.6638213052243368E-2</v>
          </cell>
          <cell r="F3819">
            <v>1</v>
          </cell>
          <cell r="G3819">
            <v>13463.464337700145</v>
          </cell>
          <cell r="H3819">
            <v>13463.464337700145</v>
          </cell>
          <cell r="I3819">
            <v>11.608880937499999</v>
          </cell>
          <cell r="J3819">
            <v>4801</v>
          </cell>
          <cell r="K3819">
            <v>46247</v>
          </cell>
          <cell r="L3819">
            <v>3435</v>
          </cell>
          <cell r="M3819">
            <v>9.3465131311355323E-2</v>
          </cell>
          <cell r="N3819">
            <v>9.3465131311355323E-2</v>
          </cell>
          <cell r="O3819">
            <v>8181.4095248170297</v>
          </cell>
          <cell r="P3819">
            <v>22711.967915951413</v>
          </cell>
          <cell r="Q3819">
            <v>36295.447322232518</v>
          </cell>
          <cell r="R3819">
            <v>45906.972938565857</v>
          </cell>
          <cell r="S3819">
            <v>111068.96839678894</v>
          </cell>
          <cell r="T3819">
            <v>1568.5900430361892</v>
          </cell>
          <cell r="U3819">
            <v>1600.7721607087917</v>
          </cell>
          <cell r="V3819">
            <v>1640.3044429945155</v>
          </cell>
          <cell r="W3819">
            <v>1638.5364939636272</v>
          </cell>
          <cell r="X3819">
            <v>1715.3992768476101</v>
          </cell>
          <cell r="Y3819">
            <v>231.16231180456589</v>
          </cell>
          <cell r="Z3819">
            <v>254.62640629663161</v>
          </cell>
          <cell r="AA3819">
            <v>266.1196248508902</v>
          </cell>
          <cell r="AB3819">
            <v>288.11213919722888</v>
          </cell>
          <cell r="AC3819">
            <v>405.74154162308832</v>
          </cell>
          <cell r="AD3819">
            <v>14.952944030367506</v>
          </cell>
          <cell r="AE3819">
            <v>16.369203272024709</v>
          </cell>
          <cell r="AF3819">
            <v>16.87625329519318</v>
          </cell>
          <cell r="AG3819">
            <v>14.161593970810104</v>
          </cell>
          <cell r="AH3819">
            <v>12.093232885237956</v>
          </cell>
        </row>
        <row r="3820">
          <cell r="B3820">
            <v>10579</v>
          </cell>
          <cell r="C3820" t="str">
            <v>TN</v>
          </cell>
          <cell r="D3820" t="str">
            <v>Municipal</v>
          </cell>
          <cell r="E3820">
            <v>1.6638213052243368E-2</v>
          </cell>
          <cell r="F3820">
            <v>1</v>
          </cell>
          <cell r="G3820">
            <v>12786.813300289137</v>
          </cell>
          <cell r="H3820">
            <v>12786.813300289137</v>
          </cell>
          <cell r="I3820">
            <v>11.608880937499999</v>
          </cell>
          <cell r="J3820">
            <v>29376</v>
          </cell>
          <cell r="K3820">
            <v>247655</v>
          </cell>
          <cell r="L3820">
            <v>19368</v>
          </cell>
          <cell r="M3820">
            <v>0.10772207436970786</v>
          </cell>
          <cell r="N3820">
            <v>0.10772207436970786</v>
          </cell>
          <cell r="O3820">
            <v>8181.4095248170297</v>
          </cell>
          <cell r="P3820">
            <v>22711.967915951413</v>
          </cell>
          <cell r="Q3820">
            <v>36295.447322232518</v>
          </cell>
          <cell r="R3820">
            <v>45906.972938565857</v>
          </cell>
          <cell r="S3820">
            <v>111068.96839678894</v>
          </cell>
          <cell r="T3820">
            <v>1568.5900430361892</v>
          </cell>
          <cell r="U3820">
            <v>1600.7721607087917</v>
          </cell>
          <cell r="V3820">
            <v>1640.3044429945155</v>
          </cell>
          <cell r="W3820">
            <v>1638.5364939636272</v>
          </cell>
          <cell r="X3820">
            <v>1715.3992768476101</v>
          </cell>
          <cell r="Y3820">
            <v>231.16231180456589</v>
          </cell>
          <cell r="Z3820">
            <v>254.62640629663161</v>
          </cell>
          <cell r="AA3820">
            <v>266.1196248508902</v>
          </cell>
          <cell r="AB3820">
            <v>288.11213919722888</v>
          </cell>
          <cell r="AC3820">
            <v>405.74154162308832</v>
          </cell>
          <cell r="AD3820">
            <v>14.952944030367506</v>
          </cell>
          <cell r="AE3820">
            <v>16.369203272024709</v>
          </cell>
          <cell r="AF3820">
            <v>16.87625329519318</v>
          </cell>
          <cell r="AG3820">
            <v>14.161593970810104</v>
          </cell>
          <cell r="AH3820">
            <v>12.093232885237956</v>
          </cell>
        </row>
        <row r="3821">
          <cell r="B3821">
            <v>10799</v>
          </cell>
          <cell r="C3821" t="str">
            <v>TN</v>
          </cell>
          <cell r="D3821" t="str">
            <v>Municipal</v>
          </cell>
          <cell r="E3821">
            <v>1.6638213052243368E-2</v>
          </cell>
          <cell r="F3821">
            <v>1</v>
          </cell>
          <cell r="G3821">
            <v>14235.112053648192</v>
          </cell>
          <cell r="H3821">
            <v>14235.112053648192</v>
          </cell>
          <cell r="I3821">
            <v>11.608880937499999</v>
          </cell>
          <cell r="J3821">
            <v>26370</v>
          </cell>
          <cell r="K3821">
            <v>248360</v>
          </cell>
          <cell r="L3821">
            <v>17447</v>
          </cell>
          <cell r="M3821">
            <v>9.6390393990180581E-2</v>
          </cell>
          <cell r="N3821">
            <v>9.6390393990180581E-2</v>
          </cell>
          <cell r="O3821">
            <v>8181.4095248170297</v>
          </cell>
          <cell r="P3821">
            <v>22711.967915951413</v>
          </cell>
          <cell r="Q3821">
            <v>36295.447322232518</v>
          </cell>
          <cell r="R3821">
            <v>45906.972938565857</v>
          </cell>
          <cell r="S3821">
            <v>111068.96839678894</v>
          </cell>
          <cell r="T3821">
            <v>1568.5900430361892</v>
          </cell>
          <cell r="U3821">
            <v>1600.7721607087917</v>
          </cell>
          <cell r="V3821">
            <v>1640.3044429945155</v>
          </cell>
          <cell r="W3821">
            <v>1638.5364939636272</v>
          </cell>
          <cell r="X3821">
            <v>1715.3992768476101</v>
          </cell>
          <cell r="Y3821">
            <v>231.16231180456589</v>
          </cell>
          <cell r="Z3821">
            <v>254.62640629663161</v>
          </cell>
          <cell r="AA3821">
            <v>266.1196248508902</v>
          </cell>
          <cell r="AB3821">
            <v>288.11213919722888</v>
          </cell>
          <cell r="AC3821">
            <v>405.74154162308832</v>
          </cell>
          <cell r="AD3821">
            <v>14.952944030367506</v>
          </cell>
          <cell r="AE3821">
            <v>16.369203272024709</v>
          </cell>
          <cell r="AF3821">
            <v>16.87625329519318</v>
          </cell>
          <cell r="AG3821">
            <v>14.161593970810104</v>
          </cell>
          <cell r="AH3821">
            <v>12.093232885237956</v>
          </cell>
        </row>
        <row r="3822">
          <cell r="B3822">
            <v>10906</v>
          </cell>
          <cell r="C3822" t="str">
            <v>TN</v>
          </cell>
          <cell r="D3822" t="str">
            <v>Municipal</v>
          </cell>
          <cell r="E3822">
            <v>1.6638213052243368E-2</v>
          </cell>
          <cell r="F3822">
            <v>1</v>
          </cell>
          <cell r="G3822">
            <v>15171.932389544629</v>
          </cell>
          <cell r="H3822">
            <v>15171.932389544629</v>
          </cell>
          <cell r="I3822">
            <v>11.608880937499999</v>
          </cell>
          <cell r="J3822">
            <v>89335</v>
          </cell>
          <cell r="K3822">
            <v>850933</v>
          </cell>
          <cell r="L3822">
            <v>56086</v>
          </cell>
          <cell r="M3822">
            <v>9.5802902983986402E-2</v>
          </cell>
          <cell r="N3822">
            <v>9.5802902983986402E-2</v>
          </cell>
          <cell r="O3822">
            <v>8181.4095248170297</v>
          </cell>
          <cell r="P3822">
            <v>22711.967915951413</v>
          </cell>
          <cell r="Q3822">
            <v>36295.447322232518</v>
          </cell>
          <cell r="R3822">
            <v>45906.972938565857</v>
          </cell>
          <cell r="S3822">
            <v>111068.96839678894</v>
          </cell>
          <cell r="T3822">
            <v>1568.5900430361892</v>
          </cell>
          <cell r="U3822">
            <v>1600.7721607087917</v>
          </cell>
          <cell r="V3822">
            <v>1640.3044429945155</v>
          </cell>
          <cell r="W3822">
            <v>1638.5364939636272</v>
          </cell>
          <cell r="X3822">
            <v>1715.3992768476101</v>
          </cell>
          <cell r="Y3822">
            <v>231.16231180456589</v>
          </cell>
          <cell r="Z3822">
            <v>254.62640629663161</v>
          </cell>
          <cell r="AA3822">
            <v>266.1196248508902</v>
          </cell>
          <cell r="AB3822">
            <v>288.11213919722888</v>
          </cell>
          <cell r="AC3822">
            <v>405.74154162308832</v>
          </cell>
          <cell r="AD3822">
            <v>14.952944030367506</v>
          </cell>
          <cell r="AE3822">
            <v>16.369203272024709</v>
          </cell>
          <cell r="AF3822">
            <v>16.87625329519318</v>
          </cell>
          <cell r="AG3822">
            <v>14.161593970810104</v>
          </cell>
          <cell r="AH3822">
            <v>12.093232885237956</v>
          </cell>
        </row>
        <row r="3823">
          <cell r="B3823">
            <v>10960</v>
          </cell>
          <cell r="C3823" t="str">
            <v>TN</v>
          </cell>
          <cell r="D3823" t="str">
            <v>Municipal</v>
          </cell>
          <cell r="E3823">
            <v>1.6638213052243368E-2</v>
          </cell>
          <cell r="F3823">
            <v>1</v>
          </cell>
          <cell r="G3823">
            <v>13308.683007893644</v>
          </cell>
          <cell r="H3823">
            <v>13308.683007893644</v>
          </cell>
          <cell r="I3823">
            <v>11.608880937499999</v>
          </cell>
          <cell r="J3823">
            <v>6419</v>
          </cell>
          <cell r="K3823">
            <v>64068</v>
          </cell>
          <cell r="L3823">
            <v>4814</v>
          </cell>
          <cell r="M3823">
            <v>8.972307807333614E-2</v>
          </cell>
          <cell r="N3823">
            <v>8.972307807333614E-2</v>
          </cell>
          <cell r="O3823">
            <v>8181.4095248170297</v>
          </cell>
          <cell r="P3823">
            <v>22711.967915951413</v>
          </cell>
          <cell r="Q3823">
            <v>36295.447322232518</v>
          </cell>
          <cell r="R3823">
            <v>45906.972938565857</v>
          </cell>
          <cell r="S3823">
            <v>111068.96839678894</v>
          </cell>
          <cell r="T3823">
            <v>1568.5900430361892</v>
          </cell>
          <cell r="U3823">
            <v>1600.7721607087917</v>
          </cell>
          <cell r="V3823">
            <v>1640.3044429945155</v>
          </cell>
          <cell r="W3823">
            <v>1638.5364939636272</v>
          </cell>
          <cell r="X3823">
            <v>1715.3992768476101</v>
          </cell>
          <cell r="Y3823">
            <v>231.16231180456589</v>
          </cell>
          <cell r="Z3823">
            <v>254.62640629663161</v>
          </cell>
          <cell r="AA3823">
            <v>266.1196248508902</v>
          </cell>
          <cell r="AB3823">
            <v>288.11213919722888</v>
          </cell>
          <cell r="AC3823">
            <v>405.74154162308832</v>
          </cell>
          <cell r="AD3823">
            <v>14.952944030367506</v>
          </cell>
          <cell r="AE3823">
            <v>16.369203272024709</v>
          </cell>
          <cell r="AF3823">
            <v>16.87625329519318</v>
          </cell>
          <cell r="AG3823">
            <v>14.161593970810104</v>
          </cell>
          <cell r="AH3823">
            <v>12.093232885237956</v>
          </cell>
        </row>
        <row r="3824">
          <cell r="B3824">
            <v>10968</v>
          </cell>
          <cell r="C3824" t="str">
            <v>TN</v>
          </cell>
          <cell r="D3824" t="str">
            <v>Municipal</v>
          </cell>
          <cell r="E3824">
            <v>1.6638213052243368E-2</v>
          </cell>
          <cell r="F3824">
            <v>1</v>
          </cell>
          <cell r="G3824">
            <v>12547.40234043756</v>
          </cell>
          <cell r="H3824">
            <v>12547.40234043756</v>
          </cell>
          <cell r="I3824">
            <v>11.608880937499999</v>
          </cell>
          <cell r="J3824">
            <v>23890</v>
          </cell>
          <cell r="K3824">
            <v>221951</v>
          </cell>
          <cell r="L3824">
            <v>17689</v>
          </cell>
          <cell r="M3824">
            <v>9.6533946957475969E-2</v>
          </cell>
          <cell r="N3824">
            <v>9.6533946957475969E-2</v>
          </cell>
          <cell r="O3824">
            <v>8181.4095248170297</v>
          </cell>
          <cell r="P3824">
            <v>22711.967915951413</v>
          </cell>
          <cell r="Q3824">
            <v>36295.447322232518</v>
          </cell>
          <cell r="R3824">
            <v>45906.972938565857</v>
          </cell>
          <cell r="S3824">
            <v>111068.96839678894</v>
          </cell>
          <cell r="T3824">
            <v>1568.5900430361892</v>
          </cell>
          <cell r="U3824">
            <v>1600.7721607087917</v>
          </cell>
          <cell r="V3824">
            <v>1640.3044429945155</v>
          </cell>
          <cell r="W3824">
            <v>1638.5364939636272</v>
          </cell>
          <cell r="X3824">
            <v>1715.3992768476101</v>
          </cell>
          <cell r="Y3824">
            <v>231.16231180456589</v>
          </cell>
          <cell r="Z3824">
            <v>254.62640629663161</v>
          </cell>
          <cell r="AA3824">
            <v>266.1196248508902</v>
          </cell>
          <cell r="AB3824">
            <v>288.11213919722888</v>
          </cell>
          <cell r="AC3824">
            <v>405.74154162308832</v>
          </cell>
          <cell r="AD3824">
            <v>14.952944030367506</v>
          </cell>
          <cell r="AE3824">
            <v>16.369203272024709</v>
          </cell>
          <cell r="AF3824">
            <v>16.87625329519318</v>
          </cell>
          <cell r="AG3824">
            <v>14.161593970810104</v>
          </cell>
          <cell r="AH3824">
            <v>12.093232885237956</v>
          </cell>
        </row>
        <row r="3825">
          <cell r="B3825">
            <v>12293</v>
          </cell>
          <cell r="C3825" t="str">
            <v>TN</v>
          </cell>
          <cell r="D3825" t="str">
            <v>Municipal</v>
          </cell>
          <cell r="E3825">
            <v>1.6638213052243368E-2</v>
          </cell>
          <cell r="F3825">
            <v>1</v>
          </cell>
          <cell r="G3825">
            <v>13601.625020632224</v>
          </cell>
          <cell r="H3825">
            <v>13601.625020632224</v>
          </cell>
          <cell r="I3825">
            <v>11.608880937499999</v>
          </cell>
          <cell r="J3825">
            <v>511955</v>
          </cell>
          <cell r="K3825">
            <v>5109124</v>
          </cell>
          <cell r="L3825">
            <v>375626</v>
          </cell>
          <cell r="M3825">
            <v>8.9962159827721447E-2</v>
          </cell>
          <cell r="N3825">
            <v>8.9962159827721447E-2</v>
          </cell>
          <cell r="O3825">
            <v>8181.4095248170297</v>
          </cell>
          <cell r="P3825">
            <v>22711.967915951413</v>
          </cell>
          <cell r="Q3825">
            <v>36295.447322232518</v>
          </cell>
          <cell r="R3825">
            <v>45906.972938565857</v>
          </cell>
          <cell r="S3825">
            <v>111068.96839678894</v>
          </cell>
          <cell r="T3825">
            <v>1568.5900430361892</v>
          </cell>
          <cell r="U3825">
            <v>1600.7721607087917</v>
          </cell>
          <cell r="V3825">
            <v>1640.3044429945155</v>
          </cell>
          <cell r="W3825">
            <v>1638.5364939636272</v>
          </cell>
          <cell r="X3825">
            <v>1715.3992768476101</v>
          </cell>
          <cell r="Y3825">
            <v>231.16231180456589</v>
          </cell>
          <cell r="Z3825">
            <v>254.62640629663161</v>
          </cell>
          <cell r="AA3825">
            <v>266.1196248508902</v>
          </cell>
          <cell r="AB3825">
            <v>288.11213919722888</v>
          </cell>
          <cell r="AC3825">
            <v>405.74154162308832</v>
          </cell>
          <cell r="AD3825">
            <v>14.952944030367506</v>
          </cell>
          <cell r="AE3825">
            <v>16.369203272024709</v>
          </cell>
          <cell r="AF3825">
            <v>16.87625329519318</v>
          </cell>
          <cell r="AG3825">
            <v>14.161593970810104</v>
          </cell>
          <cell r="AH3825">
            <v>12.093232885237956</v>
          </cell>
        </row>
        <row r="3826">
          <cell r="B3826">
            <v>12532</v>
          </cell>
          <cell r="C3826" t="str">
            <v>TN</v>
          </cell>
          <cell r="D3826" t="str">
            <v>Municipal</v>
          </cell>
          <cell r="E3826">
            <v>1.6638213052243368E-2</v>
          </cell>
          <cell r="F3826">
            <v>1</v>
          </cell>
          <cell r="G3826">
            <v>14494.85294117647</v>
          </cell>
          <cell r="H3826">
            <v>14494.85294117647</v>
          </cell>
          <cell r="I3826">
            <v>11.608880937499999</v>
          </cell>
          <cell r="J3826">
            <v>10272</v>
          </cell>
          <cell r="K3826">
            <v>98565</v>
          </cell>
          <cell r="L3826">
            <v>6800</v>
          </cell>
          <cell r="M3826">
            <v>9.4604731045502974E-2</v>
          </cell>
          <cell r="N3826">
            <v>9.4604731045502974E-2</v>
          </cell>
          <cell r="O3826">
            <v>8181.4095248170297</v>
          </cell>
          <cell r="P3826">
            <v>22711.967915951413</v>
          </cell>
          <cell r="Q3826">
            <v>36295.447322232518</v>
          </cell>
          <cell r="R3826">
            <v>45906.972938565857</v>
          </cell>
          <cell r="S3826">
            <v>111068.96839678894</v>
          </cell>
          <cell r="T3826">
            <v>1568.5900430361892</v>
          </cell>
          <cell r="U3826">
            <v>1600.7721607087917</v>
          </cell>
          <cell r="V3826">
            <v>1640.3044429945155</v>
          </cell>
          <cell r="W3826">
            <v>1638.5364939636272</v>
          </cell>
          <cell r="X3826">
            <v>1715.3992768476101</v>
          </cell>
          <cell r="Y3826">
            <v>231.16231180456589</v>
          </cell>
          <cell r="Z3826">
            <v>254.62640629663161</v>
          </cell>
          <cell r="AA3826">
            <v>266.1196248508902</v>
          </cell>
          <cell r="AB3826">
            <v>288.11213919722888</v>
          </cell>
          <cell r="AC3826">
            <v>405.74154162308832</v>
          </cell>
          <cell r="AD3826">
            <v>14.952944030367506</v>
          </cell>
          <cell r="AE3826">
            <v>16.369203272024709</v>
          </cell>
          <cell r="AF3826">
            <v>16.87625329519318</v>
          </cell>
          <cell r="AG3826">
            <v>14.161593970810104</v>
          </cell>
          <cell r="AH3826">
            <v>12.093232885237956</v>
          </cell>
        </row>
        <row r="3827">
          <cell r="B3827">
            <v>12988</v>
          </cell>
          <cell r="C3827" t="str">
            <v>TN</v>
          </cell>
          <cell r="D3827" t="str">
            <v>Municipal</v>
          </cell>
          <cell r="E3827">
            <v>1.6638213052243368E-2</v>
          </cell>
          <cell r="F3827">
            <v>1</v>
          </cell>
          <cell r="G3827">
            <v>12587.44430943702</v>
          </cell>
          <cell r="H3827">
            <v>12587.44430943702</v>
          </cell>
          <cell r="I3827">
            <v>11.608880937499999</v>
          </cell>
          <cell r="J3827">
            <v>17787</v>
          </cell>
          <cell r="K3827">
            <v>155392</v>
          </cell>
          <cell r="L3827">
            <v>12345</v>
          </cell>
          <cell r="M3827">
            <v>0.10339824687190299</v>
          </cell>
          <cell r="N3827">
            <v>0.10339824687190299</v>
          </cell>
          <cell r="O3827">
            <v>8181.4095248170297</v>
          </cell>
          <cell r="P3827">
            <v>22711.967915951413</v>
          </cell>
          <cell r="Q3827">
            <v>36295.447322232518</v>
          </cell>
          <cell r="R3827">
            <v>45906.972938565857</v>
          </cell>
          <cell r="S3827">
            <v>111068.96839678894</v>
          </cell>
          <cell r="T3827">
            <v>1568.5900430361892</v>
          </cell>
          <cell r="U3827">
            <v>1600.7721607087917</v>
          </cell>
          <cell r="V3827">
            <v>1640.3044429945155</v>
          </cell>
          <cell r="W3827">
            <v>1638.5364939636272</v>
          </cell>
          <cell r="X3827">
            <v>1715.3992768476101</v>
          </cell>
          <cell r="Y3827">
            <v>231.16231180456589</v>
          </cell>
          <cell r="Z3827">
            <v>254.62640629663161</v>
          </cell>
          <cell r="AA3827">
            <v>266.1196248508902</v>
          </cell>
          <cell r="AB3827">
            <v>288.11213919722888</v>
          </cell>
          <cell r="AC3827">
            <v>405.74154162308832</v>
          </cell>
          <cell r="AD3827">
            <v>14.952944030367506</v>
          </cell>
          <cell r="AE3827">
            <v>16.369203272024709</v>
          </cell>
          <cell r="AF3827">
            <v>16.87625329519318</v>
          </cell>
          <cell r="AG3827">
            <v>14.161593970810104</v>
          </cell>
          <cell r="AH3827">
            <v>12.093232885237956</v>
          </cell>
        </row>
        <row r="3828">
          <cell r="B3828">
            <v>13039</v>
          </cell>
          <cell r="C3828" t="str">
            <v>TN</v>
          </cell>
          <cell r="D3828" t="str">
            <v>Municipal</v>
          </cell>
          <cell r="E3828">
            <v>1.6638213052243368E-2</v>
          </cell>
          <cell r="F3828">
            <v>1</v>
          </cell>
          <cell r="G3828">
            <v>13970.37254326782</v>
          </cell>
          <cell r="H3828">
            <v>13970.37254326782</v>
          </cell>
          <cell r="I3828">
            <v>11.608880937499999</v>
          </cell>
          <cell r="J3828">
            <v>5672</v>
          </cell>
          <cell r="K3828">
            <v>47625</v>
          </cell>
          <cell r="L3828">
            <v>3409</v>
          </cell>
          <cell r="M3828">
            <v>0.10912554117813648</v>
          </cell>
          <cell r="N3828">
            <v>0.10912554117813648</v>
          </cell>
          <cell r="O3828">
            <v>8181.4095248170297</v>
          </cell>
          <cell r="P3828">
            <v>22711.967915951413</v>
          </cell>
          <cell r="Q3828">
            <v>36295.447322232518</v>
          </cell>
          <cell r="R3828">
            <v>45906.972938565857</v>
          </cell>
          <cell r="S3828">
            <v>111068.96839678894</v>
          </cell>
          <cell r="T3828">
            <v>1568.5900430361892</v>
          </cell>
          <cell r="U3828">
            <v>1600.7721607087917</v>
          </cell>
          <cell r="V3828">
            <v>1640.3044429945155</v>
          </cell>
          <cell r="W3828">
            <v>1638.5364939636272</v>
          </cell>
          <cell r="X3828">
            <v>1715.3992768476101</v>
          </cell>
          <cell r="Y3828">
            <v>231.16231180456589</v>
          </cell>
          <cell r="Z3828">
            <v>254.62640629663161</v>
          </cell>
          <cell r="AA3828">
            <v>266.1196248508902</v>
          </cell>
          <cell r="AB3828">
            <v>288.11213919722888</v>
          </cell>
          <cell r="AC3828">
            <v>405.74154162308832</v>
          </cell>
          <cell r="AD3828">
            <v>14.952944030367506</v>
          </cell>
          <cell r="AE3828">
            <v>16.369203272024709</v>
          </cell>
          <cell r="AF3828">
            <v>16.87625329519318</v>
          </cell>
          <cell r="AG3828">
            <v>14.161593970810104</v>
          </cell>
          <cell r="AH3828">
            <v>12.093232885237956</v>
          </cell>
        </row>
        <row r="3829">
          <cell r="B3829">
            <v>13119</v>
          </cell>
          <cell r="C3829" t="str">
            <v>TN</v>
          </cell>
          <cell r="D3829" t="str">
            <v>Municipal</v>
          </cell>
          <cell r="E3829">
            <v>1.6638213052243368E-2</v>
          </cell>
          <cell r="F3829">
            <v>0</v>
          </cell>
          <cell r="G3829">
            <v>0</v>
          </cell>
          <cell r="H3829">
            <v>13043.236756332901</v>
          </cell>
          <cell r="I3829">
            <v>11.608880937499999</v>
          </cell>
          <cell r="J3829">
            <v>0</v>
          </cell>
          <cell r="K3829">
            <v>0</v>
          </cell>
          <cell r="L3829">
            <v>0</v>
          </cell>
          <cell r="M3829">
            <v>0</v>
          </cell>
          <cell r="N3829">
            <v>9.4988154658214918E-2</v>
          </cell>
          <cell r="O3829">
            <v>8181.4095248170297</v>
          </cell>
          <cell r="P3829">
            <v>22711.967915951413</v>
          </cell>
          <cell r="Q3829">
            <v>36295.447322232518</v>
          </cell>
          <cell r="R3829">
            <v>45906.972938565857</v>
          </cell>
          <cell r="S3829">
            <v>111068.96839678894</v>
          </cell>
          <cell r="T3829">
            <v>1568.5900430361892</v>
          </cell>
          <cell r="U3829">
            <v>1600.7721607087917</v>
          </cell>
          <cell r="V3829">
            <v>1640.3044429945155</v>
          </cell>
          <cell r="W3829">
            <v>1638.5364939636272</v>
          </cell>
          <cell r="X3829">
            <v>1715.3992768476101</v>
          </cell>
          <cell r="Y3829">
            <v>231.16231180456589</v>
          </cell>
          <cell r="Z3829">
            <v>254.62640629663161</v>
          </cell>
          <cell r="AA3829">
            <v>266.1196248508902</v>
          </cell>
          <cell r="AB3829">
            <v>288.11213919722888</v>
          </cell>
          <cell r="AC3829">
            <v>405.74154162308832</v>
          </cell>
          <cell r="AD3829">
            <v>14.952944030367506</v>
          </cell>
          <cell r="AE3829">
            <v>16.369203272024709</v>
          </cell>
          <cell r="AF3829">
            <v>16.87625329519318</v>
          </cell>
          <cell r="AG3829">
            <v>14.161593970810104</v>
          </cell>
          <cell r="AH3829">
            <v>12.093232885237956</v>
          </cell>
        </row>
        <row r="3830">
          <cell r="B3830">
            <v>13437</v>
          </cell>
          <cell r="C3830" t="str">
            <v>TN</v>
          </cell>
          <cell r="D3830" t="str">
            <v>Municipal</v>
          </cell>
          <cell r="E3830">
            <v>1.6638213052243368E-2</v>
          </cell>
          <cell r="F3830">
            <v>1</v>
          </cell>
          <cell r="G3830">
            <v>13052.984574111335</v>
          </cell>
          <cell r="H3830">
            <v>13052.984574111335</v>
          </cell>
          <cell r="I3830">
            <v>11.608880937499999</v>
          </cell>
          <cell r="J3830">
            <v>1820</v>
          </cell>
          <cell r="K3830">
            <v>19462</v>
          </cell>
          <cell r="L3830">
            <v>1491</v>
          </cell>
          <cell r="M3830">
            <v>8.2843176562853255E-2</v>
          </cell>
          <cell r="N3830">
            <v>8.2843176562853255E-2</v>
          </cell>
          <cell r="O3830">
            <v>8181.4095248170297</v>
          </cell>
          <cell r="P3830">
            <v>22711.967915951413</v>
          </cell>
          <cell r="Q3830">
            <v>36295.447322232518</v>
          </cell>
          <cell r="R3830">
            <v>45906.972938565857</v>
          </cell>
          <cell r="S3830">
            <v>111068.96839678894</v>
          </cell>
          <cell r="T3830">
            <v>1568.5900430361892</v>
          </cell>
          <cell r="U3830">
            <v>1600.7721607087917</v>
          </cell>
          <cell r="V3830">
            <v>1640.3044429945155</v>
          </cell>
          <cell r="W3830">
            <v>1638.5364939636272</v>
          </cell>
          <cell r="X3830">
            <v>1715.3992768476101</v>
          </cell>
          <cell r="Y3830">
            <v>231.16231180456589</v>
          </cell>
          <cell r="Z3830">
            <v>254.62640629663161</v>
          </cell>
          <cell r="AA3830">
            <v>266.1196248508902</v>
          </cell>
          <cell r="AB3830">
            <v>288.11213919722888</v>
          </cell>
          <cell r="AC3830">
            <v>405.74154162308832</v>
          </cell>
          <cell r="AD3830">
            <v>14.952944030367506</v>
          </cell>
          <cell r="AE3830">
            <v>16.369203272024709</v>
          </cell>
          <cell r="AF3830">
            <v>16.87625329519318</v>
          </cell>
          <cell r="AG3830">
            <v>14.161593970810104</v>
          </cell>
          <cell r="AH3830">
            <v>12.093232885237956</v>
          </cell>
        </row>
        <row r="3831">
          <cell r="B3831">
            <v>13550</v>
          </cell>
          <cell r="C3831" t="str">
            <v>TN</v>
          </cell>
          <cell r="D3831" t="str">
            <v>Municipal</v>
          </cell>
          <cell r="E3831">
            <v>1.6638213052243368E-2</v>
          </cell>
          <cell r="F3831">
            <v>1</v>
          </cell>
          <cell r="G3831">
            <v>12903.506929861403</v>
          </cell>
          <cell r="H3831">
            <v>12903.506929861403</v>
          </cell>
          <cell r="I3831">
            <v>11.608880937499999</v>
          </cell>
          <cell r="J3831">
            <v>28300</v>
          </cell>
          <cell r="K3831">
            <v>245786</v>
          </cell>
          <cell r="L3831">
            <v>19048</v>
          </cell>
          <cell r="M3831">
            <v>0.10434478949504855</v>
          </cell>
          <cell r="N3831">
            <v>0.10434478949504855</v>
          </cell>
          <cell r="O3831">
            <v>8181.4095248170297</v>
          </cell>
          <cell r="P3831">
            <v>22711.967915951413</v>
          </cell>
          <cell r="Q3831">
            <v>36295.447322232518</v>
          </cell>
          <cell r="R3831">
            <v>45906.972938565857</v>
          </cell>
          <cell r="S3831">
            <v>111068.96839678894</v>
          </cell>
          <cell r="T3831">
            <v>1568.5900430361892</v>
          </cell>
          <cell r="U3831">
            <v>1600.7721607087917</v>
          </cell>
          <cell r="V3831">
            <v>1640.3044429945155</v>
          </cell>
          <cell r="W3831">
            <v>1638.5364939636272</v>
          </cell>
          <cell r="X3831">
            <v>1715.3992768476101</v>
          </cell>
          <cell r="Y3831">
            <v>231.16231180456589</v>
          </cell>
          <cell r="Z3831">
            <v>254.62640629663161</v>
          </cell>
          <cell r="AA3831">
            <v>266.1196248508902</v>
          </cell>
          <cell r="AB3831">
            <v>288.11213919722888</v>
          </cell>
          <cell r="AC3831">
            <v>405.74154162308832</v>
          </cell>
          <cell r="AD3831">
            <v>14.952944030367506</v>
          </cell>
          <cell r="AE3831">
            <v>16.369203272024709</v>
          </cell>
          <cell r="AF3831">
            <v>16.87625329519318</v>
          </cell>
          <cell r="AG3831">
            <v>14.161593970810104</v>
          </cell>
          <cell r="AH3831">
            <v>12.093232885237956</v>
          </cell>
        </row>
        <row r="3832">
          <cell r="B3832">
            <v>13933</v>
          </cell>
          <cell r="C3832" t="str">
            <v>TN</v>
          </cell>
          <cell r="D3832" t="str">
            <v>Municipal</v>
          </cell>
          <cell r="E3832">
            <v>1.6638213052243368E-2</v>
          </cell>
          <cell r="F3832">
            <v>1</v>
          </cell>
          <cell r="G3832">
            <v>11199.405183401785</v>
          </cell>
          <cell r="H3832">
            <v>11199.405183401785</v>
          </cell>
          <cell r="I3832">
            <v>11.608880937499999</v>
          </cell>
          <cell r="J3832">
            <v>17944</v>
          </cell>
          <cell r="K3832">
            <v>158158</v>
          </cell>
          <cell r="L3832">
            <v>14122</v>
          </cell>
          <cell r="M3832">
            <v>0.10101741676556039</v>
          </cell>
          <cell r="N3832">
            <v>0.10101741676556039</v>
          </cell>
          <cell r="O3832">
            <v>8181.4095248170297</v>
          </cell>
          <cell r="P3832">
            <v>22711.967915951413</v>
          </cell>
          <cell r="Q3832">
            <v>36295.447322232518</v>
          </cell>
          <cell r="R3832">
            <v>45906.972938565857</v>
          </cell>
          <cell r="S3832">
            <v>111068.96839678894</v>
          </cell>
          <cell r="T3832">
            <v>1568.5900430361892</v>
          </cell>
          <cell r="U3832">
            <v>1600.7721607087917</v>
          </cell>
          <cell r="V3832">
            <v>1640.3044429945155</v>
          </cell>
          <cell r="W3832">
            <v>1638.5364939636272</v>
          </cell>
          <cell r="X3832">
            <v>1715.3992768476101</v>
          </cell>
          <cell r="Y3832">
            <v>231.16231180456589</v>
          </cell>
          <cell r="Z3832">
            <v>254.62640629663161</v>
          </cell>
          <cell r="AA3832">
            <v>266.1196248508902</v>
          </cell>
          <cell r="AB3832">
            <v>288.11213919722888</v>
          </cell>
          <cell r="AC3832">
            <v>405.74154162308832</v>
          </cell>
          <cell r="AD3832">
            <v>14.952944030367506</v>
          </cell>
          <cell r="AE3832">
            <v>16.369203272024709</v>
          </cell>
          <cell r="AF3832">
            <v>16.87625329519318</v>
          </cell>
          <cell r="AG3832">
            <v>14.161593970810104</v>
          </cell>
          <cell r="AH3832">
            <v>12.093232885237956</v>
          </cell>
        </row>
        <row r="3833">
          <cell r="B3833">
            <v>14455</v>
          </cell>
          <cell r="C3833" t="str">
            <v>TN</v>
          </cell>
          <cell r="D3833" t="str">
            <v>Municipal</v>
          </cell>
          <cell r="E3833">
            <v>1.6638213052243368E-2</v>
          </cell>
          <cell r="F3833">
            <v>1</v>
          </cell>
          <cell r="G3833">
            <v>13343.521636906653</v>
          </cell>
          <cell r="H3833">
            <v>13343.521636906653</v>
          </cell>
          <cell r="I3833">
            <v>11.608880937499999</v>
          </cell>
          <cell r="J3833">
            <v>21709</v>
          </cell>
          <cell r="K3833">
            <v>209987</v>
          </cell>
          <cell r="L3833">
            <v>15737</v>
          </cell>
          <cell r="M3833">
            <v>9.2942574960539232E-2</v>
          </cell>
          <cell r="N3833">
            <v>9.2942574960539232E-2</v>
          </cell>
          <cell r="O3833">
            <v>8181.4095248170297</v>
          </cell>
          <cell r="P3833">
            <v>22711.967915951413</v>
          </cell>
          <cell r="Q3833">
            <v>36295.447322232518</v>
          </cell>
          <cell r="R3833">
            <v>45906.972938565857</v>
          </cell>
          <cell r="S3833">
            <v>111068.96839678894</v>
          </cell>
          <cell r="T3833">
            <v>1568.5900430361892</v>
          </cell>
          <cell r="U3833">
            <v>1600.7721607087917</v>
          </cell>
          <cell r="V3833">
            <v>1640.3044429945155</v>
          </cell>
          <cell r="W3833">
            <v>1638.5364939636272</v>
          </cell>
          <cell r="X3833">
            <v>1715.3992768476101</v>
          </cell>
          <cell r="Y3833">
            <v>231.16231180456589</v>
          </cell>
          <cell r="Z3833">
            <v>254.62640629663161</v>
          </cell>
          <cell r="AA3833">
            <v>266.1196248508902</v>
          </cell>
          <cell r="AB3833">
            <v>288.11213919722888</v>
          </cell>
          <cell r="AC3833">
            <v>405.74154162308832</v>
          </cell>
          <cell r="AD3833">
            <v>14.952944030367506</v>
          </cell>
          <cell r="AE3833">
            <v>16.369203272024709</v>
          </cell>
          <cell r="AF3833">
            <v>16.87625329519318</v>
          </cell>
          <cell r="AG3833">
            <v>14.161593970810104</v>
          </cell>
          <cell r="AH3833">
            <v>12.093232885237956</v>
          </cell>
        </row>
        <row r="3834">
          <cell r="B3834">
            <v>15507</v>
          </cell>
          <cell r="C3834" t="str">
            <v>TN</v>
          </cell>
          <cell r="D3834" t="str">
            <v>Municipal</v>
          </cell>
          <cell r="E3834">
            <v>1.6638213052243368E-2</v>
          </cell>
          <cell r="F3834">
            <v>1</v>
          </cell>
          <cell r="G3834">
            <v>13721.498102623329</v>
          </cell>
          <cell r="H3834">
            <v>13721.498102623329</v>
          </cell>
          <cell r="I3834">
            <v>11.608880937499999</v>
          </cell>
          <cell r="J3834">
            <v>19689</v>
          </cell>
          <cell r="K3834">
            <v>166332</v>
          </cell>
          <cell r="L3834">
            <v>12122</v>
          </cell>
          <cell r="M3834">
            <v>0.10821925873137761</v>
          </cell>
          <cell r="N3834">
            <v>0.10821925873137761</v>
          </cell>
          <cell r="O3834">
            <v>8181.4095248170297</v>
          </cell>
          <cell r="P3834">
            <v>22711.967915951413</v>
          </cell>
          <cell r="Q3834">
            <v>36295.447322232518</v>
          </cell>
          <cell r="R3834">
            <v>45906.972938565857</v>
          </cell>
          <cell r="S3834">
            <v>111068.96839678894</v>
          </cell>
          <cell r="T3834">
            <v>1568.5900430361892</v>
          </cell>
          <cell r="U3834">
            <v>1600.7721607087917</v>
          </cell>
          <cell r="V3834">
            <v>1640.3044429945155</v>
          </cell>
          <cell r="W3834">
            <v>1638.5364939636272</v>
          </cell>
          <cell r="X3834">
            <v>1715.3992768476101</v>
          </cell>
          <cell r="Y3834">
            <v>231.16231180456589</v>
          </cell>
          <cell r="Z3834">
            <v>254.62640629663161</v>
          </cell>
          <cell r="AA3834">
            <v>266.1196248508902</v>
          </cell>
          <cell r="AB3834">
            <v>288.11213919722888</v>
          </cell>
          <cell r="AC3834">
            <v>405.74154162308832</v>
          </cell>
          <cell r="AD3834">
            <v>14.952944030367506</v>
          </cell>
          <cell r="AE3834">
            <v>16.369203272024709</v>
          </cell>
          <cell r="AF3834">
            <v>16.87625329519318</v>
          </cell>
          <cell r="AG3834">
            <v>14.161593970810104</v>
          </cell>
          <cell r="AH3834">
            <v>12.093232885237956</v>
          </cell>
        </row>
        <row r="3835">
          <cell r="B3835">
            <v>27222</v>
          </cell>
          <cell r="C3835" t="str">
            <v>TN</v>
          </cell>
          <cell r="D3835" t="str">
            <v>Municipal</v>
          </cell>
          <cell r="E3835">
            <v>1.6638213052243368E-2</v>
          </cell>
          <cell r="F3835">
            <v>1</v>
          </cell>
          <cell r="G3835">
            <v>13041.19992405544</v>
          </cell>
          <cell r="H3835">
            <v>13041.19992405544</v>
          </cell>
          <cell r="I3835">
            <v>11.608880937499999</v>
          </cell>
          <cell r="J3835">
            <v>7331</v>
          </cell>
          <cell r="K3835">
            <v>68688</v>
          </cell>
          <cell r="L3835">
            <v>5267</v>
          </cell>
          <cell r="M3835">
            <v>9.6046941084705476E-2</v>
          </cell>
          <cell r="N3835">
            <v>9.6046941084705476E-2</v>
          </cell>
          <cell r="O3835">
            <v>8181.4095248170297</v>
          </cell>
          <cell r="P3835">
            <v>22711.967915951413</v>
          </cell>
          <cell r="Q3835">
            <v>36295.447322232518</v>
          </cell>
          <cell r="R3835">
            <v>45906.972938565857</v>
          </cell>
          <cell r="S3835">
            <v>111068.96839678894</v>
          </cell>
          <cell r="T3835">
            <v>1568.5900430361892</v>
          </cell>
          <cell r="U3835">
            <v>1600.7721607087917</v>
          </cell>
          <cell r="V3835">
            <v>1640.3044429945155</v>
          </cell>
          <cell r="W3835">
            <v>1638.5364939636272</v>
          </cell>
          <cell r="X3835">
            <v>1715.3992768476101</v>
          </cell>
          <cell r="Y3835">
            <v>231.16231180456589</v>
          </cell>
          <cell r="Z3835">
            <v>254.62640629663161</v>
          </cell>
          <cell r="AA3835">
            <v>266.1196248508902</v>
          </cell>
          <cell r="AB3835">
            <v>288.11213919722888</v>
          </cell>
          <cell r="AC3835">
            <v>405.74154162308832</v>
          </cell>
          <cell r="AD3835">
            <v>14.952944030367506</v>
          </cell>
          <cell r="AE3835">
            <v>16.369203272024709</v>
          </cell>
          <cell r="AF3835">
            <v>16.87625329519318</v>
          </cell>
          <cell r="AG3835">
            <v>14.161593970810104</v>
          </cell>
          <cell r="AH3835">
            <v>12.093232885237956</v>
          </cell>
        </row>
        <row r="3836">
          <cell r="B3836">
            <v>16223</v>
          </cell>
          <cell r="C3836" t="str">
            <v>TN</v>
          </cell>
          <cell r="D3836" t="str">
            <v>Municipal</v>
          </cell>
          <cell r="E3836">
            <v>1.6638213052243368E-2</v>
          </cell>
          <cell r="F3836">
            <v>1</v>
          </cell>
          <cell r="G3836">
            <v>14159.625212947189</v>
          </cell>
          <cell r="H3836">
            <v>14159.625212947189</v>
          </cell>
          <cell r="I3836">
            <v>11.608880937499999</v>
          </cell>
          <cell r="J3836">
            <v>18834</v>
          </cell>
          <cell r="K3836">
            <v>166234</v>
          </cell>
          <cell r="L3836">
            <v>11740</v>
          </cell>
          <cell r="M3836">
            <v>0.10345982683160486</v>
          </cell>
          <cell r="N3836">
            <v>0.10345982683160486</v>
          </cell>
          <cell r="O3836">
            <v>8181.4095248170297</v>
          </cell>
          <cell r="P3836">
            <v>22711.967915951413</v>
          </cell>
          <cell r="Q3836">
            <v>36295.447322232518</v>
          </cell>
          <cell r="R3836">
            <v>45906.972938565857</v>
          </cell>
          <cell r="S3836">
            <v>111068.96839678894</v>
          </cell>
          <cell r="T3836">
            <v>1568.5900430361892</v>
          </cell>
          <cell r="U3836">
            <v>1600.7721607087917</v>
          </cell>
          <cell r="V3836">
            <v>1640.3044429945155</v>
          </cell>
          <cell r="W3836">
            <v>1638.5364939636272</v>
          </cell>
          <cell r="X3836">
            <v>1715.3992768476101</v>
          </cell>
          <cell r="Y3836">
            <v>231.16231180456589</v>
          </cell>
          <cell r="Z3836">
            <v>254.62640629663161</v>
          </cell>
          <cell r="AA3836">
            <v>266.1196248508902</v>
          </cell>
          <cell r="AB3836">
            <v>288.11213919722888</v>
          </cell>
          <cell r="AC3836">
            <v>405.74154162308832</v>
          </cell>
          <cell r="AD3836">
            <v>14.952944030367506</v>
          </cell>
          <cell r="AE3836">
            <v>16.369203272024709</v>
          </cell>
          <cell r="AF3836">
            <v>16.87625329519318</v>
          </cell>
          <cell r="AG3836">
            <v>14.161593970810104</v>
          </cell>
          <cell r="AH3836">
            <v>12.093232885237956</v>
          </cell>
        </row>
        <row r="3837">
          <cell r="B3837">
            <v>17047</v>
          </cell>
          <cell r="C3837" t="str">
            <v>TN</v>
          </cell>
          <cell r="D3837" t="str">
            <v>Municipal</v>
          </cell>
          <cell r="E3837">
            <v>1.6638213052243368E-2</v>
          </cell>
          <cell r="F3837">
            <v>1</v>
          </cell>
          <cell r="G3837">
            <v>12942.118226600986</v>
          </cell>
          <cell r="H3837">
            <v>12942.118226600986</v>
          </cell>
          <cell r="I3837">
            <v>11.608880937499999</v>
          </cell>
          <cell r="J3837">
            <v>11917</v>
          </cell>
          <cell r="K3837">
            <v>115599</v>
          </cell>
          <cell r="L3837">
            <v>8932</v>
          </cell>
          <cell r="M3837">
            <v>9.2325311686043993E-2</v>
          </cell>
          <cell r="N3837">
            <v>9.2325311686043993E-2</v>
          </cell>
          <cell r="O3837">
            <v>8181.4095248170297</v>
          </cell>
          <cell r="P3837">
            <v>22711.967915951413</v>
          </cell>
          <cell r="Q3837">
            <v>36295.447322232518</v>
          </cell>
          <cell r="R3837">
            <v>45906.972938565857</v>
          </cell>
          <cell r="S3837">
            <v>111068.96839678894</v>
          </cell>
          <cell r="T3837">
            <v>1568.5900430361892</v>
          </cell>
          <cell r="U3837">
            <v>1600.7721607087917</v>
          </cell>
          <cell r="V3837">
            <v>1640.3044429945155</v>
          </cell>
          <cell r="W3837">
            <v>1638.5364939636272</v>
          </cell>
          <cell r="X3837">
            <v>1715.3992768476101</v>
          </cell>
          <cell r="Y3837">
            <v>231.16231180456589</v>
          </cell>
          <cell r="Z3837">
            <v>254.62640629663161</v>
          </cell>
          <cell r="AA3837">
            <v>266.1196248508902</v>
          </cell>
          <cell r="AB3837">
            <v>288.11213919722888</v>
          </cell>
          <cell r="AC3837">
            <v>405.74154162308832</v>
          </cell>
          <cell r="AD3837">
            <v>14.952944030367506</v>
          </cell>
          <cell r="AE3837">
            <v>16.369203272024709</v>
          </cell>
          <cell r="AF3837">
            <v>16.87625329519318</v>
          </cell>
          <cell r="AG3837">
            <v>14.161593970810104</v>
          </cell>
          <cell r="AH3837">
            <v>12.093232885237956</v>
          </cell>
        </row>
        <row r="3838">
          <cell r="B3838">
            <v>17452</v>
          </cell>
          <cell r="C3838" t="str">
            <v>TN</v>
          </cell>
          <cell r="D3838" t="str">
            <v>Municipal</v>
          </cell>
          <cell r="E3838">
            <v>1.6638213052243368E-2</v>
          </cell>
          <cell r="F3838">
            <v>1</v>
          </cell>
          <cell r="G3838">
            <v>10785.298072613177</v>
          </cell>
          <cell r="H3838">
            <v>10785.298072613177</v>
          </cell>
          <cell r="I3838">
            <v>11.608880937499999</v>
          </cell>
          <cell r="J3838">
            <v>2650</v>
          </cell>
          <cell r="K3838">
            <v>24062</v>
          </cell>
          <cell r="L3838">
            <v>2231</v>
          </cell>
          <cell r="M3838">
            <v>9.7215819114838758E-2</v>
          </cell>
          <cell r="N3838">
            <v>9.7215819114838758E-2</v>
          </cell>
          <cell r="O3838">
            <v>8181.4095248170297</v>
          </cell>
          <cell r="P3838">
            <v>22711.967915951413</v>
          </cell>
          <cell r="Q3838">
            <v>36295.447322232518</v>
          </cell>
          <cell r="R3838">
            <v>45906.972938565857</v>
          </cell>
          <cell r="S3838">
            <v>111068.96839678894</v>
          </cell>
          <cell r="T3838">
            <v>1568.5900430361892</v>
          </cell>
          <cell r="U3838">
            <v>1600.7721607087917</v>
          </cell>
          <cell r="V3838">
            <v>1640.3044429945155</v>
          </cell>
          <cell r="W3838">
            <v>1638.5364939636272</v>
          </cell>
          <cell r="X3838">
            <v>1715.3992768476101</v>
          </cell>
          <cell r="Y3838">
            <v>231.16231180456589</v>
          </cell>
          <cell r="Z3838">
            <v>254.62640629663161</v>
          </cell>
          <cell r="AA3838">
            <v>266.1196248508902</v>
          </cell>
          <cell r="AB3838">
            <v>288.11213919722888</v>
          </cell>
          <cell r="AC3838">
            <v>405.74154162308832</v>
          </cell>
          <cell r="AD3838">
            <v>14.952944030367506</v>
          </cell>
          <cell r="AE3838">
            <v>16.369203272024709</v>
          </cell>
          <cell r="AF3838">
            <v>16.87625329519318</v>
          </cell>
          <cell r="AG3838">
            <v>14.161593970810104</v>
          </cell>
          <cell r="AH3838">
            <v>12.093232885237956</v>
          </cell>
        </row>
        <row r="3839">
          <cell r="B3839">
            <v>17740</v>
          </cell>
          <cell r="C3839" t="str">
            <v>TN</v>
          </cell>
          <cell r="D3839" t="str">
            <v>Municipal</v>
          </cell>
          <cell r="E3839">
            <v>1.6638213052243368E-2</v>
          </cell>
          <cell r="F3839">
            <v>1</v>
          </cell>
          <cell r="G3839">
            <v>11151.789759855006</v>
          </cell>
          <cell r="H3839">
            <v>11151.789759855006</v>
          </cell>
          <cell r="I3839">
            <v>11.608880937499999</v>
          </cell>
          <cell r="J3839">
            <v>2681</v>
          </cell>
          <cell r="K3839">
            <v>24612</v>
          </cell>
          <cell r="L3839">
            <v>2207</v>
          </cell>
          <cell r="M3839">
            <v>9.6438745215799218E-2</v>
          </cell>
          <cell r="N3839">
            <v>9.6438745215799218E-2</v>
          </cell>
          <cell r="O3839">
            <v>8181.4095248170297</v>
          </cell>
          <cell r="P3839">
            <v>22711.967915951413</v>
          </cell>
          <cell r="Q3839">
            <v>36295.447322232518</v>
          </cell>
          <cell r="R3839">
            <v>45906.972938565857</v>
          </cell>
          <cell r="S3839">
            <v>111068.96839678894</v>
          </cell>
          <cell r="T3839">
            <v>1568.5900430361892</v>
          </cell>
          <cell r="U3839">
            <v>1600.7721607087917</v>
          </cell>
          <cell r="V3839">
            <v>1640.3044429945155</v>
          </cell>
          <cell r="W3839">
            <v>1638.5364939636272</v>
          </cell>
          <cell r="X3839">
            <v>1715.3992768476101</v>
          </cell>
          <cell r="Y3839">
            <v>231.16231180456589</v>
          </cell>
          <cell r="Z3839">
            <v>254.62640629663161</v>
          </cell>
          <cell r="AA3839">
            <v>266.1196248508902</v>
          </cell>
          <cell r="AB3839">
            <v>288.11213919722888</v>
          </cell>
          <cell r="AC3839">
            <v>405.74154162308832</v>
          </cell>
          <cell r="AD3839">
            <v>14.952944030367506</v>
          </cell>
          <cell r="AE3839">
            <v>16.369203272024709</v>
          </cell>
          <cell r="AF3839">
            <v>16.87625329519318</v>
          </cell>
          <cell r="AG3839">
            <v>14.161593970810104</v>
          </cell>
          <cell r="AH3839">
            <v>12.093232885237956</v>
          </cell>
        </row>
        <row r="3840">
          <cell r="B3840">
            <v>17829</v>
          </cell>
          <cell r="C3840" t="str">
            <v>TN</v>
          </cell>
          <cell r="D3840" t="str">
            <v>Municipal</v>
          </cell>
          <cell r="E3840">
            <v>1.6638213052243368E-2</v>
          </cell>
          <cell r="F3840">
            <v>1</v>
          </cell>
          <cell r="G3840">
            <v>12967.522553782095</v>
          </cell>
          <cell r="H3840">
            <v>12967.522553782095</v>
          </cell>
          <cell r="I3840">
            <v>11.608880937499999</v>
          </cell>
          <cell r="J3840">
            <v>9272</v>
          </cell>
          <cell r="K3840">
            <v>93431</v>
          </cell>
          <cell r="L3840">
            <v>7205</v>
          </cell>
          <cell r="M3840">
            <v>8.8496282327533149E-2</v>
          </cell>
          <cell r="N3840">
            <v>8.8496282327533149E-2</v>
          </cell>
          <cell r="O3840">
            <v>8181.4095248170297</v>
          </cell>
          <cell r="P3840">
            <v>22711.967915951413</v>
          </cell>
          <cell r="Q3840">
            <v>36295.447322232518</v>
          </cell>
          <cell r="R3840">
            <v>45906.972938565857</v>
          </cell>
          <cell r="S3840">
            <v>111068.96839678894</v>
          </cell>
          <cell r="T3840">
            <v>1568.5900430361892</v>
          </cell>
          <cell r="U3840">
            <v>1600.7721607087917</v>
          </cell>
          <cell r="V3840">
            <v>1640.3044429945155</v>
          </cell>
          <cell r="W3840">
            <v>1638.5364939636272</v>
          </cell>
          <cell r="X3840">
            <v>1715.3992768476101</v>
          </cell>
          <cell r="Y3840">
            <v>231.16231180456589</v>
          </cell>
          <cell r="Z3840">
            <v>254.62640629663161</v>
          </cell>
          <cell r="AA3840">
            <v>266.1196248508902</v>
          </cell>
          <cell r="AB3840">
            <v>288.11213919722888</v>
          </cell>
          <cell r="AC3840">
            <v>405.74154162308832</v>
          </cell>
          <cell r="AD3840">
            <v>14.952944030367506</v>
          </cell>
          <cell r="AE3840">
            <v>16.369203272024709</v>
          </cell>
          <cell r="AF3840">
            <v>16.87625329519318</v>
          </cell>
          <cell r="AG3840">
            <v>14.161593970810104</v>
          </cell>
          <cell r="AH3840">
            <v>12.093232885237956</v>
          </cell>
        </row>
        <row r="3841">
          <cell r="B3841">
            <v>18384</v>
          </cell>
          <cell r="C3841" t="str">
            <v>TN</v>
          </cell>
          <cell r="D3841" t="str">
            <v>Municipal</v>
          </cell>
          <cell r="E3841">
            <v>1.6638213052243368E-2</v>
          </cell>
          <cell r="F3841">
            <v>1</v>
          </cell>
          <cell r="G3841">
            <v>14943.679599499374</v>
          </cell>
          <cell r="H3841">
            <v>14943.679599499374</v>
          </cell>
          <cell r="I3841">
            <v>11.608880937499999</v>
          </cell>
          <cell r="J3841">
            <v>11328</v>
          </cell>
          <cell r="K3841">
            <v>107460</v>
          </cell>
          <cell r="L3841">
            <v>7191</v>
          </cell>
          <cell r="M3841">
            <v>9.6093862331483815E-2</v>
          </cell>
          <cell r="N3841">
            <v>9.6093862331483815E-2</v>
          </cell>
          <cell r="O3841">
            <v>8181.4095248170297</v>
          </cell>
          <cell r="P3841">
            <v>22711.967915951413</v>
          </cell>
          <cell r="Q3841">
            <v>36295.447322232518</v>
          </cell>
          <cell r="R3841">
            <v>45906.972938565857</v>
          </cell>
          <cell r="S3841">
            <v>111068.96839678894</v>
          </cell>
          <cell r="T3841">
            <v>1568.5900430361892</v>
          </cell>
          <cell r="U3841">
            <v>1600.7721607087917</v>
          </cell>
          <cell r="V3841">
            <v>1640.3044429945155</v>
          </cell>
          <cell r="W3841">
            <v>1638.5364939636272</v>
          </cell>
          <cell r="X3841">
            <v>1715.3992768476101</v>
          </cell>
          <cell r="Y3841">
            <v>231.16231180456589</v>
          </cell>
          <cell r="Z3841">
            <v>254.62640629663161</v>
          </cell>
          <cell r="AA3841">
            <v>266.1196248508902</v>
          </cell>
          <cell r="AB3841">
            <v>288.11213919722888</v>
          </cell>
          <cell r="AC3841">
            <v>405.74154162308832</v>
          </cell>
          <cell r="AD3841">
            <v>14.952944030367506</v>
          </cell>
          <cell r="AE3841">
            <v>16.369203272024709</v>
          </cell>
          <cell r="AF3841">
            <v>16.87625329519318</v>
          </cell>
          <cell r="AG3841">
            <v>14.161593970810104</v>
          </cell>
          <cell r="AH3841">
            <v>12.093232885237956</v>
          </cell>
        </row>
        <row r="3842">
          <cell r="B3842">
            <v>19149</v>
          </cell>
          <cell r="C3842" t="str">
            <v>TN</v>
          </cell>
          <cell r="D3842" t="str">
            <v>Municipal</v>
          </cell>
          <cell r="E3842">
            <v>1.6638213052243368E-2</v>
          </cell>
          <cell r="F3842">
            <v>1</v>
          </cell>
          <cell r="G3842">
            <v>11712.5</v>
          </cell>
          <cell r="H3842">
            <v>11712.5</v>
          </cell>
          <cell r="I3842">
            <v>11.608880937499999</v>
          </cell>
          <cell r="J3842">
            <v>2506</v>
          </cell>
          <cell r="K3842">
            <v>22488</v>
          </cell>
          <cell r="L3842">
            <v>1920</v>
          </cell>
          <cell r="M3842">
            <v>9.9543373496976173E-2</v>
          </cell>
          <cell r="N3842">
            <v>9.9543373496976173E-2</v>
          </cell>
          <cell r="O3842">
            <v>8181.4095248170297</v>
          </cell>
          <cell r="P3842">
            <v>22711.967915951413</v>
          </cell>
          <cell r="Q3842">
            <v>36295.447322232518</v>
          </cell>
          <cell r="R3842">
            <v>45906.972938565857</v>
          </cell>
          <cell r="S3842">
            <v>111068.96839678894</v>
          </cell>
          <cell r="T3842">
            <v>1568.5900430361892</v>
          </cell>
          <cell r="U3842">
            <v>1600.7721607087917</v>
          </cell>
          <cell r="V3842">
            <v>1640.3044429945155</v>
          </cell>
          <cell r="W3842">
            <v>1638.5364939636272</v>
          </cell>
          <cell r="X3842">
            <v>1715.3992768476101</v>
          </cell>
          <cell r="Y3842">
            <v>231.16231180456589</v>
          </cell>
          <cell r="Z3842">
            <v>254.62640629663161</v>
          </cell>
          <cell r="AA3842">
            <v>266.1196248508902</v>
          </cell>
          <cell r="AB3842">
            <v>288.11213919722888</v>
          </cell>
          <cell r="AC3842">
            <v>405.74154162308832</v>
          </cell>
          <cell r="AD3842">
            <v>14.952944030367506</v>
          </cell>
          <cell r="AE3842">
            <v>16.369203272024709</v>
          </cell>
          <cell r="AF3842">
            <v>16.87625329519318</v>
          </cell>
          <cell r="AG3842">
            <v>14.161593970810104</v>
          </cell>
          <cell r="AH3842">
            <v>12.093232885237956</v>
          </cell>
        </row>
        <row r="3843">
          <cell r="B3843">
            <v>19430</v>
          </cell>
          <cell r="C3843" t="str">
            <v>TN</v>
          </cell>
          <cell r="D3843" t="str">
            <v>Municipal</v>
          </cell>
          <cell r="E3843">
            <v>1.6638213052243368E-2</v>
          </cell>
          <cell r="F3843">
            <v>1</v>
          </cell>
          <cell r="G3843">
            <v>12373.859001747913</v>
          </cell>
          <cell r="H3843">
            <v>12373.859001747913</v>
          </cell>
          <cell r="I3843">
            <v>11.608880937499999</v>
          </cell>
          <cell r="J3843">
            <v>6520</v>
          </cell>
          <cell r="K3843">
            <v>63713</v>
          </cell>
          <cell r="L3843">
            <v>5149</v>
          </cell>
          <cell r="M3843">
            <v>9.1075768911113117E-2</v>
          </cell>
          <cell r="N3843">
            <v>9.1075768911113117E-2</v>
          </cell>
          <cell r="O3843">
            <v>8181.4095248170297</v>
          </cell>
          <cell r="P3843">
            <v>22711.967915951413</v>
          </cell>
          <cell r="Q3843">
            <v>36295.447322232518</v>
          </cell>
          <cell r="R3843">
            <v>45906.972938565857</v>
          </cell>
          <cell r="S3843">
            <v>111068.96839678894</v>
          </cell>
          <cell r="T3843">
            <v>1568.5900430361892</v>
          </cell>
          <cell r="U3843">
            <v>1600.7721607087917</v>
          </cell>
          <cell r="V3843">
            <v>1640.3044429945155</v>
          </cell>
          <cell r="W3843">
            <v>1638.5364939636272</v>
          </cell>
          <cell r="X3843">
            <v>1715.3992768476101</v>
          </cell>
          <cell r="Y3843">
            <v>231.16231180456589</v>
          </cell>
          <cell r="Z3843">
            <v>254.62640629663161</v>
          </cell>
          <cell r="AA3843">
            <v>266.1196248508902</v>
          </cell>
          <cell r="AB3843">
            <v>288.11213919722888</v>
          </cell>
          <cell r="AC3843">
            <v>405.74154162308832</v>
          </cell>
          <cell r="AD3843">
            <v>14.952944030367506</v>
          </cell>
          <cell r="AE3843">
            <v>16.369203272024709</v>
          </cell>
          <cell r="AF3843">
            <v>16.87625329519318</v>
          </cell>
          <cell r="AG3843">
            <v>14.161593970810104</v>
          </cell>
          <cell r="AH3843">
            <v>12.093232885237956</v>
          </cell>
        </row>
        <row r="3844">
          <cell r="B3844">
            <v>20793</v>
          </cell>
          <cell r="C3844" t="str">
            <v>TN</v>
          </cell>
          <cell r="D3844" t="str">
            <v>Municipal</v>
          </cell>
          <cell r="E3844">
            <v>1.6638213052243368E-2</v>
          </cell>
          <cell r="F3844">
            <v>1</v>
          </cell>
          <cell r="G3844">
            <v>13235.684147076552</v>
          </cell>
          <cell r="H3844">
            <v>13235.684147076552</v>
          </cell>
          <cell r="I3844">
            <v>11.608880937499999</v>
          </cell>
          <cell r="J3844">
            <v>6941</v>
          </cell>
          <cell r="K3844">
            <v>65874</v>
          </cell>
          <cell r="L3844">
            <v>4977</v>
          </cell>
          <cell r="M3844">
            <v>9.4842748199422386E-2</v>
          </cell>
          <cell r="N3844">
            <v>9.4842748199422386E-2</v>
          </cell>
          <cell r="O3844">
            <v>8181.4095248170297</v>
          </cell>
          <cell r="P3844">
            <v>22711.967915951413</v>
          </cell>
          <cell r="Q3844">
            <v>36295.447322232518</v>
          </cell>
          <cell r="R3844">
            <v>45906.972938565857</v>
          </cell>
          <cell r="S3844">
            <v>111068.96839678894</v>
          </cell>
          <cell r="T3844">
            <v>1568.5900430361892</v>
          </cell>
          <cell r="U3844">
            <v>1600.7721607087917</v>
          </cell>
          <cell r="V3844">
            <v>1640.3044429945155</v>
          </cell>
          <cell r="W3844">
            <v>1638.5364939636272</v>
          </cell>
          <cell r="X3844">
            <v>1715.3992768476101</v>
          </cell>
          <cell r="Y3844">
            <v>231.16231180456589</v>
          </cell>
          <cell r="Z3844">
            <v>254.62640629663161</v>
          </cell>
          <cell r="AA3844">
            <v>266.1196248508902</v>
          </cell>
          <cell r="AB3844">
            <v>288.11213919722888</v>
          </cell>
          <cell r="AC3844">
            <v>405.74154162308832</v>
          </cell>
          <cell r="AD3844">
            <v>14.952944030367506</v>
          </cell>
          <cell r="AE3844">
            <v>16.369203272024709</v>
          </cell>
          <cell r="AF3844">
            <v>16.87625329519318</v>
          </cell>
          <cell r="AG3844">
            <v>14.161593970810104</v>
          </cell>
          <cell r="AH3844">
            <v>12.093232885237956</v>
          </cell>
        </row>
        <row r="3845">
          <cell r="B3845">
            <v>3855</v>
          </cell>
          <cell r="C3845" t="str">
            <v>TN</v>
          </cell>
          <cell r="D3845" t="str">
            <v>Municipal</v>
          </cell>
          <cell r="E3845">
            <v>1.6638213052243368E-2</v>
          </cell>
          <cell r="F3845">
            <v>1</v>
          </cell>
          <cell r="G3845">
            <v>12862.320458435663</v>
          </cell>
          <cell r="H3845">
            <v>12862.320458435663</v>
          </cell>
          <cell r="I3845">
            <v>11.608880937499999</v>
          </cell>
          <cell r="J3845">
            <v>36958</v>
          </cell>
          <cell r="K3845">
            <v>345662</v>
          </cell>
          <cell r="L3845">
            <v>26874</v>
          </cell>
          <cell r="M3845">
            <v>9.6088882215075708E-2</v>
          </cell>
          <cell r="N3845">
            <v>9.6088882215075708E-2</v>
          </cell>
          <cell r="O3845">
            <v>8181.4095248170297</v>
          </cell>
          <cell r="P3845">
            <v>22711.967915951413</v>
          </cell>
          <cell r="Q3845">
            <v>36295.447322232518</v>
          </cell>
          <cell r="R3845">
            <v>45906.972938565857</v>
          </cell>
          <cell r="S3845">
            <v>111068.96839678894</v>
          </cell>
          <cell r="T3845">
            <v>1568.5900430361892</v>
          </cell>
          <cell r="U3845">
            <v>1600.7721607087917</v>
          </cell>
          <cell r="V3845">
            <v>1640.3044429945155</v>
          </cell>
          <cell r="W3845">
            <v>1638.5364939636272</v>
          </cell>
          <cell r="X3845">
            <v>1715.3992768476101</v>
          </cell>
          <cell r="Y3845">
            <v>231.16231180456589</v>
          </cell>
          <cell r="Z3845">
            <v>254.62640629663161</v>
          </cell>
          <cell r="AA3845">
            <v>266.1196248508902</v>
          </cell>
          <cell r="AB3845">
            <v>288.11213919722888</v>
          </cell>
          <cell r="AC3845">
            <v>405.74154162308832</v>
          </cell>
          <cell r="AD3845">
            <v>14.952944030367506</v>
          </cell>
          <cell r="AE3845">
            <v>16.369203272024709</v>
          </cell>
          <cell r="AF3845">
            <v>16.87625329519318</v>
          </cell>
          <cell r="AG3845">
            <v>14.161593970810104</v>
          </cell>
          <cell r="AH3845">
            <v>12.093232885237956</v>
          </cell>
        </row>
        <row r="3846">
          <cell r="B3846">
            <v>9777</v>
          </cell>
          <cell r="C3846" t="str">
            <v>TN</v>
          </cell>
          <cell r="D3846" t="str">
            <v>Municipal</v>
          </cell>
          <cell r="E3846">
            <v>0.21551047886664329</v>
          </cell>
          <cell r="F3846">
            <v>1</v>
          </cell>
          <cell r="G3846">
            <v>13886.882323719354</v>
          </cell>
          <cell r="H3846">
            <v>13886.882323719354</v>
          </cell>
          <cell r="I3846">
            <v>11.608880937499999</v>
          </cell>
          <cell r="J3846">
            <v>106391</v>
          </cell>
          <cell r="K3846">
            <v>950446</v>
          </cell>
          <cell r="L3846">
            <v>68442</v>
          </cell>
          <cell r="M3846">
            <v>0.10190645197150339</v>
          </cell>
          <cell r="N3846">
            <v>0.10190645197150339</v>
          </cell>
          <cell r="O3846">
            <v>8181.4095248170297</v>
          </cell>
          <cell r="P3846">
            <v>22711.967915951413</v>
          </cell>
          <cell r="Q3846">
            <v>36295.447322232518</v>
          </cell>
          <cell r="R3846">
            <v>45906.972938565857</v>
          </cell>
          <cell r="S3846">
            <v>111068.96839678894</v>
          </cell>
          <cell r="T3846">
            <v>1568.5900430361892</v>
          </cell>
          <cell r="U3846">
            <v>1600.7721607087917</v>
          </cell>
          <cell r="V3846">
            <v>1640.3044429945155</v>
          </cell>
          <cell r="W3846">
            <v>1638.5364939636272</v>
          </cell>
          <cell r="X3846">
            <v>1715.3992768476101</v>
          </cell>
          <cell r="Y3846">
            <v>231.16231180456589</v>
          </cell>
          <cell r="Z3846">
            <v>254.62640629663161</v>
          </cell>
          <cell r="AA3846">
            <v>266.1196248508902</v>
          </cell>
          <cell r="AB3846">
            <v>288.11213919722888</v>
          </cell>
          <cell r="AC3846">
            <v>405.74154162308832</v>
          </cell>
          <cell r="AD3846">
            <v>14.952944030367506</v>
          </cell>
          <cell r="AE3846">
            <v>16.369203272024709</v>
          </cell>
          <cell r="AF3846">
            <v>16.87625329519318</v>
          </cell>
          <cell r="AG3846">
            <v>14.161593970810104</v>
          </cell>
          <cell r="AH3846">
            <v>12.093232885237956</v>
          </cell>
        </row>
        <row r="3847">
          <cell r="B3847">
            <v>10421</v>
          </cell>
          <cell r="C3847" t="str">
            <v>TN</v>
          </cell>
          <cell r="D3847" t="str">
            <v>Municipal</v>
          </cell>
          <cell r="E3847">
            <v>1.6638213052243368E-2</v>
          </cell>
          <cell r="F3847">
            <v>1</v>
          </cell>
          <cell r="G3847">
            <v>13222.191876597697</v>
          </cell>
          <cell r="H3847">
            <v>13222.191876597697</v>
          </cell>
          <cell r="I3847">
            <v>11.608880937499999</v>
          </cell>
          <cell r="J3847">
            <v>257058</v>
          </cell>
          <cell r="K3847">
            <v>2420666</v>
          </cell>
          <cell r="L3847">
            <v>183076</v>
          </cell>
          <cell r="M3847">
            <v>9.5657273726253447E-2</v>
          </cell>
          <cell r="N3847">
            <v>9.5657273726253447E-2</v>
          </cell>
          <cell r="O3847">
            <v>8181.4095248170297</v>
          </cell>
          <cell r="P3847">
            <v>22711.967915951413</v>
          </cell>
          <cell r="Q3847">
            <v>36295.447322232518</v>
          </cell>
          <cell r="R3847">
            <v>45906.972938565857</v>
          </cell>
          <cell r="S3847">
            <v>111068.96839678894</v>
          </cell>
          <cell r="T3847">
            <v>1568.5900430361892</v>
          </cell>
          <cell r="U3847">
            <v>1600.7721607087917</v>
          </cell>
          <cell r="V3847">
            <v>1640.3044429945155</v>
          </cell>
          <cell r="W3847">
            <v>1638.5364939636272</v>
          </cell>
          <cell r="X3847">
            <v>1715.3992768476101</v>
          </cell>
          <cell r="Y3847">
            <v>231.16231180456589</v>
          </cell>
          <cell r="Z3847">
            <v>254.62640629663161</v>
          </cell>
          <cell r="AA3847">
            <v>266.1196248508902</v>
          </cell>
          <cell r="AB3847">
            <v>288.11213919722888</v>
          </cell>
          <cell r="AC3847">
            <v>405.74154162308832</v>
          </cell>
          <cell r="AD3847">
            <v>14.952944030367506</v>
          </cell>
          <cell r="AE3847">
            <v>16.369203272024709</v>
          </cell>
          <cell r="AF3847">
            <v>16.87625329519318</v>
          </cell>
          <cell r="AG3847">
            <v>14.161593970810104</v>
          </cell>
          <cell r="AH3847">
            <v>12.093232885237956</v>
          </cell>
        </row>
        <row r="3848">
          <cell r="B3848">
            <v>11222</v>
          </cell>
          <cell r="C3848" t="str">
            <v>TN</v>
          </cell>
          <cell r="D3848" t="str">
            <v>Municipal</v>
          </cell>
          <cell r="E3848">
            <v>1.6638213052243368E-2</v>
          </cell>
          <cell r="F3848">
            <v>1</v>
          </cell>
          <cell r="G3848">
            <v>14610.183262616232</v>
          </cell>
          <cell r="H3848">
            <v>14610.183262616232</v>
          </cell>
          <cell r="I3848">
            <v>11.608880937499999</v>
          </cell>
          <cell r="J3848">
            <v>16435</v>
          </cell>
          <cell r="K3848">
            <v>161837</v>
          </cell>
          <cell r="L3848">
            <v>11077</v>
          </cell>
          <cell r="M3848">
            <v>9.2017901408600944E-2</v>
          </cell>
          <cell r="N3848">
            <v>9.2017901408600944E-2</v>
          </cell>
          <cell r="O3848">
            <v>8181.4095248170297</v>
          </cell>
          <cell r="P3848">
            <v>22711.967915951413</v>
          </cell>
          <cell r="Q3848">
            <v>36295.447322232518</v>
          </cell>
          <cell r="R3848">
            <v>45906.972938565857</v>
          </cell>
          <cell r="S3848">
            <v>111068.96839678894</v>
          </cell>
          <cell r="T3848">
            <v>1568.5900430361892</v>
          </cell>
          <cell r="U3848">
            <v>1600.7721607087917</v>
          </cell>
          <cell r="V3848">
            <v>1640.3044429945155</v>
          </cell>
          <cell r="W3848">
            <v>1638.5364939636272</v>
          </cell>
          <cell r="X3848">
            <v>1715.3992768476101</v>
          </cell>
          <cell r="Y3848">
            <v>231.16231180456589</v>
          </cell>
          <cell r="Z3848">
            <v>254.62640629663161</v>
          </cell>
          <cell r="AA3848">
            <v>266.1196248508902</v>
          </cell>
          <cell r="AB3848">
            <v>288.11213919722888</v>
          </cell>
          <cell r="AC3848">
            <v>405.74154162308832</v>
          </cell>
          <cell r="AD3848">
            <v>14.952944030367506</v>
          </cell>
          <cell r="AE3848">
            <v>16.369203272024709</v>
          </cell>
          <cell r="AF3848">
            <v>16.87625329519318</v>
          </cell>
          <cell r="AG3848">
            <v>14.161593970810104</v>
          </cell>
          <cell r="AH3848">
            <v>12.093232885237956</v>
          </cell>
        </row>
        <row r="3849">
          <cell r="B3849">
            <v>11789</v>
          </cell>
          <cell r="C3849" t="str">
            <v>TN</v>
          </cell>
          <cell r="D3849" t="str">
            <v>Municipal</v>
          </cell>
          <cell r="E3849">
            <v>1.6638213052243368E-2</v>
          </cell>
          <cell r="F3849">
            <v>1</v>
          </cell>
          <cell r="G3849">
            <v>13272.679793179088</v>
          </cell>
          <cell r="H3849">
            <v>13272.679793179088</v>
          </cell>
          <cell r="I3849">
            <v>11.608880937499999</v>
          </cell>
          <cell r="J3849">
            <v>25281</v>
          </cell>
          <cell r="K3849">
            <v>254132</v>
          </cell>
          <cell r="L3849">
            <v>19147</v>
          </cell>
          <cell r="M3849">
            <v>8.8984059781043914E-2</v>
          </cell>
          <cell r="N3849">
            <v>8.8984059781043914E-2</v>
          </cell>
          <cell r="O3849">
            <v>8181.4095248170297</v>
          </cell>
          <cell r="P3849">
            <v>22711.967915951413</v>
          </cell>
          <cell r="Q3849">
            <v>36295.447322232518</v>
          </cell>
          <cell r="R3849">
            <v>45906.972938565857</v>
          </cell>
          <cell r="S3849">
            <v>111068.96839678894</v>
          </cell>
          <cell r="T3849">
            <v>1568.5900430361892</v>
          </cell>
          <cell r="U3849">
            <v>1600.7721607087917</v>
          </cell>
          <cell r="V3849">
            <v>1640.3044429945155</v>
          </cell>
          <cell r="W3849">
            <v>1638.5364939636272</v>
          </cell>
          <cell r="X3849">
            <v>1715.3992768476101</v>
          </cell>
          <cell r="Y3849">
            <v>231.16231180456589</v>
          </cell>
          <cell r="Z3849">
            <v>254.62640629663161</v>
          </cell>
          <cell r="AA3849">
            <v>266.1196248508902</v>
          </cell>
          <cell r="AB3849">
            <v>288.11213919722888</v>
          </cell>
          <cell r="AC3849">
            <v>405.74154162308832</v>
          </cell>
          <cell r="AD3849">
            <v>14.952944030367506</v>
          </cell>
          <cell r="AE3849">
            <v>16.369203272024709</v>
          </cell>
          <cell r="AF3849">
            <v>16.87625329519318</v>
          </cell>
          <cell r="AG3849">
            <v>14.161593970810104</v>
          </cell>
          <cell r="AH3849">
            <v>12.093232885237956</v>
          </cell>
        </row>
        <row r="3850">
          <cell r="B3850">
            <v>12186</v>
          </cell>
          <cell r="C3850" t="str">
            <v>TN</v>
          </cell>
          <cell r="D3850" t="str">
            <v>Municipal</v>
          </cell>
          <cell r="E3850">
            <v>1.6638213052243368E-2</v>
          </cell>
          <cell r="F3850">
            <v>1</v>
          </cell>
          <cell r="G3850">
            <v>11664.569587233389</v>
          </cell>
          <cell r="H3850">
            <v>11664.569587233389</v>
          </cell>
          <cell r="I3850">
            <v>11.608880937499999</v>
          </cell>
          <cell r="J3850">
            <v>7702</v>
          </cell>
          <cell r="K3850">
            <v>76018</v>
          </cell>
          <cell r="L3850">
            <v>6517</v>
          </cell>
          <cell r="M3850">
            <v>8.9375398920831253E-2</v>
          </cell>
          <cell r="N3850">
            <v>8.9375398920831253E-2</v>
          </cell>
          <cell r="O3850">
            <v>8181.4095248170297</v>
          </cell>
          <cell r="P3850">
            <v>22711.967915951413</v>
          </cell>
          <cell r="Q3850">
            <v>36295.447322232518</v>
          </cell>
          <cell r="R3850">
            <v>45906.972938565857</v>
          </cell>
          <cell r="S3850">
            <v>111068.96839678894</v>
          </cell>
          <cell r="T3850">
            <v>1568.5900430361892</v>
          </cell>
          <cell r="U3850">
            <v>1600.7721607087917</v>
          </cell>
          <cell r="V3850">
            <v>1640.3044429945155</v>
          </cell>
          <cell r="W3850">
            <v>1638.5364939636272</v>
          </cell>
          <cell r="X3850">
            <v>1715.3992768476101</v>
          </cell>
          <cell r="Y3850">
            <v>231.16231180456589</v>
          </cell>
          <cell r="Z3850">
            <v>254.62640629663161</v>
          </cell>
          <cell r="AA3850">
            <v>266.1196248508902</v>
          </cell>
          <cell r="AB3850">
            <v>288.11213919722888</v>
          </cell>
          <cell r="AC3850">
            <v>405.74154162308832</v>
          </cell>
          <cell r="AD3850">
            <v>14.952944030367506</v>
          </cell>
          <cell r="AE3850">
            <v>16.369203272024709</v>
          </cell>
          <cell r="AF3850">
            <v>16.87625329519318</v>
          </cell>
          <cell r="AG3850">
            <v>14.161593970810104</v>
          </cell>
          <cell r="AH3850">
            <v>12.093232885237956</v>
          </cell>
        </row>
        <row r="3851">
          <cell r="B3851">
            <v>13216</v>
          </cell>
          <cell r="C3851" t="str">
            <v>TN</v>
          </cell>
          <cell r="D3851" t="str">
            <v>Municipal</v>
          </cell>
          <cell r="E3851">
            <v>0.21005737033134295</v>
          </cell>
          <cell r="F3851">
            <v>1</v>
          </cell>
          <cell r="G3851">
            <v>12678.468171170227</v>
          </cell>
          <cell r="H3851">
            <v>12678.468171170227</v>
          </cell>
          <cell r="I3851">
            <v>11.608880937499999</v>
          </cell>
          <cell r="J3851">
            <v>553178</v>
          </cell>
          <cell r="K3851">
            <v>4714070</v>
          </cell>
          <cell r="L3851">
            <v>371817</v>
          </cell>
          <cell r="M3851">
            <v>0.10635850731905525</v>
          </cell>
          <cell r="N3851">
            <v>0.10635850731905525</v>
          </cell>
          <cell r="O3851">
            <v>8181.4095248170297</v>
          </cell>
          <cell r="P3851">
            <v>22711.967915951413</v>
          </cell>
          <cell r="Q3851">
            <v>36295.447322232518</v>
          </cell>
          <cell r="R3851">
            <v>45906.972938565857</v>
          </cell>
          <cell r="S3851">
            <v>111068.96839678894</v>
          </cell>
          <cell r="T3851">
            <v>1568.5900430361892</v>
          </cell>
          <cell r="U3851">
            <v>1600.7721607087917</v>
          </cell>
          <cell r="V3851">
            <v>1640.3044429945155</v>
          </cell>
          <cell r="W3851">
            <v>1638.5364939636272</v>
          </cell>
          <cell r="X3851">
            <v>1715.3992768476101</v>
          </cell>
          <cell r="Y3851">
            <v>231.16231180456589</v>
          </cell>
          <cell r="Z3851">
            <v>254.62640629663161</v>
          </cell>
          <cell r="AA3851">
            <v>266.1196248508902</v>
          </cell>
          <cell r="AB3851">
            <v>288.11213919722888</v>
          </cell>
          <cell r="AC3851">
            <v>405.74154162308832</v>
          </cell>
          <cell r="AD3851">
            <v>14.952944030367506</v>
          </cell>
          <cell r="AE3851">
            <v>16.369203272024709</v>
          </cell>
          <cell r="AF3851">
            <v>16.87625329519318</v>
          </cell>
          <cell r="AG3851">
            <v>14.161593970810104</v>
          </cell>
          <cell r="AH3851">
            <v>12.093232885237956</v>
          </cell>
        </row>
        <row r="3852">
          <cell r="B3852">
            <v>16949</v>
          </cell>
          <cell r="C3852" t="str">
            <v>TN</v>
          </cell>
          <cell r="D3852" t="str">
            <v>Municipal</v>
          </cell>
          <cell r="E3852">
            <v>1.6638213052243368E-2</v>
          </cell>
          <cell r="F3852">
            <v>1</v>
          </cell>
          <cell r="G3852">
            <v>13495.918762624167</v>
          </cell>
          <cell r="H3852">
            <v>13495.918762624167</v>
          </cell>
          <cell r="I3852">
            <v>11.608880937499999</v>
          </cell>
          <cell r="J3852">
            <v>48845</v>
          </cell>
          <cell r="K3852">
            <v>487756</v>
          </cell>
          <cell r="L3852">
            <v>36141</v>
          </cell>
          <cell r="M3852">
            <v>8.9820158457207602E-2</v>
          </cell>
          <cell r="N3852">
            <v>8.9820158457207602E-2</v>
          </cell>
          <cell r="O3852">
            <v>8181.4095248170297</v>
          </cell>
          <cell r="P3852">
            <v>22711.967915951413</v>
          </cell>
          <cell r="Q3852">
            <v>36295.447322232518</v>
          </cell>
          <cell r="R3852">
            <v>45906.972938565857</v>
          </cell>
          <cell r="S3852">
            <v>111068.96839678894</v>
          </cell>
          <cell r="T3852">
            <v>1568.5900430361892</v>
          </cell>
          <cell r="U3852">
            <v>1600.7721607087917</v>
          </cell>
          <cell r="V3852">
            <v>1640.3044429945155</v>
          </cell>
          <cell r="W3852">
            <v>1638.5364939636272</v>
          </cell>
          <cell r="X3852">
            <v>1715.3992768476101</v>
          </cell>
          <cell r="Y3852">
            <v>231.16231180456589</v>
          </cell>
          <cell r="Z3852">
            <v>254.62640629663161</v>
          </cell>
          <cell r="AA3852">
            <v>266.1196248508902</v>
          </cell>
          <cell r="AB3852">
            <v>288.11213919722888</v>
          </cell>
          <cell r="AC3852">
            <v>405.74154162308832</v>
          </cell>
          <cell r="AD3852">
            <v>14.952944030367506</v>
          </cell>
          <cell r="AE3852">
            <v>16.369203272024709</v>
          </cell>
          <cell r="AF3852">
            <v>16.87625329519318</v>
          </cell>
          <cell r="AG3852">
            <v>14.161593970810104</v>
          </cell>
          <cell r="AH3852">
            <v>12.093232885237956</v>
          </cell>
        </row>
        <row r="3853">
          <cell r="B3853">
            <v>5961</v>
          </cell>
          <cell r="C3853" t="str">
            <v>TN</v>
          </cell>
          <cell r="D3853" t="str">
            <v>Municipal</v>
          </cell>
          <cell r="E3853">
            <v>1.6638213052243368E-2</v>
          </cell>
          <cell r="F3853">
            <v>1</v>
          </cell>
          <cell r="G3853">
            <v>11926.013691416534</v>
          </cell>
          <cell r="H3853">
            <v>11926.013691416534</v>
          </cell>
          <cell r="I3853">
            <v>11.608880937499999</v>
          </cell>
          <cell r="J3853">
            <v>9940</v>
          </cell>
          <cell r="K3853">
            <v>90590</v>
          </cell>
          <cell r="L3853">
            <v>7596</v>
          </cell>
          <cell r="M3853">
            <v>9.8044235398885099E-2</v>
          </cell>
          <cell r="N3853">
            <v>9.8044235398885099E-2</v>
          </cell>
          <cell r="O3853">
            <v>8181.4095248170297</v>
          </cell>
          <cell r="P3853">
            <v>22711.967915951413</v>
          </cell>
          <cell r="Q3853">
            <v>36295.447322232518</v>
          </cell>
          <cell r="R3853">
            <v>45906.972938565857</v>
          </cell>
          <cell r="S3853">
            <v>111068.96839678894</v>
          </cell>
          <cell r="T3853">
            <v>1568.5900430361892</v>
          </cell>
          <cell r="U3853">
            <v>1600.7721607087917</v>
          </cell>
          <cell r="V3853">
            <v>1640.3044429945155</v>
          </cell>
          <cell r="W3853">
            <v>1638.5364939636272</v>
          </cell>
          <cell r="X3853">
            <v>1715.3992768476101</v>
          </cell>
          <cell r="Y3853">
            <v>231.16231180456589</v>
          </cell>
          <cell r="Z3853">
            <v>254.62640629663161</v>
          </cell>
          <cell r="AA3853">
            <v>266.1196248508902</v>
          </cell>
          <cell r="AB3853">
            <v>288.11213919722888</v>
          </cell>
          <cell r="AC3853">
            <v>405.74154162308832</v>
          </cell>
          <cell r="AD3853">
            <v>14.952944030367506</v>
          </cell>
          <cell r="AE3853">
            <v>16.369203272024709</v>
          </cell>
          <cell r="AF3853">
            <v>16.87625329519318</v>
          </cell>
          <cell r="AG3853">
            <v>14.161593970810104</v>
          </cell>
          <cell r="AH3853">
            <v>12.093232885237956</v>
          </cell>
        </row>
        <row r="3854">
          <cell r="B3854">
            <v>19266</v>
          </cell>
          <cell r="C3854" t="str">
            <v>TN</v>
          </cell>
          <cell r="D3854" t="str">
            <v>Municipal</v>
          </cell>
          <cell r="E3854">
            <v>1.6638213052243368E-2</v>
          </cell>
          <cell r="F3854">
            <v>1</v>
          </cell>
          <cell r="G3854">
            <v>13556.456990442321</v>
          </cell>
          <cell r="H3854">
            <v>13556.456990442321</v>
          </cell>
          <cell r="I3854">
            <v>11.608880937499999</v>
          </cell>
          <cell r="J3854">
            <v>11951</v>
          </cell>
          <cell r="K3854">
            <v>121981</v>
          </cell>
          <cell r="L3854">
            <v>8998</v>
          </cell>
          <cell r="M3854">
            <v>8.7698243758392705E-2</v>
          </cell>
          <cell r="N3854">
            <v>8.7698243758392705E-2</v>
          </cell>
          <cell r="O3854">
            <v>8181.4095248170297</v>
          </cell>
          <cell r="P3854">
            <v>22711.967915951413</v>
          </cell>
          <cell r="Q3854">
            <v>36295.447322232518</v>
          </cell>
          <cell r="R3854">
            <v>45906.972938565857</v>
          </cell>
          <cell r="S3854">
            <v>111068.96839678894</v>
          </cell>
          <cell r="T3854">
            <v>1568.5900430361892</v>
          </cell>
          <cell r="U3854">
            <v>1600.7721607087917</v>
          </cell>
          <cell r="V3854">
            <v>1640.3044429945155</v>
          </cell>
          <cell r="W3854">
            <v>1638.5364939636272</v>
          </cell>
          <cell r="X3854">
            <v>1715.3992768476101</v>
          </cell>
          <cell r="Y3854">
            <v>231.16231180456589</v>
          </cell>
          <cell r="Z3854">
            <v>254.62640629663161</v>
          </cell>
          <cell r="AA3854">
            <v>266.1196248508902</v>
          </cell>
          <cell r="AB3854">
            <v>288.11213919722888</v>
          </cell>
          <cell r="AC3854">
            <v>405.74154162308832</v>
          </cell>
          <cell r="AD3854">
            <v>14.952944030367506</v>
          </cell>
          <cell r="AE3854">
            <v>16.369203272024709</v>
          </cell>
          <cell r="AF3854">
            <v>16.87625329519318</v>
          </cell>
          <cell r="AG3854">
            <v>14.161593970810104</v>
          </cell>
          <cell r="AH3854">
            <v>12.093232885237956</v>
          </cell>
        </row>
        <row r="3855">
          <cell r="B3855">
            <v>20228</v>
          </cell>
          <cell r="C3855" t="str">
            <v>TN</v>
          </cell>
          <cell r="D3855" t="str">
            <v>Municipal</v>
          </cell>
          <cell r="E3855">
            <v>1.6638213052243368E-2</v>
          </cell>
          <cell r="F3855">
            <v>1</v>
          </cell>
          <cell r="G3855">
            <v>15024.376199616123</v>
          </cell>
          <cell r="H3855">
            <v>15024.376199616123</v>
          </cell>
          <cell r="I3855">
            <v>11.608880937499999</v>
          </cell>
          <cell r="J3855">
            <v>23313</v>
          </cell>
          <cell r="K3855">
            <v>234831</v>
          </cell>
          <cell r="L3855">
            <v>15630</v>
          </cell>
          <cell r="M3855">
            <v>9.0003612348295167E-2</v>
          </cell>
          <cell r="N3855">
            <v>9.0003612348295167E-2</v>
          </cell>
          <cell r="O3855">
            <v>8181.4095248170297</v>
          </cell>
          <cell r="P3855">
            <v>22711.967915951413</v>
          </cell>
          <cell r="Q3855">
            <v>36295.447322232518</v>
          </cell>
          <cell r="R3855">
            <v>45906.972938565857</v>
          </cell>
          <cell r="S3855">
            <v>111068.96839678894</v>
          </cell>
          <cell r="T3855">
            <v>1568.5900430361892</v>
          </cell>
          <cell r="U3855">
            <v>1600.7721607087917</v>
          </cell>
          <cell r="V3855">
            <v>1640.3044429945155</v>
          </cell>
          <cell r="W3855">
            <v>1638.5364939636272</v>
          </cell>
          <cell r="X3855">
            <v>1715.3992768476101</v>
          </cell>
          <cell r="Y3855">
            <v>231.16231180456589</v>
          </cell>
          <cell r="Z3855">
            <v>254.62640629663161</v>
          </cell>
          <cell r="AA3855">
            <v>266.1196248508902</v>
          </cell>
          <cell r="AB3855">
            <v>288.11213919722888</v>
          </cell>
          <cell r="AC3855">
            <v>405.74154162308832</v>
          </cell>
          <cell r="AD3855">
            <v>14.952944030367506</v>
          </cell>
          <cell r="AE3855">
            <v>16.369203272024709</v>
          </cell>
          <cell r="AF3855">
            <v>16.87625329519318</v>
          </cell>
          <cell r="AG3855">
            <v>14.161593970810104</v>
          </cell>
          <cell r="AH3855">
            <v>12.093232885237956</v>
          </cell>
        </row>
        <row r="3856">
          <cell r="B3856">
            <v>15847</v>
          </cell>
          <cell r="C3856" t="str">
            <v>TX</v>
          </cell>
          <cell r="D3856" t="str">
            <v>Retail Power Marketer</v>
          </cell>
          <cell r="E3856">
            <v>1.4093393477955055E-2</v>
          </cell>
          <cell r="F3856">
            <v>1</v>
          </cell>
          <cell r="G3856">
            <v>13111.661057518228</v>
          </cell>
          <cell r="H3856">
            <v>13111.661057518228</v>
          </cell>
          <cell r="I3856">
            <v>11.608880937499999</v>
          </cell>
          <cell r="J3856">
            <v>2397120.5</v>
          </cell>
          <cell r="K3856">
            <v>17200467</v>
          </cell>
          <cell r="L3856">
            <v>1311845</v>
          </cell>
          <cell r="M3856">
            <v>0.12873905522672982</v>
          </cell>
          <cell r="N3856">
            <v>0.12873905522672982</v>
          </cell>
          <cell r="O3856">
            <v>9621.9656326928744</v>
          </cell>
          <cell r="P3856">
            <v>26799.929293936613</v>
          </cell>
          <cell r="Q3856">
            <v>41682.948922433221</v>
          </cell>
          <cell r="R3856">
            <v>51491.222054085585</v>
          </cell>
          <cell r="S3856">
            <v>129313.15542193386</v>
          </cell>
          <cell r="T3856">
            <v>1529.9127400418736</v>
          </cell>
          <cell r="U3856">
            <v>1639.127462982123</v>
          </cell>
          <cell r="V3856">
            <v>1698.3081709830979</v>
          </cell>
          <cell r="W3856">
            <v>1725.1753014174662</v>
          </cell>
          <cell r="X3856">
            <v>1860.3535146643408</v>
          </cell>
          <cell r="Y3856">
            <v>238.1507384526505</v>
          </cell>
          <cell r="Z3856">
            <v>278.86176811076842</v>
          </cell>
          <cell r="AA3856">
            <v>286.61576085580026</v>
          </cell>
          <cell r="AB3856">
            <v>291.52583735979493</v>
          </cell>
          <cell r="AC3856">
            <v>357.71279829813494</v>
          </cell>
          <cell r="AD3856">
            <v>4.9975669045086111</v>
          </cell>
          <cell r="AE3856">
            <v>5.5052410433238075</v>
          </cell>
          <cell r="AF3856">
            <v>5.2953268601151189</v>
          </cell>
          <cell r="AG3856">
            <v>5.1876809819476515</v>
          </cell>
          <cell r="AH3856">
            <v>5.4056933875559263</v>
          </cell>
        </row>
        <row r="3857">
          <cell r="B3857">
            <v>19327</v>
          </cell>
          <cell r="C3857" t="str">
            <v>TX</v>
          </cell>
          <cell r="D3857" t="str">
            <v>Retail Power Marketer</v>
          </cell>
          <cell r="E3857">
            <v>1.4093393477955055E-2</v>
          </cell>
          <cell r="F3857">
            <v>1</v>
          </cell>
          <cell r="G3857">
            <v>13838.672363181911</v>
          </cell>
          <cell r="H3857">
            <v>13838.672363181911</v>
          </cell>
          <cell r="I3857">
            <v>11.608880937499999</v>
          </cell>
          <cell r="J3857">
            <v>2706190.1</v>
          </cell>
          <cell r="K3857">
            <v>19045888</v>
          </cell>
          <cell r="L3857">
            <v>1376280</v>
          </cell>
          <cell r="M3857">
            <v>0.13202142384330151</v>
          </cell>
          <cell r="N3857">
            <v>0.13202142384330151</v>
          </cell>
          <cell r="O3857">
            <v>9621.9656326928744</v>
          </cell>
          <cell r="P3857">
            <v>26799.929293936613</v>
          </cell>
          <cell r="Q3857">
            <v>41682.948922433221</v>
          </cell>
          <cell r="R3857">
            <v>51491.222054085585</v>
          </cell>
          <cell r="S3857">
            <v>129313.15542193386</v>
          </cell>
          <cell r="T3857">
            <v>1529.9127400418736</v>
          </cell>
          <cell r="U3857">
            <v>1639.127462982123</v>
          </cell>
          <cell r="V3857">
            <v>1698.3081709830979</v>
          </cell>
          <cell r="W3857">
            <v>1725.1753014174662</v>
          </cell>
          <cell r="X3857">
            <v>1860.3535146643408</v>
          </cell>
          <cell r="Y3857">
            <v>238.1507384526505</v>
          </cell>
          <cell r="Z3857">
            <v>278.86176811076842</v>
          </cell>
          <cell r="AA3857">
            <v>286.61576085580026</v>
          </cell>
          <cell r="AB3857">
            <v>291.52583735979493</v>
          </cell>
          <cell r="AC3857">
            <v>357.71279829813494</v>
          </cell>
          <cell r="AD3857">
            <v>4.9975669045086111</v>
          </cell>
          <cell r="AE3857">
            <v>5.5052410433238075</v>
          </cell>
          <cell r="AF3857">
            <v>5.2953268601151189</v>
          </cell>
          <cell r="AG3857">
            <v>5.1876809819476515</v>
          </cell>
          <cell r="AH3857">
            <v>5.4056933875559263</v>
          </cell>
        </row>
        <row r="3858">
          <cell r="B3858">
            <v>59579</v>
          </cell>
          <cell r="C3858" t="str">
            <v>TX</v>
          </cell>
          <cell r="D3858" t="str">
            <v>Behind the Meter</v>
          </cell>
          <cell r="E3858">
            <v>1.4093393477955055E-2</v>
          </cell>
          <cell r="F3858">
            <v>1</v>
          </cell>
          <cell r="G3858">
            <v>8836.6321169955991</v>
          </cell>
          <cell r="H3858">
            <v>8836.6321169955991</v>
          </cell>
          <cell r="I3858">
            <v>11.608880937499999</v>
          </cell>
          <cell r="J3858">
            <v>117174.7</v>
          </cell>
          <cell r="K3858">
            <v>622364</v>
          </cell>
          <cell r="L3858">
            <v>70430</v>
          </cell>
          <cell r="M3858">
            <v>0.17250891469760862</v>
          </cell>
          <cell r="N3858">
            <v>0.17250891469760862</v>
          </cell>
          <cell r="O3858">
            <v>9621.9656326928744</v>
          </cell>
          <cell r="P3858">
            <v>26799.929293936613</v>
          </cell>
          <cell r="Q3858">
            <v>41682.948922433221</v>
          </cell>
          <cell r="R3858">
            <v>51491.222054085585</v>
          </cell>
          <cell r="S3858">
            <v>129313.15542193386</v>
          </cell>
          <cell r="T3858">
            <v>1529.9127400418736</v>
          </cell>
          <cell r="U3858">
            <v>1639.127462982123</v>
          </cell>
          <cell r="V3858">
            <v>1698.3081709830979</v>
          </cell>
          <cell r="W3858">
            <v>1725.1753014174662</v>
          </cell>
          <cell r="X3858">
            <v>1860.3535146643408</v>
          </cell>
          <cell r="Y3858">
            <v>238.1507384526505</v>
          </cell>
          <cell r="Z3858">
            <v>278.86176811076842</v>
          </cell>
          <cell r="AA3858">
            <v>286.61576085580026</v>
          </cell>
          <cell r="AB3858">
            <v>291.52583735979493</v>
          </cell>
          <cell r="AC3858">
            <v>357.71279829813494</v>
          </cell>
          <cell r="AD3858">
            <v>4.9975669045086111</v>
          </cell>
          <cell r="AE3858">
            <v>5.5052410433238075</v>
          </cell>
          <cell r="AF3858">
            <v>5.2953268601151189</v>
          </cell>
          <cell r="AG3858">
            <v>5.1876809819476515</v>
          </cell>
          <cell r="AH3858">
            <v>5.4056933875559263</v>
          </cell>
        </row>
        <row r="3859">
          <cell r="B3859">
            <v>59738</v>
          </cell>
          <cell r="C3859" t="str">
            <v>TX</v>
          </cell>
          <cell r="D3859" t="str">
            <v>Behind the Meter</v>
          </cell>
          <cell r="E3859">
            <v>1.4093393477955055E-2</v>
          </cell>
          <cell r="F3859">
            <v>0</v>
          </cell>
          <cell r="G3859">
            <v>0</v>
          </cell>
          <cell r="H3859">
            <v>4941.8892759080545</v>
          </cell>
          <cell r="I3859">
            <v>11.608880937499999</v>
          </cell>
          <cell r="J3859">
            <v>0</v>
          </cell>
          <cell r="K3859">
            <v>0</v>
          </cell>
          <cell r="L3859">
            <v>0</v>
          </cell>
          <cell r="M3859">
            <v>0</v>
          </cell>
          <cell r="N3859">
            <v>8.8964344190990668E-2</v>
          </cell>
          <cell r="O3859">
            <v>9621.9656326928744</v>
          </cell>
          <cell r="P3859">
            <v>26799.929293936613</v>
          </cell>
          <cell r="Q3859">
            <v>41682.948922433221</v>
          </cell>
          <cell r="R3859">
            <v>51491.222054085585</v>
          </cell>
          <cell r="S3859">
            <v>129313.15542193386</v>
          </cell>
          <cell r="T3859">
            <v>1529.9127400418736</v>
          </cell>
          <cell r="U3859">
            <v>1639.127462982123</v>
          </cell>
          <cell r="V3859">
            <v>1698.3081709830979</v>
          </cell>
          <cell r="W3859">
            <v>1725.1753014174662</v>
          </cell>
          <cell r="X3859">
            <v>1860.3535146643408</v>
          </cell>
          <cell r="Y3859">
            <v>238.1507384526505</v>
          </cell>
          <cell r="Z3859">
            <v>278.86176811076842</v>
          </cell>
          <cell r="AA3859">
            <v>286.61576085580026</v>
          </cell>
          <cell r="AB3859">
            <v>291.52583735979493</v>
          </cell>
          <cell r="AC3859">
            <v>357.71279829813494</v>
          </cell>
          <cell r="AD3859">
            <v>4.9975669045086111</v>
          </cell>
          <cell r="AE3859">
            <v>5.5052410433238075</v>
          </cell>
          <cell r="AF3859">
            <v>5.2953268601151189</v>
          </cell>
          <cell r="AG3859">
            <v>5.1876809819476515</v>
          </cell>
          <cell r="AH3859">
            <v>5.4056933875559263</v>
          </cell>
        </row>
        <row r="3860">
          <cell r="B3860">
            <v>59580</v>
          </cell>
          <cell r="C3860" t="str">
            <v>TX</v>
          </cell>
          <cell r="D3860" t="str">
            <v>Behind the Meter</v>
          </cell>
          <cell r="E3860">
            <v>1.4093393477955055E-2</v>
          </cell>
          <cell r="F3860">
            <v>1</v>
          </cell>
          <cell r="G3860">
            <v>9861.0838183054948</v>
          </cell>
          <cell r="H3860">
            <v>9861.0838183054948</v>
          </cell>
          <cell r="I3860">
            <v>11.608880937499999</v>
          </cell>
          <cell r="J3860">
            <v>124190.7</v>
          </cell>
          <cell r="K3860">
            <v>782832</v>
          </cell>
          <cell r="L3860">
            <v>79386</v>
          </cell>
          <cell r="M3860">
            <v>0.14451594791059574</v>
          </cell>
          <cell r="N3860">
            <v>0.14451594791059574</v>
          </cell>
          <cell r="O3860">
            <v>9621.9656326928744</v>
          </cell>
          <cell r="P3860">
            <v>26799.929293936613</v>
          </cell>
          <cell r="Q3860">
            <v>41682.948922433221</v>
          </cell>
          <cell r="R3860">
            <v>51491.222054085585</v>
          </cell>
          <cell r="S3860">
            <v>129313.15542193386</v>
          </cell>
          <cell r="T3860">
            <v>1529.9127400418736</v>
          </cell>
          <cell r="U3860">
            <v>1639.127462982123</v>
          </cell>
          <cell r="V3860">
            <v>1698.3081709830979</v>
          </cell>
          <cell r="W3860">
            <v>1725.1753014174662</v>
          </cell>
          <cell r="X3860">
            <v>1860.3535146643408</v>
          </cell>
          <cell r="Y3860">
            <v>238.1507384526505</v>
          </cell>
          <cell r="Z3860">
            <v>278.86176811076842</v>
          </cell>
          <cell r="AA3860">
            <v>286.61576085580026</v>
          </cell>
          <cell r="AB3860">
            <v>291.52583735979493</v>
          </cell>
          <cell r="AC3860">
            <v>357.71279829813494</v>
          </cell>
          <cell r="AD3860">
            <v>4.9975669045086111</v>
          </cell>
          <cell r="AE3860">
            <v>5.5052410433238075</v>
          </cell>
          <cell r="AF3860">
            <v>5.2953268601151189</v>
          </cell>
          <cell r="AG3860">
            <v>5.1876809819476515</v>
          </cell>
          <cell r="AH3860">
            <v>5.4056933875559263</v>
          </cell>
        </row>
        <row r="3861">
          <cell r="B3861">
            <v>57313</v>
          </cell>
          <cell r="C3861" t="str">
            <v>TX</v>
          </cell>
          <cell r="D3861" t="str">
            <v>Behind the Meter</v>
          </cell>
          <cell r="E3861">
            <v>1.4093393477955055E-2</v>
          </cell>
          <cell r="F3861">
            <v>1</v>
          </cell>
          <cell r="G3861">
            <v>7721.5259362642473</v>
          </cell>
          <cell r="H3861">
            <v>7721.5259362642473</v>
          </cell>
          <cell r="I3861">
            <v>11.608880937499999</v>
          </cell>
          <cell r="J3861">
            <v>380666.2</v>
          </cell>
          <cell r="K3861">
            <v>2489613</v>
          </cell>
          <cell r="L3861">
            <v>322425</v>
          </cell>
          <cell r="M3861">
            <v>0.13486042961886799</v>
          </cell>
          <cell r="N3861">
            <v>0.13486042961886799</v>
          </cell>
          <cell r="O3861">
            <v>9621.9656326928744</v>
          </cell>
          <cell r="P3861">
            <v>26799.929293936613</v>
          </cell>
          <cell r="Q3861">
            <v>41682.948922433221</v>
          </cell>
          <cell r="R3861">
            <v>51491.222054085585</v>
          </cell>
          <cell r="S3861">
            <v>129313.15542193386</v>
          </cell>
          <cell r="T3861">
            <v>1529.9127400418736</v>
          </cell>
          <cell r="U3861">
            <v>1639.127462982123</v>
          </cell>
          <cell r="V3861">
            <v>1698.3081709830979</v>
          </cell>
          <cell r="W3861">
            <v>1725.1753014174662</v>
          </cell>
          <cell r="X3861">
            <v>1860.3535146643408</v>
          </cell>
          <cell r="Y3861">
            <v>238.1507384526505</v>
          </cell>
          <cell r="Z3861">
            <v>278.86176811076842</v>
          </cell>
          <cell r="AA3861">
            <v>286.61576085580026</v>
          </cell>
          <cell r="AB3861">
            <v>291.52583735979493</v>
          </cell>
          <cell r="AC3861">
            <v>357.71279829813494</v>
          </cell>
          <cell r="AD3861">
            <v>4.9975669045086111</v>
          </cell>
          <cell r="AE3861">
            <v>5.5052410433238075</v>
          </cell>
          <cell r="AF3861">
            <v>5.2953268601151189</v>
          </cell>
          <cell r="AG3861">
            <v>5.1876809819476515</v>
          </cell>
          <cell r="AH3861">
            <v>5.4056933875559263</v>
          </cell>
        </row>
        <row r="3862">
          <cell r="B3862">
            <v>59139</v>
          </cell>
          <cell r="C3862" t="str">
            <v>TX</v>
          </cell>
          <cell r="D3862" t="str">
            <v>Behind the Meter</v>
          </cell>
          <cell r="E3862">
            <v>1.4093393477955055E-2</v>
          </cell>
          <cell r="F3862">
            <v>0</v>
          </cell>
          <cell r="G3862">
            <v>0</v>
          </cell>
          <cell r="H3862">
            <v>4941.8892759080545</v>
          </cell>
          <cell r="I3862">
            <v>11.608880937499999</v>
          </cell>
          <cell r="J3862">
            <v>0</v>
          </cell>
          <cell r="K3862">
            <v>0</v>
          </cell>
          <cell r="L3862">
            <v>0</v>
          </cell>
          <cell r="M3862">
            <v>0</v>
          </cell>
          <cell r="N3862">
            <v>8.8964344190990668E-2</v>
          </cell>
          <cell r="O3862">
            <v>9621.9656326928744</v>
          </cell>
          <cell r="P3862">
            <v>26799.929293936613</v>
          </cell>
          <cell r="Q3862">
            <v>41682.948922433221</v>
          </cell>
          <cell r="R3862">
            <v>51491.222054085585</v>
          </cell>
          <cell r="S3862">
            <v>129313.15542193386</v>
          </cell>
          <cell r="T3862">
            <v>1529.9127400418736</v>
          </cell>
          <cell r="U3862">
            <v>1639.127462982123</v>
          </cell>
          <cell r="V3862">
            <v>1698.3081709830979</v>
          </cell>
          <cell r="W3862">
            <v>1725.1753014174662</v>
          </cell>
          <cell r="X3862">
            <v>1860.3535146643408</v>
          </cell>
          <cell r="Y3862">
            <v>238.1507384526505</v>
          </cell>
          <cell r="Z3862">
            <v>278.86176811076842</v>
          </cell>
          <cell r="AA3862">
            <v>286.61576085580026</v>
          </cell>
          <cell r="AB3862">
            <v>291.52583735979493</v>
          </cell>
          <cell r="AC3862">
            <v>357.71279829813494</v>
          </cell>
          <cell r="AD3862">
            <v>4.9975669045086111</v>
          </cell>
          <cell r="AE3862">
            <v>5.5052410433238075</v>
          </cell>
          <cell r="AF3862">
            <v>5.2953268601151189</v>
          </cell>
          <cell r="AG3862">
            <v>5.1876809819476515</v>
          </cell>
          <cell r="AH3862">
            <v>5.4056933875559263</v>
          </cell>
        </row>
        <row r="3863">
          <cell r="B3863">
            <v>59647</v>
          </cell>
          <cell r="C3863" t="str">
            <v>TX</v>
          </cell>
          <cell r="D3863" t="str">
            <v>Behind the Meter</v>
          </cell>
          <cell r="E3863">
            <v>1.4093393477955055E-2</v>
          </cell>
          <cell r="F3863">
            <v>1</v>
          </cell>
          <cell r="G3863">
            <v>8173.9830597910423</v>
          </cell>
          <cell r="H3863">
            <v>8173.9830597910423</v>
          </cell>
          <cell r="I3863">
            <v>11.608880937499999</v>
          </cell>
          <cell r="J3863">
            <v>392960.29999999981</v>
          </cell>
          <cell r="K3863">
            <v>2091240</v>
          </cell>
          <cell r="L3863">
            <v>255841</v>
          </cell>
          <cell r="M3863">
            <v>0.17086511710986235</v>
          </cell>
          <cell r="N3863">
            <v>0.17086511710986235</v>
          </cell>
          <cell r="O3863">
            <v>9621.9656326928744</v>
          </cell>
          <cell r="P3863">
            <v>26799.929293936613</v>
          </cell>
          <cell r="Q3863">
            <v>41682.948922433221</v>
          </cell>
          <cell r="R3863">
            <v>51491.222054085585</v>
          </cell>
          <cell r="S3863">
            <v>129313.15542193386</v>
          </cell>
          <cell r="T3863">
            <v>1529.9127400418736</v>
          </cell>
          <cell r="U3863">
            <v>1639.127462982123</v>
          </cell>
          <cell r="V3863">
            <v>1698.3081709830979</v>
          </cell>
          <cell r="W3863">
            <v>1725.1753014174662</v>
          </cell>
          <cell r="X3863">
            <v>1860.3535146643408</v>
          </cell>
          <cell r="Y3863">
            <v>238.1507384526505</v>
          </cell>
          <cell r="Z3863">
            <v>278.86176811076842</v>
          </cell>
          <cell r="AA3863">
            <v>286.61576085580026</v>
          </cell>
          <cell r="AB3863">
            <v>291.52583735979493</v>
          </cell>
          <cell r="AC3863">
            <v>357.71279829813494</v>
          </cell>
          <cell r="AD3863">
            <v>4.9975669045086111</v>
          </cell>
          <cell r="AE3863">
            <v>5.5052410433238075</v>
          </cell>
          <cell r="AF3863">
            <v>5.2953268601151189</v>
          </cell>
          <cell r="AG3863">
            <v>5.1876809819476515</v>
          </cell>
          <cell r="AH3863">
            <v>5.4056933875559263</v>
          </cell>
        </row>
        <row r="3864">
          <cell r="B3864">
            <v>60981</v>
          </cell>
          <cell r="C3864" t="str">
            <v>TX</v>
          </cell>
          <cell r="D3864" t="str">
            <v>Behind the Meter</v>
          </cell>
          <cell r="E3864">
            <v>1.4093393477955055E-2</v>
          </cell>
          <cell r="F3864">
            <v>0</v>
          </cell>
          <cell r="G3864">
            <v>0</v>
          </cell>
          <cell r="H3864">
            <v>4941.8892759080545</v>
          </cell>
          <cell r="I3864">
            <v>11.608880937499999</v>
          </cell>
          <cell r="J3864">
            <v>0</v>
          </cell>
          <cell r="K3864">
            <v>0</v>
          </cell>
          <cell r="L3864">
            <v>0</v>
          </cell>
          <cell r="M3864">
            <v>0</v>
          </cell>
          <cell r="N3864">
            <v>8.8964344190990668E-2</v>
          </cell>
          <cell r="O3864">
            <v>9621.9656326928744</v>
          </cell>
          <cell r="P3864">
            <v>26799.929293936613</v>
          </cell>
          <cell r="Q3864">
            <v>41682.948922433221</v>
          </cell>
          <cell r="R3864">
            <v>51491.222054085585</v>
          </cell>
          <cell r="S3864">
            <v>129313.15542193386</v>
          </cell>
          <cell r="T3864">
            <v>1529.9127400418736</v>
          </cell>
          <cell r="U3864">
            <v>1639.127462982123</v>
          </cell>
          <cell r="V3864">
            <v>1698.3081709830979</v>
          </cell>
          <cell r="W3864">
            <v>1725.1753014174662</v>
          </cell>
          <cell r="X3864">
            <v>1860.3535146643408</v>
          </cell>
          <cell r="Y3864">
            <v>238.1507384526505</v>
          </cell>
          <cell r="Z3864">
            <v>278.86176811076842</v>
          </cell>
          <cell r="AA3864">
            <v>286.61576085580026</v>
          </cell>
          <cell r="AB3864">
            <v>291.52583735979493</v>
          </cell>
          <cell r="AC3864">
            <v>357.71279829813494</v>
          </cell>
          <cell r="AD3864">
            <v>4.9975669045086111</v>
          </cell>
          <cell r="AE3864">
            <v>5.5052410433238075</v>
          </cell>
          <cell r="AF3864">
            <v>5.2953268601151189</v>
          </cell>
          <cell r="AG3864">
            <v>5.1876809819476515</v>
          </cell>
          <cell r="AH3864">
            <v>5.4056933875559263</v>
          </cell>
        </row>
        <row r="3865">
          <cell r="B3865">
            <v>1169</v>
          </cell>
          <cell r="C3865" t="str">
            <v>TX</v>
          </cell>
          <cell r="D3865" t="str">
            <v>Cooperative</v>
          </cell>
          <cell r="E3865">
            <v>1.4093393477955055E-2</v>
          </cell>
          <cell r="F3865">
            <v>1</v>
          </cell>
          <cell r="G3865">
            <v>8005.961251862891</v>
          </cell>
          <cell r="H3865">
            <v>8005.961251862891</v>
          </cell>
          <cell r="I3865">
            <v>11.608880937499999</v>
          </cell>
          <cell r="J3865">
            <v>3166.5</v>
          </cell>
          <cell r="K3865">
            <v>26860</v>
          </cell>
          <cell r="L3865">
            <v>3355</v>
          </cell>
          <cell r="M3865">
            <v>0.10048869893731385</v>
          </cell>
          <cell r="N3865">
            <v>0.10048869893731385</v>
          </cell>
          <cell r="O3865">
            <v>9621.9656326928744</v>
          </cell>
          <cell r="P3865">
            <v>26799.929293936613</v>
          </cell>
          <cell r="Q3865">
            <v>41682.948922433221</v>
          </cell>
          <cell r="R3865">
            <v>51491.222054085585</v>
          </cell>
          <cell r="S3865">
            <v>129313.15542193386</v>
          </cell>
          <cell r="T3865">
            <v>1529.9127400418736</v>
          </cell>
          <cell r="U3865">
            <v>1639.127462982123</v>
          </cell>
          <cell r="V3865">
            <v>1698.3081709830979</v>
          </cell>
          <cell r="W3865">
            <v>1725.1753014174662</v>
          </cell>
          <cell r="X3865">
            <v>1860.3535146643408</v>
          </cell>
          <cell r="Y3865">
            <v>238.1507384526505</v>
          </cell>
          <cell r="Z3865">
            <v>278.86176811076842</v>
          </cell>
          <cell r="AA3865">
            <v>286.61576085580026</v>
          </cell>
          <cell r="AB3865">
            <v>291.52583735979493</v>
          </cell>
          <cell r="AC3865">
            <v>357.71279829813494</v>
          </cell>
          <cell r="AD3865">
            <v>4.9975669045086111</v>
          </cell>
          <cell r="AE3865">
            <v>5.5052410433238075</v>
          </cell>
          <cell r="AF3865">
            <v>5.2953268601151189</v>
          </cell>
          <cell r="AG3865">
            <v>5.1876809819476515</v>
          </cell>
          <cell r="AH3865">
            <v>5.4056933875559263</v>
          </cell>
        </row>
        <row r="3866">
          <cell r="B3866">
            <v>1175</v>
          </cell>
          <cell r="C3866" t="str">
            <v>TX</v>
          </cell>
          <cell r="D3866" t="str">
            <v>Cooperative</v>
          </cell>
          <cell r="E3866">
            <v>0.23736389181594661</v>
          </cell>
          <cell r="F3866">
            <v>1</v>
          </cell>
          <cell r="G3866">
            <v>14266.827145634663</v>
          </cell>
          <cell r="H3866">
            <v>14266.827145634663</v>
          </cell>
          <cell r="I3866">
            <v>11.608880937499999</v>
          </cell>
          <cell r="J3866">
            <v>50674.2</v>
          </cell>
          <cell r="K3866">
            <v>462288</v>
          </cell>
          <cell r="L3866">
            <v>32403</v>
          </cell>
          <cell r="M3866">
            <v>9.9851714021965202E-2</v>
          </cell>
          <cell r="N3866">
            <v>9.9851714021965202E-2</v>
          </cell>
          <cell r="O3866">
            <v>9621.9656326928744</v>
          </cell>
          <cell r="P3866">
            <v>26799.929293936613</v>
          </cell>
          <cell r="Q3866">
            <v>41682.948922433221</v>
          </cell>
          <cell r="R3866">
            <v>51491.222054085585</v>
          </cell>
          <cell r="S3866">
            <v>129313.15542193386</v>
          </cell>
          <cell r="T3866">
            <v>1529.9127400418736</v>
          </cell>
          <cell r="U3866">
            <v>1639.127462982123</v>
          </cell>
          <cell r="V3866">
            <v>1698.3081709830979</v>
          </cell>
          <cell r="W3866">
            <v>1725.1753014174662</v>
          </cell>
          <cell r="X3866">
            <v>1860.3535146643408</v>
          </cell>
          <cell r="Y3866">
            <v>238.1507384526505</v>
          </cell>
          <cell r="Z3866">
            <v>278.86176811076842</v>
          </cell>
          <cell r="AA3866">
            <v>286.61576085580026</v>
          </cell>
          <cell r="AB3866">
            <v>291.52583735979493</v>
          </cell>
          <cell r="AC3866">
            <v>357.71279829813494</v>
          </cell>
          <cell r="AD3866">
            <v>4.9975669045086111</v>
          </cell>
          <cell r="AE3866">
            <v>5.5052410433238075</v>
          </cell>
          <cell r="AF3866">
            <v>5.2953268601151189</v>
          </cell>
          <cell r="AG3866">
            <v>5.1876809819476515</v>
          </cell>
          <cell r="AH3866">
            <v>5.4056933875559263</v>
          </cell>
        </row>
        <row r="3867">
          <cell r="B3867">
            <v>1273</v>
          </cell>
          <cell r="C3867" t="str">
            <v>TX</v>
          </cell>
          <cell r="D3867" t="str">
            <v>Cooperative</v>
          </cell>
          <cell r="E3867">
            <v>1.4093393477955055E-2</v>
          </cell>
          <cell r="F3867">
            <v>1</v>
          </cell>
          <cell r="G3867">
            <v>17916.546762589929</v>
          </cell>
          <cell r="H3867">
            <v>17916.546762589929</v>
          </cell>
          <cell r="I3867">
            <v>11.608880937499999</v>
          </cell>
          <cell r="J3867">
            <v>17665.400000000001</v>
          </cell>
          <cell r="K3867">
            <v>161876</v>
          </cell>
          <cell r="L3867">
            <v>9035</v>
          </cell>
          <cell r="M3867">
            <v>0.10135390748941318</v>
          </cell>
          <cell r="N3867">
            <v>0.10135390748941318</v>
          </cell>
          <cell r="O3867">
            <v>9621.9656326928744</v>
          </cell>
          <cell r="P3867">
            <v>26799.929293936613</v>
          </cell>
          <cell r="Q3867">
            <v>41682.948922433221</v>
          </cell>
          <cell r="R3867">
            <v>51491.222054085585</v>
          </cell>
          <cell r="S3867">
            <v>129313.15542193386</v>
          </cell>
          <cell r="T3867">
            <v>1529.9127400418736</v>
          </cell>
          <cell r="U3867">
            <v>1639.127462982123</v>
          </cell>
          <cell r="V3867">
            <v>1698.3081709830979</v>
          </cell>
          <cell r="W3867">
            <v>1725.1753014174662</v>
          </cell>
          <cell r="X3867">
            <v>1860.3535146643408</v>
          </cell>
          <cell r="Y3867">
            <v>238.1507384526505</v>
          </cell>
          <cell r="Z3867">
            <v>278.86176811076842</v>
          </cell>
          <cell r="AA3867">
            <v>286.61576085580026</v>
          </cell>
          <cell r="AB3867">
            <v>291.52583735979493</v>
          </cell>
          <cell r="AC3867">
            <v>357.71279829813494</v>
          </cell>
          <cell r="AD3867">
            <v>4.9975669045086111</v>
          </cell>
          <cell r="AE3867">
            <v>5.5052410433238075</v>
          </cell>
          <cell r="AF3867">
            <v>5.2953268601151189</v>
          </cell>
          <cell r="AG3867">
            <v>5.1876809819476515</v>
          </cell>
          <cell r="AH3867">
            <v>5.4056933875559263</v>
          </cell>
        </row>
        <row r="3868">
          <cell r="B3868">
            <v>1591</v>
          </cell>
          <cell r="C3868" t="str">
            <v>TX</v>
          </cell>
          <cell r="D3868" t="str">
            <v>Cooperative</v>
          </cell>
          <cell r="E3868">
            <v>1.4093393477955055E-2</v>
          </cell>
          <cell r="F3868">
            <v>1</v>
          </cell>
          <cell r="G3868">
            <v>9679.1550861589767</v>
          </cell>
          <cell r="H3868">
            <v>9679.1550861589767</v>
          </cell>
          <cell r="I3868">
            <v>11.608880937499999</v>
          </cell>
          <cell r="J3868">
            <v>11136</v>
          </cell>
          <cell r="K3868">
            <v>87064</v>
          </cell>
          <cell r="L3868">
            <v>8995</v>
          </cell>
          <cell r="M3868">
            <v>0.11351347734547287</v>
          </cell>
          <cell r="N3868">
            <v>0.11351347734547287</v>
          </cell>
          <cell r="O3868">
            <v>9621.9656326928744</v>
          </cell>
          <cell r="P3868">
            <v>26799.929293936613</v>
          </cell>
          <cell r="Q3868">
            <v>41682.948922433221</v>
          </cell>
          <cell r="R3868">
            <v>51491.222054085585</v>
          </cell>
          <cell r="S3868">
            <v>129313.15542193386</v>
          </cell>
          <cell r="T3868">
            <v>1529.9127400418736</v>
          </cell>
          <cell r="U3868">
            <v>1639.127462982123</v>
          </cell>
          <cell r="V3868">
            <v>1698.3081709830979</v>
          </cell>
          <cell r="W3868">
            <v>1725.1753014174662</v>
          </cell>
          <cell r="X3868">
            <v>1860.3535146643408</v>
          </cell>
          <cell r="Y3868">
            <v>238.1507384526505</v>
          </cell>
          <cell r="Z3868">
            <v>278.86176811076842</v>
          </cell>
          <cell r="AA3868">
            <v>286.61576085580026</v>
          </cell>
          <cell r="AB3868">
            <v>291.52583735979493</v>
          </cell>
          <cell r="AC3868">
            <v>357.71279829813494</v>
          </cell>
          <cell r="AD3868">
            <v>4.9975669045086111</v>
          </cell>
          <cell r="AE3868">
            <v>5.5052410433238075</v>
          </cell>
          <cell r="AF3868">
            <v>5.2953268601151189</v>
          </cell>
          <cell r="AG3868">
            <v>5.1876809819476515</v>
          </cell>
          <cell r="AH3868">
            <v>5.4056933875559263</v>
          </cell>
        </row>
        <row r="3869">
          <cell r="B3869">
            <v>1892</v>
          </cell>
          <cell r="C3869" t="str">
            <v>TX</v>
          </cell>
          <cell r="D3869" t="str">
            <v>Cooperative</v>
          </cell>
          <cell r="E3869">
            <v>1.4093393477955055E-2</v>
          </cell>
          <cell r="F3869">
            <v>1</v>
          </cell>
          <cell r="G3869">
            <v>14702.228916977754</v>
          </cell>
          <cell r="H3869">
            <v>14702.228916977754</v>
          </cell>
          <cell r="I3869">
            <v>11.608880937499999</v>
          </cell>
          <cell r="J3869">
            <v>140808.4</v>
          </cell>
          <cell r="K3869">
            <v>1346930</v>
          </cell>
          <cell r="L3869">
            <v>91614</v>
          </cell>
          <cell r="M3869">
            <v>9.5065049988865419E-2</v>
          </cell>
          <cell r="N3869">
            <v>9.5065049988865419E-2</v>
          </cell>
          <cell r="O3869">
            <v>9621.9656326928744</v>
          </cell>
          <cell r="P3869">
            <v>26799.929293936613</v>
          </cell>
          <cell r="Q3869">
            <v>41682.948922433221</v>
          </cell>
          <cell r="R3869">
            <v>51491.222054085585</v>
          </cell>
          <cell r="S3869">
            <v>129313.15542193386</v>
          </cell>
          <cell r="T3869">
            <v>1529.9127400418736</v>
          </cell>
          <cell r="U3869">
            <v>1639.127462982123</v>
          </cell>
          <cell r="V3869">
            <v>1698.3081709830979</v>
          </cell>
          <cell r="W3869">
            <v>1725.1753014174662</v>
          </cell>
          <cell r="X3869">
            <v>1860.3535146643408</v>
          </cell>
          <cell r="Y3869">
            <v>238.1507384526505</v>
          </cell>
          <cell r="Z3869">
            <v>278.86176811076842</v>
          </cell>
          <cell r="AA3869">
            <v>286.61576085580026</v>
          </cell>
          <cell r="AB3869">
            <v>291.52583735979493</v>
          </cell>
          <cell r="AC3869">
            <v>357.71279829813494</v>
          </cell>
          <cell r="AD3869">
            <v>4.9975669045086111</v>
          </cell>
          <cell r="AE3869">
            <v>5.5052410433238075</v>
          </cell>
          <cell r="AF3869">
            <v>5.2953268601151189</v>
          </cell>
          <cell r="AG3869">
            <v>5.1876809819476515</v>
          </cell>
          <cell r="AH3869">
            <v>5.4056933875559263</v>
          </cell>
        </row>
        <row r="3870">
          <cell r="B3870">
            <v>2049</v>
          </cell>
          <cell r="C3870" t="str">
            <v>TX</v>
          </cell>
          <cell r="D3870" t="str">
            <v>Cooperative</v>
          </cell>
          <cell r="E3870">
            <v>1.4093393477955055E-2</v>
          </cell>
          <cell r="F3870">
            <v>1</v>
          </cell>
          <cell r="G3870">
            <v>13816.981412639405</v>
          </cell>
          <cell r="H3870">
            <v>13816.981412639405</v>
          </cell>
          <cell r="I3870">
            <v>11.608880937499999</v>
          </cell>
          <cell r="J3870">
            <v>54678.8</v>
          </cell>
          <cell r="K3870">
            <v>464596</v>
          </cell>
          <cell r="L3870">
            <v>33625</v>
          </cell>
          <cell r="M3870">
            <v>0.10760879676475638</v>
          </cell>
          <cell r="N3870">
            <v>0.10760879676475638</v>
          </cell>
          <cell r="O3870">
            <v>9621.9656326928744</v>
          </cell>
          <cell r="P3870">
            <v>26799.929293936613</v>
          </cell>
          <cell r="Q3870">
            <v>41682.948922433221</v>
          </cell>
          <cell r="R3870">
            <v>51491.222054085585</v>
          </cell>
          <cell r="S3870">
            <v>129313.15542193386</v>
          </cell>
          <cell r="T3870">
            <v>1529.9127400418736</v>
          </cell>
          <cell r="U3870">
            <v>1639.127462982123</v>
          </cell>
          <cell r="V3870">
            <v>1698.3081709830979</v>
          </cell>
          <cell r="W3870">
            <v>1725.1753014174662</v>
          </cell>
          <cell r="X3870">
            <v>1860.3535146643408</v>
          </cell>
          <cell r="Y3870">
            <v>238.1507384526505</v>
          </cell>
          <cell r="Z3870">
            <v>278.86176811076842</v>
          </cell>
          <cell r="AA3870">
            <v>286.61576085580026</v>
          </cell>
          <cell r="AB3870">
            <v>291.52583735979493</v>
          </cell>
          <cell r="AC3870">
            <v>357.71279829813494</v>
          </cell>
          <cell r="AD3870">
            <v>4.9975669045086111</v>
          </cell>
          <cell r="AE3870">
            <v>5.5052410433238075</v>
          </cell>
          <cell r="AF3870">
            <v>5.2953268601151189</v>
          </cell>
          <cell r="AG3870">
            <v>5.1876809819476515</v>
          </cell>
          <cell r="AH3870">
            <v>5.4056933875559263</v>
          </cell>
        </row>
        <row r="3871">
          <cell r="B3871">
            <v>2172</v>
          </cell>
          <cell r="C3871" t="str">
            <v>TX</v>
          </cell>
          <cell r="D3871" t="str">
            <v>Cooperative</v>
          </cell>
          <cell r="E3871">
            <v>1.4093393477955055E-2</v>
          </cell>
          <cell r="F3871">
            <v>0</v>
          </cell>
          <cell r="G3871">
            <v>0</v>
          </cell>
          <cell r="H3871">
            <v>10511.515188846628</v>
          </cell>
          <cell r="I3871">
            <v>11.608880937499999</v>
          </cell>
          <cell r="J3871">
            <v>0</v>
          </cell>
          <cell r="K3871">
            <v>0</v>
          </cell>
          <cell r="L3871">
            <v>0</v>
          </cell>
          <cell r="M3871">
            <v>0</v>
          </cell>
          <cell r="N3871">
            <v>8.1302643315351586E-2</v>
          </cell>
          <cell r="O3871">
            <v>9621.9656326928744</v>
          </cell>
          <cell r="P3871">
            <v>26799.929293936613</v>
          </cell>
          <cell r="Q3871">
            <v>41682.948922433221</v>
          </cell>
          <cell r="R3871">
            <v>51491.222054085585</v>
          </cell>
          <cell r="S3871">
            <v>129313.15542193386</v>
          </cell>
          <cell r="T3871">
            <v>1529.9127400418736</v>
          </cell>
          <cell r="U3871">
            <v>1639.127462982123</v>
          </cell>
          <cell r="V3871">
            <v>1698.3081709830979</v>
          </cell>
          <cell r="W3871">
            <v>1725.1753014174662</v>
          </cell>
          <cell r="X3871">
            <v>1860.3535146643408</v>
          </cell>
          <cell r="Y3871">
            <v>238.1507384526505</v>
          </cell>
          <cell r="Z3871">
            <v>278.86176811076842</v>
          </cell>
          <cell r="AA3871">
            <v>286.61576085580026</v>
          </cell>
          <cell r="AB3871">
            <v>291.52583735979493</v>
          </cell>
          <cell r="AC3871">
            <v>357.71279829813494</v>
          </cell>
          <cell r="AD3871">
            <v>4.9975669045086111</v>
          </cell>
          <cell r="AE3871">
            <v>5.5052410433238075</v>
          </cell>
          <cell r="AF3871">
            <v>5.2953268601151189</v>
          </cell>
          <cell r="AG3871">
            <v>5.1876809819476515</v>
          </cell>
          <cell r="AH3871">
            <v>5.4056933875559263</v>
          </cell>
        </row>
        <row r="3872">
          <cell r="B3872">
            <v>3282</v>
          </cell>
          <cell r="C3872" t="str">
            <v>TX</v>
          </cell>
          <cell r="D3872" t="str">
            <v>Cooperative</v>
          </cell>
          <cell r="E3872">
            <v>1.4093393477955055E-2</v>
          </cell>
          <cell r="F3872">
            <v>1</v>
          </cell>
          <cell r="G3872">
            <v>12661.915940084955</v>
          </cell>
          <cell r="H3872">
            <v>12661.915940084955</v>
          </cell>
          <cell r="I3872">
            <v>11.608880937499999</v>
          </cell>
          <cell r="J3872">
            <v>50544.800000000003</v>
          </cell>
          <cell r="K3872">
            <v>453094</v>
          </cell>
          <cell r="L3872">
            <v>35784</v>
          </cell>
          <cell r="M3872">
            <v>0.10055276312286192</v>
          </cell>
          <cell r="N3872">
            <v>0.10055276312286192</v>
          </cell>
          <cell r="O3872">
            <v>9621.9656326928744</v>
          </cell>
          <cell r="P3872">
            <v>26799.929293936613</v>
          </cell>
          <cell r="Q3872">
            <v>41682.948922433221</v>
          </cell>
          <cell r="R3872">
            <v>51491.222054085585</v>
          </cell>
          <cell r="S3872">
            <v>129313.15542193386</v>
          </cell>
          <cell r="T3872">
            <v>1529.9127400418736</v>
          </cell>
          <cell r="U3872">
            <v>1639.127462982123</v>
          </cell>
          <cell r="V3872">
            <v>1698.3081709830979</v>
          </cell>
          <cell r="W3872">
            <v>1725.1753014174662</v>
          </cell>
          <cell r="X3872">
            <v>1860.3535146643408</v>
          </cell>
          <cell r="Y3872">
            <v>238.1507384526505</v>
          </cell>
          <cell r="Z3872">
            <v>278.86176811076842</v>
          </cell>
          <cell r="AA3872">
            <v>286.61576085580026</v>
          </cell>
          <cell r="AB3872">
            <v>291.52583735979493</v>
          </cell>
          <cell r="AC3872">
            <v>357.71279829813494</v>
          </cell>
          <cell r="AD3872">
            <v>4.9975669045086111</v>
          </cell>
          <cell r="AE3872">
            <v>5.5052410433238075</v>
          </cell>
          <cell r="AF3872">
            <v>5.2953268601151189</v>
          </cell>
          <cell r="AG3872">
            <v>5.1876809819476515</v>
          </cell>
          <cell r="AH3872">
            <v>5.4056933875559263</v>
          </cell>
        </row>
        <row r="3873">
          <cell r="B3873">
            <v>3470</v>
          </cell>
          <cell r="C3873" t="str">
            <v>TX</v>
          </cell>
          <cell r="D3873" t="str">
            <v>Cooperative</v>
          </cell>
          <cell r="E3873">
            <v>1.4093393477955055E-2</v>
          </cell>
          <cell r="F3873">
            <v>1</v>
          </cell>
          <cell r="G3873">
            <v>14285.162993805219</v>
          </cell>
          <cell r="H3873">
            <v>14285.162993805219</v>
          </cell>
          <cell r="I3873">
            <v>11.608880937499999</v>
          </cell>
          <cell r="J3873">
            <v>29980</v>
          </cell>
          <cell r="K3873">
            <v>281332</v>
          </cell>
          <cell r="L3873">
            <v>19694</v>
          </cell>
          <cell r="M3873">
            <v>9.681264977251966E-2</v>
          </cell>
          <cell r="N3873">
            <v>9.681264977251966E-2</v>
          </cell>
          <cell r="O3873">
            <v>9621.9656326928744</v>
          </cell>
          <cell r="P3873">
            <v>26799.929293936613</v>
          </cell>
          <cell r="Q3873">
            <v>41682.948922433221</v>
          </cell>
          <cell r="R3873">
            <v>51491.222054085585</v>
          </cell>
          <cell r="S3873">
            <v>129313.15542193386</v>
          </cell>
          <cell r="T3873">
            <v>1529.9127400418736</v>
          </cell>
          <cell r="U3873">
            <v>1639.127462982123</v>
          </cell>
          <cell r="V3873">
            <v>1698.3081709830979</v>
          </cell>
          <cell r="W3873">
            <v>1725.1753014174662</v>
          </cell>
          <cell r="X3873">
            <v>1860.3535146643408</v>
          </cell>
          <cell r="Y3873">
            <v>238.1507384526505</v>
          </cell>
          <cell r="Z3873">
            <v>278.86176811076842</v>
          </cell>
          <cell r="AA3873">
            <v>286.61576085580026</v>
          </cell>
          <cell r="AB3873">
            <v>291.52583735979493</v>
          </cell>
          <cell r="AC3873">
            <v>357.71279829813494</v>
          </cell>
          <cell r="AD3873">
            <v>4.9975669045086111</v>
          </cell>
          <cell r="AE3873">
            <v>5.5052410433238075</v>
          </cell>
          <cell r="AF3873">
            <v>5.2953268601151189</v>
          </cell>
          <cell r="AG3873">
            <v>5.1876809819476515</v>
          </cell>
          <cell r="AH3873">
            <v>5.4056933875559263</v>
          </cell>
        </row>
        <row r="3874">
          <cell r="B3874">
            <v>5078</v>
          </cell>
          <cell r="C3874" t="str">
            <v>TX</v>
          </cell>
          <cell r="D3874" t="str">
            <v>Cooperative</v>
          </cell>
          <cell r="E3874">
            <v>0.23648284744175155</v>
          </cell>
          <cell r="F3874">
            <v>1</v>
          </cell>
          <cell r="G3874">
            <v>15162.93336727864</v>
          </cell>
          <cell r="H3874">
            <v>15162.93336727864</v>
          </cell>
          <cell r="I3874">
            <v>11.608880937499999</v>
          </cell>
          <cell r="J3874">
            <v>361867.9</v>
          </cell>
          <cell r="K3874">
            <v>3692614</v>
          </cell>
          <cell r="L3874">
            <v>243529</v>
          </cell>
          <cell r="M3874">
            <v>8.8810449727498936E-2</v>
          </cell>
          <cell r="N3874">
            <v>8.8810449727498936E-2</v>
          </cell>
          <cell r="O3874">
            <v>9621.9656326928744</v>
          </cell>
          <cell r="P3874">
            <v>26799.929293936613</v>
          </cell>
          <cell r="Q3874">
            <v>41682.948922433221</v>
          </cell>
          <cell r="R3874">
            <v>51491.222054085585</v>
          </cell>
          <cell r="S3874">
            <v>129313.15542193386</v>
          </cell>
          <cell r="T3874">
            <v>1529.9127400418736</v>
          </cell>
          <cell r="U3874">
            <v>1639.127462982123</v>
          </cell>
          <cell r="V3874">
            <v>1698.3081709830979</v>
          </cell>
          <cell r="W3874">
            <v>1725.1753014174662</v>
          </cell>
          <cell r="X3874">
            <v>1860.3535146643408</v>
          </cell>
          <cell r="Y3874">
            <v>238.1507384526505</v>
          </cell>
          <cell r="Z3874">
            <v>278.86176811076842</v>
          </cell>
          <cell r="AA3874">
            <v>286.61576085580026</v>
          </cell>
          <cell r="AB3874">
            <v>291.52583735979493</v>
          </cell>
          <cell r="AC3874">
            <v>357.71279829813494</v>
          </cell>
          <cell r="AD3874">
            <v>4.9975669045086111</v>
          </cell>
          <cell r="AE3874">
            <v>5.5052410433238075</v>
          </cell>
          <cell r="AF3874">
            <v>5.2953268601151189</v>
          </cell>
          <cell r="AG3874">
            <v>5.1876809819476515</v>
          </cell>
          <cell r="AH3874">
            <v>5.4056933875559263</v>
          </cell>
        </row>
        <row r="3875">
          <cell r="B3875">
            <v>3938</v>
          </cell>
          <cell r="C3875" t="str">
            <v>TX</v>
          </cell>
          <cell r="D3875" t="str">
            <v>Cooperative</v>
          </cell>
          <cell r="E3875">
            <v>1.4093393477955055E-2</v>
          </cell>
          <cell r="F3875">
            <v>0</v>
          </cell>
          <cell r="G3875">
            <v>0</v>
          </cell>
          <cell r="H3875">
            <v>10511.515188846628</v>
          </cell>
          <cell r="I3875">
            <v>11.608880937499999</v>
          </cell>
          <cell r="J3875">
            <v>0</v>
          </cell>
          <cell r="K3875">
            <v>0</v>
          </cell>
          <cell r="L3875">
            <v>0</v>
          </cell>
          <cell r="M3875">
            <v>0</v>
          </cell>
          <cell r="N3875">
            <v>8.1302643315351586E-2</v>
          </cell>
          <cell r="O3875">
            <v>9621.9656326928744</v>
          </cell>
          <cell r="P3875">
            <v>26799.929293936613</v>
          </cell>
          <cell r="Q3875">
            <v>41682.948922433221</v>
          </cell>
          <cell r="R3875">
            <v>51491.222054085585</v>
          </cell>
          <cell r="S3875">
            <v>129313.15542193386</v>
          </cell>
          <cell r="T3875">
            <v>1529.9127400418736</v>
          </cell>
          <cell r="U3875">
            <v>1639.127462982123</v>
          </cell>
          <cell r="V3875">
            <v>1698.3081709830979</v>
          </cell>
          <cell r="W3875">
            <v>1725.1753014174662</v>
          </cell>
          <cell r="X3875">
            <v>1860.3535146643408</v>
          </cell>
          <cell r="Y3875">
            <v>238.1507384526505</v>
          </cell>
          <cell r="Z3875">
            <v>278.86176811076842</v>
          </cell>
          <cell r="AA3875">
            <v>286.61576085580026</v>
          </cell>
          <cell r="AB3875">
            <v>291.52583735979493</v>
          </cell>
          <cell r="AC3875">
            <v>357.71279829813494</v>
          </cell>
          <cell r="AD3875">
            <v>4.9975669045086111</v>
          </cell>
          <cell r="AE3875">
            <v>5.5052410433238075</v>
          </cell>
          <cell r="AF3875">
            <v>5.2953268601151189</v>
          </cell>
          <cell r="AG3875">
            <v>5.1876809819476515</v>
          </cell>
          <cell r="AH3875">
            <v>5.4056933875559263</v>
          </cell>
        </row>
        <row r="3876">
          <cell r="B3876">
            <v>4295</v>
          </cell>
          <cell r="C3876" t="str">
            <v>TX</v>
          </cell>
          <cell r="D3876" t="str">
            <v>Cooperative</v>
          </cell>
          <cell r="E3876">
            <v>1.4093393477955055E-2</v>
          </cell>
          <cell r="F3876">
            <v>1</v>
          </cell>
          <cell r="G3876">
            <v>14798.033171877294</v>
          </cell>
          <cell r="H3876">
            <v>14798.033171877294</v>
          </cell>
          <cell r="I3876">
            <v>11.608880937499999</v>
          </cell>
          <cell r="J3876">
            <v>11978</v>
          </cell>
          <cell r="K3876">
            <v>100819</v>
          </cell>
          <cell r="L3876">
            <v>6813</v>
          </cell>
          <cell r="M3876">
            <v>0.10939311369953827</v>
          </cell>
          <cell r="N3876">
            <v>0.10939311369953827</v>
          </cell>
          <cell r="O3876">
            <v>9621.9656326928744</v>
          </cell>
          <cell r="P3876">
            <v>26799.929293936613</v>
          </cell>
          <cell r="Q3876">
            <v>41682.948922433221</v>
          </cell>
          <cell r="R3876">
            <v>51491.222054085585</v>
          </cell>
          <cell r="S3876">
            <v>129313.15542193386</v>
          </cell>
          <cell r="T3876">
            <v>1529.9127400418736</v>
          </cell>
          <cell r="U3876">
            <v>1639.127462982123</v>
          </cell>
          <cell r="V3876">
            <v>1698.3081709830979</v>
          </cell>
          <cell r="W3876">
            <v>1725.1753014174662</v>
          </cell>
          <cell r="X3876">
            <v>1860.3535146643408</v>
          </cell>
          <cell r="Y3876">
            <v>238.1507384526505</v>
          </cell>
          <cell r="Z3876">
            <v>278.86176811076842</v>
          </cell>
          <cell r="AA3876">
            <v>286.61576085580026</v>
          </cell>
          <cell r="AB3876">
            <v>291.52583735979493</v>
          </cell>
          <cell r="AC3876">
            <v>357.71279829813494</v>
          </cell>
          <cell r="AD3876">
            <v>4.9975669045086111</v>
          </cell>
          <cell r="AE3876">
            <v>5.5052410433238075</v>
          </cell>
          <cell r="AF3876">
            <v>5.2953268601151189</v>
          </cell>
          <cell r="AG3876">
            <v>5.1876809819476515</v>
          </cell>
          <cell r="AH3876">
            <v>5.4056933875559263</v>
          </cell>
        </row>
        <row r="3877">
          <cell r="B3877">
            <v>4146</v>
          </cell>
          <cell r="C3877" t="str">
            <v>TX</v>
          </cell>
          <cell r="D3877" t="str">
            <v>Cooperative</v>
          </cell>
          <cell r="E3877">
            <v>1.4093393477955055E-2</v>
          </cell>
          <cell r="F3877">
            <v>1</v>
          </cell>
          <cell r="G3877">
            <v>11020.237883898455</v>
          </cell>
          <cell r="H3877">
            <v>11020.237883898455</v>
          </cell>
          <cell r="I3877">
            <v>11.608880937499999</v>
          </cell>
          <cell r="J3877">
            <v>16772.2</v>
          </cell>
          <cell r="K3877">
            <v>124154</v>
          </cell>
          <cell r="L3877">
            <v>11266</v>
          </cell>
          <cell r="M3877">
            <v>0.12245092520818902</v>
          </cell>
          <cell r="N3877">
            <v>0.12245092520818902</v>
          </cell>
          <cell r="O3877">
            <v>9621.9656326928744</v>
          </cell>
          <cell r="P3877">
            <v>26799.929293936613</v>
          </cell>
          <cell r="Q3877">
            <v>41682.948922433221</v>
          </cell>
          <cell r="R3877">
            <v>51491.222054085585</v>
          </cell>
          <cell r="S3877">
            <v>129313.15542193386</v>
          </cell>
          <cell r="T3877">
            <v>1529.9127400418736</v>
          </cell>
          <cell r="U3877">
            <v>1639.127462982123</v>
          </cell>
          <cell r="V3877">
            <v>1698.3081709830979</v>
          </cell>
          <cell r="W3877">
            <v>1725.1753014174662</v>
          </cell>
          <cell r="X3877">
            <v>1860.3535146643408</v>
          </cell>
          <cell r="Y3877">
            <v>238.1507384526505</v>
          </cell>
          <cell r="Z3877">
            <v>278.86176811076842</v>
          </cell>
          <cell r="AA3877">
            <v>286.61576085580026</v>
          </cell>
          <cell r="AB3877">
            <v>291.52583735979493</v>
          </cell>
          <cell r="AC3877">
            <v>357.71279829813494</v>
          </cell>
          <cell r="AD3877">
            <v>4.9975669045086111</v>
          </cell>
          <cell r="AE3877">
            <v>5.5052410433238075</v>
          </cell>
          <cell r="AF3877">
            <v>5.2953268601151189</v>
          </cell>
          <cell r="AG3877">
            <v>5.1876809819476515</v>
          </cell>
          <cell r="AH3877">
            <v>5.4056933875559263</v>
          </cell>
        </row>
        <row r="3878">
          <cell r="B3878">
            <v>4262</v>
          </cell>
          <cell r="C3878" t="str">
            <v>TX</v>
          </cell>
          <cell r="D3878" t="str">
            <v>Cooperative</v>
          </cell>
          <cell r="E3878">
            <v>1.4093393477955055E-2</v>
          </cell>
          <cell r="F3878">
            <v>1</v>
          </cell>
          <cell r="G3878">
            <v>13953.353173229982</v>
          </cell>
          <cell r="H3878">
            <v>13953.353173229982</v>
          </cell>
          <cell r="I3878">
            <v>11.608880937499999</v>
          </cell>
          <cell r="J3878">
            <v>22167</v>
          </cell>
          <cell r="K3878">
            <v>201612</v>
          </cell>
          <cell r="L3878">
            <v>14449</v>
          </cell>
          <cell r="M3878">
            <v>9.9965078229513865E-2</v>
          </cell>
          <cell r="N3878">
            <v>9.9965078229513865E-2</v>
          </cell>
          <cell r="O3878">
            <v>9621.9656326928744</v>
          </cell>
          <cell r="P3878">
            <v>26799.929293936613</v>
          </cell>
          <cell r="Q3878">
            <v>41682.948922433221</v>
          </cell>
          <cell r="R3878">
            <v>51491.222054085585</v>
          </cell>
          <cell r="S3878">
            <v>129313.15542193386</v>
          </cell>
          <cell r="T3878">
            <v>1529.9127400418736</v>
          </cell>
          <cell r="U3878">
            <v>1639.127462982123</v>
          </cell>
          <cell r="V3878">
            <v>1698.3081709830979</v>
          </cell>
          <cell r="W3878">
            <v>1725.1753014174662</v>
          </cell>
          <cell r="X3878">
            <v>1860.3535146643408</v>
          </cell>
          <cell r="Y3878">
            <v>238.1507384526505</v>
          </cell>
          <cell r="Z3878">
            <v>278.86176811076842</v>
          </cell>
          <cell r="AA3878">
            <v>286.61576085580026</v>
          </cell>
          <cell r="AB3878">
            <v>291.52583735979493</v>
          </cell>
          <cell r="AC3878">
            <v>357.71279829813494</v>
          </cell>
          <cell r="AD3878">
            <v>4.9975669045086111</v>
          </cell>
          <cell r="AE3878">
            <v>5.5052410433238075</v>
          </cell>
          <cell r="AF3878">
            <v>5.2953268601151189</v>
          </cell>
          <cell r="AG3878">
            <v>5.1876809819476515</v>
          </cell>
          <cell r="AH3878">
            <v>5.4056933875559263</v>
          </cell>
        </row>
        <row r="3879">
          <cell r="B3879">
            <v>4939</v>
          </cell>
          <cell r="C3879" t="str">
            <v>TX</v>
          </cell>
          <cell r="D3879" t="str">
            <v>Cooperative</v>
          </cell>
          <cell r="E3879">
            <v>1.4093393477955055E-2</v>
          </cell>
          <cell r="F3879">
            <v>1</v>
          </cell>
          <cell r="G3879">
            <v>10414.745665841112</v>
          </cell>
          <cell r="H3879">
            <v>10414.745665841112</v>
          </cell>
          <cell r="I3879">
            <v>11.608880937499999</v>
          </cell>
          <cell r="J3879">
            <v>4751.3999999999996</v>
          </cell>
          <cell r="K3879">
            <v>54667</v>
          </cell>
          <cell r="L3879">
            <v>5249</v>
          </cell>
          <cell r="M3879">
            <v>7.3539426116464232E-2</v>
          </cell>
          <cell r="N3879">
            <v>7.3539426116464232E-2</v>
          </cell>
          <cell r="O3879">
            <v>9621.9656326928744</v>
          </cell>
          <cell r="P3879">
            <v>26799.929293936613</v>
          </cell>
          <cell r="Q3879">
            <v>41682.948922433221</v>
          </cell>
          <cell r="R3879">
            <v>51491.222054085585</v>
          </cell>
          <cell r="S3879">
            <v>129313.15542193386</v>
          </cell>
          <cell r="T3879">
            <v>1529.9127400418736</v>
          </cell>
          <cell r="U3879">
            <v>1639.127462982123</v>
          </cell>
          <cell r="V3879">
            <v>1698.3081709830979</v>
          </cell>
          <cell r="W3879">
            <v>1725.1753014174662</v>
          </cell>
          <cell r="X3879">
            <v>1860.3535146643408</v>
          </cell>
          <cell r="Y3879">
            <v>238.1507384526505</v>
          </cell>
          <cell r="Z3879">
            <v>278.86176811076842</v>
          </cell>
          <cell r="AA3879">
            <v>286.61576085580026</v>
          </cell>
          <cell r="AB3879">
            <v>291.52583735979493</v>
          </cell>
          <cell r="AC3879">
            <v>357.71279829813494</v>
          </cell>
          <cell r="AD3879">
            <v>4.9975669045086111</v>
          </cell>
          <cell r="AE3879">
            <v>5.5052410433238075</v>
          </cell>
          <cell r="AF3879">
            <v>5.2953268601151189</v>
          </cell>
          <cell r="AG3879">
            <v>5.1876809819476515</v>
          </cell>
          <cell r="AH3879">
            <v>5.4056933875559263</v>
          </cell>
        </row>
        <row r="3880">
          <cell r="B3880">
            <v>4975</v>
          </cell>
          <cell r="C3880" t="str">
            <v>TX</v>
          </cell>
          <cell r="D3880" t="str">
            <v>Cooperative</v>
          </cell>
          <cell r="E3880">
            <v>1.4093393477955055E-2</v>
          </cell>
          <cell r="F3880">
            <v>1</v>
          </cell>
          <cell r="G3880">
            <v>13785.618568430635</v>
          </cell>
          <cell r="H3880">
            <v>13785.618568430635</v>
          </cell>
          <cell r="I3880">
            <v>11.608880937499999</v>
          </cell>
          <cell r="J3880">
            <v>54399</v>
          </cell>
          <cell r="K3880">
            <v>545235</v>
          </cell>
          <cell r="L3880">
            <v>39551</v>
          </cell>
          <cell r="M3880">
            <v>8.9666448046239244E-2</v>
          </cell>
          <cell r="N3880">
            <v>8.9666448046239244E-2</v>
          </cell>
          <cell r="O3880">
            <v>9621.9656326928744</v>
          </cell>
          <cell r="P3880">
            <v>26799.929293936613</v>
          </cell>
          <cell r="Q3880">
            <v>41682.948922433221</v>
          </cell>
          <cell r="R3880">
            <v>51491.222054085585</v>
          </cell>
          <cell r="S3880">
            <v>129313.15542193386</v>
          </cell>
          <cell r="T3880">
            <v>1529.9127400418736</v>
          </cell>
          <cell r="U3880">
            <v>1639.127462982123</v>
          </cell>
          <cell r="V3880">
            <v>1698.3081709830979</v>
          </cell>
          <cell r="W3880">
            <v>1725.1753014174662</v>
          </cell>
          <cell r="X3880">
            <v>1860.3535146643408</v>
          </cell>
          <cell r="Y3880">
            <v>238.1507384526505</v>
          </cell>
          <cell r="Z3880">
            <v>278.86176811076842</v>
          </cell>
          <cell r="AA3880">
            <v>286.61576085580026</v>
          </cell>
          <cell r="AB3880">
            <v>291.52583735979493</v>
          </cell>
          <cell r="AC3880">
            <v>357.71279829813494</v>
          </cell>
          <cell r="AD3880">
            <v>4.9975669045086111</v>
          </cell>
          <cell r="AE3880">
            <v>5.5052410433238075</v>
          </cell>
          <cell r="AF3880">
            <v>5.2953268601151189</v>
          </cell>
          <cell r="AG3880">
            <v>5.1876809819476515</v>
          </cell>
          <cell r="AH3880">
            <v>5.4056933875559263</v>
          </cell>
        </row>
        <row r="3881">
          <cell r="B3881">
            <v>39347</v>
          </cell>
          <cell r="C3881" t="str">
            <v>TX</v>
          </cell>
          <cell r="D3881" t="str">
            <v>Cooperative</v>
          </cell>
          <cell r="E3881">
            <v>1.4093393477955055E-2</v>
          </cell>
          <cell r="F3881">
            <v>0</v>
          </cell>
          <cell r="G3881">
            <v>0</v>
          </cell>
          <cell r="H3881">
            <v>10511.515188846628</v>
          </cell>
          <cell r="I3881">
            <v>11.608880937499999</v>
          </cell>
          <cell r="J3881">
            <v>0</v>
          </cell>
          <cell r="K3881">
            <v>0</v>
          </cell>
          <cell r="L3881">
            <v>0</v>
          </cell>
          <cell r="M3881">
            <v>0</v>
          </cell>
          <cell r="N3881">
            <v>8.1302643315351586E-2</v>
          </cell>
          <cell r="O3881">
            <v>9621.9656326928744</v>
          </cell>
          <cell r="P3881">
            <v>26799.929293936613</v>
          </cell>
          <cell r="Q3881">
            <v>41682.948922433221</v>
          </cell>
          <cell r="R3881">
            <v>51491.222054085585</v>
          </cell>
          <cell r="S3881">
            <v>129313.15542193386</v>
          </cell>
          <cell r="T3881">
            <v>1529.9127400418736</v>
          </cell>
          <cell r="U3881">
            <v>1639.127462982123</v>
          </cell>
          <cell r="V3881">
            <v>1698.3081709830979</v>
          </cell>
          <cell r="W3881">
            <v>1725.1753014174662</v>
          </cell>
          <cell r="X3881">
            <v>1860.3535146643408</v>
          </cell>
          <cell r="Y3881">
            <v>238.1507384526505</v>
          </cell>
          <cell r="Z3881">
            <v>278.86176811076842</v>
          </cell>
          <cell r="AA3881">
            <v>286.61576085580026</v>
          </cell>
          <cell r="AB3881">
            <v>291.52583735979493</v>
          </cell>
          <cell r="AC3881">
            <v>357.71279829813494</v>
          </cell>
          <cell r="AD3881">
            <v>4.9975669045086111</v>
          </cell>
          <cell r="AE3881">
            <v>5.5052410433238075</v>
          </cell>
          <cell r="AF3881">
            <v>5.2953268601151189</v>
          </cell>
          <cell r="AG3881">
            <v>5.1876809819476515</v>
          </cell>
          <cell r="AH3881">
            <v>5.4056933875559263</v>
          </cell>
        </row>
        <row r="3882">
          <cell r="B3882">
            <v>6173</v>
          </cell>
          <cell r="C3882" t="str">
            <v>TX</v>
          </cell>
          <cell r="D3882" t="str">
            <v>Cooperative</v>
          </cell>
          <cell r="E3882">
            <v>1.4093393477955055E-2</v>
          </cell>
          <cell r="F3882">
            <v>0</v>
          </cell>
          <cell r="G3882">
            <v>0</v>
          </cell>
          <cell r="H3882">
            <v>10511.515188846628</v>
          </cell>
          <cell r="I3882">
            <v>11.608880937499999</v>
          </cell>
          <cell r="J3882">
            <v>0</v>
          </cell>
          <cell r="K3882">
            <v>0</v>
          </cell>
          <cell r="L3882">
            <v>0</v>
          </cell>
          <cell r="M3882">
            <v>0</v>
          </cell>
          <cell r="N3882">
            <v>8.1302643315351586E-2</v>
          </cell>
          <cell r="O3882">
            <v>9621.9656326928744</v>
          </cell>
          <cell r="P3882">
            <v>26799.929293936613</v>
          </cell>
          <cell r="Q3882">
            <v>41682.948922433221</v>
          </cell>
          <cell r="R3882">
            <v>51491.222054085585</v>
          </cell>
          <cell r="S3882">
            <v>129313.15542193386</v>
          </cell>
          <cell r="T3882">
            <v>1529.9127400418736</v>
          </cell>
          <cell r="U3882">
            <v>1639.127462982123</v>
          </cell>
          <cell r="V3882">
            <v>1698.3081709830979</v>
          </cell>
          <cell r="W3882">
            <v>1725.1753014174662</v>
          </cell>
          <cell r="X3882">
            <v>1860.3535146643408</v>
          </cell>
          <cell r="Y3882">
            <v>238.1507384526505</v>
          </cell>
          <cell r="Z3882">
            <v>278.86176811076842</v>
          </cell>
          <cell r="AA3882">
            <v>286.61576085580026</v>
          </cell>
          <cell r="AB3882">
            <v>291.52583735979493</v>
          </cell>
          <cell r="AC3882">
            <v>357.71279829813494</v>
          </cell>
          <cell r="AD3882">
            <v>4.9975669045086111</v>
          </cell>
          <cell r="AE3882">
            <v>5.5052410433238075</v>
          </cell>
          <cell r="AF3882">
            <v>5.2953268601151189</v>
          </cell>
          <cell r="AG3882">
            <v>5.1876809819476515</v>
          </cell>
          <cell r="AH3882">
            <v>5.4056933875559263</v>
          </cell>
        </row>
        <row r="3883">
          <cell r="B3883">
            <v>6182</v>
          </cell>
          <cell r="C3883" t="str">
            <v>TX</v>
          </cell>
          <cell r="D3883" t="str">
            <v>Cooperative</v>
          </cell>
          <cell r="E3883">
            <v>1.4093393477955055E-2</v>
          </cell>
          <cell r="F3883">
            <v>1</v>
          </cell>
          <cell r="G3883">
            <v>15375.118479605442</v>
          </cell>
          <cell r="H3883">
            <v>15375.118479605442</v>
          </cell>
          <cell r="I3883">
            <v>11.608880937499999</v>
          </cell>
          <cell r="J3883">
            <v>110741</v>
          </cell>
          <cell r="K3883">
            <v>957055</v>
          </cell>
          <cell r="L3883">
            <v>62247</v>
          </cell>
          <cell r="M3883">
            <v>0.10664965321679659</v>
          </cell>
          <cell r="N3883">
            <v>0.10664965321679659</v>
          </cell>
          <cell r="O3883">
            <v>9621.9656326928744</v>
          </cell>
          <cell r="P3883">
            <v>26799.929293936613</v>
          </cell>
          <cell r="Q3883">
            <v>41682.948922433221</v>
          </cell>
          <cell r="R3883">
            <v>51491.222054085585</v>
          </cell>
          <cell r="S3883">
            <v>129313.15542193386</v>
          </cell>
          <cell r="T3883">
            <v>1529.9127400418736</v>
          </cell>
          <cell r="U3883">
            <v>1639.127462982123</v>
          </cell>
          <cell r="V3883">
            <v>1698.3081709830979</v>
          </cell>
          <cell r="W3883">
            <v>1725.1753014174662</v>
          </cell>
          <cell r="X3883">
            <v>1860.3535146643408</v>
          </cell>
          <cell r="Y3883">
            <v>238.1507384526505</v>
          </cell>
          <cell r="Z3883">
            <v>278.86176811076842</v>
          </cell>
          <cell r="AA3883">
            <v>286.61576085580026</v>
          </cell>
          <cell r="AB3883">
            <v>291.52583735979493</v>
          </cell>
          <cell r="AC3883">
            <v>357.71279829813494</v>
          </cell>
          <cell r="AD3883">
            <v>4.9975669045086111</v>
          </cell>
          <cell r="AE3883">
            <v>5.5052410433238075</v>
          </cell>
          <cell r="AF3883">
            <v>5.2953268601151189</v>
          </cell>
          <cell r="AG3883">
            <v>5.1876809819476515</v>
          </cell>
          <cell r="AH3883">
            <v>5.4056933875559263</v>
          </cell>
        </row>
        <row r="3884">
          <cell r="B3884">
            <v>6183</v>
          </cell>
          <cell r="C3884" t="str">
            <v>TX</v>
          </cell>
          <cell r="D3884" t="str">
            <v>Cooperative</v>
          </cell>
          <cell r="E3884">
            <v>1.4093393477955055E-2</v>
          </cell>
          <cell r="F3884">
            <v>1</v>
          </cell>
          <cell r="G3884">
            <v>11443.119196799275</v>
          </cell>
          <cell r="H3884">
            <v>11443.119196799275</v>
          </cell>
          <cell r="I3884">
            <v>11.608880937499999</v>
          </cell>
          <cell r="J3884">
            <v>21926</v>
          </cell>
          <cell r="K3884">
            <v>151587</v>
          </cell>
          <cell r="L3884">
            <v>13247</v>
          </cell>
          <cell r="M3884">
            <v>0.13246918172832267</v>
          </cell>
          <cell r="N3884">
            <v>0.13246918172832267</v>
          </cell>
          <cell r="O3884">
            <v>9621.9656326928744</v>
          </cell>
          <cell r="P3884">
            <v>26799.929293936613</v>
          </cell>
          <cell r="Q3884">
            <v>41682.948922433221</v>
          </cell>
          <cell r="R3884">
            <v>51491.222054085585</v>
          </cell>
          <cell r="S3884">
            <v>129313.15542193386</v>
          </cell>
          <cell r="T3884">
            <v>1529.9127400418736</v>
          </cell>
          <cell r="U3884">
            <v>1639.127462982123</v>
          </cell>
          <cell r="V3884">
            <v>1698.3081709830979</v>
          </cell>
          <cell r="W3884">
            <v>1725.1753014174662</v>
          </cell>
          <cell r="X3884">
            <v>1860.3535146643408</v>
          </cell>
          <cell r="Y3884">
            <v>238.1507384526505</v>
          </cell>
          <cell r="Z3884">
            <v>278.86176811076842</v>
          </cell>
          <cell r="AA3884">
            <v>286.61576085580026</v>
          </cell>
          <cell r="AB3884">
            <v>291.52583735979493</v>
          </cell>
          <cell r="AC3884">
            <v>357.71279829813494</v>
          </cell>
          <cell r="AD3884">
            <v>4.9975669045086111</v>
          </cell>
          <cell r="AE3884">
            <v>5.5052410433238075</v>
          </cell>
          <cell r="AF3884">
            <v>5.2953268601151189</v>
          </cell>
          <cell r="AG3884">
            <v>5.1876809819476515</v>
          </cell>
          <cell r="AH3884">
            <v>5.4056933875559263</v>
          </cell>
        </row>
        <row r="3885">
          <cell r="B3885">
            <v>6611</v>
          </cell>
          <cell r="C3885" t="str">
            <v>TX</v>
          </cell>
          <cell r="D3885" t="str">
            <v>Cooperative</v>
          </cell>
          <cell r="E3885">
            <v>1.4093393477955055E-2</v>
          </cell>
          <cell r="F3885">
            <v>0</v>
          </cell>
          <cell r="G3885">
            <v>0</v>
          </cell>
          <cell r="H3885">
            <v>10511.515188846628</v>
          </cell>
          <cell r="I3885">
            <v>11.608880937499999</v>
          </cell>
          <cell r="J3885">
            <v>0</v>
          </cell>
          <cell r="K3885">
            <v>0</v>
          </cell>
          <cell r="L3885">
            <v>0</v>
          </cell>
          <cell r="M3885">
            <v>0</v>
          </cell>
          <cell r="N3885">
            <v>8.1302643315351586E-2</v>
          </cell>
          <cell r="O3885">
            <v>9621.9656326928744</v>
          </cell>
          <cell r="P3885">
            <v>26799.929293936613</v>
          </cell>
          <cell r="Q3885">
            <v>41682.948922433221</v>
          </cell>
          <cell r="R3885">
            <v>51491.222054085585</v>
          </cell>
          <cell r="S3885">
            <v>129313.15542193386</v>
          </cell>
          <cell r="T3885">
            <v>1529.9127400418736</v>
          </cell>
          <cell r="U3885">
            <v>1639.127462982123</v>
          </cell>
          <cell r="V3885">
            <v>1698.3081709830979</v>
          </cell>
          <cell r="W3885">
            <v>1725.1753014174662</v>
          </cell>
          <cell r="X3885">
            <v>1860.3535146643408</v>
          </cell>
          <cell r="Y3885">
            <v>238.1507384526505</v>
          </cell>
          <cell r="Z3885">
            <v>278.86176811076842</v>
          </cell>
          <cell r="AA3885">
            <v>286.61576085580026</v>
          </cell>
          <cell r="AB3885">
            <v>291.52583735979493</v>
          </cell>
          <cell r="AC3885">
            <v>357.71279829813494</v>
          </cell>
          <cell r="AD3885">
            <v>4.9975669045086111</v>
          </cell>
          <cell r="AE3885">
            <v>5.5052410433238075</v>
          </cell>
          <cell r="AF3885">
            <v>5.2953268601151189</v>
          </cell>
          <cell r="AG3885">
            <v>5.1876809819476515</v>
          </cell>
          <cell r="AH3885">
            <v>5.4056933875559263</v>
          </cell>
        </row>
        <row r="3886">
          <cell r="B3886">
            <v>7349</v>
          </cell>
          <cell r="C3886" t="str">
            <v>TX</v>
          </cell>
          <cell r="D3886" t="str">
            <v>Cooperative</v>
          </cell>
          <cell r="E3886">
            <v>1.4093393477955055E-2</v>
          </cell>
          <cell r="F3886">
            <v>0</v>
          </cell>
          <cell r="G3886">
            <v>0</v>
          </cell>
          <cell r="H3886">
            <v>10511.515188846628</v>
          </cell>
          <cell r="I3886">
            <v>11.608880937499999</v>
          </cell>
          <cell r="J3886">
            <v>0</v>
          </cell>
          <cell r="K3886">
            <v>0</v>
          </cell>
          <cell r="L3886">
            <v>0</v>
          </cell>
          <cell r="M3886">
            <v>0</v>
          </cell>
          <cell r="N3886">
            <v>8.1302643315351586E-2</v>
          </cell>
          <cell r="O3886">
            <v>9621.9656326928744</v>
          </cell>
          <cell r="P3886">
            <v>26799.929293936613</v>
          </cell>
          <cell r="Q3886">
            <v>41682.948922433221</v>
          </cell>
          <cell r="R3886">
            <v>51491.222054085585</v>
          </cell>
          <cell r="S3886">
            <v>129313.15542193386</v>
          </cell>
          <cell r="T3886">
            <v>1529.9127400418736</v>
          </cell>
          <cell r="U3886">
            <v>1639.127462982123</v>
          </cell>
          <cell r="V3886">
            <v>1698.3081709830979</v>
          </cell>
          <cell r="W3886">
            <v>1725.1753014174662</v>
          </cell>
          <cell r="X3886">
            <v>1860.3535146643408</v>
          </cell>
          <cell r="Y3886">
            <v>238.1507384526505</v>
          </cell>
          <cell r="Z3886">
            <v>278.86176811076842</v>
          </cell>
          <cell r="AA3886">
            <v>286.61576085580026</v>
          </cell>
          <cell r="AB3886">
            <v>291.52583735979493</v>
          </cell>
          <cell r="AC3886">
            <v>357.71279829813494</v>
          </cell>
          <cell r="AD3886">
            <v>4.9975669045086111</v>
          </cell>
          <cell r="AE3886">
            <v>5.5052410433238075</v>
          </cell>
          <cell r="AF3886">
            <v>5.2953268601151189</v>
          </cell>
          <cell r="AG3886">
            <v>5.1876809819476515</v>
          </cell>
          <cell r="AH3886">
            <v>5.4056933875559263</v>
          </cell>
        </row>
        <row r="3887">
          <cell r="B3887">
            <v>7559</v>
          </cell>
          <cell r="C3887" t="str">
            <v>TX</v>
          </cell>
          <cell r="D3887" t="str">
            <v>Cooperative</v>
          </cell>
          <cell r="E3887">
            <v>1.4093393477955055E-2</v>
          </cell>
          <cell r="F3887">
            <v>1</v>
          </cell>
          <cell r="G3887">
            <v>15250.122501393982</v>
          </cell>
          <cell r="H3887">
            <v>15250.122501393982</v>
          </cell>
          <cell r="I3887">
            <v>11.608880937499999</v>
          </cell>
          <cell r="J3887">
            <v>103269</v>
          </cell>
          <cell r="K3887">
            <v>902548</v>
          </cell>
          <cell r="L3887">
            <v>59183</v>
          </cell>
          <cell r="M3887">
            <v>0.1052846155481052</v>
          </cell>
          <cell r="N3887">
            <v>0.1052846155481052</v>
          </cell>
          <cell r="O3887">
            <v>9621.9656326928744</v>
          </cell>
          <cell r="P3887">
            <v>26799.929293936613</v>
          </cell>
          <cell r="Q3887">
            <v>41682.948922433221</v>
          </cell>
          <cell r="R3887">
            <v>51491.222054085585</v>
          </cell>
          <cell r="S3887">
            <v>129313.15542193386</v>
          </cell>
          <cell r="T3887">
            <v>1529.9127400418736</v>
          </cell>
          <cell r="U3887">
            <v>1639.127462982123</v>
          </cell>
          <cell r="V3887">
            <v>1698.3081709830979</v>
          </cell>
          <cell r="W3887">
            <v>1725.1753014174662</v>
          </cell>
          <cell r="X3887">
            <v>1860.3535146643408</v>
          </cell>
          <cell r="Y3887">
            <v>238.1507384526505</v>
          </cell>
          <cell r="Z3887">
            <v>278.86176811076842</v>
          </cell>
          <cell r="AA3887">
            <v>286.61576085580026</v>
          </cell>
          <cell r="AB3887">
            <v>291.52583735979493</v>
          </cell>
          <cell r="AC3887">
            <v>357.71279829813494</v>
          </cell>
          <cell r="AD3887">
            <v>4.9975669045086111</v>
          </cell>
          <cell r="AE3887">
            <v>5.5052410433238075</v>
          </cell>
          <cell r="AF3887">
            <v>5.2953268601151189</v>
          </cell>
          <cell r="AG3887">
            <v>5.1876809819476515</v>
          </cell>
          <cell r="AH3887">
            <v>5.4056933875559263</v>
          </cell>
        </row>
        <row r="3888">
          <cell r="B3888">
            <v>7561</v>
          </cell>
          <cell r="C3888" t="str">
            <v>TX</v>
          </cell>
          <cell r="D3888" t="str">
            <v>Cooperative</v>
          </cell>
          <cell r="E3888">
            <v>1.4093393477955055E-2</v>
          </cell>
          <cell r="F3888">
            <v>1</v>
          </cell>
          <cell r="G3888">
            <v>7073.7400530503983</v>
          </cell>
          <cell r="H3888">
            <v>7073.7400530503983</v>
          </cell>
          <cell r="I3888">
            <v>11.608880937499999</v>
          </cell>
          <cell r="J3888">
            <v>4423</v>
          </cell>
          <cell r="K3888">
            <v>26668</v>
          </cell>
          <cell r="L3888">
            <v>3770</v>
          </cell>
          <cell r="M3888">
            <v>0.14616072545325859</v>
          </cell>
          <cell r="N3888">
            <v>0.14616072545325859</v>
          </cell>
          <cell r="O3888">
            <v>9621.9656326928744</v>
          </cell>
          <cell r="P3888">
            <v>26799.929293936613</v>
          </cell>
          <cell r="Q3888">
            <v>41682.948922433221</v>
          </cell>
          <cell r="R3888">
            <v>51491.222054085585</v>
          </cell>
          <cell r="S3888">
            <v>129313.15542193386</v>
          </cell>
          <cell r="T3888">
            <v>1529.9127400418736</v>
          </cell>
          <cell r="U3888">
            <v>1639.127462982123</v>
          </cell>
          <cell r="V3888">
            <v>1698.3081709830979</v>
          </cell>
          <cell r="W3888">
            <v>1725.1753014174662</v>
          </cell>
          <cell r="X3888">
            <v>1860.3535146643408</v>
          </cell>
          <cell r="Y3888">
            <v>238.1507384526505</v>
          </cell>
          <cell r="Z3888">
            <v>278.86176811076842</v>
          </cell>
          <cell r="AA3888">
            <v>286.61576085580026</v>
          </cell>
          <cell r="AB3888">
            <v>291.52583735979493</v>
          </cell>
          <cell r="AC3888">
            <v>357.71279829813494</v>
          </cell>
          <cell r="AD3888">
            <v>4.9975669045086111</v>
          </cell>
          <cell r="AE3888">
            <v>5.5052410433238075</v>
          </cell>
          <cell r="AF3888">
            <v>5.2953268601151189</v>
          </cell>
          <cell r="AG3888">
            <v>5.1876809819476515</v>
          </cell>
          <cell r="AH3888">
            <v>5.4056933875559263</v>
          </cell>
        </row>
        <row r="3889">
          <cell r="B3889">
            <v>7752</v>
          </cell>
          <cell r="C3889" t="str">
            <v>TX</v>
          </cell>
          <cell r="D3889" t="str">
            <v>Cooperative</v>
          </cell>
          <cell r="E3889">
            <v>0.23001551340592435</v>
          </cell>
          <cell r="F3889">
            <v>1</v>
          </cell>
          <cell r="G3889">
            <v>14827.562075903177</v>
          </cell>
          <cell r="H3889">
            <v>14827.562075903177</v>
          </cell>
          <cell r="I3889">
            <v>11.608880937499999</v>
          </cell>
          <cell r="J3889">
            <v>120004.8</v>
          </cell>
          <cell r="K3889">
            <v>1186546</v>
          </cell>
          <cell r="L3889">
            <v>80023</v>
          </cell>
          <cell r="M3889">
            <v>9.1742815068999645E-2</v>
          </cell>
          <cell r="N3889">
            <v>9.1742815068999645E-2</v>
          </cell>
          <cell r="O3889">
            <v>9621.9656326928744</v>
          </cell>
          <cell r="P3889">
            <v>26799.929293936613</v>
          </cell>
          <cell r="Q3889">
            <v>41682.948922433221</v>
          </cell>
          <cell r="R3889">
            <v>51491.222054085585</v>
          </cell>
          <cell r="S3889">
            <v>129313.15542193386</v>
          </cell>
          <cell r="T3889">
            <v>1529.9127400418736</v>
          </cell>
          <cell r="U3889">
            <v>1639.127462982123</v>
          </cell>
          <cell r="V3889">
            <v>1698.3081709830979</v>
          </cell>
          <cell r="W3889">
            <v>1725.1753014174662</v>
          </cell>
          <cell r="X3889">
            <v>1860.3535146643408</v>
          </cell>
          <cell r="Y3889">
            <v>238.1507384526505</v>
          </cell>
          <cell r="Z3889">
            <v>278.86176811076842</v>
          </cell>
          <cell r="AA3889">
            <v>286.61576085580026</v>
          </cell>
          <cell r="AB3889">
            <v>291.52583735979493</v>
          </cell>
          <cell r="AC3889">
            <v>357.71279829813494</v>
          </cell>
          <cell r="AD3889">
            <v>4.9975669045086111</v>
          </cell>
          <cell r="AE3889">
            <v>5.5052410433238075</v>
          </cell>
          <cell r="AF3889">
            <v>5.2953268601151189</v>
          </cell>
          <cell r="AG3889">
            <v>5.1876809819476515</v>
          </cell>
          <cell r="AH3889">
            <v>5.4056933875559263</v>
          </cell>
        </row>
        <row r="3890">
          <cell r="B3890">
            <v>7979</v>
          </cell>
          <cell r="C3890" t="str">
            <v>TX</v>
          </cell>
          <cell r="D3890" t="str">
            <v>Cooperative</v>
          </cell>
          <cell r="E3890">
            <v>1.4093393477955055E-2</v>
          </cell>
          <cell r="F3890">
            <v>1</v>
          </cell>
          <cell r="G3890">
            <v>12078.307880949727</v>
          </cell>
          <cell r="H3890">
            <v>12078.307880949727</v>
          </cell>
          <cell r="I3890">
            <v>11.608880937499999</v>
          </cell>
          <cell r="J3890">
            <v>22977.200000000001</v>
          </cell>
          <cell r="K3890">
            <v>216709</v>
          </cell>
          <cell r="L3890">
            <v>17942</v>
          </cell>
          <cell r="M3890">
            <v>9.4494282649232389E-2</v>
          </cell>
          <cell r="N3890">
            <v>9.4494282649232389E-2</v>
          </cell>
          <cell r="O3890">
            <v>9621.9656326928744</v>
          </cell>
          <cell r="P3890">
            <v>26799.929293936613</v>
          </cell>
          <cell r="Q3890">
            <v>41682.948922433221</v>
          </cell>
          <cell r="R3890">
            <v>51491.222054085585</v>
          </cell>
          <cell r="S3890">
            <v>129313.15542193386</v>
          </cell>
          <cell r="T3890">
            <v>1529.9127400418736</v>
          </cell>
          <cell r="U3890">
            <v>1639.127462982123</v>
          </cell>
          <cell r="V3890">
            <v>1698.3081709830979</v>
          </cell>
          <cell r="W3890">
            <v>1725.1753014174662</v>
          </cell>
          <cell r="X3890">
            <v>1860.3535146643408</v>
          </cell>
          <cell r="Y3890">
            <v>238.1507384526505</v>
          </cell>
          <cell r="Z3890">
            <v>278.86176811076842</v>
          </cell>
          <cell r="AA3890">
            <v>286.61576085580026</v>
          </cell>
          <cell r="AB3890">
            <v>291.52583735979493</v>
          </cell>
          <cell r="AC3890">
            <v>357.71279829813494</v>
          </cell>
          <cell r="AD3890">
            <v>4.9975669045086111</v>
          </cell>
          <cell r="AE3890">
            <v>5.5052410433238075</v>
          </cell>
          <cell r="AF3890">
            <v>5.2953268601151189</v>
          </cell>
          <cell r="AG3890">
            <v>5.1876809819476515</v>
          </cell>
          <cell r="AH3890">
            <v>5.4056933875559263</v>
          </cell>
        </row>
        <row r="3891">
          <cell r="B3891">
            <v>8183</v>
          </cell>
          <cell r="C3891" t="str">
            <v>TX</v>
          </cell>
          <cell r="D3891" t="str">
            <v>Cooperative</v>
          </cell>
          <cell r="E3891">
            <v>0.25794257112750263</v>
          </cell>
          <cell r="F3891">
            <v>0</v>
          </cell>
          <cell r="G3891">
            <v>0</v>
          </cell>
          <cell r="H3891">
            <v>10511.515188846628</v>
          </cell>
          <cell r="I3891">
            <v>11.608880937499999</v>
          </cell>
          <cell r="J3891">
            <v>0</v>
          </cell>
          <cell r="K3891">
            <v>0</v>
          </cell>
          <cell r="L3891">
            <v>0</v>
          </cell>
          <cell r="M3891">
            <v>0</v>
          </cell>
          <cell r="N3891">
            <v>8.1302643315351586E-2</v>
          </cell>
          <cell r="O3891">
            <v>9621.9656326928744</v>
          </cell>
          <cell r="P3891">
            <v>26799.929293936613</v>
          </cell>
          <cell r="Q3891">
            <v>41682.948922433221</v>
          </cell>
          <cell r="R3891">
            <v>51491.222054085585</v>
          </cell>
          <cell r="S3891">
            <v>129313.15542193386</v>
          </cell>
          <cell r="T3891">
            <v>1529.9127400418736</v>
          </cell>
          <cell r="U3891">
            <v>1639.127462982123</v>
          </cell>
          <cell r="V3891">
            <v>1698.3081709830979</v>
          </cell>
          <cell r="W3891">
            <v>1725.1753014174662</v>
          </cell>
          <cell r="X3891">
            <v>1860.3535146643408</v>
          </cell>
          <cell r="Y3891">
            <v>238.1507384526505</v>
          </cell>
          <cell r="Z3891">
            <v>278.86176811076842</v>
          </cell>
          <cell r="AA3891">
            <v>286.61576085580026</v>
          </cell>
          <cell r="AB3891">
            <v>291.52583735979493</v>
          </cell>
          <cell r="AC3891">
            <v>357.71279829813494</v>
          </cell>
          <cell r="AD3891">
            <v>4.9975669045086111</v>
          </cell>
          <cell r="AE3891">
            <v>5.5052410433238075</v>
          </cell>
          <cell r="AF3891">
            <v>5.2953268601151189</v>
          </cell>
          <cell r="AG3891">
            <v>5.1876809819476515</v>
          </cell>
          <cell r="AH3891">
            <v>5.4056933875559263</v>
          </cell>
        </row>
        <row r="3892">
          <cell r="B3892">
            <v>55982</v>
          </cell>
          <cell r="C3892" t="str">
            <v>TX</v>
          </cell>
          <cell r="D3892" t="str">
            <v>Cooperative</v>
          </cell>
          <cell r="E3892">
            <v>1.4093393477955055E-2</v>
          </cell>
          <cell r="F3892">
            <v>1</v>
          </cell>
          <cell r="G3892">
            <v>18968.045112781954</v>
          </cell>
          <cell r="H3892">
            <v>18968.045112781954</v>
          </cell>
          <cell r="I3892">
            <v>11.608880937499999</v>
          </cell>
          <cell r="J3892">
            <v>29052.1</v>
          </cell>
          <cell r="K3892">
            <v>322912</v>
          </cell>
          <cell r="L3892">
            <v>17024</v>
          </cell>
          <cell r="M3892">
            <v>8.2624817074125459E-2</v>
          </cell>
          <cell r="N3892">
            <v>8.2624817074125459E-2</v>
          </cell>
          <cell r="O3892">
            <v>9621.9656326928744</v>
          </cell>
          <cell r="P3892">
            <v>26799.929293936613</v>
          </cell>
          <cell r="Q3892">
            <v>41682.948922433221</v>
          </cell>
          <cell r="R3892">
            <v>51491.222054085585</v>
          </cell>
          <cell r="S3892">
            <v>129313.15542193386</v>
          </cell>
          <cell r="T3892">
            <v>1529.9127400418736</v>
          </cell>
          <cell r="U3892">
            <v>1639.127462982123</v>
          </cell>
          <cell r="V3892">
            <v>1698.3081709830979</v>
          </cell>
          <cell r="W3892">
            <v>1725.1753014174662</v>
          </cell>
          <cell r="X3892">
            <v>1860.3535146643408</v>
          </cell>
          <cell r="Y3892">
            <v>238.1507384526505</v>
          </cell>
          <cell r="Z3892">
            <v>278.86176811076842</v>
          </cell>
          <cell r="AA3892">
            <v>286.61576085580026</v>
          </cell>
          <cell r="AB3892">
            <v>291.52583735979493</v>
          </cell>
          <cell r="AC3892">
            <v>357.71279829813494</v>
          </cell>
          <cell r="AD3892">
            <v>4.9975669045086111</v>
          </cell>
          <cell r="AE3892">
            <v>5.5052410433238075</v>
          </cell>
          <cell r="AF3892">
            <v>5.2953268601151189</v>
          </cell>
          <cell r="AG3892">
            <v>5.1876809819476515</v>
          </cell>
          <cell r="AH3892">
            <v>5.4056933875559263</v>
          </cell>
        </row>
        <row r="3893">
          <cell r="B3893">
            <v>8620</v>
          </cell>
          <cell r="C3893" t="str">
            <v>TX</v>
          </cell>
          <cell r="D3893" t="str">
            <v>Cooperative</v>
          </cell>
          <cell r="E3893">
            <v>1.4093393477955055E-2</v>
          </cell>
          <cell r="F3893">
            <v>1</v>
          </cell>
          <cell r="G3893">
            <v>18262.792788935039</v>
          </cell>
          <cell r="H3893">
            <v>18262.792788935039</v>
          </cell>
          <cell r="I3893">
            <v>11.608880937499999</v>
          </cell>
          <cell r="J3893">
            <v>44224</v>
          </cell>
          <cell r="K3893">
            <v>426491</v>
          </cell>
          <cell r="L3893">
            <v>23353</v>
          </cell>
          <cell r="M3893">
            <v>9.6064802402861388E-2</v>
          </cell>
          <cell r="N3893">
            <v>9.6064802402861388E-2</v>
          </cell>
          <cell r="O3893">
            <v>9621.9656326928744</v>
          </cell>
          <cell r="P3893">
            <v>26799.929293936613</v>
          </cell>
          <cell r="Q3893">
            <v>41682.948922433221</v>
          </cell>
          <cell r="R3893">
            <v>51491.222054085585</v>
          </cell>
          <cell r="S3893">
            <v>129313.15542193386</v>
          </cell>
          <cell r="T3893">
            <v>1529.9127400418736</v>
          </cell>
          <cell r="U3893">
            <v>1639.127462982123</v>
          </cell>
          <cell r="V3893">
            <v>1698.3081709830979</v>
          </cell>
          <cell r="W3893">
            <v>1725.1753014174662</v>
          </cell>
          <cell r="X3893">
            <v>1860.3535146643408</v>
          </cell>
          <cell r="Y3893">
            <v>238.1507384526505</v>
          </cell>
          <cell r="Z3893">
            <v>278.86176811076842</v>
          </cell>
          <cell r="AA3893">
            <v>286.61576085580026</v>
          </cell>
          <cell r="AB3893">
            <v>291.52583735979493</v>
          </cell>
          <cell r="AC3893">
            <v>357.71279829813494</v>
          </cell>
          <cell r="AD3893">
            <v>4.9975669045086111</v>
          </cell>
          <cell r="AE3893">
            <v>5.5052410433238075</v>
          </cell>
          <cell r="AF3893">
            <v>5.2953268601151189</v>
          </cell>
          <cell r="AG3893">
            <v>5.1876809819476515</v>
          </cell>
          <cell r="AH3893">
            <v>5.4056933875559263</v>
          </cell>
        </row>
        <row r="3894">
          <cell r="B3894">
            <v>8898</v>
          </cell>
          <cell r="C3894" t="str">
            <v>TX</v>
          </cell>
          <cell r="D3894" t="str">
            <v>Cooperative</v>
          </cell>
          <cell r="E3894">
            <v>1.4093393477955055E-2</v>
          </cell>
          <cell r="F3894">
            <v>1</v>
          </cell>
          <cell r="G3894">
            <v>10139.644912691445</v>
          </cell>
          <cell r="H3894">
            <v>10139.644912691445</v>
          </cell>
          <cell r="I3894">
            <v>11.608880937499999</v>
          </cell>
          <cell r="J3894">
            <v>26073.599999999999</v>
          </cell>
          <cell r="K3894">
            <v>207883</v>
          </cell>
          <cell r="L3894">
            <v>20502</v>
          </cell>
          <cell r="M3894">
            <v>0.11168559562942858</v>
          </cell>
          <cell r="N3894">
            <v>0.11168559562942858</v>
          </cell>
          <cell r="O3894">
            <v>9621.9656326928744</v>
          </cell>
          <cell r="P3894">
            <v>26799.929293936613</v>
          </cell>
          <cell r="Q3894">
            <v>41682.948922433221</v>
          </cell>
          <cell r="R3894">
            <v>51491.222054085585</v>
          </cell>
          <cell r="S3894">
            <v>129313.15542193386</v>
          </cell>
          <cell r="T3894">
            <v>1529.9127400418736</v>
          </cell>
          <cell r="U3894">
            <v>1639.127462982123</v>
          </cell>
          <cell r="V3894">
            <v>1698.3081709830979</v>
          </cell>
          <cell r="W3894">
            <v>1725.1753014174662</v>
          </cell>
          <cell r="X3894">
            <v>1860.3535146643408</v>
          </cell>
          <cell r="Y3894">
            <v>238.1507384526505</v>
          </cell>
          <cell r="Z3894">
            <v>278.86176811076842</v>
          </cell>
          <cell r="AA3894">
            <v>286.61576085580026</v>
          </cell>
          <cell r="AB3894">
            <v>291.52583735979493</v>
          </cell>
          <cell r="AC3894">
            <v>357.71279829813494</v>
          </cell>
          <cell r="AD3894">
            <v>4.9975669045086111</v>
          </cell>
          <cell r="AE3894">
            <v>5.5052410433238075</v>
          </cell>
          <cell r="AF3894">
            <v>5.2953268601151189</v>
          </cell>
          <cell r="AG3894">
            <v>5.1876809819476515</v>
          </cell>
          <cell r="AH3894">
            <v>5.4056933875559263</v>
          </cell>
        </row>
        <row r="3895">
          <cell r="B3895">
            <v>9422</v>
          </cell>
          <cell r="C3895" t="str">
            <v>TX</v>
          </cell>
          <cell r="D3895" t="str">
            <v>Cooperative</v>
          </cell>
          <cell r="E3895">
            <v>1.4093393477955055E-2</v>
          </cell>
          <cell r="F3895">
            <v>0</v>
          </cell>
          <cell r="G3895">
            <v>0</v>
          </cell>
          <cell r="H3895">
            <v>10511.515188846628</v>
          </cell>
          <cell r="I3895">
            <v>11.608880937499999</v>
          </cell>
          <cell r="J3895">
            <v>0</v>
          </cell>
          <cell r="K3895">
            <v>0</v>
          </cell>
          <cell r="L3895">
            <v>0</v>
          </cell>
          <cell r="M3895">
            <v>0</v>
          </cell>
          <cell r="N3895">
            <v>8.1302643315351586E-2</v>
          </cell>
          <cell r="O3895">
            <v>9621.9656326928744</v>
          </cell>
          <cell r="P3895">
            <v>26799.929293936613</v>
          </cell>
          <cell r="Q3895">
            <v>41682.948922433221</v>
          </cell>
          <cell r="R3895">
            <v>51491.222054085585</v>
          </cell>
          <cell r="S3895">
            <v>129313.15542193386</v>
          </cell>
          <cell r="T3895">
            <v>1529.9127400418736</v>
          </cell>
          <cell r="U3895">
            <v>1639.127462982123</v>
          </cell>
          <cell r="V3895">
            <v>1698.3081709830979</v>
          </cell>
          <cell r="W3895">
            <v>1725.1753014174662</v>
          </cell>
          <cell r="X3895">
            <v>1860.3535146643408</v>
          </cell>
          <cell r="Y3895">
            <v>238.1507384526505</v>
          </cell>
          <cell r="Z3895">
            <v>278.86176811076842</v>
          </cell>
          <cell r="AA3895">
            <v>286.61576085580026</v>
          </cell>
          <cell r="AB3895">
            <v>291.52583735979493</v>
          </cell>
          <cell r="AC3895">
            <v>357.71279829813494</v>
          </cell>
          <cell r="AD3895">
            <v>4.9975669045086111</v>
          </cell>
          <cell r="AE3895">
            <v>5.5052410433238075</v>
          </cell>
          <cell r="AF3895">
            <v>5.2953268601151189</v>
          </cell>
          <cell r="AG3895">
            <v>5.1876809819476515</v>
          </cell>
          <cell r="AH3895">
            <v>5.4056933875559263</v>
          </cell>
        </row>
        <row r="3896">
          <cell r="B3896">
            <v>9590</v>
          </cell>
          <cell r="C3896" t="str">
            <v>TX</v>
          </cell>
          <cell r="D3896" t="str">
            <v>Cooperative</v>
          </cell>
          <cell r="E3896">
            <v>1.4093393477955055E-2</v>
          </cell>
          <cell r="F3896">
            <v>1</v>
          </cell>
          <cell r="G3896">
            <v>11004.095608970056</v>
          </cell>
          <cell r="H3896">
            <v>11004.095608970056</v>
          </cell>
          <cell r="I3896">
            <v>11.608880937499999</v>
          </cell>
          <cell r="J3896">
            <v>18246</v>
          </cell>
          <cell r="K3896">
            <v>163895</v>
          </cell>
          <cell r="L3896">
            <v>14894</v>
          </cell>
          <cell r="M3896">
            <v>9.8667853978477063E-2</v>
          </cell>
          <cell r="N3896">
            <v>9.8667853978477063E-2</v>
          </cell>
          <cell r="O3896">
            <v>9621.9656326928744</v>
          </cell>
          <cell r="P3896">
            <v>26799.929293936613</v>
          </cell>
          <cell r="Q3896">
            <v>41682.948922433221</v>
          </cell>
          <cell r="R3896">
            <v>51491.222054085585</v>
          </cell>
          <cell r="S3896">
            <v>129313.15542193386</v>
          </cell>
          <cell r="T3896">
            <v>1529.9127400418736</v>
          </cell>
          <cell r="U3896">
            <v>1639.127462982123</v>
          </cell>
          <cell r="V3896">
            <v>1698.3081709830979</v>
          </cell>
          <cell r="W3896">
            <v>1725.1753014174662</v>
          </cell>
          <cell r="X3896">
            <v>1860.3535146643408</v>
          </cell>
          <cell r="Y3896">
            <v>238.1507384526505</v>
          </cell>
          <cell r="Z3896">
            <v>278.86176811076842</v>
          </cell>
          <cell r="AA3896">
            <v>286.61576085580026</v>
          </cell>
          <cell r="AB3896">
            <v>291.52583735979493</v>
          </cell>
          <cell r="AC3896">
            <v>357.71279829813494</v>
          </cell>
          <cell r="AD3896">
            <v>4.9975669045086111</v>
          </cell>
          <cell r="AE3896">
            <v>5.5052410433238075</v>
          </cell>
          <cell r="AF3896">
            <v>5.2953268601151189</v>
          </cell>
          <cell r="AG3896">
            <v>5.1876809819476515</v>
          </cell>
          <cell r="AH3896">
            <v>5.4056933875559263</v>
          </cell>
        </row>
        <row r="3897">
          <cell r="B3897">
            <v>9668</v>
          </cell>
          <cell r="C3897" t="str">
            <v>TX</v>
          </cell>
          <cell r="D3897" t="str">
            <v>Cooperative</v>
          </cell>
          <cell r="E3897">
            <v>1.4093393477955055E-2</v>
          </cell>
          <cell r="F3897">
            <v>1</v>
          </cell>
          <cell r="G3897">
            <v>12676.586433260394</v>
          </cell>
          <cell r="H3897">
            <v>12676.586433260394</v>
          </cell>
          <cell r="I3897">
            <v>11.608880937499999</v>
          </cell>
          <cell r="J3897">
            <v>30122.1</v>
          </cell>
          <cell r="K3897">
            <v>260694</v>
          </cell>
          <cell r="L3897">
            <v>20565</v>
          </cell>
          <cell r="M3897">
            <v>0.10455653126747738</v>
          </cell>
          <cell r="N3897">
            <v>0.10455653126747738</v>
          </cell>
          <cell r="O3897">
            <v>9621.9656326928744</v>
          </cell>
          <cell r="P3897">
            <v>26799.929293936613</v>
          </cell>
          <cell r="Q3897">
            <v>41682.948922433221</v>
          </cell>
          <cell r="R3897">
            <v>51491.222054085585</v>
          </cell>
          <cell r="S3897">
            <v>129313.15542193386</v>
          </cell>
          <cell r="T3897">
            <v>1529.9127400418736</v>
          </cell>
          <cell r="U3897">
            <v>1639.127462982123</v>
          </cell>
          <cell r="V3897">
            <v>1698.3081709830979</v>
          </cell>
          <cell r="W3897">
            <v>1725.1753014174662</v>
          </cell>
          <cell r="X3897">
            <v>1860.3535146643408</v>
          </cell>
          <cell r="Y3897">
            <v>238.1507384526505</v>
          </cell>
          <cell r="Z3897">
            <v>278.86176811076842</v>
          </cell>
          <cell r="AA3897">
            <v>286.61576085580026</v>
          </cell>
          <cell r="AB3897">
            <v>291.52583735979493</v>
          </cell>
          <cell r="AC3897">
            <v>357.71279829813494</v>
          </cell>
          <cell r="AD3897">
            <v>4.9975669045086111</v>
          </cell>
          <cell r="AE3897">
            <v>5.5052410433238075</v>
          </cell>
          <cell r="AF3897">
            <v>5.2953268601151189</v>
          </cell>
          <cell r="AG3897">
            <v>5.1876809819476515</v>
          </cell>
          <cell r="AH3897">
            <v>5.4056933875559263</v>
          </cell>
        </row>
        <row r="3898">
          <cell r="B3898">
            <v>10009</v>
          </cell>
          <cell r="C3898" t="str">
            <v>TX</v>
          </cell>
          <cell r="D3898" t="str">
            <v>Cooperative</v>
          </cell>
          <cell r="E3898">
            <v>1.4093393477955055E-2</v>
          </cell>
          <cell r="F3898">
            <v>1</v>
          </cell>
          <cell r="G3898">
            <v>15158.042041326744</v>
          </cell>
          <cell r="H3898">
            <v>15158.042041326744</v>
          </cell>
          <cell r="I3898">
            <v>11.608880937499999</v>
          </cell>
          <cell r="J3898">
            <v>24749</v>
          </cell>
          <cell r="K3898">
            <v>254549</v>
          </cell>
          <cell r="L3898">
            <v>16793</v>
          </cell>
          <cell r="M3898">
            <v>8.8036585290057118E-2</v>
          </cell>
          <cell r="N3898">
            <v>8.8036585290057118E-2</v>
          </cell>
          <cell r="O3898">
            <v>9621.9656326928744</v>
          </cell>
          <cell r="P3898">
            <v>26799.929293936613</v>
          </cell>
          <cell r="Q3898">
            <v>41682.948922433221</v>
          </cell>
          <cell r="R3898">
            <v>51491.222054085585</v>
          </cell>
          <cell r="S3898">
            <v>129313.15542193386</v>
          </cell>
          <cell r="T3898">
            <v>1529.9127400418736</v>
          </cell>
          <cell r="U3898">
            <v>1639.127462982123</v>
          </cell>
          <cell r="V3898">
            <v>1698.3081709830979</v>
          </cell>
          <cell r="W3898">
            <v>1725.1753014174662</v>
          </cell>
          <cell r="X3898">
            <v>1860.3535146643408</v>
          </cell>
          <cell r="Y3898">
            <v>238.1507384526505</v>
          </cell>
          <cell r="Z3898">
            <v>278.86176811076842</v>
          </cell>
          <cell r="AA3898">
            <v>286.61576085580026</v>
          </cell>
          <cell r="AB3898">
            <v>291.52583735979493</v>
          </cell>
          <cell r="AC3898">
            <v>357.71279829813494</v>
          </cell>
          <cell r="AD3898">
            <v>4.9975669045086111</v>
          </cell>
          <cell r="AE3898">
            <v>5.5052410433238075</v>
          </cell>
          <cell r="AF3898">
            <v>5.2953268601151189</v>
          </cell>
          <cell r="AG3898">
            <v>5.1876809819476515</v>
          </cell>
          <cell r="AH3898">
            <v>5.4056933875559263</v>
          </cell>
        </row>
        <row r="3899">
          <cell r="B3899">
            <v>10649</v>
          </cell>
          <cell r="C3899" t="str">
            <v>TX</v>
          </cell>
          <cell r="D3899" t="str">
            <v>Cooperative</v>
          </cell>
          <cell r="E3899">
            <v>1.4093393477955055E-2</v>
          </cell>
          <cell r="F3899">
            <v>1</v>
          </cell>
          <cell r="G3899">
            <v>12463.17877510538</v>
          </cell>
          <cell r="H3899">
            <v>12463.17877510538</v>
          </cell>
          <cell r="I3899">
            <v>11.608880937499999</v>
          </cell>
          <cell r="J3899">
            <v>16183</v>
          </cell>
          <cell r="K3899">
            <v>150792</v>
          </cell>
          <cell r="L3899">
            <v>12099</v>
          </cell>
          <cell r="M3899">
            <v>9.6142565881785838E-2</v>
          </cell>
          <cell r="N3899">
            <v>9.6142565881785838E-2</v>
          </cell>
          <cell r="O3899">
            <v>9621.9656326928744</v>
          </cell>
          <cell r="P3899">
            <v>26799.929293936613</v>
          </cell>
          <cell r="Q3899">
            <v>41682.948922433221</v>
          </cell>
          <cell r="R3899">
            <v>51491.222054085585</v>
          </cell>
          <cell r="S3899">
            <v>129313.15542193386</v>
          </cell>
          <cell r="T3899">
            <v>1529.9127400418736</v>
          </cell>
          <cell r="U3899">
            <v>1639.127462982123</v>
          </cell>
          <cell r="V3899">
            <v>1698.3081709830979</v>
          </cell>
          <cell r="W3899">
            <v>1725.1753014174662</v>
          </cell>
          <cell r="X3899">
            <v>1860.3535146643408</v>
          </cell>
          <cell r="Y3899">
            <v>238.1507384526505</v>
          </cell>
          <cell r="Z3899">
            <v>278.86176811076842</v>
          </cell>
          <cell r="AA3899">
            <v>286.61576085580026</v>
          </cell>
          <cell r="AB3899">
            <v>291.52583735979493</v>
          </cell>
          <cell r="AC3899">
            <v>357.71279829813494</v>
          </cell>
          <cell r="AD3899">
            <v>4.9975669045086111</v>
          </cell>
          <cell r="AE3899">
            <v>5.5052410433238075</v>
          </cell>
          <cell r="AF3899">
            <v>5.2953268601151189</v>
          </cell>
          <cell r="AG3899">
            <v>5.1876809819476515</v>
          </cell>
          <cell r="AH3899">
            <v>5.4056933875559263</v>
          </cell>
        </row>
        <row r="3900">
          <cell r="B3900">
            <v>10625</v>
          </cell>
          <cell r="C3900" t="str">
            <v>TX</v>
          </cell>
          <cell r="D3900" t="str">
            <v>Cooperative</v>
          </cell>
          <cell r="E3900">
            <v>1.4093393477955055E-2</v>
          </cell>
          <cell r="F3900">
            <v>1</v>
          </cell>
          <cell r="G3900">
            <v>13102.620087336245</v>
          </cell>
          <cell r="H3900">
            <v>13102.620087336245</v>
          </cell>
          <cell r="I3900">
            <v>11.608880937499999</v>
          </cell>
          <cell r="J3900">
            <v>3512</v>
          </cell>
          <cell r="K3900">
            <v>36006</v>
          </cell>
          <cell r="L3900">
            <v>2748</v>
          </cell>
          <cell r="M3900">
            <v>8.6907336060795426E-2</v>
          </cell>
          <cell r="N3900">
            <v>8.6907336060795426E-2</v>
          </cell>
          <cell r="O3900">
            <v>9621.9656326928744</v>
          </cell>
          <cell r="P3900">
            <v>26799.929293936613</v>
          </cell>
          <cell r="Q3900">
            <v>41682.948922433221</v>
          </cell>
          <cell r="R3900">
            <v>51491.222054085585</v>
          </cell>
          <cell r="S3900">
            <v>129313.15542193386</v>
          </cell>
          <cell r="T3900">
            <v>1529.9127400418736</v>
          </cell>
          <cell r="U3900">
            <v>1639.127462982123</v>
          </cell>
          <cell r="V3900">
            <v>1698.3081709830979</v>
          </cell>
          <cell r="W3900">
            <v>1725.1753014174662</v>
          </cell>
          <cell r="X3900">
            <v>1860.3535146643408</v>
          </cell>
          <cell r="Y3900">
            <v>238.1507384526505</v>
          </cell>
          <cell r="Z3900">
            <v>278.86176811076842</v>
          </cell>
          <cell r="AA3900">
            <v>286.61576085580026</v>
          </cell>
          <cell r="AB3900">
            <v>291.52583735979493</v>
          </cell>
          <cell r="AC3900">
            <v>357.71279829813494</v>
          </cell>
          <cell r="AD3900">
            <v>4.9975669045086111</v>
          </cell>
          <cell r="AE3900">
            <v>5.5052410433238075</v>
          </cell>
          <cell r="AF3900">
            <v>5.2953268601151189</v>
          </cell>
          <cell r="AG3900">
            <v>5.1876809819476515</v>
          </cell>
          <cell r="AH3900">
            <v>5.4056933875559263</v>
          </cell>
        </row>
        <row r="3901">
          <cell r="B3901">
            <v>11014</v>
          </cell>
          <cell r="C3901" t="str">
            <v>TX</v>
          </cell>
          <cell r="D3901" t="str">
            <v>Cooperative</v>
          </cell>
          <cell r="E3901">
            <v>1.4093393477955055E-2</v>
          </cell>
          <cell r="F3901">
            <v>1</v>
          </cell>
          <cell r="G3901">
            <v>6942.0900236904445</v>
          </cell>
          <cell r="H3901">
            <v>6942.0900236904445</v>
          </cell>
          <cell r="I3901">
            <v>11.608880937499999</v>
          </cell>
          <cell r="J3901">
            <v>3677</v>
          </cell>
          <cell r="K3901">
            <v>26373</v>
          </cell>
          <cell r="L3901">
            <v>3799</v>
          </cell>
          <cell r="M3901">
            <v>0.11935594493691465</v>
          </cell>
          <cell r="N3901">
            <v>0.11935594493691465</v>
          </cell>
          <cell r="O3901">
            <v>9621.9656326928744</v>
          </cell>
          <cell r="P3901">
            <v>26799.929293936613</v>
          </cell>
          <cell r="Q3901">
            <v>41682.948922433221</v>
          </cell>
          <cell r="R3901">
            <v>51491.222054085585</v>
          </cell>
          <cell r="S3901">
            <v>129313.15542193386</v>
          </cell>
          <cell r="T3901">
            <v>1529.9127400418736</v>
          </cell>
          <cell r="U3901">
            <v>1639.127462982123</v>
          </cell>
          <cell r="V3901">
            <v>1698.3081709830979</v>
          </cell>
          <cell r="W3901">
            <v>1725.1753014174662</v>
          </cell>
          <cell r="X3901">
            <v>1860.3535146643408</v>
          </cell>
          <cell r="Y3901">
            <v>238.1507384526505</v>
          </cell>
          <cell r="Z3901">
            <v>278.86176811076842</v>
          </cell>
          <cell r="AA3901">
            <v>286.61576085580026</v>
          </cell>
          <cell r="AB3901">
            <v>291.52583735979493</v>
          </cell>
          <cell r="AC3901">
            <v>357.71279829813494</v>
          </cell>
          <cell r="AD3901">
            <v>4.9975669045086111</v>
          </cell>
          <cell r="AE3901">
            <v>5.5052410433238075</v>
          </cell>
          <cell r="AF3901">
            <v>5.2953268601151189</v>
          </cell>
          <cell r="AG3901">
            <v>5.1876809819476515</v>
          </cell>
          <cell r="AH3901">
            <v>5.4056933875559263</v>
          </cell>
        </row>
        <row r="3902">
          <cell r="B3902">
            <v>11364</v>
          </cell>
          <cell r="C3902" t="str">
            <v>TX</v>
          </cell>
          <cell r="D3902" t="str">
            <v>Cooperative</v>
          </cell>
          <cell r="E3902">
            <v>1.4093393477955055E-2</v>
          </cell>
          <cell r="F3902">
            <v>1</v>
          </cell>
          <cell r="G3902">
            <v>12812.203791469194</v>
          </cell>
          <cell r="H3902">
            <v>12812.203791469194</v>
          </cell>
          <cell r="I3902">
            <v>11.608880937499999</v>
          </cell>
          <cell r="J3902">
            <v>10512</v>
          </cell>
          <cell r="K3902">
            <v>108135</v>
          </cell>
          <cell r="L3902">
            <v>8440</v>
          </cell>
          <cell r="M3902">
            <v>8.6338859191288669E-2</v>
          </cell>
          <cell r="N3902">
            <v>8.6338859191288669E-2</v>
          </cell>
          <cell r="O3902">
            <v>9621.9656326928744</v>
          </cell>
          <cell r="P3902">
            <v>26799.929293936613</v>
          </cell>
          <cell r="Q3902">
            <v>41682.948922433221</v>
          </cell>
          <cell r="R3902">
            <v>51491.222054085585</v>
          </cell>
          <cell r="S3902">
            <v>129313.15542193386</v>
          </cell>
          <cell r="T3902">
            <v>1529.9127400418736</v>
          </cell>
          <cell r="U3902">
            <v>1639.127462982123</v>
          </cell>
          <cell r="V3902">
            <v>1698.3081709830979</v>
          </cell>
          <cell r="W3902">
            <v>1725.1753014174662</v>
          </cell>
          <cell r="X3902">
            <v>1860.3535146643408</v>
          </cell>
          <cell r="Y3902">
            <v>238.1507384526505</v>
          </cell>
          <cell r="Z3902">
            <v>278.86176811076842</v>
          </cell>
          <cell r="AA3902">
            <v>286.61576085580026</v>
          </cell>
          <cell r="AB3902">
            <v>291.52583735979493</v>
          </cell>
          <cell r="AC3902">
            <v>357.71279829813494</v>
          </cell>
          <cell r="AD3902">
            <v>4.9975669045086111</v>
          </cell>
          <cell r="AE3902">
            <v>5.5052410433238075</v>
          </cell>
          <cell r="AF3902">
            <v>5.2953268601151189</v>
          </cell>
          <cell r="AG3902">
            <v>5.1876809819476515</v>
          </cell>
          <cell r="AH3902">
            <v>5.4056933875559263</v>
          </cell>
        </row>
        <row r="3903">
          <cell r="B3903">
            <v>11501</v>
          </cell>
          <cell r="C3903" t="str">
            <v>TX</v>
          </cell>
          <cell r="D3903" t="str">
            <v>Cooperative</v>
          </cell>
          <cell r="E3903">
            <v>1.4093393477955055E-2</v>
          </cell>
          <cell r="F3903">
            <v>1</v>
          </cell>
          <cell r="G3903">
            <v>15719.112624894695</v>
          </cell>
          <cell r="H3903">
            <v>15719.112624894695</v>
          </cell>
          <cell r="I3903">
            <v>11.608880937499999</v>
          </cell>
          <cell r="J3903">
            <v>164176.6</v>
          </cell>
          <cell r="K3903">
            <v>1735280</v>
          </cell>
          <cell r="L3903">
            <v>110393</v>
          </cell>
          <cell r="M3903">
            <v>8.5748772347977703E-2</v>
          </cell>
          <cell r="N3903">
            <v>8.5748772347977703E-2</v>
          </cell>
          <cell r="O3903">
            <v>9621.9656326928744</v>
          </cell>
          <cell r="P3903">
            <v>26799.929293936613</v>
          </cell>
          <cell r="Q3903">
            <v>41682.948922433221</v>
          </cell>
          <cell r="R3903">
            <v>51491.222054085585</v>
          </cell>
          <cell r="S3903">
            <v>129313.15542193386</v>
          </cell>
          <cell r="T3903">
            <v>1529.9127400418736</v>
          </cell>
          <cell r="U3903">
            <v>1639.127462982123</v>
          </cell>
          <cell r="V3903">
            <v>1698.3081709830979</v>
          </cell>
          <cell r="W3903">
            <v>1725.1753014174662</v>
          </cell>
          <cell r="X3903">
            <v>1860.3535146643408</v>
          </cell>
          <cell r="Y3903">
            <v>238.1507384526505</v>
          </cell>
          <cell r="Z3903">
            <v>278.86176811076842</v>
          </cell>
          <cell r="AA3903">
            <v>286.61576085580026</v>
          </cell>
          <cell r="AB3903">
            <v>291.52583735979493</v>
          </cell>
          <cell r="AC3903">
            <v>357.71279829813494</v>
          </cell>
          <cell r="AD3903">
            <v>4.9975669045086111</v>
          </cell>
          <cell r="AE3903">
            <v>5.5052410433238075</v>
          </cell>
          <cell r="AF3903">
            <v>5.2953268601151189</v>
          </cell>
          <cell r="AG3903">
            <v>5.1876809819476515</v>
          </cell>
          <cell r="AH3903">
            <v>5.4056933875559263</v>
          </cell>
        </row>
        <row r="3904">
          <cell r="B3904">
            <v>12268</v>
          </cell>
          <cell r="C3904" t="str">
            <v>TX</v>
          </cell>
          <cell r="D3904" t="str">
            <v>Cooperative</v>
          </cell>
          <cell r="E3904">
            <v>1.4093393477955055E-2</v>
          </cell>
          <cell r="F3904">
            <v>1</v>
          </cell>
          <cell r="G3904">
            <v>13140.712125077445</v>
          </cell>
          <cell r="H3904">
            <v>13140.712125077445</v>
          </cell>
          <cell r="I3904">
            <v>11.608880937499999</v>
          </cell>
          <cell r="J3904">
            <v>41629.599999999999</v>
          </cell>
          <cell r="K3904">
            <v>360568</v>
          </cell>
          <cell r="L3904">
            <v>27439</v>
          </cell>
          <cell r="M3904">
            <v>0.1048544712549956</v>
          </cell>
          <cell r="N3904">
            <v>0.1048544712549956</v>
          </cell>
          <cell r="O3904">
            <v>9621.9656326928744</v>
          </cell>
          <cell r="P3904">
            <v>26799.929293936613</v>
          </cell>
          <cell r="Q3904">
            <v>41682.948922433221</v>
          </cell>
          <cell r="R3904">
            <v>51491.222054085585</v>
          </cell>
          <cell r="S3904">
            <v>129313.15542193386</v>
          </cell>
          <cell r="T3904">
            <v>1529.9127400418736</v>
          </cell>
          <cell r="U3904">
            <v>1639.127462982123</v>
          </cell>
          <cell r="V3904">
            <v>1698.3081709830979</v>
          </cell>
          <cell r="W3904">
            <v>1725.1753014174662</v>
          </cell>
          <cell r="X3904">
            <v>1860.3535146643408</v>
          </cell>
          <cell r="Y3904">
            <v>238.1507384526505</v>
          </cell>
          <cell r="Z3904">
            <v>278.86176811076842</v>
          </cell>
          <cell r="AA3904">
            <v>286.61576085580026</v>
          </cell>
          <cell r="AB3904">
            <v>291.52583735979493</v>
          </cell>
          <cell r="AC3904">
            <v>357.71279829813494</v>
          </cell>
          <cell r="AD3904">
            <v>4.9975669045086111</v>
          </cell>
          <cell r="AE3904">
            <v>5.5052410433238075</v>
          </cell>
          <cell r="AF3904">
            <v>5.2953268601151189</v>
          </cell>
          <cell r="AG3904">
            <v>5.1876809819476515</v>
          </cell>
          <cell r="AH3904">
            <v>5.4056933875559263</v>
          </cell>
        </row>
        <row r="3905">
          <cell r="B3905">
            <v>12452</v>
          </cell>
          <cell r="C3905" t="str">
            <v>TX</v>
          </cell>
          <cell r="D3905" t="str">
            <v>Cooperative</v>
          </cell>
          <cell r="E3905">
            <v>0.22567907739140616</v>
          </cell>
          <cell r="F3905">
            <v>1</v>
          </cell>
          <cell r="G3905">
            <v>15354.317888881351</v>
          </cell>
          <cell r="H3905">
            <v>15354.317888881351</v>
          </cell>
          <cell r="I3905">
            <v>11.608880937499999</v>
          </cell>
          <cell r="J3905">
            <v>49391</v>
          </cell>
          <cell r="K3905">
            <v>452676</v>
          </cell>
          <cell r="L3905">
            <v>29482</v>
          </cell>
          <cell r="M3905">
            <v>0.10003614873862873</v>
          </cell>
          <cell r="N3905">
            <v>0.10003614873862873</v>
          </cell>
          <cell r="O3905">
            <v>9621.9656326928744</v>
          </cell>
          <cell r="P3905">
            <v>26799.929293936613</v>
          </cell>
          <cell r="Q3905">
            <v>41682.948922433221</v>
          </cell>
          <cell r="R3905">
            <v>51491.222054085585</v>
          </cell>
          <cell r="S3905">
            <v>129313.15542193386</v>
          </cell>
          <cell r="T3905">
            <v>1529.9127400418736</v>
          </cell>
          <cell r="U3905">
            <v>1639.127462982123</v>
          </cell>
          <cell r="V3905">
            <v>1698.3081709830979</v>
          </cell>
          <cell r="W3905">
            <v>1725.1753014174662</v>
          </cell>
          <cell r="X3905">
            <v>1860.3535146643408</v>
          </cell>
          <cell r="Y3905">
            <v>238.1507384526505</v>
          </cell>
          <cell r="Z3905">
            <v>278.86176811076842</v>
          </cell>
          <cell r="AA3905">
            <v>286.61576085580026</v>
          </cell>
          <cell r="AB3905">
            <v>291.52583735979493</v>
          </cell>
          <cell r="AC3905">
            <v>357.71279829813494</v>
          </cell>
          <cell r="AD3905">
            <v>4.9975669045086111</v>
          </cell>
          <cell r="AE3905">
            <v>5.5052410433238075</v>
          </cell>
          <cell r="AF3905">
            <v>5.2953268601151189</v>
          </cell>
          <cell r="AG3905">
            <v>5.1876809819476515</v>
          </cell>
          <cell r="AH3905">
            <v>5.4056933875559263</v>
          </cell>
        </row>
        <row r="3906">
          <cell r="B3906">
            <v>13332</v>
          </cell>
          <cell r="C3906" t="str">
            <v>TX</v>
          </cell>
          <cell r="D3906" t="str">
            <v>Cooperative</v>
          </cell>
          <cell r="E3906">
            <v>1.4093393477955055E-2</v>
          </cell>
          <cell r="F3906">
            <v>1</v>
          </cell>
          <cell r="G3906">
            <v>15619.111451551129</v>
          </cell>
          <cell r="H3906">
            <v>15619.111451551129</v>
          </cell>
          <cell r="I3906">
            <v>11.608880937499999</v>
          </cell>
          <cell r="J3906">
            <v>24689.8</v>
          </cell>
          <cell r="K3906">
            <v>244689</v>
          </cell>
          <cell r="L3906">
            <v>15666</v>
          </cell>
          <cell r="M3906">
            <v>9.1983796798374665E-2</v>
          </cell>
          <cell r="N3906">
            <v>9.1983796798374665E-2</v>
          </cell>
          <cell r="O3906">
            <v>9621.9656326928744</v>
          </cell>
          <cell r="P3906">
            <v>26799.929293936613</v>
          </cell>
          <cell r="Q3906">
            <v>41682.948922433221</v>
          </cell>
          <cell r="R3906">
            <v>51491.222054085585</v>
          </cell>
          <cell r="S3906">
            <v>129313.15542193386</v>
          </cell>
          <cell r="T3906">
            <v>1529.9127400418736</v>
          </cell>
          <cell r="U3906">
            <v>1639.127462982123</v>
          </cell>
          <cell r="V3906">
            <v>1698.3081709830979</v>
          </cell>
          <cell r="W3906">
            <v>1725.1753014174662</v>
          </cell>
          <cell r="X3906">
            <v>1860.3535146643408</v>
          </cell>
          <cell r="Y3906">
            <v>238.1507384526505</v>
          </cell>
          <cell r="Z3906">
            <v>278.86176811076842</v>
          </cell>
          <cell r="AA3906">
            <v>286.61576085580026</v>
          </cell>
          <cell r="AB3906">
            <v>291.52583735979493</v>
          </cell>
          <cell r="AC3906">
            <v>357.71279829813494</v>
          </cell>
          <cell r="AD3906">
            <v>4.9975669045086111</v>
          </cell>
          <cell r="AE3906">
            <v>5.5052410433238075</v>
          </cell>
          <cell r="AF3906">
            <v>5.2953268601151189</v>
          </cell>
          <cell r="AG3906">
            <v>5.1876809819476515</v>
          </cell>
          <cell r="AH3906">
            <v>5.4056933875559263</v>
          </cell>
        </row>
        <row r="3907">
          <cell r="B3907">
            <v>16146</v>
          </cell>
          <cell r="C3907" t="str">
            <v>TX</v>
          </cell>
          <cell r="D3907" t="str">
            <v>Cooperative</v>
          </cell>
          <cell r="E3907">
            <v>1.4093393477955055E-2</v>
          </cell>
          <cell r="F3907">
            <v>1</v>
          </cell>
          <cell r="G3907">
            <v>11623.255813953489</v>
          </cell>
          <cell r="H3907">
            <v>11623.255813953489</v>
          </cell>
          <cell r="I3907">
            <v>11.608880937499999</v>
          </cell>
          <cell r="J3907">
            <v>22703.8</v>
          </cell>
          <cell r="K3907">
            <v>212415</v>
          </cell>
          <cell r="L3907">
            <v>18275</v>
          </cell>
          <cell r="M3907">
            <v>9.4899006239701766E-2</v>
          </cell>
          <cell r="N3907">
            <v>9.4899006239701766E-2</v>
          </cell>
          <cell r="O3907">
            <v>9621.9656326928744</v>
          </cell>
          <cell r="P3907">
            <v>26799.929293936613</v>
          </cell>
          <cell r="Q3907">
            <v>41682.948922433221</v>
          </cell>
          <cell r="R3907">
            <v>51491.222054085585</v>
          </cell>
          <cell r="S3907">
            <v>129313.15542193386</v>
          </cell>
          <cell r="T3907">
            <v>1529.9127400418736</v>
          </cell>
          <cell r="U3907">
            <v>1639.127462982123</v>
          </cell>
          <cell r="V3907">
            <v>1698.3081709830979</v>
          </cell>
          <cell r="W3907">
            <v>1725.1753014174662</v>
          </cell>
          <cell r="X3907">
            <v>1860.3535146643408</v>
          </cell>
          <cell r="Y3907">
            <v>238.1507384526505</v>
          </cell>
          <cell r="Z3907">
            <v>278.86176811076842</v>
          </cell>
          <cell r="AA3907">
            <v>286.61576085580026</v>
          </cell>
          <cell r="AB3907">
            <v>291.52583735979493</v>
          </cell>
          <cell r="AC3907">
            <v>357.71279829813494</v>
          </cell>
          <cell r="AD3907">
            <v>4.9975669045086111</v>
          </cell>
          <cell r="AE3907">
            <v>5.5052410433238075</v>
          </cell>
          <cell r="AF3907">
            <v>5.2953268601151189</v>
          </cell>
          <cell r="AG3907">
            <v>5.1876809819476515</v>
          </cell>
          <cell r="AH3907">
            <v>5.4056933875559263</v>
          </cell>
        </row>
        <row r="3908">
          <cell r="B3908">
            <v>13757</v>
          </cell>
          <cell r="C3908" t="str">
            <v>TX</v>
          </cell>
          <cell r="D3908" t="str">
            <v>Cooperative</v>
          </cell>
          <cell r="E3908">
            <v>1.4093393477955055E-2</v>
          </cell>
          <cell r="F3908">
            <v>1</v>
          </cell>
          <cell r="G3908">
            <v>11458.769633507853</v>
          </cell>
          <cell r="H3908">
            <v>11458.769633507853</v>
          </cell>
          <cell r="I3908">
            <v>11.608880937499999</v>
          </cell>
          <cell r="J3908">
            <v>3905</v>
          </cell>
          <cell r="K3908">
            <v>35018</v>
          </cell>
          <cell r="L3908">
            <v>3056</v>
          </cell>
          <cell r="M3908">
            <v>9.9356876984979151E-2</v>
          </cell>
          <cell r="N3908">
            <v>9.9356876984979151E-2</v>
          </cell>
          <cell r="O3908">
            <v>9621.9656326928744</v>
          </cell>
          <cell r="P3908">
            <v>26799.929293936613</v>
          </cell>
          <cell r="Q3908">
            <v>41682.948922433221</v>
          </cell>
          <cell r="R3908">
            <v>51491.222054085585</v>
          </cell>
          <cell r="S3908">
            <v>129313.15542193386</v>
          </cell>
          <cell r="T3908">
            <v>1529.9127400418736</v>
          </cell>
          <cell r="U3908">
            <v>1639.127462982123</v>
          </cell>
          <cell r="V3908">
            <v>1698.3081709830979</v>
          </cell>
          <cell r="W3908">
            <v>1725.1753014174662</v>
          </cell>
          <cell r="X3908">
            <v>1860.3535146643408</v>
          </cell>
          <cell r="Y3908">
            <v>238.1507384526505</v>
          </cell>
          <cell r="Z3908">
            <v>278.86176811076842</v>
          </cell>
          <cell r="AA3908">
            <v>286.61576085580026</v>
          </cell>
          <cell r="AB3908">
            <v>291.52583735979493</v>
          </cell>
          <cell r="AC3908">
            <v>357.71279829813494</v>
          </cell>
          <cell r="AD3908">
            <v>4.9975669045086111</v>
          </cell>
          <cell r="AE3908">
            <v>5.5052410433238075</v>
          </cell>
          <cell r="AF3908">
            <v>5.2953268601151189</v>
          </cell>
          <cell r="AG3908">
            <v>5.1876809819476515</v>
          </cell>
          <cell r="AH3908">
            <v>5.4056933875559263</v>
          </cell>
        </row>
        <row r="3909">
          <cell r="B3909">
            <v>13670</v>
          </cell>
          <cell r="C3909" t="str">
            <v>TX</v>
          </cell>
          <cell r="D3909" t="str">
            <v>Cooperative</v>
          </cell>
          <cell r="E3909">
            <v>1.4093393477955055E-2</v>
          </cell>
          <cell r="F3909">
            <v>0</v>
          </cell>
          <cell r="G3909">
            <v>0</v>
          </cell>
          <cell r="H3909">
            <v>10511.515188846628</v>
          </cell>
          <cell r="I3909">
            <v>11.608880937499999</v>
          </cell>
          <cell r="J3909">
            <v>0</v>
          </cell>
          <cell r="K3909">
            <v>0</v>
          </cell>
          <cell r="L3909">
            <v>0</v>
          </cell>
          <cell r="M3909">
            <v>0</v>
          </cell>
          <cell r="N3909">
            <v>8.1302643315351586E-2</v>
          </cell>
          <cell r="O3909">
            <v>9621.9656326928744</v>
          </cell>
          <cell r="P3909">
            <v>26799.929293936613</v>
          </cell>
          <cell r="Q3909">
            <v>41682.948922433221</v>
          </cell>
          <cell r="R3909">
            <v>51491.222054085585</v>
          </cell>
          <cell r="S3909">
            <v>129313.15542193386</v>
          </cell>
          <cell r="T3909">
            <v>1529.9127400418736</v>
          </cell>
          <cell r="U3909">
            <v>1639.127462982123</v>
          </cell>
          <cell r="V3909">
            <v>1698.3081709830979</v>
          </cell>
          <cell r="W3909">
            <v>1725.1753014174662</v>
          </cell>
          <cell r="X3909">
            <v>1860.3535146643408</v>
          </cell>
          <cell r="Y3909">
            <v>238.1507384526505</v>
          </cell>
          <cell r="Z3909">
            <v>278.86176811076842</v>
          </cell>
          <cell r="AA3909">
            <v>286.61576085580026</v>
          </cell>
          <cell r="AB3909">
            <v>291.52583735979493</v>
          </cell>
          <cell r="AC3909">
            <v>357.71279829813494</v>
          </cell>
          <cell r="AD3909">
            <v>4.9975669045086111</v>
          </cell>
          <cell r="AE3909">
            <v>5.5052410433238075</v>
          </cell>
          <cell r="AF3909">
            <v>5.2953268601151189</v>
          </cell>
          <cell r="AG3909">
            <v>5.1876809819476515</v>
          </cell>
          <cell r="AH3909">
            <v>5.4056933875559263</v>
          </cell>
        </row>
        <row r="3910">
          <cell r="B3910">
            <v>13830</v>
          </cell>
          <cell r="C3910" t="str">
            <v>TX</v>
          </cell>
          <cell r="D3910" t="str">
            <v>Cooperative</v>
          </cell>
          <cell r="E3910">
            <v>1.4093393477955055E-2</v>
          </cell>
          <cell r="F3910">
            <v>1</v>
          </cell>
          <cell r="G3910">
            <v>15105.235297231486</v>
          </cell>
          <cell r="H3910">
            <v>15105.235297231486</v>
          </cell>
          <cell r="I3910">
            <v>11.608880937499999</v>
          </cell>
          <cell r="J3910">
            <v>58587</v>
          </cell>
          <cell r="K3910">
            <v>570706</v>
          </cell>
          <cell r="L3910">
            <v>37782</v>
          </cell>
          <cell r="M3910">
            <v>9.3434656592067539E-2</v>
          </cell>
          <cell r="N3910">
            <v>9.3434656592067539E-2</v>
          </cell>
          <cell r="O3910">
            <v>9621.9656326928744</v>
          </cell>
          <cell r="P3910">
            <v>26799.929293936613</v>
          </cell>
          <cell r="Q3910">
            <v>41682.948922433221</v>
          </cell>
          <cell r="R3910">
            <v>51491.222054085585</v>
          </cell>
          <cell r="S3910">
            <v>129313.15542193386</v>
          </cell>
          <cell r="T3910">
            <v>1529.9127400418736</v>
          </cell>
          <cell r="U3910">
            <v>1639.127462982123</v>
          </cell>
          <cell r="V3910">
            <v>1698.3081709830979</v>
          </cell>
          <cell r="W3910">
            <v>1725.1753014174662</v>
          </cell>
          <cell r="X3910">
            <v>1860.3535146643408</v>
          </cell>
          <cell r="Y3910">
            <v>238.1507384526505</v>
          </cell>
          <cell r="Z3910">
            <v>278.86176811076842</v>
          </cell>
          <cell r="AA3910">
            <v>286.61576085580026</v>
          </cell>
          <cell r="AB3910">
            <v>291.52583735979493</v>
          </cell>
          <cell r="AC3910">
            <v>357.71279829813494</v>
          </cell>
          <cell r="AD3910">
            <v>4.9975669045086111</v>
          </cell>
          <cell r="AE3910">
            <v>5.5052410433238075</v>
          </cell>
          <cell r="AF3910">
            <v>5.2953268601151189</v>
          </cell>
          <cell r="AG3910">
            <v>5.1876809819476515</v>
          </cell>
          <cell r="AH3910">
            <v>5.4056933875559263</v>
          </cell>
        </row>
        <row r="3911">
          <cell r="B3911">
            <v>14424</v>
          </cell>
          <cell r="C3911" t="str">
            <v>TX</v>
          </cell>
          <cell r="D3911" t="str">
            <v>Cooperative</v>
          </cell>
          <cell r="E3911">
            <v>1.4093393477955055E-2</v>
          </cell>
          <cell r="F3911">
            <v>1</v>
          </cell>
          <cell r="G3911">
            <v>14751.225350507239</v>
          </cell>
          <cell r="H3911">
            <v>14751.225350507239</v>
          </cell>
          <cell r="I3911">
            <v>11.608880937499999</v>
          </cell>
          <cell r="J3911">
            <v>22668.9</v>
          </cell>
          <cell r="K3911">
            <v>258825</v>
          </cell>
          <cell r="L3911">
            <v>17546</v>
          </cell>
          <cell r="M3911">
            <v>7.8140159956911051E-2</v>
          </cell>
          <cell r="N3911">
            <v>7.8140159956911051E-2</v>
          </cell>
          <cell r="O3911">
            <v>9621.9656326928744</v>
          </cell>
          <cell r="P3911">
            <v>26799.929293936613</v>
          </cell>
          <cell r="Q3911">
            <v>41682.948922433221</v>
          </cell>
          <cell r="R3911">
            <v>51491.222054085585</v>
          </cell>
          <cell r="S3911">
            <v>129313.15542193386</v>
          </cell>
          <cell r="T3911">
            <v>1529.9127400418736</v>
          </cell>
          <cell r="U3911">
            <v>1639.127462982123</v>
          </cell>
          <cell r="V3911">
            <v>1698.3081709830979</v>
          </cell>
          <cell r="W3911">
            <v>1725.1753014174662</v>
          </cell>
          <cell r="X3911">
            <v>1860.3535146643408</v>
          </cell>
          <cell r="Y3911">
            <v>238.1507384526505</v>
          </cell>
          <cell r="Z3911">
            <v>278.86176811076842</v>
          </cell>
          <cell r="AA3911">
            <v>286.61576085580026</v>
          </cell>
          <cell r="AB3911">
            <v>291.52583735979493</v>
          </cell>
          <cell r="AC3911">
            <v>357.71279829813494</v>
          </cell>
          <cell r="AD3911">
            <v>4.9975669045086111</v>
          </cell>
          <cell r="AE3911">
            <v>5.5052410433238075</v>
          </cell>
          <cell r="AF3911">
            <v>5.2953268601151189</v>
          </cell>
          <cell r="AG3911">
            <v>5.1876809819476515</v>
          </cell>
          <cell r="AH3911">
            <v>5.4056933875559263</v>
          </cell>
        </row>
        <row r="3912">
          <cell r="B3912">
            <v>14626</v>
          </cell>
          <cell r="C3912" t="str">
            <v>TX</v>
          </cell>
          <cell r="D3912" t="str">
            <v>Cooperative</v>
          </cell>
          <cell r="E3912">
            <v>0.22839958272844024</v>
          </cell>
          <cell r="F3912">
            <v>1</v>
          </cell>
          <cell r="G3912">
            <v>14507.763089102995</v>
          </cell>
          <cell r="H3912">
            <v>14507.763089102995</v>
          </cell>
          <cell r="I3912">
            <v>11.608880937499999</v>
          </cell>
          <cell r="J3912">
            <v>501480.3</v>
          </cell>
          <cell r="K3912">
            <v>4856111</v>
          </cell>
          <cell r="L3912">
            <v>334725</v>
          </cell>
          <cell r="M3912">
            <v>9.3665673609673206E-2</v>
          </cell>
          <cell r="N3912">
            <v>9.3665673609673206E-2</v>
          </cell>
          <cell r="O3912">
            <v>9621.9656326928744</v>
          </cell>
          <cell r="P3912">
            <v>26799.929293936613</v>
          </cell>
          <cell r="Q3912">
            <v>41682.948922433221</v>
          </cell>
          <cell r="R3912">
            <v>51491.222054085585</v>
          </cell>
          <cell r="S3912">
            <v>129313.15542193386</v>
          </cell>
          <cell r="T3912">
            <v>1529.9127400418736</v>
          </cell>
          <cell r="U3912">
            <v>1639.127462982123</v>
          </cell>
          <cell r="V3912">
            <v>1698.3081709830979</v>
          </cell>
          <cell r="W3912">
            <v>1725.1753014174662</v>
          </cell>
          <cell r="X3912">
            <v>1860.3535146643408</v>
          </cell>
          <cell r="Y3912">
            <v>238.1507384526505</v>
          </cell>
          <cell r="Z3912">
            <v>278.86176811076842</v>
          </cell>
          <cell r="AA3912">
            <v>286.61576085580026</v>
          </cell>
          <cell r="AB3912">
            <v>291.52583735979493</v>
          </cell>
          <cell r="AC3912">
            <v>357.71279829813494</v>
          </cell>
          <cell r="AD3912">
            <v>4.9975669045086111</v>
          </cell>
          <cell r="AE3912">
            <v>5.5052410433238075</v>
          </cell>
          <cell r="AF3912">
            <v>5.2953268601151189</v>
          </cell>
          <cell r="AG3912">
            <v>5.1876809819476515</v>
          </cell>
          <cell r="AH3912">
            <v>5.4056933875559263</v>
          </cell>
        </row>
        <row r="3913">
          <cell r="B3913">
            <v>18589</v>
          </cell>
          <cell r="C3913" t="str">
            <v>TX</v>
          </cell>
          <cell r="D3913" t="str">
            <v>Cooperative</v>
          </cell>
          <cell r="E3913">
            <v>1.4093393477955055E-2</v>
          </cell>
          <cell r="F3913">
            <v>0</v>
          </cell>
          <cell r="G3913">
            <v>0</v>
          </cell>
          <cell r="H3913">
            <v>10511.515188846628</v>
          </cell>
          <cell r="I3913">
            <v>11.608880937499999</v>
          </cell>
          <cell r="J3913">
            <v>0</v>
          </cell>
          <cell r="K3913">
            <v>0</v>
          </cell>
          <cell r="L3913">
            <v>0</v>
          </cell>
          <cell r="M3913">
            <v>0</v>
          </cell>
          <cell r="N3913">
            <v>8.1302643315351586E-2</v>
          </cell>
          <cell r="O3913">
            <v>9621.9656326928744</v>
          </cell>
          <cell r="P3913">
            <v>26799.929293936613</v>
          </cell>
          <cell r="Q3913">
            <v>41682.948922433221</v>
          </cell>
          <cell r="R3913">
            <v>51491.222054085585</v>
          </cell>
          <cell r="S3913">
            <v>129313.15542193386</v>
          </cell>
          <cell r="T3913">
            <v>1529.9127400418736</v>
          </cell>
          <cell r="U3913">
            <v>1639.127462982123</v>
          </cell>
          <cell r="V3913">
            <v>1698.3081709830979</v>
          </cell>
          <cell r="W3913">
            <v>1725.1753014174662</v>
          </cell>
          <cell r="X3913">
            <v>1860.3535146643408</v>
          </cell>
          <cell r="Y3913">
            <v>238.1507384526505</v>
          </cell>
          <cell r="Z3913">
            <v>278.86176811076842</v>
          </cell>
          <cell r="AA3913">
            <v>286.61576085580026</v>
          </cell>
          <cell r="AB3913">
            <v>291.52583735979493</v>
          </cell>
          <cell r="AC3913">
            <v>357.71279829813494</v>
          </cell>
          <cell r="AD3913">
            <v>4.9975669045086111</v>
          </cell>
          <cell r="AE3913">
            <v>5.5052410433238075</v>
          </cell>
          <cell r="AF3913">
            <v>5.2953268601151189</v>
          </cell>
          <cell r="AG3913">
            <v>5.1876809819476515</v>
          </cell>
          <cell r="AH3913">
            <v>5.4056933875559263</v>
          </cell>
        </row>
        <row r="3914">
          <cell r="B3914">
            <v>16057</v>
          </cell>
          <cell r="C3914" t="str">
            <v>TX</v>
          </cell>
          <cell r="D3914" t="str">
            <v>Cooperative</v>
          </cell>
          <cell r="E3914">
            <v>1.4093393477955055E-2</v>
          </cell>
          <cell r="F3914">
            <v>1</v>
          </cell>
          <cell r="G3914">
            <v>11071.158550144541</v>
          </cell>
          <cell r="H3914">
            <v>11071.158550144541</v>
          </cell>
          <cell r="I3914">
            <v>11.608880937499999</v>
          </cell>
          <cell r="J3914">
            <v>16296.300000000001</v>
          </cell>
          <cell r="K3914">
            <v>99574</v>
          </cell>
          <cell r="L3914">
            <v>8994</v>
          </cell>
          <cell r="M3914">
            <v>0.15107735652055257</v>
          </cell>
          <cell r="N3914">
            <v>0.15107735652055257</v>
          </cell>
          <cell r="O3914">
            <v>9621.9656326928744</v>
          </cell>
          <cell r="P3914">
            <v>26799.929293936613</v>
          </cell>
          <cell r="Q3914">
            <v>41682.948922433221</v>
          </cell>
          <cell r="R3914">
            <v>51491.222054085585</v>
          </cell>
          <cell r="S3914">
            <v>129313.15542193386</v>
          </cell>
          <cell r="T3914">
            <v>1529.9127400418736</v>
          </cell>
          <cell r="U3914">
            <v>1639.127462982123</v>
          </cell>
          <cell r="V3914">
            <v>1698.3081709830979</v>
          </cell>
          <cell r="W3914">
            <v>1725.1753014174662</v>
          </cell>
          <cell r="X3914">
            <v>1860.3535146643408</v>
          </cell>
          <cell r="Y3914">
            <v>238.1507384526505</v>
          </cell>
          <cell r="Z3914">
            <v>278.86176811076842</v>
          </cell>
          <cell r="AA3914">
            <v>286.61576085580026</v>
          </cell>
          <cell r="AB3914">
            <v>291.52583735979493</v>
          </cell>
          <cell r="AC3914">
            <v>357.71279829813494</v>
          </cell>
          <cell r="AD3914">
            <v>4.9975669045086111</v>
          </cell>
          <cell r="AE3914">
            <v>5.5052410433238075</v>
          </cell>
          <cell r="AF3914">
            <v>5.2953268601151189</v>
          </cell>
          <cell r="AG3914">
            <v>5.1876809819476515</v>
          </cell>
          <cell r="AH3914">
            <v>5.4056933875559263</v>
          </cell>
        </row>
        <row r="3915">
          <cell r="B3915">
            <v>16063</v>
          </cell>
          <cell r="C3915" t="str">
            <v>TX</v>
          </cell>
          <cell r="D3915" t="str">
            <v>Cooperative</v>
          </cell>
          <cell r="E3915">
            <v>1.4093393477955055E-2</v>
          </cell>
          <cell r="F3915">
            <v>1</v>
          </cell>
          <cell r="G3915">
            <v>12812.633832976446</v>
          </cell>
          <cell r="H3915">
            <v>12812.633832976446</v>
          </cell>
          <cell r="I3915">
            <v>11.608880937499999</v>
          </cell>
          <cell r="J3915">
            <v>2995</v>
          </cell>
          <cell r="K3915">
            <v>35901</v>
          </cell>
          <cell r="L3915">
            <v>2802</v>
          </cell>
          <cell r="M3915">
            <v>7.2551265629300019E-2</v>
          </cell>
          <cell r="N3915">
            <v>7.2551265629300019E-2</v>
          </cell>
          <cell r="O3915">
            <v>9621.9656326928744</v>
          </cell>
          <cell r="P3915">
            <v>26799.929293936613</v>
          </cell>
          <cell r="Q3915">
            <v>41682.948922433221</v>
          </cell>
          <cell r="R3915">
            <v>51491.222054085585</v>
          </cell>
          <cell r="S3915">
            <v>129313.15542193386</v>
          </cell>
          <cell r="T3915">
            <v>1529.9127400418736</v>
          </cell>
          <cell r="U3915">
            <v>1639.127462982123</v>
          </cell>
          <cell r="V3915">
            <v>1698.3081709830979</v>
          </cell>
          <cell r="W3915">
            <v>1725.1753014174662</v>
          </cell>
          <cell r="X3915">
            <v>1860.3535146643408</v>
          </cell>
          <cell r="Y3915">
            <v>238.1507384526505</v>
          </cell>
          <cell r="Z3915">
            <v>278.86176811076842</v>
          </cell>
          <cell r="AA3915">
            <v>286.61576085580026</v>
          </cell>
          <cell r="AB3915">
            <v>291.52583735979493</v>
          </cell>
          <cell r="AC3915">
            <v>357.71279829813494</v>
          </cell>
          <cell r="AD3915">
            <v>4.9975669045086111</v>
          </cell>
          <cell r="AE3915">
            <v>5.5052410433238075</v>
          </cell>
          <cell r="AF3915">
            <v>5.2953268601151189</v>
          </cell>
          <cell r="AG3915">
            <v>5.1876809819476515</v>
          </cell>
          <cell r="AH3915">
            <v>5.4056933875559263</v>
          </cell>
        </row>
        <row r="3916">
          <cell r="B3916">
            <v>16461</v>
          </cell>
          <cell r="C3916" t="str">
            <v>TX</v>
          </cell>
          <cell r="D3916" t="str">
            <v>Cooperative</v>
          </cell>
          <cell r="E3916">
            <v>1.4093393477955055E-2</v>
          </cell>
          <cell r="F3916">
            <v>1</v>
          </cell>
          <cell r="G3916">
            <v>14459.29203539823</v>
          </cell>
          <cell r="H3916">
            <v>14459.29203539823</v>
          </cell>
          <cell r="I3916">
            <v>11.608880937499999</v>
          </cell>
          <cell r="J3916">
            <v>31291</v>
          </cell>
          <cell r="K3916">
            <v>277763</v>
          </cell>
          <cell r="L3916">
            <v>19210</v>
          </cell>
          <cell r="M3916">
            <v>0.1030191953798292</v>
          </cell>
          <cell r="N3916">
            <v>0.1030191953798292</v>
          </cell>
          <cell r="O3916">
            <v>9621.9656326928744</v>
          </cell>
          <cell r="P3916">
            <v>26799.929293936613</v>
          </cell>
          <cell r="Q3916">
            <v>41682.948922433221</v>
          </cell>
          <cell r="R3916">
            <v>51491.222054085585</v>
          </cell>
          <cell r="S3916">
            <v>129313.15542193386</v>
          </cell>
          <cell r="T3916">
            <v>1529.9127400418736</v>
          </cell>
          <cell r="U3916">
            <v>1639.127462982123</v>
          </cell>
          <cell r="V3916">
            <v>1698.3081709830979</v>
          </cell>
          <cell r="W3916">
            <v>1725.1753014174662</v>
          </cell>
          <cell r="X3916">
            <v>1860.3535146643408</v>
          </cell>
          <cell r="Y3916">
            <v>238.1507384526505</v>
          </cell>
          <cell r="Z3916">
            <v>278.86176811076842</v>
          </cell>
          <cell r="AA3916">
            <v>286.61576085580026</v>
          </cell>
          <cell r="AB3916">
            <v>291.52583735979493</v>
          </cell>
          <cell r="AC3916">
            <v>357.71279829813494</v>
          </cell>
          <cell r="AD3916">
            <v>4.9975669045086111</v>
          </cell>
          <cell r="AE3916">
            <v>5.5052410433238075</v>
          </cell>
          <cell r="AF3916">
            <v>5.2953268601151189</v>
          </cell>
          <cell r="AG3916">
            <v>5.1876809819476515</v>
          </cell>
          <cell r="AH3916">
            <v>5.4056933875559263</v>
          </cell>
        </row>
        <row r="3917">
          <cell r="B3917">
            <v>16613</v>
          </cell>
          <cell r="C3917" t="str">
            <v>TX</v>
          </cell>
          <cell r="D3917" t="str">
            <v>Cooperative</v>
          </cell>
          <cell r="E3917">
            <v>1.4093393477955055E-2</v>
          </cell>
          <cell r="F3917">
            <v>1</v>
          </cell>
          <cell r="G3917">
            <v>13985.047008721445</v>
          </cell>
          <cell r="H3917">
            <v>13985.047008721445</v>
          </cell>
          <cell r="I3917">
            <v>11.608880937499999</v>
          </cell>
          <cell r="J3917">
            <v>119484</v>
          </cell>
          <cell r="K3917">
            <v>1027859</v>
          </cell>
          <cell r="L3917">
            <v>73497</v>
          </cell>
          <cell r="M3917">
            <v>0.10628440762092733</v>
          </cell>
          <cell r="N3917">
            <v>0.10628440762092733</v>
          </cell>
          <cell r="O3917">
            <v>9621.9656326928744</v>
          </cell>
          <cell r="P3917">
            <v>26799.929293936613</v>
          </cell>
          <cell r="Q3917">
            <v>41682.948922433221</v>
          </cell>
          <cell r="R3917">
            <v>51491.222054085585</v>
          </cell>
          <cell r="S3917">
            <v>129313.15542193386</v>
          </cell>
          <cell r="T3917">
            <v>1529.9127400418736</v>
          </cell>
          <cell r="U3917">
            <v>1639.127462982123</v>
          </cell>
          <cell r="V3917">
            <v>1698.3081709830979</v>
          </cell>
          <cell r="W3917">
            <v>1725.1753014174662</v>
          </cell>
          <cell r="X3917">
            <v>1860.3535146643408</v>
          </cell>
          <cell r="Y3917">
            <v>238.1507384526505</v>
          </cell>
          <cell r="Z3917">
            <v>278.86176811076842</v>
          </cell>
          <cell r="AA3917">
            <v>286.61576085580026</v>
          </cell>
          <cell r="AB3917">
            <v>291.52583735979493</v>
          </cell>
          <cell r="AC3917">
            <v>357.71279829813494</v>
          </cell>
          <cell r="AD3917">
            <v>4.9975669045086111</v>
          </cell>
          <cell r="AE3917">
            <v>5.5052410433238075</v>
          </cell>
          <cell r="AF3917">
            <v>5.2953268601151189</v>
          </cell>
          <cell r="AG3917">
            <v>5.1876809819476515</v>
          </cell>
          <cell r="AH3917">
            <v>5.4056933875559263</v>
          </cell>
        </row>
        <row r="3918">
          <cell r="B3918">
            <v>40233</v>
          </cell>
          <cell r="C3918" t="str">
            <v>TX</v>
          </cell>
          <cell r="D3918" t="str">
            <v>Cooperative</v>
          </cell>
          <cell r="E3918">
            <v>1.4093393477955055E-2</v>
          </cell>
          <cell r="F3918">
            <v>0</v>
          </cell>
          <cell r="G3918">
            <v>0</v>
          </cell>
          <cell r="H3918">
            <v>10511.515188846628</v>
          </cell>
          <cell r="I3918">
            <v>11.608880937499999</v>
          </cell>
          <cell r="J3918">
            <v>0</v>
          </cell>
          <cell r="K3918">
            <v>0</v>
          </cell>
          <cell r="L3918">
            <v>0</v>
          </cell>
          <cell r="M3918">
            <v>0</v>
          </cell>
          <cell r="N3918">
            <v>8.1302643315351586E-2</v>
          </cell>
          <cell r="O3918">
            <v>9621.9656326928744</v>
          </cell>
          <cell r="P3918">
            <v>26799.929293936613</v>
          </cell>
          <cell r="Q3918">
            <v>41682.948922433221</v>
          </cell>
          <cell r="R3918">
            <v>51491.222054085585</v>
          </cell>
          <cell r="S3918">
            <v>129313.15542193386</v>
          </cell>
          <cell r="T3918">
            <v>1529.9127400418736</v>
          </cell>
          <cell r="U3918">
            <v>1639.127462982123</v>
          </cell>
          <cell r="V3918">
            <v>1698.3081709830979</v>
          </cell>
          <cell r="W3918">
            <v>1725.1753014174662</v>
          </cell>
          <cell r="X3918">
            <v>1860.3535146643408</v>
          </cell>
          <cell r="Y3918">
            <v>238.1507384526505</v>
          </cell>
          <cell r="Z3918">
            <v>278.86176811076842</v>
          </cell>
          <cell r="AA3918">
            <v>286.61576085580026</v>
          </cell>
          <cell r="AB3918">
            <v>291.52583735979493</v>
          </cell>
          <cell r="AC3918">
            <v>357.71279829813494</v>
          </cell>
          <cell r="AD3918">
            <v>4.9975669045086111</v>
          </cell>
          <cell r="AE3918">
            <v>5.5052410433238075</v>
          </cell>
          <cell r="AF3918">
            <v>5.2953268601151189</v>
          </cell>
          <cell r="AG3918">
            <v>5.1876809819476515</v>
          </cell>
          <cell r="AH3918">
            <v>5.4056933875559263</v>
          </cell>
        </row>
        <row r="3919">
          <cell r="B3919">
            <v>16638</v>
          </cell>
          <cell r="C3919" t="str">
            <v>TX</v>
          </cell>
          <cell r="D3919" t="str">
            <v>Cooperative</v>
          </cell>
          <cell r="E3919">
            <v>1.4093393477955055E-2</v>
          </cell>
          <cell r="F3919">
            <v>1</v>
          </cell>
          <cell r="G3919">
            <v>14363.08441669811</v>
          </cell>
          <cell r="H3919">
            <v>14363.08441669811</v>
          </cell>
          <cell r="I3919">
            <v>11.608880937499999</v>
          </cell>
          <cell r="J3919">
            <v>55537.7</v>
          </cell>
          <cell r="K3919">
            <v>418727</v>
          </cell>
          <cell r="L3919">
            <v>29153</v>
          </cell>
          <cell r="M3919">
            <v>0.1229356968343306</v>
          </cell>
          <cell r="N3919">
            <v>0.1229356968343306</v>
          </cell>
          <cell r="O3919">
            <v>9621.9656326928744</v>
          </cell>
          <cell r="P3919">
            <v>26799.929293936613</v>
          </cell>
          <cell r="Q3919">
            <v>41682.948922433221</v>
          </cell>
          <cell r="R3919">
            <v>51491.222054085585</v>
          </cell>
          <cell r="S3919">
            <v>129313.15542193386</v>
          </cell>
          <cell r="T3919">
            <v>1529.9127400418736</v>
          </cell>
          <cell r="U3919">
            <v>1639.127462982123</v>
          </cell>
          <cell r="V3919">
            <v>1698.3081709830979</v>
          </cell>
          <cell r="W3919">
            <v>1725.1753014174662</v>
          </cell>
          <cell r="X3919">
            <v>1860.3535146643408</v>
          </cell>
          <cell r="Y3919">
            <v>238.1507384526505</v>
          </cell>
          <cell r="Z3919">
            <v>278.86176811076842</v>
          </cell>
          <cell r="AA3919">
            <v>286.61576085580026</v>
          </cell>
          <cell r="AB3919">
            <v>291.52583735979493</v>
          </cell>
          <cell r="AC3919">
            <v>357.71279829813494</v>
          </cell>
          <cell r="AD3919">
            <v>4.9975669045086111</v>
          </cell>
          <cell r="AE3919">
            <v>5.5052410433238075</v>
          </cell>
          <cell r="AF3919">
            <v>5.2953268601151189</v>
          </cell>
          <cell r="AG3919">
            <v>5.1876809819476515</v>
          </cell>
          <cell r="AH3919">
            <v>5.4056933875559263</v>
          </cell>
        </row>
        <row r="3920">
          <cell r="B3920">
            <v>16624</v>
          </cell>
          <cell r="C3920" t="str">
            <v>TX</v>
          </cell>
          <cell r="D3920" t="str">
            <v>Cooperative</v>
          </cell>
          <cell r="E3920">
            <v>1.4093393477955055E-2</v>
          </cell>
          <cell r="F3920">
            <v>0</v>
          </cell>
          <cell r="G3920">
            <v>0</v>
          </cell>
          <cell r="H3920">
            <v>10511.515188846628</v>
          </cell>
          <cell r="I3920">
            <v>11.608880937499999</v>
          </cell>
          <cell r="J3920">
            <v>0</v>
          </cell>
          <cell r="K3920">
            <v>0</v>
          </cell>
          <cell r="L3920">
            <v>0</v>
          </cell>
          <cell r="M3920">
            <v>0</v>
          </cell>
          <cell r="N3920">
            <v>8.1302643315351586E-2</v>
          </cell>
          <cell r="O3920">
            <v>9621.9656326928744</v>
          </cell>
          <cell r="P3920">
            <v>26799.929293936613</v>
          </cell>
          <cell r="Q3920">
            <v>41682.948922433221</v>
          </cell>
          <cell r="R3920">
            <v>51491.222054085585</v>
          </cell>
          <cell r="S3920">
            <v>129313.15542193386</v>
          </cell>
          <cell r="T3920">
            <v>1529.9127400418736</v>
          </cell>
          <cell r="U3920">
            <v>1639.127462982123</v>
          </cell>
          <cell r="V3920">
            <v>1698.3081709830979</v>
          </cell>
          <cell r="W3920">
            <v>1725.1753014174662</v>
          </cell>
          <cell r="X3920">
            <v>1860.3535146643408</v>
          </cell>
          <cell r="Y3920">
            <v>238.1507384526505</v>
          </cell>
          <cell r="Z3920">
            <v>278.86176811076842</v>
          </cell>
          <cell r="AA3920">
            <v>286.61576085580026</v>
          </cell>
          <cell r="AB3920">
            <v>291.52583735979493</v>
          </cell>
          <cell r="AC3920">
            <v>357.71279829813494</v>
          </cell>
          <cell r="AD3920">
            <v>4.9975669045086111</v>
          </cell>
          <cell r="AE3920">
            <v>5.5052410433238075</v>
          </cell>
          <cell r="AF3920">
            <v>5.2953268601151189</v>
          </cell>
          <cell r="AG3920">
            <v>5.1876809819476515</v>
          </cell>
          <cell r="AH3920">
            <v>5.4056933875559263</v>
          </cell>
        </row>
        <row r="3921">
          <cell r="B3921">
            <v>16627</v>
          </cell>
          <cell r="C3921" t="str">
            <v>TX</v>
          </cell>
          <cell r="D3921" t="str">
            <v>Cooperative</v>
          </cell>
          <cell r="E3921">
            <v>1.4093393477955055E-2</v>
          </cell>
          <cell r="F3921">
            <v>1</v>
          </cell>
          <cell r="G3921">
            <v>13366.395024662235</v>
          </cell>
          <cell r="H3921">
            <v>13366.395024662235</v>
          </cell>
          <cell r="I3921">
            <v>11.608880937499999</v>
          </cell>
          <cell r="J3921">
            <v>15898.9</v>
          </cell>
          <cell r="K3921">
            <v>124655</v>
          </cell>
          <cell r="L3921">
            <v>9326</v>
          </cell>
          <cell r="M3921">
            <v>0.11712106948395572</v>
          </cell>
          <cell r="N3921">
            <v>0.11712106948395572</v>
          </cell>
          <cell r="O3921">
            <v>9621.9656326928744</v>
          </cell>
          <cell r="P3921">
            <v>26799.929293936613</v>
          </cell>
          <cell r="Q3921">
            <v>41682.948922433221</v>
          </cell>
          <cell r="R3921">
            <v>51491.222054085585</v>
          </cell>
          <cell r="S3921">
            <v>129313.15542193386</v>
          </cell>
          <cell r="T3921">
            <v>1529.9127400418736</v>
          </cell>
          <cell r="U3921">
            <v>1639.127462982123</v>
          </cell>
          <cell r="V3921">
            <v>1698.3081709830979</v>
          </cell>
          <cell r="W3921">
            <v>1725.1753014174662</v>
          </cell>
          <cell r="X3921">
            <v>1860.3535146643408</v>
          </cell>
          <cell r="Y3921">
            <v>238.1507384526505</v>
          </cell>
          <cell r="Z3921">
            <v>278.86176811076842</v>
          </cell>
          <cell r="AA3921">
            <v>286.61576085580026</v>
          </cell>
          <cell r="AB3921">
            <v>291.52583735979493</v>
          </cell>
          <cell r="AC3921">
            <v>357.71279829813494</v>
          </cell>
          <cell r="AD3921">
            <v>4.9975669045086111</v>
          </cell>
          <cell r="AE3921">
            <v>5.5052410433238075</v>
          </cell>
          <cell r="AF3921">
            <v>5.2953268601151189</v>
          </cell>
          <cell r="AG3921">
            <v>5.1876809819476515</v>
          </cell>
          <cell r="AH3921">
            <v>5.4056933875559263</v>
          </cell>
        </row>
        <row r="3922">
          <cell r="B3922">
            <v>17561</v>
          </cell>
          <cell r="C3922" t="str">
            <v>TX</v>
          </cell>
          <cell r="D3922" t="str">
            <v>Cooperative</v>
          </cell>
          <cell r="E3922">
            <v>1.4093393477955055E-2</v>
          </cell>
          <cell r="F3922">
            <v>1</v>
          </cell>
          <cell r="G3922">
            <v>13508.607301441476</v>
          </cell>
          <cell r="H3922">
            <v>13508.607301441476</v>
          </cell>
          <cell r="I3922">
            <v>11.608880937499999</v>
          </cell>
          <cell r="J3922">
            <v>59609.599999999999</v>
          </cell>
          <cell r="K3922">
            <v>617573</v>
          </cell>
          <cell r="L3922">
            <v>45717</v>
          </cell>
          <cell r="M3922">
            <v>8.6209924142026523E-2</v>
          </cell>
          <cell r="N3922">
            <v>8.6209924142026523E-2</v>
          </cell>
          <cell r="O3922">
            <v>9621.9656326928744</v>
          </cell>
          <cell r="P3922">
            <v>26799.929293936613</v>
          </cell>
          <cell r="Q3922">
            <v>41682.948922433221</v>
          </cell>
          <cell r="R3922">
            <v>51491.222054085585</v>
          </cell>
          <cell r="S3922">
            <v>129313.15542193386</v>
          </cell>
          <cell r="T3922">
            <v>1529.9127400418736</v>
          </cell>
          <cell r="U3922">
            <v>1639.127462982123</v>
          </cell>
          <cell r="V3922">
            <v>1698.3081709830979</v>
          </cell>
          <cell r="W3922">
            <v>1725.1753014174662</v>
          </cell>
          <cell r="X3922">
            <v>1860.3535146643408</v>
          </cell>
          <cell r="Y3922">
            <v>238.1507384526505</v>
          </cell>
          <cell r="Z3922">
            <v>278.86176811076842</v>
          </cell>
          <cell r="AA3922">
            <v>286.61576085580026</v>
          </cell>
          <cell r="AB3922">
            <v>291.52583735979493</v>
          </cell>
          <cell r="AC3922">
            <v>357.71279829813494</v>
          </cell>
          <cell r="AD3922">
            <v>4.9975669045086111</v>
          </cell>
          <cell r="AE3922">
            <v>5.5052410433238075</v>
          </cell>
          <cell r="AF3922">
            <v>5.2953268601151189</v>
          </cell>
          <cell r="AG3922">
            <v>5.1876809819476515</v>
          </cell>
          <cell r="AH3922">
            <v>5.4056933875559263</v>
          </cell>
        </row>
        <row r="3923">
          <cell r="B3923">
            <v>17583</v>
          </cell>
          <cell r="C3923" t="str">
            <v>TX</v>
          </cell>
          <cell r="D3923" t="str">
            <v>Cooperative</v>
          </cell>
          <cell r="E3923">
            <v>1.4093393477955055E-2</v>
          </cell>
          <cell r="F3923">
            <v>0</v>
          </cell>
          <cell r="G3923">
            <v>0</v>
          </cell>
          <cell r="H3923">
            <v>10511.515188846628</v>
          </cell>
          <cell r="I3923">
            <v>11.608880937499999</v>
          </cell>
          <cell r="J3923">
            <v>0</v>
          </cell>
          <cell r="K3923">
            <v>0</v>
          </cell>
          <cell r="L3923">
            <v>0</v>
          </cell>
          <cell r="M3923">
            <v>0</v>
          </cell>
          <cell r="N3923">
            <v>8.1302643315351586E-2</v>
          </cell>
          <cell r="O3923">
            <v>9621.9656326928744</v>
          </cell>
          <cell r="P3923">
            <v>26799.929293936613</v>
          </cell>
          <cell r="Q3923">
            <v>41682.948922433221</v>
          </cell>
          <cell r="R3923">
            <v>51491.222054085585</v>
          </cell>
          <cell r="S3923">
            <v>129313.15542193386</v>
          </cell>
          <cell r="T3923">
            <v>1529.9127400418736</v>
          </cell>
          <cell r="U3923">
            <v>1639.127462982123</v>
          </cell>
          <cell r="V3923">
            <v>1698.3081709830979</v>
          </cell>
          <cell r="W3923">
            <v>1725.1753014174662</v>
          </cell>
          <cell r="X3923">
            <v>1860.3535146643408</v>
          </cell>
          <cell r="Y3923">
            <v>238.1507384526505</v>
          </cell>
          <cell r="Z3923">
            <v>278.86176811076842</v>
          </cell>
          <cell r="AA3923">
            <v>286.61576085580026</v>
          </cell>
          <cell r="AB3923">
            <v>291.52583735979493</v>
          </cell>
          <cell r="AC3923">
            <v>357.71279829813494</v>
          </cell>
          <cell r="AD3923">
            <v>4.9975669045086111</v>
          </cell>
          <cell r="AE3923">
            <v>5.5052410433238075</v>
          </cell>
          <cell r="AF3923">
            <v>5.2953268601151189</v>
          </cell>
          <cell r="AG3923">
            <v>5.1876809819476515</v>
          </cell>
          <cell r="AH3923">
            <v>5.4056933875559263</v>
          </cell>
        </row>
        <row r="3924">
          <cell r="B3924">
            <v>17693</v>
          </cell>
          <cell r="C3924" t="str">
            <v>TX</v>
          </cell>
          <cell r="D3924" t="str">
            <v>Cooperative</v>
          </cell>
          <cell r="E3924">
            <v>1.4093393477955055E-2</v>
          </cell>
          <cell r="F3924">
            <v>1</v>
          </cell>
          <cell r="G3924">
            <v>6806.1658398299078</v>
          </cell>
          <cell r="H3924">
            <v>6806.1658398299078</v>
          </cell>
          <cell r="I3924">
            <v>11.608880937499999</v>
          </cell>
          <cell r="J3924">
            <v>4739</v>
          </cell>
          <cell r="K3924">
            <v>38414</v>
          </cell>
          <cell r="L3924">
            <v>5644</v>
          </cell>
          <cell r="M3924">
            <v>0.10289877939982819</v>
          </cell>
          <cell r="N3924">
            <v>0.10289877939982819</v>
          </cell>
          <cell r="O3924">
            <v>9621.9656326928744</v>
          </cell>
          <cell r="P3924">
            <v>26799.929293936613</v>
          </cell>
          <cell r="Q3924">
            <v>41682.948922433221</v>
          </cell>
          <cell r="R3924">
            <v>51491.222054085585</v>
          </cell>
          <cell r="S3924">
            <v>129313.15542193386</v>
          </cell>
          <cell r="T3924">
            <v>1529.9127400418736</v>
          </cell>
          <cell r="U3924">
            <v>1639.127462982123</v>
          </cell>
          <cell r="V3924">
            <v>1698.3081709830979</v>
          </cell>
          <cell r="W3924">
            <v>1725.1753014174662</v>
          </cell>
          <cell r="X3924">
            <v>1860.3535146643408</v>
          </cell>
          <cell r="Y3924">
            <v>238.1507384526505</v>
          </cell>
          <cell r="Z3924">
            <v>278.86176811076842</v>
          </cell>
          <cell r="AA3924">
            <v>286.61576085580026</v>
          </cell>
          <cell r="AB3924">
            <v>291.52583735979493</v>
          </cell>
          <cell r="AC3924">
            <v>357.71279829813494</v>
          </cell>
          <cell r="AD3924">
            <v>4.9975669045086111</v>
          </cell>
          <cell r="AE3924">
            <v>5.5052410433238075</v>
          </cell>
          <cell r="AF3924">
            <v>5.2953268601151189</v>
          </cell>
          <cell r="AG3924">
            <v>5.1876809819476515</v>
          </cell>
          <cell r="AH3924">
            <v>5.4056933875559263</v>
          </cell>
        </row>
        <row r="3925">
          <cell r="B3925">
            <v>18199</v>
          </cell>
          <cell r="C3925" t="str">
            <v>TX</v>
          </cell>
          <cell r="D3925" t="str">
            <v>Cooperative</v>
          </cell>
          <cell r="E3925">
            <v>1.4093393477955055E-2</v>
          </cell>
          <cell r="F3925">
            <v>0</v>
          </cell>
          <cell r="G3925">
            <v>0</v>
          </cell>
          <cell r="H3925">
            <v>10511.515188846628</v>
          </cell>
          <cell r="I3925">
            <v>11.608880937499999</v>
          </cell>
          <cell r="J3925">
            <v>0</v>
          </cell>
          <cell r="K3925">
            <v>0</v>
          </cell>
          <cell r="L3925">
            <v>0</v>
          </cell>
          <cell r="M3925">
            <v>0</v>
          </cell>
          <cell r="N3925">
            <v>8.1302643315351586E-2</v>
          </cell>
          <cell r="O3925">
            <v>9621.9656326928744</v>
          </cell>
          <cell r="P3925">
            <v>26799.929293936613</v>
          </cell>
          <cell r="Q3925">
            <v>41682.948922433221</v>
          </cell>
          <cell r="R3925">
            <v>51491.222054085585</v>
          </cell>
          <cell r="S3925">
            <v>129313.15542193386</v>
          </cell>
          <cell r="T3925">
            <v>1529.9127400418736</v>
          </cell>
          <cell r="U3925">
            <v>1639.127462982123</v>
          </cell>
          <cell r="V3925">
            <v>1698.3081709830979</v>
          </cell>
          <cell r="W3925">
            <v>1725.1753014174662</v>
          </cell>
          <cell r="X3925">
            <v>1860.3535146643408</v>
          </cell>
          <cell r="Y3925">
            <v>238.1507384526505</v>
          </cell>
          <cell r="Z3925">
            <v>278.86176811076842</v>
          </cell>
          <cell r="AA3925">
            <v>286.61576085580026</v>
          </cell>
          <cell r="AB3925">
            <v>291.52583735979493</v>
          </cell>
          <cell r="AC3925">
            <v>357.71279829813494</v>
          </cell>
          <cell r="AD3925">
            <v>4.9975669045086111</v>
          </cell>
          <cell r="AE3925">
            <v>5.5052410433238075</v>
          </cell>
          <cell r="AF3925">
            <v>5.2953268601151189</v>
          </cell>
          <cell r="AG3925">
            <v>5.1876809819476515</v>
          </cell>
          <cell r="AH3925">
            <v>5.4056933875559263</v>
          </cell>
        </row>
        <row r="3926">
          <cell r="B3926">
            <v>27369</v>
          </cell>
          <cell r="C3926" t="str">
            <v>TX</v>
          </cell>
          <cell r="D3926" t="str">
            <v>Cooperative</v>
          </cell>
          <cell r="E3926">
            <v>1.4093393477955055E-2</v>
          </cell>
          <cell r="F3926">
            <v>1</v>
          </cell>
          <cell r="G3926">
            <v>12825.640043414416</v>
          </cell>
          <cell r="H3926">
            <v>12825.640043414416</v>
          </cell>
          <cell r="I3926">
            <v>11.608880937499999</v>
          </cell>
          <cell r="J3926">
            <v>30346</v>
          </cell>
          <cell r="K3926">
            <v>200888</v>
          </cell>
          <cell r="L3926">
            <v>15663</v>
          </cell>
          <cell r="M3926">
            <v>0.14019772796041202</v>
          </cell>
          <cell r="N3926">
            <v>0.14019772796041202</v>
          </cell>
          <cell r="O3926">
            <v>9621.9656326928744</v>
          </cell>
          <cell r="P3926">
            <v>26799.929293936613</v>
          </cell>
          <cell r="Q3926">
            <v>41682.948922433221</v>
          </cell>
          <cell r="R3926">
            <v>51491.222054085585</v>
          </cell>
          <cell r="S3926">
            <v>129313.15542193386</v>
          </cell>
          <cell r="T3926">
            <v>1529.9127400418736</v>
          </cell>
          <cell r="U3926">
            <v>1639.127462982123</v>
          </cell>
          <cell r="V3926">
            <v>1698.3081709830979</v>
          </cell>
          <cell r="W3926">
            <v>1725.1753014174662</v>
          </cell>
          <cell r="X3926">
            <v>1860.3535146643408</v>
          </cell>
          <cell r="Y3926">
            <v>238.1507384526505</v>
          </cell>
          <cell r="Z3926">
            <v>278.86176811076842</v>
          </cell>
          <cell r="AA3926">
            <v>286.61576085580026</v>
          </cell>
          <cell r="AB3926">
            <v>291.52583735979493</v>
          </cell>
          <cell r="AC3926">
            <v>357.71279829813494</v>
          </cell>
          <cell r="AD3926">
            <v>4.9975669045086111</v>
          </cell>
          <cell r="AE3926">
            <v>5.5052410433238075</v>
          </cell>
          <cell r="AF3926">
            <v>5.2953268601151189</v>
          </cell>
          <cell r="AG3926">
            <v>5.1876809819476515</v>
          </cell>
          <cell r="AH3926">
            <v>5.4056933875559263</v>
          </cell>
        </row>
        <row r="3927">
          <cell r="B3927">
            <v>18679</v>
          </cell>
          <cell r="C3927" t="str">
            <v>TX</v>
          </cell>
          <cell r="D3927" t="str">
            <v>Cooperative</v>
          </cell>
          <cell r="E3927">
            <v>1.4093393477955055E-2</v>
          </cell>
          <cell r="F3927">
            <v>0</v>
          </cell>
          <cell r="G3927">
            <v>0</v>
          </cell>
          <cell r="H3927">
            <v>10511.515188846628</v>
          </cell>
          <cell r="I3927">
            <v>11.608880937499999</v>
          </cell>
          <cell r="J3927">
            <v>0</v>
          </cell>
          <cell r="K3927">
            <v>0</v>
          </cell>
          <cell r="L3927">
            <v>0</v>
          </cell>
          <cell r="M3927">
            <v>0</v>
          </cell>
          <cell r="N3927">
            <v>8.1302643315351586E-2</v>
          </cell>
          <cell r="O3927">
            <v>9621.9656326928744</v>
          </cell>
          <cell r="P3927">
            <v>26799.929293936613</v>
          </cell>
          <cell r="Q3927">
            <v>41682.948922433221</v>
          </cell>
          <cell r="R3927">
            <v>51491.222054085585</v>
          </cell>
          <cell r="S3927">
            <v>129313.15542193386</v>
          </cell>
          <cell r="T3927">
            <v>1529.9127400418736</v>
          </cell>
          <cell r="U3927">
            <v>1639.127462982123</v>
          </cell>
          <cell r="V3927">
            <v>1698.3081709830979</v>
          </cell>
          <cell r="W3927">
            <v>1725.1753014174662</v>
          </cell>
          <cell r="X3927">
            <v>1860.3535146643408</v>
          </cell>
          <cell r="Y3927">
            <v>238.1507384526505</v>
          </cell>
          <cell r="Z3927">
            <v>278.86176811076842</v>
          </cell>
          <cell r="AA3927">
            <v>286.61576085580026</v>
          </cell>
          <cell r="AB3927">
            <v>291.52583735979493</v>
          </cell>
          <cell r="AC3927">
            <v>357.71279829813494</v>
          </cell>
          <cell r="AD3927">
            <v>4.9975669045086111</v>
          </cell>
          <cell r="AE3927">
            <v>5.5052410433238075</v>
          </cell>
          <cell r="AF3927">
            <v>5.2953268601151189</v>
          </cell>
          <cell r="AG3927">
            <v>5.1876809819476515</v>
          </cell>
          <cell r="AH3927">
            <v>5.4056933875559263</v>
          </cell>
        </row>
        <row r="3928">
          <cell r="B3928">
            <v>19159</v>
          </cell>
          <cell r="C3928" t="str">
            <v>TX</v>
          </cell>
          <cell r="D3928" t="str">
            <v>Cooperative</v>
          </cell>
          <cell r="E3928">
            <v>1.4093393477955055E-2</v>
          </cell>
          <cell r="F3928">
            <v>1</v>
          </cell>
          <cell r="G3928">
            <v>18193.701734833765</v>
          </cell>
          <cell r="H3928">
            <v>18193.701734833765</v>
          </cell>
          <cell r="I3928">
            <v>11.608880937499999</v>
          </cell>
          <cell r="J3928">
            <v>168228.8</v>
          </cell>
          <cell r="K3928">
            <v>1844714</v>
          </cell>
          <cell r="L3928">
            <v>101393</v>
          </cell>
          <cell r="M3928">
            <v>8.3538200946731436E-2</v>
          </cell>
          <cell r="N3928">
            <v>8.3538200946731436E-2</v>
          </cell>
          <cell r="O3928">
            <v>9621.9656326928744</v>
          </cell>
          <cell r="P3928">
            <v>26799.929293936613</v>
          </cell>
          <cell r="Q3928">
            <v>41682.948922433221</v>
          </cell>
          <cell r="R3928">
            <v>51491.222054085585</v>
          </cell>
          <cell r="S3928">
            <v>129313.15542193386</v>
          </cell>
          <cell r="T3928">
            <v>1529.9127400418736</v>
          </cell>
          <cell r="U3928">
            <v>1639.127462982123</v>
          </cell>
          <cell r="V3928">
            <v>1698.3081709830979</v>
          </cell>
          <cell r="W3928">
            <v>1725.1753014174662</v>
          </cell>
          <cell r="X3928">
            <v>1860.3535146643408</v>
          </cell>
          <cell r="Y3928">
            <v>238.1507384526505</v>
          </cell>
          <cell r="Z3928">
            <v>278.86176811076842</v>
          </cell>
          <cell r="AA3928">
            <v>286.61576085580026</v>
          </cell>
          <cell r="AB3928">
            <v>291.52583735979493</v>
          </cell>
          <cell r="AC3928">
            <v>357.71279829813494</v>
          </cell>
          <cell r="AD3928">
            <v>4.9975669045086111</v>
          </cell>
          <cell r="AE3928">
            <v>5.5052410433238075</v>
          </cell>
          <cell r="AF3928">
            <v>5.2953268601151189</v>
          </cell>
          <cell r="AG3928">
            <v>5.1876809819476515</v>
          </cell>
          <cell r="AH3928">
            <v>5.4056933875559263</v>
          </cell>
        </row>
        <row r="3929">
          <cell r="B3929">
            <v>18976</v>
          </cell>
          <cell r="C3929" t="str">
            <v>TX</v>
          </cell>
          <cell r="D3929" t="str">
            <v>Cooperative</v>
          </cell>
          <cell r="E3929">
            <v>1.4093393477955055E-2</v>
          </cell>
          <cell r="F3929">
            <v>1</v>
          </cell>
          <cell r="G3929">
            <v>15565.322807173165</v>
          </cell>
          <cell r="H3929">
            <v>15565.322807173165</v>
          </cell>
          <cell r="I3929">
            <v>11.608880937499999</v>
          </cell>
          <cell r="J3929">
            <v>118292.6</v>
          </cell>
          <cell r="K3929">
            <v>1052854</v>
          </cell>
          <cell r="L3929">
            <v>67641</v>
          </cell>
          <cell r="M3929">
            <v>0.10340442664802409</v>
          </cell>
          <cell r="N3929">
            <v>0.10340442664802409</v>
          </cell>
          <cell r="O3929">
            <v>9621.9656326928744</v>
          </cell>
          <cell r="P3929">
            <v>26799.929293936613</v>
          </cell>
          <cell r="Q3929">
            <v>41682.948922433221</v>
          </cell>
          <cell r="R3929">
            <v>51491.222054085585</v>
          </cell>
          <cell r="S3929">
            <v>129313.15542193386</v>
          </cell>
          <cell r="T3929">
            <v>1529.9127400418736</v>
          </cell>
          <cell r="U3929">
            <v>1639.127462982123</v>
          </cell>
          <cell r="V3929">
            <v>1698.3081709830979</v>
          </cell>
          <cell r="W3929">
            <v>1725.1753014174662</v>
          </cell>
          <cell r="X3929">
            <v>1860.3535146643408</v>
          </cell>
          <cell r="Y3929">
            <v>238.1507384526505</v>
          </cell>
          <cell r="Z3929">
            <v>278.86176811076842</v>
          </cell>
          <cell r="AA3929">
            <v>286.61576085580026</v>
          </cell>
          <cell r="AB3929">
            <v>291.52583735979493</v>
          </cell>
          <cell r="AC3929">
            <v>357.71279829813494</v>
          </cell>
          <cell r="AD3929">
            <v>4.9975669045086111</v>
          </cell>
          <cell r="AE3929">
            <v>5.5052410433238075</v>
          </cell>
          <cell r="AF3929">
            <v>5.2953268601151189</v>
          </cell>
          <cell r="AG3929">
            <v>5.1876809819476515</v>
          </cell>
          <cell r="AH3929">
            <v>5.4056933875559263</v>
          </cell>
        </row>
        <row r="3930">
          <cell r="B3930">
            <v>19490</v>
          </cell>
          <cell r="C3930" t="str">
            <v>TX</v>
          </cell>
          <cell r="D3930" t="str">
            <v>Cooperative</v>
          </cell>
          <cell r="E3930">
            <v>0.23709796862194119</v>
          </cell>
          <cell r="F3930">
            <v>1</v>
          </cell>
          <cell r="G3930">
            <v>16238.446134314097</v>
          </cell>
          <cell r="H3930">
            <v>16238.446134314097</v>
          </cell>
          <cell r="I3930">
            <v>11.608880937499999</v>
          </cell>
          <cell r="J3930">
            <v>111518</v>
          </cell>
          <cell r="K3930">
            <v>1240666</v>
          </cell>
          <cell r="L3930">
            <v>76403</v>
          </cell>
          <cell r="M3930">
            <v>8.1306782032219999E-2</v>
          </cell>
          <cell r="N3930">
            <v>8.1306782032219999E-2</v>
          </cell>
          <cell r="O3930">
            <v>9621.9656326928744</v>
          </cell>
          <cell r="P3930">
            <v>26799.929293936613</v>
          </cell>
          <cell r="Q3930">
            <v>41682.948922433221</v>
          </cell>
          <cell r="R3930">
            <v>51491.222054085585</v>
          </cell>
          <cell r="S3930">
            <v>129313.15542193386</v>
          </cell>
          <cell r="T3930">
            <v>1529.9127400418736</v>
          </cell>
          <cell r="U3930">
            <v>1639.127462982123</v>
          </cell>
          <cell r="V3930">
            <v>1698.3081709830979</v>
          </cell>
          <cell r="W3930">
            <v>1725.1753014174662</v>
          </cell>
          <cell r="X3930">
            <v>1860.3535146643408</v>
          </cell>
          <cell r="Y3930">
            <v>238.1507384526505</v>
          </cell>
          <cell r="Z3930">
            <v>278.86176811076842</v>
          </cell>
          <cell r="AA3930">
            <v>286.61576085580026</v>
          </cell>
          <cell r="AB3930">
            <v>291.52583735979493</v>
          </cell>
          <cell r="AC3930">
            <v>357.71279829813494</v>
          </cell>
          <cell r="AD3930">
            <v>4.9975669045086111</v>
          </cell>
          <cell r="AE3930">
            <v>5.5052410433238075</v>
          </cell>
          <cell r="AF3930">
            <v>5.2953268601151189</v>
          </cell>
          <cell r="AG3930">
            <v>5.1876809819476515</v>
          </cell>
          <cell r="AH3930">
            <v>5.4056933875559263</v>
          </cell>
        </row>
        <row r="3931">
          <cell r="B3931">
            <v>19579</v>
          </cell>
          <cell r="C3931" t="str">
            <v>TX</v>
          </cell>
          <cell r="D3931" t="str">
            <v>Cooperative</v>
          </cell>
          <cell r="E3931">
            <v>1.4093393477955055E-2</v>
          </cell>
          <cell r="F3931">
            <v>1</v>
          </cell>
          <cell r="G3931">
            <v>14628.738792588165</v>
          </cell>
          <cell r="H3931">
            <v>14628.738792588165</v>
          </cell>
          <cell r="I3931">
            <v>11.608880937499999</v>
          </cell>
          <cell r="J3931">
            <v>62625</v>
          </cell>
          <cell r="K3931">
            <v>611847</v>
          </cell>
          <cell r="L3931">
            <v>41825</v>
          </cell>
          <cell r="M3931">
            <v>9.2831218682887642E-2</v>
          </cell>
          <cell r="N3931">
            <v>9.2831218682887642E-2</v>
          </cell>
          <cell r="O3931">
            <v>9621.9656326928744</v>
          </cell>
          <cell r="P3931">
            <v>26799.929293936613</v>
          </cell>
          <cell r="Q3931">
            <v>41682.948922433221</v>
          </cell>
          <cell r="R3931">
            <v>51491.222054085585</v>
          </cell>
          <cell r="S3931">
            <v>129313.15542193386</v>
          </cell>
          <cell r="T3931">
            <v>1529.9127400418736</v>
          </cell>
          <cell r="U3931">
            <v>1639.127462982123</v>
          </cell>
          <cell r="V3931">
            <v>1698.3081709830979</v>
          </cell>
          <cell r="W3931">
            <v>1725.1753014174662</v>
          </cell>
          <cell r="X3931">
            <v>1860.3535146643408</v>
          </cell>
          <cell r="Y3931">
            <v>238.1507384526505</v>
          </cell>
          <cell r="Z3931">
            <v>278.86176811076842</v>
          </cell>
          <cell r="AA3931">
            <v>286.61576085580026</v>
          </cell>
          <cell r="AB3931">
            <v>291.52583735979493</v>
          </cell>
          <cell r="AC3931">
            <v>357.71279829813494</v>
          </cell>
          <cell r="AD3931">
            <v>4.9975669045086111</v>
          </cell>
          <cell r="AE3931">
            <v>5.5052410433238075</v>
          </cell>
          <cell r="AF3931">
            <v>5.2953268601151189</v>
          </cell>
          <cell r="AG3931">
            <v>5.1876809819476515</v>
          </cell>
          <cell r="AH3931">
            <v>5.4056933875559263</v>
          </cell>
        </row>
        <row r="3932">
          <cell r="B3932">
            <v>19806</v>
          </cell>
          <cell r="C3932" t="str">
            <v>TX</v>
          </cell>
          <cell r="D3932" t="str">
            <v>Cooperative</v>
          </cell>
          <cell r="E3932">
            <v>1.4093393477955055E-2</v>
          </cell>
          <cell r="F3932">
            <v>1</v>
          </cell>
          <cell r="G3932">
            <v>14909.444553870397</v>
          </cell>
          <cell r="H3932">
            <v>14909.444553870397</v>
          </cell>
          <cell r="I3932">
            <v>11.608880937499999</v>
          </cell>
          <cell r="J3932">
            <v>32363.1</v>
          </cell>
          <cell r="K3932">
            <v>302781</v>
          </cell>
          <cell r="L3932">
            <v>20308</v>
          </cell>
          <cell r="M3932">
            <v>9.7542653439466151E-2</v>
          </cell>
          <cell r="N3932">
            <v>9.7542653439466151E-2</v>
          </cell>
          <cell r="O3932">
            <v>9621.9656326928744</v>
          </cell>
          <cell r="P3932">
            <v>26799.929293936613</v>
          </cell>
          <cell r="Q3932">
            <v>41682.948922433221</v>
          </cell>
          <cell r="R3932">
            <v>51491.222054085585</v>
          </cell>
          <cell r="S3932">
            <v>129313.15542193386</v>
          </cell>
          <cell r="T3932">
            <v>1529.9127400418736</v>
          </cell>
          <cell r="U3932">
            <v>1639.127462982123</v>
          </cell>
          <cell r="V3932">
            <v>1698.3081709830979</v>
          </cell>
          <cell r="W3932">
            <v>1725.1753014174662</v>
          </cell>
          <cell r="X3932">
            <v>1860.3535146643408</v>
          </cell>
          <cell r="Y3932">
            <v>238.1507384526505</v>
          </cell>
          <cell r="Z3932">
            <v>278.86176811076842</v>
          </cell>
          <cell r="AA3932">
            <v>286.61576085580026</v>
          </cell>
          <cell r="AB3932">
            <v>291.52583735979493</v>
          </cell>
          <cell r="AC3932">
            <v>357.71279829813494</v>
          </cell>
          <cell r="AD3932">
            <v>4.9975669045086111</v>
          </cell>
          <cell r="AE3932">
            <v>5.5052410433238075</v>
          </cell>
          <cell r="AF3932">
            <v>5.2953268601151189</v>
          </cell>
          <cell r="AG3932">
            <v>5.1876809819476515</v>
          </cell>
          <cell r="AH3932">
            <v>5.4056933875559263</v>
          </cell>
        </row>
        <row r="3933">
          <cell r="B3933">
            <v>20472</v>
          </cell>
          <cell r="C3933" t="str">
            <v>TX</v>
          </cell>
          <cell r="D3933" t="str">
            <v>Cooperative</v>
          </cell>
          <cell r="E3933">
            <v>1.4093393477955055E-2</v>
          </cell>
          <cell r="F3933">
            <v>1</v>
          </cell>
          <cell r="G3933">
            <v>13190.688184010387</v>
          </cell>
          <cell r="H3933">
            <v>13190.688184010387</v>
          </cell>
          <cell r="I3933">
            <v>11.608880937499999</v>
          </cell>
          <cell r="J3933">
            <v>8255.7000000000007</v>
          </cell>
          <cell r="K3933">
            <v>71111</v>
          </cell>
          <cell r="L3933">
            <v>5391</v>
          </cell>
          <cell r="M3933">
            <v>0.10553498438204006</v>
          </cell>
          <cell r="N3933">
            <v>0.10553498438204006</v>
          </cell>
          <cell r="O3933">
            <v>9621.9656326928744</v>
          </cell>
          <cell r="P3933">
            <v>26799.929293936613</v>
          </cell>
          <cell r="Q3933">
            <v>41682.948922433221</v>
          </cell>
          <cell r="R3933">
            <v>51491.222054085585</v>
          </cell>
          <cell r="S3933">
            <v>129313.15542193386</v>
          </cell>
          <cell r="T3933">
            <v>1529.9127400418736</v>
          </cell>
          <cell r="U3933">
            <v>1639.127462982123</v>
          </cell>
          <cell r="V3933">
            <v>1698.3081709830979</v>
          </cell>
          <cell r="W3933">
            <v>1725.1753014174662</v>
          </cell>
          <cell r="X3933">
            <v>1860.3535146643408</v>
          </cell>
          <cell r="Y3933">
            <v>238.1507384526505</v>
          </cell>
          <cell r="Z3933">
            <v>278.86176811076842</v>
          </cell>
          <cell r="AA3933">
            <v>286.61576085580026</v>
          </cell>
          <cell r="AB3933">
            <v>291.52583735979493</v>
          </cell>
          <cell r="AC3933">
            <v>357.71279829813494</v>
          </cell>
          <cell r="AD3933">
            <v>4.9975669045086111</v>
          </cell>
          <cell r="AE3933">
            <v>5.5052410433238075</v>
          </cell>
          <cell r="AF3933">
            <v>5.2953268601151189</v>
          </cell>
          <cell r="AG3933">
            <v>5.1876809819476515</v>
          </cell>
          <cell r="AH3933">
            <v>5.4056933875559263</v>
          </cell>
        </row>
        <row r="3934">
          <cell r="B3934">
            <v>20948</v>
          </cell>
          <cell r="C3934" t="str">
            <v>TX</v>
          </cell>
          <cell r="D3934" t="str">
            <v>Cooperative</v>
          </cell>
          <cell r="E3934">
            <v>1.4093393477955055E-2</v>
          </cell>
          <cell r="F3934">
            <v>1</v>
          </cell>
          <cell r="G3934">
            <v>17209.199469261388</v>
          </cell>
          <cell r="H3934">
            <v>17209.199469261388</v>
          </cell>
          <cell r="I3934">
            <v>11.608880937499999</v>
          </cell>
          <cell r="J3934">
            <v>30657</v>
          </cell>
          <cell r="K3934">
            <v>311280</v>
          </cell>
          <cell r="L3934">
            <v>18088</v>
          </cell>
          <cell r="M3934">
            <v>9.0392003145817273E-2</v>
          </cell>
          <cell r="N3934">
            <v>9.0392003145817273E-2</v>
          </cell>
          <cell r="O3934">
            <v>9621.9656326928744</v>
          </cell>
          <cell r="P3934">
            <v>26799.929293936613</v>
          </cell>
          <cell r="Q3934">
            <v>41682.948922433221</v>
          </cell>
          <cell r="R3934">
            <v>51491.222054085585</v>
          </cell>
          <cell r="S3934">
            <v>129313.15542193386</v>
          </cell>
          <cell r="T3934">
            <v>1529.9127400418736</v>
          </cell>
          <cell r="U3934">
            <v>1639.127462982123</v>
          </cell>
          <cell r="V3934">
            <v>1698.3081709830979</v>
          </cell>
          <cell r="W3934">
            <v>1725.1753014174662</v>
          </cell>
          <cell r="X3934">
            <v>1860.3535146643408</v>
          </cell>
          <cell r="Y3934">
            <v>238.1507384526505</v>
          </cell>
          <cell r="Z3934">
            <v>278.86176811076842</v>
          </cell>
          <cell r="AA3934">
            <v>286.61576085580026</v>
          </cell>
          <cell r="AB3934">
            <v>291.52583735979493</v>
          </cell>
          <cell r="AC3934">
            <v>357.71279829813494</v>
          </cell>
          <cell r="AD3934">
            <v>4.9975669045086111</v>
          </cell>
          <cell r="AE3934">
            <v>5.5052410433238075</v>
          </cell>
          <cell r="AF3934">
            <v>5.2953268601151189</v>
          </cell>
          <cell r="AG3934">
            <v>5.1876809819476515</v>
          </cell>
          <cell r="AH3934">
            <v>5.4056933875559263</v>
          </cell>
        </row>
        <row r="3935">
          <cell r="B3935">
            <v>20927</v>
          </cell>
          <cell r="C3935" t="str">
            <v>TX</v>
          </cell>
          <cell r="D3935" t="str">
            <v>Cooperative</v>
          </cell>
          <cell r="E3935">
            <v>1.4093393477955055E-2</v>
          </cell>
          <cell r="F3935">
            <v>1</v>
          </cell>
          <cell r="G3935">
            <v>12992.64973879237</v>
          </cell>
          <cell r="H3935">
            <v>12992.64973879237</v>
          </cell>
          <cell r="I3935">
            <v>11.608880937499999</v>
          </cell>
          <cell r="J3935">
            <v>47823</v>
          </cell>
          <cell r="K3935">
            <v>427770</v>
          </cell>
          <cell r="L3935">
            <v>32924</v>
          </cell>
          <cell r="M3935">
            <v>0.10107410629114945</v>
          </cell>
          <cell r="N3935">
            <v>0.10107410629114945</v>
          </cell>
          <cell r="O3935">
            <v>9621.9656326928744</v>
          </cell>
          <cell r="P3935">
            <v>26799.929293936613</v>
          </cell>
          <cell r="Q3935">
            <v>41682.948922433221</v>
          </cell>
          <cell r="R3935">
            <v>51491.222054085585</v>
          </cell>
          <cell r="S3935">
            <v>129313.15542193386</v>
          </cell>
          <cell r="T3935">
            <v>1529.9127400418736</v>
          </cell>
          <cell r="U3935">
            <v>1639.127462982123</v>
          </cell>
          <cell r="V3935">
            <v>1698.3081709830979</v>
          </cell>
          <cell r="W3935">
            <v>1725.1753014174662</v>
          </cell>
          <cell r="X3935">
            <v>1860.3535146643408</v>
          </cell>
          <cell r="Y3935">
            <v>238.1507384526505</v>
          </cell>
          <cell r="Z3935">
            <v>278.86176811076842</v>
          </cell>
          <cell r="AA3935">
            <v>286.61576085580026</v>
          </cell>
          <cell r="AB3935">
            <v>291.52583735979493</v>
          </cell>
          <cell r="AC3935">
            <v>357.71279829813494</v>
          </cell>
          <cell r="AD3935">
            <v>4.9975669045086111</v>
          </cell>
          <cell r="AE3935">
            <v>5.5052410433238075</v>
          </cell>
          <cell r="AF3935">
            <v>5.2953268601151189</v>
          </cell>
          <cell r="AG3935">
            <v>5.1876809819476515</v>
          </cell>
          <cell r="AH3935">
            <v>5.4056933875559263</v>
          </cell>
        </row>
        <row r="3936">
          <cell r="B3936">
            <v>10817</v>
          </cell>
          <cell r="C3936" t="str">
            <v>TX</v>
          </cell>
          <cell r="D3936" t="str">
            <v>Cooperative</v>
          </cell>
          <cell r="E3936">
            <v>1.4093393477955055E-2</v>
          </cell>
          <cell r="F3936">
            <v>1</v>
          </cell>
          <cell r="G3936">
            <v>12036.501224126419</v>
          </cell>
          <cell r="H3936">
            <v>12036.501224126419</v>
          </cell>
          <cell r="I3936">
            <v>11.608880937499999</v>
          </cell>
          <cell r="J3936">
            <v>9355</v>
          </cell>
          <cell r="K3936">
            <v>108160</v>
          </cell>
          <cell r="L3936">
            <v>8986</v>
          </cell>
          <cell r="M3936">
            <v>7.4918557236940644E-2</v>
          </cell>
          <cell r="N3936">
            <v>7.4918557236940644E-2</v>
          </cell>
          <cell r="O3936">
            <v>9621.9656326928744</v>
          </cell>
          <cell r="P3936">
            <v>26799.929293936613</v>
          </cell>
          <cell r="Q3936">
            <v>41682.948922433221</v>
          </cell>
          <cell r="R3936">
            <v>51491.222054085585</v>
          </cell>
          <cell r="S3936">
            <v>129313.15542193386</v>
          </cell>
          <cell r="T3936">
            <v>1529.9127400418736</v>
          </cell>
          <cell r="U3936">
            <v>1639.127462982123</v>
          </cell>
          <cell r="V3936">
            <v>1698.3081709830979</v>
          </cell>
          <cell r="W3936">
            <v>1725.1753014174662</v>
          </cell>
          <cell r="X3936">
            <v>1860.3535146643408</v>
          </cell>
          <cell r="Y3936">
            <v>238.1507384526505</v>
          </cell>
          <cell r="Z3936">
            <v>278.86176811076842</v>
          </cell>
          <cell r="AA3936">
            <v>286.61576085580026</v>
          </cell>
          <cell r="AB3936">
            <v>291.52583735979493</v>
          </cell>
          <cell r="AC3936">
            <v>357.71279829813494</v>
          </cell>
          <cell r="AD3936">
            <v>4.9975669045086111</v>
          </cell>
          <cell r="AE3936">
            <v>5.5052410433238075</v>
          </cell>
          <cell r="AF3936">
            <v>5.2953268601151189</v>
          </cell>
          <cell r="AG3936">
            <v>5.1876809819476515</v>
          </cell>
          <cell r="AH3936">
            <v>5.4056933875559263</v>
          </cell>
        </row>
        <row r="3937">
          <cell r="B3937">
            <v>17671</v>
          </cell>
          <cell r="C3937" t="str">
            <v>TX</v>
          </cell>
          <cell r="D3937" t="str">
            <v>Cooperative</v>
          </cell>
          <cell r="E3937">
            <v>1.4093393477955055E-2</v>
          </cell>
          <cell r="F3937">
            <v>1</v>
          </cell>
          <cell r="G3937">
            <v>14576.572685148825</v>
          </cell>
          <cell r="H3937">
            <v>14576.572685148825</v>
          </cell>
          <cell r="I3937">
            <v>11.608880937499999</v>
          </cell>
          <cell r="J3937">
            <v>39711.1</v>
          </cell>
          <cell r="K3937">
            <v>371207</v>
          </cell>
          <cell r="L3937">
            <v>25466</v>
          </cell>
          <cell r="M3937">
            <v>9.7421435631729725E-2</v>
          </cell>
          <cell r="N3937">
            <v>9.7421435631729725E-2</v>
          </cell>
          <cell r="O3937">
            <v>9621.9656326928744</v>
          </cell>
          <cell r="P3937">
            <v>26799.929293936613</v>
          </cell>
          <cell r="Q3937">
            <v>41682.948922433221</v>
          </cell>
          <cell r="R3937">
            <v>51491.222054085585</v>
          </cell>
          <cell r="S3937">
            <v>129313.15542193386</v>
          </cell>
          <cell r="T3937">
            <v>1529.9127400418736</v>
          </cell>
          <cell r="U3937">
            <v>1639.127462982123</v>
          </cell>
          <cell r="V3937">
            <v>1698.3081709830979</v>
          </cell>
          <cell r="W3937">
            <v>1725.1753014174662</v>
          </cell>
          <cell r="X3937">
            <v>1860.3535146643408</v>
          </cell>
          <cell r="Y3937">
            <v>238.1507384526505</v>
          </cell>
          <cell r="Z3937">
            <v>278.86176811076842</v>
          </cell>
          <cell r="AA3937">
            <v>286.61576085580026</v>
          </cell>
          <cell r="AB3937">
            <v>291.52583735979493</v>
          </cell>
          <cell r="AC3937">
            <v>357.71279829813494</v>
          </cell>
          <cell r="AD3937">
            <v>4.9975669045086111</v>
          </cell>
          <cell r="AE3937">
            <v>5.5052410433238075</v>
          </cell>
          <cell r="AF3937">
            <v>5.2953268601151189</v>
          </cell>
          <cell r="AG3937">
            <v>5.1876809819476515</v>
          </cell>
          <cell r="AH3937">
            <v>5.4056933875559263</v>
          </cell>
        </row>
        <row r="3938">
          <cell r="B3938">
            <v>17681</v>
          </cell>
          <cell r="C3938" t="str">
            <v>TX</v>
          </cell>
          <cell r="D3938" t="str">
            <v>Cooperative</v>
          </cell>
          <cell r="E3938">
            <v>0.25473082568116817</v>
          </cell>
          <cell r="F3938">
            <v>0</v>
          </cell>
          <cell r="G3938">
            <v>0</v>
          </cell>
          <cell r="H3938">
            <v>10511.515188846628</v>
          </cell>
          <cell r="I3938">
            <v>11.608880937499999</v>
          </cell>
          <cell r="J3938">
            <v>0</v>
          </cell>
          <cell r="K3938">
            <v>0</v>
          </cell>
          <cell r="L3938">
            <v>0</v>
          </cell>
          <cell r="M3938">
            <v>0</v>
          </cell>
          <cell r="N3938">
            <v>8.1302643315351586E-2</v>
          </cell>
          <cell r="O3938">
            <v>9621.9656326928744</v>
          </cell>
          <cell r="P3938">
            <v>26799.929293936613</v>
          </cell>
          <cell r="Q3938">
            <v>41682.948922433221</v>
          </cell>
          <cell r="R3938">
            <v>51491.222054085585</v>
          </cell>
          <cell r="S3938">
            <v>129313.15542193386</v>
          </cell>
          <cell r="T3938">
            <v>1529.9127400418736</v>
          </cell>
          <cell r="U3938">
            <v>1639.127462982123</v>
          </cell>
          <cell r="V3938">
            <v>1698.3081709830979</v>
          </cell>
          <cell r="W3938">
            <v>1725.1753014174662</v>
          </cell>
          <cell r="X3938">
            <v>1860.3535146643408</v>
          </cell>
          <cell r="Y3938">
            <v>238.1507384526505</v>
          </cell>
          <cell r="Z3938">
            <v>278.86176811076842</v>
          </cell>
          <cell r="AA3938">
            <v>286.61576085580026</v>
          </cell>
          <cell r="AB3938">
            <v>291.52583735979493</v>
          </cell>
          <cell r="AC3938">
            <v>357.71279829813494</v>
          </cell>
          <cell r="AD3938">
            <v>4.9975669045086111</v>
          </cell>
          <cell r="AE3938">
            <v>5.5052410433238075</v>
          </cell>
          <cell r="AF3938">
            <v>5.2953268601151189</v>
          </cell>
          <cell r="AG3938">
            <v>5.1876809819476515</v>
          </cell>
          <cell r="AH3938">
            <v>5.4056933875559263</v>
          </cell>
        </row>
        <row r="3939">
          <cell r="B3939">
            <v>17715</v>
          </cell>
          <cell r="C3939" t="str">
            <v>TX</v>
          </cell>
          <cell r="D3939" t="str">
            <v>Cooperative</v>
          </cell>
          <cell r="E3939">
            <v>1.4093393477955055E-2</v>
          </cell>
          <cell r="F3939">
            <v>1</v>
          </cell>
          <cell r="G3939">
            <v>6542.7380125086866</v>
          </cell>
          <cell r="H3939">
            <v>6542.7380125086866</v>
          </cell>
          <cell r="I3939">
            <v>11.608880937499999</v>
          </cell>
          <cell r="J3939">
            <v>2461.6999999999998</v>
          </cell>
          <cell r="K3939">
            <v>9415</v>
          </cell>
          <cell r="L3939">
            <v>1439</v>
          </cell>
          <cell r="M3939">
            <v>0.24017396112280937</v>
          </cell>
          <cell r="N3939">
            <v>0.24017396112280937</v>
          </cell>
          <cell r="O3939">
            <v>9621.9656326928744</v>
          </cell>
          <cell r="P3939">
            <v>26799.929293936613</v>
          </cell>
          <cell r="Q3939">
            <v>41682.948922433221</v>
          </cell>
          <cell r="R3939">
            <v>51491.222054085585</v>
          </cell>
          <cell r="S3939">
            <v>129313.15542193386</v>
          </cell>
          <cell r="T3939">
            <v>1529.9127400418736</v>
          </cell>
          <cell r="U3939">
            <v>1639.127462982123</v>
          </cell>
          <cell r="V3939">
            <v>1698.3081709830979</v>
          </cell>
          <cell r="W3939">
            <v>1725.1753014174662</v>
          </cell>
          <cell r="X3939">
            <v>1860.3535146643408</v>
          </cell>
          <cell r="Y3939">
            <v>238.1507384526505</v>
          </cell>
          <cell r="Z3939">
            <v>278.86176811076842</v>
          </cell>
          <cell r="AA3939">
            <v>286.61576085580026</v>
          </cell>
          <cell r="AB3939">
            <v>291.52583735979493</v>
          </cell>
          <cell r="AC3939">
            <v>357.71279829813494</v>
          </cell>
          <cell r="AD3939">
            <v>4.9975669045086111</v>
          </cell>
          <cell r="AE3939">
            <v>5.5052410433238075</v>
          </cell>
          <cell r="AF3939">
            <v>5.2953268601151189</v>
          </cell>
          <cell r="AG3939">
            <v>5.1876809819476515</v>
          </cell>
          <cell r="AH3939">
            <v>5.4056933875559263</v>
          </cell>
        </row>
        <row r="3940">
          <cell r="B3940">
            <v>19160</v>
          </cell>
          <cell r="C3940" t="str">
            <v>TX</v>
          </cell>
          <cell r="D3940" t="str">
            <v>Cooperative</v>
          </cell>
          <cell r="E3940">
            <v>0.26412890762205832</v>
          </cell>
          <cell r="F3940">
            <v>1</v>
          </cell>
          <cell r="G3940">
            <v>10266.652584143078</v>
          </cell>
          <cell r="H3940">
            <v>10266.652584143078</v>
          </cell>
          <cell r="I3940">
            <v>11.608880937499999</v>
          </cell>
          <cell r="J3940">
            <v>19503.400000000001</v>
          </cell>
          <cell r="K3940">
            <v>145807</v>
          </cell>
          <cell r="L3940">
            <v>14202</v>
          </cell>
          <cell r="M3940">
            <v>0.12019291306389611</v>
          </cell>
          <cell r="N3940">
            <v>0.12019291306389611</v>
          </cell>
          <cell r="O3940">
            <v>9621.9656326928744</v>
          </cell>
          <cell r="P3940">
            <v>26799.929293936613</v>
          </cell>
          <cell r="Q3940">
            <v>41682.948922433221</v>
          </cell>
          <cell r="R3940">
            <v>51491.222054085585</v>
          </cell>
          <cell r="S3940">
            <v>129313.15542193386</v>
          </cell>
          <cell r="T3940">
            <v>1529.9127400418736</v>
          </cell>
          <cell r="U3940">
            <v>1639.127462982123</v>
          </cell>
          <cell r="V3940">
            <v>1698.3081709830979</v>
          </cell>
          <cell r="W3940">
            <v>1725.1753014174662</v>
          </cell>
          <cell r="X3940">
            <v>1860.3535146643408</v>
          </cell>
          <cell r="Y3940">
            <v>238.1507384526505</v>
          </cell>
          <cell r="Z3940">
            <v>278.86176811076842</v>
          </cell>
          <cell r="AA3940">
            <v>286.61576085580026</v>
          </cell>
          <cell r="AB3940">
            <v>291.52583735979493</v>
          </cell>
          <cell r="AC3940">
            <v>357.71279829813494</v>
          </cell>
          <cell r="AD3940">
            <v>4.9975669045086111</v>
          </cell>
          <cell r="AE3940">
            <v>5.5052410433238075</v>
          </cell>
          <cell r="AF3940">
            <v>5.2953268601151189</v>
          </cell>
          <cell r="AG3940">
            <v>5.1876809819476515</v>
          </cell>
          <cell r="AH3940">
            <v>5.4056933875559263</v>
          </cell>
        </row>
        <row r="3941">
          <cell r="B3941">
            <v>21305</v>
          </cell>
          <cell r="C3941" t="str">
            <v>TX</v>
          </cell>
          <cell r="D3941" t="str">
            <v>Federal</v>
          </cell>
          <cell r="E3941">
            <v>1.4093393477955055E-2</v>
          </cell>
          <cell r="F3941">
            <v>0</v>
          </cell>
          <cell r="G3941">
            <v>0</v>
          </cell>
          <cell r="H3941">
            <v>0</v>
          </cell>
          <cell r="I3941">
            <v>11.608880937499999</v>
          </cell>
          <cell r="J3941">
            <v>0</v>
          </cell>
          <cell r="K3941">
            <v>0</v>
          </cell>
          <cell r="L3941">
            <v>0</v>
          </cell>
          <cell r="M3941">
            <v>0</v>
          </cell>
          <cell r="N3941">
            <v>0</v>
          </cell>
          <cell r="O3941">
            <v>9621.9656326928744</v>
          </cell>
          <cell r="P3941">
            <v>26799.929293936613</v>
          </cell>
          <cell r="Q3941">
            <v>41682.948922433221</v>
          </cell>
          <cell r="R3941">
            <v>51491.222054085585</v>
          </cell>
          <cell r="S3941">
            <v>129313.15542193386</v>
          </cell>
          <cell r="T3941">
            <v>1529.9127400418736</v>
          </cell>
          <cell r="U3941">
            <v>1639.127462982123</v>
          </cell>
          <cell r="V3941">
            <v>1698.3081709830979</v>
          </cell>
          <cell r="W3941">
            <v>1725.1753014174662</v>
          </cell>
          <cell r="X3941">
            <v>1860.3535146643408</v>
          </cell>
          <cell r="Y3941">
            <v>238.1507384526505</v>
          </cell>
          <cell r="Z3941">
            <v>278.86176811076842</v>
          </cell>
          <cell r="AA3941">
            <v>286.61576085580026</v>
          </cell>
          <cell r="AB3941">
            <v>291.52583735979493</v>
          </cell>
          <cell r="AC3941">
            <v>357.71279829813494</v>
          </cell>
          <cell r="AD3941">
            <v>4.9975669045086111</v>
          </cell>
          <cell r="AE3941">
            <v>5.5052410433238075</v>
          </cell>
          <cell r="AF3941">
            <v>5.2953268601151189</v>
          </cell>
          <cell r="AG3941">
            <v>5.1876809819476515</v>
          </cell>
          <cell r="AH3941">
            <v>5.4056933875559263</v>
          </cell>
        </row>
        <row r="3942">
          <cell r="B3942">
            <v>8901</v>
          </cell>
          <cell r="C3942" t="str">
            <v>TX</v>
          </cell>
          <cell r="D3942" t="str">
            <v>Investor Owned</v>
          </cell>
          <cell r="E3942">
            <v>1.4093393477955055E-2</v>
          </cell>
          <cell r="F3942">
            <v>0</v>
          </cell>
          <cell r="G3942">
            <v>0</v>
          </cell>
          <cell r="H3942">
            <v>5401.121052063987</v>
          </cell>
          <cell r="I3942">
            <v>11.608880937499999</v>
          </cell>
          <cell r="J3942">
            <v>0</v>
          </cell>
          <cell r="K3942">
            <v>0</v>
          </cell>
          <cell r="L3942">
            <v>0</v>
          </cell>
          <cell r="M3942">
            <v>0</v>
          </cell>
          <cell r="N3942">
            <v>4.1438915651742847E-2</v>
          </cell>
          <cell r="O3942">
            <v>9621.9656326928744</v>
          </cell>
          <cell r="P3942">
            <v>26799.929293936613</v>
          </cell>
          <cell r="Q3942">
            <v>41682.948922433221</v>
          </cell>
          <cell r="R3942">
            <v>51491.222054085585</v>
          </cell>
          <cell r="S3942">
            <v>129313.15542193386</v>
          </cell>
          <cell r="T3942">
            <v>1529.9127400418736</v>
          </cell>
          <cell r="U3942">
            <v>1639.127462982123</v>
          </cell>
          <cell r="V3942">
            <v>1698.3081709830979</v>
          </cell>
          <cell r="W3942">
            <v>1725.1753014174662</v>
          </cell>
          <cell r="X3942">
            <v>1860.3535146643408</v>
          </cell>
          <cell r="Y3942">
            <v>238.1507384526505</v>
          </cell>
          <cell r="Z3942">
            <v>278.86176811076842</v>
          </cell>
          <cell r="AA3942">
            <v>286.61576085580026</v>
          </cell>
          <cell r="AB3942">
            <v>291.52583735979493</v>
          </cell>
          <cell r="AC3942">
            <v>357.71279829813494</v>
          </cell>
          <cell r="AD3942">
            <v>4.9975669045086111</v>
          </cell>
          <cell r="AE3942">
            <v>5.5052410433238075</v>
          </cell>
          <cell r="AF3942">
            <v>5.2953268601151189</v>
          </cell>
          <cell r="AG3942">
            <v>5.1876809819476515</v>
          </cell>
          <cell r="AH3942">
            <v>5.4056933875559263</v>
          </cell>
        </row>
        <row r="3943">
          <cell r="B3943">
            <v>5701</v>
          </cell>
          <cell r="C3943" t="str">
            <v>TX</v>
          </cell>
          <cell r="D3943" t="str">
            <v>Investor Owned</v>
          </cell>
          <cell r="E3943">
            <v>0.28602037232174221</v>
          </cell>
          <cell r="F3943">
            <v>1</v>
          </cell>
          <cell r="G3943">
            <v>8576.7797318852172</v>
          </cell>
          <cell r="H3943">
            <v>8576.7797318852172</v>
          </cell>
          <cell r="I3943">
            <v>11.608880937499999</v>
          </cell>
          <cell r="J3943">
            <v>389614</v>
          </cell>
          <cell r="K3943">
            <v>3323039</v>
          </cell>
          <cell r="L3943">
            <v>387446</v>
          </cell>
          <cell r="M3943">
            <v>0.10100399850723163</v>
          </cell>
          <cell r="N3943">
            <v>0.10100399850723163</v>
          </cell>
          <cell r="O3943">
            <v>9621.9656326928744</v>
          </cell>
          <cell r="P3943">
            <v>26799.929293936613</v>
          </cell>
          <cell r="Q3943">
            <v>41682.948922433221</v>
          </cell>
          <cell r="R3943">
            <v>51491.222054085585</v>
          </cell>
          <cell r="S3943">
            <v>129313.15542193386</v>
          </cell>
          <cell r="T3943">
            <v>1529.9127400418736</v>
          </cell>
          <cell r="U3943">
            <v>1639.127462982123</v>
          </cell>
          <cell r="V3943">
            <v>1698.3081709830979</v>
          </cell>
          <cell r="W3943">
            <v>1725.1753014174662</v>
          </cell>
          <cell r="X3943">
            <v>1860.3535146643408</v>
          </cell>
          <cell r="Y3943">
            <v>238.1507384526505</v>
          </cell>
          <cell r="Z3943">
            <v>278.86176811076842</v>
          </cell>
          <cell r="AA3943">
            <v>286.61576085580026</v>
          </cell>
          <cell r="AB3943">
            <v>291.52583735979493</v>
          </cell>
          <cell r="AC3943">
            <v>357.71279829813494</v>
          </cell>
          <cell r="AD3943">
            <v>4.9975669045086111</v>
          </cell>
          <cell r="AE3943">
            <v>5.5052410433238075</v>
          </cell>
          <cell r="AF3943">
            <v>5.2953268601151189</v>
          </cell>
          <cell r="AG3943">
            <v>5.1876809819476515</v>
          </cell>
          <cell r="AH3943">
            <v>5.4056933875559263</v>
          </cell>
        </row>
        <row r="3944">
          <cell r="B3944">
            <v>55937</v>
          </cell>
          <cell r="C3944" t="str">
            <v>TX</v>
          </cell>
          <cell r="D3944" t="str">
            <v>Investor Owned</v>
          </cell>
          <cell r="E3944">
            <v>1.4093393477955055E-2</v>
          </cell>
          <cell r="F3944">
            <v>1</v>
          </cell>
          <cell r="G3944">
            <v>14962.035578559378</v>
          </cell>
          <cell r="H3944">
            <v>14962.035578559378</v>
          </cell>
          <cell r="I3944">
            <v>11.608880937499999</v>
          </cell>
          <cell r="J3944">
            <v>607906.80000000005</v>
          </cell>
          <cell r="K3944">
            <v>6145701</v>
          </cell>
          <cell r="L3944">
            <v>410753</v>
          </cell>
          <cell r="M3944">
            <v>8.9605108992342572E-2</v>
          </cell>
          <cell r="N3944">
            <v>8.9605108992342572E-2</v>
          </cell>
          <cell r="O3944">
            <v>9621.9656326928744</v>
          </cell>
          <cell r="P3944">
            <v>26799.929293936613</v>
          </cell>
          <cell r="Q3944">
            <v>41682.948922433221</v>
          </cell>
          <cell r="R3944">
            <v>51491.222054085585</v>
          </cell>
          <cell r="S3944">
            <v>129313.15542193386</v>
          </cell>
          <cell r="T3944">
            <v>1529.9127400418736</v>
          </cell>
          <cell r="U3944">
            <v>1639.127462982123</v>
          </cell>
          <cell r="V3944">
            <v>1698.3081709830979</v>
          </cell>
          <cell r="W3944">
            <v>1725.1753014174662</v>
          </cell>
          <cell r="X3944">
            <v>1860.3535146643408</v>
          </cell>
          <cell r="Y3944">
            <v>238.1507384526505</v>
          </cell>
          <cell r="Z3944">
            <v>278.86176811076842</v>
          </cell>
          <cell r="AA3944">
            <v>286.61576085580026</v>
          </cell>
          <cell r="AB3944">
            <v>291.52583735979493</v>
          </cell>
          <cell r="AC3944">
            <v>357.71279829813494</v>
          </cell>
          <cell r="AD3944">
            <v>4.9975669045086111</v>
          </cell>
          <cell r="AE3944">
            <v>5.5052410433238075</v>
          </cell>
          <cell r="AF3944">
            <v>5.2953268601151189</v>
          </cell>
          <cell r="AG3944">
            <v>5.1876809819476515</v>
          </cell>
          <cell r="AH3944">
            <v>5.4056933875559263</v>
          </cell>
        </row>
        <row r="3945">
          <cell r="B3945">
            <v>44372</v>
          </cell>
          <cell r="C3945" t="str">
            <v>TX</v>
          </cell>
          <cell r="D3945" t="str">
            <v>Investor Owned</v>
          </cell>
          <cell r="E3945">
            <v>1.4093393477955055E-2</v>
          </cell>
          <cell r="F3945">
            <v>0</v>
          </cell>
          <cell r="G3945">
            <v>0</v>
          </cell>
          <cell r="H3945">
            <v>5401.121052063987</v>
          </cell>
          <cell r="I3945">
            <v>11.608880937499999</v>
          </cell>
          <cell r="J3945">
            <v>0</v>
          </cell>
          <cell r="K3945">
            <v>0</v>
          </cell>
          <cell r="L3945">
            <v>0</v>
          </cell>
          <cell r="M3945">
            <v>0</v>
          </cell>
          <cell r="N3945">
            <v>4.1438915651742847E-2</v>
          </cell>
          <cell r="O3945">
            <v>9621.9656326928744</v>
          </cell>
          <cell r="P3945">
            <v>26799.929293936613</v>
          </cell>
          <cell r="Q3945">
            <v>41682.948922433221</v>
          </cell>
          <cell r="R3945">
            <v>51491.222054085585</v>
          </cell>
          <cell r="S3945">
            <v>129313.15542193386</v>
          </cell>
          <cell r="T3945">
            <v>1529.9127400418736</v>
          </cell>
          <cell r="U3945">
            <v>1639.127462982123</v>
          </cell>
          <cell r="V3945">
            <v>1698.3081709830979</v>
          </cell>
          <cell r="W3945">
            <v>1725.1753014174662</v>
          </cell>
          <cell r="X3945">
            <v>1860.3535146643408</v>
          </cell>
          <cell r="Y3945">
            <v>238.1507384526505</v>
          </cell>
          <cell r="Z3945">
            <v>278.86176811076842</v>
          </cell>
          <cell r="AA3945">
            <v>286.61576085580026</v>
          </cell>
          <cell r="AB3945">
            <v>291.52583735979493</v>
          </cell>
          <cell r="AC3945">
            <v>357.71279829813494</v>
          </cell>
          <cell r="AD3945">
            <v>4.9975669045086111</v>
          </cell>
          <cell r="AE3945">
            <v>5.5052410433238075</v>
          </cell>
          <cell r="AF3945">
            <v>5.2953268601151189</v>
          </cell>
          <cell r="AG3945">
            <v>5.1876809819476515</v>
          </cell>
          <cell r="AH3945">
            <v>5.4056933875559263</v>
          </cell>
        </row>
        <row r="3946">
          <cell r="B3946">
            <v>17008</v>
          </cell>
          <cell r="C3946" t="str">
            <v>TX</v>
          </cell>
          <cell r="D3946" t="str">
            <v>Investor Owned</v>
          </cell>
          <cell r="E3946">
            <v>1.4093393477955055E-2</v>
          </cell>
          <cell r="F3946">
            <v>0</v>
          </cell>
          <cell r="G3946">
            <v>0</v>
          </cell>
          <cell r="H3946">
            <v>5401.121052063987</v>
          </cell>
          <cell r="I3946">
            <v>11.608880937499999</v>
          </cell>
          <cell r="J3946">
            <v>0</v>
          </cell>
          <cell r="K3946">
            <v>0</v>
          </cell>
          <cell r="L3946">
            <v>0</v>
          </cell>
          <cell r="M3946">
            <v>0</v>
          </cell>
          <cell r="N3946">
            <v>4.1438915651742847E-2</v>
          </cell>
          <cell r="O3946">
            <v>9621.9656326928744</v>
          </cell>
          <cell r="P3946">
            <v>26799.929293936613</v>
          </cell>
          <cell r="Q3946">
            <v>41682.948922433221</v>
          </cell>
          <cell r="R3946">
            <v>51491.222054085585</v>
          </cell>
          <cell r="S3946">
            <v>129313.15542193386</v>
          </cell>
          <cell r="T3946">
            <v>1529.9127400418736</v>
          </cell>
          <cell r="U3946">
            <v>1639.127462982123</v>
          </cell>
          <cell r="V3946">
            <v>1698.3081709830979</v>
          </cell>
          <cell r="W3946">
            <v>1725.1753014174662</v>
          </cell>
          <cell r="X3946">
            <v>1860.3535146643408</v>
          </cell>
          <cell r="Y3946">
            <v>238.1507384526505</v>
          </cell>
          <cell r="Z3946">
            <v>278.86176811076842</v>
          </cell>
          <cell r="AA3946">
            <v>286.61576085580026</v>
          </cell>
          <cell r="AB3946">
            <v>291.52583735979493</v>
          </cell>
          <cell r="AC3946">
            <v>357.71279829813494</v>
          </cell>
          <cell r="AD3946">
            <v>4.9975669045086111</v>
          </cell>
          <cell r="AE3946">
            <v>5.5052410433238075</v>
          </cell>
          <cell r="AF3946">
            <v>5.2953268601151189</v>
          </cell>
          <cell r="AG3946">
            <v>5.1876809819476515</v>
          </cell>
          <cell r="AH3946">
            <v>5.4056933875559263</v>
          </cell>
        </row>
        <row r="3947">
          <cell r="B3947">
            <v>17718</v>
          </cell>
          <cell r="C3947" t="str">
            <v>TX</v>
          </cell>
          <cell r="D3947" t="str">
            <v>Investor Owned</v>
          </cell>
          <cell r="E3947">
            <v>1.4093393477955055E-2</v>
          </cell>
          <cell r="F3947">
            <v>1</v>
          </cell>
          <cell r="G3947">
            <v>12111.074507044506</v>
          </cell>
          <cell r="H3947">
            <v>12111.074507044506</v>
          </cell>
          <cell r="I3947">
            <v>11.608880937499999</v>
          </cell>
          <cell r="J3947">
            <v>377534.8</v>
          </cell>
          <cell r="K3947">
            <v>3786588</v>
          </cell>
          <cell r="L3947">
            <v>312655</v>
          </cell>
          <cell r="M3947">
            <v>8.8200750640373679E-2</v>
          </cell>
          <cell r="N3947">
            <v>8.8200750640373679E-2</v>
          </cell>
          <cell r="O3947">
            <v>9621.9656326928744</v>
          </cell>
          <cell r="P3947">
            <v>26799.929293936613</v>
          </cell>
          <cell r="Q3947">
            <v>41682.948922433221</v>
          </cell>
          <cell r="R3947">
            <v>51491.222054085585</v>
          </cell>
          <cell r="S3947">
            <v>129313.15542193386</v>
          </cell>
          <cell r="T3947">
            <v>1529.9127400418736</v>
          </cell>
          <cell r="U3947">
            <v>1639.127462982123</v>
          </cell>
          <cell r="V3947">
            <v>1698.3081709830979</v>
          </cell>
          <cell r="W3947">
            <v>1725.1753014174662</v>
          </cell>
          <cell r="X3947">
            <v>1860.3535146643408</v>
          </cell>
          <cell r="Y3947">
            <v>238.1507384526505</v>
          </cell>
          <cell r="Z3947">
            <v>278.86176811076842</v>
          </cell>
          <cell r="AA3947">
            <v>286.61576085580026</v>
          </cell>
          <cell r="AB3947">
            <v>291.52583735979493</v>
          </cell>
          <cell r="AC3947">
            <v>357.71279829813494</v>
          </cell>
          <cell r="AD3947">
            <v>4.9975669045086111</v>
          </cell>
          <cell r="AE3947">
            <v>5.5052410433238075</v>
          </cell>
          <cell r="AF3947">
            <v>5.2953268601151189</v>
          </cell>
          <cell r="AG3947">
            <v>5.1876809819476515</v>
          </cell>
          <cell r="AH3947">
            <v>5.4056933875559263</v>
          </cell>
        </row>
        <row r="3948">
          <cell r="B3948">
            <v>40051</v>
          </cell>
          <cell r="C3948" t="str">
            <v>TX</v>
          </cell>
          <cell r="D3948" t="str">
            <v>Investor Owned</v>
          </cell>
          <cell r="E3948">
            <v>1.4093393477955055E-2</v>
          </cell>
          <cell r="F3948">
            <v>0</v>
          </cell>
          <cell r="G3948">
            <v>0</v>
          </cell>
          <cell r="H3948">
            <v>5401.121052063987</v>
          </cell>
          <cell r="I3948">
            <v>11.608880937499999</v>
          </cell>
          <cell r="J3948">
            <v>0</v>
          </cell>
          <cell r="K3948">
            <v>0</v>
          </cell>
          <cell r="L3948">
            <v>0</v>
          </cell>
          <cell r="M3948">
            <v>0</v>
          </cell>
          <cell r="N3948">
            <v>4.1438915651742847E-2</v>
          </cell>
          <cell r="O3948">
            <v>9621.9656326928744</v>
          </cell>
          <cell r="P3948">
            <v>26799.929293936613</v>
          </cell>
          <cell r="Q3948">
            <v>41682.948922433221</v>
          </cell>
          <cell r="R3948">
            <v>51491.222054085585</v>
          </cell>
          <cell r="S3948">
            <v>129313.15542193386</v>
          </cell>
          <cell r="T3948">
            <v>1529.9127400418736</v>
          </cell>
          <cell r="U3948">
            <v>1639.127462982123</v>
          </cell>
          <cell r="V3948">
            <v>1698.3081709830979</v>
          </cell>
          <cell r="W3948">
            <v>1725.1753014174662</v>
          </cell>
          <cell r="X3948">
            <v>1860.3535146643408</v>
          </cell>
          <cell r="Y3948">
            <v>238.1507384526505</v>
          </cell>
          <cell r="Z3948">
            <v>278.86176811076842</v>
          </cell>
          <cell r="AA3948">
            <v>286.61576085580026</v>
          </cell>
          <cell r="AB3948">
            <v>291.52583735979493</v>
          </cell>
          <cell r="AC3948">
            <v>357.71279829813494</v>
          </cell>
          <cell r="AD3948">
            <v>4.9975669045086111</v>
          </cell>
          <cell r="AE3948">
            <v>5.5052410433238075</v>
          </cell>
          <cell r="AF3948">
            <v>5.2953268601151189</v>
          </cell>
          <cell r="AG3948">
            <v>5.1876809819476515</v>
          </cell>
          <cell r="AH3948">
            <v>5.4056933875559263</v>
          </cell>
        </row>
        <row r="3949">
          <cell r="B3949">
            <v>17698</v>
          </cell>
          <cell r="C3949" t="str">
            <v>TX</v>
          </cell>
          <cell r="D3949" t="str">
            <v>Investor Owned</v>
          </cell>
          <cell r="E3949">
            <v>1.4093393477955055E-2</v>
          </cell>
          <cell r="F3949">
            <v>1</v>
          </cell>
          <cell r="G3949">
            <v>12960.199651086783</v>
          </cell>
          <cell r="H3949">
            <v>12960.199651086783</v>
          </cell>
          <cell r="I3949">
            <v>11.608880937499999</v>
          </cell>
          <cell r="J3949">
            <v>628043.89999999991</v>
          </cell>
          <cell r="K3949">
            <v>5987690</v>
          </cell>
          <cell r="L3949">
            <v>462006</v>
          </cell>
          <cell r="M3949">
            <v>9.4140382725737701E-2</v>
          </cell>
          <cell r="N3949">
            <v>9.4140382725737701E-2</v>
          </cell>
          <cell r="O3949">
            <v>9621.9656326928744</v>
          </cell>
          <cell r="P3949">
            <v>26799.929293936613</v>
          </cell>
          <cell r="Q3949">
            <v>41682.948922433221</v>
          </cell>
          <cell r="R3949">
            <v>51491.222054085585</v>
          </cell>
          <cell r="S3949">
            <v>129313.15542193386</v>
          </cell>
          <cell r="T3949">
            <v>1529.9127400418736</v>
          </cell>
          <cell r="U3949">
            <v>1639.127462982123</v>
          </cell>
          <cell r="V3949">
            <v>1698.3081709830979</v>
          </cell>
          <cell r="W3949">
            <v>1725.1753014174662</v>
          </cell>
          <cell r="X3949">
            <v>1860.3535146643408</v>
          </cell>
          <cell r="Y3949">
            <v>238.1507384526505</v>
          </cell>
          <cell r="Z3949">
            <v>278.86176811076842</v>
          </cell>
          <cell r="AA3949">
            <v>286.61576085580026</v>
          </cell>
          <cell r="AB3949">
            <v>291.52583735979493</v>
          </cell>
          <cell r="AC3949">
            <v>357.71279829813494</v>
          </cell>
          <cell r="AD3949">
            <v>4.9975669045086111</v>
          </cell>
          <cell r="AE3949">
            <v>5.5052410433238075</v>
          </cell>
          <cell r="AF3949">
            <v>5.2953268601151189</v>
          </cell>
          <cell r="AG3949">
            <v>5.1876809819476515</v>
          </cell>
          <cell r="AH3949">
            <v>5.4056933875559263</v>
          </cell>
        </row>
        <row r="3950">
          <cell r="B3950">
            <v>20404</v>
          </cell>
          <cell r="C3950" t="str">
            <v>TX</v>
          </cell>
          <cell r="D3950" t="str">
            <v>Investor Owned</v>
          </cell>
          <cell r="E3950">
            <v>1.4093393477955055E-2</v>
          </cell>
          <cell r="F3950">
            <v>0</v>
          </cell>
          <cell r="G3950">
            <v>0</v>
          </cell>
          <cell r="H3950">
            <v>5401.121052063987</v>
          </cell>
          <cell r="I3950">
            <v>11.608880937499999</v>
          </cell>
          <cell r="J3950">
            <v>0</v>
          </cell>
          <cell r="K3950">
            <v>0</v>
          </cell>
          <cell r="L3950">
            <v>0</v>
          </cell>
          <cell r="M3950">
            <v>0</v>
          </cell>
          <cell r="N3950">
            <v>4.1438915651742847E-2</v>
          </cell>
          <cell r="O3950">
            <v>9621.9656326928744</v>
          </cell>
          <cell r="P3950">
            <v>26799.929293936613</v>
          </cell>
          <cell r="Q3950">
            <v>41682.948922433221</v>
          </cell>
          <cell r="R3950">
            <v>51491.222054085585</v>
          </cell>
          <cell r="S3950">
            <v>129313.15542193386</v>
          </cell>
          <cell r="T3950">
            <v>1529.9127400418736</v>
          </cell>
          <cell r="U3950">
            <v>1639.127462982123</v>
          </cell>
          <cell r="V3950">
            <v>1698.3081709830979</v>
          </cell>
          <cell r="W3950">
            <v>1725.1753014174662</v>
          </cell>
          <cell r="X3950">
            <v>1860.3535146643408</v>
          </cell>
          <cell r="Y3950">
            <v>238.1507384526505</v>
          </cell>
          <cell r="Z3950">
            <v>278.86176811076842</v>
          </cell>
          <cell r="AA3950">
            <v>286.61576085580026</v>
          </cell>
          <cell r="AB3950">
            <v>291.52583735979493</v>
          </cell>
          <cell r="AC3950">
            <v>357.71279829813494</v>
          </cell>
          <cell r="AD3950">
            <v>4.9975669045086111</v>
          </cell>
          <cell r="AE3950">
            <v>5.5052410433238075</v>
          </cell>
          <cell r="AF3950">
            <v>5.2953268601151189</v>
          </cell>
          <cell r="AG3950">
            <v>5.1876809819476515</v>
          </cell>
          <cell r="AH3950">
            <v>5.4056933875559263</v>
          </cell>
        </row>
        <row r="3951">
          <cell r="B3951">
            <v>1015</v>
          </cell>
          <cell r="C3951" t="str">
            <v>TX</v>
          </cell>
          <cell r="D3951" t="str">
            <v>Municipal</v>
          </cell>
          <cell r="E3951">
            <v>0.2292427701674277</v>
          </cell>
          <cell r="F3951">
            <v>1</v>
          </cell>
          <cell r="G3951">
            <v>10212.215049248587</v>
          </cell>
          <cell r="H3951">
            <v>10212.215049248587</v>
          </cell>
          <cell r="I3951">
            <v>11.608880937499999</v>
          </cell>
          <cell r="J3951">
            <v>493052.4</v>
          </cell>
          <cell r="K3951">
            <v>4669760</v>
          </cell>
          <cell r="L3951">
            <v>457272</v>
          </cell>
          <cell r="M3951">
            <v>9.1942927591861262E-2</v>
          </cell>
          <cell r="N3951">
            <v>9.1942927591861262E-2</v>
          </cell>
          <cell r="O3951">
            <v>9621.9656326928744</v>
          </cell>
          <cell r="P3951">
            <v>26799.929293936613</v>
          </cell>
          <cell r="Q3951">
            <v>41682.948922433221</v>
          </cell>
          <cell r="R3951">
            <v>51491.222054085585</v>
          </cell>
          <cell r="S3951">
            <v>129313.15542193386</v>
          </cell>
          <cell r="T3951">
            <v>1529.9127400418736</v>
          </cell>
          <cell r="U3951">
            <v>1639.127462982123</v>
          </cell>
          <cell r="V3951">
            <v>1698.3081709830979</v>
          </cell>
          <cell r="W3951">
            <v>1725.1753014174662</v>
          </cell>
          <cell r="X3951">
            <v>1860.3535146643408</v>
          </cell>
          <cell r="Y3951">
            <v>238.1507384526505</v>
          </cell>
          <cell r="Z3951">
            <v>278.86176811076842</v>
          </cell>
          <cell r="AA3951">
            <v>286.61576085580026</v>
          </cell>
          <cell r="AB3951">
            <v>291.52583735979493</v>
          </cell>
          <cell r="AC3951">
            <v>357.71279829813494</v>
          </cell>
          <cell r="AD3951">
            <v>4.9975669045086111</v>
          </cell>
          <cell r="AE3951">
            <v>5.5052410433238075</v>
          </cell>
          <cell r="AF3951">
            <v>5.2953268601151189</v>
          </cell>
          <cell r="AG3951">
            <v>5.1876809819476515</v>
          </cell>
          <cell r="AH3951">
            <v>5.4056933875559263</v>
          </cell>
        </row>
        <row r="3952">
          <cell r="B3952">
            <v>2409</v>
          </cell>
          <cell r="C3952" t="str">
            <v>TX</v>
          </cell>
          <cell r="D3952" t="str">
            <v>Municipal</v>
          </cell>
          <cell r="E3952">
            <v>1.4093393477955055E-2</v>
          </cell>
          <cell r="F3952">
            <v>1</v>
          </cell>
          <cell r="G3952">
            <v>12460.66729220765</v>
          </cell>
          <cell r="H3952">
            <v>12460.66729220765</v>
          </cell>
          <cell r="I3952">
            <v>11.608880937499999</v>
          </cell>
          <cell r="J3952">
            <v>62698</v>
          </cell>
          <cell r="K3952">
            <v>571035</v>
          </cell>
          <cell r="L3952">
            <v>45827</v>
          </cell>
          <cell r="M3952">
            <v>9.8617418826037376E-2</v>
          </cell>
          <cell r="N3952">
            <v>9.8617418826037376E-2</v>
          </cell>
          <cell r="O3952">
            <v>9621.9656326928744</v>
          </cell>
          <cell r="P3952">
            <v>26799.929293936613</v>
          </cell>
          <cell r="Q3952">
            <v>41682.948922433221</v>
          </cell>
          <cell r="R3952">
            <v>51491.222054085585</v>
          </cell>
          <cell r="S3952">
            <v>129313.15542193386</v>
          </cell>
          <cell r="T3952">
            <v>1529.9127400418736</v>
          </cell>
          <cell r="U3952">
            <v>1639.127462982123</v>
          </cell>
          <cell r="V3952">
            <v>1698.3081709830979</v>
          </cell>
          <cell r="W3952">
            <v>1725.1753014174662</v>
          </cell>
          <cell r="X3952">
            <v>1860.3535146643408</v>
          </cell>
          <cell r="Y3952">
            <v>238.1507384526505</v>
          </cell>
          <cell r="Z3952">
            <v>278.86176811076842</v>
          </cell>
          <cell r="AA3952">
            <v>286.61576085580026</v>
          </cell>
          <cell r="AB3952">
            <v>291.52583735979493</v>
          </cell>
          <cell r="AC3952">
            <v>357.71279829813494</v>
          </cell>
          <cell r="AD3952">
            <v>4.9975669045086111</v>
          </cell>
          <cell r="AE3952">
            <v>5.5052410433238075</v>
          </cell>
          <cell r="AF3952">
            <v>5.2953268601151189</v>
          </cell>
          <cell r="AG3952">
            <v>5.1876809819476515</v>
          </cell>
          <cell r="AH3952">
            <v>5.4056933875559263</v>
          </cell>
        </row>
        <row r="3953">
          <cell r="B3953">
            <v>1287</v>
          </cell>
          <cell r="C3953" t="str">
            <v>TX</v>
          </cell>
          <cell r="D3953" t="str">
            <v>Municipal</v>
          </cell>
          <cell r="E3953">
            <v>1.4093393477955055E-2</v>
          </cell>
          <cell r="F3953">
            <v>0</v>
          </cell>
          <cell r="G3953">
            <v>0</v>
          </cell>
          <cell r="H3953">
            <v>2983.6530837732093</v>
          </cell>
          <cell r="I3953">
            <v>11.608880937499999</v>
          </cell>
          <cell r="J3953">
            <v>0</v>
          </cell>
          <cell r="K3953">
            <v>0</v>
          </cell>
          <cell r="L3953">
            <v>0</v>
          </cell>
          <cell r="M3953">
            <v>0</v>
          </cell>
          <cell r="N3953">
            <v>2.2693444579675273E-2</v>
          </cell>
          <cell r="O3953">
            <v>9621.9656326928744</v>
          </cell>
          <cell r="P3953">
            <v>26799.929293936613</v>
          </cell>
          <cell r="Q3953">
            <v>41682.948922433221</v>
          </cell>
          <cell r="R3953">
            <v>51491.222054085585</v>
          </cell>
          <cell r="S3953">
            <v>129313.15542193386</v>
          </cell>
          <cell r="T3953">
            <v>1529.9127400418736</v>
          </cell>
          <cell r="U3953">
            <v>1639.127462982123</v>
          </cell>
          <cell r="V3953">
            <v>1698.3081709830979</v>
          </cell>
          <cell r="W3953">
            <v>1725.1753014174662</v>
          </cell>
          <cell r="X3953">
            <v>1860.3535146643408</v>
          </cell>
          <cell r="Y3953">
            <v>238.1507384526505</v>
          </cell>
          <cell r="Z3953">
            <v>278.86176811076842</v>
          </cell>
          <cell r="AA3953">
            <v>286.61576085580026</v>
          </cell>
          <cell r="AB3953">
            <v>291.52583735979493</v>
          </cell>
          <cell r="AC3953">
            <v>357.71279829813494</v>
          </cell>
          <cell r="AD3953">
            <v>4.9975669045086111</v>
          </cell>
          <cell r="AE3953">
            <v>5.5052410433238075</v>
          </cell>
          <cell r="AF3953">
            <v>5.2953268601151189</v>
          </cell>
          <cell r="AG3953">
            <v>5.1876809819476515</v>
          </cell>
          <cell r="AH3953">
            <v>5.4056933875559263</v>
          </cell>
        </row>
        <row r="3954">
          <cell r="B3954">
            <v>1324</v>
          </cell>
          <cell r="C3954" t="str">
            <v>TX</v>
          </cell>
          <cell r="D3954" t="str">
            <v>Municipal</v>
          </cell>
          <cell r="E3954">
            <v>1.4093393477955055E-2</v>
          </cell>
          <cell r="F3954">
            <v>0</v>
          </cell>
          <cell r="G3954">
            <v>0</v>
          </cell>
          <cell r="H3954">
            <v>2983.6530837732093</v>
          </cell>
          <cell r="I3954">
            <v>11.608880937499999</v>
          </cell>
          <cell r="J3954">
            <v>0</v>
          </cell>
          <cell r="K3954">
            <v>0</v>
          </cell>
          <cell r="L3954">
            <v>0</v>
          </cell>
          <cell r="M3954">
            <v>0</v>
          </cell>
          <cell r="N3954">
            <v>2.2693444579675273E-2</v>
          </cell>
          <cell r="O3954">
            <v>9621.9656326928744</v>
          </cell>
          <cell r="P3954">
            <v>26799.929293936613</v>
          </cell>
          <cell r="Q3954">
            <v>41682.948922433221</v>
          </cell>
          <cell r="R3954">
            <v>51491.222054085585</v>
          </cell>
          <cell r="S3954">
            <v>129313.15542193386</v>
          </cell>
          <cell r="T3954">
            <v>1529.9127400418736</v>
          </cell>
          <cell r="U3954">
            <v>1639.127462982123</v>
          </cell>
          <cell r="V3954">
            <v>1698.3081709830979</v>
          </cell>
          <cell r="W3954">
            <v>1725.1753014174662</v>
          </cell>
          <cell r="X3954">
            <v>1860.3535146643408</v>
          </cell>
          <cell r="Y3954">
            <v>238.1507384526505</v>
          </cell>
          <cell r="Z3954">
            <v>278.86176811076842</v>
          </cell>
          <cell r="AA3954">
            <v>286.61576085580026</v>
          </cell>
          <cell r="AB3954">
            <v>291.52583735979493</v>
          </cell>
          <cell r="AC3954">
            <v>357.71279829813494</v>
          </cell>
          <cell r="AD3954">
            <v>4.9975669045086111</v>
          </cell>
          <cell r="AE3954">
            <v>5.5052410433238075</v>
          </cell>
          <cell r="AF3954">
            <v>5.2953268601151189</v>
          </cell>
          <cell r="AG3954">
            <v>5.1876809819476515</v>
          </cell>
          <cell r="AH3954">
            <v>5.4056933875559263</v>
          </cell>
        </row>
        <row r="3955">
          <cell r="B3955">
            <v>1519</v>
          </cell>
          <cell r="C3955" t="str">
            <v>TX</v>
          </cell>
          <cell r="D3955" t="str">
            <v>Municipal</v>
          </cell>
          <cell r="E3955">
            <v>1.4093393477955055E-2</v>
          </cell>
          <cell r="F3955">
            <v>0</v>
          </cell>
          <cell r="G3955">
            <v>0</v>
          </cell>
          <cell r="H3955">
            <v>2983.6530837732093</v>
          </cell>
          <cell r="I3955">
            <v>11.608880937499999</v>
          </cell>
          <cell r="J3955">
            <v>0</v>
          </cell>
          <cell r="K3955">
            <v>0</v>
          </cell>
          <cell r="L3955">
            <v>0</v>
          </cell>
          <cell r="M3955">
            <v>0</v>
          </cell>
          <cell r="N3955">
            <v>2.2693444579675273E-2</v>
          </cell>
          <cell r="O3955">
            <v>9621.9656326928744</v>
          </cell>
          <cell r="P3955">
            <v>26799.929293936613</v>
          </cell>
          <cell r="Q3955">
            <v>41682.948922433221</v>
          </cell>
          <cell r="R3955">
            <v>51491.222054085585</v>
          </cell>
          <cell r="S3955">
            <v>129313.15542193386</v>
          </cell>
          <cell r="T3955">
            <v>1529.9127400418736</v>
          </cell>
          <cell r="U3955">
            <v>1639.127462982123</v>
          </cell>
          <cell r="V3955">
            <v>1698.3081709830979</v>
          </cell>
          <cell r="W3955">
            <v>1725.1753014174662</v>
          </cell>
          <cell r="X3955">
            <v>1860.3535146643408</v>
          </cell>
          <cell r="Y3955">
            <v>238.1507384526505</v>
          </cell>
          <cell r="Z3955">
            <v>278.86176811076842</v>
          </cell>
          <cell r="AA3955">
            <v>286.61576085580026</v>
          </cell>
          <cell r="AB3955">
            <v>291.52583735979493</v>
          </cell>
          <cell r="AC3955">
            <v>357.71279829813494</v>
          </cell>
          <cell r="AD3955">
            <v>4.9975669045086111</v>
          </cell>
          <cell r="AE3955">
            <v>5.5052410433238075</v>
          </cell>
          <cell r="AF3955">
            <v>5.2953268601151189</v>
          </cell>
          <cell r="AG3955">
            <v>5.1876809819476515</v>
          </cell>
          <cell r="AH3955">
            <v>5.4056933875559263</v>
          </cell>
        </row>
        <row r="3956">
          <cell r="B3956">
            <v>1913</v>
          </cell>
          <cell r="C3956" t="str">
            <v>TX</v>
          </cell>
          <cell r="D3956" t="str">
            <v>Municipal</v>
          </cell>
          <cell r="E3956">
            <v>1.4093393477955055E-2</v>
          </cell>
          <cell r="F3956">
            <v>0</v>
          </cell>
          <cell r="G3956">
            <v>0</v>
          </cell>
          <cell r="H3956">
            <v>2983.6530837732093</v>
          </cell>
          <cell r="I3956">
            <v>11.608880937499999</v>
          </cell>
          <cell r="J3956">
            <v>0</v>
          </cell>
          <cell r="K3956">
            <v>0</v>
          </cell>
          <cell r="L3956">
            <v>0</v>
          </cell>
          <cell r="M3956">
            <v>0</v>
          </cell>
          <cell r="N3956">
            <v>2.2693444579675273E-2</v>
          </cell>
          <cell r="O3956">
            <v>9621.9656326928744</v>
          </cell>
          <cell r="P3956">
            <v>26799.929293936613</v>
          </cell>
          <cell r="Q3956">
            <v>41682.948922433221</v>
          </cell>
          <cell r="R3956">
            <v>51491.222054085585</v>
          </cell>
          <cell r="S3956">
            <v>129313.15542193386</v>
          </cell>
          <cell r="T3956">
            <v>1529.9127400418736</v>
          </cell>
          <cell r="U3956">
            <v>1639.127462982123</v>
          </cell>
          <cell r="V3956">
            <v>1698.3081709830979</v>
          </cell>
          <cell r="W3956">
            <v>1725.1753014174662</v>
          </cell>
          <cell r="X3956">
            <v>1860.3535146643408</v>
          </cell>
          <cell r="Y3956">
            <v>238.1507384526505</v>
          </cell>
          <cell r="Z3956">
            <v>278.86176811076842</v>
          </cell>
          <cell r="AA3956">
            <v>286.61576085580026</v>
          </cell>
          <cell r="AB3956">
            <v>291.52583735979493</v>
          </cell>
          <cell r="AC3956">
            <v>357.71279829813494</v>
          </cell>
          <cell r="AD3956">
            <v>4.9975669045086111</v>
          </cell>
          <cell r="AE3956">
            <v>5.5052410433238075</v>
          </cell>
          <cell r="AF3956">
            <v>5.2953268601151189</v>
          </cell>
          <cell r="AG3956">
            <v>5.1876809819476515</v>
          </cell>
          <cell r="AH3956">
            <v>5.4056933875559263</v>
          </cell>
        </row>
        <row r="3957">
          <cell r="B3957">
            <v>2050</v>
          </cell>
          <cell r="C3957" t="str">
            <v>TX</v>
          </cell>
          <cell r="D3957" t="str">
            <v>Municipal</v>
          </cell>
          <cell r="E3957">
            <v>1.4093393477955055E-2</v>
          </cell>
          <cell r="F3957">
            <v>0</v>
          </cell>
          <cell r="G3957">
            <v>0</v>
          </cell>
          <cell r="H3957">
            <v>2983.6530837732093</v>
          </cell>
          <cell r="I3957">
            <v>11.608880937499999</v>
          </cell>
          <cell r="J3957">
            <v>0</v>
          </cell>
          <cell r="K3957">
            <v>0</v>
          </cell>
          <cell r="L3957">
            <v>0</v>
          </cell>
          <cell r="M3957">
            <v>0</v>
          </cell>
          <cell r="N3957">
            <v>2.2693444579675273E-2</v>
          </cell>
          <cell r="O3957">
            <v>9621.9656326928744</v>
          </cell>
          <cell r="P3957">
            <v>26799.929293936613</v>
          </cell>
          <cell r="Q3957">
            <v>41682.948922433221</v>
          </cell>
          <cell r="R3957">
            <v>51491.222054085585</v>
          </cell>
          <cell r="S3957">
            <v>129313.15542193386</v>
          </cell>
          <cell r="T3957">
            <v>1529.9127400418736</v>
          </cell>
          <cell r="U3957">
            <v>1639.127462982123</v>
          </cell>
          <cell r="V3957">
            <v>1698.3081709830979</v>
          </cell>
          <cell r="W3957">
            <v>1725.1753014174662</v>
          </cell>
          <cell r="X3957">
            <v>1860.3535146643408</v>
          </cell>
          <cell r="Y3957">
            <v>238.1507384526505</v>
          </cell>
          <cell r="Z3957">
            <v>278.86176811076842</v>
          </cell>
          <cell r="AA3957">
            <v>286.61576085580026</v>
          </cell>
          <cell r="AB3957">
            <v>291.52583735979493</v>
          </cell>
          <cell r="AC3957">
            <v>357.71279829813494</v>
          </cell>
          <cell r="AD3957">
            <v>4.9975669045086111</v>
          </cell>
          <cell r="AE3957">
            <v>5.5052410433238075</v>
          </cell>
          <cell r="AF3957">
            <v>5.2953268601151189</v>
          </cell>
          <cell r="AG3957">
            <v>5.1876809819476515</v>
          </cell>
          <cell r="AH3957">
            <v>5.4056933875559263</v>
          </cell>
        </row>
        <row r="3958">
          <cell r="B3958">
            <v>2135</v>
          </cell>
          <cell r="C3958" t="str">
            <v>TX</v>
          </cell>
          <cell r="D3958" t="str">
            <v>Municipal</v>
          </cell>
          <cell r="E3958">
            <v>1.4093393477955055E-2</v>
          </cell>
          <cell r="F3958">
            <v>0</v>
          </cell>
          <cell r="G3958">
            <v>0</v>
          </cell>
          <cell r="H3958">
            <v>2983.6530837732093</v>
          </cell>
          <cell r="I3958">
            <v>11.608880937499999</v>
          </cell>
          <cell r="J3958">
            <v>0</v>
          </cell>
          <cell r="K3958">
            <v>0</v>
          </cell>
          <cell r="L3958">
            <v>0</v>
          </cell>
          <cell r="M3958">
            <v>0</v>
          </cell>
          <cell r="N3958">
            <v>2.2693444579675273E-2</v>
          </cell>
          <cell r="O3958">
            <v>9621.9656326928744</v>
          </cell>
          <cell r="P3958">
            <v>26799.929293936613</v>
          </cell>
          <cell r="Q3958">
            <v>41682.948922433221</v>
          </cell>
          <cell r="R3958">
            <v>51491.222054085585</v>
          </cell>
          <cell r="S3958">
            <v>129313.15542193386</v>
          </cell>
          <cell r="T3958">
            <v>1529.9127400418736</v>
          </cell>
          <cell r="U3958">
            <v>1639.127462982123</v>
          </cell>
          <cell r="V3958">
            <v>1698.3081709830979</v>
          </cell>
          <cell r="W3958">
            <v>1725.1753014174662</v>
          </cell>
          <cell r="X3958">
            <v>1860.3535146643408</v>
          </cell>
          <cell r="Y3958">
            <v>238.1507384526505</v>
          </cell>
          <cell r="Z3958">
            <v>278.86176811076842</v>
          </cell>
          <cell r="AA3958">
            <v>286.61576085580026</v>
          </cell>
          <cell r="AB3958">
            <v>291.52583735979493</v>
          </cell>
          <cell r="AC3958">
            <v>357.71279829813494</v>
          </cell>
          <cell r="AD3958">
            <v>4.9975669045086111</v>
          </cell>
          <cell r="AE3958">
            <v>5.5052410433238075</v>
          </cell>
          <cell r="AF3958">
            <v>5.2953268601151189</v>
          </cell>
          <cell r="AG3958">
            <v>5.1876809819476515</v>
          </cell>
          <cell r="AH3958">
            <v>5.4056933875559263</v>
          </cell>
        </row>
        <row r="3959">
          <cell r="B3959">
            <v>2194</v>
          </cell>
          <cell r="C3959" t="str">
            <v>TX</v>
          </cell>
          <cell r="D3959" t="str">
            <v>Municipal</v>
          </cell>
          <cell r="E3959">
            <v>1.4093393477955055E-2</v>
          </cell>
          <cell r="F3959">
            <v>1</v>
          </cell>
          <cell r="G3959">
            <v>13466.030989272944</v>
          </cell>
          <cell r="H3959">
            <v>13466.030989272944</v>
          </cell>
          <cell r="I3959">
            <v>11.608880937499999</v>
          </cell>
          <cell r="J3959">
            <v>6929</v>
          </cell>
          <cell r="K3959">
            <v>79086</v>
          </cell>
          <cell r="L3959">
            <v>5873</v>
          </cell>
          <cell r="M3959">
            <v>7.7268448360629571E-2</v>
          </cell>
          <cell r="N3959">
            <v>7.7268448360629571E-2</v>
          </cell>
          <cell r="O3959">
            <v>9621.9656326928744</v>
          </cell>
          <cell r="P3959">
            <v>26799.929293936613</v>
          </cell>
          <cell r="Q3959">
            <v>41682.948922433221</v>
          </cell>
          <cell r="R3959">
            <v>51491.222054085585</v>
          </cell>
          <cell r="S3959">
            <v>129313.15542193386</v>
          </cell>
          <cell r="T3959">
            <v>1529.9127400418736</v>
          </cell>
          <cell r="U3959">
            <v>1639.127462982123</v>
          </cell>
          <cell r="V3959">
            <v>1698.3081709830979</v>
          </cell>
          <cell r="W3959">
            <v>1725.1753014174662</v>
          </cell>
          <cell r="X3959">
            <v>1860.3535146643408</v>
          </cell>
          <cell r="Y3959">
            <v>238.1507384526505</v>
          </cell>
          <cell r="Z3959">
            <v>278.86176811076842</v>
          </cell>
          <cell r="AA3959">
            <v>286.61576085580026</v>
          </cell>
          <cell r="AB3959">
            <v>291.52583735979493</v>
          </cell>
          <cell r="AC3959">
            <v>357.71279829813494</v>
          </cell>
          <cell r="AD3959">
            <v>4.9975669045086111</v>
          </cell>
          <cell r="AE3959">
            <v>5.5052410433238075</v>
          </cell>
          <cell r="AF3959">
            <v>5.2953268601151189</v>
          </cell>
          <cell r="AG3959">
            <v>5.1876809819476515</v>
          </cell>
          <cell r="AH3959">
            <v>5.4056933875559263</v>
          </cell>
        </row>
        <row r="3960">
          <cell r="B3960">
            <v>2210</v>
          </cell>
          <cell r="C3960" t="str">
            <v>TX</v>
          </cell>
          <cell r="D3960" t="str">
            <v>Municipal</v>
          </cell>
          <cell r="E3960">
            <v>1.4093393477955055E-2</v>
          </cell>
          <cell r="F3960">
            <v>0</v>
          </cell>
          <cell r="G3960">
            <v>0</v>
          </cell>
          <cell r="H3960">
            <v>2983.6530837732093</v>
          </cell>
          <cell r="I3960">
            <v>11.608880937499999</v>
          </cell>
          <cell r="J3960">
            <v>0</v>
          </cell>
          <cell r="K3960">
            <v>0</v>
          </cell>
          <cell r="L3960">
            <v>0</v>
          </cell>
          <cell r="M3960">
            <v>0</v>
          </cell>
          <cell r="N3960">
            <v>2.2693444579675273E-2</v>
          </cell>
          <cell r="O3960">
            <v>9621.9656326928744</v>
          </cell>
          <cell r="P3960">
            <v>26799.929293936613</v>
          </cell>
          <cell r="Q3960">
            <v>41682.948922433221</v>
          </cell>
          <cell r="R3960">
            <v>51491.222054085585</v>
          </cell>
          <cell r="S3960">
            <v>129313.15542193386</v>
          </cell>
          <cell r="T3960">
            <v>1529.9127400418736</v>
          </cell>
          <cell r="U3960">
            <v>1639.127462982123</v>
          </cell>
          <cell r="V3960">
            <v>1698.3081709830979</v>
          </cell>
          <cell r="W3960">
            <v>1725.1753014174662</v>
          </cell>
          <cell r="X3960">
            <v>1860.3535146643408</v>
          </cell>
          <cell r="Y3960">
            <v>238.1507384526505</v>
          </cell>
          <cell r="Z3960">
            <v>278.86176811076842</v>
          </cell>
          <cell r="AA3960">
            <v>286.61576085580026</v>
          </cell>
          <cell r="AB3960">
            <v>291.52583735979493</v>
          </cell>
          <cell r="AC3960">
            <v>357.71279829813494</v>
          </cell>
          <cell r="AD3960">
            <v>4.9975669045086111</v>
          </cell>
          <cell r="AE3960">
            <v>5.5052410433238075</v>
          </cell>
          <cell r="AF3960">
            <v>5.2953268601151189</v>
          </cell>
          <cell r="AG3960">
            <v>5.1876809819476515</v>
          </cell>
          <cell r="AH3960">
            <v>5.4056933875559263</v>
          </cell>
        </row>
        <row r="3961">
          <cell r="B3961">
            <v>2404</v>
          </cell>
          <cell r="C3961" t="str">
            <v>TX</v>
          </cell>
          <cell r="D3961" t="str">
            <v>Municipal</v>
          </cell>
          <cell r="E3961">
            <v>1.4093393477955055E-2</v>
          </cell>
          <cell r="F3961">
            <v>0</v>
          </cell>
          <cell r="G3961">
            <v>0</v>
          </cell>
          <cell r="H3961">
            <v>2983.6530837732093</v>
          </cell>
          <cell r="I3961">
            <v>11.608880937499999</v>
          </cell>
          <cell r="J3961">
            <v>0</v>
          </cell>
          <cell r="K3961">
            <v>0</v>
          </cell>
          <cell r="L3961">
            <v>0</v>
          </cell>
          <cell r="M3961">
            <v>0</v>
          </cell>
          <cell r="N3961">
            <v>2.2693444579675273E-2</v>
          </cell>
          <cell r="O3961">
            <v>9621.9656326928744</v>
          </cell>
          <cell r="P3961">
            <v>26799.929293936613</v>
          </cell>
          <cell r="Q3961">
            <v>41682.948922433221</v>
          </cell>
          <cell r="R3961">
            <v>51491.222054085585</v>
          </cell>
          <cell r="S3961">
            <v>129313.15542193386</v>
          </cell>
          <cell r="T3961">
            <v>1529.9127400418736</v>
          </cell>
          <cell r="U3961">
            <v>1639.127462982123</v>
          </cell>
          <cell r="V3961">
            <v>1698.3081709830979</v>
          </cell>
          <cell r="W3961">
            <v>1725.1753014174662</v>
          </cell>
          <cell r="X3961">
            <v>1860.3535146643408</v>
          </cell>
          <cell r="Y3961">
            <v>238.1507384526505</v>
          </cell>
          <cell r="Z3961">
            <v>278.86176811076842</v>
          </cell>
          <cell r="AA3961">
            <v>286.61576085580026</v>
          </cell>
          <cell r="AB3961">
            <v>291.52583735979493</v>
          </cell>
          <cell r="AC3961">
            <v>357.71279829813494</v>
          </cell>
          <cell r="AD3961">
            <v>4.9975669045086111</v>
          </cell>
          <cell r="AE3961">
            <v>5.5052410433238075</v>
          </cell>
          <cell r="AF3961">
            <v>5.2953268601151189</v>
          </cell>
          <cell r="AG3961">
            <v>5.1876809819476515</v>
          </cell>
          <cell r="AH3961">
            <v>5.4056933875559263</v>
          </cell>
        </row>
        <row r="3962">
          <cell r="B3962">
            <v>2442</v>
          </cell>
          <cell r="C3962" t="str">
            <v>TX</v>
          </cell>
          <cell r="D3962" t="str">
            <v>Municipal</v>
          </cell>
          <cell r="E3962">
            <v>1.4093393477955055E-2</v>
          </cell>
          <cell r="F3962">
            <v>1</v>
          </cell>
          <cell r="G3962">
            <v>13282.556390977443</v>
          </cell>
          <cell r="H3962">
            <v>13282.556390977443</v>
          </cell>
          <cell r="I3962">
            <v>11.608880937499999</v>
          </cell>
          <cell r="J3962">
            <v>70091.3</v>
          </cell>
          <cell r="K3962">
            <v>706632</v>
          </cell>
          <cell r="L3962">
            <v>53200</v>
          </cell>
          <cell r="M3962">
            <v>8.8702734109833689E-2</v>
          </cell>
          <cell r="N3962">
            <v>8.8702734109833689E-2</v>
          </cell>
          <cell r="O3962">
            <v>9621.9656326928744</v>
          </cell>
          <cell r="P3962">
            <v>26799.929293936613</v>
          </cell>
          <cell r="Q3962">
            <v>41682.948922433221</v>
          </cell>
          <cell r="R3962">
            <v>51491.222054085585</v>
          </cell>
          <cell r="S3962">
            <v>129313.15542193386</v>
          </cell>
          <cell r="T3962">
            <v>1529.9127400418736</v>
          </cell>
          <cell r="U3962">
            <v>1639.127462982123</v>
          </cell>
          <cell r="V3962">
            <v>1698.3081709830979</v>
          </cell>
          <cell r="W3962">
            <v>1725.1753014174662</v>
          </cell>
          <cell r="X3962">
            <v>1860.3535146643408</v>
          </cell>
          <cell r="Y3962">
            <v>238.1507384526505</v>
          </cell>
          <cell r="Z3962">
            <v>278.86176811076842</v>
          </cell>
          <cell r="AA3962">
            <v>286.61576085580026</v>
          </cell>
          <cell r="AB3962">
            <v>291.52583735979493</v>
          </cell>
          <cell r="AC3962">
            <v>357.71279829813494</v>
          </cell>
          <cell r="AD3962">
            <v>4.9975669045086111</v>
          </cell>
          <cell r="AE3962">
            <v>5.5052410433238075</v>
          </cell>
          <cell r="AF3962">
            <v>5.2953268601151189</v>
          </cell>
          <cell r="AG3962">
            <v>5.1876809819476515</v>
          </cell>
          <cell r="AH3962">
            <v>5.4056933875559263</v>
          </cell>
        </row>
        <row r="3963">
          <cell r="B3963">
            <v>2559</v>
          </cell>
          <cell r="C3963" t="str">
            <v>TX</v>
          </cell>
          <cell r="D3963" t="str">
            <v>Municipal</v>
          </cell>
          <cell r="E3963">
            <v>1.4093393477955055E-2</v>
          </cell>
          <cell r="F3963">
            <v>0</v>
          </cell>
          <cell r="G3963">
            <v>0</v>
          </cell>
          <cell r="H3963">
            <v>2983.6530837732093</v>
          </cell>
          <cell r="I3963">
            <v>11.608880937499999</v>
          </cell>
          <cell r="J3963">
            <v>0</v>
          </cell>
          <cell r="K3963">
            <v>0</v>
          </cell>
          <cell r="L3963">
            <v>0</v>
          </cell>
          <cell r="M3963">
            <v>0</v>
          </cell>
          <cell r="N3963">
            <v>2.2693444579675273E-2</v>
          </cell>
          <cell r="O3963">
            <v>9621.9656326928744</v>
          </cell>
          <cell r="P3963">
            <v>26799.929293936613</v>
          </cell>
          <cell r="Q3963">
            <v>41682.948922433221</v>
          </cell>
          <cell r="R3963">
            <v>51491.222054085585</v>
          </cell>
          <cell r="S3963">
            <v>129313.15542193386</v>
          </cell>
          <cell r="T3963">
            <v>1529.9127400418736</v>
          </cell>
          <cell r="U3963">
            <v>1639.127462982123</v>
          </cell>
          <cell r="V3963">
            <v>1698.3081709830979</v>
          </cell>
          <cell r="W3963">
            <v>1725.1753014174662</v>
          </cell>
          <cell r="X3963">
            <v>1860.3535146643408</v>
          </cell>
          <cell r="Y3963">
            <v>238.1507384526505</v>
          </cell>
          <cell r="Z3963">
            <v>278.86176811076842</v>
          </cell>
          <cell r="AA3963">
            <v>286.61576085580026</v>
          </cell>
          <cell r="AB3963">
            <v>291.52583735979493</v>
          </cell>
          <cell r="AC3963">
            <v>357.71279829813494</v>
          </cell>
          <cell r="AD3963">
            <v>4.9975669045086111</v>
          </cell>
          <cell r="AE3963">
            <v>5.5052410433238075</v>
          </cell>
          <cell r="AF3963">
            <v>5.2953268601151189</v>
          </cell>
          <cell r="AG3963">
            <v>5.1876809819476515</v>
          </cell>
          <cell r="AH3963">
            <v>5.4056933875559263</v>
          </cell>
        </row>
        <row r="3964">
          <cell r="B3964">
            <v>2800</v>
          </cell>
          <cell r="C3964" t="str">
            <v>TX</v>
          </cell>
          <cell r="D3964" t="str">
            <v>Municipal</v>
          </cell>
          <cell r="E3964">
            <v>1.4093393477955055E-2</v>
          </cell>
          <cell r="F3964">
            <v>0</v>
          </cell>
          <cell r="G3964">
            <v>0</v>
          </cell>
          <cell r="H3964">
            <v>2983.6530837732093</v>
          </cell>
          <cell r="I3964">
            <v>11.608880937499999</v>
          </cell>
          <cell r="J3964">
            <v>0</v>
          </cell>
          <cell r="K3964">
            <v>0</v>
          </cell>
          <cell r="L3964">
            <v>0</v>
          </cell>
          <cell r="M3964">
            <v>0</v>
          </cell>
          <cell r="N3964">
            <v>2.2693444579675273E-2</v>
          </cell>
          <cell r="O3964">
            <v>9621.9656326928744</v>
          </cell>
          <cell r="P3964">
            <v>26799.929293936613</v>
          </cell>
          <cell r="Q3964">
            <v>41682.948922433221</v>
          </cell>
          <cell r="R3964">
            <v>51491.222054085585</v>
          </cell>
          <cell r="S3964">
            <v>129313.15542193386</v>
          </cell>
          <cell r="T3964">
            <v>1529.9127400418736</v>
          </cell>
          <cell r="U3964">
            <v>1639.127462982123</v>
          </cell>
          <cell r="V3964">
            <v>1698.3081709830979</v>
          </cell>
          <cell r="W3964">
            <v>1725.1753014174662</v>
          </cell>
          <cell r="X3964">
            <v>1860.3535146643408</v>
          </cell>
          <cell r="Y3964">
            <v>238.1507384526505</v>
          </cell>
          <cell r="Z3964">
            <v>278.86176811076842</v>
          </cell>
          <cell r="AA3964">
            <v>286.61576085580026</v>
          </cell>
          <cell r="AB3964">
            <v>291.52583735979493</v>
          </cell>
          <cell r="AC3964">
            <v>357.71279829813494</v>
          </cell>
          <cell r="AD3964">
            <v>4.9975669045086111</v>
          </cell>
          <cell r="AE3964">
            <v>5.5052410433238075</v>
          </cell>
          <cell r="AF3964">
            <v>5.2953268601151189</v>
          </cell>
          <cell r="AG3964">
            <v>5.1876809819476515</v>
          </cell>
          <cell r="AH3964">
            <v>5.4056933875559263</v>
          </cell>
        </row>
        <row r="3965">
          <cell r="B3965">
            <v>3168</v>
          </cell>
          <cell r="C3965" t="str">
            <v>TX</v>
          </cell>
          <cell r="D3965" t="str">
            <v>Municipal</v>
          </cell>
          <cell r="E3965">
            <v>1.4093393477955055E-2</v>
          </cell>
          <cell r="F3965">
            <v>0</v>
          </cell>
          <cell r="G3965">
            <v>0</v>
          </cell>
          <cell r="H3965">
            <v>2983.6530837732093</v>
          </cell>
          <cell r="I3965">
            <v>11.608880937499999</v>
          </cell>
          <cell r="J3965">
            <v>0</v>
          </cell>
          <cell r="K3965">
            <v>0</v>
          </cell>
          <cell r="L3965">
            <v>0</v>
          </cell>
          <cell r="M3965">
            <v>0</v>
          </cell>
          <cell r="N3965">
            <v>2.2693444579675273E-2</v>
          </cell>
          <cell r="O3965">
            <v>9621.9656326928744</v>
          </cell>
          <cell r="P3965">
            <v>26799.929293936613</v>
          </cell>
          <cell r="Q3965">
            <v>41682.948922433221</v>
          </cell>
          <cell r="R3965">
            <v>51491.222054085585</v>
          </cell>
          <cell r="S3965">
            <v>129313.15542193386</v>
          </cell>
          <cell r="T3965">
            <v>1529.9127400418736</v>
          </cell>
          <cell r="U3965">
            <v>1639.127462982123</v>
          </cell>
          <cell r="V3965">
            <v>1698.3081709830979</v>
          </cell>
          <cell r="W3965">
            <v>1725.1753014174662</v>
          </cell>
          <cell r="X3965">
            <v>1860.3535146643408</v>
          </cell>
          <cell r="Y3965">
            <v>238.1507384526505</v>
          </cell>
          <cell r="Z3965">
            <v>278.86176811076842</v>
          </cell>
          <cell r="AA3965">
            <v>286.61576085580026</v>
          </cell>
          <cell r="AB3965">
            <v>291.52583735979493</v>
          </cell>
          <cell r="AC3965">
            <v>357.71279829813494</v>
          </cell>
          <cell r="AD3965">
            <v>4.9975669045086111</v>
          </cell>
          <cell r="AE3965">
            <v>5.5052410433238075</v>
          </cell>
          <cell r="AF3965">
            <v>5.2953268601151189</v>
          </cell>
          <cell r="AG3965">
            <v>5.1876809819476515</v>
          </cell>
          <cell r="AH3965">
            <v>5.4056933875559263</v>
          </cell>
        </row>
        <row r="3966">
          <cell r="B3966">
            <v>3923</v>
          </cell>
          <cell r="C3966" t="str">
            <v>TX</v>
          </cell>
          <cell r="D3966" t="str">
            <v>Municipal</v>
          </cell>
          <cell r="E3966">
            <v>1.4093393477955055E-2</v>
          </cell>
          <cell r="F3966">
            <v>0</v>
          </cell>
          <cell r="G3966">
            <v>0</v>
          </cell>
          <cell r="H3966">
            <v>2983.6530837732093</v>
          </cell>
          <cell r="I3966">
            <v>11.608880937499999</v>
          </cell>
          <cell r="J3966">
            <v>0</v>
          </cell>
          <cell r="K3966">
            <v>0</v>
          </cell>
          <cell r="L3966">
            <v>0</v>
          </cell>
          <cell r="M3966">
            <v>0</v>
          </cell>
          <cell r="N3966">
            <v>2.2693444579675273E-2</v>
          </cell>
          <cell r="O3966">
            <v>9621.9656326928744</v>
          </cell>
          <cell r="P3966">
            <v>26799.929293936613</v>
          </cell>
          <cell r="Q3966">
            <v>41682.948922433221</v>
          </cell>
          <cell r="R3966">
            <v>51491.222054085585</v>
          </cell>
          <cell r="S3966">
            <v>129313.15542193386</v>
          </cell>
          <cell r="T3966">
            <v>1529.9127400418736</v>
          </cell>
          <cell r="U3966">
            <v>1639.127462982123</v>
          </cell>
          <cell r="V3966">
            <v>1698.3081709830979</v>
          </cell>
          <cell r="W3966">
            <v>1725.1753014174662</v>
          </cell>
          <cell r="X3966">
            <v>1860.3535146643408</v>
          </cell>
          <cell r="Y3966">
            <v>238.1507384526505</v>
          </cell>
          <cell r="Z3966">
            <v>278.86176811076842</v>
          </cell>
          <cell r="AA3966">
            <v>286.61576085580026</v>
          </cell>
          <cell r="AB3966">
            <v>291.52583735979493</v>
          </cell>
          <cell r="AC3966">
            <v>357.71279829813494</v>
          </cell>
          <cell r="AD3966">
            <v>4.9975669045086111</v>
          </cell>
          <cell r="AE3966">
            <v>5.5052410433238075</v>
          </cell>
          <cell r="AF3966">
            <v>5.2953268601151189</v>
          </cell>
          <cell r="AG3966">
            <v>5.1876809819476515</v>
          </cell>
          <cell r="AH3966">
            <v>5.4056933875559263</v>
          </cell>
        </row>
        <row r="3967">
          <cell r="B3967">
            <v>3940</v>
          </cell>
          <cell r="C3967" t="str">
            <v>TX</v>
          </cell>
          <cell r="D3967" t="str">
            <v>Municipal</v>
          </cell>
          <cell r="E3967">
            <v>1.4093393477955055E-2</v>
          </cell>
          <cell r="F3967">
            <v>1</v>
          </cell>
          <cell r="G3967">
            <v>11339.129575655783</v>
          </cell>
          <cell r="H3967">
            <v>11339.129575655783</v>
          </cell>
          <cell r="I3967">
            <v>11.608880937499999</v>
          </cell>
          <cell r="J3967">
            <v>59391</v>
          </cell>
          <cell r="K3967">
            <v>459076</v>
          </cell>
          <cell r="L3967">
            <v>40486</v>
          </cell>
          <cell r="M3967">
            <v>0.11708526291152772</v>
          </cell>
          <cell r="N3967">
            <v>0.11708526291152772</v>
          </cell>
          <cell r="O3967">
            <v>9621.9656326928744</v>
          </cell>
          <cell r="P3967">
            <v>26799.929293936613</v>
          </cell>
          <cell r="Q3967">
            <v>41682.948922433221</v>
          </cell>
          <cell r="R3967">
            <v>51491.222054085585</v>
          </cell>
          <cell r="S3967">
            <v>129313.15542193386</v>
          </cell>
          <cell r="T3967">
            <v>1529.9127400418736</v>
          </cell>
          <cell r="U3967">
            <v>1639.127462982123</v>
          </cell>
          <cell r="V3967">
            <v>1698.3081709830979</v>
          </cell>
          <cell r="W3967">
            <v>1725.1753014174662</v>
          </cell>
          <cell r="X3967">
            <v>1860.3535146643408</v>
          </cell>
          <cell r="Y3967">
            <v>238.1507384526505</v>
          </cell>
          <cell r="Z3967">
            <v>278.86176811076842</v>
          </cell>
          <cell r="AA3967">
            <v>286.61576085580026</v>
          </cell>
          <cell r="AB3967">
            <v>291.52583735979493</v>
          </cell>
          <cell r="AC3967">
            <v>357.71279829813494</v>
          </cell>
          <cell r="AD3967">
            <v>4.9975669045086111</v>
          </cell>
          <cell r="AE3967">
            <v>5.5052410433238075</v>
          </cell>
          <cell r="AF3967">
            <v>5.2953268601151189</v>
          </cell>
          <cell r="AG3967">
            <v>5.1876809819476515</v>
          </cell>
          <cell r="AH3967">
            <v>5.4056933875559263</v>
          </cell>
        </row>
        <row r="3968">
          <cell r="B3968">
            <v>4610</v>
          </cell>
          <cell r="C3968" t="str">
            <v>TX</v>
          </cell>
          <cell r="D3968" t="str">
            <v>Municipal</v>
          </cell>
          <cell r="E3968">
            <v>1.4093393477955055E-2</v>
          </cell>
          <cell r="F3968">
            <v>0</v>
          </cell>
          <cell r="G3968">
            <v>0</v>
          </cell>
          <cell r="H3968">
            <v>2983.6530837732093</v>
          </cell>
          <cell r="I3968">
            <v>11.608880937499999</v>
          </cell>
          <cell r="J3968">
            <v>0</v>
          </cell>
          <cell r="K3968">
            <v>0</v>
          </cell>
          <cell r="L3968">
            <v>0</v>
          </cell>
          <cell r="M3968">
            <v>0</v>
          </cell>
          <cell r="N3968">
            <v>2.2693444579675273E-2</v>
          </cell>
          <cell r="O3968">
            <v>9621.9656326928744</v>
          </cell>
          <cell r="P3968">
            <v>26799.929293936613</v>
          </cell>
          <cell r="Q3968">
            <v>41682.948922433221</v>
          </cell>
          <cell r="R3968">
            <v>51491.222054085585</v>
          </cell>
          <cell r="S3968">
            <v>129313.15542193386</v>
          </cell>
          <cell r="T3968">
            <v>1529.9127400418736</v>
          </cell>
          <cell r="U3968">
            <v>1639.127462982123</v>
          </cell>
          <cell r="V3968">
            <v>1698.3081709830979</v>
          </cell>
          <cell r="W3968">
            <v>1725.1753014174662</v>
          </cell>
          <cell r="X3968">
            <v>1860.3535146643408</v>
          </cell>
          <cell r="Y3968">
            <v>238.1507384526505</v>
          </cell>
          <cell r="Z3968">
            <v>278.86176811076842</v>
          </cell>
          <cell r="AA3968">
            <v>286.61576085580026</v>
          </cell>
          <cell r="AB3968">
            <v>291.52583735979493</v>
          </cell>
          <cell r="AC3968">
            <v>357.71279829813494</v>
          </cell>
          <cell r="AD3968">
            <v>4.9975669045086111</v>
          </cell>
          <cell r="AE3968">
            <v>5.5052410433238075</v>
          </cell>
          <cell r="AF3968">
            <v>5.2953268601151189</v>
          </cell>
          <cell r="AG3968">
            <v>5.1876809819476515</v>
          </cell>
          <cell r="AH3968">
            <v>5.4056933875559263</v>
          </cell>
        </row>
        <row r="3969">
          <cell r="B3969">
            <v>5063</v>
          </cell>
          <cell r="C3969" t="str">
            <v>TX</v>
          </cell>
          <cell r="D3969" t="str">
            <v>Municipal</v>
          </cell>
          <cell r="E3969">
            <v>1.4093393477955055E-2</v>
          </cell>
          <cell r="F3969">
            <v>1</v>
          </cell>
          <cell r="G3969">
            <v>11924.569898822881</v>
          </cell>
          <cell r="H3969">
            <v>11924.569898822881</v>
          </cell>
          <cell r="I3969">
            <v>11.608880937499999</v>
          </cell>
          <cell r="J3969">
            <v>79411.399999999994</v>
          </cell>
          <cell r="K3969">
            <v>605792</v>
          </cell>
          <cell r="L3969">
            <v>50802</v>
          </cell>
          <cell r="M3969">
            <v>0.11940459360202428</v>
          </cell>
          <cell r="N3969">
            <v>0.11940459360202428</v>
          </cell>
          <cell r="O3969">
            <v>9621.9656326928744</v>
          </cell>
          <cell r="P3969">
            <v>26799.929293936613</v>
          </cell>
          <cell r="Q3969">
            <v>41682.948922433221</v>
          </cell>
          <cell r="R3969">
            <v>51491.222054085585</v>
          </cell>
          <cell r="S3969">
            <v>129313.15542193386</v>
          </cell>
          <cell r="T3969">
            <v>1529.9127400418736</v>
          </cell>
          <cell r="U3969">
            <v>1639.127462982123</v>
          </cell>
          <cell r="V3969">
            <v>1698.3081709830979</v>
          </cell>
          <cell r="W3969">
            <v>1725.1753014174662</v>
          </cell>
          <cell r="X3969">
            <v>1860.3535146643408</v>
          </cell>
          <cell r="Y3969">
            <v>238.1507384526505</v>
          </cell>
          <cell r="Z3969">
            <v>278.86176811076842</v>
          </cell>
          <cell r="AA3969">
            <v>286.61576085580026</v>
          </cell>
          <cell r="AB3969">
            <v>291.52583735979493</v>
          </cell>
          <cell r="AC3969">
            <v>357.71279829813494</v>
          </cell>
          <cell r="AD3969">
            <v>4.9975669045086111</v>
          </cell>
          <cell r="AE3969">
            <v>5.5052410433238075</v>
          </cell>
          <cell r="AF3969">
            <v>5.2953268601151189</v>
          </cell>
          <cell r="AG3969">
            <v>5.1876809819476515</v>
          </cell>
          <cell r="AH3969">
            <v>5.4056933875559263</v>
          </cell>
        </row>
        <row r="3970">
          <cell r="B3970">
            <v>5744</v>
          </cell>
          <cell r="C3970" t="str">
            <v>TX</v>
          </cell>
          <cell r="D3970" t="str">
            <v>Municipal</v>
          </cell>
          <cell r="E3970">
            <v>1.4093393477955055E-2</v>
          </cell>
          <cell r="F3970">
            <v>0</v>
          </cell>
          <cell r="G3970">
            <v>0</v>
          </cell>
          <cell r="H3970">
            <v>2983.6530837732093</v>
          </cell>
          <cell r="I3970">
            <v>11.608880937499999</v>
          </cell>
          <cell r="J3970">
            <v>0</v>
          </cell>
          <cell r="K3970">
            <v>0</v>
          </cell>
          <cell r="L3970">
            <v>0</v>
          </cell>
          <cell r="M3970">
            <v>0</v>
          </cell>
          <cell r="N3970">
            <v>2.2693444579675273E-2</v>
          </cell>
          <cell r="O3970">
            <v>9621.9656326928744</v>
          </cell>
          <cell r="P3970">
            <v>26799.929293936613</v>
          </cell>
          <cell r="Q3970">
            <v>41682.948922433221</v>
          </cell>
          <cell r="R3970">
            <v>51491.222054085585</v>
          </cell>
          <cell r="S3970">
            <v>129313.15542193386</v>
          </cell>
          <cell r="T3970">
            <v>1529.9127400418736</v>
          </cell>
          <cell r="U3970">
            <v>1639.127462982123</v>
          </cell>
          <cell r="V3970">
            <v>1698.3081709830979</v>
          </cell>
          <cell r="W3970">
            <v>1725.1753014174662</v>
          </cell>
          <cell r="X3970">
            <v>1860.3535146643408</v>
          </cell>
          <cell r="Y3970">
            <v>238.1507384526505</v>
          </cell>
          <cell r="Z3970">
            <v>278.86176811076842</v>
          </cell>
          <cell r="AA3970">
            <v>286.61576085580026</v>
          </cell>
          <cell r="AB3970">
            <v>291.52583735979493</v>
          </cell>
          <cell r="AC3970">
            <v>357.71279829813494</v>
          </cell>
          <cell r="AD3970">
            <v>4.9975669045086111</v>
          </cell>
          <cell r="AE3970">
            <v>5.5052410433238075</v>
          </cell>
          <cell r="AF3970">
            <v>5.2953268601151189</v>
          </cell>
          <cell r="AG3970">
            <v>5.1876809819476515</v>
          </cell>
          <cell r="AH3970">
            <v>5.4056933875559263</v>
          </cell>
        </row>
        <row r="3971">
          <cell r="B3971">
            <v>6203</v>
          </cell>
          <cell r="C3971" t="str">
            <v>TX</v>
          </cell>
          <cell r="D3971" t="str">
            <v>Municipal</v>
          </cell>
          <cell r="E3971">
            <v>1.4093393477955055E-2</v>
          </cell>
          <cell r="F3971">
            <v>0</v>
          </cell>
          <cell r="G3971">
            <v>0</v>
          </cell>
          <cell r="H3971">
            <v>2983.6530837732093</v>
          </cell>
          <cell r="I3971">
            <v>11.608880937499999</v>
          </cell>
          <cell r="J3971">
            <v>0</v>
          </cell>
          <cell r="K3971">
            <v>0</v>
          </cell>
          <cell r="L3971">
            <v>0</v>
          </cell>
          <cell r="M3971">
            <v>0</v>
          </cell>
          <cell r="N3971">
            <v>2.2693444579675273E-2</v>
          </cell>
          <cell r="O3971">
            <v>9621.9656326928744</v>
          </cell>
          <cell r="P3971">
            <v>26799.929293936613</v>
          </cell>
          <cell r="Q3971">
            <v>41682.948922433221</v>
          </cell>
          <cell r="R3971">
            <v>51491.222054085585</v>
          </cell>
          <cell r="S3971">
            <v>129313.15542193386</v>
          </cell>
          <cell r="T3971">
            <v>1529.9127400418736</v>
          </cell>
          <cell r="U3971">
            <v>1639.127462982123</v>
          </cell>
          <cell r="V3971">
            <v>1698.3081709830979</v>
          </cell>
          <cell r="W3971">
            <v>1725.1753014174662</v>
          </cell>
          <cell r="X3971">
            <v>1860.3535146643408</v>
          </cell>
          <cell r="Y3971">
            <v>238.1507384526505</v>
          </cell>
          <cell r="Z3971">
            <v>278.86176811076842</v>
          </cell>
          <cell r="AA3971">
            <v>286.61576085580026</v>
          </cell>
          <cell r="AB3971">
            <v>291.52583735979493</v>
          </cell>
          <cell r="AC3971">
            <v>357.71279829813494</v>
          </cell>
          <cell r="AD3971">
            <v>4.9975669045086111</v>
          </cell>
          <cell r="AE3971">
            <v>5.5052410433238075</v>
          </cell>
          <cell r="AF3971">
            <v>5.2953268601151189</v>
          </cell>
          <cell r="AG3971">
            <v>5.1876809819476515</v>
          </cell>
          <cell r="AH3971">
            <v>5.4056933875559263</v>
          </cell>
        </row>
        <row r="3972">
          <cell r="B3972">
            <v>6396</v>
          </cell>
          <cell r="C3972" t="str">
            <v>TX</v>
          </cell>
          <cell r="D3972" t="str">
            <v>Municipal</v>
          </cell>
          <cell r="E3972">
            <v>1.4093393477955055E-2</v>
          </cell>
          <cell r="F3972">
            <v>0</v>
          </cell>
          <cell r="G3972">
            <v>0</v>
          </cell>
          <cell r="H3972">
            <v>2983.6530837732093</v>
          </cell>
          <cell r="I3972">
            <v>11.608880937499999</v>
          </cell>
          <cell r="J3972">
            <v>0</v>
          </cell>
          <cell r="K3972">
            <v>0</v>
          </cell>
          <cell r="L3972">
            <v>0</v>
          </cell>
          <cell r="M3972">
            <v>0</v>
          </cell>
          <cell r="N3972">
            <v>2.2693444579675273E-2</v>
          </cell>
          <cell r="O3972">
            <v>9621.9656326928744</v>
          </cell>
          <cell r="P3972">
            <v>26799.929293936613</v>
          </cell>
          <cell r="Q3972">
            <v>41682.948922433221</v>
          </cell>
          <cell r="R3972">
            <v>51491.222054085585</v>
          </cell>
          <cell r="S3972">
            <v>129313.15542193386</v>
          </cell>
          <cell r="T3972">
            <v>1529.9127400418736</v>
          </cell>
          <cell r="U3972">
            <v>1639.127462982123</v>
          </cell>
          <cell r="V3972">
            <v>1698.3081709830979</v>
          </cell>
          <cell r="W3972">
            <v>1725.1753014174662</v>
          </cell>
          <cell r="X3972">
            <v>1860.3535146643408</v>
          </cell>
          <cell r="Y3972">
            <v>238.1507384526505</v>
          </cell>
          <cell r="Z3972">
            <v>278.86176811076842</v>
          </cell>
          <cell r="AA3972">
            <v>286.61576085580026</v>
          </cell>
          <cell r="AB3972">
            <v>291.52583735979493</v>
          </cell>
          <cell r="AC3972">
            <v>357.71279829813494</v>
          </cell>
          <cell r="AD3972">
            <v>4.9975669045086111</v>
          </cell>
          <cell r="AE3972">
            <v>5.5052410433238075</v>
          </cell>
          <cell r="AF3972">
            <v>5.2953268601151189</v>
          </cell>
          <cell r="AG3972">
            <v>5.1876809819476515</v>
          </cell>
          <cell r="AH3972">
            <v>5.4056933875559263</v>
          </cell>
        </row>
        <row r="3973">
          <cell r="B3973">
            <v>6427</v>
          </cell>
          <cell r="C3973" t="str">
            <v>TX</v>
          </cell>
          <cell r="D3973" t="str">
            <v>Municipal</v>
          </cell>
          <cell r="E3973">
            <v>1.4093393477955055E-2</v>
          </cell>
          <cell r="F3973">
            <v>1</v>
          </cell>
          <cell r="G3973">
            <v>16553.510028653294</v>
          </cell>
          <cell r="H3973">
            <v>16553.510028653294</v>
          </cell>
          <cell r="I3973">
            <v>11.608880937499999</v>
          </cell>
          <cell r="J3973">
            <v>26221.599999999999</v>
          </cell>
          <cell r="K3973">
            <v>231087</v>
          </cell>
          <cell r="L3973">
            <v>13960</v>
          </cell>
          <cell r="M3973">
            <v>0.1050551535367632</v>
          </cell>
          <cell r="N3973">
            <v>0.1050551535367632</v>
          </cell>
          <cell r="O3973">
            <v>9621.9656326928744</v>
          </cell>
          <cell r="P3973">
            <v>26799.929293936613</v>
          </cell>
          <cell r="Q3973">
            <v>41682.948922433221</v>
          </cell>
          <cell r="R3973">
            <v>51491.222054085585</v>
          </cell>
          <cell r="S3973">
            <v>129313.15542193386</v>
          </cell>
          <cell r="T3973">
            <v>1529.9127400418736</v>
          </cell>
          <cell r="U3973">
            <v>1639.127462982123</v>
          </cell>
          <cell r="V3973">
            <v>1698.3081709830979</v>
          </cell>
          <cell r="W3973">
            <v>1725.1753014174662</v>
          </cell>
          <cell r="X3973">
            <v>1860.3535146643408</v>
          </cell>
          <cell r="Y3973">
            <v>238.1507384526505</v>
          </cell>
          <cell r="Z3973">
            <v>278.86176811076842</v>
          </cell>
          <cell r="AA3973">
            <v>286.61576085580026</v>
          </cell>
          <cell r="AB3973">
            <v>291.52583735979493</v>
          </cell>
          <cell r="AC3973">
            <v>357.71279829813494</v>
          </cell>
          <cell r="AD3973">
            <v>4.9975669045086111</v>
          </cell>
          <cell r="AE3973">
            <v>5.5052410433238075</v>
          </cell>
          <cell r="AF3973">
            <v>5.2953268601151189</v>
          </cell>
          <cell r="AG3973">
            <v>5.1876809819476515</v>
          </cell>
          <cell r="AH3973">
            <v>5.4056933875559263</v>
          </cell>
        </row>
        <row r="3974">
          <cell r="B3974">
            <v>6472</v>
          </cell>
          <cell r="C3974" t="str">
            <v>TX</v>
          </cell>
          <cell r="D3974" t="str">
            <v>Municipal</v>
          </cell>
          <cell r="E3974">
            <v>1.4093393477955055E-2</v>
          </cell>
          <cell r="F3974">
            <v>0</v>
          </cell>
          <cell r="G3974">
            <v>0</v>
          </cell>
          <cell r="H3974">
            <v>2983.6530837732093</v>
          </cell>
          <cell r="I3974">
            <v>11.608880937499999</v>
          </cell>
          <cell r="J3974">
            <v>0</v>
          </cell>
          <cell r="K3974">
            <v>0</v>
          </cell>
          <cell r="L3974">
            <v>0</v>
          </cell>
          <cell r="M3974">
            <v>0</v>
          </cell>
          <cell r="N3974">
            <v>2.2693444579675273E-2</v>
          </cell>
          <cell r="O3974">
            <v>9621.9656326928744</v>
          </cell>
          <cell r="P3974">
            <v>26799.929293936613</v>
          </cell>
          <cell r="Q3974">
            <v>41682.948922433221</v>
          </cell>
          <cell r="R3974">
            <v>51491.222054085585</v>
          </cell>
          <cell r="S3974">
            <v>129313.15542193386</v>
          </cell>
          <cell r="T3974">
            <v>1529.9127400418736</v>
          </cell>
          <cell r="U3974">
            <v>1639.127462982123</v>
          </cell>
          <cell r="V3974">
            <v>1698.3081709830979</v>
          </cell>
          <cell r="W3974">
            <v>1725.1753014174662</v>
          </cell>
          <cell r="X3974">
            <v>1860.3535146643408</v>
          </cell>
          <cell r="Y3974">
            <v>238.1507384526505</v>
          </cell>
          <cell r="Z3974">
            <v>278.86176811076842</v>
          </cell>
          <cell r="AA3974">
            <v>286.61576085580026</v>
          </cell>
          <cell r="AB3974">
            <v>291.52583735979493</v>
          </cell>
          <cell r="AC3974">
            <v>357.71279829813494</v>
          </cell>
          <cell r="AD3974">
            <v>4.9975669045086111</v>
          </cell>
          <cell r="AE3974">
            <v>5.5052410433238075</v>
          </cell>
          <cell r="AF3974">
            <v>5.2953268601151189</v>
          </cell>
          <cell r="AG3974">
            <v>5.1876809819476515</v>
          </cell>
          <cell r="AH3974">
            <v>5.4056933875559263</v>
          </cell>
        </row>
        <row r="3975">
          <cell r="B3975">
            <v>6758</v>
          </cell>
          <cell r="C3975" t="str">
            <v>TX</v>
          </cell>
          <cell r="D3975" t="str">
            <v>Municipal</v>
          </cell>
          <cell r="E3975">
            <v>1.4093393477955055E-2</v>
          </cell>
          <cell r="F3975">
            <v>0</v>
          </cell>
          <cell r="G3975">
            <v>0</v>
          </cell>
          <cell r="H3975">
            <v>2983.6530837732093</v>
          </cell>
          <cell r="I3975">
            <v>11.608880937499999</v>
          </cell>
          <cell r="J3975">
            <v>0</v>
          </cell>
          <cell r="K3975">
            <v>0</v>
          </cell>
          <cell r="L3975">
            <v>0</v>
          </cell>
          <cell r="M3975">
            <v>0</v>
          </cell>
          <cell r="N3975">
            <v>2.2693444579675273E-2</v>
          </cell>
          <cell r="O3975">
            <v>9621.9656326928744</v>
          </cell>
          <cell r="P3975">
            <v>26799.929293936613</v>
          </cell>
          <cell r="Q3975">
            <v>41682.948922433221</v>
          </cell>
          <cell r="R3975">
            <v>51491.222054085585</v>
          </cell>
          <cell r="S3975">
            <v>129313.15542193386</v>
          </cell>
          <cell r="T3975">
            <v>1529.9127400418736</v>
          </cell>
          <cell r="U3975">
            <v>1639.127462982123</v>
          </cell>
          <cell r="V3975">
            <v>1698.3081709830979</v>
          </cell>
          <cell r="W3975">
            <v>1725.1753014174662</v>
          </cell>
          <cell r="X3975">
            <v>1860.3535146643408</v>
          </cell>
          <cell r="Y3975">
            <v>238.1507384526505</v>
          </cell>
          <cell r="Z3975">
            <v>278.86176811076842</v>
          </cell>
          <cell r="AA3975">
            <v>286.61576085580026</v>
          </cell>
          <cell r="AB3975">
            <v>291.52583735979493</v>
          </cell>
          <cell r="AC3975">
            <v>357.71279829813494</v>
          </cell>
          <cell r="AD3975">
            <v>4.9975669045086111</v>
          </cell>
          <cell r="AE3975">
            <v>5.5052410433238075</v>
          </cell>
          <cell r="AF3975">
            <v>5.2953268601151189</v>
          </cell>
          <cell r="AG3975">
            <v>5.1876809819476515</v>
          </cell>
          <cell r="AH3975">
            <v>5.4056933875559263</v>
          </cell>
        </row>
        <row r="3976">
          <cell r="B3976">
            <v>6958</v>
          </cell>
          <cell r="C3976" t="str">
            <v>TX</v>
          </cell>
          <cell r="D3976" t="str">
            <v>Municipal</v>
          </cell>
          <cell r="E3976">
            <v>1.4093393477955055E-2</v>
          </cell>
          <cell r="F3976">
            <v>1</v>
          </cell>
          <cell r="G3976">
            <v>14106.6512364478</v>
          </cell>
          <cell r="H3976">
            <v>14106.6512364478</v>
          </cell>
          <cell r="I3976">
            <v>11.608880937499999</v>
          </cell>
          <cell r="J3976">
            <v>94723</v>
          </cell>
          <cell r="K3976">
            <v>926412</v>
          </cell>
          <cell r="L3976">
            <v>65672</v>
          </cell>
          <cell r="M3976">
            <v>9.2371923995878721E-2</v>
          </cell>
          <cell r="N3976">
            <v>9.2371923995878721E-2</v>
          </cell>
          <cell r="O3976">
            <v>9621.9656326928744</v>
          </cell>
          <cell r="P3976">
            <v>26799.929293936613</v>
          </cell>
          <cell r="Q3976">
            <v>41682.948922433221</v>
          </cell>
          <cell r="R3976">
            <v>51491.222054085585</v>
          </cell>
          <cell r="S3976">
            <v>129313.15542193386</v>
          </cell>
          <cell r="T3976">
            <v>1529.9127400418736</v>
          </cell>
          <cell r="U3976">
            <v>1639.127462982123</v>
          </cell>
          <cell r="V3976">
            <v>1698.3081709830979</v>
          </cell>
          <cell r="W3976">
            <v>1725.1753014174662</v>
          </cell>
          <cell r="X3976">
            <v>1860.3535146643408</v>
          </cell>
          <cell r="Y3976">
            <v>238.1507384526505</v>
          </cell>
          <cell r="Z3976">
            <v>278.86176811076842</v>
          </cell>
          <cell r="AA3976">
            <v>286.61576085580026</v>
          </cell>
          <cell r="AB3976">
            <v>291.52583735979493</v>
          </cell>
          <cell r="AC3976">
            <v>357.71279829813494</v>
          </cell>
          <cell r="AD3976">
            <v>4.9975669045086111</v>
          </cell>
          <cell r="AE3976">
            <v>5.5052410433238075</v>
          </cell>
          <cell r="AF3976">
            <v>5.2953268601151189</v>
          </cell>
          <cell r="AG3976">
            <v>5.1876809819476515</v>
          </cell>
          <cell r="AH3976">
            <v>5.4056933875559263</v>
          </cell>
        </row>
        <row r="3977">
          <cell r="B3977">
            <v>7129</v>
          </cell>
          <cell r="C3977" t="str">
            <v>TX</v>
          </cell>
          <cell r="D3977" t="str">
            <v>Municipal</v>
          </cell>
          <cell r="E3977">
            <v>1.4093393477955055E-2</v>
          </cell>
          <cell r="F3977">
            <v>1</v>
          </cell>
          <cell r="G3977">
            <v>10320.958795562599</v>
          </cell>
          <cell r="H3977">
            <v>10320.958795562599</v>
          </cell>
          <cell r="I3977">
            <v>11.608880937499999</v>
          </cell>
          <cell r="J3977">
            <v>37892.1</v>
          </cell>
          <cell r="K3977">
            <v>260501</v>
          </cell>
          <cell r="L3977">
            <v>25240</v>
          </cell>
          <cell r="M3977">
            <v>0.13196111393679871</v>
          </cell>
          <cell r="N3977">
            <v>0.13196111393679871</v>
          </cell>
          <cell r="O3977">
            <v>9621.9656326928744</v>
          </cell>
          <cell r="P3977">
            <v>26799.929293936613</v>
          </cell>
          <cell r="Q3977">
            <v>41682.948922433221</v>
          </cell>
          <cell r="R3977">
            <v>51491.222054085585</v>
          </cell>
          <cell r="S3977">
            <v>129313.15542193386</v>
          </cell>
          <cell r="T3977">
            <v>1529.9127400418736</v>
          </cell>
          <cell r="U3977">
            <v>1639.127462982123</v>
          </cell>
          <cell r="V3977">
            <v>1698.3081709830979</v>
          </cell>
          <cell r="W3977">
            <v>1725.1753014174662</v>
          </cell>
          <cell r="X3977">
            <v>1860.3535146643408</v>
          </cell>
          <cell r="Y3977">
            <v>238.1507384526505</v>
          </cell>
          <cell r="Z3977">
            <v>278.86176811076842</v>
          </cell>
          <cell r="AA3977">
            <v>286.61576085580026</v>
          </cell>
          <cell r="AB3977">
            <v>291.52583735979493</v>
          </cell>
          <cell r="AC3977">
            <v>357.71279829813494</v>
          </cell>
          <cell r="AD3977">
            <v>4.9975669045086111</v>
          </cell>
          <cell r="AE3977">
            <v>5.5052410433238075</v>
          </cell>
          <cell r="AF3977">
            <v>5.2953268601151189</v>
          </cell>
          <cell r="AG3977">
            <v>5.1876809819476515</v>
          </cell>
          <cell r="AH3977">
            <v>5.4056933875559263</v>
          </cell>
        </row>
        <row r="3978">
          <cell r="B3978">
            <v>7184</v>
          </cell>
          <cell r="C3978" t="str">
            <v>TX</v>
          </cell>
          <cell r="D3978" t="str">
            <v>Municipal</v>
          </cell>
          <cell r="E3978">
            <v>1.4093393477955055E-2</v>
          </cell>
          <cell r="F3978">
            <v>0</v>
          </cell>
          <cell r="G3978">
            <v>0</v>
          </cell>
          <cell r="H3978">
            <v>2983.6530837732093</v>
          </cell>
          <cell r="I3978">
            <v>11.608880937499999</v>
          </cell>
          <cell r="J3978">
            <v>0</v>
          </cell>
          <cell r="K3978">
            <v>0</v>
          </cell>
          <cell r="L3978">
            <v>0</v>
          </cell>
          <cell r="M3978">
            <v>0</v>
          </cell>
          <cell r="N3978">
            <v>2.2693444579675273E-2</v>
          </cell>
          <cell r="O3978">
            <v>9621.9656326928744</v>
          </cell>
          <cell r="P3978">
            <v>26799.929293936613</v>
          </cell>
          <cell r="Q3978">
            <v>41682.948922433221</v>
          </cell>
          <cell r="R3978">
            <v>51491.222054085585</v>
          </cell>
          <cell r="S3978">
            <v>129313.15542193386</v>
          </cell>
          <cell r="T3978">
            <v>1529.9127400418736</v>
          </cell>
          <cell r="U3978">
            <v>1639.127462982123</v>
          </cell>
          <cell r="V3978">
            <v>1698.3081709830979</v>
          </cell>
          <cell r="W3978">
            <v>1725.1753014174662</v>
          </cell>
          <cell r="X3978">
            <v>1860.3535146643408</v>
          </cell>
          <cell r="Y3978">
            <v>238.1507384526505</v>
          </cell>
          <cell r="Z3978">
            <v>278.86176811076842</v>
          </cell>
          <cell r="AA3978">
            <v>286.61576085580026</v>
          </cell>
          <cell r="AB3978">
            <v>291.52583735979493</v>
          </cell>
          <cell r="AC3978">
            <v>357.71279829813494</v>
          </cell>
          <cell r="AD3978">
            <v>4.9975669045086111</v>
          </cell>
          <cell r="AE3978">
            <v>5.5052410433238075</v>
          </cell>
          <cell r="AF3978">
            <v>5.2953268601151189</v>
          </cell>
          <cell r="AG3978">
            <v>5.1876809819476515</v>
          </cell>
          <cell r="AH3978">
            <v>5.4056933875559263</v>
          </cell>
        </row>
        <row r="3979">
          <cell r="B3979">
            <v>7419</v>
          </cell>
          <cell r="C3979" t="str">
            <v>TX</v>
          </cell>
          <cell r="D3979" t="str">
            <v>Municipal</v>
          </cell>
          <cell r="E3979">
            <v>1.4093393477955055E-2</v>
          </cell>
          <cell r="F3979">
            <v>0</v>
          </cell>
          <cell r="G3979">
            <v>0</v>
          </cell>
          <cell r="H3979">
            <v>2983.6530837732093</v>
          </cell>
          <cell r="I3979">
            <v>11.608880937499999</v>
          </cell>
          <cell r="J3979">
            <v>0</v>
          </cell>
          <cell r="K3979">
            <v>0</v>
          </cell>
          <cell r="L3979">
            <v>0</v>
          </cell>
          <cell r="M3979">
            <v>0</v>
          </cell>
          <cell r="N3979">
            <v>2.2693444579675273E-2</v>
          </cell>
          <cell r="O3979">
            <v>9621.9656326928744</v>
          </cell>
          <cell r="P3979">
            <v>26799.929293936613</v>
          </cell>
          <cell r="Q3979">
            <v>41682.948922433221</v>
          </cell>
          <cell r="R3979">
            <v>51491.222054085585</v>
          </cell>
          <cell r="S3979">
            <v>129313.15542193386</v>
          </cell>
          <cell r="T3979">
            <v>1529.9127400418736</v>
          </cell>
          <cell r="U3979">
            <v>1639.127462982123</v>
          </cell>
          <cell r="V3979">
            <v>1698.3081709830979</v>
          </cell>
          <cell r="W3979">
            <v>1725.1753014174662</v>
          </cell>
          <cell r="X3979">
            <v>1860.3535146643408</v>
          </cell>
          <cell r="Y3979">
            <v>238.1507384526505</v>
          </cell>
          <cell r="Z3979">
            <v>278.86176811076842</v>
          </cell>
          <cell r="AA3979">
            <v>286.61576085580026</v>
          </cell>
          <cell r="AB3979">
            <v>291.52583735979493</v>
          </cell>
          <cell r="AC3979">
            <v>357.71279829813494</v>
          </cell>
          <cell r="AD3979">
            <v>4.9975669045086111</v>
          </cell>
          <cell r="AE3979">
            <v>5.5052410433238075</v>
          </cell>
          <cell r="AF3979">
            <v>5.2953268601151189</v>
          </cell>
          <cell r="AG3979">
            <v>5.1876809819476515</v>
          </cell>
          <cell r="AH3979">
            <v>5.4056933875559263</v>
          </cell>
        </row>
        <row r="3980">
          <cell r="B3980">
            <v>7368</v>
          </cell>
          <cell r="C3980" t="str">
            <v>TX</v>
          </cell>
          <cell r="D3980" t="str">
            <v>Municipal</v>
          </cell>
          <cell r="E3980">
            <v>1.4093393477955055E-2</v>
          </cell>
          <cell r="F3980">
            <v>0</v>
          </cell>
          <cell r="G3980">
            <v>0</v>
          </cell>
          <cell r="H3980">
            <v>2983.6530837732093</v>
          </cell>
          <cell r="I3980">
            <v>11.608880937499999</v>
          </cell>
          <cell r="J3980">
            <v>0</v>
          </cell>
          <cell r="K3980">
            <v>0</v>
          </cell>
          <cell r="L3980">
            <v>0</v>
          </cell>
          <cell r="M3980">
            <v>0</v>
          </cell>
          <cell r="N3980">
            <v>2.2693444579675273E-2</v>
          </cell>
          <cell r="O3980">
            <v>9621.9656326928744</v>
          </cell>
          <cell r="P3980">
            <v>26799.929293936613</v>
          </cell>
          <cell r="Q3980">
            <v>41682.948922433221</v>
          </cell>
          <cell r="R3980">
            <v>51491.222054085585</v>
          </cell>
          <cell r="S3980">
            <v>129313.15542193386</v>
          </cell>
          <cell r="T3980">
            <v>1529.9127400418736</v>
          </cell>
          <cell r="U3980">
            <v>1639.127462982123</v>
          </cell>
          <cell r="V3980">
            <v>1698.3081709830979</v>
          </cell>
          <cell r="W3980">
            <v>1725.1753014174662</v>
          </cell>
          <cell r="X3980">
            <v>1860.3535146643408</v>
          </cell>
          <cell r="Y3980">
            <v>238.1507384526505</v>
          </cell>
          <cell r="Z3980">
            <v>278.86176811076842</v>
          </cell>
          <cell r="AA3980">
            <v>286.61576085580026</v>
          </cell>
          <cell r="AB3980">
            <v>291.52583735979493</v>
          </cell>
          <cell r="AC3980">
            <v>357.71279829813494</v>
          </cell>
          <cell r="AD3980">
            <v>4.9975669045086111</v>
          </cell>
          <cell r="AE3980">
            <v>5.5052410433238075</v>
          </cell>
          <cell r="AF3980">
            <v>5.2953268601151189</v>
          </cell>
          <cell r="AG3980">
            <v>5.1876809819476515</v>
          </cell>
          <cell r="AH3980">
            <v>5.4056933875559263</v>
          </cell>
        </row>
        <row r="3981">
          <cell r="B3981">
            <v>7370</v>
          </cell>
          <cell r="C3981" t="str">
            <v>TX</v>
          </cell>
          <cell r="D3981" t="str">
            <v>Municipal</v>
          </cell>
          <cell r="E3981">
            <v>1.4093393477955055E-2</v>
          </cell>
          <cell r="F3981">
            <v>0</v>
          </cell>
          <cell r="G3981">
            <v>0</v>
          </cell>
          <cell r="H3981">
            <v>2983.6530837732093</v>
          </cell>
          <cell r="I3981">
            <v>11.608880937499999</v>
          </cell>
          <cell r="J3981">
            <v>0</v>
          </cell>
          <cell r="K3981">
            <v>0</v>
          </cell>
          <cell r="L3981">
            <v>0</v>
          </cell>
          <cell r="M3981">
            <v>0</v>
          </cell>
          <cell r="N3981">
            <v>2.2693444579675273E-2</v>
          </cell>
          <cell r="O3981">
            <v>9621.9656326928744</v>
          </cell>
          <cell r="P3981">
            <v>26799.929293936613</v>
          </cell>
          <cell r="Q3981">
            <v>41682.948922433221</v>
          </cell>
          <cell r="R3981">
            <v>51491.222054085585</v>
          </cell>
          <cell r="S3981">
            <v>129313.15542193386</v>
          </cell>
          <cell r="T3981">
            <v>1529.9127400418736</v>
          </cell>
          <cell r="U3981">
            <v>1639.127462982123</v>
          </cell>
          <cell r="V3981">
            <v>1698.3081709830979</v>
          </cell>
          <cell r="W3981">
            <v>1725.1753014174662</v>
          </cell>
          <cell r="X3981">
            <v>1860.3535146643408</v>
          </cell>
          <cell r="Y3981">
            <v>238.1507384526505</v>
          </cell>
          <cell r="Z3981">
            <v>278.86176811076842</v>
          </cell>
          <cell r="AA3981">
            <v>286.61576085580026</v>
          </cell>
          <cell r="AB3981">
            <v>291.52583735979493</v>
          </cell>
          <cell r="AC3981">
            <v>357.71279829813494</v>
          </cell>
          <cell r="AD3981">
            <v>4.9975669045086111</v>
          </cell>
          <cell r="AE3981">
            <v>5.5052410433238075</v>
          </cell>
          <cell r="AF3981">
            <v>5.2953268601151189</v>
          </cell>
          <cell r="AG3981">
            <v>5.1876809819476515</v>
          </cell>
          <cell r="AH3981">
            <v>5.4056933875559263</v>
          </cell>
        </row>
        <row r="3982">
          <cell r="B3982">
            <v>7480</v>
          </cell>
          <cell r="C3982" t="str">
            <v>TX</v>
          </cell>
          <cell r="D3982" t="str">
            <v>Municipal</v>
          </cell>
          <cell r="E3982">
            <v>1.4093393477955055E-2</v>
          </cell>
          <cell r="F3982">
            <v>0</v>
          </cell>
          <cell r="G3982">
            <v>0</v>
          </cell>
          <cell r="H3982">
            <v>2983.6530837732093</v>
          </cell>
          <cell r="I3982">
            <v>11.608880937499999</v>
          </cell>
          <cell r="J3982">
            <v>0</v>
          </cell>
          <cell r="K3982">
            <v>0</v>
          </cell>
          <cell r="L3982">
            <v>0</v>
          </cell>
          <cell r="M3982">
            <v>0</v>
          </cell>
          <cell r="N3982">
            <v>2.2693444579675273E-2</v>
          </cell>
          <cell r="O3982">
            <v>9621.9656326928744</v>
          </cell>
          <cell r="P3982">
            <v>26799.929293936613</v>
          </cell>
          <cell r="Q3982">
            <v>41682.948922433221</v>
          </cell>
          <cell r="R3982">
            <v>51491.222054085585</v>
          </cell>
          <cell r="S3982">
            <v>129313.15542193386</v>
          </cell>
          <cell r="T3982">
            <v>1529.9127400418736</v>
          </cell>
          <cell r="U3982">
            <v>1639.127462982123</v>
          </cell>
          <cell r="V3982">
            <v>1698.3081709830979</v>
          </cell>
          <cell r="W3982">
            <v>1725.1753014174662</v>
          </cell>
          <cell r="X3982">
            <v>1860.3535146643408</v>
          </cell>
          <cell r="Y3982">
            <v>238.1507384526505</v>
          </cell>
          <cell r="Z3982">
            <v>278.86176811076842</v>
          </cell>
          <cell r="AA3982">
            <v>286.61576085580026</v>
          </cell>
          <cell r="AB3982">
            <v>291.52583735979493</v>
          </cell>
          <cell r="AC3982">
            <v>357.71279829813494</v>
          </cell>
          <cell r="AD3982">
            <v>4.9975669045086111</v>
          </cell>
          <cell r="AE3982">
            <v>5.5052410433238075</v>
          </cell>
          <cell r="AF3982">
            <v>5.2953268601151189</v>
          </cell>
          <cell r="AG3982">
            <v>5.1876809819476515</v>
          </cell>
          <cell r="AH3982">
            <v>5.4056933875559263</v>
          </cell>
        </row>
        <row r="3983">
          <cell r="B3983">
            <v>7634</v>
          </cell>
          <cell r="C3983" t="str">
            <v>TX</v>
          </cell>
          <cell r="D3983" t="str">
            <v>Municipal</v>
          </cell>
          <cell r="E3983">
            <v>1.4093393477955055E-2</v>
          </cell>
          <cell r="F3983">
            <v>1</v>
          </cell>
          <cell r="G3983">
            <v>11873.601789709171</v>
          </cell>
          <cell r="H3983">
            <v>11873.601789709171</v>
          </cell>
          <cell r="I3983">
            <v>11.608880937499999</v>
          </cell>
          <cell r="J3983">
            <v>21502.6</v>
          </cell>
          <cell r="K3983">
            <v>159225</v>
          </cell>
          <cell r="L3983">
            <v>13410</v>
          </cell>
          <cell r="M3983">
            <v>0.12331291492879573</v>
          </cell>
          <cell r="N3983">
            <v>0.12331291492879573</v>
          </cell>
          <cell r="O3983">
            <v>9621.9656326928744</v>
          </cell>
          <cell r="P3983">
            <v>26799.929293936613</v>
          </cell>
          <cell r="Q3983">
            <v>41682.948922433221</v>
          </cell>
          <cell r="R3983">
            <v>51491.222054085585</v>
          </cell>
          <cell r="S3983">
            <v>129313.15542193386</v>
          </cell>
          <cell r="T3983">
            <v>1529.9127400418736</v>
          </cell>
          <cell r="U3983">
            <v>1639.127462982123</v>
          </cell>
          <cell r="V3983">
            <v>1698.3081709830979</v>
          </cell>
          <cell r="W3983">
            <v>1725.1753014174662</v>
          </cell>
          <cell r="X3983">
            <v>1860.3535146643408</v>
          </cell>
          <cell r="Y3983">
            <v>238.1507384526505</v>
          </cell>
          <cell r="Z3983">
            <v>278.86176811076842</v>
          </cell>
          <cell r="AA3983">
            <v>286.61576085580026</v>
          </cell>
          <cell r="AB3983">
            <v>291.52583735979493</v>
          </cell>
          <cell r="AC3983">
            <v>357.71279829813494</v>
          </cell>
          <cell r="AD3983">
            <v>4.9975669045086111</v>
          </cell>
          <cell r="AE3983">
            <v>5.5052410433238075</v>
          </cell>
          <cell r="AF3983">
            <v>5.2953268601151189</v>
          </cell>
          <cell r="AG3983">
            <v>5.1876809819476515</v>
          </cell>
          <cell r="AH3983">
            <v>5.4056933875559263</v>
          </cell>
        </row>
        <row r="3984">
          <cell r="B3984">
            <v>7958</v>
          </cell>
          <cell r="C3984" t="str">
            <v>TX</v>
          </cell>
          <cell r="D3984" t="str">
            <v>Municipal</v>
          </cell>
          <cell r="E3984">
            <v>1.4093393477955055E-2</v>
          </cell>
          <cell r="F3984">
            <v>0</v>
          </cell>
          <cell r="G3984">
            <v>0</v>
          </cell>
          <cell r="H3984">
            <v>2983.6530837732093</v>
          </cell>
          <cell r="I3984">
            <v>11.608880937499999</v>
          </cell>
          <cell r="J3984">
            <v>0</v>
          </cell>
          <cell r="K3984">
            <v>0</v>
          </cell>
          <cell r="L3984">
            <v>0</v>
          </cell>
          <cell r="M3984">
            <v>0</v>
          </cell>
          <cell r="N3984">
            <v>2.2693444579675273E-2</v>
          </cell>
          <cell r="O3984">
            <v>9621.9656326928744</v>
          </cell>
          <cell r="P3984">
            <v>26799.929293936613</v>
          </cell>
          <cell r="Q3984">
            <v>41682.948922433221</v>
          </cell>
          <cell r="R3984">
            <v>51491.222054085585</v>
          </cell>
          <cell r="S3984">
            <v>129313.15542193386</v>
          </cell>
          <cell r="T3984">
            <v>1529.9127400418736</v>
          </cell>
          <cell r="U3984">
            <v>1639.127462982123</v>
          </cell>
          <cell r="V3984">
            <v>1698.3081709830979</v>
          </cell>
          <cell r="W3984">
            <v>1725.1753014174662</v>
          </cell>
          <cell r="X3984">
            <v>1860.3535146643408</v>
          </cell>
          <cell r="Y3984">
            <v>238.1507384526505</v>
          </cell>
          <cell r="Z3984">
            <v>278.86176811076842</v>
          </cell>
          <cell r="AA3984">
            <v>286.61576085580026</v>
          </cell>
          <cell r="AB3984">
            <v>291.52583735979493</v>
          </cell>
          <cell r="AC3984">
            <v>357.71279829813494</v>
          </cell>
          <cell r="AD3984">
            <v>4.9975669045086111</v>
          </cell>
          <cell r="AE3984">
            <v>5.5052410433238075</v>
          </cell>
          <cell r="AF3984">
            <v>5.2953268601151189</v>
          </cell>
          <cell r="AG3984">
            <v>5.1876809819476515</v>
          </cell>
          <cell r="AH3984">
            <v>5.4056933875559263</v>
          </cell>
        </row>
        <row r="3985">
          <cell r="B3985">
            <v>8359</v>
          </cell>
          <cell r="C3985" t="str">
            <v>TX</v>
          </cell>
          <cell r="D3985" t="str">
            <v>Municipal</v>
          </cell>
          <cell r="E3985">
            <v>1.4093393477955055E-2</v>
          </cell>
          <cell r="F3985">
            <v>0</v>
          </cell>
          <cell r="G3985">
            <v>0</v>
          </cell>
          <cell r="H3985">
            <v>2983.6530837732093</v>
          </cell>
          <cell r="I3985">
            <v>11.608880937499999</v>
          </cell>
          <cell r="J3985">
            <v>0</v>
          </cell>
          <cell r="K3985">
            <v>0</v>
          </cell>
          <cell r="L3985">
            <v>0</v>
          </cell>
          <cell r="M3985">
            <v>0</v>
          </cell>
          <cell r="N3985">
            <v>2.2693444579675273E-2</v>
          </cell>
          <cell r="O3985">
            <v>9621.9656326928744</v>
          </cell>
          <cell r="P3985">
            <v>26799.929293936613</v>
          </cell>
          <cell r="Q3985">
            <v>41682.948922433221</v>
          </cell>
          <cell r="R3985">
            <v>51491.222054085585</v>
          </cell>
          <cell r="S3985">
            <v>129313.15542193386</v>
          </cell>
          <cell r="T3985">
            <v>1529.9127400418736</v>
          </cell>
          <cell r="U3985">
            <v>1639.127462982123</v>
          </cell>
          <cell r="V3985">
            <v>1698.3081709830979</v>
          </cell>
          <cell r="W3985">
            <v>1725.1753014174662</v>
          </cell>
          <cell r="X3985">
            <v>1860.3535146643408</v>
          </cell>
          <cell r="Y3985">
            <v>238.1507384526505</v>
          </cell>
          <cell r="Z3985">
            <v>278.86176811076842</v>
          </cell>
          <cell r="AA3985">
            <v>286.61576085580026</v>
          </cell>
          <cell r="AB3985">
            <v>291.52583735979493</v>
          </cell>
          <cell r="AC3985">
            <v>357.71279829813494</v>
          </cell>
          <cell r="AD3985">
            <v>4.9975669045086111</v>
          </cell>
          <cell r="AE3985">
            <v>5.5052410433238075</v>
          </cell>
          <cell r="AF3985">
            <v>5.2953268601151189</v>
          </cell>
          <cell r="AG3985">
            <v>5.1876809819476515</v>
          </cell>
          <cell r="AH3985">
            <v>5.4056933875559263</v>
          </cell>
        </row>
        <row r="3986">
          <cell r="B3986">
            <v>8432</v>
          </cell>
          <cell r="C3986" t="str">
            <v>TX</v>
          </cell>
          <cell r="D3986" t="str">
            <v>Municipal</v>
          </cell>
          <cell r="E3986">
            <v>1.4093393477955055E-2</v>
          </cell>
          <cell r="F3986">
            <v>0</v>
          </cell>
          <cell r="G3986">
            <v>0</v>
          </cell>
          <cell r="H3986">
            <v>2983.6530837732093</v>
          </cell>
          <cell r="I3986">
            <v>11.608880937499999</v>
          </cell>
          <cell r="J3986">
            <v>0</v>
          </cell>
          <cell r="K3986">
            <v>0</v>
          </cell>
          <cell r="L3986">
            <v>0</v>
          </cell>
          <cell r="M3986">
            <v>0</v>
          </cell>
          <cell r="N3986">
            <v>2.2693444579675273E-2</v>
          </cell>
          <cell r="O3986">
            <v>9621.9656326928744</v>
          </cell>
          <cell r="P3986">
            <v>26799.929293936613</v>
          </cell>
          <cell r="Q3986">
            <v>41682.948922433221</v>
          </cell>
          <cell r="R3986">
            <v>51491.222054085585</v>
          </cell>
          <cell r="S3986">
            <v>129313.15542193386</v>
          </cell>
          <cell r="T3986">
            <v>1529.9127400418736</v>
          </cell>
          <cell r="U3986">
            <v>1639.127462982123</v>
          </cell>
          <cell r="V3986">
            <v>1698.3081709830979</v>
          </cell>
          <cell r="W3986">
            <v>1725.1753014174662</v>
          </cell>
          <cell r="X3986">
            <v>1860.3535146643408</v>
          </cell>
          <cell r="Y3986">
            <v>238.1507384526505</v>
          </cell>
          <cell r="Z3986">
            <v>278.86176811076842</v>
          </cell>
          <cell r="AA3986">
            <v>286.61576085580026</v>
          </cell>
          <cell r="AB3986">
            <v>291.52583735979493</v>
          </cell>
          <cell r="AC3986">
            <v>357.71279829813494</v>
          </cell>
          <cell r="AD3986">
            <v>4.9975669045086111</v>
          </cell>
          <cell r="AE3986">
            <v>5.5052410433238075</v>
          </cell>
          <cell r="AF3986">
            <v>5.2953268601151189</v>
          </cell>
          <cell r="AG3986">
            <v>5.1876809819476515</v>
          </cell>
          <cell r="AH3986">
            <v>5.4056933875559263</v>
          </cell>
        </row>
        <row r="3987">
          <cell r="B3987">
            <v>8435</v>
          </cell>
          <cell r="C3987" t="str">
            <v>TX</v>
          </cell>
          <cell r="D3987" t="str">
            <v>Municipal</v>
          </cell>
          <cell r="E3987">
            <v>1.4093393477955055E-2</v>
          </cell>
          <cell r="F3987">
            <v>0</v>
          </cell>
          <cell r="G3987">
            <v>0</v>
          </cell>
          <cell r="H3987">
            <v>2983.6530837732093</v>
          </cell>
          <cell r="I3987">
            <v>11.608880937499999</v>
          </cell>
          <cell r="J3987">
            <v>0</v>
          </cell>
          <cell r="K3987">
            <v>0</v>
          </cell>
          <cell r="L3987">
            <v>0</v>
          </cell>
          <cell r="M3987">
            <v>0</v>
          </cell>
          <cell r="N3987">
            <v>2.2693444579675273E-2</v>
          </cell>
          <cell r="O3987">
            <v>9621.9656326928744</v>
          </cell>
          <cell r="P3987">
            <v>26799.929293936613</v>
          </cell>
          <cell r="Q3987">
            <v>41682.948922433221</v>
          </cell>
          <cell r="R3987">
            <v>51491.222054085585</v>
          </cell>
          <cell r="S3987">
            <v>129313.15542193386</v>
          </cell>
          <cell r="T3987">
            <v>1529.9127400418736</v>
          </cell>
          <cell r="U3987">
            <v>1639.127462982123</v>
          </cell>
          <cell r="V3987">
            <v>1698.3081709830979</v>
          </cell>
          <cell r="W3987">
            <v>1725.1753014174662</v>
          </cell>
          <cell r="X3987">
            <v>1860.3535146643408</v>
          </cell>
          <cell r="Y3987">
            <v>238.1507384526505</v>
          </cell>
          <cell r="Z3987">
            <v>278.86176811076842</v>
          </cell>
          <cell r="AA3987">
            <v>286.61576085580026</v>
          </cell>
          <cell r="AB3987">
            <v>291.52583735979493</v>
          </cell>
          <cell r="AC3987">
            <v>357.71279829813494</v>
          </cell>
          <cell r="AD3987">
            <v>4.9975669045086111</v>
          </cell>
          <cell r="AE3987">
            <v>5.5052410433238075</v>
          </cell>
          <cell r="AF3987">
            <v>5.2953268601151189</v>
          </cell>
          <cell r="AG3987">
            <v>5.1876809819476515</v>
          </cell>
          <cell r="AH3987">
            <v>5.4056933875559263</v>
          </cell>
        </row>
        <row r="3988">
          <cell r="B3988">
            <v>8801</v>
          </cell>
          <cell r="C3988" t="str">
            <v>TX</v>
          </cell>
          <cell r="D3988" t="str">
            <v>Municipal</v>
          </cell>
          <cell r="E3988">
            <v>1.4093393477955055E-2</v>
          </cell>
          <cell r="F3988">
            <v>0</v>
          </cell>
          <cell r="G3988">
            <v>0</v>
          </cell>
          <cell r="H3988">
            <v>2983.6530837732093</v>
          </cell>
          <cell r="I3988">
            <v>11.608880937499999</v>
          </cell>
          <cell r="J3988">
            <v>0</v>
          </cell>
          <cell r="K3988">
            <v>0</v>
          </cell>
          <cell r="L3988">
            <v>0</v>
          </cell>
          <cell r="M3988">
            <v>0</v>
          </cell>
          <cell r="N3988">
            <v>2.2693444579675273E-2</v>
          </cell>
          <cell r="O3988">
            <v>9621.9656326928744</v>
          </cell>
          <cell r="P3988">
            <v>26799.929293936613</v>
          </cell>
          <cell r="Q3988">
            <v>41682.948922433221</v>
          </cell>
          <cell r="R3988">
            <v>51491.222054085585</v>
          </cell>
          <cell r="S3988">
            <v>129313.15542193386</v>
          </cell>
          <cell r="T3988">
            <v>1529.9127400418736</v>
          </cell>
          <cell r="U3988">
            <v>1639.127462982123</v>
          </cell>
          <cell r="V3988">
            <v>1698.3081709830979</v>
          </cell>
          <cell r="W3988">
            <v>1725.1753014174662</v>
          </cell>
          <cell r="X3988">
            <v>1860.3535146643408</v>
          </cell>
          <cell r="Y3988">
            <v>238.1507384526505</v>
          </cell>
          <cell r="Z3988">
            <v>278.86176811076842</v>
          </cell>
          <cell r="AA3988">
            <v>286.61576085580026</v>
          </cell>
          <cell r="AB3988">
            <v>291.52583735979493</v>
          </cell>
          <cell r="AC3988">
            <v>357.71279829813494</v>
          </cell>
          <cell r="AD3988">
            <v>4.9975669045086111</v>
          </cell>
          <cell r="AE3988">
            <v>5.5052410433238075</v>
          </cell>
          <cell r="AF3988">
            <v>5.2953268601151189</v>
          </cell>
          <cell r="AG3988">
            <v>5.1876809819476515</v>
          </cell>
          <cell r="AH3988">
            <v>5.4056933875559263</v>
          </cell>
        </row>
        <row r="3989">
          <cell r="B3989">
            <v>9664</v>
          </cell>
          <cell r="C3989" t="str">
            <v>TX</v>
          </cell>
          <cell r="D3989" t="str">
            <v>Municipal</v>
          </cell>
          <cell r="E3989">
            <v>1.4093393477955055E-2</v>
          </cell>
          <cell r="F3989">
            <v>0</v>
          </cell>
          <cell r="G3989">
            <v>0</v>
          </cell>
          <cell r="H3989">
            <v>2983.6530837732093</v>
          </cell>
          <cell r="I3989">
            <v>11.608880937499999</v>
          </cell>
          <cell r="J3989">
            <v>0</v>
          </cell>
          <cell r="K3989">
            <v>0</v>
          </cell>
          <cell r="L3989">
            <v>0</v>
          </cell>
          <cell r="M3989">
            <v>0</v>
          </cell>
          <cell r="N3989">
            <v>2.2693444579675273E-2</v>
          </cell>
          <cell r="O3989">
            <v>9621.9656326928744</v>
          </cell>
          <cell r="P3989">
            <v>26799.929293936613</v>
          </cell>
          <cell r="Q3989">
            <v>41682.948922433221</v>
          </cell>
          <cell r="R3989">
            <v>51491.222054085585</v>
          </cell>
          <cell r="S3989">
            <v>129313.15542193386</v>
          </cell>
          <cell r="T3989">
            <v>1529.9127400418736</v>
          </cell>
          <cell r="U3989">
            <v>1639.127462982123</v>
          </cell>
          <cell r="V3989">
            <v>1698.3081709830979</v>
          </cell>
          <cell r="W3989">
            <v>1725.1753014174662</v>
          </cell>
          <cell r="X3989">
            <v>1860.3535146643408</v>
          </cell>
          <cell r="Y3989">
            <v>238.1507384526505</v>
          </cell>
          <cell r="Z3989">
            <v>278.86176811076842</v>
          </cell>
          <cell r="AA3989">
            <v>286.61576085580026</v>
          </cell>
          <cell r="AB3989">
            <v>291.52583735979493</v>
          </cell>
          <cell r="AC3989">
            <v>357.71279829813494</v>
          </cell>
          <cell r="AD3989">
            <v>4.9975669045086111</v>
          </cell>
          <cell r="AE3989">
            <v>5.5052410433238075</v>
          </cell>
          <cell r="AF3989">
            <v>5.2953268601151189</v>
          </cell>
          <cell r="AG3989">
            <v>5.1876809819476515</v>
          </cell>
          <cell r="AH3989">
            <v>5.4056933875559263</v>
          </cell>
        </row>
        <row r="3990">
          <cell r="B3990">
            <v>10532</v>
          </cell>
          <cell r="C3990" t="str">
            <v>TX</v>
          </cell>
          <cell r="D3990" t="str">
            <v>Municipal</v>
          </cell>
          <cell r="E3990">
            <v>1.4093393477955055E-2</v>
          </cell>
          <cell r="F3990">
            <v>0</v>
          </cell>
          <cell r="G3990">
            <v>0</v>
          </cell>
          <cell r="H3990">
            <v>2983.6530837732093</v>
          </cell>
          <cell r="I3990">
            <v>11.608880937499999</v>
          </cell>
          <cell r="J3990">
            <v>0</v>
          </cell>
          <cell r="K3990">
            <v>0</v>
          </cell>
          <cell r="L3990">
            <v>0</v>
          </cell>
          <cell r="M3990">
            <v>0</v>
          </cell>
          <cell r="N3990">
            <v>2.2693444579675273E-2</v>
          </cell>
          <cell r="O3990">
            <v>9621.9656326928744</v>
          </cell>
          <cell r="P3990">
            <v>26799.929293936613</v>
          </cell>
          <cell r="Q3990">
            <v>41682.948922433221</v>
          </cell>
          <cell r="R3990">
            <v>51491.222054085585</v>
          </cell>
          <cell r="S3990">
            <v>129313.15542193386</v>
          </cell>
          <cell r="T3990">
            <v>1529.9127400418736</v>
          </cell>
          <cell r="U3990">
            <v>1639.127462982123</v>
          </cell>
          <cell r="V3990">
            <v>1698.3081709830979</v>
          </cell>
          <cell r="W3990">
            <v>1725.1753014174662</v>
          </cell>
          <cell r="X3990">
            <v>1860.3535146643408</v>
          </cell>
          <cell r="Y3990">
            <v>238.1507384526505</v>
          </cell>
          <cell r="Z3990">
            <v>278.86176811076842</v>
          </cell>
          <cell r="AA3990">
            <v>286.61576085580026</v>
          </cell>
          <cell r="AB3990">
            <v>291.52583735979493</v>
          </cell>
          <cell r="AC3990">
            <v>357.71279829813494</v>
          </cell>
          <cell r="AD3990">
            <v>4.9975669045086111</v>
          </cell>
          <cell r="AE3990">
            <v>5.5052410433238075</v>
          </cell>
          <cell r="AF3990">
            <v>5.2953268601151189</v>
          </cell>
          <cell r="AG3990">
            <v>5.1876809819476515</v>
          </cell>
          <cell r="AH3990">
            <v>5.4056933875559263</v>
          </cell>
        </row>
        <row r="3991">
          <cell r="B3991">
            <v>10656</v>
          </cell>
          <cell r="C3991" t="str">
            <v>TX</v>
          </cell>
          <cell r="D3991" t="str">
            <v>Municipal</v>
          </cell>
          <cell r="E3991">
            <v>1.4093393477955055E-2</v>
          </cell>
          <cell r="F3991">
            <v>0</v>
          </cell>
          <cell r="G3991">
            <v>0</v>
          </cell>
          <cell r="H3991">
            <v>2983.6530837732093</v>
          </cell>
          <cell r="I3991">
            <v>11.608880937499999</v>
          </cell>
          <cell r="J3991">
            <v>0</v>
          </cell>
          <cell r="K3991">
            <v>0</v>
          </cell>
          <cell r="L3991">
            <v>0</v>
          </cell>
          <cell r="M3991">
            <v>0</v>
          </cell>
          <cell r="N3991">
            <v>2.2693444579675273E-2</v>
          </cell>
          <cell r="O3991">
            <v>9621.9656326928744</v>
          </cell>
          <cell r="P3991">
            <v>26799.929293936613</v>
          </cell>
          <cell r="Q3991">
            <v>41682.948922433221</v>
          </cell>
          <cell r="R3991">
            <v>51491.222054085585</v>
          </cell>
          <cell r="S3991">
            <v>129313.15542193386</v>
          </cell>
          <cell r="T3991">
            <v>1529.9127400418736</v>
          </cell>
          <cell r="U3991">
            <v>1639.127462982123</v>
          </cell>
          <cell r="V3991">
            <v>1698.3081709830979</v>
          </cell>
          <cell r="W3991">
            <v>1725.1753014174662</v>
          </cell>
          <cell r="X3991">
            <v>1860.3535146643408</v>
          </cell>
          <cell r="Y3991">
            <v>238.1507384526505</v>
          </cell>
          <cell r="Z3991">
            <v>278.86176811076842</v>
          </cell>
          <cell r="AA3991">
            <v>286.61576085580026</v>
          </cell>
          <cell r="AB3991">
            <v>291.52583735979493</v>
          </cell>
          <cell r="AC3991">
            <v>357.71279829813494</v>
          </cell>
          <cell r="AD3991">
            <v>4.9975669045086111</v>
          </cell>
          <cell r="AE3991">
            <v>5.5052410433238075</v>
          </cell>
          <cell r="AF3991">
            <v>5.2953268601151189</v>
          </cell>
          <cell r="AG3991">
            <v>5.1876809819476515</v>
          </cell>
          <cell r="AH3991">
            <v>5.4056933875559263</v>
          </cell>
        </row>
        <row r="3992">
          <cell r="B3992">
            <v>10969</v>
          </cell>
          <cell r="C3992" t="str">
            <v>TX</v>
          </cell>
          <cell r="D3992" t="str">
            <v>Municipal</v>
          </cell>
          <cell r="E3992">
            <v>1.4093393477955055E-2</v>
          </cell>
          <cell r="F3992">
            <v>0</v>
          </cell>
          <cell r="G3992">
            <v>0</v>
          </cell>
          <cell r="H3992">
            <v>2983.6530837732093</v>
          </cell>
          <cell r="I3992">
            <v>11.608880937499999</v>
          </cell>
          <cell r="J3992">
            <v>0</v>
          </cell>
          <cell r="K3992">
            <v>0</v>
          </cell>
          <cell r="L3992">
            <v>0</v>
          </cell>
          <cell r="M3992">
            <v>0</v>
          </cell>
          <cell r="N3992">
            <v>2.2693444579675273E-2</v>
          </cell>
          <cell r="O3992">
            <v>9621.9656326928744</v>
          </cell>
          <cell r="P3992">
            <v>26799.929293936613</v>
          </cell>
          <cell r="Q3992">
            <v>41682.948922433221</v>
          </cell>
          <cell r="R3992">
            <v>51491.222054085585</v>
          </cell>
          <cell r="S3992">
            <v>129313.15542193386</v>
          </cell>
          <cell r="T3992">
            <v>1529.9127400418736</v>
          </cell>
          <cell r="U3992">
            <v>1639.127462982123</v>
          </cell>
          <cell r="V3992">
            <v>1698.3081709830979</v>
          </cell>
          <cell r="W3992">
            <v>1725.1753014174662</v>
          </cell>
          <cell r="X3992">
            <v>1860.3535146643408</v>
          </cell>
          <cell r="Y3992">
            <v>238.1507384526505</v>
          </cell>
          <cell r="Z3992">
            <v>278.86176811076842</v>
          </cell>
          <cell r="AA3992">
            <v>286.61576085580026</v>
          </cell>
          <cell r="AB3992">
            <v>291.52583735979493</v>
          </cell>
          <cell r="AC3992">
            <v>357.71279829813494</v>
          </cell>
          <cell r="AD3992">
            <v>4.9975669045086111</v>
          </cell>
          <cell r="AE3992">
            <v>5.5052410433238075</v>
          </cell>
          <cell r="AF3992">
            <v>5.2953268601151189</v>
          </cell>
          <cell r="AG3992">
            <v>5.1876809819476515</v>
          </cell>
          <cell r="AH3992">
            <v>5.4056933875559263</v>
          </cell>
        </row>
        <row r="3993">
          <cell r="B3993">
            <v>10982</v>
          </cell>
          <cell r="C3993" t="str">
            <v>TX</v>
          </cell>
          <cell r="D3993" t="str">
            <v>Municipal</v>
          </cell>
          <cell r="E3993">
            <v>1.4093393477955055E-2</v>
          </cell>
          <cell r="F3993">
            <v>0</v>
          </cell>
          <cell r="G3993">
            <v>0</v>
          </cell>
          <cell r="H3993">
            <v>2983.6530837732093</v>
          </cell>
          <cell r="I3993">
            <v>11.608880937499999</v>
          </cell>
          <cell r="J3993">
            <v>0</v>
          </cell>
          <cell r="K3993">
            <v>0</v>
          </cell>
          <cell r="L3993">
            <v>0</v>
          </cell>
          <cell r="M3993">
            <v>0</v>
          </cell>
          <cell r="N3993">
            <v>2.2693444579675273E-2</v>
          </cell>
          <cell r="O3993">
            <v>9621.9656326928744</v>
          </cell>
          <cell r="P3993">
            <v>26799.929293936613</v>
          </cell>
          <cell r="Q3993">
            <v>41682.948922433221</v>
          </cell>
          <cell r="R3993">
            <v>51491.222054085585</v>
          </cell>
          <cell r="S3993">
            <v>129313.15542193386</v>
          </cell>
          <cell r="T3993">
            <v>1529.9127400418736</v>
          </cell>
          <cell r="U3993">
            <v>1639.127462982123</v>
          </cell>
          <cell r="V3993">
            <v>1698.3081709830979</v>
          </cell>
          <cell r="W3993">
            <v>1725.1753014174662</v>
          </cell>
          <cell r="X3993">
            <v>1860.3535146643408</v>
          </cell>
          <cell r="Y3993">
            <v>238.1507384526505</v>
          </cell>
          <cell r="Z3993">
            <v>278.86176811076842</v>
          </cell>
          <cell r="AA3993">
            <v>286.61576085580026</v>
          </cell>
          <cell r="AB3993">
            <v>291.52583735979493</v>
          </cell>
          <cell r="AC3993">
            <v>357.71279829813494</v>
          </cell>
          <cell r="AD3993">
            <v>4.9975669045086111</v>
          </cell>
          <cell r="AE3993">
            <v>5.5052410433238075</v>
          </cell>
          <cell r="AF3993">
            <v>5.2953268601151189</v>
          </cell>
          <cell r="AG3993">
            <v>5.1876809819476515</v>
          </cell>
          <cell r="AH3993">
            <v>5.4056933875559263</v>
          </cell>
        </row>
        <row r="3994">
          <cell r="B3994">
            <v>11097</v>
          </cell>
          <cell r="C3994" t="str">
            <v>TX</v>
          </cell>
          <cell r="D3994" t="str">
            <v>Municipal</v>
          </cell>
          <cell r="E3994">
            <v>1.4093393477955055E-2</v>
          </cell>
          <cell r="F3994">
            <v>0</v>
          </cell>
          <cell r="G3994">
            <v>0</v>
          </cell>
          <cell r="H3994">
            <v>2983.6530837732093</v>
          </cell>
          <cell r="I3994">
            <v>11.608880937499999</v>
          </cell>
          <cell r="J3994">
            <v>0</v>
          </cell>
          <cell r="K3994">
            <v>0</v>
          </cell>
          <cell r="L3994">
            <v>0</v>
          </cell>
          <cell r="M3994">
            <v>0</v>
          </cell>
          <cell r="N3994">
            <v>2.2693444579675273E-2</v>
          </cell>
          <cell r="O3994">
            <v>9621.9656326928744</v>
          </cell>
          <cell r="P3994">
            <v>26799.929293936613</v>
          </cell>
          <cell r="Q3994">
            <v>41682.948922433221</v>
          </cell>
          <cell r="R3994">
            <v>51491.222054085585</v>
          </cell>
          <cell r="S3994">
            <v>129313.15542193386</v>
          </cell>
          <cell r="T3994">
            <v>1529.9127400418736</v>
          </cell>
          <cell r="U3994">
            <v>1639.127462982123</v>
          </cell>
          <cell r="V3994">
            <v>1698.3081709830979</v>
          </cell>
          <cell r="W3994">
            <v>1725.1753014174662</v>
          </cell>
          <cell r="X3994">
            <v>1860.3535146643408</v>
          </cell>
          <cell r="Y3994">
            <v>238.1507384526505</v>
          </cell>
          <cell r="Z3994">
            <v>278.86176811076842</v>
          </cell>
          <cell r="AA3994">
            <v>286.61576085580026</v>
          </cell>
          <cell r="AB3994">
            <v>291.52583735979493</v>
          </cell>
          <cell r="AC3994">
            <v>357.71279829813494</v>
          </cell>
          <cell r="AD3994">
            <v>4.9975669045086111</v>
          </cell>
          <cell r="AE3994">
            <v>5.5052410433238075</v>
          </cell>
          <cell r="AF3994">
            <v>5.2953268601151189</v>
          </cell>
          <cell r="AG3994">
            <v>5.1876809819476515</v>
          </cell>
          <cell r="AH3994">
            <v>5.4056933875559263</v>
          </cell>
        </row>
        <row r="3995">
          <cell r="B3995">
            <v>11103</v>
          </cell>
          <cell r="C3995" t="str">
            <v>TX</v>
          </cell>
          <cell r="D3995" t="str">
            <v>Municipal</v>
          </cell>
          <cell r="E3995">
            <v>1.4093393477955055E-2</v>
          </cell>
          <cell r="F3995">
            <v>0</v>
          </cell>
          <cell r="G3995">
            <v>0</v>
          </cell>
          <cell r="H3995">
            <v>2983.6530837732093</v>
          </cell>
          <cell r="I3995">
            <v>11.608880937499999</v>
          </cell>
          <cell r="J3995">
            <v>0</v>
          </cell>
          <cell r="K3995">
            <v>0</v>
          </cell>
          <cell r="L3995">
            <v>0</v>
          </cell>
          <cell r="M3995">
            <v>0</v>
          </cell>
          <cell r="N3995">
            <v>2.2693444579675273E-2</v>
          </cell>
          <cell r="O3995">
            <v>9621.9656326928744</v>
          </cell>
          <cell r="P3995">
            <v>26799.929293936613</v>
          </cell>
          <cell r="Q3995">
            <v>41682.948922433221</v>
          </cell>
          <cell r="R3995">
            <v>51491.222054085585</v>
          </cell>
          <cell r="S3995">
            <v>129313.15542193386</v>
          </cell>
          <cell r="T3995">
            <v>1529.9127400418736</v>
          </cell>
          <cell r="U3995">
            <v>1639.127462982123</v>
          </cell>
          <cell r="V3995">
            <v>1698.3081709830979</v>
          </cell>
          <cell r="W3995">
            <v>1725.1753014174662</v>
          </cell>
          <cell r="X3995">
            <v>1860.3535146643408</v>
          </cell>
          <cell r="Y3995">
            <v>238.1507384526505</v>
          </cell>
          <cell r="Z3995">
            <v>278.86176811076842</v>
          </cell>
          <cell r="AA3995">
            <v>286.61576085580026</v>
          </cell>
          <cell r="AB3995">
            <v>291.52583735979493</v>
          </cell>
          <cell r="AC3995">
            <v>357.71279829813494</v>
          </cell>
          <cell r="AD3995">
            <v>4.9975669045086111</v>
          </cell>
          <cell r="AE3995">
            <v>5.5052410433238075</v>
          </cell>
          <cell r="AF3995">
            <v>5.2953268601151189</v>
          </cell>
          <cell r="AG3995">
            <v>5.1876809819476515</v>
          </cell>
          <cell r="AH3995">
            <v>5.4056933875559263</v>
          </cell>
        </row>
        <row r="3996">
          <cell r="B3996">
            <v>11119</v>
          </cell>
          <cell r="C3996" t="str">
            <v>TX</v>
          </cell>
          <cell r="D3996" t="str">
            <v>Municipal</v>
          </cell>
          <cell r="E3996">
            <v>1.4093393477955055E-2</v>
          </cell>
          <cell r="F3996">
            <v>0</v>
          </cell>
          <cell r="G3996">
            <v>0</v>
          </cell>
          <cell r="H3996">
            <v>2983.6530837732093</v>
          </cell>
          <cell r="I3996">
            <v>11.608880937499999</v>
          </cell>
          <cell r="J3996">
            <v>0</v>
          </cell>
          <cell r="K3996">
            <v>0</v>
          </cell>
          <cell r="L3996">
            <v>0</v>
          </cell>
          <cell r="M3996">
            <v>0</v>
          </cell>
          <cell r="N3996">
            <v>2.2693444579675273E-2</v>
          </cell>
          <cell r="O3996">
            <v>9621.9656326928744</v>
          </cell>
          <cell r="P3996">
            <v>26799.929293936613</v>
          </cell>
          <cell r="Q3996">
            <v>41682.948922433221</v>
          </cell>
          <cell r="R3996">
            <v>51491.222054085585</v>
          </cell>
          <cell r="S3996">
            <v>129313.15542193386</v>
          </cell>
          <cell r="T3996">
            <v>1529.9127400418736</v>
          </cell>
          <cell r="U3996">
            <v>1639.127462982123</v>
          </cell>
          <cell r="V3996">
            <v>1698.3081709830979</v>
          </cell>
          <cell r="W3996">
            <v>1725.1753014174662</v>
          </cell>
          <cell r="X3996">
            <v>1860.3535146643408</v>
          </cell>
          <cell r="Y3996">
            <v>238.1507384526505</v>
          </cell>
          <cell r="Z3996">
            <v>278.86176811076842</v>
          </cell>
          <cell r="AA3996">
            <v>286.61576085580026</v>
          </cell>
          <cell r="AB3996">
            <v>291.52583735979493</v>
          </cell>
          <cell r="AC3996">
            <v>357.71279829813494</v>
          </cell>
          <cell r="AD3996">
            <v>4.9975669045086111</v>
          </cell>
          <cell r="AE3996">
            <v>5.5052410433238075</v>
          </cell>
          <cell r="AF3996">
            <v>5.2953268601151189</v>
          </cell>
          <cell r="AG3996">
            <v>5.1876809819476515</v>
          </cell>
          <cell r="AH3996">
            <v>5.4056933875559263</v>
          </cell>
        </row>
        <row r="3997">
          <cell r="B3997">
            <v>11292</v>
          </cell>
          <cell r="C3997" t="str">
            <v>TX</v>
          </cell>
          <cell r="D3997" t="str">
            <v>Municipal</v>
          </cell>
          <cell r="E3997">
            <v>1.4093393477955055E-2</v>
          </cell>
          <cell r="F3997">
            <v>1</v>
          </cell>
          <cell r="G3997">
            <v>11510.918398202946</v>
          </cell>
          <cell r="H3997">
            <v>11510.918398202946</v>
          </cell>
          <cell r="I3997">
            <v>11.608880937499999</v>
          </cell>
          <cell r="J3997">
            <v>108145.3</v>
          </cell>
          <cell r="K3997">
            <v>1065865</v>
          </cell>
          <cell r="L3997">
            <v>92596</v>
          </cell>
          <cell r="M3997">
            <v>8.9360349320537782E-2</v>
          </cell>
          <cell r="N3997">
            <v>8.9360349320537782E-2</v>
          </cell>
          <cell r="O3997">
            <v>9621.9656326928744</v>
          </cell>
          <cell r="P3997">
            <v>26799.929293936613</v>
          </cell>
          <cell r="Q3997">
            <v>41682.948922433221</v>
          </cell>
          <cell r="R3997">
            <v>51491.222054085585</v>
          </cell>
          <cell r="S3997">
            <v>129313.15542193386</v>
          </cell>
          <cell r="T3997">
            <v>1529.9127400418736</v>
          </cell>
          <cell r="U3997">
            <v>1639.127462982123</v>
          </cell>
          <cell r="V3997">
            <v>1698.3081709830979</v>
          </cell>
          <cell r="W3997">
            <v>1725.1753014174662</v>
          </cell>
          <cell r="X3997">
            <v>1860.3535146643408</v>
          </cell>
          <cell r="Y3997">
            <v>238.1507384526505</v>
          </cell>
          <cell r="Z3997">
            <v>278.86176811076842</v>
          </cell>
          <cell r="AA3997">
            <v>286.61576085580026</v>
          </cell>
          <cell r="AB3997">
            <v>291.52583735979493</v>
          </cell>
          <cell r="AC3997">
            <v>357.71279829813494</v>
          </cell>
          <cell r="AD3997">
            <v>4.9975669045086111</v>
          </cell>
          <cell r="AE3997">
            <v>5.5052410433238075</v>
          </cell>
          <cell r="AF3997">
            <v>5.2953268601151189</v>
          </cell>
          <cell r="AG3997">
            <v>5.1876809819476515</v>
          </cell>
          <cell r="AH3997">
            <v>5.4056933875559263</v>
          </cell>
        </row>
        <row r="3998">
          <cell r="B3998">
            <v>11316</v>
          </cell>
          <cell r="C3998" t="str">
            <v>TX</v>
          </cell>
          <cell r="D3998" t="str">
            <v>Municipal</v>
          </cell>
          <cell r="E3998">
            <v>1.4093393477955055E-2</v>
          </cell>
          <cell r="F3998">
            <v>0</v>
          </cell>
          <cell r="G3998">
            <v>0</v>
          </cell>
          <cell r="H3998">
            <v>2983.6530837732093</v>
          </cell>
          <cell r="I3998">
            <v>11.608880937499999</v>
          </cell>
          <cell r="J3998">
            <v>0</v>
          </cell>
          <cell r="K3998">
            <v>0</v>
          </cell>
          <cell r="L3998">
            <v>0</v>
          </cell>
          <cell r="M3998">
            <v>0</v>
          </cell>
          <cell r="N3998">
            <v>2.2693444579675273E-2</v>
          </cell>
          <cell r="O3998">
            <v>9621.9656326928744</v>
          </cell>
          <cell r="P3998">
            <v>26799.929293936613</v>
          </cell>
          <cell r="Q3998">
            <v>41682.948922433221</v>
          </cell>
          <cell r="R3998">
            <v>51491.222054085585</v>
          </cell>
          <cell r="S3998">
            <v>129313.15542193386</v>
          </cell>
          <cell r="T3998">
            <v>1529.9127400418736</v>
          </cell>
          <cell r="U3998">
            <v>1639.127462982123</v>
          </cell>
          <cell r="V3998">
            <v>1698.3081709830979</v>
          </cell>
          <cell r="W3998">
            <v>1725.1753014174662</v>
          </cell>
          <cell r="X3998">
            <v>1860.3535146643408</v>
          </cell>
          <cell r="Y3998">
            <v>238.1507384526505</v>
          </cell>
          <cell r="Z3998">
            <v>278.86176811076842</v>
          </cell>
          <cell r="AA3998">
            <v>286.61576085580026</v>
          </cell>
          <cell r="AB3998">
            <v>291.52583735979493</v>
          </cell>
          <cell r="AC3998">
            <v>357.71279829813494</v>
          </cell>
          <cell r="AD3998">
            <v>4.9975669045086111</v>
          </cell>
          <cell r="AE3998">
            <v>5.5052410433238075</v>
          </cell>
          <cell r="AF3998">
            <v>5.2953268601151189</v>
          </cell>
          <cell r="AG3998">
            <v>5.1876809819476515</v>
          </cell>
          <cell r="AH3998">
            <v>5.4056933875559263</v>
          </cell>
        </row>
        <row r="3999">
          <cell r="B3999">
            <v>11793</v>
          </cell>
          <cell r="C3999" t="str">
            <v>TX</v>
          </cell>
          <cell r="D3999" t="str">
            <v>Municipal</v>
          </cell>
          <cell r="E3999">
            <v>1.4093393477955055E-2</v>
          </cell>
          <cell r="F3999">
            <v>0</v>
          </cell>
          <cell r="G3999">
            <v>0</v>
          </cell>
          <cell r="H3999">
            <v>2983.6530837732093</v>
          </cell>
          <cell r="I3999">
            <v>11.608880937499999</v>
          </cell>
          <cell r="J3999">
            <v>0</v>
          </cell>
          <cell r="K3999">
            <v>0</v>
          </cell>
          <cell r="L3999">
            <v>0</v>
          </cell>
          <cell r="M3999">
            <v>0</v>
          </cell>
          <cell r="N3999">
            <v>2.2693444579675273E-2</v>
          </cell>
          <cell r="O3999">
            <v>9621.9656326928744</v>
          </cell>
          <cell r="P3999">
            <v>26799.929293936613</v>
          </cell>
          <cell r="Q3999">
            <v>41682.948922433221</v>
          </cell>
          <cell r="R3999">
            <v>51491.222054085585</v>
          </cell>
          <cell r="S3999">
            <v>129313.15542193386</v>
          </cell>
          <cell r="T3999">
            <v>1529.9127400418736</v>
          </cell>
          <cell r="U3999">
            <v>1639.127462982123</v>
          </cell>
          <cell r="V3999">
            <v>1698.3081709830979</v>
          </cell>
          <cell r="W3999">
            <v>1725.1753014174662</v>
          </cell>
          <cell r="X3999">
            <v>1860.3535146643408</v>
          </cell>
          <cell r="Y3999">
            <v>238.1507384526505</v>
          </cell>
          <cell r="Z3999">
            <v>278.86176811076842</v>
          </cell>
          <cell r="AA3999">
            <v>286.61576085580026</v>
          </cell>
          <cell r="AB3999">
            <v>291.52583735979493</v>
          </cell>
          <cell r="AC3999">
            <v>357.71279829813494</v>
          </cell>
          <cell r="AD3999">
            <v>4.9975669045086111</v>
          </cell>
          <cell r="AE3999">
            <v>5.5052410433238075</v>
          </cell>
          <cell r="AF3999">
            <v>5.2953268601151189</v>
          </cell>
          <cell r="AG3999">
            <v>5.1876809819476515</v>
          </cell>
          <cell r="AH3999">
            <v>5.4056933875559263</v>
          </cell>
        </row>
        <row r="4000">
          <cell r="B4000">
            <v>13025</v>
          </cell>
          <cell r="C4000" t="str">
            <v>TX</v>
          </cell>
          <cell r="D4000" t="str">
            <v>Municipal</v>
          </cell>
          <cell r="E4000">
            <v>1.4093393477955055E-2</v>
          </cell>
          <cell r="F4000">
            <v>0</v>
          </cell>
          <cell r="G4000">
            <v>0</v>
          </cell>
          <cell r="H4000">
            <v>2983.6530837732093</v>
          </cell>
          <cell r="I4000">
            <v>11.608880937499999</v>
          </cell>
          <cell r="J4000">
            <v>0</v>
          </cell>
          <cell r="K4000">
            <v>0</v>
          </cell>
          <cell r="L4000">
            <v>0</v>
          </cell>
          <cell r="M4000">
            <v>0</v>
          </cell>
          <cell r="N4000">
            <v>2.2693444579675273E-2</v>
          </cell>
          <cell r="O4000">
            <v>9621.9656326928744</v>
          </cell>
          <cell r="P4000">
            <v>26799.929293936613</v>
          </cell>
          <cell r="Q4000">
            <v>41682.948922433221</v>
          </cell>
          <cell r="R4000">
            <v>51491.222054085585</v>
          </cell>
          <cell r="S4000">
            <v>129313.15542193386</v>
          </cell>
          <cell r="T4000">
            <v>1529.9127400418736</v>
          </cell>
          <cell r="U4000">
            <v>1639.127462982123</v>
          </cell>
          <cell r="V4000">
            <v>1698.3081709830979</v>
          </cell>
          <cell r="W4000">
            <v>1725.1753014174662</v>
          </cell>
          <cell r="X4000">
            <v>1860.3535146643408</v>
          </cell>
          <cell r="Y4000">
            <v>238.1507384526505</v>
          </cell>
          <cell r="Z4000">
            <v>278.86176811076842</v>
          </cell>
          <cell r="AA4000">
            <v>286.61576085580026</v>
          </cell>
          <cell r="AB4000">
            <v>291.52583735979493</v>
          </cell>
          <cell r="AC4000">
            <v>357.71279829813494</v>
          </cell>
          <cell r="AD4000">
            <v>4.9975669045086111</v>
          </cell>
          <cell r="AE4000">
            <v>5.5052410433238075</v>
          </cell>
          <cell r="AF4000">
            <v>5.2953268601151189</v>
          </cell>
          <cell r="AG4000">
            <v>5.1876809819476515</v>
          </cell>
          <cell r="AH4000">
            <v>5.4056933875559263</v>
          </cell>
        </row>
        <row r="4001">
          <cell r="B4001">
            <v>13418</v>
          </cell>
          <cell r="C4001" t="str">
            <v>TX</v>
          </cell>
          <cell r="D4001" t="str">
            <v>Municipal</v>
          </cell>
          <cell r="E4001">
            <v>1.4093393477955055E-2</v>
          </cell>
          <cell r="F4001">
            <v>1</v>
          </cell>
          <cell r="G4001">
            <v>14513.530991941101</v>
          </cell>
          <cell r="H4001">
            <v>14513.530991941101</v>
          </cell>
          <cell r="I4001">
            <v>11.608880937499999</v>
          </cell>
          <cell r="J4001">
            <v>56909.5</v>
          </cell>
          <cell r="K4001">
            <v>583502</v>
          </cell>
          <cell r="L4001">
            <v>40204</v>
          </cell>
          <cell r="M4001">
            <v>8.7932549690429518E-2</v>
          </cell>
          <cell r="N4001">
            <v>8.7932549690429518E-2</v>
          </cell>
          <cell r="O4001">
            <v>9621.9656326928744</v>
          </cell>
          <cell r="P4001">
            <v>26799.929293936613</v>
          </cell>
          <cell r="Q4001">
            <v>41682.948922433221</v>
          </cell>
          <cell r="R4001">
            <v>51491.222054085585</v>
          </cell>
          <cell r="S4001">
            <v>129313.15542193386</v>
          </cell>
          <cell r="T4001">
            <v>1529.9127400418736</v>
          </cell>
          <cell r="U4001">
            <v>1639.127462982123</v>
          </cell>
          <cell r="V4001">
            <v>1698.3081709830979</v>
          </cell>
          <cell r="W4001">
            <v>1725.1753014174662</v>
          </cell>
          <cell r="X4001">
            <v>1860.3535146643408</v>
          </cell>
          <cell r="Y4001">
            <v>238.1507384526505</v>
          </cell>
          <cell r="Z4001">
            <v>278.86176811076842</v>
          </cell>
          <cell r="AA4001">
            <v>286.61576085580026</v>
          </cell>
          <cell r="AB4001">
            <v>291.52583735979493</v>
          </cell>
          <cell r="AC4001">
            <v>357.71279829813494</v>
          </cell>
          <cell r="AD4001">
            <v>4.9975669045086111</v>
          </cell>
          <cell r="AE4001">
            <v>5.5052410433238075</v>
          </cell>
          <cell r="AF4001">
            <v>5.2953268601151189</v>
          </cell>
          <cell r="AG4001">
            <v>5.1876809819476515</v>
          </cell>
          <cell r="AH4001">
            <v>5.4056933875559263</v>
          </cell>
        </row>
        <row r="4002">
          <cell r="B4002">
            <v>13603</v>
          </cell>
          <cell r="C4002" t="str">
            <v>TX</v>
          </cell>
          <cell r="D4002" t="str">
            <v>Municipal</v>
          </cell>
          <cell r="E4002">
            <v>1.4093393477955055E-2</v>
          </cell>
          <cell r="F4002">
            <v>0</v>
          </cell>
          <cell r="G4002">
            <v>0</v>
          </cell>
          <cell r="H4002">
            <v>2983.6530837732093</v>
          </cell>
          <cell r="I4002">
            <v>11.608880937499999</v>
          </cell>
          <cell r="J4002">
            <v>0</v>
          </cell>
          <cell r="K4002">
            <v>0</v>
          </cell>
          <cell r="L4002">
            <v>0</v>
          </cell>
          <cell r="M4002">
            <v>0</v>
          </cell>
          <cell r="N4002">
            <v>2.2693444579675273E-2</v>
          </cell>
          <cell r="O4002">
            <v>9621.9656326928744</v>
          </cell>
          <cell r="P4002">
            <v>26799.929293936613</v>
          </cell>
          <cell r="Q4002">
            <v>41682.948922433221</v>
          </cell>
          <cell r="R4002">
            <v>51491.222054085585</v>
          </cell>
          <cell r="S4002">
            <v>129313.15542193386</v>
          </cell>
          <cell r="T4002">
            <v>1529.9127400418736</v>
          </cell>
          <cell r="U4002">
            <v>1639.127462982123</v>
          </cell>
          <cell r="V4002">
            <v>1698.3081709830979</v>
          </cell>
          <cell r="W4002">
            <v>1725.1753014174662</v>
          </cell>
          <cell r="X4002">
            <v>1860.3535146643408</v>
          </cell>
          <cell r="Y4002">
            <v>238.1507384526505</v>
          </cell>
          <cell r="Z4002">
            <v>278.86176811076842</v>
          </cell>
          <cell r="AA4002">
            <v>286.61576085580026</v>
          </cell>
          <cell r="AB4002">
            <v>291.52583735979493</v>
          </cell>
          <cell r="AC4002">
            <v>357.71279829813494</v>
          </cell>
          <cell r="AD4002">
            <v>4.9975669045086111</v>
          </cell>
          <cell r="AE4002">
            <v>5.5052410433238075</v>
          </cell>
          <cell r="AF4002">
            <v>5.2953268601151189</v>
          </cell>
          <cell r="AG4002">
            <v>5.1876809819476515</v>
          </cell>
          <cell r="AH4002">
            <v>5.4056933875559263</v>
          </cell>
        </row>
        <row r="4003">
          <cell r="B4003">
            <v>16175</v>
          </cell>
          <cell r="C4003" t="str">
            <v>TX</v>
          </cell>
          <cell r="D4003" t="str">
            <v>Municipal</v>
          </cell>
          <cell r="E4003">
            <v>1.4093393477955055E-2</v>
          </cell>
          <cell r="F4003">
            <v>0</v>
          </cell>
          <cell r="G4003">
            <v>0</v>
          </cell>
          <cell r="H4003">
            <v>2983.6530837732093</v>
          </cell>
          <cell r="I4003">
            <v>11.608880937499999</v>
          </cell>
          <cell r="J4003">
            <v>0</v>
          </cell>
          <cell r="K4003">
            <v>0</v>
          </cell>
          <cell r="L4003">
            <v>0</v>
          </cell>
          <cell r="M4003">
            <v>0</v>
          </cell>
          <cell r="N4003">
            <v>2.2693444579675273E-2</v>
          </cell>
          <cell r="O4003">
            <v>9621.9656326928744</v>
          </cell>
          <cell r="P4003">
            <v>26799.929293936613</v>
          </cell>
          <cell r="Q4003">
            <v>41682.948922433221</v>
          </cell>
          <cell r="R4003">
            <v>51491.222054085585</v>
          </cell>
          <cell r="S4003">
            <v>129313.15542193386</v>
          </cell>
          <cell r="T4003">
            <v>1529.9127400418736</v>
          </cell>
          <cell r="U4003">
            <v>1639.127462982123</v>
          </cell>
          <cell r="V4003">
            <v>1698.3081709830979</v>
          </cell>
          <cell r="W4003">
            <v>1725.1753014174662</v>
          </cell>
          <cell r="X4003">
            <v>1860.3535146643408</v>
          </cell>
          <cell r="Y4003">
            <v>238.1507384526505</v>
          </cell>
          <cell r="Z4003">
            <v>278.86176811076842</v>
          </cell>
          <cell r="AA4003">
            <v>286.61576085580026</v>
          </cell>
          <cell r="AB4003">
            <v>291.52583735979493</v>
          </cell>
          <cell r="AC4003">
            <v>357.71279829813494</v>
          </cell>
          <cell r="AD4003">
            <v>4.9975669045086111</v>
          </cell>
          <cell r="AE4003">
            <v>5.5052410433238075</v>
          </cell>
          <cell r="AF4003">
            <v>5.2953268601151189</v>
          </cell>
          <cell r="AG4003">
            <v>5.1876809819476515</v>
          </cell>
          <cell r="AH4003">
            <v>5.4056933875559263</v>
          </cell>
        </row>
        <row r="4004">
          <cell r="B4004">
            <v>16605</v>
          </cell>
          <cell r="C4004" t="str">
            <v>TX</v>
          </cell>
          <cell r="D4004" t="str">
            <v>Municipal</v>
          </cell>
          <cell r="E4004">
            <v>1.4093393477955055E-2</v>
          </cell>
          <cell r="F4004">
            <v>0</v>
          </cell>
          <cell r="G4004">
            <v>0</v>
          </cell>
          <cell r="H4004">
            <v>2983.6530837732093</v>
          </cell>
          <cell r="I4004">
            <v>11.608880937499999</v>
          </cell>
          <cell r="J4004">
            <v>0</v>
          </cell>
          <cell r="K4004">
            <v>0</v>
          </cell>
          <cell r="L4004">
            <v>0</v>
          </cell>
          <cell r="M4004">
            <v>0</v>
          </cell>
          <cell r="N4004">
            <v>2.2693444579675273E-2</v>
          </cell>
          <cell r="O4004">
            <v>9621.9656326928744</v>
          </cell>
          <cell r="P4004">
            <v>26799.929293936613</v>
          </cell>
          <cell r="Q4004">
            <v>41682.948922433221</v>
          </cell>
          <cell r="R4004">
            <v>51491.222054085585</v>
          </cell>
          <cell r="S4004">
            <v>129313.15542193386</v>
          </cell>
          <cell r="T4004">
            <v>1529.9127400418736</v>
          </cell>
          <cell r="U4004">
            <v>1639.127462982123</v>
          </cell>
          <cell r="V4004">
            <v>1698.3081709830979</v>
          </cell>
          <cell r="W4004">
            <v>1725.1753014174662</v>
          </cell>
          <cell r="X4004">
            <v>1860.3535146643408</v>
          </cell>
          <cell r="Y4004">
            <v>238.1507384526505</v>
          </cell>
          <cell r="Z4004">
            <v>278.86176811076842</v>
          </cell>
          <cell r="AA4004">
            <v>286.61576085580026</v>
          </cell>
          <cell r="AB4004">
            <v>291.52583735979493</v>
          </cell>
          <cell r="AC4004">
            <v>357.71279829813494</v>
          </cell>
          <cell r="AD4004">
            <v>4.9975669045086111</v>
          </cell>
          <cell r="AE4004">
            <v>5.5052410433238075</v>
          </cell>
          <cell r="AF4004">
            <v>5.2953268601151189</v>
          </cell>
          <cell r="AG4004">
            <v>5.1876809819476515</v>
          </cell>
          <cell r="AH4004">
            <v>5.4056933875559263</v>
          </cell>
        </row>
        <row r="4005">
          <cell r="B4005">
            <v>28978</v>
          </cell>
          <cell r="C4005" t="str">
            <v>TX</v>
          </cell>
          <cell r="D4005" t="str">
            <v>Municipal</v>
          </cell>
          <cell r="E4005">
            <v>1.4093393477955055E-2</v>
          </cell>
          <cell r="F4005">
            <v>1</v>
          </cell>
          <cell r="G4005">
            <v>11004.669624095261</v>
          </cell>
          <cell r="H4005">
            <v>11004.669624095261</v>
          </cell>
          <cell r="I4005">
            <v>11.608880937499999</v>
          </cell>
          <cell r="J4005">
            <v>22321</v>
          </cell>
          <cell r="K4005">
            <v>235665</v>
          </cell>
          <cell r="L4005">
            <v>21415</v>
          </cell>
          <cell r="M4005">
            <v>8.2056095630158282E-2</v>
          </cell>
          <cell r="N4005">
            <v>8.2056095630158282E-2</v>
          </cell>
          <cell r="O4005">
            <v>9621.9656326928744</v>
          </cell>
          <cell r="P4005">
            <v>26799.929293936613</v>
          </cell>
          <cell r="Q4005">
            <v>41682.948922433221</v>
          </cell>
          <cell r="R4005">
            <v>51491.222054085585</v>
          </cell>
          <cell r="S4005">
            <v>129313.15542193386</v>
          </cell>
          <cell r="T4005">
            <v>1529.9127400418736</v>
          </cell>
          <cell r="U4005">
            <v>1639.127462982123</v>
          </cell>
          <cell r="V4005">
            <v>1698.3081709830979</v>
          </cell>
          <cell r="W4005">
            <v>1725.1753014174662</v>
          </cell>
          <cell r="X4005">
            <v>1860.3535146643408</v>
          </cell>
          <cell r="Y4005">
            <v>238.1507384526505</v>
          </cell>
          <cell r="Z4005">
            <v>278.86176811076842</v>
          </cell>
          <cell r="AA4005">
            <v>286.61576085580026</v>
          </cell>
          <cell r="AB4005">
            <v>291.52583735979493</v>
          </cell>
          <cell r="AC4005">
            <v>357.71279829813494</v>
          </cell>
          <cell r="AD4005">
            <v>4.9975669045086111</v>
          </cell>
          <cell r="AE4005">
            <v>5.5052410433238075</v>
          </cell>
          <cell r="AF4005">
            <v>5.2953268601151189</v>
          </cell>
          <cell r="AG4005">
            <v>5.1876809819476515</v>
          </cell>
          <cell r="AH4005">
            <v>5.4056933875559263</v>
          </cell>
        </row>
        <row r="4006">
          <cell r="B4006">
            <v>28981</v>
          </cell>
          <cell r="C4006" t="str">
            <v>TX</v>
          </cell>
          <cell r="D4006" t="str">
            <v>Municipal</v>
          </cell>
          <cell r="E4006">
            <v>1.4093393477955055E-2</v>
          </cell>
          <cell r="F4006">
            <v>0</v>
          </cell>
          <cell r="G4006">
            <v>0</v>
          </cell>
          <cell r="H4006">
            <v>2983.6530837732093</v>
          </cell>
          <cell r="I4006">
            <v>11.608880937499999</v>
          </cell>
          <cell r="J4006">
            <v>0</v>
          </cell>
          <cell r="K4006">
            <v>0</v>
          </cell>
          <cell r="L4006">
            <v>0</v>
          </cell>
          <cell r="M4006">
            <v>0</v>
          </cell>
          <cell r="N4006">
            <v>2.2693444579675273E-2</v>
          </cell>
          <cell r="O4006">
            <v>9621.9656326928744</v>
          </cell>
          <cell r="P4006">
            <v>26799.929293936613</v>
          </cell>
          <cell r="Q4006">
            <v>41682.948922433221</v>
          </cell>
          <cell r="R4006">
            <v>51491.222054085585</v>
          </cell>
          <cell r="S4006">
            <v>129313.15542193386</v>
          </cell>
          <cell r="T4006">
            <v>1529.9127400418736</v>
          </cell>
          <cell r="U4006">
            <v>1639.127462982123</v>
          </cell>
          <cell r="V4006">
            <v>1698.3081709830979</v>
          </cell>
          <cell r="W4006">
            <v>1725.1753014174662</v>
          </cell>
          <cell r="X4006">
            <v>1860.3535146643408</v>
          </cell>
          <cell r="Y4006">
            <v>238.1507384526505</v>
          </cell>
          <cell r="Z4006">
            <v>278.86176811076842</v>
          </cell>
          <cell r="AA4006">
            <v>286.61576085580026</v>
          </cell>
          <cell r="AB4006">
            <v>291.52583735979493</v>
          </cell>
          <cell r="AC4006">
            <v>357.71279829813494</v>
          </cell>
          <cell r="AD4006">
            <v>4.9975669045086111</v>
          </cell>
          <cell r="AE4006">
            <v>5.5052410433238075</v>
          </cell>
          <cell r="AF4006">
            <v>5.2953268601151189</v>
          </cell>
          <cell r="AG4006">
            <v>5.1876809819476515</v>
          </cell>
          <cell r="AH4006">
            <v>5.4056933875559263</v>
          </cell>
        </row>
        <row r="4007">
          <cell r="B4007">
            <v>16647</v>
          </cell>
          <cell r="C4007" t="str">
            <v>TX</v>
          </cell>
          <cell r="D4007" t="str">
            <v>Municipal</v>
          </cell>
          <cell r="E4007">
            <v>1.4093393477955055E-2</v>
          </cell>
          <cell r="F4007">
            <v>0</v>
          </cell>
          <cell r="G4007">
            <v>0</v>
          </cell>
          <cell r="H4007">
            <v>2983.6530837732093</v>
          </cell>
          <cell r="I4007">
            <v>11.608880937499999</v>
          </cell>
          <cell r="J4007">
            <v>0</v>
          </cell>
          <cell r="K4007">
            <v>0</v>
          </cell>
          <cell r="L4007">
            <v>0</v>
          </cell>
          <cell r="M4007">
            <v>0</v>
          </cell>
          <cell r="N4007">
            <v>2.2693444579675273E-2</v>
          </cell>
          <cell r="O4007">
            <v>9621.9656326928744</v>
          </cell>
          <cell r="P4007">
            <v>26799.929293936613</v>
          </cell>
          <cell r="Q4007">
            <v>41682.948922433221</v>
          </cell>
          <cell r="R4007">
            <v>51491.222054085585</v>
          </cell>
          <cell r="S4007">
            <v>129313.15542193386</v>
          </cell>
          <cell r="T4007">
            <v>1529.9127400418736</v>
          </cell>
          <cell r="U4007">
            <v>1639.127462982123</v>
          </cell>
          <cell r="V4007">
            <v>1698.3081709830979</v>
          </cell>
          <cell r="W4007">
            <v>1725.1753014174662</v>
          </cell>
          <cell r="X4007">
            <v>1860.3535146643408</v>
          </cell>
          <cell r="Y4007">
            <v>238.1507384526505</v>
          </cell>
          <cell r="Z4007">
            <v>278.86176811076842</v>
          </cell>
          <cell r="AA4007">
            <v>286.61576085580026</v>
          </cell>
          <cell r="AB4007">
            <v>291.52583735979493</v>
          </cell>
          <cell r="AC4007">
            <v>357.71279829813494</v>
          </cell>
          <cell r="AD4007">
            <v>4.9975669045086111</v>
          </cell>
          <cell r="AE4007">
            <v>5.5052410433238075</v>
          </cell>
          <cell r="AF4007">
            <v>5.2953268601151189</v>
          </cell>
          <cell r="AG4007">
            <v>5.1876809819476515</v>
          </cell>
          <cell r="AH4007">
            <v>5.4056933875559263</v>
          </cell>
        </row>
        <row r="4008">
          <cell r="B4008">
            <v>16765</v>
          </cell>
          <cell r="C4008" t="str">
            <v>TX</v>
          </cell>
          <cell r="D4008" t="str">
            <v>Municipal</v>
          </cell>
          <cell r="E4008">
            <v>1.4093393477955055E-2</v>
          </cell>
          <cell r="F4008">
            <v>0</v>
          </cell>
          <cell r="G4008">
            <v>0</v>
          </cell>
          <cell r="H4008">
            <v>2983.6530837732093</v>
          </cell>
          <cell r="I4008">
            <v>11.608880937499999</v>
          </cell>
          <cell r="J4008">
            <v>0</v>
          </cell>
          <cell r="K4008">
            <v>0</v>
          </cell>
          <cell r="L4008">
            <v>0</v>
          </cell>
          <cell r="M4008">
            <v>0</v>
          </cell>
          <cell r="N4008">
            <v>2.2693444579675273E-2</v>
          </cell>
          <cell r="O4008">
            <v>9621.9656326928744</v>
          </cell>
          <cell r="P4008">
            <v>26799.929293936613</v>
          </cell>
          <cell r="Q4008">
            <v>41682.948922433221</v>
          </cell>
          <cell r="R4008">
            <v>51491.222054085585</v>
          </cell>
          <cell r="S4008">
            <v>129313.15542193386</v>
          </cell>
          <cell r="T4008">
            <v>1529.9127400418736</v>
          </cell>
          <cell r="U4008">
            <v>1639.127462982123</v>
          </cell>
          <cell r="V4008">
            <v>1698.3081709830979</v>
          </cell>
          <cell r="W4008">
            <v>1725.1753014174662</v>
          </cell>
          <cell r="X4008">
            <v>1860.3535146643408</v>
          </cell>
          <cell r="Y4008">
            <v>238.1507384526505</v>
          </cell>
          <cell r="Z4008">
            <v>278.86176811076842</v>
          </cell>
          <cell r="AA4008">
            <v>286.61576085580026</v>
          </cell>
          <cell r="AB4008">
            <v>291.52583735979493</v>
          </cell>
          <cell r="AC4008">
            <v>357.71279829813494</v>
          </cell>
          <cell r="AD4008">
            <v>4.9975669045086111</v>
          </cell>
          <cell r="AE4008">
            <v>5.5052410433238075</v>
          </cell>
          <cell r="AF4008">
            <v>5.2953268601151189</v>
          </cell>
          <cell r="AG4008">
            <v>5.1876809819476515</v>
          </cell>
          <cell r="AH4008">
            <v>5.4056933875559263</v>
          </cell>
        </row>
        <row r="4009">
          <cell r="B4009">
            <v>16900</v>
          </cell>
          <cell r="C4009" t="str">
            <v>TX</v>
          </cell>
          <cell r="D4009" t="str">
            <v>Municipal</v>
          </cell>
          <cell r="E4009">
            <v>1.4093393477955055E-2</v>
          </cell>
          <cell r="F4009">
            <v>1</v>
          </cell>
          <cell r="G4009">
            <v>12314.628699050809</v>
          </cell>
          <cell r="H4009">
            <v>12314.628699050809</v>
          </cell>
          <cell r="I4009">
            <v>11.608880937499999</v>
          </cell>
          <cell r="J4009">
            <v>9402</v>
          </cell>
          <cell r="K4009">
            <v>88222</v>
          </cell>
          <cell r="L4009">
            <v>7164</v>
          </cell>
          <cell r="M4009">
            <v>9.5259773339586504E-2</v>
          </cell>
          <cell r="N4009">
            <v>9.5259773339586504E-2</v>
          </cell>
          <cell r="O4009">
            <v>9621.9656326928744</v>
          </cell>
          <cell r="P4009">
            <v>26799.929293936613</v>
          </cell>
          <cell r="Q4009">
            <v>41682.948922433221</v>
          </cell>
          <cell r="R4009">
            <v>51491.222054085585</v>
          </cell>
          <cell r="S4009">
            <v>129313.15542193386</v>
          </cell>
          <cell r="T4009">
            <v>1529.9127400418736</v>
          </cell>
          <cell r="U4009">
            <v>1639.127462982123</v>
          </cell>
          <cell r="V4009">
            <v>1698.3081709830979</v>
          </cell>
          <cell r="W4009">
            <v>1725.1753014174662</v>
          </cell>
          <cell r="X4009">
            <v>1860.3535146643408</v>
          </cell>
          <cell r="Y4009">
            <v>238.1507384526505</v>
          </cell>
          <cell r="Z4009">
            <v>278.86176811076842</v>
          </cell>
          <cell r="AA4009">
            <v>286.61576085580026</v>
          </cell>
          <cell r="AB4009">
            <v>291.52583735979493</v>
          </cell>
          <cell r="AC4009">
            <v>357.71279829813494</v>
          </cell>
          <cell r="AD4009">
            <v>4.9975669045086111</v>
          </cell>
          <cell r="AE4009">
            <v>5.5052410433238075</v>
          </cell>
          <cell r="AF4009">
            <v>5.2953268601151189</v>
          </cell>
          <cell r="AG4009">
            <v>5.1876809819476515</v>
          </cell>
          <cell r="AH4009">
            <v>5.4056933875559263</v>
          </cell>
        </row>
        <row r="4010">
          <cell r="B4010">
            <v>16961</v>
          </cell>
          <cell r="C4010" t="str">
            <v>TX</v>
          </cell>
          <cell r="D4010" t="str">
            <v>Municipal</v>
          </cell>
          <cell r="E4010">
            <v>1.4093393477955055E-2</v>
          </cell>
          <cell r="F4010">
            <v>0</v>
          </cell>
          <cell r="G4010">
            <v>0</v>
          </cell>
          <cell r="H4010">
            <v>2983.6530837732093</v>
          </cell>
          <cell r="I4010">
            <v>11.608880937499999</v>
          </cell>
          <cell r="J4010">
            <v>0</v>
          </cell>
          <cell r="K4010">
            <v>0</v>
          </cell>
          <cell r="L4010">
            <v>0</v>
          </cell>
          <cell r="M4010">
            <v>0</v>
          </cell>
          <cell r="N4010">
            <v>2.2693444579675273E-2</v>
          </cell>
          <cell r="O4010">
            <v>9621.9656326928744</v>
          </cell>
          <cell r="P4010">
            <v>26799.929293936613</v>
          </cell>
          <cell r="Q4010">
            <v>41682.948922433221</v>
          </cell>
          <cell r="R4010">
            <v>51491.222054085585</v>
          </cell>
          <cell r="S4010">
            <v>129313.15542193386</v>
          </cell>
          <cell r="T4010">
            <v>1529.9127400418736</v>
          </cell>
          <cell r="U4010">
            <v>1639.127462982123</v>
          </cell>
          <cell r="V4010">
            <v>1698.3081709830979</v>
          </cell>
          <cell r="W4010">
            <v>1725.1753014174662</v>
          </cell>
          <cell r="X4010">
            <v>1860.3535146643408</v>
          </cell>
          <cell r="Y4010">
            <v>238.1507384526505</v>
          </cell>
          <cell r="Z4010">
            <v>278.86176811076842</v>
          </cell>
          <cell r="AA4010">
            <v>286.61576085580026</v>
          </cell>
          <cell r="AB4010">
            <v>291.52583735979493</v>
          </cell>
          <cell r="AC4010">
            <v>357.71279829813494</v>
          </cell>
          <cell r="AD4010">
            <v>4.9975669045086111</v>
          </cell>
          <cell r="AE4010">
            <v>5.5052410433238075</v>
          </cell>
          <cell r="AF4010">
            <v>5.2953268601151189</v>
          </cell>
          <cell r="AG4010">
            <v>5.1876809819476515</v>
          </cell>
          <cell r="AH4010">
            <v>5.4056933875559263</v>
          </cell>
        </row>
        <row r="4011">
          <cell r="B4011">
            <v>17101</v>
          </cell>
          <cell r="C4011" t="str">
            <v>TX</v>
          </cell>
          <cell r="D4011" t="str">
            <v>Municipal</v>
          </cell>
          <cell r="E4011">
            <v>1.4093393477955055E-2</v>
          </cell>
          <cell r="F4011">
            <v>0</v>
          </cell>
          <cell r="G4011">
            <v>0</v>
          </cell>
          <cell r="H4011">
            <v>2983.6530837732093</v>
          </cell>
          <cell r="I4011">
            <v>11.608880937499999</v>
          </cell>
          <cell r="J4011">
            <v>0</v>
          </cell>
          <cell r="K4011">
            <v>0</v>
          </cell>
          <cell r="L4011">
            <v>0</v>
          </cell>
          <cell r="M4011">
            <v>0</v>
          </cell>
          <cell r="N4011">
            <v>2.2693444579675273E-2</v>
          </cell>
          <cell r="O4011">
            <v>9621.9656326928744</v>
          </cell>
          <cell r="P4011">
            <v>26799.929293936613</v>
          </cell>
          <cell r="Q4011">
            <v>41682.948922433221</v>
          </cell>
          <cell r="R4011">
            <v>51491.222054085585</v>
          </cell>
          <cell r="S4011">
            <v>129313.15542193386</v>
          </cell>
          <cell r="T4011">
            <v>1529.9127400418736</v>
          </cell>
          <cell r="U4011">
            <v>1639.127462982123</v>
          </cell>
          <cell r="V4011">
            <v>1698.3081709830979</v>
          </cell>
          <cell r="W4011">
            <v>1725.1753014174662</v>
          </cell>
          <cell r="X4011">
            <v>1860.3535146643408</v>
          </cell>
          <cell r="Y4011">
            <v>238.1507384526505</v>
          </cell>
          <cell r="Z4011">
            <v>278.86176811076842</v>
          </cell>
          <cell r="AA4011">
            <v>286.61576085580026</v>
          </cell>
          <cell r="AB4011">
            <v>291.52583735979493</v>
          </cell>
          <cell r="AC4011">
            <v>357.71279829813494</v>
          </cell>
          <cell r="AD4011">
            <v>4.9975669045086111</v>
          </cell>
          <cell r="AE4011">
            <v>5.5052410433238075</v>
          </cell>
          <cell r="AF4011">
            <v>5.2953268601151189</v>
          </cell>
          <cell r="AG4011">
            <v>5.1876809819476515</v>
          </cell>
          <cell r="AH4011">
            <v>5.4056933875559263</v>
          </cell>
        </row>
        <row r="4012">
          <cell r="B4012">
            <v>17453</v>
          </cell>
          <cell r="C4012" t="str">
            <v>TX</v>
          </cell>
          <cell r="D4012" t="str">
            <v>Municipal</v>
          </cell>
          <cell r="E4012">
            <v>1.4093393477955055E-2</v>
          </cell>
          <cell r="F4012">
            <v>0</v>
          </cell>
          <cell r="G4012">
            <v>0</v>
          </cell>
          <cell r="H4012">
            <v>2983.6530837732093</v>
          </cell>
          <cell r="I4012">
            <v>11.608880937499999</v>
          </cell>
          <cell r="J4012">
            <v>0</v>
          </cell>
          <cell r="K4012">
            <v>0</v>
          </cell>
          <cell r="L4012">
            <v>0</v>
          </cell>
          <cell r="M4012">
            <v>0</v>
          </cell>
          <cell r="N4012">
            <v>2.2693444579675273E-2</v>
          </cell>
          <cell r="O4012">
            <v>9621.9656326928744</v>
          </cell>
          <cell r="P4012">
            <v>26799.929293936613</v>
          </cell>
          <cell r="Q4012">
            <v>41682.948922433221</v>
          </cell>
          <cell r="R4012">
            <v>51491.222054085585</v>
          </cell>
          <cell r="S4012">
            <v>129313.15542193386</v>
          </cell>
          <cell r="T4012">
            <v>1529.9127400418736</v>
          </cell>
          <cell r="U4012">
            <v>1639.127462982123</v>
          </cell>
          <cell r="V4012">
            <v>1698.3081709830979</v>
          </cell>
          <cell r="W4012">
            <v>1725.1753014174662</v>
          </cell>
          <cell r="X4012">
            <v>1860.3535146643408</v>
          </cell>
          <cell r="Y4012">
            <v>238.1507384526505</v>
          </cell>
          <cell r="Z4012">
            <v>278.86176811076842</v>
          </cell>
          <cell r="AA4012">
            <v>286.61576085580026</v>
          </cell>
          <cell r="AB4012">
            <v>291.52583735979493</v>
          </cell>
          <cell r="AC4012">
            <v>357.71279829813494</v>
          </cell>
          <cell r="AD4012">
            <v>4.9975669045086111</v>
          </cell>
          <cell r="AE4012">
            <v>5.5052410433238075</v>
          </cell>
          <cell r="AF4012">
            <v>5.2953268601151189</v>
          </cell>
          <cell r="AG4012">
            <v>5.1876809819476515</v>
          </cell>
          <cell r="AH4012">
            <v>5.4056933875559263</v>
          </cell>
        </row>
        <row r="4013">
          <cell r="B4013">
            <v>18933</v>
          </cell>
          <cell r="C4013" t="str">
            <v>TX</v>
          </cell>
          <cell r="D4013" t="str">
            <v>Municipal</v>
          </cell>
          <cell r="E4013">
            <v>1.4093393477955055E-2</v>
          </cell>
          <cell r="F4013">
            <v>0</v>
          </cell>
          <cell r="G4013">
            <v>0</v>
          </cell>
          <cell r="H4013">
            <v>2983.6530837732093</v>
          </cell>
          <cell r="I4013">
            <v>11.608880937499999</v>
          </cell>
          <cell r="J4013">
            <v>0</v>
          </cell>
          <cell r="K4013">
            <v>0</v>
          </cell>
          <cell r="L4013">
            <v>0</v>
          </cell>
          <cell r="M4013">
            <v>0</v>
          </cell>
          <cell r="N4013">
            <v>2.2693444579675273E-2</v>
          </cell>
          <cell r="O4013">
            <v>9621.9656326928744</v>
          </cell>
          <cell r="P4013">
            <v>26799.929293936613</v>
          </cell>
          <cell r="Q4013">
            <v>41682.948922433221</v>
          </cell>
          <cell r="R4013">
            <v>51491.222054085585</v>
          </cell>
          <cell r="S4013">
            <v>129313.15542193386</v>
          </cell>
          <cell r="T4013">
            <v>1529.9127400418736</v>
          </cell>
          <cell r="U4013">
            <v>1639.127462982123</v>
          </cell>
          <cell r="V4013">
            <v>1698.3081709830979</v>
          </cell>
          <cell r="W4013">
            <v>1725.1753014174662</v>
          </cell>
          <cell r="X4013">
            <v>1860.3535146643408</v>
          </cell>
          <cell r="Y4013">
            <v>238.1507384526505</v>
          </cell>
          <cell r="Z4013">
            <v>278.86176811076842</v>
          </cell>
          <cell r="AA4013">
            <v>286.61576085580026</v>
          </cell>
          <cell r="AB4013">
            <v>291.52583735979493</v>
          </cell>
          <cell r="AC4013">
            <v>357.71279829813494</v>
          </cell>
          <cell r="AD4013">
            <v>4.9975669045086111</v>
          </cell>
          <cell r="AE4013">
            <v>5.5052410433238075</v>
          </cell>
          <cell r="AF4013">
            <v>5.2953268601151189</v>
          </cell>
          <cell r="AG4013">
            <v>5.1876809819476515</v>
          </cell>
          <cell r="AH4013">
            <v>5.4056933875559263</v>
          </cell>
        </row>
        <row r="4014">
          <cell r="B4014">
            <v>19264</v>
          </cell>
          <cell r="C4014" t="str">
            <v>TX</v>
          </cell>
          <cell r="D4014" t="str">
            <v>Municipal</v>
          </cell>
          <cell r="E4014">
            <v>1.4093393477955055E-2</v>
          </cell>
          <cell r="F4014">
            <v>0</v>
          </cell>
          <cell r="G4014">
            <v>0</v>
          </cell>
          <cell r="H4014">
            <v>2983.6530837732093</v>
          </cell>
          <cell r="I4014">
            <v>11.608880937499999</v>
          </cell>
          <cell r="J4014">
            <v>0</v>
          </cell>
          <cell r="K4014">
            <v>0</v>
          </cell>
          <cell r="L4014">
            <v>0</v>
          </cell>
          <cell r="M4014">
            <v>0</v>
          </cell>
          <cell r="N4014">
            <v>2.2693444579675273E-2</v>
          </cell>
          <cell r="O4014">
            <v>9621.9656326928744</v>
          </cell>
          <cell r="P4014">
            <v>26799.929293936613</v>
          </cell>
          <cell r="Q4014">
            <v>41682.948922433221</v>
          </cell>
          <cell r="R4014">
            <v>51491.222054085585</v>
          </cell>
          <cell r="S4014">
            <v>129313.15542193386</v>
          </cell>
          <cell r="T4014">
            <v>1529.9127400418736</v>
          </cell>
          <cell r="U4014">
            <v>1639.127462982123</v>
          </cell>
          <cell r="V4014">
            <v>1698.3081709830979</v>
          </cell>
          <cell r="W4014">
            <v>1725.1753014174662</v>
          </cell>
          <cell r="X4014">
            <v>1860.3535146643408</v>
          </cell>
          <cell r="Y4014">
            <v>238.1507384526505</v>
          </cell>
          <cell r="Z4014">
            <v>278.86176811076842</v>
          </cell>
          <cell r="AA4014">
            <v>286.61576085580026</v>
          </cell>
          <cell r="AB4014">
            <v>291.52583735979493</v>
          </cell>
          <cell r="AC4014">
            <v>357.71279829813494</v>
          </cell>
          <cell r="AD4014">
            <v>4.9975669045086111</v>
          </cell>
          <cell r="AE4014">
            <v>5.5052410433238075</v>
          </cell>
          <cell r="AF4014">
            <v>5.2953268601151189</v>
          </cell>
          <cell r="AG4014">
            <v>5.1876809819476515</v>
          </cell>
          <cell r="AH4014">
            <v>5.4056933875559263</v>
          </cell>
        </row>
        <row r="4015">
          <cell r="B4015">
            <v>19952</v>
          </cell>
          <cell r="C4015" t="str">
            <v>TX</v>
          </cell>
          <cell r="D4015" t="str">
            <v>Municipal</v>
          </cell>
          <cell r="E4015">
            <v>1.4093393477955055E-2</v>
          </cell>
          <cell r="F4015">
            <v>0</v>
          </cell>
          <cell r="G4015">
            <v>0</v>
          </cell>
          <cell r="H4015">
            <v>2983.6530837732093</v>
          </cell>
          <cell r="I4015">
            <v>11.608880937499999</v>
          </cell>
          <cell r="J4015">
            <v>0</v>
          </cell>
          <cell r="K4015">
            <v>0</v>
          </cell>
          <cell r="L4015">
            <v>0</v>
          </cell>
          <cell r="M4015">
            <v>0</v>
          </cell>
          <cell r="N4015">
            <v>2.2693444579675273E-2</v>
          </cell>
          <cell r="O4015">
            <v>9621.9656326928744</v>
          </cell>
          <cell r="P4015">
            <v>26799.929293936613</v>
          </cell>
          <cell r="Q4015">
            <v>41682.948922433221</v>
          </cell>
          <cell r="R4015">
            <v>51491.222054085585</v>
          </cell>
          <cell r="S4015">
            <v>129313.15542193386</v>
          </cell>
          <cell r="T4015">
            <v>1529.9127400418736</v>
          </cell>
          <cell r="U4015">
            <v>1639.127462982123</v>
          </cell>
          <cell r="V4015">
            <v>1698.3081709830979</v>
          </cell>
          <cell r="W4015">
            <v>1725.1753014174662</v>
          </cell>
          <cell r="X4015">
            <v>1860.3535146643408</v>
          </cell>
          <cell r="Y4015">
            <v>238.1507384526505</v>
          </cell>
          <cell r="Z4015">
            <v>278.86176811076842</v>
          </cell>
          <cell r="AA4015">
            <v>286.61576085580026</v>
          </cell>
          <cell r="AB4015">
            <v>291.52583735979493</v>
          </cell>
          <cell r="AC4015">
            <v>357.71279829813494</v>
          </cell>
          <cell r="AD4015">
            <v>4.9975669045086111</v>
          </cell>
          <cell r="AE4015">
            <v>5.5052410433238075</v>
          </cell>
          <cell r="AF4015">
            <v>5.2953268601151189</v>
          </cell>
          <cell r="AG4015">
            <v>5.1876809819476515</v>
          </cell>
          <cell r="AH4015">
            <v>5.4056933875559263</v>
          </cell>
        </row>
        <row r="4016">
          <cell r="B4016">
            <v>20331</v>
          </cell>
          <cell r="C4016" t="str">
            <v>TX</v>
          </cell>
          <cell r="D4016" t="str">
            <v>Municipal</v>
          </cell>
          <cell r="E4016">
            <v>1.4093393477955055E-2</v>
          </cell>
          <cell r="F4016">
            <v>0</v>
          </cell>
          <cell r="G4016">
            <v>0</v>
          </cell>
          <cell r="H4016">
            <v>2983.6530837732093</v>
          </cell>
          <cell r="I4016">
            <v>11.608880937499999</v>
          </cell>
          <cell r="J4016">
            <v>0</v>
          </cell>
          <cell r="K4016">
            <v>0</v>
          </cell>
          <cell r="L4016">
            <v>0</v>
          </cell>
          <cell r="M4016">
            <v>0</v>
          </cell>
          <cell r="N4016">
            <v>2.2693444579675273E-2</v>
          </cell>
          <cell r="O4016">
            <v>9621.9656326928744</v>
          </cell>
          <cell r="P4016">
            <v>26799.929293936613</v>
          </cell>
          <cell r="Q4016">
            <v>41682.948922433221</v>
          </cell>
          <cell r="R4016">
            <v>51491.222054085585</v>
          </cell>
          <cell r="S4016">
            <v>129313.15542193386</v>
          </cell>
          <cell r="T4016">
            <v>1529.9127400418736</v>
          </cell>
          <cell r="U4016">
            <v>1639.127462982123</v>
          </cell>
          <cell r="V4016">
            <v>1698.3081709830979</v>
          </cell>
          <cell r="W4016">
            <v>1725.1753014174662</v>
          </cell>
          <cell r="X4016">
            <v>1860.3535146643408</v>
          </cell>
          <cell r="Y4016">
            <v>238.1507384526505</v>
          </cell>
          <cell r="Z4016">
            <v>278.86176811076842</v>
          </cell>
          <cell r="AA4016">
            <v>286.61576085580026</v>
          </cell>
          <cell r="AB4016">
            <v>291.52583735979493</v>
          </cell>
          <cell r="AC4016">
            <v>357.71279829813494</v>
          </cell>
          <cell r="AD4016">
            <v>4.9975669045086111</v>
          </cell>
          <cell r="AE4016">
            <v>5.5052410433238075</v>
          </cell>
          <cell r="AF4016">
            <v>5.2953268601151189</v>
          </cell>
          <cell r="AG4016">
            <v>5.1876809819476515</v>
          </cell>
          <cell r="AH4016">
            <v>5.4056933875559263</v>
          </cell>
        </row>
        <row r="4017">
          <cell r="B4017">
            <v>20588</v>
          </cell>
          <cell r="C4017" t="str">
            <v>TX</v>
          </cell>
          <cell r="D4017" t="str">
            <v>Municipal</v>
          </cell>
          <cell r="E4017">
            <v>1.4093393477955055E-2</v>
          </cell>
          <cell r="F4017">
            <v>0</v>
          </cell>
          <cell r="G4017">
            <v>0</v>
          </cell>
          <cell r="H4017">
            <v>2983.6530837732093</v>
          </cell>
          <cell r="I4017">
            <v>11.608880937499999</v>
          </cell>
          <cell r="J4017">
            <v>0</v>
          </cell>
          <cell r="K4017">
            <v>0</v>
          </cell>
          <cell r="L4017">
            <v>0</v>
          </cell>
          <cell r="M4017">
            <v>0</v>
          </cell>
          <cell r="N4017">
            <v>2.2693444579675273E-2</v>
          </cell>
          <cell r="O4017">
            <v>9621.9656326928744</v>
          </cell>
          <cell r="P4017">
            <v>26799.929293936613</v>
          </cell>
          <cell r="Q4017">
            <v>41682.948922433221</v>
          </cell>
          <cell r="R4017">
            <v>51491.222054085585</v>
          </cell>
          <cell r="S4017">
            <v>129313.15542193386</v>
          </cell>
          <cell r="T4017">
            <v>1529.9127400418736</v>
          </cell>
          <cell r="U4017">
            <v>1639.127462982123</v>
          </cell>
          <cell r="V4017">
            <v>1698.3081709830979</v>
          </cell>
          <cell r="W4017">
            <v>1725.1753014174662</v>
          </cell>
          <cell r="X4017">
            <v>1860.3535146643408</v>
          </cell>
          <cell r="Y4017">
            <v>238.1507384526505</v>
          </cell>
          <cell r="Z4017">
            <v>278.86176811076842</v>
          </cell>
          <cell r="AA4017">
            <v>286.61576085580026</v>
          </cell>
          <cell r="AB4017">
            <v>291.52583735979493</v>
          </cell>
          <cell r="AC4017">
            <v>357.71279829813494</v>
          </cell>
          <cell r="AD4017">
            <v>4.9975669045086111</v>
          </cell>
          <cell r="AE4017">
            <v>5.5052410433238075</v>
          </cell>
          <cell r="AF4017">
            <v>5.2953268601151189</v>
          </cell>
          <cell r="AG4017">
            <v>5.1876809819476515</v>
          </cell>
          <cell r="AH4017">
            <v>5.4056933875559263</v>
          </cell>
        </row>
        <row r="4018">
          <cell r="B4018">
            <v>21108</v>
          </cell>
          <cell r="C4018" t="str">
            <v>TX</v>
          </cell>
          <cell r="D4018" t="str">
            <v>Municipal</v>
          </cell>
          <cell r="E4018">
            <v>1.4093393477955055E-2</v>
          </cell>
          <cell r="F4018">
            <v>0</v>
          </cell>
          <cell r="G4018">
            <v>0</v>
          </cell>
          <cell r="H4018">
            <v>2983.6530837732093</v>
          </cell>
          <cell r="I4018">
            <v>11.608880937499999</v>
          </cell>
          <cell r="J4018">
            <v>0</v>
          </cell>
          <cell r="K4018">
            <v>0</v>
          </cell>
          <cell r="L4018">
            <v>0</v>
          </cell>
          <cell r="M4018">
            <v>0</v>
          </cell>
          <cell r="N4018">
            <v>2.2693444579675273E-2</v>
          </cell>
          <cell r="O4018">
            <v>9621.9656326928744</v>
          </cell>
          <cell r="P4018">
            <v>26799.929293936613</v>
          </cell>
          <cell r="Q4018">
            <v>41682.948922433221</v>
          </cell>
          <cell r="R4018">
            <v>51491.222054085585</v>
          </cell>
          <cell r="S4018">
            <v>129313.15542193386</v>
          </cell>
          <cell r="T4018">
            <v>1529.9127400418736</v>
          </cell>
          <cell r="U4018">
            <v>1639.127462982123</v>
          </cell>
          <cell r="V4018">
            <v>1698.3081709830979</v>
          </cell>
          <cell r="W4018">
            <v>1725.1753014174662</v>
          </cell>
          <cell r="X4018">
            <v>1860.3535146643408</v>
          </cell>
          <cell r="Y4018">
            <v>238.1507384526505</v>
          </cell>
          <cell r="Z4018">
            <v>278.86176811076842</v>
          </cell>
          <cell r="AA4018">
            <v>286.61576085580026</v>
          </cell>
          <cell r="AB4018">
            <v>291.52583735979493</v>
          </cell>
          <cell r="AC4018">
            <v>357.71279829813494</v>
          </cell>
          <cell r="AD4018">
            <v>4.9975669045086111</v>
          </cell>
          <cell r="AE4018">
            <v>5.5052410433238075</v>
          </cell>
          <cell r="AF4018">
            <v>5.2953268601151189</v>
          </cell>
          <cell r="AG4018">
            <v>5.1876809819476515</v>
          </cell>
          <cell r="AH4018">
            <v>5.4056933875559263</v>
          </cell>
        </row>
        <row r="4019">
          <cell r="B4019">
            <v>16604</v>
          </cell>
          <cell r="C4019" t="str">
            <v>TX</v>
          </cell>
          <cell r="D4019" t="str">
            <v>Municipal</v>
          </cell>
          <cell r="E4019">
            <v>0.23266076758482954</v>
          </cell>
          <cell r="F4019">
            <v>1</v>
          </cell>
          <cell r="G4019">
            <v>13184.379516405121</v>
          </cell>
          <cell r="H4019">
            <v>13184.379516405121</v>
          </cell>
          <cell r="I4019">
            <v>11.608880937499999</v>
          </cell>
          <cell r="J4019">
            <v>1104662</v>
          </cell>
          <cell r="K4019">
            <v>10290250</v>
          </cell>
          <cell r="L4019">
            <v>780488</v>
          </cell>
          <cell r="M4019">
            <v>9.6784324269889463E-2</v>
          </cell>
          <cell r="N4019">
            <v>9.6784324269889463E-2</v>
          </cell>
          <cell r="O4019">
            <v>9621.9656326928744</v>
          </cell>
          <cell r="P4019">
            <v>26799.929293936613</v>
          </cell>
          <cell r="Q4019">
            <v>41682.948922433221</v>
          </cell>
          <cell r="R4019">
            <v>51491.222054085585</v>
          </cell>
          <cell r="S4019">
            <v>129313.15542193386</v>
          </cell>
          <cell r="T4019">
            <v>1529.9127400418736</v>
          </cell>
          <cell r="U4019">
            <v>1639.127462982123</v>
          </cell>
          <cell r="V4019">
            <v>1698.3081709830979</v>
          </cell>
          <cell r="W4019">
            <v>1725.1753014174662</v>
          </cell>
          <cell r="X4019">
            <v>1860.3535146643408</v>
          </cell>
          <cell r="Y4019">
            <v>238.1507384526505</v>
          </cell>
          <cell r="Z4019">
            <v>278.86176811076842</v>
          </cell>
          <cell r="AA4019">
            <v>286.61576085580026</v>
          </cell>
          <cell r="AB4019">
            <v>291.52583735979493</v>
          </cell>
          <cell r="AC4019">
            <v>357.71279829813494</v>
          </cell>
          <cell r="AD4019">
            <v>4.9975669045086111</v>
          </cell>
          <cell r="AE4019">
            <v>5.5052410433238075</v>
          </cell>
          <cell r="AF4019">
            <v>5.2953268601151189</v>
          </cell>
          <cell r="AG4019">
            <v>5.1876809819476515</v>
          </cell>
          <cell r="AH4019">
            <v>5.4056933875559263</v>
          </cell>
        </row>
        <row r="4020">
          <cell r="B4020">
            <v>28604</v>
          </cell>
          <cell r="C4020" t="str">
            <v>TX</v>
          </cell>
          <cell r="D4020" t="str">
            <v>Municipal</v>
          </cell>
          <cell r="E4020">
            <v>1.4093393477955055E-2</v>
          </cell>
          <cell r="F4020">
            <v>1</v>
          </cell>
          <cell r="G4020">
            <v>14552.538188551149</v>
          </cell>
          <cell r="H4020">
            <v>14552.538188551149</v>
          </cell>
          <cell r="I4020">
            <v>11.608880937499999</v>
          </cell>
          <cell r="J4020">
            <v>23973.8</v>
          </cell>
          <cell r="K4020">
            <v>282945</v>
          </cell>
          <cell r="L4020">
            <v>19443</v>
          </cell>
          <cell r="M4020">
            <v>7.5156876195678485E-2</v>
          </cell>
          <cell r="N4020">
            <v>7.5156876195678485E-2</v>
          </cell>
          <cell r="O4020">
            <v>9621.9656326928744</v>
          </cell>
          <cell r="P4020">
            <v>26799.929293936613</v>
          </cell>
          <cell r="Q4020">
            <v>41682.948922433221</v>
          </cell>
          <cell r="R4020">
            <v>51491.222054085585</v>
          </cell>
          <cell r="S4020">
            <v>129313.15542193386</v>
          </cell>
          <cell r="T4020">
            <v>1529.9127400418736</v>
          </cell>
          <cell r="U4020">
            <v>1639.127462982123</v>
          </cell>
          <cell r="V4020">
            <v>1698.3081709830979</v>
          </cell>
          <cell r="W4020">
            <v>1725.1753014174662</v>
          </cell>
          <cell r="X4020">
            <v>1860.3535146643408</v>
          </cell>
          <cell r="Y4020">
            <v>238.1507384526505</v>
          </cell>
          <cell r="Z4020">
            <v>278.86176811076842</v>
          </cell>
          <cell r="AA4020">
            <v>286.61576085580026</v>
          </cell>
          <cell r="AB4020">
            <v>291.52583735979493</v>
          </cell>
          <cell r="AC4020">
            <v>357.71279829813494</v>
          </cell>
          <cell r="AD4020">
            <v>4.9975669045086111</v>
          </cell>
          <cell r="AE4020">
            <v>5.5052410433238075</v>
          </cell>
          <cell r="AF4020">
            <v>5.2953268601151189</v>
          </cell>
          <cell r="AG4020">
            <v>5.1876809819476515</v>
          </cell>
          <cell r="AH4020">
            <v>5.4056933875559263</v>
          </cell>
        </row>
        <row r="4021">
          <cell r="B4021">
            <v>10359</v>
          </cell>
          <cell r="C4021" t="str">
            <v>TX</v>
          </cell>
          <cell r="D4021" t="str">
            <v>Municipal</v>
          </cell>
          <cell r="E4021">
            <v>1.4093393477955055E-2</v>
          </cell>
          <cell r="F4021">
            <v>0</v>
          </cell>
          <cell r="G4021">
            <v>0</v>
          </cell>
          <cell r="H4021">
            <v>2983.6530837732093</v>
          </cell>
          <cell r="I4021">
            <v>11.608880937499999</v>
          </cell>
          <cell r="J4021">
            <v>0</v>
          </cell>
          <cell r="K4021">
            <v>0</v>
          </cell>
          <cell r="L4021">
            <v>0</v>
          </cell>
          <cell r="M4021">
            <v>0</v>
          </cell>
          <cell r="N4021">
            <v>2.2693444579675273E-2</v>
          </cell>
          <cell r="O4021">
            <v>9621.9656326928744</v>
          </cell>
          <cell r="P4021">
            <v>26799.929293936613</v>
          </cell>
          <cell r="Q4021">
            <v>41682.948922433221</v>
          </cell>
          <cell r="R4021">
            <v>51491.222054085585</v>
          </cell>
          <cell r="S4021">
            <v>129313.15542193386</v>
          </cell>
          <cell r="T4021">
            <v>1529.9127400418736</v>
          </cell>
          <cell r="U4021">
            <v>1639.127462982123</v>
          </cell>
          <cell r="V4021">
            <v>1698.3081709830979</v>
          </cell>
          <cell r="W4021">
            <v>1725.1753014174662</v>
          </cell>
          <cell r="X4021">
            <v>1860.3535146643408</v>
          </cell>
          <cell r="Y4021">
            <v>238.1507384526505</v>
          </cell>
          <cell r="Z4021">
            <v>278.86176811076842</v>
          </cell>
          <cell r="AA4021">
            <v>286.61576085580026</v>
          </cell>
          <cell r="AB4021">
            <v>291.52583735979493</v>
          </cell>
          <cell r="AC4021">
            <v>357.71279829813494</v>
          </cell>
          <cell r="AD4021">
            <v>4.9975669045086111</v>
          </cell>
          <cell r="AE4021">
            <v>5.5052410433238075</v>
          </cell>
          <cell r="AF4021">
            <v>5.2953268601151189</v>
          </cell>
          <cell r="AG4021">
            <v>5.1876809819476515</v>
          </cell>
          <cell r="AH4021">
            <v>5.4056933875559263</v>
          </cell>
        </row>
        <row r="4022">
          <cell r="B4022">
            <v>18715</v>
          </cell>
          <cell r="C4022" t="str">
            <v>TX</v>
          </cell>
          <cell r="D4022" t="str">
            <v>Municipal</v>
          </cell>
          <cell r="E4022">
            <v>1.4093393477955055E-2</v>
          </cell>
          <cell r="F4022">
            <v>0</v>
          </cell>
          <cell r="G4022">
            <v>0</v>
          </cell>
          <cell r="H4022">
            <v>2983.6530837732093</v>
          </cell>
          <cell r="I4022">
            <v>11.608880937499999</v>
          </cell>
          <cell r="J4022">
            <v>0</v>
          </cell>
          <cell r="K4022">
            <v>0</v>
          </cell>
          <cell r="L4022">
            <v>0</v>
          </cell>
          <cell r="M4022">
            <v>0</v>
          </cell>
          <cell r="N4022">
            <v>2.2693444579675273E-2</v>
          </cell>
          <cell r="O4022">
            <v>9621.9656326928744</v>
          </cell>
          <cell r="P4022">
            <v>26799.929293936613</v>
          </cell>
          <cell r="Q4022">
            <v>41682.948922433221</v>
          </cell>
          <cell r="R4022">
            <v>51491.222054085585</v>
          </cell>
          <cell r="S4022">
            <v>129313.15542193386</v>
          </cell>
          <cell r="T4022">
            <v>1529.9127400418736</v>
          </cell>
          <cell r="U4022">
            <v>1639.127462982123</v>
          </cell>
          <cell r="V4022">
            <v>1698.3081709830979</v>
          </cell>
          <cell r="W4022">
            <v>1725.1753014174662</v>
          </cell>
          <cell r="X4022">
            <v>1860.3535146643408</v>
          </cell>
          <cell r="Y4022">
            <v>238.1507384526505</v>
          </cell>
          <cell r="Z4022">
            <v>278.86176811076842</v>
          </cell>
          <cell r="AA4022">
            <v>286.61576085580026</v>
          </cell>
          <cell r="AB4022">
            <v>291.52583735979493</v>
          </cell>
          <cell r="AC4022">
            <v>357.71279829813494</v>
          </cell>
          <cell r="AD4022">
            <v>4.9975669045086111</v>
          </cell>
          <cell r="AE4022">
            <v>5.5052410433238075</v>
          </cell>
          <cell r="AF4022">
            <v>5.2953268601151189</v>
          </cell>
          <cell r="AG4022">
            <v>5.1876809819476515</v>
          </cell>
          <cell r="AH4022">
            <v>5.4056933875559263</v>
          </cell>
        </row>
        <row r="4023">
          <cell r="B4023">
            <v>20230</v>
          </cell>
          <cell r="C4023" t="str">
            <v>TX</v>
          </cell>
          <cell r="D4023" t="str">
            <v>Municipal</v>
          </cell>
          <cell r="E4023">
            <v>1.4093393477955055E-2</v>
          </cell>
          <cell r="F4023">
            <v>1</v>
          </cell>
          <cell r="G4023">
            <v>15186.118650639783</v>
          </cell>
          <cell r="H4023">
            <v>15186.118650639783</v>
          </cell>
          <cell r="I4023">
            <v>11.608880937499999</v>
          </cell>
          <cell r="J4023">
            <v>18314</v>
          </cell>
          <cell r="K4023">
            <v>195825</v>
          </cell>
          <cell r="L4023">
            <v>12895</v>
          </cell>
          <cell r="M4023">
            <v>8.434899406986468E-2</v>
          </cell>
          <cell r="N4023">
            <v>8.434899406986468E-2</v>
          </cell>
          <cell r="O4023">
            <v>9621.9656326928744</v>
          </cell>
          <cell r="P4023">
            <v>26799.929293936613</v>
          </cell>
          <cell r="Q4023">
            <v>41682.948922433221</v>
          </cell>
          <cell r="R4023">
            <v>51491.222054085585</v>
          </cell>
          <cell r="S4023">
            <v>129313.15542193386</v>
          </cell>
          <cell r="T4023">
            <v>1529.9127400418736</v>
          </cell>
          <cell r="U4023">
            <v>1639.127462982123</v>
          </cell>
          <cell r="V4023">
            <v>1698.3081709830979</v>
          </cell>
          <cell r="W4023">
            <v>1725.1753014174662</v>
          </cell>
          <cell r="X4023">
            <v>1860.3535146643408</v>
          </cell>
          <cell r="Y4023">
            <v>238.1507384526505</v>
          </cell>
          <cell r="Z4023">
            <v>278.86176811076842</v>
          </cell>
          <cell r="AA4023">
            <v>286.61576085580026</v>
          </cell>
          <cell r="AB4023">
            <v>291.52583735979493</v>
          </cell>
          <cell r="AC4023">
            <v>357.71279829813494</v>
          </cell>
          <cell r="AD4023">
            <v>4.9975669045086111</v>
          </cell>
          <cell r="AE4023">
            <v>5.5052410433238075</v>
          </cell>
          <cell r="AF4023">
            <v>5.2953268601151189</v>
          </cell>
          <cell r="AG4023">
            <v>5.1876809819476515</v>
          </cell>
          <cell r="AH4023">
            <v>5.4056933875559263</v>
          </cell>
        </row>
        <row r="4024">
          <cell r="B4024">
            <v>16821</v>
          </cell>
          <cell r="C4024" t="str">
            <v>TX</v>
          </cell>
          <cell r="D4024" t="str">
            <v>Political Subdivision</v>
          </cell>
          <cell r="E4024">
            <v>1.4093393477955055E-2</v>
          </cell>
          <cell r="F4024">
            <v>0</v>
          </cell>
          <cell r="G4024">
            <v>0</v>
          </cell>
          <cell r="H4024">
            <v>0</v>
          </cell>
          <cell r="I4024">
            <v>11.608880937499999</v>
          </cell>
          <cell r="J4024">
            <v>0</v>
          </cell>
          <cell r="K4024">
            <v>0</v>
          </cell>
          <cell r="L4024">
            <v>0</v>
          </cell>
          <cell r="M4024">
            <v>0</v>
          </cell>
          <cell r="N4024">
            <v>0</v>
          </cell>
          <cell r="O4024">
            <v>9621.9656326928744</v>
          </cell>
          <cell r="P4024">
            <v>26799.929293936613</v>
          </cell>
          <cell r="Q4024">
            <v>41682.948922433221</v>
          </cell>
          <cell r="R4024">
            <v>51491.222054085585</v>
          </cell>
          <cell r="S4024">
            <v>129313.15542193386</v>
          </cell>
          <cell r="T4024">
            <v>1529.9127400418736</v>
          </cell>
          <cell r="U4024">
            <v>1639.127462982123</v>
          </cell>
          <cell r="V4024">
            <v>1698.3081709830979</v>
          </cell>
          <cell r="W4024">
            <v>1725.1753014174662</v>
          </cell>
          <cell r="X4024">
            <v>1860.3535146643408</v>
          </cell>
          <cell r="Y4024">
            <v>238.1507384526505</v>
          </cell>
          <cell r="Z4024">
            <v>278.86176811076842</v>
          </cell>
          <cell r="AA4024">
            <v>286.61576085580026</v>
          </cell>
          <cell r="AB4024">
            <v>291.52583735979493</v>
          </cell>
          <cell r="AC4024">
            <v>357.71279829813494</v>
          </cell>
          <cell r="AD4024">
            <v>4.9975669045086111</v>
          </cell>
          <cell r="AE4024">
            <v>5.5052410433238075</v>
          </cell>
          <cell r="AF4024">
            <v>5.2953268601151189</v>
          </cell>
          <cell r="AG4024">
            <v>5.1876809819476515</v>
          </cell>
          <cell r="AH4024">
            <v>5.4056933875559263</v>
          </cell>
        </row>
        <row r="4025">
          <cell r="B4025">
            <v>61222</v>
          </cell>
          <cell r="C4025" t="str">
            <v>TX</v>
          </cell>
          <cell r="D4025" t="str">
            <v>Retail Power Marketer</v>
          </cell>
          <cell r="E4025">
            <v>0.27360964758225031</v>
          </cell>
          <cell r="F4025">
            <v>0</v>
          </cell>
          <cell r="G4025">
            <v>0</v>
          </cell>
          <cell r="H4025">
            <v>6997.4365757217538</v>
          </cell>
          <cell r="I4025">
            <v>11.608880937499999</v>
          </cell>
          <cell r="J4025">
            <v>0</v>
          </cell>
          <cell r="K4025">
            <v>0</v>
          </cell>
          <cell r="L4025">
            <v>0</v>
          </cell>
          <cell r="M4025">
            <v>0</v>
          </cell>
          <cell r="N4025">
            <v>4.8179804810799268E-2</v>
          </cell>
          <cell r="O4025">
            <v>9621.9656326928744</v>
          </cell>
          <cell r="P4025">
            <v>26799.929293936613</v>
          </cell>
          <cell r="Q4025">
            <v>41682.948922433221</v>
          </cell>
          <cell r="R4025">
            <v>51491.222054085585</v>
          </cell>
          <cell r="S4025">
            <v>129313.15542193386</v>
          </cell>
          <cell r="T4025">
            <v>1529.9127400418736</v>
          </cell>
          <cell r="U4025">
            <v>1639.127462982123</v>
          </cell>
          <cell r="V4025">
            <v>1698.3081709830979</v>
          </cell>
          <cell r="W4025">
            <v>1725.1753014174662</v>
          </cell>
          <cell r="X4025">
            <v>1860.3535146643408</v>
          </cell>
          <cell r="Y4025">
            <v>238.1507384526505</v>
          </cell>
          <cell r="Z4025">
            <v>278.86176811076842</v>
          </cell>
          <cell r="AA4025">
            <v>286.61576085580026</v>
          </cell>
          <cell r="AB4025">
            <v>291.52583735979493</v>
          </cell>
          <cell r="AC4025">
            <v>357.71279829813494</v>
          </cell>
          <cell r="AD4025">
            <v>4.9975669045086111</v>
          </cell>
          <cell r="AE4025">
            <v>5.5052410433238075</v>
          </cell>
          <cell r="AF4025">
            <v>5.2953268601151189</v>
          </cell>
          <cell r="AG4025">
            <v>5.1876809819476515</v>
          </cell>
          <cell r="AH4025">
            <v>5.4056933875559263</v>
          </cell>
        </row>
        <row r="4026">
          <cell r="B4026">
            <v>49818</v>
          </cell>
          <cell r="C4026" t="str">
            <v>TX</v>
          </cell>
          <cell r="D4026" t="str">
            <v>Retail Power Marketer</v>
          </cell>
          <cell r="E4026">
            <v>1.4093393477955055E-2</v>
          </cell>
          <cell r="F4026">
            <v>1</v>
          </cell>
          <cell r="G4026">
            <v>15857.055340004084</v>
          </cell>
          <cell r="H4026">
            <v>15857.055340004084</v>
          </cell>
          <cell r="I4026">
            <v>11.608880937499999</v>
          </cell>
          <cell r="J4026">
            <v>5130</v>
          </cell>
          <cell r="K4026">
            <v>77652</v>
          </cell>
          <cell r="L4026">
            <v>4897</v>
          </cell>
          <cell r="M4026">
            <v>5.7278830172935023E-2</v>
          </cell>
          <cell r="N4026">
            <v>5.7278830172935023E-2</v>
          </cell>
          <cell r="O4026">
            <v>9621.9656326928744</v>
          </cell>
          <cell r="P4026">
            <v>26799.929293936613</v>
          </cell>
          <cell r="Q4026">
            <v>41682.948922433221</v>
          </cell>
          <cell r="R4026">
            <v>51491.222054085585</v>
          </cell>
          <cell r="S4026">
            <v>129313.15542193386</v>
          </cell>
          <cell r="T4026">
            <v>1529.9127400418736</v>
          </cell>
          <cell r="U4026">
            <v>1639.127462982123</v>
          </cell>
          <cell r="V4026">
            <v>1698.3081709830979</v>
          </cell>
          <cell r="W4026">
            <v>1725.1753014174662</v>
          </cell>
          <cell r="X4026">
            <v>1860.3535146643408</v>
          </cell>
          <cell r="Y4026">
            <v>238.1507384526505</v>
          </cell>
          <cell r="Z4026">
            <v>278.86176811076842</v>
          </cell>
          <cell r="AA4026">
            <v>286.61576085580026</v>
          </cell>
          <cell r="AB4026">
            <v>291.52583735979493</v>
          </cell>
          <cell r="AC4026">
            <v>357.71279829813494</v>
          </cell>
          <cell r="AD4026">
            <v>4.9975669045086111</v>
          </cell>
          <cell r="AE4026">
            <v>5.5052410433238075</v>
          </cell>
          <cell r="AF4026">
            <v>5.2953268601151189</v>
          </cell>
          <cell r="AG4026">
            <v>5.1876809819476515</v>
          </cell>
          <cell r="AH4026">
            <v>5.4056933875559263</v>
          </cell>
        </row>
        <row r="4027">
          <cell r="B4027">
            <v>56212</v>
          </cell>
          <cell r="C4027" t="str">
            <v>TX</v>
          </cell>
          <cell r="D4027" t="str">
            <v>Retail Power Marketer</v>
          </cell>
          <cell r="E4027">
            <v>1.4093393477955055E-2</v>
          </cell>
          <cell r="F4027">
            <v>1</v>
          </cell>
          <cell r="G4027">
            <v>10843.540962071409</v>
          </cell>
          <cell r="H4027">
            <v>10843.540962071409</v>
          </cell>
          <cell r="I4027">
            <v>11.608880937499999</v>
          </cell>
          <cell r="J4027">
            <v>751270</v>
          </cell>
          <cell r="K4027">
            <v>7528150</v>
          </cell>
          <cell r="L4027">
            <v>694252</v>
          </cell>
          <cell r="M4027">
            <v>8.6947807136752722E-2</v>
          </cell>
          <cell r="N4027">
            <v>8.6947807136752722E-2</v>
          </cell>
          <cell r="O4027">
            <v>9621.9656326928744</v>
          </cell>
          <cell r="P4027">
            <v>26799.929293936613</v>
          </cell>
          <cell r="Q4027">
            <v>41682.948922433221</v>
          </cell>
          <cell r="R4027">
            <v>51491.222054085585</v>
          </cell>
          <cell r="S4027">
            <v>129313.15542193386</v>
          </cell>
          <cell r="T4027">
            <v>1529.9127400418736</v>
          </cell>
          <cell r="U4027">
            <v>1639.127462982123</v>
          </cell>
          <cell r="V4027">
            <v>1698.3081709830979</v>
          </cell>
          <cell r="W4027">
            <v>1725.1753014174662</v>
          </cell>
          <cell r="X4027">
            <v>1860.3535146643408</v>
          </cell>
          <cell r="Y4027">
            <v>238.1507384526505</v>
          </cell>
          <cell r="Z4027">
            <v>278.86176811076842</v>
          </cell>
          <cell r="AA4027">
            <v>286.61576085580026</v>
          </cell>
          <cell r="AB4027">
            <v>291.52583735979493</v>
          </cell>
          <cell r="AC4027">
            <v>357.71279829813494</v>
          </cell>
          <cell r="AD4027">
            <v>4.9975669045086111</v>
          </cell>
          <cell r="AE4027">
            <v>5.5052410433238075</v>
          </cell>
          <cell r="AF4027">
            <v>5.2953268601151189</v>
          </cell>
          <cell r="AG4027">
            <v>5.1876809819476515</v>
          </cell>
          <cell r="AH4027">
            <v>5.4056933875559263</v>
          </cell>
        </row>
        <row r="4028">
          <cell r="B4028">
            <v>56810</v>
          </cell>
          <cell r="C4028" t="str">
            <v>TX</v>
          </cell>
          <cell r="D4028" t="str">
            <v>Retail Power Marketer</v>
          </cell>
          <cell r="E4028">
            <v>1.4093393477955055E-2</v>
          </cell>
          <cell r="F4028">
            <v>1</v>
          </cell>
          <cell r="G4028">
            <v>2333.3333333333335</v>
          </cell>
          <cell r="H4028">
            <v>2333.3333333333335</v>
          </cell>
          <cell r="I4028">
            <v>11.608880937499999</v>
          </cell>
          <cell r="J4028">
            <v>5.6</v>
          </cell>
          <cell r="K4028">
            <v>91</v>
          </cell>
          <cell r="L4028">
            <v>39</v>
          </cell>
          <cell r="M4028">
            <v>1.8356452884615395E-3</v>
          </cell>
          <cell r="N4028">
            <v>1.8356452884615395E-3</v>
          </cell>
          <cell r="O4028">
            <v>9621.9656326928744</v>
          </cell>
          <cell r="P4028">
            <v>26799.929293936613</v>
          </cell>
          <cell r="Q4028">
            <v>41682.948922433221</v>
          </cell>
          <cell r="R4028">
            <v>51491.222054085585</v>
          </cell>
          <cell r="S4028">
            <v>129313.15542193386</v>
          </cell>
          <cell r="T4028">
            <v>1529.9127400418736</v>
          </cell>
          <cell r="U4028">
            <v>1639.127462982123</v>
          </cell>
          <cell r="V4028">
            <v>1698.3081709830979</v>
          </cell>
          <cell r="W4028">
            <v>1725.1753014174662</v>
          </cell>
          <cell r="X4028">
            <v>1860.3535146643408</v>
          </cell>
          <cell r="Y4028">
            <v>238.1507384526505</v>
          </cell>
          <cell r="Z4028">
            <v>278.86176811076842</v>
          </cell>
          <cell r="AA4028">
            <v>286.61576085580026</v>
          </cell>
          <cell r="AB4028">
            <v>291.52583735979493</v>
          </cell>
          <cell r="AC4028">
            <v>357.71279829813494</v>
          </cell>
          <cell r="AD4028">
            <v>4.9975669045086111</v>
          </cell>
          <cell r="AE4028">
            <v>5.5052410433238075</v>
          </cell>
          <cell r="AF4028">
            <v>5.2953268601151189</v>
          </cell>
          <cell r="AG4028">
            <v>5.1876809819476515</v>
          </cell>
          <cell r="AH4028">
            <v>5.4056933875559263</v>
          </cell>
        </row>
        <row r="4029">
          <cell r="B4029">
            <v>50156</v>
          </cell>
          <cell r="C4029" t="str">
            <v>TX</v>
          </cell>
          <cell r="D4029" t="str">
            <v>Retail Power Marketer</v>
          </cell>
          <cell r="E4029">
            <v>1.4093393477955055E-2</v>
          </cell>
          <cell r="F4029">
            <v>1</v>
          </cell>
          <cell r="G4029">
            <v>18851.943755169563</v>
          </cell>
          <cell r="H4029">
            <v>18851.943755169563</v>
          </cell>
          <cell r="I4029">
            <v>11.608880937499999</v>
          </cell>
          <cell r="J4029">
            <v>2393.6</v>
          </cell>
          <cell r="K4029">
            <v>22792</v>
          </cell>
          <cell r="L4029">
            <v>1209</v>
          </cell>
          <cell r="M4029">
            <v>9.7629797971163126E-2</v>
          </cell>
          <cell r="N4029">
            <v>9.7629797971163126E-2</v>
          </cell>
          <cell r="O4029">
            <v>9621.9656326928744</v>
          </cell>
          <cell r="P4029">
            <v>26799.929293936613</v>
          </cell>
          <cell r="Q4029">
            <v>41682.948922433221</v>
          </cell>
          <cell r="R4029">
            <v>51491.222054085585</v>
          </cell>
          <cell r="S4029">
            <v>129313.15542193386</v>
          </cell>
          <cell r="T4029">
            <v>1529.9127400418736</v>
          </cell>
          <cell r="U4029">
            <v>1639.127462982123</v>
          </cell>
          <cell r="V4029">
            <v>1698.3081709830979</v>
          </cell>
          <cell r="W4029">
            <v>1725.1753014174662</v>
          </cell>
          <cell r="X4029">
            <v>1860.3535146643408</v>
          </cell>
          <cell r="Y4029">
            <v>238.1507384526505</v>
          </cell>
          <cell r="Z4029">
            <v>278.86176811076842</v>
          </cell>
          <cell r="AA4029">
            <v>286.61576085580026</v>
          </cell>
          <cell r="AB4029">
            <v>291.52583735979493</v>
          </cell>
          <cell r="AC4029">
            <v>357.71279829813494</v>
          </cell>
          <cell r="AD4029">
            <v>4.9975669045086111</v>
          </cell>
          <cell r="AE4029">
            <v>5.5052410433238075</v>
          </cell>
          <cell r="AF4029">
            <v>5.2953268601151189</v>
          </cell>
          <cell r="AG4029">
            <v>5.1876809819476515</v>
          </cell>
          <cell r="AH4029">
            <v>5.4056933875559263</v>
          </cell>
        </row>
        <row r="4030">
          <cell r="B4030">
            <v>49853</v>
          </cell>
          <cell r="C4030" t="str">
            <v>TX</v>
          </cell>
          <cell r="D4030" t="str">
            <v>Retail Power Marketer</v>
          </cell>
          <cell r="E4030">
            <v>1.4093393477955055E-2</v>
          </cell>
          <cell r="F4030">
            <v>1</v>
          </cell>
          <cell r="G4030">
            <v>13520.057610030923</v>
          </cell>
          <cell r="H4030">
            <v>13520.057610030923</v>
          </cell>
          <cell r="I4030">
            <v>11.608880937499999</v>
          </cell>
          <cell r="J4030">
            <v>168519.3</v>
          </cell>
          <cell r="K4030">
            <v>1276672</v>
          </cell>
          <cell r="L4030">
            <v>94428</v>
          </cell>
          <cell r="M4030">
            <v>0.12169520369366996</v>
          </cell>
          <cell r="N4030">
            <v>0.12169520369366996</v>
          </cell>
          <cell r="O4030">
            <v>9621.9656326928744</v>
          </cell>
          <cell r="P4030">
            <v>26799.929293936613</v>
          </cell>
          <cell r="Q4030">
            <v>41682.948922433221</v>
          </cell>
          <cell r="R4030">
            <v>51491.222054085585</v>
          </cell>
          <cell r="S4030">
            <v>129313.15542193386</v>
          </cell>
          <cell r="T4030">
            <v>1529.9127400418736</v>
          </cell>
          <cell r="U4030">
            <v>1639.127462982123</v>
          </cell>
          <cell r="V4030">
            <v>1698.3081709830979</v>
          </cell>
          <cell r="W4030">
            <v>1725.1753014174662</v>
          </cell>
          <cell r="X4030">
            <v>1860.3535146643408</v>
          </cell>
          <cell r="Y4030">
            <v>238.1507384526505</v>
          </cell>
          <cell r="Z4030">
            <v>278.86176811076842</v>
          </cell>
          <cell r="AA4030">
            <v>286.61576085580026</v>
          </cell>
          <cell r="AB4030">
            <v>291.52583735979493</v>
          </cell>
          <cell r="AC4030">
            <v>357.71279829813494</v>
          </cell>
          <cell r="AD4030">
            <v>4.9975669045086111</v>
          </cell>
          <cell r="AE4030">
            <v>5.5052410433238075</v>
          </cell>
          <cell r="AF4030">
            <v>5.2953268601151189</v>
          </cell>
          <cell r="AG4030">
            <v>5.1876809819476515</v>
          </cell>
          <cell r="AH4030">
            <v>5.4056933875559263</v>
          </cell>
        </row>
        <row r="4031">
          <cell r="B4031">
            <v>58096</v>
          </cell>
          <cell r="C4031" t="str">
            <v>TX</v>
          </cell>
          <cell r="D4031" t="str">
            <v>Retail Power Marketer</v>
          </cell>
          <cell r="E4031">
            <v>1.4093393477955055E-2</v>
          </cell>
          <cell r="F4031">
            <v>0</v>
          </cell>
          <cell r="G4031">
            <v>0</v>
          </cell>
          <cell r="H4031">
            <v>6997.4365757217538</v>
          </cell>
          <cell r="I4031">
            <v>11.608880937499999</v>
          </cell>
          <cell r="J4031">
            <v>0</v>
          </cell>
          <cell r="K4031">
            <v>0</v>
          </cell>
          <cell r="L4031">
            <v>0</v>
          </cell>
          <cell r="M4031">
            <v>0</v>
          </cell>
          <cell r="N4031">
            <v>4.8179804810799268E-2</v>
          </cell>
          <cell r="O4031">
            <v>9621.9656326928744</v>
          </cell>
          <cell r="P4031">
            <v>26799.929293936613</v>
          </cell>
          <cell r="Q4031">
            <v>41682.948922433221</v>
          </cell>
          <cell r="R4031">
            <v>51491.222054085585</v>
          </cell>
          <cell r="S4031">
            <v>129313.15542193386</v>
          </cell>
          <cell r="T4031">
            <v>1529.9127400418736</v>
          </cell>
          <cell r="U4031">
            <v>1639.127462982123</v>
          </cell>
          <cell r="V4031">
            <v>1698.3081709830979</v>
          </cell>
          <cell r="W4031">
            <v>1725.1753014174662</v>
          </cell>
          <cell r="X4031">
            <v>1860.3535146643408</v>
          </cell>
          <cell r="Y4031">
            <v>238.1507384526505</v>
          </cell>
          <cell r="Z4031">
            <v>278.86176811076842</v>
          </cell>
          <cell r="AA4031">
            <v>286.61576085580026</v>
          </cell>
          <cell r="AB4031">
            <v>291.52583735979493</v>
          </cell>
          <cell r="AC4031">
            <v>357.71279829813494</v>
          </cell>
          <cell r="AD4031">
            <v>4.9975669045086111</v>
          </cell>
          <cell r="AE4031">
            <v>5.5052410433238075</v>
          </cell>
          <cell r="AF4031">
            <v>5.2953268601151189</v>
          </cell>
          <cell r="AG4031">
            <v>5.1876809819476515</v>
          </cell>
          <cell r="AH4031">
            <v>5.4056933875559263</v>
          </cell>
        </row>
        <row r="4032">
          <cell r="B4032">
            <v>56571</v>
          </cell>
          <cell r="C4032" t="str">
            <v>TX</v>
          </cell>
          <cell r="D4032" t="str">
            <v>Retail Power Marketer</v>
          </cell>
          <cell r="E4032">
            <v>1.4093393477955055E-2</v>
          </cell>
          <cell r="F4032">
            <v>1</v>
          </cell>
          <cell r="G4032">
            <v>14207.38340469853</v>
          </cell>
          <cell r="H4032">
            <v>14207.38340469853</v>
          </cell>
          <cell r="I4032">
            <v>11.608880937499999</v>
          </cell>
          <cell r="J4032">
            <v>36069</v>
          </cell>
          <cell r="K4032">
            <v>491064</v>
          </cell>
          <cell r="L4032">
            <v>34564</v>
          </cell>
          <cell r="M4032">
            <v>6.3645487495143205E-2</v>
          </cell>
          <cell r="N4032">
            <v>6.3645487495143205E-2</v>
          </cell>
          <cell r="O4032">
            <v>9621.9656326928744</v>
          </cell>
          <cell r="P4032">
            <v>26799.929293936613</v>
          </cell>
          <cell r="Q4032">
            <v>41682.948922433221</v>
          </cell>
          <cell r="R4032">
            <v>51491.222054085585</v>
          </cell>
          <cell r="S4032">
            <v>129313.15542193386</v>
          </cell>
          <cell r="T4032">
            <v>1529.9127400418736</v>
          </cell>
          <cell r="U4032">
            <v>1639.127462982123</v>
          </cell>
          <cell r="V4032">
            <v>1698.3081709830979</v>
          </cell>
          <cell r="W4032">
            <v>1725.1753014174662</v>
          </cell>
          <cell r="X4032">
            <v>1860.3535146643408</v>
          </cell>
          <cell r="Y4032">
            <v>238.1507384526505</v>
          </cell>
          <cell r="Z4032">
            <v>278.86176811076842</v>
          </cell>
          <cell r="AA4032">
            <v>286.61576085580026</v>
          </cell>
          <cell r="AB4032">
            <v>291.52583735979493</v>
          </cell>
          <cell r="AC4032">
            <v>357.71279829813494</v>
          </cell>
          <cell r="AD4032">
            <v>4.9975669045086111</v>
          </cell>
          <cell r="AE4032">
            <v>5.5052410433238075</v>
          </cell>
          <cell r="AF4032">
            <v>5.2953268601151189</v>
          </cell>
          <cell r="AG4032">
            <v>5.1876809819476515</v>
          </cell>
          <cell r="AH4032">
            <v>5.4056933875559263</v>
          </cell>
        </row>
        <row r="4033">
          <cell r="B4033">
            <v>59566</v>
          </cell>
          <cell r="C4033" t="str">
            <v>TX</v>
          </cell>
          <cell r="D4033" t="str">
            <v>Retail Power Marketer</v>
          </cell>
          <cell r="E4033">
            <v>1.4093393477955055E-2</v>
          </cell>
          <cell r="F4033">
            <v>0</v>
          </cell>
          <cell r="G4033">
            <v>0</v>
          </cell>
          <cell r="H4033">
            <v>6997.4365757217538</v>
          </cell>
          <cell r="I4033">
            <v>11.608880937499999</v>
          </cell>
          <cell r="J4033">
            <v>0</v>
          </cell>
          <cell r="K4033">
            <v>0</v>
          </cell>
          <cell r="L4033">
            <v>0</v>
          </cell>
          <cell r="M4033">
            <v>0</v>
          </cell>
          <cell r="N4033">
            <v>4.8179804810799268E-2</v>
          </cell>
          <cell r="O4033">
            <v>9621.9656326928744</v>
          </cell>
          <cell r="P4033">
            <v>26799.929293936613</v>
          </cell>
          <cell r="Q4033">
            <v>41682.948922433221</v>
          </cell>
          <cell r="R4033">
            <v>51491.222054085585</v>
          </cell>
          <cell r="S4033">
            <v>129313.15542193386</v>
          </cell>
          <cell r="T4033">
            <v>1529.9127400418736</v>
          </cell>
          <cell r="U4033">
            <v>1639.127462982123</v>
          </cell>
          <cell r="V4033">
            <v>1698.3081709830979</v>
          </cell>
          <cell r="W4033">
            <v>1725.1753014174662</v>
          </cell>
          <cell r="X4033">
            <v>1860.3535146643408</v>
          </cell>
          <cell r="Y4033">
            <v>238.1507384526505</v>
          </cell>
          <cell r="Z4033">
            <v>278.86176811076842</v>
          </cell>
          <cell r="AA4033">
            <v>286.61576085580026</v>
          </cell>
          <cell r="AB4033">
            <v>291.52583735979493</v>
          </cell>
          <cell r="AC4033">
            <v>357.71279829813494</v>
          </cell>
          <cell r="AD4033">
            <v>4.9975669045086111</v>
          </cell>
          <cell r="AE4033">
            <v>5.5052410433238075</v>
          </cell>
          <cell r="AF4033">
            <v>5.2953268601151189</v>
          </cell>
          <cell r="AG4033">
            <v>5.1876809819476515</v>
          </cell>
          <cell r="AH4033">
            <v>5.4056933875559263</v>
          </cell>
        </row>
        <row r="4034">
          <cell r="B4034">
            <v>56292</v>
          </cell>
          <cell r="C4034" t="str">
            <v>TX</v>
          </cell>
          <cell r="D4034" t="str">
            <v>Retail Power Marketer</v>
          </cell>
          <cell r="E4034">
            <v>1.4093393477955055E-2</v>
          </cell>
          <cell r="F4034">
            <v>0</v>
          </cell>
          <cell r="G4034">
            <v>0</v>
          </cell>
          <cell r="H4034">
            <v>6997.4365757217538</v>
          </cell>
          <cell r="I4034">
            <v>11.608880937499999</v>
          </cell>
          <cell r="J4034">
            <v>0</v>
          </cell>
          <cell r="K4034">
            <v>0</v>
          </cell>
          <cell r="L4034">
            <v>0</v>
          </cell>
          <cell r="M4034">
            <v>0</v>
          </cell>
          <cell r="N4034">
            <v>4.8179804810799268E-2</v>
          </cell>
          <cell r="O4034">
            <v>9621.9656326928744</v>
          </cell>
          <cell r="P4034">
            <v>26799.929293936613</v>
          </cell>
          <cell r="Q4034">
            <v>41682.948922433221</v>
          </cell>
          <cell r="R4034">
            <v>51491.222054085585</v>
          </cell>
          <cell r="S4034">
            <v>129313.15542193386</v>
          </cell>
          <cell r="T4034">
            <v>1529.9127400418736</v>
          </cell>
          <cell r="U4034">
            <v>1639.127462982123</v>
          </cell>
          <cell r="V4034">
            <v>1698.3081709830979</v>
          </cell>
          <cell r="W4034">
            <v>1725.1753014174662</v>
          </cell>
          <cell r="X4034">
            <v>1860.3535146643408</v>
          </cell>
          <cell r="Y4034">
            <v>238.1507384526505</v>
          </cell>
          <cell r="Z4034">
            <v>278.86176811076842</v>
          </cell>
          <cell r="AA4034">
            <v>286.61576085580026</v>
          </cell>
          <cell r="AB4034">
            <v>291.52583735979493</v>
          </cell>
          <cell r="AC4034">
            <v>357.71279829813494</v>
          </cell>
          <cell r="AD4034">
            <v>4.9975669045086111</v>
          </cell>
          <cell r="AE4034">
            <v>5.5052410433238075</v>
          </cell>
          <cell r="AF4034">
            <v>5.2953268601151189</v>
          </cell>
          <cell r="AG4034">
            <v>5.1876809819476515</v>
          </cell>
          <cell r="AH4034">
            <v>5.4056933875559263</v>
          </cell>
        </row>
        <row r="4035">
          <cell r="B4035">
            <v>540</v>
          </cell>
          <cell r="C4035" t="str">
            <v>TX</v>
          </cell>
          <cell r="D4035" t="str">
            <v>Retail Power Marketer</v>
          </cell>
          <cell r="E4035">
            <v>1.4093393477955055E-2</v>
          </cell>
          <cell r="F4035">
            <v>0</v>
          </cell>
          <cell r="G4035">
            <v>0</v>
          </cell>
          <cell r="H4035">
            <v>6997.4365757217538</v>
          </cell>
          <cell r="I4035">
            <v>11.608880937499999</v>
          </cell>
          <cell r="J4035">
            <v>0</v>
          </cell>
          <cell r="K4035">
            <v>0</v>
          </cell>
          <cell r="L4035">
            <v>0</v>
          </cell>
          <cell r="M4035">
            <v>0</v>
          </cell>
          <cell r="N4035">
            <v>4.8179804810799268E-2</v>
          </cell>
          <cell r="O4035">
            <v>9621.9656326928744</v>
          </cell>
          <cell r="P4035">
            <v>26799.929293936613</v>
          </cell>
          <cell r="Q4035">
            <v>41682.948922433221</v>
          </cell>
          <cell r="R4035">
            <v>51491.222054085585</v>
          </cell>
          <cell r="S4035">
            <v>129313.15542193386</v>
          </cell>
          <cell r="T4035">
            <v>1529.9127400418736</v>
          </cell>
          <cell r="U4035">
            <v>1639.127462982123</v>
          </cell>
          <cell r="V4035">
            <v>1698.3081709830979</v>
          </cell>
          <cell r="W4035">
            <v>1725.1753014174662</v>
          </cell>
          <cell r="X4035">
            <v>1860.3535146643408</v>
          </cell>
          <cell r="Y4035">
            <v>238.1507384526505</v>
          </cell>
          <cell r="Z4035">
            <v>278.86176811076842</v>
          </cell>
          <cell r="AA4035">
            <v>286.61576085580026</v>
          </cell>
          <cell r="AB4035">
            <v>291.52583735979493</v>
          </cell>
          <cell r="AC4035">
            <v>357.71279829813494</v>
          </cell>
          <cell r="AD4035">
            <v>4.9975669045086111</v>
          </cell>
          <cell r="AE4035">
            <v>5.5052410433238075</v>
          </cell>
          <cell r="AF4035">
            <v>5.2953268601151189</v>
          </cell>
          <cell r="AG4035">
            <v>5.1876809819476515</v>
          </cell>
          <cell r="AH4035">
            <v>5.4056933875559263</v>
          </cell>
        </row>
        <row r="4036">
          <cell r="B4036">
            <v>58954</v>
          </cell>
          <cell r="C4036" t="str">
            <v>TX</v>
          </cell>
          <cell r="D4036" t="str">
            <v>Retail Power Marketer</v>
          </cell>
          <cell r="E4036">
            <v>1.4093393477955055E-2</v>
          </cell>
          <cell r="F4036">
            <v>0</v>
          </cell>
          <cell r="G4036">
            <v>0</v>
          </cell>
          <cell r="H4036">
            <v>6997.4365757217538</v>
          </cell>
          <cell r="I4036">
            <v>11.608880937499999</v>
          </cell>
          <cell r="J4036">
            <v>0</v>
          </cell>
          <cell r="K4036">
            <v>0</v>
          </cell>
          <cell r="L4036">
            <v>0</v>
          </cell>
          <cell r="M4036">
            <v>0</v>
          </cell>
          <cell r="N4036">
            <v>4.8179804810799268E-2</v>
          </cell>
          <cell r="O4036">
            <v>9621.9656326928744</v>
          </cell>
          <cell r="P4036">
            <v>26799.929293936613</v>
          </cell>
          <cell r="Q4036">
            <v>41682.948922433221</v>
          </cell>
          <cell r="R4036">
            <v>51491.222054085585</v>
          </cell>
          <cell r="S4036">
            <v>129313.15542193386</v>
          </cell>
          <cell r="T4036">
            <v>1529.9127400418736</v>
          </cell>
          <cell r="U4036">
            <v>1639.127462982123</v>
          </cell>
          <cell r="V4036">
            <v>1698.3081709830979</v>
          </cell>
          <cell r="W4036">
            <v>1725.1753014174662</v>
          </cell>
          <cell r="X4036">
            <v>1860.3535146643408</v>
          </cell>
          <cell r="Y4036">
            <v>238.1507384526505</v>
          </cell>
          <cell r="Z4036">
            <v>278.86176811076842</v>
          </cell>
          <cell r="AA4036">
            <v>286.61576085580026</v>
          </cell>
          <cell r="AB4036">
            <v>291.52583735979493</v>
          </cell>
          <cell r="AC4036">
            <v>357.71279829813494</v>
          </cell>
          <cell r="AD4036">
            <v>4.9975669045086111</v>
          </cell>
          <cell r="AE4036">
            <v>5.5052410433238075</v>
          </cell>
          <cell r="AF4036">
            <v>5.2953268601151189</v>
          </cell>
          <cell r="AG4036">
            <v>5.1876809819476515</v>
          </cell>
          <cell r="AH4036">
            <v>5.4056933875559263</v>
          </cell>
        </row>
        <row r="4037">
          <cell r="B4037">
            <v>56255</v>
          </cell>
          <cell r="C4037" t="str">
            <v>TX</v>
          </cell>
          <cell r="D4037" t="str">
            <v>Retail Power Marketer</v>
          </cell>
          <cell r="E4037">
            <v>1.4093393477955055E-2</v>
          </cell>
          <cell r="F4037">
            <v>1</v>
          </cell>
          <cell r="G4037">
            <v>15389.62204865787</v>
          </cell>
          <cell r="H4037">
            <v>15389.62204865787</v>
          </cell>
          <cell r="I4037">
            <v>11.608880937499999</v>
          </cell>
          <cell r="J4037">
            <v>18906.5</v>
          </cell>
          <cell r="K4037">
            <v>171425</v>
          </cell>
          <cell r="L4037">
            <v>11139</v>
          </cell>
          <cell r="M4037">
            <v>0.10123823306312528</v>
          </cell>
          <cell r="N4037">
            <v>0.10123823306312528</v>
          </cell>
          <cell r="O4037">
            <v>9621.9656326928744</v>
          </cell>
          <cell r="P4037">
            <v>26799.929293936613</v>
          </cell>
          <cell r="Q4037">
            <v>41682.948922433221</v>
          </cell>
          <cell r="R4037">
            <v>51491.222054085585</v>
          </cell>
          <cell r="S4037">
            <v>129313.15542193386</v>
          </cell>
          <cell r="T4037">
            <v>1529.9127400418736</v>
          </cell>
          <cell r="U4037">
            <v>1639.127462982123</v>
          </cell>
          <cell r="V4037">
            <v>1698.3081709830979</v>
          </cell>
          <cell r="W4037">
            <v>1725.1753014174662</v>
          </cell>
          <cell r="X4037">
            <v>1860.3535146643408</v>
          </cell>
          <cell r="Y4037">
            <v>238.1507384526505</v>
          </cell>
          <cell r="Z4037">
            <v>278.86176811076842</v>
          </cell>
          <cell r="AA4037">
            <v>286.61576085580026</v>
          </cell>
          <cell r="AB4037">
            <v>291.52583735979493</v>
          </cell>
          <cell r="AC4037">
            <v>357.71279829813494</v>
          </cell>
          <cell r="AD4037">
            <v>4.9975669045086111</v>
          </cell>
          <cell r="AE4037">
            <v>5.5052410433238075</v>
          </cell>
          <cell r="AF4037">
            <v>5.2953268601151189</v>
          </cell>
          <cell r="AG4037">
            <v>5.1876809819476515</v>
          </cell>
          <cell r="AH4037">
            <v>5.4056933875559263</v>
          </cell>
        </row>
        <row r="4038">
          <cell r="B4038">
            <v>58963</v>
          </cell>
          <cell r="C4038" t="str">
            <v>TX</v>
          </cell>
          <cell r="D4038" t="str">
            <v>Retail Power Marketer</v>
          </cell>
          <cell r="E4038">
            <v>1.4093393477955055E-2</v>
          </cell>
          <cell r="F4038">
            <v>1</v>
          </cell>
          <cell r="G4038">
            <v>11264.614807168997</v>
          </cell>
          <cell r="H4038">
            <v>11264.614807168997</v>
          </cell>
          <cell r="I4038">
            <v>11.608880937499999</v>
          </cell>
          <cell r="J4038">
            <v>11928</v>
          </cell>
          <cell r="K4038">
            <v>120047</v>
          </cell>
          <cell r="L4038">
            <v>10657</v>
          </cell>
          <cell r="M4038">
            <v>8.6994342800642666E-2</v>
          </cell>
          <cell r="N4038">
            <v>8.6994342800642666E-2</v>
          </cell>
          <cell r="O4038">
            <v>9621.9656326928744</v>
          </cell>
          <cell r="P4038">
            <v>26799.929293936613</v>
          </cell>
          <cell r="Q4038">
            <v>41682.948922433221</v>
          </cell>
          <cell r="R4038">
            <v>51491.222054085585</v>
          </cell>
          <cell r="S4038">
            <v>129313.15542193386</v>
          </cell>
          <cell r="T4038">
            <v>1529.9127400418736</v>
          </cell>
          <cell r="U4038">
            <v>1639.127462982123</v>
          </cell>
          <cell r="V4038">
            <v>1698.3081709830979</v>
          </cell>
          <cell r="W4038">
            <v>1725.1753014174662</v>
          </cell>
          <cell r="X4038">
            <v>1860.3535146643408</v>
          </cell>
          <cell r="Y4038">
            <v>238.1507384526505</v>
          </cell>
          <cell r="Z4038">
            <v>278.86176811076842</v>
          </cell>
          <cell r="AA4038">
            <v>286.61576085580026</v>
          </cell>
          <cell r="AB4038">
            <v>291.52583735979493</v>
          </cell>
          <cell r="AC4038">
            <v>357.71279829813494</v>
          </cell>
          <cell r="AD4038">
            <v>4.9975669045086111</v>
          </cell>
          <cell r="AE4038">
            <v>5.5052410433238075</v>
          </cell>
          <cell r="AF4038">
            <v>5.2953268601151189</v>
          </cell>
          <cell r="AG4038">
            <v>5.1876809819476515</v>
          </cell>
          <cell r="AH4038">
            <v>5.4056933875559263</v>
          </cell>
        </row>
        <row r="4039">
          <cell r="B4039">
            <v>2830</v>
          </cell>
          <cell r="C4039" t="str">
            <v>TX</v>
          </cell>
          <cell r="D4039" t="str">
            <v>Retail Power Marketer</v>
          </cell>
          <cell r="E4039">
            <v>1.4093393477955055E-2</v>
          </cell>
          <cell r="F4039">
            <v>0</v>
          </cell>
          <cell r="G4039">
            <v>0</v>
          </cell>
          <cell r="H4039">
            <v>6997.4365757217538</v>
          </cell>
          <cell r="I4039">
            <v>11.608880937499999</v>
          </cell>
          <cell r="J4039">
            <v>0</v>
          </cell>
          <cell r="K4039">
            <v>0</v>
          </cell>
          <cell r="L4039">
            <v>0</v>
          </cell>
          <cell r="M4039">
            <v>0</v>
          </cell>
          <cell r="N4039">
            <v>4.8179804810799268E-2</v>
          </cell>
          <cell r="O4039">
            <v>9621.9656326928744</v>
          </cell>
          <cell r="P4039">
            <v>26799.929293936613</v>
          </cell>
          <cell r="Q4039">
            <v>41682.948922433221</v>
          </cell>
          <cell r="R4039">
            <v>51491.222054085585</v>
          </cell>
          <cell r="S4039">
            <v>129313.15542193386</v>
          </cell>
          <cell r="T4039">
            <v>1529.9127400418736</v>
          </cell>
          <cell r="U4039">
            <v>1639.127462982123</v>
          </cell>
          <cell r="V4039">
            <v>1698.3081709830979</v>
          </cell>
          <cell r="W4039">
            <v>1725.1753014174662</v>
          </cell>
          <cell r="X4039">
            <v>1860.3535146643408</v>
          </cell>
          <cell r="Y4039">
            <v>238.1507384526505</v>
          </cell>
          <cell r="Z4039">
            <v>278.86176811076842</v>
          </cell>
          <cell r="AA4039">
            <v>286.61576085580026</v>
          </cell>
          <cell r="AB4039">
            <v>291.52583735979493</v>
          </cell>
          <cell r="AC4039">
            <v>357.71279829813494</v>
          </cell>
          <cell r="AD4039">
            <v>4.9975669045086111</v>
          </cell>
          <cell r="AE4039">
            <v>5.5052410433238075</v>
          </cell>
          <cell r="AF4039">
            <v>5.2953268601151189</v>
          </cell>
          <cell r="AG4039">
            <v>5.1876809819476515</v>
          </cell>
          <cell r="AH4039">
            <v>5.4056933875559263</v>
          </cell>
        </row>
        <row r="4040">
          <cell r="B4040">
            <v>61378</v>
          </cell>
          <cell r="C4040" t="str">
            <v>TX</v>
          </cell>
          <cell r="D4040" t="str">
            <v>Retail Power Marketer</v>
          </cell>
          <cell r="E4040">
            <v>1.4093393477955055E-2</v>
          </cell>
          <cell r="F4040">
            <v>0</v>
          </cell>
          <cell r="G4040">
            <v>0</v>
          </cell>
          <cell r="H4040">
            <v>6997.4365757217538</v>
          </cell>
          <cell r="I4040">
            <v>11.608880937499999</v>
          </cell>
          <cell r="J4040">
            <v>0</v>
          </cell>
          <cell r="K4040">
            <v>0</v>
          </cell>
          <cell r="L4040">
            <v>0</v>
          </cell>
          <cell r="M4040">
            <v>0</v>
          </cell>
          <cell r="N4040">
            <v>4.8179804810799268E-2</v>
          </cell>
          <cell r="O4040">
            <v>9621.9656326928744</v>
          </cell>
          <cell r="P4040">
            <v>26799.929293936613</v>
          </cell>
          <cell r="Q4040">
            <v>41682.948922433221</v>
          </cell>
          <cell r="R4040">
            <v>51491.222054085585</v>
          </cell>
          <cell r="S4040">
            <v>129313.15542193386</v>
          </cell>
          <cell r="T4040">
            <v>1529.9127400418736</v>
          </cell>
          <cell r="U4040">
            <v>1639.127462982123</v>
          </cell>
          <cell r="V4040">
            <v>1698.3081709830979</v>
          </cell>
          <cell r="W4040">
            <v>1725.1753014174662</v>
          </cell>
          <cell r="X4040">
            <v>1860.3535146643408</v>
          </cell>
          <cell r="Y4040">
            <v>238.1507384526505</v>
          </cell>
          <cell r="Z4040">
            <v>278.86176811076842</v>
          </cell>
          <cell r="AA4040">
            <v>286.61576085580026</v>
          </cell>
          <cell r="AB4040">
            <v>291.52583735979493</v>
          </cell>
          <cell r="AC4040">
            <v>357.71279829813494</v>
          </cell>
          <cell r="AD4040">
            <v>4.9975669045086111</v>
          </cell>
          <cell r="AE4040">
            <v>5.5052410433238075</v>
          </cell>
          <cell r="AF4040">
            <v>5.2953268601151189</v>
          </cell>
          <cell r="AG4040">
            <v>5.1876809819476515</v>
          </cell>
          <cell r="AH4040">
            <v>5.4056933875559263</v>
          </cell>
        </row>
        <row r="4041">
          <cell r="B4041">
            <v>54862</v>
          </cell>
          <cell r="C4041" t="str">
            <v>TX</v>
          </cell>
          <cell r="D4041" t="str">
            <v>Retail Power Marketer</v>
          </cell>
          <cell r="E4041">
            <v>1.4093393477955055E-2</v>
          </cell>
          <cell r="F4041">
            <v>1</v>
          </cell>
          <cell r="G4041">
            <v>16286.043621201186</v>
          </cell>
          <cell r="H4041">
            <v>16286.043621201186</v>
          </cell>
          <cell r="I4041">
            <v>11.608880937499999</v>
          </cell>
          <cell r="J4041">
            <v>266768.09999999998</v>
          </cell>
          <cell r="K4041">
            <v>2437239</v>
          </cell>
          <cell r="L4041">
            <v>149652</v>
          </cell>
          <cell r="M4041">
            <v>0.10090130389317378</v>
          </cell>
          <cell r="N4041">
            <v>0.10090130389317378</v>
          </cell>
          <cell r="O4041">
            <v>9621.9656326928744</v>
          </cell>
          <cell r="P4041">
            <v>26799.929293936613</v>
          </cell>
          <cell r="Q4041">
            <v>41682.948922433221</v>
          </cell>
          <cell r="R4041">
            <v>51491.222054085585</v>
          </cell>
          <cell r="S4041">
            <v>129313.15542193386</v>
          </cell>
          <cell r="T4041">
            <v>1529.9127400418736</v>
          </cell>
          <cell r="U4041">
            <v>1639.127462982123</v>
          </cell>
          <cell r="V4041">
            <v>1698.3081709830979</v>
          </cell>
          <cell r="W4041">
            <v>1725.1753014174662</v>
          </cell>
          <cell r="X4041">
            <v>1860.3535146643408</v>
          </cell>
          <cell r="Y4041">
            <v>238.1507384526505</v>
          </cell>
          <cell r="Z4041">
            <v>278.86176811076842</v>
          </cell>
          <cell r="AA4041">
            <v>286.61576085580026</v>
          </cell>
          <cell r="AB4041">
            <v>291.52583735979493</v>
          </cell>
          <cell r="AC4041">
            <v>357.71279829813494</v>
          </cell>
          <cell r="AD4041">
            <v>4.9975669045086111</v>
          </cell>
          <cell r="AE4041">
            <v>5.5052410433238075</v>
          </cell>
          <cell r="AF4041">
            <v>5.2953268601151189</v>
          </cell>
          <cell r="AG4041">
            <v>5.1876809819476515</v>
          </cell>
          <cell r="AH4041">
            <v>5.4056933875559263</v>
          </cell>
        </row>
        <row r="4042">
          <cell r="B4042">
            <v>58974</v>
          </cell>
          <cell r="C4042" t="str">
            <v>TX</v>
          </cell>
          <cell r="D4042" t="str">
            <v>Retail Power Marketer</v>
          </cell>
          <cell r="E4042">
            <v>1.4093393477955055E-2</v>
          </cell>
          <cell r="F4042">
            <v>1</v>
          </cell>
          <cell r="G4042">
            <v>9034.5905038555993</v>
          </cell>
          <cell r="H4042">
            <v>9034.5905038555993</v>
          </cell>
          <cell r="I4042">
            <v>11.608880937499999</v>
          </cell>
          <cell r="J4042">
            <v>99094.200000000012</v>
          </cell>
          <cell r="K4042">
            <v>945497</v>
          </cell>
          <cell r="L4042">
            <v>104653</v>
          </cell>
          <cell r="M4042">
            <v>8.9387221111197346E-2</v>
          </cell>
          <cell r="N4042">
            <v>8.9387221111197346E-2</v>
          </cell>
          <cell r="O4042">
            <v>9621.9656326928744</v>
          </cell>
          <cell r="P4042">
            <v>26799.929293936613</v>
          </cell>
          <cell r="Q4042">
            <v>41682.948922433221</v>
          </cell>
          <cell r="R4042">
            <v>51491.222054085585</v>
          </cell>
          <cell r="S4042">
            <v>129313.15542193386</v>
          </cell>
          <cell r="T4042">
            <v>1529.9127400418736</v>
          </cell>
          <cell r="U4042">
            <v>1639.127462982123</v>
          </cell>
          <cell r="V4042">
            <v>1698.3081709830979</v>
          </cell>
          <cell r="W4042">
            <v>1725.1753014174662</v>
          </cell>
          <cell r="X4042">
            <v>1860.3535146643408</v>
          </cell>
          <cell r="Y4042">
            <v>238.1507384526505</v>
          </cell>
          <cell r="Z4042">
            <v>278.86176811076842</v>
          </cell>
          <cell r="AA4042">
            <v>286.61576085580026</v>
          </cell>
          <cell r="AB4042">
            <v>291.52583735979493</v>
          </cell>
          <cell r="AC4042">
            <v>357.71279829813494</v>
          </cell>
          <cell r="AD4042">
            <v>4.9975669045086111</v>
          </cell>
          <cell r="AE4042">
            <v>5.5052410433238075</v>
          </cell>
          <cell r="AF4042">
            <v>5.2953268601151189</v>
          </cell>
          <cell r="AG4042">
            <v>5.1876809819476515</v>
          </cell>
          <cell r="AH4042">
            <v>5.4056933875559263</v>
          </cell>
        </row>
        <row r="4043">
          <cell r="B4043">
            <v>5470</v>
          </cell>
          <cell r="C4043" t="str">
            <v>TX</v>
          </cell>
          <cell r="D4043" t="str">
            <v>Retail Power Marketer</v>
          </cell>
          <cell r="E4043">
            <v>1.4093393477955055E-2</v>
          </cell>
          <cell r="F4043">
            <v>0</v>
          </cell>
          <cell r="G4043">
            <v>0</v>
          </cell>
          <cell r="H4043">
            <v>6997.4365757217538</v>
          </cell>
          <cell r="I4043">
            <v>11.608880937499999</v>
          </cell>
          <cell r="J4043">
            <v>0</v>
          </cell>
          <cell r="K4043">
            <v>0</v>
          </cell>
          <cell r="L4043">
            <v>0</v>
          </cell>
          <cell r="M4043">
            <v>0</v>
          </cell>
          <cell r="N4043">
            <v>4.8179804810799268E-2</v>
          </cell>
          <cell r="O4043">
            <v>9621.9656326928744</v>
          </cell>
          <cell r="P4043">
            <v>26799.929293936613</v>
          </cell>
          <cell r="Q4043">
            <v>41682.948922433221</v>
          </cell>
          <cell r="R4043">
            <v>51491.222054085585</v>
          </cell>
          <cell r="S4043">
            <v>129313.15542193386</v>
          </cell>
          <cell r="T4043">
            <v>1529.9127400418736</v>
          </cell>
          <cell r="U4043">
            <v>1639.127462982123</v>
          </cell>
          <cell r="V4043">
            <v>1698.3081709830979</v>
          </cell>
          <cell r="W4043">
            <v>1725.1753014174662</v>
          </cell>
          <cell r="X4043">
            <v>1860.3535146643408</v>
          </cell>
          <cell r="Y4043">
            <v>238.1507384526505</v>
          </cell>
          <cell r="Z4043">
            <v>278.86176811076842</v>
          </cell>
          <cell r="AA4043">
            <v>286.61576085580026</v>
          </cell>
          <cell r="AB4043">
            <v>291.52583735979493</v>
          </cell>
          <cell r="AC4043">
            <v>357.71279829813494</v>
          </cell>
          <cell r="AD4043">
            <v>4.9975669045086111</v>
          </cell>
          <cell r="AE4043">
            <v>5.5052410433238075</v>
          </cell>
          <cell r="AF4043">
            <v>5.2953268601151189</v>
          </cell>
          <cell r="AG4043">
            <v>5.1876809819476515</v>
          </cell>
          <cell r="AH4043">
            <v>5.4056933875559263</v>
          </cell>
        </row>
        <row r="4044">
          <cell r="B4044">
            <v>61311</v>
          </cell>
          <cell r="C4044" t="str">
            <v>TX</v>
          </cell>
          <cell r="D4044" t="str">
            <v>Retail Power Marketer</v>
          </cell>
          <cell r="E4044">
            <v>1.4093393477955055E-2</v>
          </cell>
          <cell r="F4044">
            <v>1</v>
          </cell>
          <cell r="G4044">
            <v>11958.063145971966</v>
          </cell>
          <cell r="H4044">
            <v>11958.063145971966</v>
          </cell>
          <cell r="I4044">
            <v>11.608880937499999</v>
          </cell>
          <cell r="J4044">
            <v>41612.9</v>
          </cell>
          <cell r="K4044">
            <v>422299</v>
          </cell>
          <cell r="L4044">
            <v>35315</v>
          </cell>
          <cell r="M4044">
            <v>8.6889356679287072E-2</v>
          </cell>
          <cell r="N4044">
            <v>8.6889356679287072E-2</v>
          </cell>
          <cell r="O4044">
            <v>9621.9656326928744</v>
          </cell>
          <cell r="P4044">
            <v>26799.929293936613</v>
          </cell>
          <cell r="Q4044">
            <v>41682.948922433221</v>
          </cell>
          <cell r="R4044">
            <v>51491.222054085585</v>
          </cell>
          <cell r="S4044">
            <v>129313.15542193386</v>
          </cell>
          <cell r="T4044">
            <v>1529.9127400418736</v>
          </cell>
          <cell r="U4044">
            <v>1639.127462982123</v>
          </cell>
          <cell r="V4044">
            <v>1698.3081709830979</v>
          </cell>
          <cell r="W4044">
            <v>1725.1753014174662</v>
          </cell>
          <cell r="X4044">
            <v>1860.3535146643408</v>
          </cell>
          <cell r="Y4044">
            <v>238.1507384526505</v>
          </cell>
          <cell r="Z4044">
            <v>278.86176811076842</v>
          </cell>
          <cell r="AA4044">
            <v>286.61576085580026</v>
          </cell>
          <cell r="AB4044">
            <v>291.52583735979493</v>
          </cell>
          <cell r="AC4044">
            <v>357.71279829813494</v>
          </cell>
          <cell r="AD4044">
            <v>4.9975669045086111</v>
          </cell>
          <cell r="AE4044">
            <v>5.5052410433238075</v>
          </cell>
          <cell r="AF4044">
            <v>5.2953268601151189</v>
          </cell>
          <cell r="AG4044">
            <v>5.1876809819476515</v>
          </cell>
          <cell r="AH4044">
            <v>5.4056933875559263</v>
          </cell>
        </row>
        <row r="4045">
          <cell r="B4045">
            <v>50149</v>
          </cell>
          <cell r="C4045" t="str">
            <v>TX</v>
          </cell>
          <cell r="D4045" t="str">
            <v>Retail Power Marketer</v>
          </cell>
          <cell r="E4045">
            <v>1.4093393477955055E-2</v>
          </cell>
          <cell r="F4045">
            <v>0</v>
          </cell>
          <cell r="G4045">
            <v>0</v>
          </cell>
          <cell r="H4045">
            <v>6997.4365757217538</v>
          </cell>
          <cell r="I4045">
            <v>11.608880937499999</v>
          </cell>
          <cell r="J4045">
            <v>0</v>
          </cell>
          <cell r="K4045">
            <v>0</v>
          </cell>
          <cell r="L4045">
            <v>0</v>
          </cell>
          <cell r="M4045">
            <v>0</v>
          </cell>
          <cell r="N4045">
            <v>4.8179804810799268E-2</v>
          </cell>
          <cell r="O4045">
            <v>9621.9656326928744</v>
          </cell>
          <cell r="P4045">
            <v>26799.929293936613</v>
          </cell>
          <cell r="Q4045">
            <v>41682.948922433221</v>
          </cell>
          <cell r="R4045">
            <v>51491.222054085585</v>
          </cell>
          <cell r="S4045">
            <v>129313.15542193386</v>
          </cell>
          <cell r="T4045">
            <v>1529.9127400418736</v>
          </cell>
          <cell r="U4045">
            <v>1639.127462982123</v>
          </cell>
          <cell r="V4045">
            <v>1698.3081709830979</v>
          </cell>
          <cell r="W4045">
            <v>1725.1753014174662</v>
          </cell>
          <cell r="X4045">
            <v>1860.3535146643408</v>
          </cell>
          <cell r="Y4045">
            <v>238.1507384526505</v>
          </cell>
          <cell r="Z4045">
            <v>278.86176811076842</v>
          </cell>
          <cell r="AA4045">
            <v>286.61576085580026</v>
          </cell>
          <cell r="AB4045">
            <v>291.52583735979493</v>
          </cell>
          <cell r="AC4045">
            <v>357.71279829813494</v>
          </cell>
          <cell r="AD4045">
            <v>4.9975669045086111</v>
          </cell>
          <cell r="AE4045">
            <v>5.5052410433238075</v>
          </cell>
          <cell r="AF4045">
            <v>5.2953268601151189</v>
          </cell>
          <cell r="AG4045">
            <v>5.1876809819476515</v>
          </cell>
          <cell r="AH4045">
            <v>5.4056933875559263</v>
          </cell>
        </row>
        <row r="4046">
          <cell r="B4046">
            <v>56360</v>
          </cell>
          <cell r="C4046" t="str">
            <v>TX</v>
          </cell>
          <cell r="D4046" t="str">
            <v>Retail Power Marketer</v>
          </cell>
          <cell r="E4046">
            <v>1.4093393477955055E-2</v>
          </cell>
          <cell r="F4046">
            <v>0</v>
          </cell>
          <cell r="G4046">
            <v>0</v>
          </cell>
          <cell r="H4046">
            <v>6997.4365757217538</v>
          </cell>
          <cell r="I4046">
            <v>11.608880937499999</v>
          </cell>
          <cell r="J4046">
            <v>0</v>
          </cell>
          <cell r="K4046">
            <v>0</v>
          </cell>
          <cell r="L4046">
            <v>0</v>
          </cell>
          <cell r="M4046">
            <v>0</v>
          </cell>
          <cell r="N4046">
            <v>4.8179804810799268E-2</v>
          </cell>
          <cell r="O4046">
            <v>9621.9656326928744</v>
          </cell>
          <cell r="P4046">
            <v>26799.929293936613</v>
          </cell>
          <cell r="Q4046">
            <v>41682.948922433221</v>
          </cell>
          <cell r="R4046">
            <v>51491.222054085585</v>
          </cell>
          <cell r="S4046">
            <v>129313.15542193386</v>
          </cell>
          <cell r="T4046">
            <v>1529.9127400418736</v>
          </cell>
          <cell r="U4046">
            <v>1639.127462982123</v>
          </cell>
          <cell r="V4046">
            <v>1698.3081709830979</v>
          </cell>
          <cell r="W4046">
            <v>1725.1753014174662</v>
          </cell>
          <cell r="X4046">
            <v>1860.3535146643408</v>
          </cell>
          <cell r="Y4046">
            <v>238.1507384526505</v>
          </cell>
          <cell r="Z4046">
            <v>278.86176811076842</v>
          </cell>
          <cell r="AA4046">
            <v>286.61576085580026</v>
          </cell>
          <cell r="AB4046">
            <v>291.52583735979493</v>
          </cell>
          <cell r="AC4046">
            <v>357.71279829813494</v>
          </cell>
          <cell r="AD4046">
            <v>4.9975669045086111</v>
          </cell>
          <cell r="AE4046">
            <v>5.5052410433238075</v>
          </cell>
          <cell r="AF4046">
            <v>5.2953268601151189</v>
          </cell>
          <cell r="AG4046">
            <v>5.1876809819476515</v>
          </cell>
          <cell r="AH4046">
            <v>5.4056933875559263</v>
          </cell>
        </row>
        <row r="4047">
          <cell r="B4047">
            <v>56326</v>
          </cell>
          <cell r="C4047" t="str">
            <v>TX</v>
          </cell>
          <cell r="D4047" t="str">
            <v>Retail Power Marketer</v>
          </cell>
          <cell r="E4047">
            <v>1.4093393477955055E-2</v>
          </cell>
          <cell r="F4047">
            <v>0</v>
          </cell>
          <cell r="G4047">
            <v>0</v>
          </cell>
          <cell r="H4047">
            <v>6997.4365757217538</v>
          </cell>
          <cell r="I4047">
            <v>11.608880937499999</v>
          </cell>
          <cell r="J4047">
            <v>0</v>
          </cell>
          <cell r="K4047">
            <v>0</v>
          </cell>
          <cell r="L4047">
            <v>0</v>
          </cell>
          <cell r="M4047">
            <v>0</v>
          </cell>
          <cell r="N4047">
            <v>4.8179804810799268E-2</v>
          </cell>
          <cell r="O4047">
            <v>9621.9656326928744</v>
          </cell>
          <cell r="P4047">
            <v>26799.929293936613</v>
          </cell>
          <cell r="Q4047">
            <v>41682.948922433221</v>
          </cell>
          <cell r="R4047">
            <v>51491.222054085585</v>
          </cell>
          <cell r="S4047">
            <v>129313.15542193386</v>
          </cell>
          <cell r="T4047">
            <v>1529.9127400418736</v>
          </cell>
          <cell r="U4047">
            <v>1639.127462982123</v>
          </cell>
          <cell r="V4047">
            <v>1698.3081709830979</v>
          </cell>
          <cell r="W4047">
            <v>1725.1753014174662</v>
          </cell>
          <cell r="X4047">
            <v>1860.3535146643408</v>
          </cell>
          <cell r="Y4047">
            <v>238.1507384526505</v>
          </cell>
          <cell r="Z4047">
            <v>278.86176811076842</v>
          </cell>
          <cell r="AA4047">
            <v>286.61576085580026</v>
          </cell>
          <cell r="AB4047">
            <v>291.52583735979493</v>
          </cell>
          <cell r="AC4047">
            <v>357.71279829813494</v>
          </cell>
          <cell r="AD4047">
            <v>4.9975669045086111</v>
          </cell>
          <cell r="AE4047">
            <v>5.5052410433238075</v>
          </cell>
          <cell r="AF4047">
            <v>5.2953268601151189</v>
          </cell>
          <cell r="AG4047">
            <v>5.1876809819476515</v>
          </cell>
          <cell r="AH4047">
            <v>5.4056933875559263</v>
          </cell>
        </row>
        <row r="4048">
          <cell r="B4048">
            <v>59385</v>
          </cell>
          <cell r="C4048" t="str">
            <v>TX</v>
          </cell>
          <cell r="D4048" t="str">
            <v>Retail Power Marketer</v>
          </cell>
          <cell r="E4048">
            <v>1.4093393477955055E-2</v>
          </cell>
          <cell r="F4048">
            <v>1</v>
          </cell>
          <cell r="G4048">
            <v>9786.3729081353977</v>
          </cell>
          <cell r="H4048">
            <v>9786.3729081353977</v>
          </cell>
          <cell r="I4048">
            <v>11.608880937499999</v>
          </cell>
          <cell r="J4048">
            <v>398603.39999999997</v>
          </cell>
          <cell r="K4048">
            <v>6342607</v>
          </cell>
          <cell r="L4048">
            <v>648106</v>
          </cell>
          <cell r="M4048">
            <v>4.8610606858259936E-2</v>
          </cell>
          <cell r="N4048">
            <v>4.8610606858259936E-2</v>
          </cell>
          <cell r="O4048">
            <v>9621.9656326928744</v>
          </cell>
          <cell r="P4048">
            <v>26799.929293936613</v>
          </cell>
          <cell r="Q4048">
            <v>41682.948922433221</v>
          </cell>
          <cell r="R4048">
            <v>51491.222054085585</v>
          </cell>
          <cell r="S4048">
            <v>129313.15542193386</v>
          </cell>
          <cell r="T4048">
            <v>1529.9127400418736</v>
          </cell>
          <cell r="U4048">
            <v>1639.127462982123</v>
          </cell>
          <cell r="V4048">
            <v>1698.3081709830979</v>
          </cell>
          <cell r="W4048">
            <v>1725.1753014174662</v>
          </cell>
          <cell r="X4048">
            <v>1860.3535146643408</v>
          </cell>
          <cell r="Y4048">
            <v>238.1507384526505</v>
          </cell>
          <cell r="Z4048">
            <v>278.86176811076842</v>
          </cell>
          <cell r="AA4048">
            <v>286.61576085580026</v>
          </cell>
          <cell r="AB4048">
            <v>291.52583735979493</v>
          </cell>
          <cell r="AC4048">
            <v>357.71279829813494</v>
          </cell>
          <cell r="AD4048">
            <v>4.9975669045086111</v>
          </cell>
          <cell r="AE4048">
            <v>5.5052410433238075</v>
          </cell>
          <cell r="AF4048">
            <v>5.2953268601151189</v>
          </cell>
          <cell r="AG4048">
            <v>5.1876809819476515</v>
          </cell>
          <cell r="AH4048">
            <v>5.4056933875559263</v>
          </cell>
        </row>
        <row r="4049">
          <cell r="B4049">
            <v>59619</v>
          </cell>
          <cell r="C4049" t="str">
            <v>TX</v>
          </cell>
          <cell r="D4049" t="str">
            <v>Retail Power Marketer</v>
          </cell>
          <cell r="E4049">
            <v>1.4093393477955055E-2</v>
          </cell>
          <cell r="F4049">
            <v>0</v>
          </cell>
          <cell r="G4049">
            <v>0</v>
          </cell>
          <cell r="H4049">
            <v>6997.4365757217538</v>
          </cell>
          <cell r="I4049">
            <v>11.608880937499999</v>
          </cell>
          <cell r="J4049">
            <v>0</v>
          </cell>
          <cell r="K4049">
            <v>0</v>
          </cell>
          <cell r="L4049">
            <v>0</v>
          </cell>
          <cell r="M4049">
            <v>0</v>
          </cell>
          <cell r="N4049">
            <v>4.8179804810799268E-2</v>
          </cell>
          <cell r="O4049">
            <v>9621.9656326928744</v>
          </cell>
          <cell r="P4049">
            <v>26799.929293936613</v>
          </cell>
          <cell r="Q4049">
            <v>41682.948922433221</v>
          </cell>
          <cell r="R4049">
            <v>51491.222054085585</v>
          </cell>
          <cell r="S4049">
            <v>129313.15542193386</v>
          </cell>
          <cell r="T4049">
            <v>1529.9127400418736</v>
          </cell>
          <cell r="U4049">
            <v>1639.127462982123</v>
          </cell>
          <cell r="V4049">
            <v>1698.3081709830979</v>
          </cell>
          <cell r="W4049">
            <v>1725.1753014174662</v>
          </cell>
          <cell r="X4049">
            <v>1860.3535146643408</v>
          </cell>
          <cell r="Y4049">
            <v>238.1507384526505</v>
          </cell>
          <cell r="Z4049">
            <v>278.86176811076842</v>
          </cell>
          <cell r="AA4049">
            <v>286.61576085580026</v>
          </cell>
          <cell r="AB4049">
            <v>291.52583735979493</v>
          </cell>
          <cell r="AC4049">
            <v>357.71279829813494</v>
          </cell>
          <cell r="AD4049">
            <v>4.9975669045086111</v>
          </cell>
          <cell r="AE4049">
            <v>5.5052410433238075</v>
          </cell>
          <cell r="AF4049">
            <v>5.2953268601151189</v>
          </cell>
          <cell r="AG4049">
            <v>5.1876809819476515</v>
          </cell>
          <cell r="AH4049">
            <v>5.4056933875559263</v>
          </cell>
        </row>
        <row r="4050">
          <cell r="B4050">
            <v>58457</v>
          </cell>
          <cell r="C4050" t="str">
            <v>TX</v>
          </cell>
          <cell r="D4050" t="str">
            <v>Retail Power Marketer</v>
          </cell>
          <cell r="E4050">
            <v>1.4093393477955055E-2</v>
          </cell>
          <cell r="F4050">
            <v>0</v>
          </cell>
          <cell r="G4050">
            <v>0</v>
          </cell>
          <cell r="H4050">
            <v>6997.4365757217538</v>
          </cell>
          <cell r="I4050">
            <v>11.608880937499999</v>
          </cell>
          <cell r="J4050">
            <v>0</v>
          </cell>
          <cell r="K4050">
            <v>0</v>
          </cell>
          <cell r="L4050">
            <v>0</v>
          </cell>
          <cell r="M4050">
            <v>0</v>
          </cell>
          <cell r="N4050">
            <v>4.8179804810799268E-2</v>
          </cell>
          <cell r="O4050">
            <v>9621.9656326928744</v>
          </cell>
          <cell r="P4050">
            <v>26799.929293936613</v>
          </cell>
          <cell r="Q4050">
            <v>41682.948922433221</v>
          </cell>
          <cell r="R4050">
            <v>51491.222054085585</v>
          </cell>
          <cell r="S4050">
            <v>129313.15542193386</v>
          </cell>
          <cell r="T4050">
            <v>1529.9127400418736</v>
          </cell>
          <cell r="U4050">
            <v>1639.127462982123</v>
          </cell>
          <cell r="V4050">
            <v>1698.3081709830979</v>
          </cell>
          <cell r="W4050">
            <v>1725.1753014174662</v>
          </cell>
          <cell r="X4050">
            <v>1860.3535146643408</v>
          </cell>
          <cell r="Y4050">
            <v>238.1507384526505</v>
          </cell>
          <cell r="Z4050">
            <v>278.86176811076842</v>
          </cell>
          <cell r="AA4050">
            <v>286.61576085580026</v>
          </cell>
          <cell r="AB4050">
            <v>291.52583735979493</v>
          </cell>
          <cell r="AC4050">
            <v>357.71279829813494</v>
          </cell>
          <cell r="AD4050">
            <v>4.9975669045086111</v>
          </cell>
          <cell r="AE4050">
            <v>5.5052410433238075</v>
          </cell>
          <cell r="AF4050">
            <v>5.2953268601151189</v>
          </cell>
          <cell r="AG4050">
            <v>5.1876809819476515</v>
          </cell>
          <cell r="AH4050">
            <v>5.4056933875559263</v>
          </cell>
        </row>
        <row r="4051">
          <cell r="B4051">
            <v>60202</v>
          </cell>
          <cell r="C4051" t="str">
            <v>TX</v>
          </cell>
          <cell r="D4051" t="str">
            <v>Retail Power Marketer</v>
          </cell>
          <cell r="E4051">
            <v>1.4093393477955055E-2</v>
          </cell>
          <cell r="F4051">
            <v>0</v>
          </cell>
          <cell r="G4051">
            <v>0</v>
          </cell>
          <cell r="H4051">
            <v>6997.4365757217538</v>
          </cell>
          <cell r="I4051">
            <v>11.608880937499999</v>
          </cell>
          <cell r="J4051">
            <v>0</v>
          </cell>
          <cell r="K4051">
            <v>0</v>
          </cell>
          <cell r="L4051">
            <v>0</v>
          </cell>
          <cell r="M4051">
            <v>0</v>
          </cell>
          <cell r="N4051">
            <v>4.8179804810799268E-2</v>
          </cell>
          <cell r="O4051">
            <v>9621.9656326928744</v>
          </cell>
          <cell r="P4051">
            <v>26799.929293936613</v>
          </cell>
          <cell r="Q4051">
            <v>41682.948922433221</v>
          </cell>
          <cell r="R4051">
            <v>51491.222054085585</v>
          </cell>
          <cell r="S4051">
            <v>129313.15542193386</v>
          </cell>
          <cell r="T4051">
            <v>1529.9127400418736</v>
          </cell>
          <cell r="U4051">
            <v>1639.127462982123</v>
          </cell>
          <cell r="V4051">
            <v>1698.3081709830979</v>
          </cell>
          <cell r="W4051">
            <v>1725.1753014174662</v>
          </cell>
          <cell r="X4051">
            <v>1860.3535146643408</v>
          </cell>
          <cell r="Y4051">
            <v>238.1507384526505</v>
          </cell>
          <cell r="Z4051">
            <v>278.86176811076842</v>
          </cell>
          <cell r="AA4051">
            <v>286.61576085580026</v>
          </cell>
          <cell r="AB4051">
            <v>291.52583735979493</v>
          </cell>
          <cell r="AC4051">
            <v>357.71279829813494</v>
          </cell>
          <cell r="AD4051">
            <v>4.9975669045086111</v>
          </cell>
          <cell r="AE4051">
            <v>5.5052410433238075</v>
          </cell>
          <cell r="AF4051">
            <v>5.2953268601151189</v>
          </cell>
          <cell r="AG4051">
            <v>5.1876809819476515</v>
          </cell>
          <cell r="AH4051">
            <v>5.4056933875559263</v>
          </cell>
        </row>
        <row r="4052">
          <cell r="B4052">
            <v>58859</v>
          </cell>
          <cell r="C4052" t="str">
            <v>TX</v>
          </cell>
          <cell r="D4052" t="str">
            <v>Retail Power Marketer</v>
          </cell>
          <cell r="E4052">
            <v>1.4093393477955055E-2</v>
          </cell>
          <cell r="F4052">
            <v>0</v>
          </cell>
          <cell r="G4052">
            <v>0</v>
          </cell>
          <cell r="H4052">
            <v>6997.4365757217538</v>
          </cell>
          <cell r="I4052">
            <v>11.608880937499999</v>
          </cell>
          <cell r="J4052">
            <v>0</v>
          </cell>
          <cell r="K4052">
            <v>0</v>
          </cell>
          <cell r="L4052">
            <v>0</v>
          </cell>
          <cell r="M4052">
            <v>0</v>
          </cell>
          <cell r="N4052">
            <v>4.8179804810799268E-2</v>
          </cell>
          <cell r="O4052">
            <v>9621.9656326928744</v>
          </cell>
          <cell r="P4052">
            <v>26799.929293936613</v>
          </cell>
          <cell r="Q4052">
            <v>41682.948922433221</v>
          </cell>
          <cell r="R4052">
            <v>51491.222054085585</v>
          </cell>
          <cell r="S4052">
            <v>129313.15542193386</v>
          </cell>
          <cell r="T4052">
            <v>1529.9127400418736</v>
          </cell>
          <cell r="U4052">
            <v>1639.127462982123</v>
          </cell>
          <cell r="V4052">
            <v>1698.3081709830979</v>
          </cell>
          <cell r="W4052">
            <v>1725.1753014174662</v>
          </cell>
          <cell r="X4052">
            <v>1860.3535146643408</v>
          </cell>
          <cell r="Y4052">
            <v>238.1507384526505</v>
          </cell>
          <cell r="Z4052">
            <v>278.86176811076842</v>
          </cell>
          <cell r="AA4052">
            <v>286.61576085580026</v>
          </cell>
          <cell r="AB4052">
            <v>291.52583735979493</v>
          </cell>
          <cell r="AC4052">
            <v>357.71279829813494</v>
          </cell>
          <cell r="AD4052">
            <v>4.9975669045086111</v>
          </cell>
          <cell r="AE4052">
            <v>5.5052410433238075</v>
          </cell>
          <cell r="AF4052">
            <v>5.2953268601151189</v>
          </cell>
          <cell r="AG4052">
            <v>5.1876809819476515</v>
          </cell>
          <cell r="AH4052">
            <v>5.4056933875559263</v>
          </cell>
        </row>
        <row r="4053">
          <cell r="B4053">
            <v>19107</v>
          </cell>
          <cell r="C4053" t="str">
            <v>TX</v>
          </cell>
          <cell r="D4053" t="str">
            <v>Retail Power Marketer</v>
          </cell>
          <cell r="E4053">
            <v>1.4093393477955055E-2</v>
          </cell>
          <cell r="F4053">
            <v>0</v>
          </cell>
          <cell r="G4053">
            <v>0</v>
          </cell>
          <cell r="H4053">
            <v>6997.4365757217538</v>
          </cell>
          <cell r="I4053">
            <v>11.608880937499999</v>
          </cell>
          <cell r="J4053">
            <v>0</v>
          </cell>
          <cell r="K4053">
            <v>0</v>
          </cell>
          <cell r="L4053">
            <v>0</v>
          </cell>
          <cell r="M4053">
            <v>0</v>
          </cell>
          <cell r="N4053">
            <v>4.8179804810799268E-2</v>
          </cell>
          <cell r="O4053">
            <v>9621.9656326928744</v>
          </cell>
          <cell r="P4053">
            <v>26799.929293936613</v>
          </cell>
          <cell r="Q4053">
            <v>41682.948922433221</v>
          </cell>
          <cell r="R4053">
            <v>51491.222054085585</v>
          </cell>
          <cell r="S4053">
            <v>129313.15542193386</v>
          </cell>
          <cell r="T4053">
            <v>1529.9127400418736</v>
          </cell>
          <cell r="U4053">
            <v>1639.127462982123</v>
          </cell>
          <cell r="V4053">
            <v>1698.3081709830979</v>
          </cell>
          <cell r="W4053">
            <v>1725.1753014174662</v>
          </cell>
          <cell r="X4053">
            <v>1860.3535146643408</v>
          </cell>
          <cell r="Y4053">
            <v>238.1507384526505</v>
          </cell>
          <cell r="Z4053">
            <v>278.86176811076842</v>
          </cell>
          <cell r="AA4053">
            <v>286.61576085580026</v>
          </cell>
          <cell r="AB4053">
            <v>291.52583735979493</v>
          </cell>
          <cell r="AC4053">
            <v>357.71279829813494</v>
          </cell>
          <cell r="AD4053">
            <v>4.9975669045086111</v>
          </cell>
          <cell r="AE4053">
            <v>5.5052410433238075</v>
          </cell>
          <cell r="AF4053">
            <v>5.2953268601151189</v>
          </cell>
          <cell r="AG4053">
            <v>5.1876809819476515</v>
          </cell>
          <cell r="AH4053">
            <v>5.4056933875559263</v>
          </cell>
        </row>
        <row r="4054">
          <cell r="B4054">
            <v>57067</v>
          </cell>
          <cell r="C4054" t="str">
            <v>TX</v>
          </cell>
          <cell r="D4054" t="str">
            <v>Retail Power Marketer</v>
          </cell>
          <cell r="E4054">
            <v>1.4093393477955055E-2</v>
          </cell>
          <cell r="F4054">
            <v>1</v>
          </cell>
          <cell r="G4054">
            <v>12504.626294302949</v>
          </cell>
          <cell r="H4054">
            <v>12504.626294302949</v>
          </cell>
          <cell r="I4054">
            <v>11.608880937499999</v>
          </cell>
          <cell r="J4054">
            <v>85611.4</v>
          </cell>
          <cell r="K4054">
            <v>885215</v>
          </cell>
          <cell r="L4054">
            <v>70791</v>
          </cell>
          <cell r="M4054">
            <v>8.5572147460945935E-2</v>
          </cell>
          <cell r="N4054">
            <v>8.5572147460945935E-2</v>
          </cell>
          <cell r="O4054">
            <v>9621.9656326928744</v>
          </cell>
          <cell r="P4054">
            <v>26799.929293936613</v>
          </cell>
          <cell r="Q4054">
            <v>41682.948922433221</v>
          </cell>
          <cell r="R4054">
            <v>51491.222054085585</v>
          </cell>
          <cell r="S4054">
            <v>129313.15542193386</v>
          </cell>
          <cell r="T4054">
            <v>1529.9127400418736</v>
          </cell>
          <cell r="U4054">
            <v>1639.127462982123</v>
          </cell>
          <cell r="V4054">
            <v>1698.3081709830979</v>
          </cell>
          <cell r="W4054">
            <v>1725.1753014174662</v>
          </cell>
          <cell r="X4054">
            <v>1860.3535146643408</v>
          </cell>
          <cell r="Y4054">
            <v>238.1507384526505</v>
          </cell>
          <cell r="Z4054">
            <v>278.86176811076842</v>
          </cell>
          <cell r="AA4054">
            <v>286.61576085580026</v>
          </cell>
          <cell r="AB4054">
            <v>291.52583735979493</v>
          </cell>
          <cell r="AC4054">
            <v>357.71279829813494</v>
          </cell>
          <cell r="AD4054">
            <v>4.9975669045086111</v>
          </cell>
          <cell r="AE4054">
            <v>5.5052410433238075</v>
          </cell>
          <cell r="AF4054">
            <v>5.2953268601151189</v>
          </cell>
          <cell r="AG4054">
            <v>5.1876809819476515</v>
          </cell>
          <cell r="AH4054">
            <v>5.4056933875559263</v>
          </cell>
        </row>
        <row r="4055">
          <cell r="B4055">
            <v>5953</v>
          </cell>
          <cell r="C4055" t="str">
            <v>TX</v>
          </cell>
          <cell r="D4055" t="str">
            <v>Retail Power Marketer</v>
          </cell>
          <cell r="E4055">
            <v>1.4093393477955055E-2</v>
          </cell>
          <cell r="F4055">
            <v>0</v>
          </cell>
          <cell r="G4055">
            <v>0</v>
          </cell>
          <cell r="H4055">
            <v>6997.4365757217538</v>
          </cell>
          <cell r="I4055">
            <v>11.608880937499999</v>
          </cell>
          <cell r="J4055">
            <v>0</v>
          </cell>
          <cell r="K4055">
            <v>0</v>
          </cell>
          <cell r="L4055">
            <v>0</v>
          </cell>
          <cell r="M4055">
            <v>0</v>
          </cell>
          <cell r="N4055">
            <v>4.8179804810799268E-2</v>
          </cell>
          <cell r="O4055">
            <v>9621.9656326928744</v>
          </cell>
          <cell r="P4055">
            <v>26799.929293936613</v>
          </cell>
          <cell r="Q4055">
            <v>41682.948922433221</v>
          </cell>
          <cell r="R4055">
            <v>51491.222054085585</v>
          </cell>
          <cell r="S4055">
            <v>129313.15542193386</v>
          </cell>
          <cell r="T4055">
            <v>1529.9127400418736</v>
          </cell>
          <cell r="U4055">
            <v>1639.127462982123</v>
          </cell>
          <cell r="V4055">
            <v>1698.3081709830979</v>
          </cell>
          <cell r="W4055">
            <v>1725.1753014174662</v>
          </cell>
          <cell r="X4055">
            <v>1860.3535146643408</v>
          </cell>
          <cell r="Y4055">
            <v>238.1507384526505</v>
          </cell>
          <cell r="Z4055">
            <v>278.86176811076842</v>
          </cell>
          <cell r="AA4055">
            <v>286.61576085580026</v>
          </cell>
          <cell r="AB4055">
            <v>291.52583735979493</v>
          </cell>
          <cell r="AC4055">
            <v>357.71279829813494</v>
          </cell>
          <cell r="AD4055">
            <v>4.9975669045086111</v>
          </cell>
          <cell r="AE4055">
            <v>5.5052410433238075</v>
          </cell>
          <cell r="AF4055">
            <v>5.2953268601151189</v>
          </cell>
          <cell r="AG4055">
            <v>5.1876809819476515</v>
          </cell>
          <cell r="AH4055">
            <v>5.4056933875559263</v>
          </cell>
        </row>
        <row r="4056">
          <cell r="B4056">
            <v>56775</v>
          </cell>
          <cell r="C4056" t="str">
            <v>TX</v>
          </cell>
          <cell r="D4056" t="str">
            <v>Retail Power Marketer</v>
          </cell>
          <cell r="E4056">
            <v>1.4093393477955055E-2</v>
          </cell>
          <cell r="F4056">
            <v>1</v>
          </cell>
          <cell r="G4056">
            <v>14732.760701641455</v>
          </cell>
          <cell r="H4056">
            <v>14732.760701641455</v>
          </cell>
          <cell r="I4056">
            <v>11.608880937499999</v>
          </cell>
          <cell r="J4056">
            <v>82887</v>
          </cell>
          <cell r="K4056">
            <v>732395</v>
          </cell>
          <cell r="L4056">
            <v>49712</v>
          </cell>
          <cell r="M4056">
            <v>0.10371697203014767</v>
          </cell>
          <cell r="N4056">
            <v>0.10371697203014767</v>
          </cell>
          <cell r="O4056">
            <v>9621.9656326928744</v>
          </cell>
          <cell r="P4056">
            <v>26799.929293936613</v>
          </cell>
          <cell r="Q4056">
            <v>41682.948922433221</v>
          </cell>
          <cell r="R4056">
            <v>51491.222054085585</v>
          </cell>
          <cell r="S4056">
            <v>129313.15542193386</v>
          </cell>
          <cell r="T4056">
            <v>1529.9127400418736</v>
          </cell>
          <cell r="U4056">
            <v>1639.127462982123</v>
          </cell>
          <cell r="V4056">
            <v>1698.3081709830979</v>
          </cell>
          <cell r="W4056">
            <v>1725.1753014174662</v>
          </cell>
          <cell r="X4056">
            <v>1860.3535146643408</v>
          </cell>
          <cell r="Y4056">
            <v>238.1507384526505</v>
          </cell>
          <cell r="Z4056">
            <v>278.86176811076842</v>
          </cell>
          <cell r="AA4056">
            <v>286.61576085580026</v>
          </cell>
          <cell r="AB4056">
            <v>291.52583735979493</v>
          </cell>
          <cell r="AC4056">
            <v>357.71279829813494</v>
          </cell>
          <cell r="AD4056">
            <v>4.9975669045086111</v>
          </cell>
          <cell r="AE4056">
            <v>5.5052410433238075</v>
          </cell>
          <cell r="AF4056">
            <v>5.2953268601151189</v>
          </cell>
          <cell r="AG4056">
            <v>5.1876809819476515</v>
          </cell>
          <cell r="AH4056">
            <v>5.4056933875559263</v>
          </cell>
        </row>
        <row r="4057">
          <cell r="B4057">
            <v>57426</v>
          </cell>
          <cell r="C4057" t="str">
            <v>TX</v>
          </cell>
          <cell r="D4057" t="str">
            <v>Retail Power Marketer</v>
          </cell>
          <cell r="E4057">
            <v>1.4093393477955055E-2</v>
          </cell>
          <cell r="F4057">
            <v>0</v>
          </cell>
          <cell r="G4057">
            <v>0</v>
          </cell>
          <cell r="H4057">
            <v>6997.4365757217538</v>
          </cell>
          <cell r="I4057">
            <v>11.608880937499999</v>
          </cell>
          <cell r="J4057">
            <v>0</v>
          </cell>
          <cell r="K4057">
            <v>0</v>
          </cell>
          <cell r="L4057">
            <v>0</v>
          </cell>
          <cell r="M4057">
            <v>0</v>
          </cell>
          <cell r="N4057">
            <v>4.8179804810799268E-2</v>
          </cell>
          <cell r="O4057">
            <v>9621.9656326928744</v>
          </cell>
          <cell r="P4057">
            <v>26799.929293936613</v>
          </cell>
          <cell r="Q4057">
            <v>41682.948922433221</v>
          </cell>
          <cell r="R4057">
            <v>51491.222054085585</v>
          </cell>
          <cell r="S4057">
            <v>129313.15542193386</v>
          </cell>
          <cell r="T4057">
            <v>1529.9127400418736</v>
          </cell>
          <cell r="U4057">
            <v>1639.127462982123</v>
          </cell>
          <cell r="V4057">
            <v>1698.3081709830979</v>
          </cell>
          <cell r="W4057">
            <v>1725.1753014174662</v>
          </cell>
          <cell r="X4057">
            <v>1860.3535146643408</v>
          </cell>
          <cell r="Y4057">
            <v>238.1507384526505</v>
          </cell>
          <cell r="Z4057">
            <v>278.86176811076842</v>
          </cell>
          <cell r="AA4057">
            <v>286.61576085580026</v>
          </cell>
          <cell r="AB4057">
            <v>291.52583735979493</v>
          </cell>
          <cell r="AC4057">
            <v>357.71279829813494</v>
          </cell>
          <cell r="AD4057">
            <v>4.9975669045086111</v>
          </cell>
          <cell r="AE4057">
            <v>5.5052410433238075</v>
          </cell>
          <cell r="AF4057">
            <v>5.2953268601151189</v>
          </cell>
          <cell r="AG4057">
            <v>5.1876809819476515</v>
          </cell>
          <cell r="AH4057">
            <v>5.4056933875559263</v>
          </cell>
        </row>
        <row r="4058">
          <cell r="B4058">
            <v>61131</v>
          </cell>
          <cell r="C4058" t="str">
            <v>TX</v>
          </cell>
          <cell r="D4058" t="str">
            <v>Retail Power Marketer</v>
          </cell>
          <cell r="E4058">
            <v>1.4093393477955055E-2</v>
          </cell>
          <cell r="F4058">
            <v>0</v>
          </cell>
          <cell r="G4058">
            <v>0</v>
          </cell>
          <cell r="H4058">
            <v>6997.4365757217538</v>
          </cell>
          <cell r="I4058">
            <v>11.608880937499999</v>
          </cell>
          <cell r="J4058">
            <v>0</v>
          </cell>
          <cell r="K4058">
            <v>0</v>
          </cell>
          <cell r="L4058">
            <v>0</v>
          </cell>
          <cell r="M4058">
            <v>0</v>
          </cell>
          <cell r="N4058">
            <v>4.8179804810799268E-2</v>
          </cell>
          <cell r="O4058">
            <v>9621.9656326928744</v>
          </cell>
          <cell r="P4058">
            <v>26799.929293936613</v>
          </cell>
          <cell r="Q4058">
            <v>41682.948922433221</v>
          </cell>
          <cell r="R4058">
            <v>51491.222054085585</v>
          </cell>
          <cell r="S4058">
            <v>129313.15542193386</v>
          </cell>
          <cell r="T4058">
            <v>1529.9127400418736</v>
          </cell>
          <cell r="U4058">
            <v>1639.127462982123</v>
          </cell>
          <cell r="V4058">
            <v>1698.3081709830979</v>
          </cell>
          <cell r="W4058">
            <v>1725.1753014174662</v>
          </cell>
          <cell r="X4058">
            <v>1860.3535146643408</v>
          </cell>
          <cell r="Y4058">
            <v>238.1507384526505</v>
          </cell>
          <cell r="Z4058">
            <v>278.86176811076842</v>
          </cell>
          <cell r="AA4058">
            <v>286.61576085580026</v>
          </cell>
          <cell r="AB4058">
            <v>291.52583735979493</v>
          </cell>
          <cell r="AC4058">
            <v>357.71279829813494</v>
          </cell>
          <cell r="AD4058">
            <v>4.9975669045086111</v>
          </cell>
          <cell r="AE4058">
            <v>5.5052410433238075</v>
          </cell>
          <cell r="AF4058">
            <v>5.2953268601151189</v>
          </cell>
          <cell r="AG4058">
            <v>5.1876809819476515</v>
          </cell>
          <cell r="AH4058">
            <v>5.4056933875559263</v>
          </cell>
        </row>
        <row r="4059">
          <cell r="B4059">
            <v>56286</v>
          </cell>
          <cell r="C4059" t="str">
            <v>TX</v>
          </cell>
          <cell r="D4059" t="str">
            <v>Retail Power Marketer</v>
          </cell>
          <cell r="E4059">
            <v>1.4093393477955055E-2</v>
          </cell>
          <cell r="F4059">
            <v>1</v>
          </cell>
          <cell r="G4059">
            <v>14030.951790519752</v>
          </cell>
          <cell r="H4059">
            <v>14030.951790519752</v>
          </cell>
          <cell r="I4059">
            <v>11.608880937499999</v>
          </cell>
          <cell r="J4059">
            <v>177557</v>
          </cell>
          <cell r="K4059">
            <v>1527676</v>
          </cell>
          <cell r="L4059">
            <v>108879</v>
          </cell>
          <cell r="M4059">
            <v>0.10629835110905143</v>
          </cell>
          <cell r="N4059">
            <v>0.10629835110905143</v>
          </cell>
          <cell r="O4059">
            <v>9621.9656326928744</v>
          </cell>
          <cell r="P4059">
            <v>26799.929293936613</v>
          </cell>
          <cell r="Q4059">
            <v>41682.948922433221</v>
          </cell>
          <cell r="R4059">
            <v>51491.222054085585</v>
          </cell>
          <cell r="S4059">
            <v>129313.15542193386</v>
          </cell>
          <cell r="T4059">
            <v>1529.9127400418736</v>
          </cell>
          <cell r="U4059">
            <v>1639.127462982123</v>
          </cell>
          <cell r="V4059">
            <v>1698.3081709830979</v>
          </cell>
          <cell r="W4059">
            <v>1725.1753014174662</v>
          </cell>
          <cell r="X4059">
            <v>1860.3535146643408</v>
          </cell>
          <cell r="Y4059">
            <v>238.1507384526505</v>
          </cell>
          <cell r="Z4059">
            <v>278.86176811076842</v>
          </cell>
          <cell r="AA4059">
            <v>286.61576085580026</v>
          </cell>
          <cell r="AB4059">
            <v>291.52583735979493</v>
          </cell>
          <cell r="AC4059">
            <v>357.71279829813494</v>
          </cell>
          <cell r="AD4059">
            <v>4.9975669045086111</v>
          </cell>
          <cell r="AE4059">
            <v>5.5052410433238075</v>
          </cell>
          <cell r="AF4059">
            <v>5.2953268601151189</v>
          </cell>
          <cell r="AG4059">
            <v>5.1876809819476515</v>
          </cell>
          <cell r="AH4059">
            <v>5.4056933875559263</v>
          </cell>
        </row>
        <row r="4060">
          <cell r="B4060">
            <v>54871</v>
          </cell>
          <cell r="C4060" t="str">
            <v>TX</v>
          </cell>
          <cell r="D4060" t="str">
            <v>Retail Power Marketer</v>
          </cell>
          <cell r="E4060">
            <v>1.4093393477955055E-2</v>
          </cell>
          <cell r="F4060">
            <v>0</v>
          </cell>
          <cell r="G4060">
            <v>0</v>
          </cell>
          <cell r="H4060">
            <v>6997.4365757217538</v>
          </cell>
          <cell r="I4060">
            <v>11.608880937499999</v>
          </cell>
          <cell r="J4060">
            <v>0</v>
          </cell>
          <cell r="K4060">
            <v>0</v>
          </cell>
          <cell r="L4060">
            <v>0</v>
          </cell>
          <cell r="M4060">
            <v>0</v>
          </cell>
          <cell r="N4060">
            <v>4.8179804810799268E-2</v>
          </cell>
          <cell r="O4060">
            <v>9621.9656326928744</v>
          </cell>
          <cell r="P4060">
            <v>26799.929293936613</v>
          </cell>
          <cell r="Q4060">
            <v>41682.948922433221</v>
          </cell>
          <cell r="R4060">
            <v>51491.222054085585</v>
          </cell>
          <cell r="S4060">
            <v>129313.15542193386</v>
          </cell>
          <cell r="T4060">
            <v>1529.9127400418736</v>
          </cell>
          <cell r="U4060">
            <v>1639.127462982123</v>
          </cell>
          <cell r="V4060">
            <v>1698.3081709830979</v>
          </cell>
          <cell r="W4060">
            <v>1725.1753014174662</v>
          </cell>
          <cell r="X4060">
            <v>1860.3535146643408</v>
          </cell>
          <cell r="Y4060">
            <v>238.1507384526505</v>
          </cell>
          <cell r="Z4060">
            <v>278.86176811076842</v>
          </cell>
          <cell r="AA4060">
            <v>286.61576085580026</v>
          </cell>
          <cell r="AB4060">
            <v>291.52583735979493</v>
          </cell>
          <cell r="AC4060">
            <v>357.71279829813494</v>
          </cell>
          <cell r="AD4060">
            <v>4.9975669045086111</v>
          </cell>
          <cell r="AE4060">
            <v>5.5052410433238075</v>
          </cell>
          <cell r="AF4060">
            <v>5.2953268601151189</v>
          </cell>
          <cell r="AG4060">
            <v>5.1876809819476515</v>
          </cell>
          <cell r="AH4060">
            <v>5.4056933875559263</v>
          </cell>
        </row>
        <row r="4061">
          <cell r="B4061">
            <v>7554</v>
          </cell>
          <cell r="C4061" t="str">
            <v>TX</v>
          </cell>
          <cell r="D4061" t="str">
            <v>Retail Power Marketer</v>
          </cell>
          <cell r="E4061">
            <v>0.24375525703896048</v>
          </cell>
          <cell r="F4061">
            <v>1</v>
          </cell>
          <cell r="G4061">
            <v>9709.3130940654501</v>
          </cell>
          <cell r="H4061">
            <v>9709.3130940654501</v>
          </cell>
          <cell r="I4061">
            <v>11.608880937499999</v>
          </cell>
          <cell r="J4061">
            <v>606518.9</v>
          </cell>
          <cell r="K4061">
            <v>4613050</v>
          </cell>
          <cell r="L4061">
            <v>475116</v>
          </cell>
          <cell r="M4061">
            <v>0.11713120800641331</v>
          </cell>
          <cell r="N4061">
            <v>0.11713120800641331</v>
          </cell>
          <cell r="O4061">
            <v>9621.9656326928744</v>
          </cell>
          <cell r="P4061">
            <v>26799.929293936613</v>
          </cell>
          <cell r="Q4061">
            <v>41682.948922433221</v>
          </cell>
          <cell r="R4061">
            <v>51491.222054085585</v>
          </cell>
          <cell r="S4061">
            <v>129313.15542193386</v>
          </cell>
          <cell r="T4061">
            <v>1529.9127400418736</v>
          </cell>
          <cell r="U4061">
            <v>1639.127462982123</v>
          </cell>
          <cell r="V4061">
            <v>1698.3081709830979</v>
          </cell>
          <cell r="W4061">
            <v>1725.1753014174662</v>
          </cell>
          <cell r="X4061">
            <v>1860.3535146643408</v>
          </cell>
          <cell r="Y4061">
            <v>238.1507384526505</v>
          </cell>
          <cell r="Z4061">
            <v>278.86176811076842</v>
          </cell>
          <cell r="AA4061">
            <v>286.61576085580026</v>
          </cell>
          <cell r="AB4061">
            <v>291.52583735979493</v>
          </cell>
          <cell r="AC4061">
            <v>357.71279829813494</v>
          </cell>
          <cell r="AD4061">
            <v>4.9975669045086111</v>
          </cell>
          <cell r="AE4061">
            <v>5.5052410433238075</v>
          </cell>
          <cell r="AF4061">
            <v>5.2953268601151189</v>
          </cell>
          <cell r="AG4061">
            <v>5.1876809819476515</v>
          </cell>
          <cell r="AH4061">
            <v>5.4056933875559263</v>
          </cell>
        </row>
        <row r="4062">
          <cell r="B4062">
            <v>61264</v>
          </cell>
          <cell r="C4062" t="str">
            <v>TX</v>
          </cell>
          <cell r="D4062" t="str">
            <v>Retail Power Marketer</v>
          </cell>
          <cell r="E4062">
            <v>1.4093393477955055E-2</v>
          </cell>
          <cell r="F4062">
            <v>1</v>
          </cell>
          <cell r="G4062">
            <v>14326.498422712933</v>
          </cell>
          <cell r="H4062">
            <v>14326.498422712933</v>
          </cell>
          <cell r="I4062">
            <v>11.608880937499999</v>
          </cell>
          <cell r="J4062">
            <v>5729.8</v>
          </cell>
          <cell r="K4062">
            <v>72664</v>
          </cell>
          <cell r="L4062">
            <v>5072</v>
          </cell>
          <cell r="M4062">
            <v>6.9129652518716292E-2</v>
          </cell>
          <cell r="N4062">
            <v>6.9129652518716292E-2</v>
          </cell>
          <cell r="O4062">
            <v>9621.9656326928744</v>
          </cell>
          <cell r="P4062">
            <v>26799.929293936613</v>
          </cell>
          <cell r="Q4062">
            <v>41682.948922433221</v>
          </cell>
          <cell r="R4062">
            <v>51491.222054085585</v>
          </cell>
          <cell r="S4062">
            <v>129313.15542193386</v>
          </cell>
          <cell r="T4062">
            <v>1529.9127400418736</v>
          </cell>
          <cell r="U4062">
            <v>1639.127462982123</v>
          </cell>
          <cell r="V4062">
            <v>1698.3081709830979</v>
          </cell>
          <cell r="W4062">
            <v>1725.1753014174662</v>
          </cell>
          <cell r="X4062">
            <v>1860.3535146643408</v>
          </cell>
          <cell r="Y4062">
            <v>238.1507384526505</v>
          </cell>
          <cell r="Z4062">
            <v>278.86176811076842</v>
          </cell>
          <cell r="AA4062">
            <v>286.61576085580026</v>
          </cell>
          <cell r="AB4062">
            <v>291.52583735979493</v>
          </cell>
          <cell r="AC4062">
            <v>357.71279829813494</v>
          </cell>
          <cell r="AD4062">
            <v>4.9975669045086111</v>
          </cell>
          <cell r="AE4062">
            <v>5.5052410433238075</v>
          </cell>
          <cell r="AF4062">
            <v>5.2953268601151189</v>
          </cell>
          <cell r="AG4062">
            <v>5.1876809819476515</v>
          </cell>
          <cell r="AH4062">
            <v>5.4056933875559263</v>
          </cell>
        </row>
        <row r="4063">
          <cell r="B4063">
            <v>8637</v>
          </cell>
          <cell r="C4063" t="str">
            <v>TX</v>
          </cell>
          <cell r="D4063" t="str">
            <v>Retail Power Marketer</v>
          </cell>
          <cell r="E4063">
            <v>1.4093393477955055E-2</v>
          </cell>
          <cell r="F4063">
            <v>0</v>
          </cell>
          <cell r="G4063">
            <v>0</v>
          </cell>
          <cell r="H4063">
            <v>6997.4365757217538</v>
          </cell>
          <cell r="I4063">
            <v>11.608880937499999</v>
          </cell>
          <cell r="J4063">
            <v>0</v>
          </cell>
          <cell r="K4063">
            <v>0</v>
          </cell>
          <cell r="L4063">
            <v>0</v>
          </cell>
          <cell r="M4063">
            <v>0</v>
          </cell>
          <cell r="N4063">
            <v>4.8179804810799268E-2</v>
          </cell>
          <cell r="O4063">
            <v>9621.9656326928744</v>
          </cell>
          <cell r="P4063">
            <v>26799.929293936613</v>
          </cell>
          <cell r="Q4063">
            <v>41682.948922433221</v>
          </cell>
          <cell r="R4063">
            <v>51491.222054085585</v>
          </cell>
          <cell r="S4063">
            <v>129313.15542193386</v>
          </cell>
          <cell r="T4063">
            <v>1529.9127400418736</v>
          </cell>
          <cell r="U4063">
            <v>1639.127462982123</v>
          </cell>
          <cell r="V4063">
            <v>1698.3081709830979</v>
          </cell>
          <cell r="W4063">
            <v>1725.1753014174662</v>
          </cell>
          <cell r="X4063">
            <v>1860.3535146643408</v>
          </cell>
          <cell r="Y4063">
            <v>238.1507384526505</v>
          </cell>
          <cell r="Z4063">
            <v>278.86176811076842</v>
          </cell>
          <cell r="AA4063">
            <v>286.61576085580026</v>
          </cell>
          <cell r="AB4063">
            <v>291.52583735979493</v>
          </cell>
          <cell r="AC4063">
            <v>357.71279829813494</v>
          </cell>
          <cell r="AD4063">
            <v>4.9975669045086111</v>
          </cell>
          <cell r="AE4063">
            <v>5.5052410433238075</v>
          </cell>
          <cell r="AF4063">
            <v>5.2953268601151189</v>
          </cell>
          <cell r="AG4063">
            <v>5.1876809819476515</v>
          </cell>
          <cell r="AH4063">
            <v>5.4056933875559263</v>
          </cell>
        </row>
        <row r="4064">
          <cell r="B4064">
            <v>59314</v>
          </cell>
          <cell r="C4064" t="str">
            <v>TX</v>
          </cell>
          <cell r="D4064" t="str">
            <v>Retail Power Marketer</v>
          </cell>
          <cell r="E4064">
            <v>1.4093393477955055E-2</v>
          </cell>
          <cell r="F4064">
            <v>1</v>
          </cell>
          <cell r="G4064">
            <v>13528.797743627592</v>
          </cell>
          <cell r="H4064">
            <v>13528.797743627592</v>
          </cell>
          <cell r="I4064">
            <v>11.608880937499999</v>
          </cell>
          <cell r="J4064">
            <v>53743.6</v>
          </cell>
          <cell r="K4064">
            <v>513242</v>
          </cell>
          <cell r="L4064">
            <v>37937</v>
          </cell>
          <cell r="M4064">
            <v>9.4416915619705222E-2</v>
          </cell>
          <cell r="N4064">
            <v>9.4416915619705222E-2</v>
          </cell>
          <cell r="O4064">
            <v>9621.9656326928744</v>
          </cell>
          <cell r="P4064">
            <v>26799.929293936613</v>
          </cell>
          <cell r="Q4064">
            <v>41682.948922433221</v>
          </cell>
          <cell r="R4064">
            <v>51491.222054085585</v>
          </cell>
          <cell r="S4064">
            <v>129313.15542193386</v>
          </cell>
          <cell r="T4064">
            <v>1529.9127400418736</v>
          </cell>
          <cell r="U4064">
            <v>1639.127462982123</v>
          </cell>
          <cell r="V4064">
            <v>1698.3081709830979</v>
          </cell>
          <cell r="W4064">
            <v>1725.1753014174662</v>
          </cell>
          <cell r="X4064">
            <v>1860.3535146643408</v>
          </cell>
          <cell r="Y4064">
            <v>238.1507384526505</v>
          </cell>
          <cell r="Z4064">
            <v>278.86176811076842</v>
          </cell>
          <cell r="AA4064">
            <v>286.61576085580026</v>
          </cell>
          <cell r="AB4064">
            <v>291.52583735979493</v>
          </cell>
          <cell r="AC4064">
            <v>357.71279829813494</v>
          </cell>
          <cell r="AD4064">
            <v>4.9975669045086111</v>
          </cell>
          <cell r="AE4064">
            <v>5.5052410433238075</v>
          </cell>
          <cell r="AF4064">
            <v>5.2953268601151189</v>
          </cell>
          <cell r="AG4064">
            <v>5.1876809819476515</v>
          </cell>
          <cell r="AH4064">
            <v>5.4056933875559263</v>
          </cell>
        </row>
        <row r="4065">
          <cell r="B4065">
            <v>59785</v>
          </cell>
          <cell r="C4065" t="str">
            <v>TX</v>
          </cell>
          <cell r="D4065" t="str">
            <v>Retail Power Marketer</v>
          </cell>
          <cell r="E4065">
            <v>1.4093393477955055E-2</v>
          </cell>
          <cell r="F4065">
            <v>0</v>
          </cell>
          <cell r="G4065">
            <v>0</v>
          </cell>
          <cell r="H4065">
            <v>6997.4365757217538</v>
          </cell>
          <cell r="I4065">
            <v>11.608880937499999</v>
          </cell>
          <cell r="J4065">
            <v>0</v>
          </cell>
          <cell r="K4065">
            <v>0</v>
          </cell>
          <cell r="L4065">
            <v>0</v>
          </cell>
          <cell r="M4065">
            <v>0</v>
          </cell>
          <cell r="N4065">
            <v>4.8179804810799268E-2</v>
          </cell>
          <cell r="O4065">
            <v>9621.9656326928744</v>
          </cell>
          <cell r="P4065">
            <v>26799.929293936613</v>
          </cell>
          <cell r="Q4065">
            <v>41682.948922433221</v>
          </cell>
          <cell r="R4065">
            <v>51491.222054085585</v>
          </cell>
          <cell r="S4065">
            <v>129313.15542193386</v>
          </cell>
          <cell r="T4065">
            <v>1529.9127400418736</v>
          </cell>
          <cell r="U4065">
            <v>1639.127462982123</v>
          </cell>
          <cell r="V4065">
            <v>1698.3081709830979</v>
          </cell>
          <cell r="W4065">
            <v>1725.1753014174662</v>
          </cell>
          <cell r="X4065">
            <v>1860.3535146643408</v>
          </cell>
          <cell r="Y4065">
            <v>238.1507384526505</v>
          </cell>
          <cell r="Z4065">
            <v>278.86176811076842</v>
          </cell>
          <cell r="AA4065">
            <v>286.61576085580026</v>
          </cell>
          <cell r="AB4065">
            <v>291.52583735979493</v>
          </cell>
          <cell r="AC4065">
            <v>357.71279829813494</v>
          </cell>
          <cell r="AD4065">
            <v>4.9975669045086111</v>
          </cell>
          <cell r="AE4065">
            <v>5.5052410433238075</v>
          </cell>
          <cell r="AF4065">
            <v>5.2953268601151189</v>
          </cell>
          <cell r="AG4065">
            <v>5.1876809819476515</v>
          </cell>
          <cell r="AH4065">
            <v>5.4056933875559263</v>
          </cell>
        </row>
        <row r="4066">
          <cell r="B4066">
            <v>60544</v>
          </cell>
          <cell r="C4066" t="str">
            <v>TX</v>
          </cell>
          <cell r="D4066" t="str">
            <v>Retail Power Marketer</v>
          </cell>
          <cell r="E4066">
            <v>1.4093393477955055E-2</v>
          </cell>
          <cell r="F4066">
            <v>0</v>
          </cell>
          <cell r="G4066">
            <v>0</v>
          </cell>
          <cell r="H4066">
            <v>6997.4365757217538</v>
          </cell>
          <cell r="I4066">
            <v>11.608880937499999</v>
          </cell>
          <cell r="J4066">
            <v>0</v>
          </cell>
          <cell r="K4066">
            <v>0</v>
          </cell>
          <cell r="L4066">
            <v>0</v>
          </cell>
          <cell r="M4066">
            <v>0</v>
          </cell>
          <cell r="N4066">
            <v>4.8179804810799268E-2</v>
          </cell>
          <cell r="O4066">
            <v>9621.9656326928744</v>
          </cell>
          <cell r="P4066">
            <v>26799.929293936613</v>
          </cell>
          <cell r="Q4066">
            <v>41682.948922433221</v>
          </cell>
          <cell r="R4066">
            <v>51491.222054085585</v>
          </cell>
          <cell r="S4066">
            <v>129313.15542193386</v>
          </cell>
          <cell r="T4066">
            <v>1529.9127400418736</v>
          </cell>
          <cell r="U4066">
            <v>1639.127462982123</v>
          </cell>
          <cell r="V4066">
            <v>1698.3081709830979</v>
          </cell>
          <cell r="W4066">
            <v>1725.1753014174662</v>
          </cell>
          <cell r="X4066">
            <v>1860.3535146643408</v>
          </cell>
          <cell r="Y4066">
            <v>238.1507384526505</v>
          </cell>
          <cell r="Z4066">
            <v>278.86176811076842</v>
          </cell>
          <cell r="AA4066">
            <v>286.61576085580026</v>
          </cell>
          <cell r="AB4066">
            <v>291.52583735979493</v>
          </cell>
          <cell r="AC4066">
            <v>357.71279829813494</v>
          </cell>
          <cell r="AD4066">
            <v>4.9975669045086111</v>
          </cell>
          <cell r="AE4066">
            <v>5.5052410433238075</v>
          </cell>
          <cell r="AF4066">
            <v>5.2953268601151189</v>
          </cell>
          <cell r="AG4066">
            <v>5.1876809819476515</v>
          </cell>
          <cell r="AH4066">
            <v>5.4056933875559263</v>
          </cell>
        </row>
        <row r="4067">
          <cell r="B4067">
            <v>60219</v>
          </cell>
          <cell r="C4067" t="str">
            <v>TX</v>
          </cell>
          <cell r="D4067" t="str">
            <v>Retail Power Marketer</v>
          </cell>
          <cell r="E4067">
            <v>1.4093393477955055E-2</v>
          </cell>
          <cell r="F4067">
            <v>1</v>
          </cell>
          <cell r="G4067">
            <v>283.95061728395063</v>
          </cell>
          <cell r="H4067">
            <v>283.95061728395063</v>
          </cell>
          <cell r="I4067">
            <v>11.608880937499999</v>
          </cell>
          <cell r="J4067">
            <v>1.5999999999999999</v>
          </cell>
          <cell r="K4067">
            <v>23</v>
          </cell>
          <cell r="L4067">
            <v>81</v>
          </cell>
          <cell r="M4067">
            <v>-0.42103618570652163</v>
          </cell>
          <cell r="N4067">
            <v>-0.42103618570652163</v>
          </cell>
          <cell r="O4067">
            <v>9621.9656326928744</v>
          </cell>
          <cell r="P4067">
            <v>26799.929293936613</v>
          </cell>
          <cell r="Q4067">
            <v>41682.948922433221</v>
          </cell>
          <cell r="R4067">
            <v>51491.222054085585</v>
          </cell>
          <cell r="S4067">
            <v>129313.15542193386</v>
          </cell>
          <cell r="T4067">
            <v>1529.9127400418736</v>
          </cell>
          <cell r="U4067">
            <v>1639.127462982123</v>
          </cell>
          <cell r="V4067">
            <v>1698.3081709830979</v>
          </cell>
          <cell r="W4067">
            <v>1725.1753014174662</v>
          </cell>
          <cell r="X4067">
            <v>1860.3535146643408</v>
          </cell>
          <cell r="Y4067">
            <v>238.1507384526505</v>
          </cell>
          <cell r="Z4067">
            <v>278.86176811076842</v>
          </cell>
          <cell r="AA4067">
            <v>286.61576085580026</v>
          </cell>
          <cell r="AB4067">
            <v>291.52583735979493</v>
          </cell>
          <cell r="AC4067">
            <v>357.71279829813494</v>
          </cell>
          <cell r="AD4067">
            <v>4.9975669045086111</v>
          </cell>
          <cell r="AE4067">
            <v>5.5052410433238075</v>
          </cell>
          <cell r="AF4067">
            <v>5.2953268601151189</v>
          </cell>
          <cell r="AG4067">
            <v>5.1876809819476515</v>
          </cell>
          <cell r="AH4067">
            <v>5.4056933875559263</v>
          </cell>
        </row>
        <row r="4068">
          <cell r="B4068">
            <v>56247</v>
          </cell>
          <cell r="C4068" t="str">
            <v>TX</v>
          </cell>
          <cell r="D4068" t="str">
            <v>Retail Power Marketer</v>
          </cell>
          <cell r="E4068">
            <v>1.4093393477955055E-2</v>
          </cell>
          <cell r="F4068">
            <v>1</v>
          </cell>
          <cell r="G4068">
            <v>10814.584450402144</v>
          </cell>
          <cell r="H4068">
            <v>10814.584450402144</v>
          </cell>
          <cell r="I4068">
            <v>11.608880937499999</v>
          </cell>
          <cell r="J4068">
            <v>5912</v>
          </cell>
          <cell r="K4068">
            <v>100846</v>
          </cell>
          <cell r="L4068">
            <v>9325</v>
          </cell>
          <cell r="M4068">
            <v>4.5742679165199911E-2</v>
          </cell>
          <cell r="N4068">
            <v>4.5742679165199911E-2</v>
          </cell>
          <cell r="O4068">
            <v>9621.9656326928744</v>
          </cell>
          <cell r="P4068">
            <v>26799.929293936613</v>
          </cell>
          <cell r="Q4068">
            <v>41682.948922433221</v>
          </cell>
          <cell r="R4068">
            <v>51491.222054085585</v>
          </cell>
          <cell r="S4068">
            <v>129313.15542193386</v>
          </cell>
          <cell r="T4068">
            <v>1529.9127400418736</v>
          </cell>
          <cell r="U4068">
            <v>1639.127462982123</v>
          </cell>
          <cell r="V4068">
            <v>1698.3081709830979</v>
          </cell>
          <cell r="W4068">
            <v>1725.1753014174662</v>
          </cell>
          <cell r="X4068">
            <v>1860.3535146643408</v>
          </cell>
          <cell r="Y4068">
            <v>238.1507384526505</v>
          </cell>
          <cell r="Z4068">
            <v>278.86176811076842</v>
          </cell>
          <cell r="AA4068">
            <v>286.61576085580026</v>
          </cell>
          <cell r="AB4068">
            <v>291.52583735979493</v>
          </cell>
          <cell r="AC4068">
            <v>357.71279829813494</v>
          </cell>
          <cell r="AD4068">
            <v>4.9975669045086111</v>
          </cell>
          <cell r="AE4068">
            <v>5.5052410433238075</v>
          </cell>
          <cell r="AF4068">
            <v>5.2953268601151189</v>
          </cell>
          <cell r="AG4068">
            <v>5.1876809819476515</v>
          </cell>
          <cell r="AH4068">
            <v>5.4056933875559263</v>
          </cell>
        </row>
        <row r="4069">
          <cell r="B4069">
            <v>59958</v>
          </cell>
          <cell r="C4069" t="str">
            <v>TX</v>
          </cell>
          <cell r="D4069" t="str">
            <v>Retail Power Marketer</v>
          </cell>
          <cell r="E4069">
            <v>1.4093393477955055E-2</v>
          </cell>
          <cell r="F4069">
            <v>1</v>
          </cell>
          <cell r="G4069">
            <v>9270.0241590782389</v>
          </cell>
          <cell r="H4069">
            <v>9270.0241590782389</v>
          </cell>
          <cell r="I4069">
            <v>11.608880937499999</v>
          </cell>
          <cell r="J4069">
            <v>5699</v>
          </cell>
          <cell r="K4069">
            <v>49882</v>
          </cell>
          <cell r="L4069">
            <v>5381</v>
          </cell>
          <cell r="M4069">
            <v>9.9221990700127299E-2</v>
          </cell>
          <cell r="N4069">
            <v>9.9221990700127299E-2</v>
          </cell>
          <cell r="O4069">
            <v>9621.9656326928744</v>
          </cell>
          <cell r="P4069">
            <v>26799.929293936613</v>
          </cell>
          <cell r="Q4069">
            <v>41682.948922433221</v>
          </cell>
          <cell r="R4069">
            <v>51491.222054085585</v>
          </cell>
          <cell r="S4069">
            <v>129313.15542193386</v>
          </cell>
          <cell r="T4069">
            <v>1529.9127400418736</v>
          </cell>
          <cell r="U4069">
            <v>1639.127462982123</v>
          </cell>
          <cell r="V4069">
            <v>1698.3081709830979</v>
          </cell>
          <cell r="W4069">
            <v>1725.1753014174662</v>
          </cell>
          <cell r="X4069">
            <v>1860.3535146643408</v>
          </cell>
          <cell r="Y4069">
            <v>238.1507384526505</v>
          </cell>
          <cell r="Z4069">
            <v>278.86176811076842</v>
          </cell>
          <cell r="AA4069">
            <v>286.61576085580026</v>
          </cell>
          <cell r="AB4069">
            <v>291.52583735979493</v>
          </cell>
          <cell r="AC4069">
            <v>357.71279829813494</v>
          </cell>
          <cell r="AD4069">
            <v>4.9975669045086111</v>
          </cell>
          <cell r="AE4069">
            <v>5.5052410433238075</v>
          </cell>
          <cell r="AF4069">
            <v>5.2953268601151189</v>
          </cell>
          <cell r="AG4069">
            <v>5.1876809819476515</v>
          </cell>
          <cell r="AH4069">
            <v>5.4056933875559263</v>
          </cell>
        </row>
        <row r="4070">
          <cell r="B4070">
            <v>59057</v>
          </cell>
          <cell r="C4070" t="str">
            <v>TX</v>
          </cell>
          <cell r="D4070" t="str">
            <v>Retail Power Marketer</v>
          </cell>
          <cell r="E4070">
            <v>1.4093393477955055E-2</v>
          </cell>
          <cell r="F4070">
            <v>0</v>
          </cell>
          <cell r="G4070">
            <v>0</v>
          </cell>
          <cell r="H4070">
            <v>6997.4365757217538</v>
          </cell>
          <cell r="I4070">
            <v>11.608880937499999</v>
          </cell>
          <cell r="J4070">
            <v>0</v>
          </cell>
          <cell r="K4070">
            <v>0</v>
          </cell>
          <cell r="L4070">
            <v>0</v>
          </cell>
          <cell r="M4070">
            <v>0</v>
          </cell>
          <cell r="N4070">
            <v>4.8179804810799268E-2</v>
          </cell>
          <cell r="O4070">
            <v>9621.9656326928744</v>
          </cell>
          <cell r="P4070">
            <v>26799.929293936613</v>
          </cell>
          <cell r="Q4070">
            <v>41682.948922433221</v>
          </cell>
          <cell r="R4070">
            <v>51491.222054085585</v>
          </cell>
          <cell r="S4070">
            <v>129313.15542193386</v>
          </cell>
          <cell r="T4070">
            <v>1529.9127400418736</v>
          </cell>
          <cell r="U4070">
            <v>1639.127462982123</v>
          </cell>
          <cell r="V4070">
            <v>1698.3081709830979</v>
          </cell>
          <cell r="W4070">
            <v>1725.1753014174662</v>
          </cell>
          <cell r="X4070">
            <v>1860.3535146643408</v>
          </cell>
          <cell r="Y4070">
            <v>238.1507384526505</v>
          </cell>
          <cell r="Z4070">
            <v>278.86176811076842</v>
          </cell>
          <cell r="AA4070">
            <v>286.61576085580026</v>
          </cell>
          <cell r="AB4070">
            <v>291.52583735979493</v>
          </cell>
          <cell r="AC4070">
            <v>357.71279829813494</v>
          </cell>
          <cell r="AD4070">
            <v>4.9975669045086111</v>
          </cell>
          <cell r="AE4070">
            <v>5.5052410433238075</v>
          </cell>
          <cell r="AF4070">
            <v>5.2953268601151189</v>
          </cell>
          <cell r="AG4070">
            <v>5.1876809819476515</v>
          </cell>
          <cell r="AH4070">
            <v>5.4056933875559263</v>
          </cell>
        </row>
        <row r="4071">
          <cell r="B4071">
            <v>58799</v>
          </cell>
          <cell r="C4071" t="str">
            <v>TX</v>
          </cell>
          <cell r="D4071" t="str">
            <v>Retail Power Marketer</v>
          </cell>
          <cell r="E4071">
            <v>1.4093393477955055E-2</v>
          </cell>
          <cell r="F4071">
            <v>1</v>
          </cell>
          <cell r="G4071">
            <v>9225.9454284346575</v>
          </cell>
          <cell r="H4071">
            <v>9225.9454284346575</v>
          </cell>
          <cell r="I4071">
            <v>11.608880937499999</v>
          </cell>
          <cell r="J4071">
            <v>4810</v>
          </cell>
          <cell r="K4071">
            <v>38546</v>
          </cell>
          <cell r="L4071">
            <v>4178</v>
          </cell>
          <cell r="M4071">
            <v>0.10968653414926323</v>
          </cell>
          <cell r="N4071">
            <v>0.10968653414926323</v>
          </cell>
          <cell r="O4071">
            <v>9621.9656326928744</v>
          </cell>
          <cell r="P4071">
            <v>26799.929293936613</v>
          </cell>
          <cell r="Q4071">
            <v>41682.948922433221</v>
          </cell>
          <cell r="R4071">
            <v>51491.222054085585</v>
          </cell>
          <cell r="S4071">
            <v>129313.15542193386</v>
          </cell>
          <cell r="T4071">
            <v>1529.9127400418736</v>
          </cell>
          <cell r="U4071">
            <v>1639.127462982123</v>
          </cell>
          <cell r="V4071">
            <v>1698.3081709830979</v>
          </cell>
          <cell r="W4071">
            <v>1725.1753014174662</v>
          </cell>
          <cell r="X4071">
            <v>1860.3535146643408</v>
          </cell>
          <cell r="Y4071">
            <v>238.1507384526505</v>
          </cell>
          <cell r="Z4071">
            <v>278.86176811076842</v>
          </cell>
          <cell r="AA4071">
            <v>286.61576085580026</v>
          </cell>
          <cell r="AB4071">
            <v>291.52583735979493</v>
          </cell>
          <cell r="AC4071">
            <v>357.71279829813494</v>
          </cell>
          <cell r="AD4071">
            <v>4.9975669045086111</v>
          </cell>
          <cell r="AE4071">
            <v>5.5052410433238075</v>
          </cell>
          <cell r="AF4071">
            <v>5.2953268601151189</v>
          </cell>
          <cell r="AG4071">
            <v>5.1876809819476515</v>
          </cell>
          <cell r="AH4071">
            <v>5.4056933875559263</v>
          </cell>
        </row>
        <row r="4072">
          <cell r="B4072">
            <v>59012</v>
          </cell>
          <cell r="C4072" t="str">
            <v>TX</v>
          </cell>
          <cell r="D4072" t="str">
            <v>Retail Power Marketer</v>
          </cell>
          <cell r="E4072">
            <v>1.4093393477955055E-2</v>
          </cell>
          <cell r="F4072">
            <v>1</v>
          </cell>
          <cell r="G4072">
            <v>10778.538812785388</v>
          </cell>
          <cell r="H4072">
            <v>10778.538812785388</v>
          </cell>
          <cell r="I4072">
            <v>11.608880937499999</v>
          </cell>
          <cell r="J4072">
            <v>646</v>
          </cell>
          <cell r="K4072">
            <v>4721</v>
          </cell>
          <cell r="L4072">
            <v>438</v>
          </cell>
          <cell r="M4072">
            <v>0.12391097686771871</v>
          </cell>
          <cell r="N4072">
            <v>0.12391097686771871</v>
          </cell>
          <cell r="O4072">
            <v>9621.9656326928744</v>
          </cell>
          <cell r="P4072">
            <v>26799.929293936613</v>
          </cell>
          <cell r="Q4072">
            <v>41682.948922433221</v>
          </cell>
          <cell r="R4072">
            <v>51491.222054085585</v>
          </cell>
          <cell r="S4072">
            <v>129313.15542193386</v>
          </cell>
          <cell r="T4072">
            <v>1529.9127400418736</v>
          </cell>
          <cell r="U4072">
            <v>1639.127462982123</v>
          </cell>
          <cell r="V4072">
            <v>1698.3081709830979</v>
          </cell>
          <cell r="W4072">
            <v>1725.1753014174662</v>
          </cell>
          <cell r="X4072">
            <v>1860.3535146643408</v>
          </cell>
          <cell r="Y4072">
            <v>238.1507384526505</v>
          </cell>
          <cell r="Z4072">
            <v>278.86176811076842</v>
          </cell>
          <cell r="AA4072">
            <v>286.61576085580026</v>
          </cell>
          <cell r="AB4072">
            <v>291.52583735979493</v>
          </cell>
          <cell r="AC4072">
            <v>357.71279829813494</v>
          </cell>
          <cell r="AD4072">
            <v>4.9975669045086111</v>
          </cell>
          <cell r="AE4072">
            <v>5.5052410433238075</v>
          </cell>
          <cell r="AF4072">
            <v>5.2953268601151189</v>
          </cell>
          <cell r="AG4072">
            <v>5.1876809819476515</v>
          </cell>
          <cell r="AH4072">
            <v>5.4056933875559263</v>
          </cell>
        </row>
        <row r="4073">
          <cell r="B4073" t="str">
            <v>59808TX</v>
          </cell>
          <cell r="C4073" t="str">
            <v>TX</v>
          </cell>
          <cell r="D4073" t="str">
            <v>Retail Power Marketer</v>
          </cell>
          <cell r="E4073">
            <v>0.22699625336611637</v>
          </cell>
          <cell r="F4073">
            <v>0</v>
          </cell>
          <cell r="G4073">
            <v>0</v>
          </cell>
          <cell r="H4073">
            <v>6997.4365757217538</v>
          </cell>
          <cell r="I4073">
            <v>11.608880937499999</v>
          </cell>
          <cell r="J4073">
            <v>0</v>
          </cell>
          <cell r="K4073">
            <v>0</v>
          </cell>
          <cell r="L4073">
            <v>0</v>
          </cell>
          <cell r="M4073">
            <v>0</v>
          </cell>
          <cell r="N4073">
            <v>4.8179804810799268E-2</v>
          </cell>
          <cell r="O4073">
            <v>9621.9656326928744</v>
          </cell>
          <cell r="P4073">
            <v>26799.929293936613</v>
          </cell>
          <cell r="Q4073">
            <v>41682.948922433221</v>
          </cell>
          <cell r="R4073">
            <v>51491.222054085585</v>
          </cell>
          <cell r="S4073">
            <v>129313.15542193386</v>
          </cell>
          <cell r="T4073">
            <v>1529.9127400418736</v>
          </cell>
          <cell r="U4073">
            <v>1639.127462982123</v>
          </cell>
          <cell r="V4073">
            <v>1698.3081709830979</v>
          </cell>
          <cell r="W4073">
            <v>1725.1753014174662</v>
          </cell>
          <cell r="X4073">
            <v>1860.3535146643408</v>
          </cell>
          <cell r="Y4073">
            <v>238.1507384526505</v>
          </cell>
          <cell r="Z4073">
            <v>278.86176811076842</v>
          </cell>
          <cell r="AA4073">
            <v>286.61576085580026</v>
          </cell>
          <cell r="AB4073">
            <v>291.52583735979493</v>
          </cell>
          <cell r="AC4073">
            <v>357.71279829813494</v>
          </cell>
          <cell r="AD4073">
            <v>4.9975669045086111</v>
          </cell>
          <cell r="AE4073">
            <v>5.5052410433238075</v>
          </cell>
          <cell r="AF4073">
            <v>5.2953268601151189</v>
          </cell>
          <cell r="AG4073">
            <v>5.1876809819476515</v>
          </cell>
          <cell r="AH4073">
            <v>5.4056933875559263</v>
          </cell>
        </row>
        <row r="4074">
          <cell r="B4074">
            <v>7279</v>
          </cell>
          <cell r="C4074" t="str">
            <v>TX</v>
          </cell>
          <cell r="D4074" t="str">
            <v>Retail Power Marketer</v>
          </cell>
          <cell r="E4074">
            <v>1.4093393477955055E-2</v>
          </cell>
          <cell r="F4074">
            <v>1</v>
          </cell>
          <cell r="G4074">
            <v>12952.947827280392</v>
          </cell>
          <cell r="H4074">
            <v>12952.947827280392</v>
          </cell>
          <cell r="I4074">
            <v>11.608880937499999</v>
          </cell>
          <cell r="J4074">
            <v>506688.3</v>
          </cell>
          <cell r="K4074">
            <v>3963887</v>
          </cell>
          <cell r="L4074">
            <v>306022</v>
          </cell>
          <cell r="M4074">
            <v>0.11707130512371632</v>
          </cell>
          <cell r="N4074">
            <v>0.11707130512371632</v>
          </cell>
          <cell r="O4074">
            <v>9621.9656326928744</v>
          </cell>
          <cell r="P4074">
            <v>26799.929293936613</v>
          </cell>
          <cell r="Q4074">
            <v>41682.948922433221</v>
          </cell>
          <cell r="R4074">
            <v>51491.222054085585</v>
          </cell>
          <cell r="S4074">
            <v>129313.15542193386</v>
          </cell>
          <cell r="T4074">
            <v>1529.9127400418736</v>
          </cell>
          <cell r="U4074">
            <v>1639.127462982123</v>
          </cell>
          <cell r="V4074">
            <v>1698.3081709830979</v>
          </cell>
          <cell r="W4074">
            <v>1725.1753014174662</v>
          </cell>
          <cell r="X4074">
            <v>1860.3535146643408</v>
          </cell>
          <cell r="Y4074">
            <v>238.1507384526505</v>
          </cell>
          <cell r="Z4074">
            <v>278.86176811076842</v>
          </cell>
          <cell r="AA4074">
            <v>286.61576085580026</v>
          </cell>
          <cell r="AB4074">
            <v>291.52583735979493</v>
          </cell>
          <cell r="AC4074">
            <v>357.71279829813494</v>
          </cell>
          <cell r="AD4074">
            <v>4.9975669045086111</v>
          </cell>
          <cell r="AE4074">
            <v>5.5052410433238075</v>
          </cell>
          <cell r="AF4074">
            <v>5.2953268601151189</v>
          </cell>
          <cell r="AG4074">
            <v>5.1876809819476515</v>
          </cell>
          <cell r="AH4074">
            <v>5.4056933875559263</v>
          </cell>
        </row>
        <row r="4075">
          <cell r="B4075">
            <v>56620</v>
          </cell>
          <cell r="C4075" t="str">
            <v>TX</v>
          </cell>
          <cell r="D4075" t="str">
            <v>Retail Power Marketer</v>
          </cell>
          <cell r="E4075">
            <v>1.4093393477955055E-2</v>
          </cell>
          <cell r="F4075">
            <v>0</v>
          </cell>
          <cell r="G4075">
            <v>0</v>
          </cell>
          <cell r="H4075">
            <v>6997.4365757217538</v>
          </cell>
          <cell r="I4075">
            <v>11.608880937499999</v>
          </cell>
          <cell r="J4075">
            <v>0</v>
          </cell>
          <cell r="K4075">
            <v>0</v>
          </cell>
          <cell r="L4075">
            <v>0</v>
          </cell>
          <cell r="M4075">
            <v>0</v>
          </cell>
          <cell r="N4075">
            <v>4.8179804810799268E-2</v>
          </cell>
          <cell r="O4075">
            <v>9621.9656326928744</v>
          </cell>
          <cell r="P4075">
            <v>26799.929293936613</v>
          </cell>
          <cell r="Q4075">
            <v>41682.948922433221</v>
          </cell>
          <cell r="R4075">
            <v>51491.222054085585</v>
          </cell>
          <cell r="S4075">
            <v>129313.15542193386</v>
          </cell>
          <cell r="T4075">
            <v>1529.9127400418736</v>
          </cell>
          <cell r="U4075">
            <v>1639.127462982123</v>
          </cell>
          <cell r="V4075">
            <v>1698.3081709830979</v>
          </cell>
          <cell r="W4075">
            <v>1725.1753014174662</v>
          </cell>
          <cell r="X4075">
            <v>1860.3535146643408</v>
          </cell>
          <cell r="Y4075">
            <v>238.1507384526505</v>
          </cell>
          <cell r="Z4075">
            <v>278.86176811076842</v>
          </cell>
          <cell r="AA4075">
            <v>286.61576085580026</v>
          </cell>
          <cell r="AB4075">
            <v>291.52583735979493</v>
          </cell>
          <cell r="AC4075">
            <v>357.71279829813494</v>
          </cell>
          <cell r="AD4075">
            <v>4.9975669045086111</v>
          </cell>
          <cell r="AE4075">
            <v>5.5052410433238075</v>
          </cell>
          <cell r="AF4075">
            <v>5.2953268601151189</v>
          </cell>
          <cell r="AG4075">
            <v>5.1876809819476515</v>
          </cell>
          <cell r="AH4075">
            <v>5.4056933875559263</v>
          </cell>
        </row>
        <row r="4076">
          <cell r="B4076">
            <v>56260</v>
          </cell>
          <cell r="C4076" t="str">
            <v>TX</v>
          </cell>
          <cell r="D4076" t="str">
            <v>Retail Power Marketer</v>
          </cell>
          <cell r="E4076">
            <v>1.4093393477955055E-2</v>
          </cell>
          <cell r="F4076">
            <v>0</v>
          </cell>
          <cell r="G4076">
            <v>0</v>
          </cell>
          <cell r="H4076">
            <v>6997.4365757217538</v>
          </cell>
          <cell r="I4076">
            <v>11.608880937499999</v>
          </cell>
          <cell r="J4076">
            <v>0</v>
          </cell>
          <cell r="K4076">
            <v>0</v>
          </cell>
          <cell r="L4076">
            <v>0</v>
          </cell>
          <cell r="M4076">
            <v>0</v>
          </cell>
          <cell r="N4076">
            <v>4.8179804810799268E-2</v>
          </cell>
          <cell r="O4076">
            <v>9621.9656326928744</v>
          </cell>
          <cell r="P4076">
            <v>26799.929293936613</v>
          </cell>
          <cell r="Q4076">
            <v>41682.948922433221</v>
          </cell>
          <cell r="R4076">
            <v>51491.222054085585</v>
          </cell>
          <cell r="S4076">
            <v>129313.15542193386</v>
          </cell>
          <cell r="T4076">
            <v>1529.9127400418736</v>
          </cell>
          <cell r="U4076">
            <v>1639.127462982123</v>
          </cell>
          <cell r="V4076">
            <v>1698.3081709830979</v>
          </cell>
          <cell r="W4076">
            <v>1725.1753014174662</v>
          </cell>
          <cell r="X4076">
            <v>1860.3535146643408</v>
          </cell>
          <cell r="Y4076">
            <v>238.1507384526505</v>
          </cell>
          <cell r="Z4076">
            <v>278.86176811076842</v>
          </cell>
          <cell r="AA4076">
            <v>286.61576085580026</v>
          </cell>
          <cell r="AB4076">
            <v>291.52583735979493</v>
          </cell>
          <cell r="AC4076">
            <v>357.71279829813494</v>
          </cell>
          <cell r="AD4076">
            <v>4.9975669045086111</v>
          </cell>
          <cell r="AE4076">
            <v>5.5052410433238075</v>
          </cell>
          <cell r="AF4076">
            <v>5.2953268601151189</v>
          </cell>
          <cell r="AG4076">
            <v>5.1876809819476515</v>
          </cell>
          <cell r="AH4076">
            <v>5.4056933875559263</v>
          </cell>
        </row>
        <row r="4077">
          <cell r="B4077">
            <v>56441</v>
          </cell>
          <cell r="C4077" t="str">
            <v>TX</v>
          </cell>
          <cell r="D4077" t="str">
            <v>Retail Power Marketer</v>
          </cell>
          <cell r="E4077">
            <v>1.4093393477955055E-2</v>
          </cell>
          <cell r="F4077">
            <v>1</v>
          </cell>
          <cell r="G4077">
            <v>19655.580166384709</v>
          </cell>
          <cell r="H4077">
            <v>19655.580166384709</v>
          </cell>
          <cell r="I4077">
            <v>11.608880937499999</v>
          </cell>
          <cell r="J4077">
            <v>103359</v>
          </cell>
          <cell r="K4077">
            <v>1126992</v>
          </cell>
          <cell r="L4077">
            <v>57337</v>
          </cell>
          <cell r="M4077">
            <v>8.4624894519427604E-2</v>
          </cell>
          <cell r="N4077">
            <v>8.4624894519427604E-2</v>
          </cell>
          <cell r="O4077">
            <v>9621.9656326928744</v>
          </cell>
          <cell r="P4077">
            <v>26799.929293936613</v>
          </cell>
          <cell r="Q4077">
            <v>41682.948922433221</v>
          </cell>
          <cell r="R4077">
            <v>51491.222054085585</v>
          </cell>
          <cell r="S4077">
            <v>129313.15542193386</v>
          </cell>
          <cell r="T4077">
            <v>1529.9127400418736</v>
          </cell>
          <cell r="U4077">
            <v>1639.127462982123</v>
          </cell>
          <cell r="V4077">
            <v>1698.3081709830979</v>
          </cell>
          <cell r="W4077">
            <v>1725.1753014174662</v>
          </cell>
          <cell r="X4077">
            <v>1860.3535146643408</v>
          </cell>
          <cell r="Y4077">
            <v>238.1507384526505</v>
          </cell>
          <cell r="Z4077">
            <v>278.86176811076842</v>
          </cell>
          <cell r="AA4077">
            <v>286.61576085580026</v>
          </cell>
          <cell r="AB4077">
            <v>291.52583735979493</v>
          </cell>
          <cell r="AC4077">
            <v>357.71279829813494</v>
          </cell>
          <cell r="AD4077">
            <v>4.9975669045086111</v>
          </cell>
          <cell r="AE4077">
            <v>5.5052410433238075</v>
          </cell>
          <cell r="AF4077">
            <v>5.2953268601151189</v>
          </cell>
          <cell r="AG4077">
            <v>5.1876809819476515</v>
          </cell>
          <cell r="AH4077">
            <v>5.4056933875559263</v>
          </cell>
        </row>
        <row r="4078">
          <cell r="B4078">
            <v>49952</v>
          </cell>
          <cell r="C4078" t="str">
            <v>TX</v>
          </cell>
          <cell r="D4078" t="str">
            <v>Retail Power Marketer</v>
          </cell>
          <cell r="E4078">
            <v>1.4093393477955055E-2</v>
          </cell>
          <cell r="F4078">
            <v>1</v>
          </cell>
          <cell r="G4078">
            <v>11534.829976890063</v>
          </cell>
          <cell r="H4078">
            <v>11534.829976890063</v>
          </cell>
          <cell r="I4078">
            <v>11.608880937499999</v>
          </cell>
          <cell r="J4078">
            <v>4199.5</v>
          </cell>
          <cell r="K4078">
            <v>34939</v>
          </cell>
          <cell r="L4078">
            <v>3029</v>
          </cell>
          <cell r="M4078">
            <v>0.10811816009856465</v>
          </cell>
          <cell r="N4078">
            <v>0.10811816009856465</v>
          </cell>
          <cell r="O4078">
            <v>9621.9656326928744</v>
          </cell>
          <cell r="P4078">
            <v>26799.929293936613</v>
          </cell>
          <cell r="Q4078">
            <v>41682.948922433221</v>
          </cell>
          <cell r="R4078">
            <v>51491.222054085585</v>
          </cell>
          <cell r="S4078">
            <v>129313.15542193386</v>
          </cell>
          <cell r="T4078">
            <v>1529.9127400418736</v>
          </cell>
          <cell r="U4078">
            <v>1639.127462982123</v>
          </cell>
          <cell r="V4078">
            <v>1698.3081709830979</v>
          </cell>
          <cell r="W4078">
            <v>1725.1753014174662</v>
          </cell>
          <cell r="X4078">
            <v>1860.3535146643408</v>
          </cell>
          <cell r="Y4078">
            <v>238.1507384526505</v>
          </cell>
          <cell r="Z4078">
            <v>278.86176811076842</v>
          </cell>
          <cell r="AA4078">
            <v>286.61576085580026</v>
          </cell>
          <cell r="AB4078">
            <v>291.52583735979493</v>
          </cell>
          <cell r="AC4078">
            <v>357.71279829813494</v>
          </cell>
          <cell r="AD4078">
            <v>4.9975669045086111</v>
          </cell>
          <cell r="AE4078">
            <v>5.5052410433238075</v>
          </cell>
          <cell r="AF4078">
            <v>5.2953268601151189</v>
          </cell>
          <cell r="AG4078">
            <v>5.1876809819476515</v>
          </cell>
          <cell r="AH4078">
            <v>5.4056933875559263</v>
          </cell>
        </row>
        <row r="4079">
          <cell r="B4079">
            <v>59061</v>
          </cell>
          <cell r="C4079" t="str">
            <v>TX</v>
          </cell>
          <cell r="D4079" t="str">
            <v>Retail Power Marketer</v>
          </cell>
          <cell r="E4079">
            <v>1.4093393477955055E-2</v>
          </cell>
          <cell r="F4079">
            <v>0</v>
          </cell>
          <cell r="G4079">
            <v>0</v>
          </cell>
          <cell r="H4079">
            <v>6997.4365757217538</v>
          </cell>
          <cell r="I4079">
            <v>11.608880937499999</v>
          </cell>
          <cell r="J4079">
            <v>0</v>
          </cell>
          <cell r="K4079">
            <v>0</v>
          </cell>
          <cell r="L4079">
            <v>0</v>
          </cell>
          <cell r="M4079">
            <v>0</v>
          </cell>
          <cell r="N4079">
            <v>4.8179804810799268E-2</v>
          </cell>
          <cell r="O4079">
            <v>9621.9656326928744</v>
          </cell>
          <cell r="P4079">
            <v>26799.929293936613</v>
          </cell>
          <cell r="Q4079">
            <v>41682.948922433221</v>
          </cell>
          <cell r="R4079">
            <v>51491.222054085585</v>
          </cell>
          <cell r="S4079">
            <v>129313.15542193386</v>
          </cell>
          <cell r="T4079">
            <v>1529.9127400418736</v>
          </cell>
          <cell r="U4079">
            <v>1639.127462982123</v>
          </cell>
          <cell r="V4079">
            <v>1698.3081709830979</v>
          </cell>
          <cell r="W4079">
            <v>1725.1753014174662</v>
          </cell>
          <cell r="X4079">
            <v>1860.3535146643408</v>
          </cell>
          <cell r="Y4079">
            <v>238.1507384526505</v>
          </cell>
          <cell r="Z4079">
            <v>278.86176811076842</v>
          </cell>
          <cell r="AA4079">
            <v>286.61576085580026</v>
          </cell>
          <cell r="AB4079">
            <v>291.52583735979493</v>
          </cell>
          <cell r="AC4079">
            <v>357.71279829813494</v>
          </cell>
          <cell r="AD4079">
            <v>4.9975669045086111</v>
          </cell>
          <cell r="AE4079">
            <v>5.5052410433238075</v>
          </cell>
          <cell r="AF4079">
            <v>5.2953268601151189</v>
          </cell>
          <cell r="AG4079">
            <v>5.1876809819476515</v>
          </cell>
          <cell r="AH4079">
            <v>5.4056933875559263</v>
          </cell>
        </row>
        <row r="4080">
          <cell r="B4080">
            <v>61265</v>
          </cell>
          <cell r="C4080" t="str">
            <v>TX</v>
          </cell>
          <cell r="D4080" t="str">
            <v>Retail Power Marketer</v>
          </cell>
          <cell r="E4080">
            <v>1.4093393477955055E-2</v>
          </cell>
          <cell r="F4080">
            <v>1</v>
          </cell>
          <cell r="G4080">
            <v>11942.838274141473</v>
          </cell>
          <cell r="H4080">
            <v>11942.838274141473</v>
          </cell>
          <cell r="I4080">
            <v>11.608880937499999</v>
          </cell>
          <cell r="J4080">
            <v>11183.4</v>
          </cell>
          <cell r="K4080">
            <v>162757</v>
          </cell>
          <cell r="L4080">
            <v>13628</v>
          </cell>
          <cell r="M4080">
            <v>5.7047807756379139E-2</v>
          </cell>
          <cell r="N4080">
            <v>5.7047807756379139E-2</v>
          </cell>
          <cell r="O4080">
            <v>9621.9656326928744</v>
          </cell>
          <cell r="P4080">
            <v>26799.929293936613</v>
          </cell>
          <cell r="Q4080">
            <v>41682.948922433221</v>
          </cell>
          <cell r="R4080">
            <v>51491.222054085585</v>
          </cell>
          <cell r="S4080">
            <v>129313.15542193386</v>
          </cell>
          <cell r="T4080">
            <v>1529.9127400418736</v>
          </cell>
          <cell r="U4080">
            <v>1639.127462982123</v>
          </cell>
          <cell r="V4080">
            <v>1698.3081709830979</v>
          </cell>
          <cell r="W4080">
            <v>1725.1753014174662</v>
          </cell>
          <cell r="X4080">
            <v>1860.3535146643408</v>
          </cell>
          <cell r="Y4080">
            <v>238.1507384526505</v>
          </cell>
          <cell r="Z4080">
            <v>278.86176811076842</v>
          </cell>
          <cell r="AA4080">
            <v>286.61576085580026</v>
          </cell>
          <cell r="AB4080">
            <v>291.52583735979493</v>
          </cell>
          <cell r="AC4080">
            <v>357.71279829813494</v>
          </cell>
          <cell r="AD4080">
            <v>4.9975669045086111</v>
          </cell>
          <cell r="AE4080">
            <v>5.5052410433238075</v>
          </cell>
          <cell r="AF4080">
            <v>5.2953268601151189</v>
          </cell>
          <cell r="AG4080">
            <v>5.1876809819476515</v>
          </cell>
          <cell r="AH4080">
            <v>5.4056933875559263</v>
          </cell>
        </row>
        <row r="4081">
          <cell r="B4081">
            <v>59411</v>
          </cell>
          <cell r="C4081" t="str">
            <v>TX</v>
          </cell>
          <cell r="D4081" t="str">
            <v>Retail Power Marketer</v>
          </cell>
          <cell r="E4081">
            <v>1.4093393477955055E-2</v>
          </cell>
          <cell r="F4081">
            <v>0</v>
          </cell>
          <cell r="G4081">
            <v>0</v>
          </cell>
          <cell r="H4081">
            <v>6997.4365757217538</v>
          </cell>
          <cell r="I4081">
            <v>11.608880937499999</v>
          </cell>
          <cell r="J4081">
            <v>0</v>
          </cell>
          <cell r="K4081">
            <v>0</v>
          </cell>
          <cell r="L4081">
            <v>0</v>
          </cell>
          <cell r="M4081">
            <v>0</v>
          </cell>
          <cell r="N4081">
            <v>4.8179804810799268E-2</v>
          </cell>
          <cell r="O4081">
            <v>9621.9656326928744</v>
          </cell>
          <cell r="P4081">
            <v>26799.929293936613</v>
          </cell>
          <cell r="Q4081">
            <v>41682.948922433221</v>
          </cell>
          <cell r="R4081">
            <v>51491.222054085585</v>
          </cell>
          <cell r="S4081">
            <v>129313.15542193386</v>
          </cell>
          <cell r="T4081">
            <v>1529.9127400418736</v>
          </cell>
          <cell r="U4081">
            <v>1639.127462982123</v>
          </cell>
          <cell r="V4081">
            <v>1698.3081709830979</v>
          </cell>
          <cell r="W4081">
            <v>1725.1753014174662</v>
          </cell>
          <cell r="X4081">
            <v>1860.3535146643408</v>
          </cell>
          <cell r="Y4081">
            <v>238.1507384526505</v>
          </cell>
          <cell r="Z4081">
            <v>278.86176811076842</v>
          </cell>
          <cell r="AA4081">
            <v>286.61576085580026</v>
          </cell>
          <cell r="AB4081">
            <v>291.52583735979493</v>
          </cell>
          <cell r="AC4081">
            <v>357.71279829813494</v>
          </cell>
          <cell r="AD4081">
            <v>4.9975669045086111</v>
          </cell>
          <cell r="AE4081">
            <v>5.5052410433238075</v>
          </cell>
          <cell r="AF4081">
            <v>5.2953268601151189</v>
          </cell>
          <cell r="AG4081">
            <v>5.1876809819476515</v>
          </cell>
          <cell r="AH4081">
            <v>5.4056933875559263</v>
          </cell>
        </row>
        <row r="4082">
          <cell r="B4082">
            <v>58805</v>
          </cell>
          <cell r="C4082" t="str">
            <v>TX</v>
          </cell>
          <cell r="D4082" t="str">
            <v>Retail Power Marketer</v>
          </cell>
          <cell r="E4082">
            <v>1.4093393477955055E-2</v>
          </cell>
          <cell r="F4082">
            <v>1</v>
          </cell>
          <cell r="G4082">
            <v>759.3984962406015</v>
          </cell>
          <cell r="H4082">
            <v>759.3984962406015</v>
          </cell>
          <cell r="I4082">
            <v>11.608880937499999</v>
          </cell>
          <cell r="J4082">
            <v>11.7</v>
          </cell>
          <cell r="K4082">
            <v>101</v>
          </cell>
          <cell r="L4082">
            <v>133</v>
          </cell>
          <cell r="M4082">
            <v>-6.7601722537128706E-2</v>
          </cell>
          <cell r="N4082">
            <v>-6.7601722537128706E-2</v>
          </cell>
          <cell r="O4082">
            <v>9621.9656326928744</v>
          </cell>
          <cell r="P4082">
            <v>26799.929293936613</v>
          </cell>
          <cell r="Q4082">
            <v>41682.948922433221</v>
          </cell>
          <cell r="R4082">
            <v>51491.222054085585</v>
          </cell>
          <cell r="S4082">
            <v>129313.15542193386</v>
          </cell>
          <cell r="T4082">
            <v>1529.9127400418736</v>
          </cell>
          <cell r="U4082">
            <v>1639.127462982123</v>
          </cell>
          <cell r="V4082">
            <v>1698.3081709830979</v>
          </cell>
          <cell r="W4082">
            <v>1725.1753014174662</v>
          </cell>
          <cell r="X4082">
            <v>1860.3535146643408</v>
          </cell>
          <cell r="Y4082">
            <v>238.1507384526505</v>
          </cell>
          <cell r="Z4082">
            <v>278.86176811076842</v>
          </cell>
          <cell r="AA4082">
            <v>286.61576085580026</v>
          </cell>
          <cell r="AB4082">
            <v>291.52583735979493</v>
          </cell>
          <cell r="AC4082">
            <v>357.71279829813494</v>
          </cell>
          <cell r="AD4082">
            <v>4.9975669045086111</v>
          </cell>
          <cell r="AE4082">
            <v>5.5052410433238075</v>
          </cell>
          <cell r="AF4082">
            <v>5.2953268601151189</v>
          </cell>
          <cell r="AG4082">
            <v>5.1876809819476515</v>
          </cell>
          <cell r="AH4082">
            <v>5.4056933875559263</v>
          </cell>
        </row>
        <row r="4083">
          <cell r="B4083">
            <v>57037</v>
          </cell>
          <cell r="C4083" t="str">
            <v>TX</v>
          </cell>
          <cell r="D4083" t="str">
            <v>Retail Power Marketer</v>
          </cell>
          <cell r="E4083">
            <v>1.4093393477955055E-2</v>
          </cell>
          <cell r="F4083">
            <v>1</v>
          </cell>
          <cell r="G4083">
            <v>9678.0329714047293</v>
          </cell>
          <cell r="H4083">
            <v>9678.0329714047293</v>
          </cell>
          <cell r="I4083">
            <v>11.608880937499999</v>
          </cell>
          <cell r="J4083">
            <v>498135</v>
          </cell>
          <cell r="K4083">
            <v>4987042</v>
          </cell>
          <cell r="L4083">
            <v>515295</v>
          </cell>
          <cell r="M4083">
            <v>8.5491764530503514E-2</v>
          </cell>
          <cell r="N4083">
            <v>8.5491764530503514E-2</v>
          </cell>
          <cell r="O4083">
            <v>9621.9656326928744</v>
          </cell>
          <cell r="P4083">
            <v>26799.929293936613</v>
          </cell>
          <cell r="Q4083">
            <v>41682.948922433221</v>
          </cell>
          <cell r="R4083">
            <v>51491.222054085585</v>
          </cell>
          <cell r="S4083">
            <v>129313.15542193386</v>
          </cell>
          <cell r="T4083">
            <v>1529.9127400418736</v>
          </cell>
          <cell r="U4083">
            <v>1639.127462982123</v>
          </cell>
          <cell r="V4083">
            <v>1698.3081709830979</v>
          </cell>
          <cell r="W4083">
            <v>1725.1753014174662</v>
          </cell>
          <cell r="X4083">
            <v>1860.3535146643408</v>
          </cell>
          <cell r="Y4083">
            <v>238.1507384526505</v>
          </cell>
          <cell r="Z4083">
            <v>278.86176811076842</v>
          </cell>
          <cell r="AA4083">
            <v>286.61576085580026</v>
          </cell>
          <cell r="AB4083">
            <v>291.52583735979493</v>
          </cell>
          <cell r="AC4083">
            <v>357.71279829813494</v>
          </cell>
          <cell r="AD4083">
            <v>4.9975669045086111</v>
          </cell>
          <cell r="AE4083">
            <v>5.5052410433238075</v>
          </cell>
          <cell r="AF4083">
            <v>5.2953268601151189</v>
          </cell>
          <cell r="AG4083">
            <v>5.1876809819476515</v>
          </cell>
          <cell r="AH4083">
            <v>5.4056933875559263</v>
          </cell>
        </row>
        <row r="4084">
          <cell r="B4084">
            <v>59062</v>
          </cell>
          <cell r="C4084" t="str">
            <v>TX</v>
          </cell>
          <cell r="D4084" t="str">
            <v>Retail Power Marketer</v>
          </cell>
          <cell r="E4084">
            <v>1.4093393477955055E-2</v>
          </cell>
          <cell r="F4084">
            <v>1</v>
          </cell>
          <cell r="G4084">
            <v>11693.650793650793</v>
          </cell>
          <cell r="H4084">
            <v>11693.650793650793</v>
          </cell>
          <cell r="I4084">
            <v>11.608880937499999</v>
          </cell>
          <cell r="J4084">
            <v>1792.1</v>
          </cell>
          <cell r="K4084">
            <v>14734</v>
          </cell>
          <cell r="L4084">
            <v>1260</v>
          </cell>
          <cell r="M4084">
            <v>0.10971723362460975</v>
          </cell>
          <cell r="N4084">
            <v>0.10971723362460975</v>
          </cell>
          <cell r="O4084">
            <v>9621.9656326928744</v>
          </cell>
          <cell r="P4084">
            <v>26799.929293936613</v>
          </cell>
          <cell r="Q4084">
            <v>41682.948922433221</v>
          </cell>
          <cell r="R4084">
            <v>51491.222054085585</v>
          </cell>
          <cell r="S4084">
            <v>129313.15542193386</v>
          </cell>
          <cell r="T4084">
            <v>1529.9127400418736</v>
          </cell>
          <cell r="U4084">
            <v>1639.127462982123</v>
          </cell>
          <cell r="V4084">
            <v>1698.3081709830979</v>
          </cell>
          <cell r="W4084">
            <v>1725.1753014174662</v>
          </cell>
          <cell r="X4084">
            <v>1860.3535146643408</v>
          </cell>
          <cell r="Y4084">
            <v>238.1507384526505</v>
          </cell>
          <cell r="Z4084">
            <v>278.86176811076842</v>
          </cell>
          <cell r="AA4084">
            <v>286.61576085580026</v>
          </cell>
          <cell r="AB4084">
            <v>291.52583735979493</v>
          </cell>
          <cell r="AC4084">
            <v>357.71279829813494</v>
          </cell>
          <cell r="AD4084">
            <v>4.9975669045086111</v>
          </cell>
          <cell r="AE4084">
            <v>5.5052410433238075</v>
          </cell>
          <cell r="AF4084">
            <v>5.2953268601151189</v>
          </cell>
          <cell r="AG4084">
            <v>5.1876809819476515</v>
          </cell>
          <cell r="AH4084">
            <v>5.4056933875559263</v>
          </cell>
        </row>
        <row r="4085">
          <cell r="B4085">
            <v>59807</v>
          </cell>
          <cell r="C4085" t="str">
            <v>TX</v>
          </cell>
          <cell r="D4085" t="str">
            <v>Retail Power Marketer</v>
          </cell>
          <cell r="E4085">
            <v>1.4093393477955055E-2</v>
          </cell>
          <cell r="F4085">
            <v>1</v>
          </cell>
          <cell r="G4085">
            <v>9012.2410546139363</v>
          </cell>
          <cell r="H4085">
            <v>9012.2410546139363</v>
          </cell>
          <cell r="I4085">
            <v>11.608880937499999</v>
          </cell>
          <cell r="J4085">
            <v>10332.700000000001</v>
          </cell>
          <cell r="K4085">
            <v>133994</v>
          </cell>
          <cell r="L4085">
            <v>14868</v>
          </cell>
          <cell r="M4085">
            <v>6.165567039311462E-2</v>
          </cell>
          <cell r="N4085">
            <v>6.165567039311462E-2</v>
          </cell>
          <cell r="O4085">
            <v>9621.9656326928744</v>
          </cell>
          <cell r="P4085">
            <v>26799.929293936613</v>
          </cell>
          <cell r="Q4085">
            <v>41682.948922433221</v>
          </cell>
          <cell r="R4085">
            <v>51491.222054085585</v>
          </cell>
          <cell r="S4085">
            <v>129313.15542193386</v>
          </cell>
          <cell r="T4085">
            <v>1529.9127400418736</v>
          </cell>
          <cell r="U4085">
            <v>1639.127462982123</v>
          </cell>
          <cell r="V4085">
            <v>1698.3081709830979</v>
          </cell>
          <cell r="W4085">
            <v>1725.1753014174662</v>
          </cell>
          <cell r="X4085">
            <v>1860.3535146643408</v>
          </cell>
          <cell r="Y4085">
            <v>238.1507384526505</v>
          </cell>
          <cell r="Z4085">
            <v>278.86176811076842</v>
          </cell>
          <cell r="AA4085">
            <v>286.61576085580026</v>
          </cell>
          <cell r="AB4085">
            <v>291.52583735979493</v>
          </cell>
          <cell r="AC4085">
            <v>357.71279829813494</v>
          </cell>
          <cell r="AD4085">
            <v>4.9975669045086111</v>
          </cell>
          <cell r="AE4085">
            <v>5.5052410433238075</v>
          </cell>
          <cell r="AF4085">
            <v>5.2953268601151189</v>
          </cell>
          <cell r="AG4085">
            <v>5.1876809819476515</v>
          </cell>
          <cell r="AH4085">
            <v>5.4056933875559263</v>
          </cell>
        </row>
        <row r="4086">
          <cell r="B4086">
            <v>59811</v>
          </cell>
          <cell r="C4086" t="str">
            <v>TX</v>
          </cell>
          <cell r="D4086" t="str">
            <v>Retail Power Marketer</v>
          </cell>
          <cell r="E4086">
            <v>1.4093393477955055E-2</v>
          </cell>
          <cell r="F4086">
            <v>1</v>
          </cell>
          <cell r="G4086">
            <v>9749.9086877119753</v>
          </cell>
          <cell r="H4086">
            <v>9749.9086877119753</v>
          </cell>
          <cell r="I4086">
            <v>11.608880937499999</v>
          </cell>
          <cell r="J4086">
            <v>12872.6</v>
          </cell>
          <cell r="K4086">
            <v>186857</v>
          </cell>
          <cell r="L4086">
            <v>19165</v>
          </cell>
          <cell r="M4086">
            <v>5.4602126556638229E-2</v>
          </cell>
          <cell r="N4086">
            <v>5.4602126556638229E-2</v>
          </cell>
          <cell r="O4086">
            <v>9621.9656326928744</v>
          </cell>
          <cell r="P4086">
            <v>26799.929293936613</v>
          </cell>
          <cell r="Q4086">
            <v>41682.948922433221</v>
          </cell>
          <cell r="R4086">
            <v>51491.222054085585</v>
          </cell>
          <cell r="S4086">
            <v>129313.15542193386</v>
          </cell>
          <cell r="T4086">
            <v>1529.9127400418736</v>
          </cell>
          <cell r="U4086">
            <v>1639.127462982123</v>
          </cell>
          <cell r="V4086">
            <v>1698.3081709830979</v>
          </cell>
          <cell r="W4086">
            <v>1725.1753014174662</v>
          </cell>
          <cell r="X4086">
            <v>1860.3535146643408</v>
          </cell>
          <cell r="Y4086">
            <v>238.1507384526505</v>
          </cell>
          <cell r="Z4086">
            <v>278.86176811076842</v>
          </cell>
          <cell r="AA4086">
            <v>286.61576085580026</v>
          </cell>
          <cell r="AB4086">
            <v>291.52583735979493</v>
          </cell>
          <cell r="AC4086">
            <v>357.71279829813494</v>
          </cell>
          <cell r="AD4086">
            <v>4.9975669045086111</v>
          </cell>
          <cell r="AE4086">
            <v>5.5052410433238075</v>
          </cell>
          <cell r="AF4086">
            <v>5.2953268601151189</v>
          </cell>
          <cell r="AG4086">
            <v>5.1876809819476515</v>
          </cell>
          <cell r="AH4086">
            <v>5.4056933875559263</v>
          </cell>
        </row>
        <row r="4087">
          <cell r="B4087">
            <v>4410</v>
          </cell>
          <cell r="C4087" t="str">
            <v>TX</v>
          </cell>
          <cell r="D4087" t="str">
            <v>Retail Power Marketer</v>
          </cell>
          <cell r="E4087">
            <v>1.4093393477955055E-2</v>
          </cell>
          <cell r="F4087">
            <v>0</v>
          </cell>
          <cell r="G4087">
            <v>0</v>
          </cell>
          <cell r="H4087">
            <v>6997.4365757217538</v>
          </cell>
          <cell r="I4087">
            <v>11.608880937499999</v>
          </cell>
          <cell r="J4087">
            <v>0</v>
          </cell>
          <cell r="K4087">
            <v>0</v>
          </cell>
          <cell r="L4087">
            <v>0</v>
          </cell>
          <cell r="M4087">
            <v>0</v>
          </cell>
          <cell r="N4087">
            <v>4.8179804810799268E-2</v>
          </cell>
          <cell r="O4087">
            <v>9621.9656326928744</v>
          </cell>
          <cell r="P4087">
            <v>26799.929293936613</v>
          </cell>
          <cell r="Q4087">
            <v>41682.948922433221</v>
          </cell>
          <cell r="R4087">
            <v>51491.222054085585</v>
          </cell>
          <cell r="S4087">
            <v>129313.15542193386</v>
          </cell>
          <cell r="T4087">
            <v>1529.9127400418736</v>
          </cell>
          <cell r="U4087">
            <v>1639.127462982123</v>
          </cell>
          <cell r="V4087">
            <v>1698.3081709830979</v>
          </cell>
          <cell r="W4087">
            <v>1725.1753014174662</v>
          </cell>
          <cell r="X4087">
            <v>1860.3535146643408</v>
          </cell>
          <cell r="Y4087">
            <v>238.1507384526505</v>
          </cell>
          <cell r="Z4087">
            <v>278.86176811076842</v>
          </cell>
          <cell r="AA4087">
            <v>286.61576085580026</v>
          </cell>
          <cell r="AB4087">
            <v>291.52583735979493</v>
          </cell>
          <cell r="AC4087">
            <v>357.71279829813494</v>
          </cell>
          <cell r="AD4087">
            <v>4.9975669045086111</v>
          </cell>
          <cell r="AE4087">
            <v>5.5052410433238075</v>
          </cell>
          <cell r="AF4087">
            <v>5.2953268601151189</v>
          </cell>
          <cell r="AG4087">
            <v>5.1876809819476515</v>
          </cell>
          <cell r="AH4087">
            <v>5.4056933875559263</v>
          </cell>
        </row>
        <row r="4088">
          <cell r="B4088">
            <v>56734</v>
          </cell>
          <cell r="C4088" t="str">
            <v>TX</v>
          </cell>
          <cell r="D4088" t="str">
            <v>Retail Power Marketer</v>
          </cell>
          <cell r="E4088">
            <v>1.4093393477955055E-2</v>
          </cell>
          <cell r="F4088">
            <v>1</v>
          </cell>
          <cell r="G4088">
            <v>9780.7486631016036</v>
          </cell>
          <cell r="H4088">
            <v>9780.7486631016036</v>
          </cell>
          <cell r="I4088">
            <v>11.608880937499999</v>
          </cell>
          <cell r="J4088">
            <v>557.29999999999995</v>
          </cell>
          <cell r="K4088">
            <v>3658</v>
          </cell>
          <cell r="L4088">
            <v>374</v>
          </cell>
          <cell r="M4088">
            <v>0.13810807609417716</v>
          </cell>
          <cell r="N4088">
            <v>0.13810807609417716</v>
          </cell>
          <cell r="O4088">
            <v>9621.9656326928744</v>
          </cell>
          <cell r="P4088">
            <v>26799.929293936613</v>
          </cell>
          <cell r="Q4088">
            <v>41682.948922433221</v>
          </cell>
          <cell r="R4088">
            <v>51491.222054085585</v>
          </cell>
          <cell r="S4088">
            <v>129313.15542193386</v>
          </cell>
          <cell r="T4088">
            <v>1529.9127400418736</v>
          </cell>
          <cell r="U4088">
            <v>1639.127462982123</v>
          </cell>
          <cell r="V4088">
            <v>1698.3081709830979</v>
          </cell>
          <cell r="W4088">
            <v>1725.1753014174662</v>
          </cell>
          <cell r="X4088">
            <v>1860.3535146643408</v>
          </cell>
          <cell r="Y4088">
            <v>238.1507384526505</v>
          </cell>
          <cell r="Z4088">
            <v>278.86176811076842</v>
          </cell>
          <cell r="AA4088">
            <v>286.61576085580026</v>
          </cell>
          <cell r="AB4088">
            <v>291.52583735979493</v>
          </cell>
          <cell r="AC4088">
            <v>357.71279829813494</v>
          </cell>
          <cell r="AD4088">
            <v>4.9975669045086111</v>
          </cell>
          <cell r="AE4088">
            <v>5.5052410433238075</v>
          </cell>
          <cell r="AF4088">
            <v>5.2953268601151189</v>
          </cell>
          <cell r="AG4088">
            <v>5.1876809819476515</v>
          </cell>
          <cell r="AH4088">
            <v>5.4056933875559263</v>
          </cell>
        </row>
        <row r="4089">
          <cell r="B4089">
            <v>57428</v>
          </cell>
          <cell r="C4089" t="str">
            <v>TX</v>
          </cell>
          <cell r="D4089" t="str">
            <v>Retail Power Marketer</v>
          </cell>
          <cell r="E4089">
            <v>1.4093393477955055E-2</v>
          </cell>
          <cell r="F4089">
            <v>0</v>
          </cell>
          <cell r="G4089">
            <v>0</v>
          </cell>
          <cell r="H4089">
            <v>6997.4365757217538</v>
          </cell>
          <cell r="I4089">
            <v>11.608880937499999</v>
          </cell>
          <cell r="J4089">
            <v>0</v>
          </cell>
          <cell r="K4089">
            <v>0</v>
          </cell>
          <cell r="L4089">
            <v>0</v>
          </cell>
          <cell r="M4089">
            <v>0</v>
          </cell>
          <cell r="N4089">
            <v>4.8179804810799268E-2</v>
          </cell>
          <cell r="O4089">
            <v>9621.9656326928744</v>
          </cell>
          <cell r="P4089">
            <v>26799.929293936613</v>
          </cell>
          <cell r="Q4089">
            <v>41682.948922433221</v>
          </cell>
          <cell r="R4089">
            <v>51491.222054085585</v>
          </cell>
          <cell r="S4089">
            <v>129313.15542193386</v>
          </cell>
          <cell r="T4089">
            <v>1529.9127400418736</v>
          </cell>
          <cell r="U4089">
            <v>1639.127462982123</v>
          </cell>
          <cell r="V4089">
            <v>1698.3081709830979</v>
          </cell>
          <cell r="W4089">
            <v>1725.1753014174662</v>
          </cell>
          <cell r="X4089">
            <v>1860.3535146643408</v>
          </cell>
          <cell r="Y4089">
            <v>238.1507384526505</v>
          </cell>
          <cell r="Z4089">
            <v>278.86176811076842</v>
          </cell>
          <cell r="AA4089">
            <v>286.61576085580026</v>
          </cell>
          <cell r="AB4089">
            <v>291.52583735979493</v>
          </cell>
          <cell r="AC4089">
            <v>357.71279829813494</v>
          </cell>
          <cell r="AD4089">
            <v>4.9975669045086111</v>
          </cell>
          <cell r="AE4089">
            <v>5.5052410433238075</v>
          </cell>
          <cell r="AF4089">
            <v>5.2953268601151189</v>
          </cell>
          <cell r="AG4089">
            <v>5.1876809819476515</v>
          </cell>
          <cell r="AH4089">
            <v>5.4056933875559263</v>
          </cell>
        </row>
        <row r="4090">
          <cell r="B4090">
            <v>17710</v>
          </cell>
          <cell r="C4090" t="str">
            <v>TX</v>
          </cell>
          <cell r="D4090" t="str">
            <v>Retail Power Marketer</v>
          </cell>
          <cell r="E4090">
            <v>1.4093393477955055E-2</v>
          </cell>
          <cell r="F4090">
            <v>1</v>
          </cell>
          <cell r="G4090">
            <v>10687.856875409529</v>
          </cell>
          <cell r="H4090">
            <v>10687.856875409529</v>
          </cell>
          <cell r="I4090">
            <v>11.608880937499999</v>
          </cell>
          <cell r="J4090">
            <v>114643</v>
          </cell>
          <cell r="K4090">
            <v>913427</v>
          </cell>
          <cell r="L4090">
            <v>85464</v>
          </cell>
          <cell r="M4090">
            <v>0.11247456358821231</v>
          </cell>
          <cell r="N4090">
            <v>0.11247456358821231</v>
          </cell>
          <cell r="O4090">
            <v>9621.9656326928744</v>
          </cell>
          <cell r="P4090">
            <v>26799.929293936613</v>
          </cell>
          <cell r="Q4090">
            <v>41682.948922433221</v>
          </cell>
          <cell r="R4090">
            <v>51491.222054085585</v>
          </cell>
          <cell r="S4090">
            <v>129313.15542193386</v>
          </cell>
          <cell r="T4090">
            <v>1529.9127400418736</v>
          </cell>
          <cell r="U4090">
            <v>1639.127462982123</v>
          </cell>
          <cell r="V4090">
            <v>1698.3081709830979</v>
          </cell>
          <cell r="W4090">
            <v>1725.1753014174662</v>
          </cell>
          <cell r="X4090">
            <v>1860.3535146643408</v>
          </cell>
          <cell r="Y4090">
            <v>238.1507384526505</v>
          </cell>
          <cell r="Z4090">
            <v>278.86176811076842</v>
          </cell>
          <cell r="AA4090">
            <v>286.61576085580026</v>
          </cell>
          <cell r="AB4090">
            <v>291.52583735979493</v>
          </cell>
          <cell r="AC4090">
            <v>357.71279829813494</v>
          </cell>
          <cell r="AD4090">
            <v>4.9975669045086111</v>
          </cell>
          <cell r="AE4090">
            <v>5.5052410433238075</v>
          </cell>
          <cell r="AF4090">
            <v>5.2953268601151189</v>
          </cell>
          <cell r="AG4090">
            <v>5.1876809819476515</v>
          </cell>
          <cell r="AH4090">
            <v>5.4056933875559263</v>
          </cell>
        </row>
        <row r="4091">
          <cell r="B4091">
            <v>61092</v>
          </cell>
          <cell r="C4091" t="str">
            <v>TX</v>
          </cell>
          <cell r="D4091" t="str">
            <v>Retail Power Marketer</v>
          </cell>
          <cell r="E4091">
            <v>1.4093393477955055E-2</v>
          </cell>
          <cell r="F4091">
            <v>1</v>
          </cell>
          <cell r="G4091">
            <v>7381.0395830398647</v>
          </cell>
          <cell r="H4091">
            <v>7381.0395830398647</v>
          </cell>
          <cell r="I4091">
            <v>11.608880937499999</v>
          </cell>
          <cell r="J4091">
            <v>4332.8999999999996</v>
          </cell>
          <cell r="K4091">
            <v>52398</v>
          </cell>
          <cell r="L4091">
            <v>7099</v>
          </cell>
          <cell r="M4091">
            <v>6.3818516941414757E-2</v>
          </cell>
          <cell r="N4091">
            <v>6.3818516941414757E-2</v>
          </cell>
          <cell r="O4091">
            <v>9621.9656326928744</v>
          </cell>
          <cell r="P4091">
            <v>26799.929293936613</v>
          </cell>
          <cell r="Q4091">
            <v>41682.948922433221</v>
          </cell>
          <cell r="R4091">
            <v>51491.222054085585</v>
          </cell>
          <cell r="S4091">
            <v>129313.15542193386</v>
          </cell>
          <cell r="T4091">
            <v>1529.9127400418736</v>
          </cell>
          <cell r="U4091">
            <v>1639.127462982123</v>
          </cell>
          <cell r="V4091">
            <v>1698.3081709830979</v>
          </cell>
          <cell r="W4091">
            <v>1725.1753014174662</v>
          </cell>
          <cell r="X4091">
            <v>1860.3535146643408</v>
          </cell>
          <cell r="Y4091">
            <v>238.1507384526505</v>
          </cell>
          <cell r="Z4091">
            <v>278.86176811076842</v>
          </cell>
          <cell r="AA4091">
            <v>286.61576085580026</v>
          </cell>
          <cell r="AB4091">
            <v>291.52583735979493</v>
          </cell>
          <cell r="AC4091">
            <v>357.71279829813494</v>
          </cell>
          <cell r="AD4091">
            <v>4.9975669045086111</v>
          </cell>
          <cell r="AE4091">
            <v>5.5052410433238075</v>
          </cell>
          <cell r="AF4091">
            <v>5.2953268601151189</v>
          </cell>
          <cell r="AG4091">
            <v>5.1876809819476515</v>
          </cell>
          <cell r="AH4091">
            <v>5.4056933875559263</v>
          </cell>
        </row>
        <row r="4092">
          <cell r="B4092">
            <v>50041</v>
          </cell>
          <cell r="C4092" t="str">
            <v>TX</v>
          </cell>
          <cell r="D4092" t="str">
            <v>Retail Power Marketer</v>
          </cell>
          <cell r="E4092">
            <v>1.4093393477955055E-2</v>
          </cell>
          <cell r="F4092">
            <v>1</v>
          </cell>
          <cell r="G4092">
            <v>14745.097132673733</v>
          </cell>
          <cell r="H4092">
            <v>14745.097132673733</v>
          </cell>
          <cell r="I4092">
            <v>11.608880937499999</v>
          </cell>
          <cell r="J4092">
            <v>442568.7</v>
          </cell>
          <cell r="K4092">
            <v>3508183</v>
          </cell>
          <cell r="L4092">
            <v>237922</v>
          </cell>
          <cell r="M4092">
            <v>0.11670560000862483</v>
          </cell>
          <cell r="N4092">
            <v>0.11670560000862483</v>
          </cell>
          <cell r="O4092">
            <v>9621.9656326928744</v>
          </cell>
          <cell r="P4092">
            <v>26799.929293936613</v>
          </cell>
          <cell r="Q4092">
            <v>41682.948922433221</v>
          </cell>
          <cell r="R4092">
            <v>51491.222054085585</v>
          </cell>
          <cell r="S4092">
            <v>129313.15542193386</v>
          </cell>
          <cell r="T4092">
            <v>1529.9127400418736</v>
          </cell>
          <cell r="U4092">
            <v>1639.127462982123</v>
          </cell>
          <cell r="V4092">
            <v>1698.3081709830979</v>
          </cell>
          <cell r="W4092">
            <v>1725.1753014174662</v>
          </cell>
          <cell r="X4092">
            <v>1860.3535146643408</v>
          </cell>
          <cell r="Y4092">
            <v>238.1507384526505</v>
          </cell>
          <cell r="Z4092">
            <v>278.86176811076842</v>
          </cell>
          <cell r="AA4092">
            <v>286.61576085580026</v>
          </cell>
          <cell r="AB4092">
            <v>291.52583735979493</v>
          </cell>
          <cell r="AC4092">
            <v>357.71279829813494</v>
          </cell>
          <cell r="AD4092">
            <v>4.9975669045086111</v>
          </cell>
          <cell r="AE4092">
            <v>5.5052410433238075</v>
          </cell>
          <cell r="AF4092">
            <v>5.2953268601151189</v>
          </cell>
          <cell r="AG4092">
            <v>5.1876809819476515</v>
          </cell>
          <cell r="AH4092">
            <v>5.4056933875559263</v>
          </cell>
        </row>
        <row r="4093">
          <cell r="B4093">
            <v>57350</v>
          </cell>
          <cell r="C4093" t="str">
            <v>TX</v>
          </cell>
          <cell r="D4093" t="str">
            <v>Retail Power Marketer</v>
          </cell>
          <cell r="E4093">
            <v>1.4093393477955055E-2</v>
          </cell>
          <cell r="F4093">
            <v>1</v>
          </cell>
          <cell r="G4093">
            <v>12674.084203547158</v>
          </cell>
          <cell r="H4093">
            <v>12674.084203547158</v>
          </cell>
          <cell r="I4093">
            <v>11.608880937499999</v>
          </cell>
          <cell r="J4093">
            <v>34880</v>
          </cell>
          <cell r="K4093">
            <v>305851</v>
          </cell>
          <cell r="L4093">
            <v>24132</v>
          </cell>
          <cell r="M4093">
            <v>0.10305100791756444</v>
          </cell>
          <cell r="N4093">
            <v>0.10305100791756444</v>
          </cell>
          <cell r="O4093">
            <v>9621.9656326928744</v>
          </cell>
          <cell r="P4093">
            <v>26799.929293936613</v>
          </cell>
          <cell r="Q4093">
            <v>41682.948922433221</v>
          </cell>
          <cell r="R4093">
            <v>51491.222054085585</v>
          </cell>
          <cell r="S4093">
            <v>129313.15542193386</v>
          </cell>
          <cell r="T4093">
            <v>1529.9127400418736</v>
          </cell>
          <cell r="U4093">
            <v>1639.127462982123</v>
          </cell>
          <cell r="V4093">
            <v>1698.3081709830979</v>
          </cell>
          <cell r="W4093">
            <v>1725.1753014174662</v>
          </cell>
          <cell r="X4093">
            <v>1860.3535146643408</v>
          </cell>
          <cell r="Y4093">
            <v>238.1507384526505</v>
          </cell>
          <cell r="Z4093">
            <v>278.86176811076842</v>
          </cell>
          <cell r="AA4093">
            <v>286.61576085580026</v>
          </cell>
          <cell r="AB4093">
            <v>291.52583735979493</v>
          </cell>
          <cell r="AC4093">
            <v>357.71279829813494</v>
          </cell>
          <cell r="AD4093">
            <v>4.9975669045086111</v>
          </cell>
          <cell r="AE4093">
            <v>5.5052410433238075</v>
          </cell>
          <cell r="AF4093">
            <v>5.2953268601151189</v>
          </cell>
          <cell r="AG4093">
            <v>5.1876809819476515</v>
          </cell>
          <cell r="AH4093">
            <v>5.4056933875559263</v>
          </cell>
        </row>
        <row r="4094">
          <cell r="B4094">
            <v>61200</v>
          </cell>
          <cell r="C4094" t="str">
            <v>TX</v>
          </cell>
          <cell r="D4094" t="str">
            <v>Retail Power Marketer</v>
          </cell>
          <cell r="E4094">
            <v>1.4093393477955055E-2</v>
          </cell>
          <cell r="F4094">
            <v>1</v>
          </cell>
          <cell r="G4094">
            <v>8157.1841851494701</v>
          </cell>
          <cell r="H4094">
            <v>8157.1841851494701</v>
          </cell>
          <cell r="I4094">
            <v>11.608880937499999</v>
          </cell>
          <cell r="J4094">
            <v>1077</v>
          </cell>
          <cell r="K4094">
            <v>8459</v>
          </cell>
          <cell r="L4094">
            <v>1037</v>
          </cell>
          <cell r="M4094">
            <v>0.11024223733464358</v>
          </cell>
          <cell r="N4094">
            <v>0.11024223733464358</v>
          </cell>
          <cell r="O4094">
            <v>9621.9656326928744</v>
          </cell>
          <cell r="P4094">
            <v>26799.929293936613</v>
          </cell>
          <cell r="Q4094">
            <v>41682.948922433221</v>
          </cell>
          <cell r="R4094">
            <v>51491.222054085585</v>
          </cell>
          <cell r="S4094">
            <v>129313.15542193386</v>
          </cell>
          <cell r="T4094">
            <v>1529.9127400418736</v>
          </cell>
          <cell r="U4094">
            <v>1639.127462982123</v>
          </cell>
          <cell r="V4094">
            <v>1698.3081709830979</v>
          </cell>
          <cell r="W4094">
            <v>1725.1753014174662</v>
          </cell>
          <cell r="X4094">
            <v>1860.3535146643408</v>
          </cell>
          <cell r="Y4094">
            <v>238.1507384526505</v>
          </cell>
          <cell r="Z4094">
            <v>278.86176811076842</v>
          </cell>
          <cell r="AA4094">
            <v>286.61576085580026</v>
          </cell>
          <cell r="AB4094">
            <v>291.52583735979493</v>
          </cell>
          <cell r="AC4094">
            <v>357.71279829813494</v>
          </cell>
          <cell r="AD4094">
            <v>4.9975669045086111</v>
          </cell>
          <cell r="AE4094">
            <v>5.5052410433238075</v>
          </cell>
          <cell r="AF4094">
            <v>5.2953268601151189</v>
          </cell>
          <cell r="AG4094">
            <v>5.1876809819476515</v>
          </cell>
          <cell r="AH4094">
            <v>5.4056933875559263</v>
          </cell>
        </row>
        <row r="4095">
          <cell r="B4095">
            <v>18476</v>
          </cell>
          <cell r="C4095" t="str">
            <v>TX</v>
          </cell>
          <cell r="D4095" t="str">
            <v>Retail Power Marketer</v>
          </cell>
          <cell r="E4095">
            <v>1.4093393477955055E-2</v>
          </cell>
          <cell r="F4095">
            <v>1</v>
          </cell>
          <cell r="G4095">
            <v>13064.909847434119</v>
          </cell>
          <cell r="H4095">
            <v>13064.909847434119</v>
          </cell>
          <cell r="I4095">
            <v>11.608880937499999</v>
          </cell>
          <cell r="J4095">
            <v>36730.800000000003</v>
          </cell>
          <cell r="K4095">
            <v>282594</v>
          </cell>
          <cell r="L4095">
            <v>21630</v>
          </cell>
          <cell r="M4095">
            <v>0.11931463110986963</v>
          </cell>
          <cell r="N4095">
            <v>0.11931463110986963</v>
          </cell>
          <cell r="O4095">
            <v>9621.9656326928744</v>
          </cell>
          <cell r="P4095">
            <v>26799.929293936613</v>
          </cell>
          <cell r="Q4095">
            <v>41682.948922433221</v>
          </cell>
          <cell r="R4095">
            <v>51491.222054085585</v>
          </cell>
          <cell r="S4095">
            <v>129313.15542193386</v>
          </cell>
          <cell r="T4095">
            <v>1529.9127400418736</v>
          </cell>
          <cell r="U4095">
            <v>1639.127462982123</v>
          </cell>
          <cell r="V4095">
            <v>1698.3081709830979</v>
          </cell>
          <cell r="W4095">
            <v>1725.1753014174662</v>
          </cell>
          <cell r="X4095">
            <v>1860.3535146643408</v>
          </cell>
          <cell r="Y4095">
            <v>238.1507384526505</v>
          </cell>
          <cell r="Z4095">
            <v>278.86176811076842</v>
          </cell>
          <cell r="AA4095">
            <v>286.61576085580026</v>
          </cell>
          <cell r="AB4095">
            <v>291.52583735979493</v>
          </cell>
          <cell r="AC4095">
            <v>357.71279829813494</v>
          </cell>
          <cell r="AD4095">
            <v>4.9975669045086111</v>
          </cell>
          <cell r="AE4095">
            <v>5.5052410433238075</v>
          </cell>
          <cell r="AF4095">
            <v>5.2953268601151189</v>
          </cell>
          <cell r="AG4095">
            <v>5.1876809819476515</v>
          </cell>
          <cell r="AH4095">
            <v>5.4056933875559263</v>
          </cell>
        </row>
        <row r="4096">
          <cell r="B4096">
            <v>18995</v>
          </cell>
          <cell r="C4096" t="str">
            <v>TX</v>
          </cell>
          <cell r="D4096" t="str">
            <v>Retail Power Marketer</v>
          </cell>
          <cell r="E4096">
            <v>1.4093393477955055E-2</v>
          </cell>
          <cell r="F4096">
            <v>0</v>
          </cell>
          <cell r="G4096">
            <v>0</v>
          </cell>
          <cell r="H4096">
            <v>6997.4365757217538</v>
          </cell>
          <cell r="I4096">
            <v>11.608880937499999</v>
          </cell>
          <cell r="J4096">
            <v>0</v>
          </cell>
          <cell r="K4096">
            <v>0</v>
          </cell>
          <cell r="L4096">
            <v>0</v>
          </cell>
          <cell r="M4096">
            <v>0</v>
          </cell>
          <cell r="N4096">
            <v>4.8179804810799268E-2</v>
          </cell>
          <cell r="O4096">
            <v>9621.9656326928744</v>
          </cell>
          <cell r="P4096">
            <v>26799.929293936613</v>
          </cell>
          <cell r="Q4096">
            <v>41682.948922433221</v>
          </cell>
          <cell r="R4096">
            <v>51491.222054085585</v>
          </cell>
          <cell r="S4096">
            <v>129313.15542193386</v>
          </cell>
          <cell r="T4096">
            <v>1529.9127400418736</v>
          </cell>
          <cell r="U4096">
            <v>1639.127462982123</v>
          </cell>
          <cell r="V4096">
            <v>1698.3081709830979</v>
          </cell>
          <cell r="W4096">
            <v>1725.1753014174662</v>
          </cell>
          <cell r="X4096">
            <v>1860.3535146643408</v>
          </cell>
          <cell r="Y4096">
            <v>238.1507384526505</v>
          </cell>
          <cell r="Z4096">
            <v>278.86176811076842</v>
          </cell>
          <cell r="AA4096">
            <v>286.61576085580026</v>
          </cell>
          <cell r="AB4096">
            <v>291.52583735979493</v>
          </cell>
          <cell r="AC4096">
            <v>357.71279829813494</v>
          </cell>
          <cell r="AD4096">
            <v>4.9975669045086111</v>
          </cell>
          <cell r="AE4096">
            <v>5.5052410433238075</v>
          </cell>
          <cell r="AF4096">
            <v>5.2953268601151189</v>
          </cell>
          <cell r="AG4096">
            <v>5.1876809819476515</v>
          </cell>
          <cell r="AH4096">
            <v>5.4056933875559263</v>
          </cell>
        </row>
        <row r="4097">
          <cell r="B4097">
            <v>59814</v>
          </cell>
          <cell r="C4097" t="str">
            <v>TX</v>
          </cell>
          <cell r="D4097" t="str">
            <v>Retail Power Marketer</v>
          </cell>
          <cell r="E4097">
            <v>1.4093393477955055E-2</v>
          </cell>
          <cell r="F4097">
            <v>0</v>
          </cell>
          <cell r="G4097">
            <v>0</v>
          </cell>
          <cell r="H4097">
            <v>6997.4365757217538</v>
          </cell>
          <cell r="I4097">
            <v>11.608880937499999</v>
          </cell>
          <cell r="J4097">
            <v>0</v>
          </cell>
          <cell r="K4097">
            <v>0</v>
          </cell>
          <cell r="L4097">
            <v>0</v>
          </cell>
          <cell r="M4097">
            <v>0</v>
          </cell>
          <cell r="N4097">
            <v>4.8179804810799268E-2</v>
          </cell>
          <cell r="O4097">
            <v>9621.9656326928744</v>
          </cell>
          <cell r="P4097">
            <v>26799.929293936613</v>
          </cell>
          <cell r="Q4097">
            <v>41682.948922433221</v>
          </cell>
          <cell r="R4097">
            <v>51491.222054085585</v>
          </cell>
          <cell r="S4097">
            <v>129313.15542193386</v>
          </cell>
          <cell r="T4097">
            <v>1529.9127400418736</v>
          </cell>
          <cell r="U4097">
            <v>1639.127462982123</v>
          </cell>
          <cell r="V4097">
            <v>1698.3081709830979</v>
          </cell>
          <cell r="W4097">
            <v>1725.1753014174662</v>
          </cell>
          <cell r="X4097">
            <v>1860.3535146643408</v>
          </cell>
          <cell r="Y4097">
            <v>238.1507384526505</v>
          </cell>
          <cell r="Z4097">
            <v>278.86176811076842</v>
          </cell>
          <cell r="AA4097">
            <v>286.61576085580026</v>
          </cell>
          <cell r="AB4097">
            <v>291.52583735979493</v>
          </cell>
          <cell r="AC4097">
            <v>357.71279829813494</v>
          </cell>
          <cell r="AD4097">
            <v>4.9975669045086111</v>
          </cell>
          <cell r="AE4097">
            <v>5.5052410433238075</v>
          </cell>
          <cell r="AF4097">
            <v>5.2953268601151189</v>
          </cell>
          <cell r="AG4097">
            <v>5.1876809819476515</v>
          </cell>
          <cell r="AH4097">
            <v>5.4056933875559263</v>
          </cell>
        </row>
        <row r="4098">
          <cell r="B4098">
            <v>54728</v>
          </cell>
          <cell r="C4098" t="str">
            <v>TX</v>
          </cell>
          <cell r="D4098" t="str">
            <v>Retail Power Marketer</v>
          </cell>
          <cell r="E4098">
            <v>1.4093393477955055E-2</v>
          </cell>
          <cell r="F4098">
            <v>0</v>
          </cell>
          <cell r="G4098">
            <v>0</v>
          </cell>
          <cell r="H4098">
            <v>6997.4365757217538</v>
          </cell>
          <cell r="I4098">
            <v>11.608880937499999</v>
          </cell>
          <cell r="J4098">
            <v>0</v>
          </cell>
          <cell r="K4098">
            <v>0</v>
          </cell>
          <cell r="L4098">
            <v>0</v>
          </cell>
          <cell r="M4098">
            <v>0</v>
          </cell>
          <cell r="N4098">
            <v>4.8179804810799268E-2</v>
          </cell>
          <cell r="O4098">
            <v>9621.9656326928744</v>
          </cell>
          <cell r="P4098">
            <v>26799.929293936613</v>
          </cell>
          <cell r="Q4098">
            <v>41682.948922433221</v>
          </cell>
          <cell r="R4098">
            <v>51491.222054085585</v>
          </cell>
          <cell r="S4098">
            <v>129313.15542193386</v>
          </cell>
          <cell r="T4098">
            <v>1529.9127400418736</v>
          </cell>
          <cell r="U4098">
            <v>1639.127462982123</v>
          </cell>
          <cell r="V4098">
            <v>1698.3081709830979</v>
          </cell>
          <cell r="W4098">
            <v>1725.1753014174662</v>
          </cell>
          <cell r="X4098">
            <v>1860.3535146643408</v>
          </cell>
          <cell r="Y4098">
            <v>238.1507384526505</v>
          </cell>
          <cell r="Z4098">
            <v>278.86176811076842</v>
          </cell>
          <cell r="AA4098">
            <v>286.61576085580026</v>
          </cell>
          <cell r="AB4098">
            <v>291.52583735979493</v>
          </cell>
          <cell r="AC4098">
            <v>357.71279829813494</v>
          </cell>
          <cell r="AD4098">
            <v>4.9975669045086111</v>
          </cell>
          <cell r="AE4098">
            <v>5.5052410433238075</v>
          </cell>
          <cell r="AF4098">
            <v>5.2953268601151189</v>
          </cell>
          <cell r="AG4098">
            <v>5.1876809819476515</v>
          </cell>
          <cell r="AH4098">
            <v>5.4056933875559263</v>
          </cell>
        </row>
        <row r="4099">
          <cell r="B4099">
            <v>59933</v>
          </cell>
          <cell r="C4099" t="str">
            <v>TX</v>
          </cell>
          <cell r="D4099" t="str">
            <v>Retail Power Marketer</v>
          </cell>
          <cell r="E4099">
            <v>1.4093393477955055E-2</v>
          </cell>
          <cell r="F4099">
            <v>1</v>
          </cell>
          <cell r="G4099">
            <v>17372.629371962259</v>
          </cell>
          <cell r="H4099">
            <v>17372.629371962259</v>
          </cell>
          <cell r="I4099">
            <v>11.608880937499999</v>
          </cell>
          <cell r="J4099">
            <v>42954</v>
          </cell>
          <cell r="K4099">
            <v>729164</v>
          </cell>
          <cell r="L4099">
            <v>41972</v>
          </cell>
          <cell r="M4099">
            <v>5.0889819836819977E-2</v>
          </cell>
          <cell r="N4099">
            <v>5.0889819836819977E-2</v>
          </cell>
          <cell r="O4099">
            <v>9621.9656326928744</v>
          </cell>
          <cell r="P4099">
            <v>26799.929293936613</v>
          </cell>
          <cell r="Q4099">
            <v>41682.948922433221</v>
          </cell>
          <cell r="R4099">
            <v>51491.222054085585</v>
          </cell>
          <cell r="S4099">
            <v>129313.15542193386</v>
          </cell>
          <cell r="T4099">
            <v>1529.9127400418736</v>
          </cell>
          <cell r="U4099">
            <v>1639.127462982123</v>
          </cell>
          <cell r="V4099">
            <v>1698.3081709830979</v>
          </cell>
          <cell r="W4099">
            <v>1725.1753014174662</v>
          </cell>
          <cell r="X4099">
            <v>1860.3535146643408</v>
          </cell>
          <cell r="Y4099">
            <v>238.1507384526505</v>
          </cell>
          <cell r="Z4099">
            <v>278.86176811076842</v>
          </cell>
          <cell r="AA4099">
            <v>286.61576085580026</v>
          </cell>
          <cell r="AB4099">
            <v>291.52583735979493</v>
          </cell>
          <cell r="AC4099">
            <v>357.71279829813494</v>
          </cell>
          <cell r="AD4099">
            <v>4.9975669045086111</v>
          </cell>
          <cell r="AE4099">
            <v>5.5052410433238075</v>
          </cell>
          <cell r="AF4099">
            <v>5.2953268601151189</v>
          </cell>
          <cell r="AG4099">
            <v>5.1876809819476515</v>
          </cell>
          <cell r="AH4099">
            <v>5.4056933875559263</v>
          </cell>
        </row>
        <row r="4100">
          <cell r="B4100">
            <v>59065</v>
          </cell>
          <cell r="C4100" t="str">
            <v>TX</v>
          </cell>
          <cell r="D4100" t="str">
            <v>Retail Power Marketer</v>
          </cell>
          <cell r="E4100">
            <v>1.4093393477955055E-2</v>
          </cell>
          <cell r="F4100">
            <v>1</v>
          </cell>
          <cell r="G4100">
            <v>11397.992241783537</v>
          </cell>
          <cell r="H4100">
            <v>11397.992241783537</v>
          </cell>
          <cell r="I4100">
            <v>11.608880937499999</v>
          </cell>
          <cell r="J4100">
            <v>52231.9</v>
          </cell>
          <cell r="K4100">
            <v>534771</v>
          </cell>
          <cell r="L4100">
            <v>46918</v>
          </cell>
          <cell r="M4100">
            <v>8.544949948686914E-2</v>
          </cell>
          <cell r="N4100">
            <v>8.544949948686914E-2</v>
          </cell>
          <cell r="O4100">
            <v>9621.9656326928744</v>
          </cell>
          <cell r="P4100">
            <v>26799.929293936613</v>
          </cell>
          <cell r="Q4100">
            <v>41682.948922433221</v>
          </cell>
          <cell r="R4100">
            <v>51491.222054085585</v>
          </cell>
          <cell r="S4100">
            <v>129313.15542193386</v>
          </cell>
          <cell r="T4100">
            <v>1529.9127400418736</v>
          </cell>
          <cell r="U4100">
            <v>1639.127462982123</v>
          </cell>
          <cell r="V4100">
            <v>1698.3081709830979</v>
          </cell>
          <cell r="W4100">
            <v>1725.1753014174662</v>
          </cell>
          <cell r="X4100">
            <v>1860.3535146643408</v>
          </cell>
          <cell r="Y4100">
            <v>238.1507384526505</v>
          </cell>
          <cell r="Z4100">
            <v>278.86176811076842</v>
          </cell>
          <cell r="AA4100">
            <v>286.61576085580026</v>
          </cell>
          <cell r="AB4100">
            <v>291.52583735979493</v>
          </cell>
          <cell r="AC4100">
            <v>357.71279829813494</v>
          </cell>
          <cell r="AD4100">
            <v>4.9975669045086111</v>
          </cell>
          <cell r="AE4100">
            <v>5.5052410433238075</v>
          </cell>
          <cell r="AF4100">
            <v>5.2953268601151189</v>
          </cell>
          <cell r="AG4100">
            <v>5.1876809819476515</v>
          </cell>
          <cell r="AH4100">
            <v>5.4056933875559263</v>
          </cell>
        </row>
        <row r="4101">
          <cell r="B4101">
            <v>61206</v>
          </cell>
          <cell r="C4101" t="str">
            <v>TX</v>
          </cell>
          <cell r="D4101" t="str">
            <v>Retail Power Marketer</v>
          </cell>
          <cell r="E4101">
            <v>1.4093393477955055E-2</v>
          </cell>
          <cell r="F4101">
            <v>0</v>
          </cell>
          <cell r="G4101">
            <v>0</v>
          </cell>
          <cell r="H4101">
            <v>6997.4365757217538</v>
          </cell>
          <cell r="I4101">
            <v>11.608880937499999</v>
          </cell>
          <cell r="J4101">
            <v>0</v>
          </cell>
          <cell r="K4101">
            <v>0</v>
          </cell>
          <cell r="L4101">
            <v>0</v>
          </cell>
          <cell r="M4101">
            <v>0</v>
          </cell>
          <cell r="N4101">
            <v>4.8179804810799268E-2</v>
          </cell>
          <cell r="O4101">
            <v>9621.9656326928744</v>
          </cell>
          <cell r="P4101">
            <v>26799.929293936613</v>
          </cell>
          <cell r="Q4101">
            <v>41682.948922433221</v>
          </cell>
          <cell r="R4101">
            <v>51491.222054085585</v>
          </cell>
          <cell r="S4101">
            <v>129313.15542193386</v>
          </cell>
          <cell r="T4101">
            <v>1529.9127400418736</v>
          </cell>
          <cell r="U4101">
            <v>1639.127462982123</v>
          </cell>
          <cell r="V4101">
            <v>1698.3081709830979</v>
          </cell>
          <cell r="W4101">
            <v>1725.1753014174662</v>
          </cell>
          <cell r="X4101">
            <v>1860.3535146643408</v>
          </cell>
          <cell r="Y4101">
            <v>238.1507384526505</v>
          </cell>
          <cell r="Z4101">
            <v>278.86176811076842</v>
          </cell>
          <cell r="AA4101">
            <v>286.61576085580026</v>
          </cell>
          <cell r="AB4101">
            <v>291.52583735979493</v>
          </cell>
          <cell r="AC4101">
            <v>357.71279829813494</v>
          </cell>
          <cell r="AD4101">
            <v>4.9975669045086111</v>
          </cell>
          <cell r="AE4101">
            <v>5.5052410433238075</v>
          </cell>
          <cell r="AF4101">
            <v>5.2953268601151189</v>
          </cell>
          <cell r="AG4101">
            <v>5.1876809819476515</v>
          </cell>
          <cell r="AH4101">
            <v>5.4056933875559263</v>
          </cell>
        </row>
        <row r="4102">
          <cell r="B4102">
            <v>19126</v>
          </cell>
          <cell r="C4102" t="str">
            <v>TX</v>
          </cell>
          <cell r="D4102" t="str">
            <v>Retail Power Marketer</v>
          </cell>
          <cell r="E4102">
            <v>0.24196669008312846</v>
          </cell>
          <cell r="F4102">
            <v>1</v>
          </cell>
          <cell r="G4102">
            <v>15093.171433006877</v>
          </cell>
          <cell r="H4102">
            <v>15093.171433006877</v>
          </cell>
          <cell r="I4102">
            <v>11.608880937499999</v>
          </cell>
          <cell r="J4102">
            <v>222936.2</v>
          </cell>
          <cell r="K4102">
            <v>2236159</v>
          </cell>
          <cell r="L4102">
            <v>148157</v>
          </cell>
          <cell r="M4102">
            <v>9.0466266631001532E-2</v>
          </cell>
          <cell r="N4102">
            <v>9.0466266631001532E-2</v>
          </cell>
          <cell r="O4102">
            <v>9621.9656326928744</v>
          </cell>
          <cell r="P4102">
            <v>26799.929293936613</v>
          </cell>
          <cell r="Q4102">
            <v>41682.948922433221</v>
          </cell>
          <cell r="R4102">
            <v>51491.222054085585</v>
          </cell>
          <cell r="S4102">
            <v>129313.15542193386</v>
          </cell>
          <cell r="T4102">
            <v>1529.9127400418736</v>
          </cell>
          <cell r="U4102">
            <v>1639.127462982123</v>
          </cell>
          <cell r="V4102">
            <v>1698.3081709830979</v>
          </cell>
          <cell r="W4102">
            <v>1725.1753014174662</v>
          </cell>
          <cell r="X4102">
            <v>1860.3535146643408</v>
          </cell>
          <cell r="Y4102">
            <v>238.1507384526505</v>
          </cell>
          <cell r="Z4102">
            <v>278.86176811076842</v>
          </cell>
          <cell r="AA4102">
            <v>286.61576085580026</v>
          </cell>
          <cell r="AB4102">
            <v>291.52583735979493</v>
          </cell>
          <cell r="AC4102">
            <v>357.71279829813494</v>
          </cell>
          <cell r="AD4102">
            <v>4.9975669045086111</v>
          </cell>
          <cell r="AE4102">
            <v>5.5052410433238075</v>
          </cell>
          <cell r="AF4102">
            <v>5.2953268601151189</v>
          </cell>
          <cell r="AG4102">
            <v>5.1876809819476515</v>
          </cell>
          <cell r="AH4102">
            <v>5.4056933875559263</v>
          </cell>
        </row>
        <row r="4103">
          <cell r="B4103">
            <v>57132</v>
          </cell>
          <cell r="C4103" t="str">
            <v>TX</v>
          </cell>
          <cell r="D4103" t="str">
            <v>Retail Power Marketer</v>
          </cell>
          <cell r="E4103">
            <v>1.4093393477955055E-2</v>
          </cell>
          <cell r="F4103">
            <v>1</v>
          </cell>
          <cell r="G4103">
            <v>16112.194885955543</v>
          </cell>
          <cell r="H4103">
            <v>16112.194885955543</v>
          </cell>
          <cell r="I4103">
            <v>11.608880937499999</v>
          </cell>
          <cell r="J4103">
            <v>493575.8</v>
          </cell>
          <cell r="K4103">
            <v>4329524</v>
          </cell>
          <cell r="L4103">
            <v>268711</v>
          </cell>
          <cell r="M4103">
            <v>0.10535629134584801</v>
          </cell>
          <cell r="N4103">
            <v>0.10535629134584801</v>
          </cell>
          <cell r="O4103">
            <v>9621.9656326928744</v>
          </cell>
          <cell r="P4103">
            <v>26799.929293936613</v>
          </cell>
          <cell r="Q4103">
            <v>41682.948922433221</v>
          </cell>
          <cell r="R4103">
            <v>51491.222054085585</v>
          </cell>
          <cell r="S4103">
            <v>129313.15542193386</v>
          </cell>
          <cell r="T4103">
            <v>1529.9127400418736</v>
          </cell>
          <cell r="U4103">
            <v>1639.127462982123</v>
          </cell>
          <cell r="V4103">
            <v>1698.3081709830979</v>
          </cell>
          <cell r="W4103">
            <v>1725.1753014174662</v>
          </cell>
          <cell r="X4103">
            <v>1860.3535146643408</v>
          </cell>
          <cell r="Y4103">
            <v>238.1507384526505</v>
          </cell>
          <cell r="Z4103">
            <v>278.86176811076842</v>
          </cell>
          <cell r="AA4103">
            <v>286.61576085580026</v>
          </cell>
          <cell r="AB4103">
            <v>291.52583735979493</v>
          </cell>
          <cell r="AC4103">
            <v>357.71279829813494</v>
          </cell>
          <cell r="AD4103">
            <v>4.9975669045086111</v>
          </cell>
          <cell r="AE4103">
            <v>5.5052410433238075</v>
          </cell>
          <cell r="AF4103">
            <v>5.2953268601151189</v>
          </cell>
          <cell r="AG4103">
            <v>5.1876809819476515</v>
          </cell>
          <cell r="AH4103">
            <v>5.4056933875559263</v>
          </cell>
        </row>
        <row r="4104">
          <cell r="B4104">
            <v>58263</v>
          </cell>
          <cell r="C4104" t="str">
            <v>TX</v>
          </cell>
          <cell r="D4104" t="str">
            <v>Retail Power Marketer</v>
          </cell>
          <cell r="E4104">
            <v>1.4093393477955055E-2</v>
          </cell>
          <cell r="F4104">
            <v>1</v>
          </cell>
          <cell r="G4104">
            <v>15614.093706820751</v>
          </cell>
          <cell r="H4104">
            <v>15614.093706820751</v>
          </cell>
          <cell r="I4104">
            <v>11.608880937499999</v>
          </cell>
          <cell r="J4104">
            <v>60131.4</v>
          </cell>
          <cell r="K4104">
            <v>621519</v>
          </cell>
          <cell r="L4104">
            <v>39805</v>
          </cell>
          <cell r="M4104">
            <v>8.7827245717980867E-2</v>
          </cell>
          <cell r="N4104">
            <v>8.7827245717980867E-2</v>
          </cell>
          <cell r="O4104">
            <v>9621.9656326928744</v>
          </cell>
          <cell r="P4104">
            <v>26799.929293936613</v>
          </cell>
          <cell r="Q4104">
            <v>41682.948922433221</v>
          </cell>
          <cell r="R4104">
            <v>51491.222054085585</v>
          </cell>
          <cell r="S4104">
            <v>129313.15542193386</v>
          </cell>
          <cell r="T4104">
            <v>1529.9127400418736</v>
          </cell>
          <cell r="U4104">
            <v>1639.127462982123</v>
          </cell>
          <cell r="V4104">
            <v>1698.3081709830979</v>
          </cell>
          <cell r="W4104">
            <v>1725.1753014174662</v>
          </cell>
          <cell r="X4104">
            <v>1860.3535146643408</v>
          </cell>
          <cell r="Y4104">
            <v>238.1507384526505</v>
          </cell>
          <cell r="Z4104">
            <v>278.86176811076842</v>
          </cell>
          <cell r="AA4104">
            <v>286.61576085580026</v>
          </cell>
          <cell r="AB4104">
            <v>291.52583735979493</v>
          </cell>
          <cell r="AC4104">
            <v>357.71279829813494</v>
          </cell>
          <cell r="AD4104">
            <v>4.9975669045086111</v>
          </cell>
          <cell r="AE4104">
            <v>5.5052410433238075</v>
          </cell>
          <cell r="AF4104">
            <v>5.2953268601151189</v>
          </cell>
          <cell r="AG4104">
            <v>5.1876809819476515</v>
          </cell>
          <cell r="AH4104">
            <v>5.4056933875559263</v>
          </cell>
        </row>
        <row r="4105">
          <cell r="B4105">
            <v>57394</v>
          </cell>
          <cell r="C4105" t="str">
            <v>TX</v>
          </cell>
          <cell r="D4105" t="str">
            <v>Retail Power Marketer</v>
          </cell>
          <cell r="E4105">
            <v>1.4093393477955055E-2</v>
          </cell>
          <cell r="F4105">
            <v>1</v>
          </cell>
          <cell r="G4105">
            <v>13886.343085838293</v>
          </cell>
          <cell r="H4105">
            <v>13886.343085838293</v>
          </cell>
          <cell r="I4105">
            <v>11.608880937499999</v>
          </cell>
          <cell r="J4105">
            <v>155477.79999999999</v>
          </cell>
          <cell r="K4105">
            <v>1766079</v>
          </cell>
          <cell r="L4105">
            <v>127181</v>
          </cell>
          <cell r="M4105">
            <v>7.8003674219473615E-2</v>
          </cell>
          <cell r="N4105">
            <v>7.8003674219473615E-2</v>
          </cell>
          <cell r="O4105">
            <v>9621.9656326928744</v>
          </cell>
          <cell r="P4105">
            <v>26799.929293936613</v>
          </cell>
          <cell r="Q4105">
            <v>41682.948922433221</v>
          </cell>
          <cell r="R4105">
            <v>51491.222054085585</v>
          </cell>
          <cell r="S4105">
            <v>129313.15542193386</v>
          </cell>
          <cell r="T4105">
            <v>1529.9127400418736</v>
          </cell>
          <cell r="U4105">
            <v>1639.127462982123</v>
          </cell>
          <cell r="V4105">
            <v>1698.3081709830979</v>
          </cell>
          <cell r="W4105">
            <v>1725.1753014174662</v>
          </cell>
          <cell r="X4105">
            <v>1860.3535146643408</v>
          </cell>
          <cell r="Y4105">
            <v>238.1507384526505</v>
          </cell>
          <cell r="Z4105">
            <v>278.86176811076842</v>
          </cell>
          <cell r="AA4105">
            <v>286.61576085580026</v>
          </cell>
          <cell r="AB4105">
            <v>291.52583735979493</v>
          </cell>
          <cell r="AC4105">
            <v>357.71279829813494</v>
          </cell>
          <cell r="AD4105">
            <v>4.9975669045086111</v>
          </cell>
          <cell r="AE4105">
            <v>5.5052410433238075</v>
          </cell>
          <cell r="AF4105">
            <v>5.2953268601151189</v>
          </cell>
          <cell r="AG4105">
            <v>5.1876809819476515</v>
          </cell>
          <cell r="AH4105">
            <v>5.4056933875559263</v>
          </cell>
        </row>
        <row r="4106">
          <cell r="B4106">
            <v>56961</v>
          </cell>
          <cell r="C4106" t="str">
            <v>TX</v>
          </cell>
          <cell r="D4106" t="str">
            <v>Retail Power Marketer</v>
          </cell>
          <cell r="E4106">
            <v>1.4093393477955055E-2</v>
          </cell>
          <cell r="F4106">
            <v>1</v>
          </cell>
          <cell r="G4106">
            <v>14830.464630385037</v>
          </cell>
          <cell r="H4106">
            <v>14830.464630385037</v>
          </cell>
          <cell r="I4106">
            <v>11.608880937499999</v>
          </cell>
          <cell r="J4106">
            <v>17010.3</v>
          </cell>
          <cell r="K4106">
            <v>149061</v>
          </cell>
          <cell r="L4106">
            <v>10051</v>
          </cell>
          <cell r="M4106">
            <v>0.10472309760679353</v>
          </cell>
          <cell r="N4106">
            <v>0.10472309760679353</v>
          </cell>
          <cell r="O4106">
            <v>9621.9656326928744</v>
          </cell>
          <cell r="P4106">
            <v>26799.929293936613</v>
          </cell>
          <cell r="Q4106">
            <v>41682.948922433221</v>
          </cell>
          <cell r="R4106">
            <v>51491.222054085585</v>
          </cell>
          <cell r="S4106">
            <v>129313.15542193386</v>
          </cell>
          <cell r="T4106">
            <v>1529.9127400418736</v>
          </cell>
          <cell r="U4106">
            <v>1639.127462982123</v>
          </cell>
          <cell r="V4106">
            <v>1698.3081709830979</v>
          </cell>
          <cell r="W4106">
            <v>1725.1753014174662</v>
          </cell>
          <cell r="X4106">
            <v>1860.3535146643408</v>
          </cell>
          <cell r="Y4106">
            <v>238.1507384526505</v>
          </cell>
          <cell r="Z4106">
            <v>278.86176811076842</v>
          </cell>
          <cell r="AA4106">
            <v>286.61576085580026</v>
          </cell>
          <cell r="AB4106">
            <v>291.52583735979493</v>
          </cell>
          <cell r="AC4106">
            <v>357.71279829813494</v>
          </cell>
          <cell r="AD4106">
            <v>4.9975669045086111</v>
          </cell>
          <cell r="AE4106">
            <v>5.5052410433238075</v>
          </cell>
          <cell r="AF4106">
            <v>5.2953268601151189</v>
          </cell>
          <cell r="AG4106">
            <v>5.1876809819476515</v>
          </cell>
          <cell r="AH4106">
            <v>5.4056933875559263</v>
          </cell>
        </row>
        <row r="4107">
          <cell r="B4107">
            <v>60696</v>
          </cell>
          <cell r="C4107" t="str">
            <v>TX</v>
          </cell>
          <cell r="D4107" t="str">
            <v>Retail Power Marketer</v>
          </cell>
          <cell r="E4107">
            <v>1.4093393477955055E-2</v>
          </cell>
          <cell r="F4107">
            <v>1</v>
          </cell>
          <cell r="G4107">
            <v>7331.8735986547081</v>
          </cell>
          <cell r="H4107">
            <v>7331.8735986547081</v>
          </cell>
          <cell r="I4107">
            <v>11.608880937499999</v>
          </cell>
          <cell r="J4107">
            <v>22062.399999999998</v>
          </cell>
          <cell r="K4107">
            <v>209281</v>
          </cell>
          <cell r="L4107">
            <v>28544</v>
          </cell>
          <cell r="M4107">
            <v>8.6419852878378806E-2</v>
          </cell>
          <cell r="N4107">
            <v>8.6419852878378806E-2</v>
          </cell>
          <cell r="O4107">
            <v>9621.9656326928744</v>
          </cell>
          <cell r="P4107">
            <v>26799.929293936613</v>
          </cell>
          <cell r="Q4107">
            <v>41682.948922433221</v>
          </cell>
          <cell r="R4107">
            <v>51491.222054085585</v>
          </cell>
          <cell r="S4107">
            <v>129313.15542193386</v>
          </cell>
          <cell r="T4107">
            <v>1529.9127400418736</v>
          </cell>
          <cell r="U4107">
            <v>1639.127462982123</v>
          </cell>
          <cell r="V4107">
            <v>1698.3081709830979</v>
          </cell>
          <cell r="W4107">
            <v>1725.1753014174662</v>
          </cell>
          <cell r="X4107">
            <v>1860.3535146643408</v>
          </cell>
          <cell r="Y4107">
            <v>238.1507384526505</v>
          </cell>
          <cell r="Z4107">
            <v>278.86176811076842</v>
          </cell>
          <cell r="AA4107">
            <v>286.61576085580026</v>
          </cell>
          <cell r="AB4107">
            <v>291.52583735979493</v>
          </cell>
          <cell r="AC4107">
            <v>357.71279829813494</v>
          </cell>
          <cell r="AD4107">
            <v>4.9975669045086111</v>
          </cell>
          <cell r="AE4107">
            <v>5.5052410433238075</v>
          </cell>
          <cell r="AF4107">
            <v>5.2953268601151189</v>
          </cell>
          <cell r="AG4107">
            <v>5.1876809819476515</v>
          </cell>
          <cell r="AH4107">
            <v>5.4056933875559263</v>
          </cell>
        </row>
        <row r="4108">
          <cell r="B4108">
            <v>59798</v>
          </cell>
          <cell r="C4108" t="str">
            <v>TX</v>
          </cell>
          <cell r="D4108" t="str">
            <v>Retail Power Marketer</v>
          </cell>
          <cell r="E4108">
            <v>1.4093393477955055E-2</v>
          </cell>
          <cell r="F4108">
            <v>1</v>
          </cell>
          <cell r="G4108">
            <v>12662.447641595338</v>
          </cell>
          <cell r="H4108">
            <v>12662.447641595338</v>
          </cell>
          <cell r="I4108">
            <v>11.608880937499999</v>
          </cell>
          <cell r="J4108">
            <v>8897.4</v>
          </cell>
          <cell r="K4108">
            <v>139059</v>
          </cell>
          <cell r="L4108">
            <v>10982</v>
          </cell>
          <cell r="M4108">
            <v>5.2981362116313935E-2</v>
          </cell>
          <cell r="N4108">
            <v>5.2981362116313935E-2</v>
          </cell>
          <cell r="O4108">
            <v>9621.9656326928744</v>
          </cell>
          <cell r="P4108">
            <v>26799.929293936613</v>
          </cell>
          <cell r="Q4108">
            <v>41682.948922433221</v>
          </cell>
          <cell r="R4108">
            <v>51491.222054085585</v>
          </cell>
          <cell r="S4108">
            <v>129313.15542193386</v>
          </cell>
          <cell r="T4108">
            <v>1529.9127400418736</v>
          </cell>
          <cell r="U4108">
            <v>1639.127462982123</v>
          </cell>
          <cell r="V4108">
            <v>1698.3081709830979</v>
          </cell>
          <cell r="W4108">
            <v>1725.1753014174662</v>
          </cell>
          <cell r="X4108">
            <v>1860.3535146643408</v>
          </cell>
          <cell r="Y4108">
            <v>238.1507384526505</v>
          </cell>
          <cell r="Z4108">
            <v>278.86176811076842</v>
          </cell>
          <cell r="AA4108">
            <v>286.61576085580026</v>
          </cell>
          <cell r="AB4108">
            <v>291.52583735979493</v>
          </cell>
          <cell r="AC4108">
            <v>357.71279829813494</v>
          </cell>
          <cell r="AD4108">
            <v>4.9975669045086111</v>
          </cell>
          <cell r="AE4108">
            <v>5.5052410433238075</v>
          </cell>
          <cell r="AF4108">
            <v>5.2953268601151189</v>
          </cell>
          <cell r="AG4108">
            <v>5.1876809819476515</v>
          </cell>
          <cell r="AH4108">
            <v>5.4056933875559263</v>
          </cell>
        </row>
        <row r="4109">
          <cell r="B4109">
            <v>61205</v>
          </cell>
          <cell r="C4109" t="str">
            <v>TX</v>
          </cell>
          <cell r="D4109" t="str">
            <v>Retail Power Marketer</v>
          </cell>
          <cell r="E4109">
            <v>1.4093393477955055E-2</v>
          </cell>
          <cell r="F4109">
            <v>0</v>
          </cell>
          <cell r="G4109">
            <v>0</v>
          </cell>
          <cell r="H4109">
            <v>6997.4365757217538</v>
          </cell>
          <cell r="I4109">
            <v>11.608880937499999</v>
          </cell>
          <cell r="J4109">
            <v>0</v>
          </cell>
          <cell r="K4109">
            <v>0</v>
          </cell>
          <cell r="L4109">
            <v>0</v>
          </cell>
          <cell r="M4109">
            <v>0</v>
          </cell>
          <cell r="N4109">
            <v>4.8179804810799268E-2</v>
          </cell>
          <cell r="O4109">
            <v>9621.9656326928744</v>
          </cell>
          <cell r="P4109">
            <v>26799.929293936613</v>
          </cell>
          <cell r="Q4109">
            <v>41682.948922433221</v>
          </cell>
          <cell r="R4109">
            <v>51491.222054085585</v>
          </cell>
          <cell r="S4109">
            <v>129313.15542193386</v>
          </cell>
          <cell r="T4109">
            <v>1529.9127400418736</v>
          </cell>
          <cell r="U4109">
            <v>1639.127462982123</v>
          </cell>
          <cell r="V4109">
            <v>1698.3081709830979</v>
          </cell>
          <cell r="W4109">
            <v>1725.1753014174662</v>
          </cell>
          <cell r="X4109">
            <v>1860.3535146643408</v>
          </cell>
          <cell r="Y4109">
            <v>238.1507384526505</v>
          </cell>
          <cell r="Z4109">
            <v>278.86176811076842</v>
          </cell>
          <cell r="AA4109">
            <v>286.61576085580026</v>
          </cell>
          <cell r="AB4109">
            <v>291.52583735979493</v>
          </cell>
          <cell r="AC4109">
            <v>357.71279829813494</v>
          </cell>
          <cell r="AD4109">
            <v>4.9975669045086111</v>
          </cell>
          <cell r="AE4109">
            <v>5.5052410433238075</v>
          </cell>
          <cell r="AF4109">
            <v>5.2953268601151189</v>
          </cell>
          <cell r="AG4109">
            <v>5.1876809819476515</v>
          </cell>
          <cell r="AH4109">
            <v>5.4056933875559263</v>
          </cell>
        </row>
        <row r="4110">
          <cell r="B4110">
            <v>88888</v>
          </cell>
          <cell r="C4110" t="str">
            <v>TX</v>
          </cell>
          <cell r="D4110" t="str">
            <v>Retail Power Marketer</v>
          </cell>
          <cell r="E4110">
            <v>1.4093393477955055E-2</v>
          </cell>
          <cell r="F4110">
            <v>0</v>
          </cell>
          <cell r="G4110">
            <v>0</v>
          </cell>
          <cell r="H4110">
            <v>6997.4365757217538</v>
          </cell>
          <cell r="I4110">
            <v>11.608880937499999</v>
          </cell>
          <cell r="J4110">
            <v>0</v>
          </cell>
          <cell r="K4110">
            <v>0</v>
          </cell>
          <cell r="L4110">
            <v>0</v>
          </cell>
          <cell r="M4110">
            <v>0</v>
          </cell>
          <cell r="N4110">
            <v>4.8179804810799268E-2</v>
          </cell>
          <cell r="O4110">
            <v>9621.9656326928744</v>
          </cell>
          <cell r="P4110">
            <v>26799.929293936613</v>
          </cell>
          <cell r="Q4110">
            <v>41682.948922433221</v>
          </cell>
          <cell r="R4110">
            <v>51491.222054085585</v>
          </cell>
          <cell r="S4110">
            <v>129313.15542193386</v>
          </cell>
          <cell r="T4110">
            <v>1529.9127400418736</v>
          </cell>
          <cell r="U4110">
            <v>1639.127462982123</v>
          </cell>
          <cell r="V4110">
            <v>1698.3081709830979</v>
          </cell>
          <cell r="W4110">
            <v>1725.1753014174662</v>
          </cell>
          <cell r="X4110">
            <v>1860.3535146643408</v>
          </cell>
          <cell r="Y4110">
            <v>238.1507384526505</v>
          </cell>
          <cell r="Z4110">
            <v>278.86176811076842</v>
          </cell>
          <cell r="AA4110">
            <v>286.61576085580026</v>
          </cell>
          <cell r="AB4110">
            <v>291.52583735979493</v>
          </cell>
          <cell r="AC4110">
            <v>357.71279829813494</v>
          </cell>
          <cell r="AD4110">
            <v>4.9975669045086111</v>
          </cell>
          <cell r="AE4110">
            <v>5.5052410433238075</v>
          </cell>
          <cell r="AF4110">
            <v>5.2953268601151189</v>
          </cell>
          <cell r="AG4110">
            <v>5.1876809819476515</v>
          </cell>
          <cell r="AH4110">
            <v>5.4056933875559263</v>
          </cell>
        </row>
        <row r="4111">
          <cell r="B4111">
            <v>56248</v>
          </cell>
          <cell r="C4111" t="str">
            <v>TX</v>
          </cell>
          <cell r="D4111" t="str">
            <v>Retail Power Marketer</v>
          </cell>
          <cell r="E4111">
            <v>1.4093393477955055E-2</v>
          </cell>
          <cell r="F4111">
            <v>1</v>
          </cell>
          <cell r="G4111">
            <v>11017.262781097543</v>
          </cell>
          <cell r="H4111">
            <v>11017.262781097543</v>
          </cell>
          <cell r="I4111">
            <v>11.608880937499999</v>
          </cell>
          <cell r="J4111">
            <v>59921.9</v>
          </cell>
          <cell r="K4111">
            <v>381649</v>
          </cell>
          <cell r="L4111">
            <v>34641</v>
          </cell>
          <cell r="M4111">
            <v>0.14436348861212461</v>
          </cell>
          <cell r="N4111">
            <v>0.14436348861212461</v>
          </cell>
          <cell r="O4111">
            <v>9621.9656326928744</v>
          </cell>
          <cell r="P4111">
            <v>26799.929293936613</v>
          </cell>
          <cell r="Q4111">
            <v>41682.948922433221</v>
          </cell>
          <cell r="R4111">
            <v>51491.222054085585</v>
          </cell>
          <cell r="S4111">
            <v>129313.15542193386</v>
          </cell>
          <cell r="T4111">
            <v>1529.9127400418736</v>
          </cell>
          <cell r="U4111">
            <v>1639.127462982123</v>
          </cell>
          <cell r="V4111">
            <v>1698.3081709830979</v>
          </cell>
          <cell r="W4111">
            <v>1725.1753014174662</v>
          </cell>
          <cell r="X4111">
            <v>1860.3535146643408</v>
          </cell>
          <cell r="Y4111">
            <v>238.1507384526505</v>
          </cell>
          <cell r="Z4111">
            <v>278.86176811076842</v>
          </cell>
          <cell r="AA4111">
            <v>286.61576085580026</v>
          </cell>
          <cell r="AB4111">
            <v>291.52583735979493</v>
          </cell>
          <cell r="AC4111">
            <v>357.71279829813494</v>
          </cell>
          <cell r="AD4111">
            <v>4.9975669045086111</v>
          </cell>
          <cell r="AE4111">
            <v>5.5052410433238075</v>
          </cell>
          <cell r="AF4111">
            <v>5.2953268601151189</v>
          </cell>
          <cell r="AG4111">
            <v>5.1876809819476515</v>
          </cell>
          <cell r="AH4111">
            <v>5.4056933875559263</v>
          </cell>
        </row>
        <row r="4112">
          <cell r="B4112">
            <v>4191</v>
          </cell>
          <cell r="C4112" t="str">
            <v>TX</v>
          </cell>
          <cell r="D4112" t="str">
            <v>Retail Power Marketer</v>
          </cell>
          <cell r="E4112">
            <v>0.20917795158228208</v>
          </cell>
          <cell r="F4112">
            <v>0</v>
          </cell>
          <cell r="G4112">
            <v>0</v>
          </cell>
          <cell r="H4112">
            <v>6997.4365757217538</v>
          </cell>
          <cell r="I4112">
            <v>11.608880937499999</v>
          </cell>
          <cell r="J4112">
            <v>0</v>
          </cell>
          <cell r="K4112">
            <v>0</v>
          </cell>
          <cell r="L4112">
            <v>0</v>
          </cell>
          <cell r="M4112">
            <v>0</v>
          </cell>
          <cell r="N4112">
            <v>4.8179804810799268E-2</v>
          </cell>
          <cell r="O4112">
            <v>9621.9656326928744</v>
          </cell>
          <cell r="P4112">
            <v>26799.929293936613</v>
          </cell>
          <cell r="Q4112">
            <v>41682.948922433221</v>
          </cell>
          <cell r="R4112">
            <v>51491.222054085585</v>
          </cell>
          <cell r="S4112">
            <v>129313.15542193386</v>
          </cell>
          <cell r="T4112">
            <v>1529.9127400418736</v>
          </cell>
          <cell r="U4112">
            <v>1639.127462982123</v>
          </cell>
          <cell r="V4112">
            <v>1698.3081709830979</v>
          </cell>
          <cell r="W4112">
            <v>1725.1753014174662</v>
          </cell>
          <cell r="X4112">
            <v>1860.3535146643408</v>
          </cell>
          <cell r="Y4112">
            <v>238.1507384526505</v>
          </cell>
          <cell r="Z4112">
            <v>278.86176811076842</v>
          </cell>
          <cell r="AA4112">
            <v>286.61576085580026</v>
          </cell>
          <cell r="AB4112">
            <v>291.52583735979493</v>
          </cell>
          <cell r="AC4112">
            <v>357.71279829813494</v>
          </cell>
          <cell r="AD4112">
            <v>4.9975669045086111</v>
          </cell>
          <cell r="AE4112">
            <v>5.5052410433238075</v>
          </cell>
          <cell r="AF4112">
            <v>5.2953268601151189</v>
          </cell>
          <cell r="AG4112">
            <v>5.1876809819476515</v>
          </cell>
          <cell r="AH4112">
            <v>5.4056933875559263</v>
          </cell>
        </row>
        <row r="4113">
          <cell r="B4113">
            <v>9949</v>
          </cell>
          <cell r="C4113" t="str">
            <v>TX</v>
          </cell>
          <cell r="D4113" t="str">
            <v>Retail Power Marketer</v>
          </cell>
          <cell r="E4113">
            <v>1.4093393477955055E-2</v>
          </cell>
          <cell r="F4113">
            <v>1</v>
          </cell>
          <cell r="G4113">
            <v>13437.14809418621</v>
          </cell>
          <cell r="H4113">
            <v>13437.14809418621</v>
          </cell>
          <cell r="I4113">
            <v>11.608880937499999</v>
          </cell>
          <cell r="J4113">
            <v>365378.7</v>
          </cell>
          <cell r="K4113">
            <v>2859022</v>
          </cell>
          <cell r="L4113">
            <v>212770</v>
          </cell>
          <cell r="M4113">
            <v>0.11743121977904944</v>
          </cell>
          <cell r="N4113">
            <v>0.11743121977904944</v>
          </cell>
          <cell r="O4113">
            <v>9621.9656326928744</v>
          </cell>
          <cell r="P4113">
            <v>26799.929293936613</v>
          </cell>
          <cell r="Q4113">
            <v>41682.948922433221</v>
          </cell>
          <cell r="R4113">
            <v>51491.222054085585</v>
          </cell>
          <cell r="S4113">
            <v>129313.15542193386</v>
          </cell>
          <cell r="T4113">
            <v>1529.9127400418736</v>
          </cell>
          <cell r="U4113">
            <v>1639.127462982123</v>
          </cell>
          <cell r="V4113">
            <v>1698.3081709830979</v>
          </cell>
          <cell r="W4113">
            <v>1725.1753014174662</v>
          </cell>
          <cell r="X4113">
            <v>1860.3535146643408</v>
          </cell>
          <cell r="Y4113">
            <v>238.1507384526505</v>
          </cell>
          <cell r="Z4113">
            <v>278.86176811076842</v>
          </cell>
          <cell r="AA4113">
            <v>286.61576085580026</v>
          </cell>
          <cell r="AB4113">
            <v>291.52583735979493</v>
          </cell>
          <cell r="AC4113">
            <v>357.71279829813494</v>
          </cell>
          <cell r="AD4113">
            <v>4.9975669045086111</v>
          </cell>
          <cell r="AE4113">
            <v>5.5052410433238075</v>
          </cell>
          <cell r="AF4113">
            <v>5.2953268601151189</v>
          </cell>
          <cell r="AG4113">
            <v>5.1876809819476515</v>
          </cell>
          <cell r="AH4113">
            <v>5.4056933875559263</v>
          </cell>
        </row>
        <row r="4114">
          <cell r="B4114">
            <v>13374</v>
          </cell>
          <cell r="C4114" t="str">
            <v>TX</v>
          </cell>
          <cell r="D4114" t="str">
            <v>Retail Power Marketer</v>
          </cell>
          <cell r="E4114">
            <v>1.4093393477955055E-2</v>
          </cell>
          <cell r="F4114">
            <v>1</v>
          </cell>
          <cell r="G4114">
            <v>12202.776381870008</v>
          </cell>
          <cell r="H4114">
            <v>12202.776381870008</v>
          </cell>
          <cell r="I4114">
            <v>11.608880937499999</v>
          </cell>
          <cell r="J4114">
            <v>949668</v>
          </cell>
          <cell r="K4114">
            <v>11631479</v>
          </cell>
          <cell r="L4114">
            <v>953183</v>
          </cell>
          <cell r="M4114">
            <v>7.0230393271243599E-2</v>
          </cell>
          <cell r="N4114">
            <v>7.0230393271243599E-2</v>
          </cell>
          <cell r="O4114">
            <v>9621.9656326928744</v>
          </cell>
          <cell r="P4114">
            <v>26799.929293936613</v>
          </cell>
          <cell r="Q4114">
            <v>41682.948922433221</v>
          </cell>
          <cell r="R4114">
            <v>51491.222054085585</v>
          </cell>
          <cell r="S4114">
            <v>129313.15542193386</v>
          </cell>
          <cell r="T4114">
            <v>1529.9127400418736</v>
          </cell>
          <cell r="U4114">
            <v>1639.127462982123</v>
          </cell>
          <cell r="V4114">
            <v>1698.3081709830979</v>
          </cell>
          <cell r="W4114">
            <v>1725.1753014174662</v>
          </cell>
          <cell r="X4114">
            <v>1860.3535146643408</v>
          </cell>
          <cell r="Y4114">
            <v>238.1507384526505</v>
          </cell>
          <cell r="Z4114">
            <v>278.86176811076842</v>
          </cell>
          <cell r="AA4114">
            <v>286.61576085580026</v>
          </cell>
          <cell r="AB4114">
            <v>291.52583735979493</v>
          </cell>
          <cell r="AC4114">
            <v>357.71279829813494</v>
          </cell>
          <cell r="AD4114">
            <v>4.9975669045086111</v>
          </cell>
          <cell r="AE4114">
            <v>5.5052410433238075</v>
          </cell>
          <cell r="AF4114">
            <v>5.2953268601151189</v>
          </cell>
          <cell r="AG4114">
            <v>5.1876809819476515</v>
          </cell>
          <cell r="AH4114">
            <v>5.4056933875559263</v>
          </cell>
        </row>
        <row r="4115">
          <cell r="B4115">
            <v>16840</v>
          </cell>
          <cell r="C4115" t="str">
            <v>TX</v>
          </cell>
          <cell r="D4115" t="str">
            <v>Retail Power Marketer</v>
          </cell>
          <cell r="E4115">
            <v>1.4093393477955055E-2</v>
          </cell>
          <cell r="F4115">
            <v>0</v>
          </cell>
          <cell r="G4115">
            <v>0</v>
          </cell>
          <cell r="H4115">
            <v>6997.4365757217538</v>
          </cell>
          <cell r="I4115">
            <v>11.608880937499999</v>
          </cell>
          <cell r="J4115">
            <v>0</v>
          </cell>
          <cell r="K4115">
            <v>0</v>
          </cell>
          <cell r="L4115">
            <v>0</v>
          </cell>
          <cell r="M4115">
            <v>0</v>
          </cell>
          <cell r="N4115">
            <v>4.8179804810799268E-2</v>
          </cell>
          <cell r="O4115">
            <v>9621.9656326928744</v>
          </cell>
          <cell r="P4115">
            <v>26799.929293936613</v>
          </cell>
          <cell r="Q4115">
            <v>41682.948922433221</v>
          </cell>
          <cell r="R4115">
            <v>51491.222054085585</v>
          </cell>
          <cell r="S4115">
            <v>129313.15542193386</v>
          </cell>
          <cell r="T4115">
            <v>1529.9127400418736</v>
          </cell>
          <cell r="U4115">
            <v>1639.127462982123</v>
          </cell>
          <cell r="V4115">
            <v>1698.3081709830979</v>
          </cell>
          <cell r="W4115">
            <v>1725.1753014174662</v>
          </cell>
          <cell r="X4115">
            <v>1860.3535146643408</v>
          </cell>
          <cell r="Y4115">
            <v>238.1507384526505</v>
          </cell>
          <cell r="Z4115">
            <v>278.86176811076842</v>
          </cell>
          <cell r="AA4115">
            <v>286.61576085580026</v>
          </cell>
          <cell r="AB4115">
            <v>291.52583735979493</v>
          </cell>
          <cell r="AC4115">
            <v>357.71279829813494</v>
          </cell>
          <cell r="AD4115">
            <v>4.9975669045086111</v>
          </cell>
          <cell r="AE4115">
            <v>5.5052410433238075</v>
          </cell>
          <cell r="AF4115">
            <v>5.2953268601151189</v>
          </cell>
          <cell r="AG4115">
            <v>5.1876809819476515</v>
          </cell>
          <cell r="AH4115">
            <v>5.4056933875559263</v>
          </cell>
        </row>
        <row r="4116">
          <cell r="B4116">
            <v>18193</v>
          </cell>
          <cell r="C4116" t="str">
            <v>TX</v>
          </cell>
          <cell r="D4116" t="str">
            <v>Retail Power Marketer</v>
          </cell>
          <cell r="E4116">
            <v>1.4093393477955055E-2</v>
          </cell>
          <cell r="F4116">
            <v>0</v>
          </cell>
          <cell r="G4116">
            <v>0</v>
          </cell>
          <cell r="H4116">
            <v>6997.4365757217538</v>
          </cell>
          <cell r="I4116">
            <v>11.608880937499999</v>
          </cell>
          <cell r="J4116">
            <v>0</v>
          </cell>
          <cell r="K4116">
            <v>0</v>
          </cell>
          <cell r="L4116">
            <v>0</v>
          </cell>
          <cell r="M4116">
            <v>0</v>
          </cell>
          <cell r="N4116">
            <v>4.8179804810799268E-2</v>
          </cell>
          <cell r="O4116">
            <v>9621.9656326928744</v>
          </cell>
          <cell r="P4116">
            <v>26799.929293936613</v>
          </cell>
          <cell r="Q4116">
            <v>41682.948922433221</v>
          </cell>
          <cell r="R4116">
            <v>51491.222054085585</v>
          </cell>
          <cell r="S4116">
            <v>129313.15542193386</v>
          </cell>
          <cell r="T4116">
            <v>1529.9127400418736</v>
          </cell>
          <cell r="U4116">
            <v>1639.127462982123</v>
          </cell>
          <cell r="V4116">
            <v>1698.3081709830979</v>
          </cell>
          <cell r="W4116">
            <v>1725.1753014174662</v>
          </cell>
          <cell r="X4116">
            <v>1860.3535146643408</v>
          </cell>
          <cell r="Y4116">
            <v>238.1507384526505</v>
          </cell>
          <cell r="Z4116">
            <v>278.86176811076842</v>
          </cell>
          <cell r="AA4116">
            <v>286.61576085580026</v>
          </cell>
          <cell r="AB4116">
            <v>291.52583735979493</v>
          </cell>
          <cell r="AC4116">
            <v>357.71279829813494</v>
          </cell>
          <cell r="AD4116">
            <v>4.9975669045086111</v>
          </cell>
          <cell r="AE4116">
            <v>5.5052410433238075</v>
          </cell>
          <cell r="AF4116">
            <v>5.2953268601151189</v>
          </cell>
          <cell r="AG4116">
            <v>5.1876809819476515</v>
          </cell>
          <cell r="AH4116">
            <v>5.4056933875559263</v>
          </cell>
        </row>
        <row r="4117">
          <cell r="B4117">
            <v>49730</v>
          </cell>
          <cell r="C4117" t="str">
            <v>TX</v>
          </cell>
          <cell r="D4117" t="str">
            <v>Retail Power Marketer</v>
          </cell>
          <cell r="E4117">
            <v>1.4093393477955055E-2</v>
          </cell>
          <cell r="F4117">
            <v>0</v>
          </cell>
          <cell r="G4117">
            <v>0</v>
          </cell>
          <cell r="H4117">
            <v>6997.4365757217538</v>
          </cell>
          <cell r="I4117">
            <v>11.608880937499999</v>
          </cell>
          <cell r="J4117">
            <v>0</v>
          </cell>
          <cell r="K4117">
            <v>0</v>
          </cell>
          <cell r="L4117">
            <v>0</v>
          </cell>
          <cell r="M4117">
            <v>0</v>
          </cell>
          <cell r="N4117">
            <v>4.8179804810799268E-2</v>
          </cell>
          <cell r="O4117">
            <v>9621.9656326928744</v>
          </cell>
          <cell r="P4117">
            <v>26799.929293936613</v>
          </cell>
          <cell r="Q4117">
            <v>41682.948922433221</v>
          </cell>
          <cell r="R4117">
            <v>51491.222054085585</v>
          </cell>
          <cell r="S4117">
            <v>129313.15542193386</v>
          </cell>
          <cell r="T4117">
            <v>1529.9127400418736</v>
          </cell>
          <cell r="U4117">
            <v>1639.127462982123</v>
          </cell>
          <cell r="V4117">
            <v>1698.3081709830979</v>
          </cell>
          <cell r="W4117">
            <v>1725.1753014174662</v>
          </cell>
          <cell r="X4117">
            <v>1860.3535146643408</v>
          </cell>
          <cell r="Y4117">
            <v>238.1507384526505</v>
          </cell>
          <cell r="Z4117">
            <v>278.86176811076842</v>
          </cell>
          <cell r="AA4117">
            <v>286.61576085580026</v>
          </cell>
          <cell r="AB4117">
            <v>291.52583735979493</v>
          </cell>
          <cell r="AC4117">
            <v>357.71279829813494</v>
          </cell>
          <cell r="AD4117">
            <v>4.9975669045086111</v>
          </cell>
          <cell r="AE4117">
            <v>5.5052410433238075</v>
          </cell>
          <cell r="AF4117">
            <v>5.2953268601151189</v>
          </cell>
          <cell r="AG4117">
            <v>5.1876809819476515</v>
          </cell>
          <cell r="AH4117">
            <v>5.4056933875559263</v>
          </cell>
        </row>
        <row r="4118">
          <cell r="B4118">
            <v>50046</v>
          </cell>
          <cell r="C4118" t="str">
            <v>TX</v>
          </cell>
          <cell r="D4118" t="str">
            <v>Retail Power Marketer</v>
          </cell>
          <cell r="E4118">
            <v>1.4093393477955055E-2</v>
          </cell>
          <cell r="F4118">
            <v>0</v>
          </cell>
          <cell r="G4118">
            <v>0</v>
          </cell>
          <cell r="H4118">
            <v>6997.4365757217538</v>
          </cell>
          <cell r="I4118">
            <v>11.608880937499999</v>
          </cell>
          <cell r="J4118">
            <v>0</v>
          </cell>
          <cell r="K4118">
            <v>0</v>
          </cell>
          <cell r="L4118">
            <v>0</v>
          </cell>
          <cell r="M4118">
            <v>0</v>
          </cell>
          <cell r="N4118">
            <v>4.8179804810799268E-2</v>
          </cell>
          <cell r="O4118">
            <v>9621.9656326928744</v>
          </cell>
          <cell r="P4118">
            <v>26799.929293936613</v>
          </cell>
          <cell r="Q4118">
            <v>41682.948922433221</v>
          </cell>
          <cell r="R4118">
            <v>51491.222054085585</v>
          </cell>
          <cell r="S4118">
            <v>129313.15542193386</v>
          </cell>
          <cell r="T4118">
            <v>1529.9127400418736</v>
          </cell>
          <cell r="U4118">
            <v>1639.127462982123</v>
          </cell>
          <cell r="V4118">
            <v>1698.3081709830979</v>
          </cell>
          <cell r="W4118">
            <v>1725.1753014174662</v>
          </cell>
          <cell r="X4118">
            <v>1860.3535146643408</v>
          </cell>
          <cell r="Y4118">
            <v>238.1507384526505</v>
          </cell>
          <cell r="Z4118">
            <v>278.86176811076842</v>
          </cell>
          <cell r="AA4118">
            <v>286.61576085580026</v>
          </cell>
          <cell r="AB4118">
            <v>291.52583735979493</v>
          </cell>
          <cell r="AC4118">
            <v>357.71279829813494</v>
          </cell>
          <cell r="AD4118">
            <v>4.9975669045086111</v>
          </cell>
          <cell r="AE4118">
            <v>5.5052410433238075</v>
          </cell>
          <cell r="AF4118">
            <v>5.2953268601151189</v>
          </cell>
          <cell r="AG4118">
            <v>5.1876809819476515</v>
          </cell>
          <cell r="AH4118">
            <v>5.4056933875559263</v>
          </cell>
        </row>
        <row r="4119">
          <cell r="B4119">
            <v>50153</v>
          </cell>
          <cell r="C4119" t="str">
            <v>TX</v>
          </cell>
          <cell r="D4119" t="str">
            <v>Retail Power Marketer</v>
          </cell>
          <cell r="E4119">
            <v>1.4093393477955055E-2</v>
          </cell>
          <cell r="F4119">
            <v>0</v>
          </cell>
          <cell r="G4119">
            <v>0</v>
          </cell>
          <cell r="H4119">
            <v>6997.4365757217538</v>
          </cell>
          <cell r="I4119">
            <v>11.608880937499999</v>
          </cell>
          <cell r="J4119">
            <v>0</v>
          </cell>
          <cell r="K4119">
            <v>0</v>
          </cell>
          <cell r="L4119">
            <v>0</v>
          </cell>
          <cell r="M4119">
            <v>0</v>
          </cell>
          <cell r="N4119">
            <v>4.8179804810799268E-2</v>
          </cell>
          <cell r="O4119">
            <v>9621.9656326928744</v>
          </cell>
          <cell r="P4119">
            <v>26799.929293936613</v>
          </cell>
          <cell r="Q4119">
            <v>41682.948922433221</v>
          </cell>
          <cell r="R4119">
            <v>51491.222054085585</v>
          </cell>
          <cell r="S4119">
            <v>129313.15542193386</v>
          </cell>
          <cell r="T4119">
            <v>1529.9127400418736</v>
          </cell>
          <cell r="U4119">
            <v>1639.127462982123</v>
          </cell>
          <cell r="V4119">
            <v>1698.3081709830979</v>
          </cell>
          <cell r="W4119">
            <v>1725.1753014174662</v>
          </cell>
          <cell r="X4119">
            <v>1860.3535146643408</v>
          </cell>
          <cell r="Y4119">
            <v>238.1507384526505</v>
          </cell>
          <cell r="Z4119">
            <v>278.86176811076842</v>
          </cell>
          <cell r="AA4119">
            <v>286.61576085580026</v>
          </cell>
          <cell r="AB4119">
            <v>291.52583735979493</v>
          </cell>
          <cell r="AC4119">
            <v>357.71279829813494</v>
          </cell>
          <cell r="AD4119">
            <v>4.9975669045086111</v>
          </cell>
          <cell r="AE4119">
            <v>5.5052410433238075</v>
          </cell>
          <cell r="AF4119">
            <v>5.2953268601151189</v>
          </cell>
          <cell r="AG4119">
            <v>5.1876809819476515</v>
          </cell>
          <cell r="AH4119">
            <v>5.4056933875559263</v>
          </cell>
        </row>
        <row r="4120">
          <cell r="B4120">
            <v>54820</v>
          </cell>
          <cell r="C4120" t="str">
            <v>TX</v>
          </cell>
          <cell r="D4120" t="str">
            <v>Retail Power Marketer</v>
          </cell>
          <cell r="E4120">
            <v>1.4093393477955055E-2</v>
          </cell>
          <cell r="F4120">
            <v>1</v>
          </cell>
          <cell r="G4120">
            <v>10742.205023674709</v>
          </cell>
          <cell r="H4120">
            <v>10742.205023674709</v>
          </cell>
          <cell r="I4120">
            <v>11.608880937499999</v>
          </cell>
          <cell r="J4120">
            <v>1608538.1</v>
          </cell>
          <cell r="K4120">
            <v>13855006</v>
          </cell>
          <cell r="L4120">
            <v>1289773</v>
          </cell>
          <cell r="M4120">
            <v>0.10312981789247683</v>
          </cell>
          <cell r="N4120">
            <v>0.10312981789247683</v>
          </cell>
          <cell r="O4120">
            <v>9621.9656326928744</v>
          </cell>
          <cell r="P4120">
            <v>26799.929293936613</v>
          </cell>
          <cell r="Q4120">
            <v>41682.948922433221</v>
          </cell>
          <cell r="R4120">
            <v>51491.222054085585</v>
          </cell>
          <cell r="S4120">
            <v>129313.15542193386</v>
          </cell>
          <cell r="T4120">
            <v>1529.9127400418736</v>
          </cell>
          <cell r="U4120">
            <v>1639.127462982123</v>
          </cell>
          <cell r="V4120">
            <v>1698.3081709830979</v>
          </cell>
          <cell r="W4120">
            <v>1725.1753014174662</v>
          </cell>
          <cell r="X4120">
            <v>1860.3535146643408</v>
          </cell>
          <cell r="Y4120">
            <v>238.1507384526505</v>
          </cell>
          <cell r="Z4120">
            <v>278.86176811076842</v>
          </cell>
          <cell r="AA4120">
            <v>286.61576085580026</v>
          </cell>
          <cell r="AB4120">
            <v>291.52583735979493</v>
          </cell>
          <cell r="AC4120">
            <v>357.71279829813494</v>
          </cell>
          <cell r="AD4120">
            <v>4.9975669045086111</v>
          </cell>
          <cell r="AE4120">
            <v>5.5052410433238075</v>
          </cell>
          <cell r="AF4120">
            <v>5.2953268601151189</v>
          </cell>
          <cell r="AG4120">
            <v>5.1876809819476515</v>
          </cell>
          <cell r="AH4120">
            <v>5.4056933875559263</v>
          </cell>
        </row>
        <row r="4121">
          <cell r="B4121">
            <v>54872</v>
          </cell>
          <cell r="C4121" t="str">
            <v>TX</v>
          </cell>
          <cell r="D4121" t="str">
            <v>Retail Power Marketer</v>
          </cell>
          <cell r="E4121">
            <v>1.4093393477955055E-2</v>
          </cell>
          <cell r="F4121">
            <v>1</v>
          </cell>
          <cell r="G4121">
            <v>10969.212388567228</v>
          </cell>
          <cell r="H4121">
            <v>10969.212388567228</v>
          </cell>
          <cell r="I4121">
            <v>11.608880937499999</v>
          </cell>
          <cell r="J4121">
            <v>14886</v>
          </cell>
          <cell r="K4121">
            <v>119356</v>
          </cell>
          <cell r="L4121">
            <v>10881</v>
          </cell>
          <cell r="M4121">
            <v>0.11201954822739327</v>
          </cell>
          <cell r="N4121">
            <v>0.11201954822739327</v>
          </cell>
          <cell r="O4121">
            <v>9621.9656326928744</v>
          </cell>
          <cell r="P4121">
            <v>26799.929293936613</v>
          </cell>
          <cell r="Q4121">
            <v>41682.948922433221</v>
          </cell>
          <cell r="R4121">
            <v>51491.222054085585</v>
          </cell>
          <cell r="S4121">
            <v>129313.15542193386</v>
          </cell>
          <cell r="T4121">
            <v>1529.9127400418736</v>
          </cell>
          <cell r="U4121">
            <v>1639.127462982123</v>
          </cell>
          <cell r="V4121">
            <v>1698.3081709830979</v>
          </cell>
          <cell r="W4121">
            <v>1725.1753014174662</v>
          </cell>
          <cell r="X4121">
            <v>1860.3535146643408</v>
          </cell>
          <cell r="Y4121">
            <v>238.1507384526505</v>
          </cell>
          <cell r="Z4121">
            <v>278.86176811076842</v>
          </cell>
          <cell r="AA4121">
            <v>286.61576085580026</v>
          </cell>
          <cell r="AB4121">
            <v>291.52583735979493</v>
          </cell>
          <cell r="AC4121">
            <v>357.71279829813494</v>
          </cell>
          <cell r="AD4121">
            <v>4.9975669045086111</v>
          </cell>
          <cell r="AE4121">
            <v>5.5052410433238075</v>
          </cell>
          <cell r="AF4121">
            <v>5.2953268601151189</v>
          </cell>
          <cell r="AG4121">
            <v>5.1876809819476515</v>
          </cell>
          <cell r="AH4121">
            <v>5.4056933875559263</v>
          </cell>
        </row>
        <row r="4122">
          <cell r="B4122">
            <v>55781</v>
          </cell>
          <cell r="C4122" t="str">
            <v>TX</v>
          </cell>
          <cell r="D4122" t="str">
            <v>Retail Power Marketer</v>
          </cell>
          <cell r="E4122">
            <v>1.4093393477955055E-2</v>
          </cell>
          <cell r="F4122">
            <v>1</v>
          </cell>
          <cell r="G4122">
            <v>7301.6249802187185</v>
          </cell>
          <cell r="H4122">
            <v>7301.6249802187185</v>
          </cell>
          <cell r="I4122">
            <v>11.608880937499999</v>
          </cell>
          <cell r="J4122">
            <v>102146.30000000002</v>
          </cell>
          <cell r="K4122">
            <v>876655</v>
          </cell>
          <cell r="L4122">
            <v>120063</v>
          </cell>
          <cell r="M4122">
            <v>9.7439397637624006E-2</v>
          </cell>
          <cell r="N4122">
            <v>9.7439397637624006E-2</v>
          </cell>
          <cell r="O4122">
            <v>9621.9656326928744</v>
          </cell>
          <cell r="P4122">
            <v>26799.929293936613</v>
          </cell>
          <cell r="Q4122">
            <v>41682.948922433221</v>
          </cell>
          <cell r="R4122">
            <v>51491.222054085585</v>
          </cell>
          <cell r="S4122">
            <v>129313.15542193386</v>
          </cell>
          <cell r="T4122">
            <v>1529.9127400418736</v>
          </cell>
          <cell r="U4122">
            <v>1639.127462982123</v>
          </cell>
          <cell r="V4122">
            <v>1698.3081709830979</v>
          </cell>
          <cell r="W4122">
            <v>1725.1753014174662</v>
          </cell>
          <cell r="X4122">
            <v>1860.3535146643408</v>
          </cell>
          <cell r="Y4122">
            <v>238.1507384526505</v>
          </cell>
          <cell r="Z4122">
            <v>278.86176811076842</v>
          </cell>
          <cell r="AA4122">
            <v>286.61576085580026</v>
          </cell>
          <cell r="AB4122">
            <v>291.52583735979493</v>
          </cell>
          <cell r="AC4122">
            <v>357.71279829813494</v>
          </cell>
          <cell r="AD4122">
            <v>4.9975669045086111</v>
          </cell>
          <cell r="AE4122">
            <v>5.5052410433238075</v>
          </cell>
          <cell r="AF4122">
            <v>5.2953268601151189</v>
          </cell>
          <cell r="AG4122">
            <v>5.1876809819476515</v>
          </cell>
          <cell r="AH4122">
            <v>5.4056933875559263</v>
          </cell>
        </row>
        <row r="4123">
          <cell r="B4123">
            <v>55878</v>
          </cell>
          <cell r="C4123" t="str">
            <v>TX</v>
          </cell>
          <cell r="D4123" t="str">
            <v>Retail Power Marketer</v>
          </cell>
          <cell r="E4123">
            <v>1.4093393477955055E-2</v>
          </cell>
          <cell r="F4123">
            <v>1</v>
          </cell>
          <cell r="G4123">
            <v>15061.320042289684</v>
          </cell>
          <cell r="H4123">
            <v>15061.320042289684</v>
          </cell>
          <cell r="I4123">
            <v>11.608880937499999</v>
          </cell>
          <cell r="J4123">
            <v>9731.3000000000011</v>
          </cell>
          <cell r="K4123">
            <v>99721</v>
          </cell>
          <cell r="L4123">
            <v>6621</v>
          </cell>
          <cell r="M4123">
            <v>8.833596927180587E-2</v>
          </cell>
          <cell r="N4123">
            <v>8.833596927180587E-2</v>
          </cell>
          <cell r="O4123">
            <v>9621.9656326928744</v>
          </cell>
          <cell r="P4123">
            <v>26799.929293936613</v>
          </cell>
          <cell r="Q4123">
            <v>41682.948922433221</v>
          </cell>
          <cell r="R4123">
            <v>51491.222054085585</v>
          </cell>
          <cell r="S4123">
            <v>129313.15542193386</v>
          </cell>
          <cell r="T4123">
            <v>1529.9127400418736</v>
          </cell>
          <cell r="U4123">
            <v>1639.127462982123</v>
          </cell>
          <cell r="V4123">
            <v>1698.3081709830979</v>
          </cell>
          <cell r="W4123">
            <v>1725.1753014174662</v>
          </cell>
          <cell r="X4123">
            <v>1860.3535146643408</v>
          </cell>
          <cell r="Y4123">
            <v>238.1507384526505</v>
          </cell>
          <cell r="Z4123">
            <v>278.86176811076842</v>
          </cell>
          <cell r="AA4123">
            <v>286.61576085580026</v>
          </cell>
          <cell r="AB4123">
            <v>291.52583735979493</v>
          </cell>
          <cell r="AC4123">
            <v>357.71279829813494</v>
          </cell>
          <cell r="AD4123">
            <v>4.9975669045086111</v>
          </cell>
          <cell r="AE4123">
            <v>5.5052410433238075</v>
          </cell>
          <cell r="AF4123">
            <v>5.2953268601151189</v>
          </cell>
          <cell r="AG4123">
            <v>5.1876809819476515</v>
          </cell>
          <cell r="AH4123">
            <v>5.4056933875559263</v>
          </cell>
        </row>
        <row r="4124">
          <cell r="B4124">
            <v>56738</v>
          </cell>
          <cell r="C4124" t="str">
            <v>TX</v>
          </cell>
          <cell r="D4124" t="str">
            <v>Retail Power Marketer</v>
          </cell>
          <cell r="E4124">
            <v>1.4093393477955055E-2</v>
          </cell>
          <cell r="F4124">
            <v>1</v>
          </cell>
          <cell r="G4124">
            <v>13167.262643216814</v>
          </cell>
          <cell r="H4124">
            <v>13167.262643216814</v>
          </cell>
          <cell r="I4124">
            <v>11.608880937499999</v>
          </cell>
          <cell r="J4124">
            <v>39529.199999999997</v>
          </cell>
          <cell r="K4124">
            <v>360862</v>
          </cell>
          <cell r="L4124">
            <v>27406</v>
          </cell>
          <cell r="M4124">
            <v>9.8961276355843786E-2</v>
          </cell>
          <cell r="N4124">
            <v>9.8961276355843786E-2</v>
          </cell>
          <cell r="O4124">
            <v>9621.9656326928744</v>
          </cell>
          <cell r="P4124">
            <v>26799.929293936613</v>
          </cell>
          <cell r="Q4124">
            <v>41682.948922433221</v>
          </cell>
          <cell r="R4124">
            <v>51491.222054085585</v>
          </cell>
          <cell r="S4124">
            <v>129313.15542193386</v>
          </cell>
          <cell r="T4124">
            <v>1529.9127400418736</v>
          </cell>
          <cell r="U4124">
            <v>1639.127462982123</v>
          </cell>
          <cell r="V4124">
            <v>1698.3081709830979</v>
          </cell>
          <cell r="W4124">
            <v>1725.1753014174662</v>
          </cell>
          <cell r="X4124">
            <v>1860.3535146643408</v>
          </cell>
          <cell r="Y4124">
            <v>238.1507384526505</v>
          </cell>
          <cell r="Z4124">
            <v>278.86176811076842</v>
          </cell>
          <cell r="AA4124">
            <v>286.61576085580026</v>
          </cell>
          <cell r="AB4124">
            <v>291.52583735979493</v>
          </cell>
          <cell r="AC4124">
            <v>357.71279829813494</v>
          </cell>
          <cell r="AD4124">
            <v>4.9975669045086111</v>
          </cell>
          <cell r="AE4124">
            <v>5.5052410433238075</v>
          </cell>
          <cell r="AF4124">
            <v>5.2953268601151189</v>
          </cell>
          <cell r="AG4124">
            <v>5.1876809819476515</v>
          </cell>
          <cell r="AH4124">
            <v>5.4056933875559263</v>
          </cell>
        </row>
        <row r="4125">
          <cell r="B4125">
            <v>57459</v>
          </cell>
          <cell r="C4125" t="str">
            <v>TX</v>
          </cell>
          <cell r="D4125" t="str">
            <v>Retail Power Marketer</v>
          </cell>
          <cell r="E4125">
            <v>1.4093393477955055E-2</v>
          </cell>
          <cell r="F4125">
            <v>1</v>
          </cell>
          <cell r="G4125">
            <v>21310</v>
          </cell>
          <cell r="H4125">
            <v>21310</v>
          </cell>
          <cell r="I4125">
            <v>11.608880937499999</v>
          </cell>
          <cell r="J4125">
            <v>177.8</v>
          </cell>
          <cell r="K4125">
            <v>2131</v>
          </cell>
          <cell r="L4125">
            <v>100</v>
          </cell>
          <cell r="M4125">
            <v>7.6897861508681373E-2</v>
          </cell>
          <cell r="N4125">
            <v>7.6897861508681373E-2</v>
          </cell>
          <cell r="O4125">
            <v>9621.9656326928744</v>
          </cell>
          <cell r="P4125">
            <v>26799.929293936613</v>
          </cell>
          <cell r="Q4125">
            <v>41682.948922433221</v>
          </cell>
          <cell r="R4125">
            <v>51491.222054085585</v>
          </cell>
          <cell r="S4125">
            <v>129313.15542193386</v>
          </cell>
          <cell r="T4125">
            <v>1529.9127400418736</v>
          </cell>
          <cell r="U4125">
            <v>1639.127462982123</v>
          </cell>
          <cell r="V4125">
            <v>1698.3081709830979</v>
          </cell>
          <cell r="W4125">
            <v>1725.1753014174662</v>
          </cell>
          <cell r="X4125">
            <v>1860.3535146643408</v>
          </cell>
          <cell r="Y4125">
            <v>238.1507384526505</v>
          </cell>
          <cell r="Z4125">
            <v>278.86176811076842</v>
          </cell>
          <cell r="AA4125">
            <v>286.61576085580026</v>
          </cell>
          <cell r="AB4125">
            <v>291.52583735979493</v>
          </cell>
          <cell r="AC4125">
            <v>357.71279829813494</v>
          </cell>
          <cell r="AD4125">
            <v>4.9975669045086111</v>
          </cell>
          <cell r="AE4125">
            <v>5.5052410433238075</v>
          </cell>
          <cell r="AF4125">
            <v>5.2953268601151189</v>
          </cell>
          <cell r="AG4125">
            <v>5.1876809819476515</v>
          </cell>
          <cell r="AH4125">
            <v>5.4056933875559263</v>
          </cell>
        </row>
        <row r="4126">
          <cell r="B4126">
            <v>57486</v>
          </cell>
          <cell r="C4126" t="str">
            <v>TX</v>
          </cell>
          <cell r="D4126" t="str">
            <v>Retail Power Marketer</v>
          </cell>
          <cell r="E4126">
            <v>1.4093393477955055E-2</v>
          </cell>
          <cell r="F4126">
            <v>1</v>
          </cell>
          <cell r="G4126">
            <v>14702.981571425251</v>
          </cell>
          <cell r="H4126">
            <v>14702.981571425251</v>
          </cell>
          <cell r="I4126">
            <v>11.608880937499999</v>
          </cell>
          <cell r="J4126">
            <v>78269.899999999994</v>
          </cell>
          <cell r="K4126">
            <v>632684</v>
          </cell>
          <cell r="L4126">
            <v>43031</v>
          </cell>
          <cell r="M4126">
            <v>0.1142361730856814</v>
          </cell>
          <cell r="N4126">
            <v>0.1142361730856814</v>
          </cell>
          <cell r="O4126">
            <v>9621.9656326928744</v>
          </cell>
          <cell r="P4126">
            <v>26799.929293936613</v>
          </cell>
          <cell r="Q4126">
            <v>41682.948922433221</v>
          </cell>
          <cell r="R4126">
            <v>51491.222054085585</v>
          </cell>
          <cell r="S4126">
            <v>129313.15542193386</v>
          </cell>
          <cell r="T4126">
            <v>1529.9127400418736</v>
          </cell>
          <cell r="U4126">
            <v>1639.127462982123</v>
          </cell>
          <cell r="V4126">
            <v>1698.3081709830979</v>
          </cell>
          <cell r="W4126">
            <v>1725.1753014174662</v>
          </cell>
          <cell r="X4126">
            <v>1860.3535146643408</v>
          </cell>
          <cell r="Y4126">
            <v>238.1507384526505</v>
          </cell>
          <cell r="Z4126">
            <v>278.86176811076842</v>
          </cell>
          <cell r="AA4126">
            <v>286.61576085580026</v>
          </cell>
          <cell r="AB4126">
            <v>291.52583735979493</v>
          </cell>
          <cell r="AC4126">
            <v>357.71279829813494</v>
          </cell>
          <cell r="AD4126">
            <v>4.9975669045086111</v>
          </cell>
          <cell r="AE4126">
            <v>5.5052410433238075</v>
          </cell>
          <cell r="AF4126">
            <v>5.2953268601151189</v>
          </cell>
          <cell r="AG4126">
            <v>5.1876809819476515</v>
          </cell>
          <cell r="AH4126">
            <v>5.4056933875559263</v>
          </cell>
        </row>
        <row r="4127">
          <cell r="B4127">
            <v>58667</v>
          </cell>
          <cell r="C4127" t="str">
            <v>TX</v>
          </cell>
          <cell r="D4127" t="str">
            <v>Retail Power Marketer</v>
          </cell>
          <cell r="E4127">
            <v>1.4093393477955055E-2</v>
          </cell>
          <cell r="F4127">
            <v>1</v>
          </cell>
          <cell r="G4127">
            <v>9782.9033918663845</v>
          </cell>
          <cell r="H4127">
            <v>9782.9033918663845</v>
          </cell>
          <cell r="I4127">
            <v>11.608880937499999</v>
          </cell>
          <cell r="J4127">
            <v>121939.5</v>
          </cell>
          <cell r="K4127">
            <v>1026207</v>
          </cell>
          <cell r="L4127">
            <v>104898</v>
          </cell>
          <cell r="M4127">
            <v>0.10458564333415919</v>
          </cell>
          <cell r="N4127">
            <v>0.10458564333415919</v>
          </cell>
          <cell r="O4127">
            <v>9621.9656326928744</v>
          </cell>
          <cell r="P4127">
            <v>26799.929293936613</v>
          </cell>
          <cell r="Q4127">
            <v>41682.948922433221</v>
          </cell>
          <cell r="R4127">
            <v>51491.222054085585</v>
          </cell>
          <cell r="S4127">
            <v>129313.15542193386</v>
          </cell>
          <cell r="T4127">
            <v>1529.9127400418736</v>
          </cell>
          <cell r="U4127">
            <v>1639.127462982123</v>
          </cell>
          <cell r="V4127">
            <v>1698.3081709830979</v>
          </cell>
          <cell r="W4127">
            <v>1725.1753014174662</v>
          </cell>
          <cell r="X4127">
            <v>1860.3535146643408</v>
          </cell>
          <cell r="Y4127">
            <v>238.1507384526505</v>
          </cell>
          <cell r="Z4127">
            <v>278.86176811076842</v>
          </cell>
          <cell r="AA4127">
            <v>286.61576085580026</v>
          </cell>
          <cell r="AB4127">
            <v>291.52583735979493</v>
          </cell>
          <cell r="AC4127">
            <v>357.71279829813494</v>
          </cell>
          <cell r="AD4127">
            <v>4.9975669045086111</v>
          </cell>
          <cell r="AE4127">
            <v>5.5052410433238075</v>
          </cell>
          <cell r="AF4127">
            <v>5.2953268601151189</v>
          </cell>
          <cell r="AG4127">
            <v>5.1876809819476515</v>
          </cell>
          <cell r="AH4127">
            <v>5.4056933875559263</v>
          </cell>
        </row>
        <row r="4128">
          <cell r="B4128">
            <v>59472</v>
          </cell>
          <cell r="C4128" t="str">
            <v>TX</v>
          </cell>
          <cell r="D4128" t="str">
            <v>Retail Power Marketer</v>
          </cell>
          <cell r="E4128">
            <v>1.4093393477955055E-2</v>
          </cell>
          <cell r="F4128">
            <v>1</v>
          </cell>
          <cell r="G4128">
            <v>1247.8632478632478</v>
          </cell>
          <cell r="H4128">
            <v>1247.8632478632478</v>
          </cell>
          <cell r="I4128">
            <v>11.608880937499999</v>
          </cell>
          <cell r="J4128">
            <v>27.5</v>
          </cell>
          <cell r="K4128">
            <v>146</v>
          </cell>
          <cell r="L4128">
            <v>117</v>
          </cell>
          <cell r="M4128">
            <v>7.6720076464041123E-2</v>
          </cell>
          <cell r="N4128">
            <v>7.6720076464041123E-2</v>
          </cell>
          <cell r="O4128">
            <v>9621.9656326928744</v>
          </cell>
          <cell r="P4128">
            <v>26799.929293936613</v>
          </cell>
          <cell r="Q4128">
            <v>41682.948922433221</v>
          </cell>
          <cell r="R4128">
            <v>51491.222054085585</v>
          </cell>
          <cell r="S4128">
            <v>129313.15542193386</v>
          </cell>
          <cell r="T4128">
            <v>1529.9127400418736</v>
          </cell>
          <cell r="U4128">
            <v>1639.127462982123</v>
          </cell>
          <cell r="V4128">
            <v>1698.3081709830979</v>
          </cell>
          <cell r="W4128">
            <v>1725.1753014174662</v>
          </cell>
          <cell r="X4128">
            <v>1860.3535146643408</v>
          </cell>
          <cell r="Y4128">
            <v>238.1507384526505</v>
          </cell>
          <cell r="Z4128">
            <v>278.86176811076842</v>
          </cell>
          <cell r="AA4128">
            <v>286.61576085580026</v>
          </cell>
          <cell r="AB4128">
            <v>291.52583735979493</v>
          </cell>
          <cell r="AC4128">
            <v>357.71279829813494</v>
          </cell>
          <cell r="AD4128">
            <v>4.9975669045086111</v>
          </cell>
          <cell r="AE4128">
            <v>5.5052410433238075</v>
          </cell>
          <cell r="AF4128">
            <v>5.2953268601151189</v>
          </cell>
          <cell r="AG4128">
            <v>5.1876809819476515</v>
          </cell>
          <cell r="AH4128">
            <v>5.4056933875559263</v>
          </cell>
        </row>
        <row r="4129">
          <cell r="B4129">
            <v>59620</v>
          </cell>
          <cell r="C4129" t="str">
            <v>TX</v>
          </cell>
          <cell r="D4129" t="str">
            <v>Retail Power Marketer</v>
          </cell>
          <cell r="E4129">
            <v>1.4093393477955055E-2</v>
          </cell>
          <cell r="F4129">
            <v>1</v>
          </cell>
          <cell r="G4129">
            <v>7950.9880031052671</v>
          </cell>
          <cell r="H4129">
            <v>7950.9880031052671</v>
          </cell>
          <cell r="I4129">
            <v>11.608880937499999</v>
          </cell>
          <cell r="J4129">
            <v>131219</v>
          </cell>
          <cell r="K4129">
            <v>993468</v>
          </cell>
          <cell r="L4129">
            <v>124949</v>
          </cell>
          <cell r="M4129">
            <v>0.11456109630998054</v>
          </cell>
          <cell r="N4129">
            <v>0.11456109630998054</v>
          </cell>
          <cell r="O4129">
            <v>9621.9656326928744</v>
          </cell>
          <cell r="P4129">
            <v>26799.929293936613</v>
          </cell>
          <cell r="Q4129">
            <v>41682.948922433221</v>
          </cell>
          <cell r="R4129">
            <v>51491.222054085585</v>
          </cell>
          <cell r="S4129">
            <v>129313.15542193386</v>
          </cell>
          <cell r="T4129">
            <v>1529.9127400418736</v>
          </cell>
          <cell r="U4129">
            <v>1639.127462982123</v>
          </cell>
          <cell r="V4129">
            <v>1698.3081709830979</v>
          </cell>
          <cell r="W4129">
            <v>1725.1753014174662</v>
          </cell>
          <cell r="X4129">
            <v>1860.3535146643408</v>
          </cell>
          <cell r="Y4129">
            <v>238.1507384526505</v>
          </cell>
          <cell r="Z4129">
            <v>278.86176811076842</v>
          </cell>
          <cell r="AA4129">
            <v>286.61576085580026</v>
          </cell>
          <cell r="AB4129">
            <v>291.52583735979493</v>
          </cell>
          <cell r="AC4129">
            <v>357.71279829813494</v>
          </cell>
          <cell r="AD4129">
            <v>4.9975669045086111</v>
          </cell>
          <cell r="AE4129">
            <v>5.5052410433238075</v>
          </cell>
          <cell r="AF4129">
            <v>5.2953268601151189</v>
          </cell>
          <cell r="AG4129">
            <v>5.1876809819476515</v>
          </cell>
          <cell r="AH4129">
            <v>5.4056933875559263</v>
          </cell>
        </row>
        <row r="4130">
          <cell r="B4130">
            <v>59820</v>
          </cell>
          <cell r="C4130" t="str">
            <v>TX</v>
          </cell>
          <cell r="D4130" t="str">
            <v>Retail Power Marketer</v>
          </cell>
          <cell r="E4130">
            <v>1.4093393477955055E-2</v>
          </cell>
          <cell r="F4130">
            <v>0</v>
          </cell>
          <cell r="G4130">
            <v>0</v>
          </cell>
          <cell r="H4130">
            <v>6997.4365757217538</v>
          </cell>
          <cell r="I4130">
            <v>11.608880937499999</v>
          </cell>
          <cell r="J4130">
            <v>0</v>
          </cell>
          <cell r="K4130">
            <v>0</v>
          </cell>
          <cell r="L4130">
            <v>0</v>
          </cell>
          <cell r="M4130">
            <v>0</v>
          </cell>
          <cell r="N4130">
            <v>4.8179804810799268E-2</v>
          </cell>
          <cell r="O4130">
            <v>9621.9656326928744</v>
          </cell>
          <cell r="P4130">
            <v>26799.929293936613</v>
          </cell>
          <cell r="Q4130">
            <v>41682.948922433221</v>
          </cell>
          <cell r="R4130">
            <v>51491.222054085585</v>
          </cell>
          <cell r="S4130">
            <v>129313.15542193386</v>
          </cell>
          <cell r="T4130">
            <v>1529.9127400418736</v>
          </cell>
          <cell r="U4130">
            <v>1639.127462982123</v>
          </cell>
          <cell r="V4130">
            <v>1698.3081709830979</v>
          </cell>
          <cell r="W4130">
            <v>1725.1753014174662</v>
          </cell>
          <cell r="X4130">
            <v>1860.3535146643408</v>
          </cell>
          <cell r="Y4130">
            <v>238.1507384526505</v>
          </cell>
          <cell r="Z4130">
            <v>278.86176811076842</v>
          </cell>
          <cell r="AA4130">
            <v>286.61576085580026</v>
          </cell>
          <cell r="AB4130">
            <v>291.52583735979493</v>
          </cell>
          <cell r="AC4130">
            <v>357.71279829813494</v>
          </cell>
          <cell r="AD4130">
            <v>4.9975669045086111</v>
          </cell>
          <cell r="AE4130">
            <v>5.5052410433238075</v>
          </cell>
          <cell r="AF4130">
            <v>5.2953268601151189</v>
          </cell>
          <cell r="AG4130">
            <v>5.1876809819476515</v>
          </cell>
          <cell r="AH4130">
            <v>5.4056933875559263</v>
          </cell>
        </row>
        <row r="4131">
          <cell r="B4131">
            <v>59931</v>
          </cell>
          <cell r="C4131" t="str">
            <v>TX</v>
          </cell>
          <cell r="D4131" t="str">
            <v>Retail Power Marketer</v>
          </cell>
          <cell r="E4131">
            <v>1.4093393477955055E-2</v>
          </cell>
          <cell r="F4131">
            <v>1</v>
          </cell>
          <cell r="G4131">
            <v>11839.427577905577</v>
          </cell>
          <cell r="H4131">
            <v>11839.427577905577</v>
          </cell>
          <cell r="I4131">
            <v>11.608880937499999</v>
          </cell>
          <cell r="J4131">
            <v>28686.7</v>
          </cell>
          <cell r="K4131">
            <v>442617</v>
          </cell>
          <cell r="L4131">
            <v>37385</v>
          </cell>
          <cell r="M4131">
            <v>5.3045237380893069E-2</v>
          </cell>
          <cell r="N4131">
            <v>5.3045237380893069E-2</v>
          </cell>
          <cell r="O4131">
            <v>9621.9656326928744</v>
          </cell>
          <cell r="P4131">
            <v>26799.929293936613</v>
          </cell>
          <cell r="Q4131">
            <v>41682.948922433221</v>
          </cell>
          <cell r="R4131">
            <v>51491.222054085585</v>
          </cell>
          <cell r="S4131">
            <v>129313.15542193386</v>
          </cell>
          <cell r="T4131">
            <v>1529.9127400418736</v>
          </cell>
          <cell r="U4131">
            <v>1639.127462982123</v>
          </cell>
          <cell r="V4131">
            <v>1698.3081709830979</v>
          </cell>
          <cell r="W4131">
            <v>1725.1753014174662</v>
          </cell>
          <cell r="X4131">
            <v>1860.3535146643408</v>
          </cell>
          <cell r="Y4131">
            <v>238.1507384526505</v>
          </cell>
          <cell r="Z4131">
            <v>278.86176811076842</v>
          </cell>
          <cell r="AA4131">
            <v>286.61576085580026</v>
          </cell>
          <cell r="AB4131">
            <v>291.52583735979493</v>
          </cell>
          <cell r="AC4131">
            <v>357.71279829813494</v>
          </cell>
          <cell r="AD4131">
            <v>4.9975669045086111</v>
          </cell>
          <cell r="AE4131">
            <v>5.5052410433238075</v>
          </cell>
          <cell r="AF4131">
            <v>5.2953268601151189</v>
          </cell>
          <cell r="AG4131">
            <v>5.1876809819476515</v>
          </cell>
          <cell r="AH4131">
            <v>5.4056933875559263</v>
          </cell>
        </row>
        <row r="4132">
          <cell r="B4132">
            <v>60915</v>
          </cell>
          <cell r="C4132" t="str">
            <v>TX</v>
          </cell>
          <cell r="D4132" t="str">
            <v>Retail Power Marketer</v>
          </cell>
          <cell r="E4132">
            <v>1.4093393477955055E-2</v>
          </cell>
          <cell r="F4132">
            <v>1</v>
          </cell>
          <cell r="G4132">
            <v>15724.541491576012</v>
          </cell>
          <cell r="H4132">
            <v>15724.541491576012</v>
          </cell>
          <cell r="I4132">
            <v>11.608880937499999</v>
          </cell>
          <cell r="J4132">
            <v>33038.9</v>
          </cell>
          <cell r="K4132">
            <v>400394</v>
          </cell>
          <cell r="L4132">
            <v>25463</v>
          </cell>
          <cell r="M4132">
            <v>7.3656790002500666E-2</v>
          </cell>
          <cell r="N4132">
            <v>7.3656790002500666E-2</v>
          </cell>
          <cell r="O4132">
            <v>9621.9656326928744</v>
          </cell>
          <cell r="P4132">
            <v>26799.929293936613</v>
          </cell>
          <cell r="Q4132">
            <v>41682.948922433221</v>
          </cell>
          <cell r="R4132">
            <v>51491.222054085585</v>
          </cell>
          <cell r="S4132">
            <v>129313.15542193386</v>
          </cell>
          <cell r="T4132">
            <v>1529.9127400418736</v>
          </cell>
          <cell r="U4132">
            <v>1639.127462982123</v>
          </cell>
          <cell r="V4132">
            <v>1698.3081709830979</v>
          </cell>
          <cell r="W4132">
            <v>1725.1753014174662</v>
          </cell>
          <cell r="X4132">
            <v>1860.3535146643408</v>
          </cell>
          <cell r="Y4132">
            <v>238.1507384526505</v>
          </cell>
          <cell r="Z4132">
            <v>278.86176811076842</v>
          </cell>
          <cell r="AA4132">
            <v>286.61576085580026</v>
          </cell>
          <cell r="AB4132">
            <v>291.52583735979493</v>
          </cell>
          <cell r="AC4132">
            <v>357.71279829813494</v>
          </cell>
          <cell r="AD4132">
            <v>4.9975669045086111</v>
          </cell>
          <cell r="AE4132">
            <v>5.5052410433238075</v>
          </cell>
          <cell r="AF4132">
            <v>5.2953268601151189</v>
          </cell>
          <cell r="AG4132">
            <v>5.1876809819476515</v>
          </cell>
          <cell r="AH4132">
            <v>5.4056933875559263</v>
          </cell>
        </row>
        <row r="4133">
          <cell r="B4133">
            <v>7751</v>
          </cell>
          <cell r="C4133" t="str">
            <v>TX</v>
          </cell>
          <cell r="D4133" t="str">
            <v>State</v>
          </cell>
          <cell r="E4133">
            <v>1.4093393477955055E-2</v>
          </cell>
          <cell r="F4133">
            <v>0</v>
          </cell>
          <cell r="G4133">
            <v>0</v>
          </cell>
          <cell r="H4133">
            <v>0</v>
          </cell>
          <cell r="I4133">
            <v>11.608880937499999</v>
          </cell>
          <cell r="J4133">
            <v>0</v>
          </cell>
          <cell r="K4133">
            <v>0</v>
          </cell>
          <cell r="L4133">
            <v>0</v>
          </cell>
          <cell r="M4133">
            <v>0</v>
          </cell>
          <cell r="N4133">
            <v>0</v>
          </cell>
          <cell r="O4133">
            <v>9621.9656326928744</v>
          </cell>
          <cell r="P4133">
            <v>26799.929293936613</v>
          </cell>
          <cell r="Q4133">
            <v>41682.948922433221</v>
          </cell>
          <cell r="R4133">
            <v>51491.222054085585</v>
          </cell>
          <cell r="S4133">
            <v>129313.15542193386</v>
          </cell>
          <cell r="T4133">
            <v>1529.9127400418736</v>
          </cell>
          <cell r="U4133">
            <v>1639.127462982123</v>
          </cell>
          <cell r="V4133">
            <v>1698.3081709830979</v>
          </cell>
          <cell r="W4133">
            <v>1725.1753014174662</v>
          </cell>
          <cell r="X4133">
            <v>1860.3535146643408</v>
          </cell>
          <cell r="Y4133">
            <v>238.1507384526505</v>
          </cell>
          <cell r="Z4133">
            <v>278.86176811076842</v>
          </cell>
          <cell r="AA4133">
            <v>286.61576085580026</v>
          </cell>
          <cell r="AB4133">
            <v>291.52583735979493</v>
          </cell>
          <cell r="AC4133">
            <v>357.71279829813494</v>
          </cell>
          <cell r="AD4133">
            <v>4.9975669045086111</v>
          </cell>
          <cell r="AE4133">
            <v>5.5052410433238075</v>
          </cell>
          <cell r="AF4133">
            <v>5.2953268601151189</v>
          </cell>
          <cell r="AG4133">
            <v>5.1876809819476515</v>
          </cell>
          <cell r="AH4133">
            <v>5.4056933875559263</v>
          </cell>
        </row>
        <row r="4134">
          <cell r="B4134">
            <v>11269</v>
          </cell>
          <cell r="C4134" t="str">
            <v>TX</v>
          </cell>
          <cell r="D4134" t="str">
            <v>State</v>
          </cell>
          <cell r="E4134">
            <v>1.4093393477955055E-2</v>
          </cell>
          <cell r="F4134">
            <v>0</v>
          </cell>
          <cell r="G4134">
            <v>0</v>
          </cell>
          <cell r="H4134">
            <v>0</v>
          </cell>
          <cell r="I4134">
            <v>11.608880937499999</v>
          </cell>
          <cell r="J4134">
            <v>0</v>
          </cell>
          <cell r="K4134">
            <v>0</v>
          </cell>
          <cell r="L4134">
            <v>0</v>
          </cell>
          <cell r="M4134">
            <v>0</v>
          </cell>
          <cell r="N4134">
            <v>0</v>
          </cell>
          <cell r="O4134">
            <v>9621.9656326928744</v>
          </cell>
          <cell r="P4134">
            <v>26799.929293936613</v>
          </cell>
          <cell r="Q4134">
            <v>41682.948922433221</v>
          </cell>
          <cell r="R4134">
            <v>51491.222054085585</v>
          </cell>
          <cell r="S4134">
            <v>129313.15542193386</v>
          </cell>
          <cell r="T4134">
            <v>1529.9127400418736</v>
          </cell>
          <cell r="U4134">
            <v>1639.127462982123</v>
          </cell>
          <cell r="V4134">
            <v>1698.3081709830979</v>
          </cell>
          <cell r="W4134">
            <v>1725.1753014174662</v>
          </cell>
          <cell r="X4134">
            <v>1860.3535146643408</v>
          </cell>
          <cell r="Y4134">
            <v>238.1507384526505</v>
          </cell>
          <cell r="Z4134">
            <v>278.86176811076842</v>
          </cell>
          <cell r="AA4134">
            <v>286.61576085580026</v>
          </cell>
          <cell r="AB4134">
            <v>291.52583735979493</v>
          </cell>
          <cell r="AC4134">
            <v>357.71279829813494</v>
          </cell>
          <cell r="AD4134">
            <v>4.9975669045086111</v>
          </cell>
          <cell r="AE4134">
            <v>5.5052410433238075</v>
          </cell>
          <cell r="AF4134">
            <v>5.2953268601151189</v>
          </cell>
          <cell r="AG4134">
            <v>5.1876809819476515</v>
          </cell>
          <cell r="AH4134">
            <v>5.4056933875559263</v>
          </cell>
        </row>
        <row r="4135">
          <cell r="B4135">
            <v>19048</v>
          </cell>
          <cell r="C4135" t="str">
            <v>TX</v>
          </cell>
          <cell r="D4135" t="str">
            <v>State</v>
          </cell>
          <cell r="E4135">
            <v>1.4093393477955055E-2</v>
          </cell>
          <cell r="F4135">
            <v>0</v>
          </cell>
          <cell r="G4135">
            <v>0</v>
          </cell>
          <cell r="H4135">
            <v>0</v>
          </cell>
          <cell r="I4135">
            <v>11.608880937499999</v>
          </cell>
          <cell r="J4135">
            <v>0</v>
          </cell>
          <cell r="K4135">
            <v>0</v>
          </cell>
          <cell r="L4135">
            <v>0</v>
          </cell>
          <cell r="M4135">
            <v>0</v>
          </cell>
          <cell r="N4135">
            <v>0</v>
          </cell>
          <cell r="O4135">
            <v>9621.9656326928744</v>
          </cell>
          <cell r="P4135">
            <v>26799.929293936613</v>
          </cell>
          <cell r="Q4135">
            <v>41682.948922433221</v>
          </cell>
          <cell r="R4135">
            <v>51491.222054085585</v>
          </cell>
          <cell r="S4135">
            <v>129313.15542193386</v>
          </cell>
          <cell r="T4135">
            <v>1529.9127400418736</v>
          </cell>
          <cell r="U4135">
            <v>1639.127462982123</v>
          </cell>
          <cell r="V4135">
            <v>1698.3081709830979</v>
          </cell>
          <cell r="W4135">
            <v>1725.1753014174662</v>
          </cell>
          <cell r="X4135">
            <v>1860.3535146643408</v>
          </cell>
          <cell r="Y4135">
            <v>238.1507384526505</v>
          </cell>
          <cell r="Z4135">
            <v>278.86176811076842</v>
          </cell>
          <cell r="AA4135">
            <v>286.61576085580026</v>
          </cell>
          <cell r="AB4135">
            <v>291.52583735979493</v>
          </cell>
          <cell r="AC4135">
            <v>357.71279829813494</v>
          </cell>
          <cell r="AD4135">
            <v>4.9975669045086111</v>
          </cell>
          <cell r="AE4135">
            <v>5.5052410433238075</v>
          </cell>
          <cell r="AF4135">
            <v>5.2953268601151189</v>
          </cell>
          <cell r="AG4135">
            <v>5.1876809819476515</v>
          </cell>
          <cell r="AH4135">
            <v>5.4056933875559263</v>
          </cell>
        </row>
        <row r="4136">
          <cell r="B4136">
            <v>60065</v>
          </cell>
          <cell r="C4136" t="str">
            <v>TX</v>
          </cell>
          <cell r="D4136" t="str">
            <v>Transmission</v>
          </cell>
          <cell r="E4136">
            <v>1.4093393477955055E-2</v>
          </cell>
          <cell r="F4136">
            <v>0</v>
          </cell>
          <cell r="G4136">
            <v>0</v>
          </cell>
          <cell r="H4136">
            <v>0</v>
          </cell>
          <cell r="I4136">
            <v>11.608880937499999</v>
          </cell>
          <cell r="J4136">
            <v>0</v>
          </cell>
          <cell r="K4136">
            <v>0</v>
          </cell>
          <cell r="L4136">
            <v>0</v>
          </cell>
          <cell r="M4136">
            <v>0</v>
          </cell>
          <cell r="N4136">
            <v>0</v>
          </cell>
          <cell r="O4136">
            <v>9621.9656326928744</v>
          </cell>
          <cell r="P4136">
            <v>26799.929293936613</v>
          </cell>
          <cell r="Q4136">
            <v>41682.948922433221</v>
          </cell>
          <cell r="R4136">
            <v>51491.222054085585</v>
          </cell>
          <cell r="S4136">
            <v>129313.15542193386</v>
          </cell>
          <cell r="T4136">
            <v>1529.9127400418736</v>
          </cell>
          <cell r="U4136">
            <v>1639.127462982123</v>
          </cell>
          <cell r="V4136">
            <v>1698.3081709830979</v>
          </cell>
          <cell r="W4136">
            <v>1725.1753014174662</v>
          </cell>
          <cell r="X4136">
            <v>1860.3535146643408</v>
          </cell>
          <cell r="Y4136">
            <v>238.1507384526505</v>
          </cell>
          <cell r="Z4136">
            <v>278.86176811076842</v>
          </cell>
          <cell r="AA4136">
            <v>286.61576085580026</v>
          </cell>
          <cell r="AB4136">
            <v>291.52583735979493</v>
          </cell>
          <cell r="AC4136">
            <v>357.71279829813494</v>
          </cell>
          <cell r="AD4136">
            <v>4.9975669045086111</v>
          </cell>
          <cell r="AE4136">
            <v>5.5052410433238075</v>
          </cell>
          <cell r="AF4136">
            <v>5.2953268601151189</v>
          </cell>
          <cell r="AG4136">
            <v>5.1876809819476515</v>
          </cell>
          <cell r="AH4136">
            <v>5.4056933875559263</v>
          </cell>
        </row>
        <row r="4137">
          <cell r="B4137">
            <v>50174</v>
          </cell>
          <cell r="C4137" t="str">
            <v>TX</v>
          </cell>
          <cell r="D4137" t="str">
            <v>Transmission</v>
          </cell>
          <cell r="E4137">
            <v>1.4093393477955055E-2</v>
          </cell>
          <cell r="F4137">
            <v>0</v>
          </cell>
          <cell r="G4137">
            <v>0</v>
          </cell>
          <cell r="H4137">
            <v>0</v>
          </cell>
          <cell r="I4137">
            <v>11.608880937499999</v>
          </cell>
          <cell r="J4137">
            <v>0</v>
          </cell>
          <cell r="K4137">
            <v>0</v>
          </cell>
          <cell r="L4137">
            <v>0</v>
          </cell>
          <cell r="M4137">
            <v>0</v>
          </cell>
          <cell r="N4137">
            <v>0</v>
          </cell>
          <cell r="O4137">
            <v>9621.9656326928744</v>
          </cell>
          <cell r="P4137">
            <v>26799.929293936613</v>
          </cell>
          <cell r="Q4137">
            <v>41682.948922433221</v>
          </cell>
          <cell r="R4137">
            <v>51491.222054085585</v>
          </cell>
          <cell r="S4137">
            <v>129313.15542193386</v>
          </cell>
          <cell r="T4137">
            <v>1529.9127400418736</v>
          </cell>
          <cell r="U4137">
            <v>1639.127462982123</v>
          </cell>
          <cell r="V4137">
            <v>1698.3081709830979</v>
          </cell>
          <cell r="W4137">
            <v>1725.1753014174662</v>
          </cell>
          <cell r="X4137">
            <v>1860.3535146643408</v>
          </cell>
          <cell r="Y4137">
            <v>238.1507384526505</v>
          </cell>
          <cell r="Z4137">
            <v>278.86176811076842</v>
          </cell>
          <cell r="AA4137">
            <v>286.61576085580026</v>
          </cell>
          <cell r="AB4137">
            <v>291.52583735979493</v>
          </cell>
          <cell r="AC4137">
            <v>357.71279829813494</v>
          </cell>
          <cell r="AD4137">
            <v>4.9975669045086111</v>
          </cell>
          <cell r="AE4137">
            <v>5.5052410433238075</v>
          </cell>
          <cell r="AF4137">
            <v>5.2953268601151189</v>
          </cell>
          <cell r="AG4137">
            <v>5.1876809819476515</v>
          </cell>
          <cell r="AH4137">
            <v>5.4056933875559263</v>
          </cell>
        </row>
        <row r="4138">
          <cell r="B4138">
            <v>60066</v>
          </cell>
          <cell r="C4138" t="str">
            <v>TX</v>
          </cell>
          <cell r="D4138" t="str">
            <v>Transmission</v>
          </cell>
          <cell r="E4138">
            <v>1.4093393477955055E-2</v>
          </cell>
          <cell r="F4138">
            <v>0</v>
          </cell>
          <cell r="G4138">
            <v>0</v>
          </cell>
          <cell r="H4138">
            <v>0</v>
          </cell>
          <cell r="I4138">
            <v>11.608880937499999</v>
          </cell>
          <cell r="J4138">
            <v>0</v>
          </cell>
          <cell r="K4138">
            <v>0</v>
          </cell>
          <cell r="L4138">
            <v>0</v>
          </cell>
          <cell r="M4138">
            <v>0</v>
          </cell>
          <cell r="N4138">
            <v>0</v>
          </cell>
          <cell r="O4138">
            <v>9621.9656326928744</v>
          </cell>
          <cell r="P4138">
            <v>26799.929293936613</v>
          </cell>
          <cell r="Q4138">
            <v>41682.948922433221</v>
          </cell>
          <cell r="R4138">
            <v>51491.222054085585</v>
          </cell>
          <cell r="S4138">
            <v>129313.15542193386</v>
          </cell>
          <cell r="T4138">
            <v>1529.9127400418736</v>
          </cell>
          <cell r="U4138">
            <v>1639.127462982123</v>
          </cell>
          <cell r="V4138">
            <v>1698.3081709830979</v>
          </cell>
          <cell r="W4138">
            <v>1725.1753014174662</v>
          </cell>
          <cell r="X4138">
            <v>1860.3535146643408</v>
          </cell>
          <cell r="Y4138">
            <v>238.1507384526505</v>
          </cell>
          <cell r="Z4138">
            <v>278.86176811076842</v>
          </cell>
          <cell r="AA4138">
            <v>286.61576085580026</v>
          </cell>
          <cell r="AB4138">
            <v>291.52583735979493</v>
          </cell>
          <cell r="AC4138">
            <v>357.71279829813494</v>
          </cell>
          <cell r="AD4138">
            <v>4.9975669045086111</v>
          </cell>
          <cell r="AE4138">
            <v>5.5052410433238075</v>
          </cell>
          <cell r="AF4138">
            <v>5.2953268601151189</v>
          </cell>
          <cell r="AG4138">
            <v>5.1876809819476515</v>
          </cell>
          <cell r="AH4138">
            <v>5.4056933875559263</v>
          </cell>
        </row>
        <row r="4139">
          <cell r="B4139">
            <v>2857</v>
          </cell>
          <cell r="C4139" t="str">
            <v>TX</v>
          </cell>
          <cell r="D4139" t="str">
            <v>Wholesale Power Marketer</v>
          </cell>
          <cell r="E4139">
            <v>1.4093393477955055E-2</v>
          </cell>
          <cell r="F4139">
            <v>0</v>
          </cell>
          <cell r="G4139">
            <v>0</v>
          </cell>
          <cell r="H4139">
            <v>0</v>
          </cell>
          <cell r="I4139">
            <v>11.608880937499999</v>
          </cell>
          <cell r="J4139">
            <v>0</v>
          </cell>
          <cell r="K4139">
            <v>0</v>
          </cell>
          <cell r="L4139">
            <v>0</v>
          </cell>
          <cell r="M4139">
            <v>0</v>
          </cell>
          <cell r="N4139">
            <v>0</v>
          </cell>
          <cell r="O4139">
            <v>9621.9656326928744</v>
          </cell>
          <cell r="P4139">
            <v>26799.929293936613</v>
          </cell>
          <cell r="Q4139">
            <v>41682.948922433221</v>
          </cell>
          <cell r="R4139">
            <v>51491.222054085585</v>
          </cell>
          <cell r="S4139">
            <v>129313.15542193386</v>
          </cell>
          <cell r="T4139">
            <v>1529.9127400418736</v>
          </cell>
          <cell r="U4139">
            <v>1639.127462982123</v>
          </cell>
          <cell r="V4139">
            <v>1698.3081709830979</v>
          </cell>
          <cell r="W4139">
            <v>1725.1753014174662</v>
          </cell>
          <cell r="X4139">
            <v>1860.3535146643408</v>
          </cell>
          <cell r="Y4139">
            <v>238.1507384526505</v>
          </cell>
          <cell r="Z4139">
            <v>278.86176811076842</v>
          </cell>
          <cell r="AA4139">
            <v>286.61576085580026</v>
          </cell>
          <cell r="AB4139">
            <v>291.52583735979493</v>
          </cell>
          <cell r="AC4139">
            <v>357.71279829813494</v>
          </cell>
          <cell r="AD4139">
            <v>4.9975669045086111</v>
          </cell>
          <cell r="AE4139">
            <v>5.5052410433238075</v>
          </cell>
          <cell r="AF4139">
            <v>5.2953268601151189</v>
          </cell>
          <cell r="AG4139">
            <v>5.1876809819476515</v>
          </cell>
          <cell r="AH4139">
            <v>5.4056933875559263</v>
          </cell>
        </row>
        <row r="4140">
          <cell r="B4140">
            <v>49824</v>
          </cell>
          <cell r="C4140" t="str">
            <v>TX</v>
          </cell>
          <cell r="D4140" t="str">
            <v>Wholesale Power Marketer</v>
          </cell>
          <cell r="E4140">
            <v>1.4093393477955055E-2</v>
          </cell>
          <cell r="F4140">
            <v>0</v>
          </cell>
          <cell r="G4140">
            <v>0</v>
          </cell>
          <cell r="H4140">
            <v>0</v>
          </cell>
          <cell r="I4140">
            <v>11.608880937499999</v>
          </cell>
          <cell r="J4140">
            <v>0</v>
          </cell>
          <cell r="K4140">
            <v>0</v>
          </cell>
          <cell r="L4140">
            <v>0</v>
          </cell>
          <cell r="M4140">
            <v>0</v>
          </cell>
          <cell r="N4140">
            <v>0</v>
          </cell>
          <cell r="O4140">
            <v>9621.9656326928744</v>
          </cell>
          <cell r="P4140">
            <v>26799.929293936613</v>
          </cell>
          <cell r="Q4140">
            <v>41682.948922433221</v>
          </cell>
          <cell r="R4140">
            <v>51491.222054085585</v>
          </cell>
          <cell r="S4140">
            <v>129313.15542193386</v>
          </cell>
          <cell r="T4140">
            <v>1529.9127400418736</v>
          </cell>
          <cell r="U4140">
            <v>1639.127462982123</v>
          </cell>
          <cell r="V4140">
            <v>1698.3081709830979</v>
          </cell>
          <cell r="W4140">
            <v>1725.1753014174662</v>
          </cell>
          <cell r="X4140">
            <v>1860.3535146643408</v>
          </cell>
          <cell r="Y4140">
            <v>238.1507384526505</v>
          </cell>
          <cell r="Z4140">
            <v>278.86176811076842</v>
          </cell>
          <cell r="AA4140">
            <v>286.61576085580026</v>
          </cell>
          <cell r="AB4140">
            <v>291.52583735979493</v>
          </cell>
          <cell r="AC4140">
            <v>357.71279829813494</v>
          </cell>
          <cell r="AD4140">
            <v>4.9975669045086111</v>
          </cell>
          <cell r="AE4140">
            <v>5.5052410433238075</v>
          </cell>
          <cell r="AF4140">
            <v>5.2953268601151189</v>
          </cell>
          <cell r="AG4140">
            <v>5.1876809819476515</v>
          </cell>
          <cell r="AH4140">
            <v>5.4056933875559263</v>
          </cell>
        </row>
        <row r="4141">
          <cell r="B4141">
            <v>56890</v>
          </cell>
          <cell r="C4141" t="str">
            <v>TX</v>
          </cell>
          <cell r="D4141" t="str">
            <v>Wholesale Power Marketer</v>
          </cell>
          <cell r="E4141">
            <v>1.4093393477955055E-2</v>
          </cell>
          <cell r="F4141">
            <v>0</v>
          </cell>
          <cell r="G4141">
            <v>0</v>
          </cell>
          <cell r="H4141">
            <v>0</v>
          </cell>
          <cell r="I4141">
            <v>11.608880937499999</v>
          </cell>
          <cell r="J4141">
            <v>0</v>
          </cell>
          <cell r="K4141">
            <v>0</v>
          </cell>
          <cell r="L4141">
            <v>0</v>
          </cell>
          <cell r="M4141">
            <v>0</v>
          </cell>
          <cell r="N4141">
            <v>0</v>
          </cell>
          <cell r="O4141">
            <v>9621.9656326928744</v>
          </cell>
          <cell r="P4141">
            <v>26799.929293936613</v>
          </cell>
          <cell r="Q4141">
            <v>41682.948922433221</v>
          </cell>
          <cell r="R4141">
            <v>51491.222054085585</v>
          </cell>
          <cell r="S4141">
            <v>129313.15542193386</v>
          </cell>
          <cell r="T4141">
            <v>1529.9127400418736</v>
          </cell>
          <cell r="U4141">
            <v>1639.127462982123</v>
          </cell>
          <cell r="V4141">
            <v>1698.3081709830979</v>
          </cell>
          <cell r="W4141">
            <v>1725.1753014174662</v>
          </cell>
          <cell r="X4141">
            <v>1860.3535146643408</v>
          </cell>
          <cell r="Y4141">
            <v>238.1507384526505</v>
          </cell>
          <cell r="Z4141">
            <v>278.86176811076842</v>
          </cell>
          <cell r="AA4141">
            <v>286.61576085580026</v>
          </cell>
          <cell r="AB4141">
            <v>291.52583735979493</v>
          </cell>
          <cell r="AC4141">
            <v>357.71279829813494</v>
          </cell>
          <cell r="AD4141">
            <v>4.9975669045086111</v>
          </cell>
          <cell r="AE4141">
            <v>5.5052410433238075</v>
          </cell>
          <cell r="AF4141">
            <v>5.2953268601151189</v>
          </cell>
          <cell r="AG4141">
            <v>5.1876809819476515</v>
          </cell>
          <cell r="AH4141">
            <v>5.4056933875559263</v>
          </cell>
        </row>
        <row r="4142">
          <cell r="B4142">
            <v>60913</v>
          </cell>
          <cell r="C4142" t="str">
            <v>TX</v>
          </cell>
          <cell r="D4142" t="str">
            <v>Wholesale Power Marketer</v>
          </cell>
          <cell r="E4142">
            <v>1.4093393477955055E-2</v>
          </cell>
          <cell r="F4142">
            <v>0</v>
          </cell>
          <cell r="G4142">
            <v>0</v>
          </cell>
          <cell r="H4142">
            <v>0</v>
          </cell>
          <cell r="I4142">
            <v>11.608880937499999</v>
          </cell>
          <cell r="J4142">
            <v>0</v>
          </cell>
          <cell r="K4142">
            <v>0</v>
          </cell>
          <cell r="L4142">
            <v>0</v>
          </cell>
          <cell r="M4142">
            <v>0</v>
          </cell>
          <cell r="N4142">
            <v>0</v>
          </cell>
          <cell r="O4142">
            <v>9621.9656326928744</v>
          </cell>
          <cell r="P4142">
            <v>26799.929293936613</v>
          </cell>
          <cell r="Q4142">
            <v>41682.948922433221</v>
          </cell>
          <cell r="R4142">
            <v>51491.222054085585</v>
          </cell>
          <cell r="S4142">
            <v>129313.15542193386</v>
          </cell>
          <cell r="T4142">
            <v>1529.9127400418736</v>
          </cell>
          <cell r="U4142">
            <v>1639.127462982123</v>
          </cell>
          <cell r="V4142">
            <v>1698.3081709830979</v>
          </cell>
          <cell r="W4142">
            <v>1725.1753014174662</v>
          </cell>
          <cell r="X4142">
            <v>1860.3535146643408</v>
          </cell>
          <cell r="Y4142">
            <v>238.1507384526505</v>
          </cell>
          <cell r="Z4142">
            <v>278.86176811076842</v>
          </cell>
          <cell r="AA4142">
            <v>286.61576085580026</v>
          </cell>
          <cell r="AB4142">
            <v>291.52583735979493</v>
          </cell>
          <cell r="AC4142">
            <v>357.71279829813494</v>
          </cell>
          <cell r="AD4142">
            <v>4.9975669045086111</v>
          </cell>
          <cell r="AE4142">
            <v>5.5052410433238075</v>
          </cell>
          <cell r="AF4142">
            <v>5.2953268601151189</v>
          </cell>
          <cell r="AG4142">
            <v>5.1876809819476515</v>
          </cell>
          <cell r="AH4142">
            <v>5.4056933875559263</v>
          </cell>
        </row>
        <row r="4143">
          <cell r="B4143">
            <v>19090</v>
          </cell>
          <cell r="C4143" t="str">
            <v>TX</v>
          </cell>
          <cell r="D4143" t="str">
            <v>Wholesale Power Marketer</v>
          </cell>
          <cell r="E4143">
            <v>1.4093393477955055E-2</v>
          </cell>
          <cell r="F4143">
            <v>0</v>
          </cell>
          <cell r="G4143">
            <v>0</v>
          </cell>
          <cell r="H4143">
            <v>0</v>
          </cell>
          <cell r="I4143">
            <v>11.608880937499999</v>
          </cell>
          <cell r="J4143">
            <v>0</v>
          </cell>
          <cell r="K4143">
            <v>0</v>
          </cell>
          <cell r="L4143">
            <v>0</v>
          </cell>
          <cell r="M4143">
            <v>0</v>
          </cell>
          <cell r="N4143">
            <v>0</v>
          </cell>
          <cell r="O4143">
            <v>9621.9656326928744</v>
          </cell>
          <cell r="P4143">
            <v>26799.929293936613</v>
          </cell>
          <cell r="Q4143">
            <v>41682.948922433221</v>
          </cell>
          <cell r="R4143">
            <v>51491.222054085585</v>
          </cell>
          <cell r="S4143">
            <v>129313.15542193386</v>
          </cell>
          <cell r="T4143">
            <v>1529.9127400418736</v>
          </cell>
          <cell r="U4143">
            <v>1639.127462982123</v>
          </cell>
          <cell r="V4143">
            <v>1698.3081709830979</v>
          </cell>
          <cell r="W4143">
            <v>1725.1753014174662</v>
          </cell>
          <cell r="X4143">
            <v>1860.3535146643408</v>
          </cell>
          <cell r="Y4143">
            <v>238.1507384526505</v>
          </cell>
          <cell r="Z4143">
            <v>278.86176811076842</v>
          </cell>
          <cell r="AA4143">
            <v>286.61576085580026</v>
          </cell>
          <cell r="AB4143">
            <v>291.52583735979493</v>
          </cell>
          <cell r="AC4143">
            <v>357.71279829813494</v>
          </cell>
          <cell r="AD4143">
            <v>4.9975669045086111</v>
          </cell>
          <cell r="AE4143">
            <v>5.5052410433238075</v>
          </cell>
          <cell r="AF4143">
            <v>5.2953268601151189</v>
          </cell>
          <cell r="AG4143">
            <v>5.1876809819476515</v>
          </cell>
          <cell r="AH4143">
            <v>5.4056933875559263</v>
          </cell>
        </row>
        <row r="4144">
          <cell r="B4144">
            <v>56288</v>
          </cell>
          <cell r="C4144" t="str">
            <v>TX</v>
          </cell>
          <cell r="D4144" t="str">
            <v>Wholesale Power Marketer</v>
          </cell>
          <cell r="E4144">
            <v>1.4093393477955055E-2</v>
          </cell>
          <cell r="F4144">
            <v>0</v>
          </cell>
          <cell r="G4144">
            <v>0</v>
          </cell>
          <cell r="H4144">
            <v>0</v>
          </cell>
          <cell r="I4144">
            <v>11.608880937499999</v>
          </cell>
          <cell r="J4144">
            <v>0</v>
          </cell>
          <cell r="K4144">
            <v>0</v>
          </cell>
          <cell r="L4144">
            <v>0</v>
          </cell>
          <cell r="M4144">
            <v>0</v>
          </cell>
          <cell r="N4144">
            <v>0</v>
          </cell>
          <cell r="O4144">
            <v>9621.9656326928744</v>
          </cell>
          <cell r="P4144">
            <v>26799.929293936613</v>
          </cell>
          <cell r="Q4144">
            <v>41682.948922433221</v>
          </cell>
          <cell r="R4144">
            <v>51491.222054085585</v>
          </cell>
          <cell r="S4144">
            <v>129313.15542193386</v>
          </cell>
          <cell r="T4144">
            <v>1529.9127400418736</v>
          </cell>
          <cell r="U4144">
            <v>1639.127462982123</v>
          </cell>
          <cell r="V4144">
            <v>1698.3081709830979</v>
          </cell>
          <cell r="W4144">
            <v>1725.1753014174662</v>
          </cell>
          <cell r="X4144">
            <v>1860.3535146643408</v>
          </cell>
          <cell r="Y4144">
            <v>238.1507384526505</v>
          </cell>
          <cell r="Z4144">
            <v>278.86176811076842</v>
          </cell>
          <cell r="AA4144">
            <v>286.61576085580026</v>
          </cell>
          <cell r="AB4144">
            <v>291.52583735979493</v>
          </cell>
          <cell r="AC4144">
            <v>357.71279829813494</v>
          </cell>
          <cell r="AD4144">
            <v>4.9975669045086111</v>
          </cell>
          <cell r="AE4144">
            <v>5.5052410433238075</v>
          </cell>
          <cell r="AF4144">
            <v>5.2953268601151189</v>
          </cell>
          <cell r="AG4144">
            <v>5.1876809819476515</v>
          </cell>
          <cell r="AH4144">
            <v>5.4056933875559263</v>
          </cell>
        </row>
        <row r="4145">
          <cell r="B4145">
            <v>56223</v>
          </cell>
          <cell r="C4145" t="str">
            <v>TX</v>
          </cell>
          <cell r="D4145" t="str">
            <v>Wholesale Power Marketer</v>
          </cell>
          <cell r="E4145">
            <v>1.4093393477955055E-2</v>
          </cell>
          <cell r="F4145">
            <v>0</v>
          </cell>
          <cell r="G4145">
            <v>0</v>
          </cell>
          <cell r="H4145">
            <v>0</v>
          </cell>
          <cell r="I4145">
            <v>11.608880937499999</v>
          </cell>
          <cell r="J4145">
            <v>0</v>
          </cell>
          <cell r="K4145">
            <v>0</v>
          </cell>
          <cell r="L4145">
            <v>0</v>
          </cell>
          <cell r="M4145">
            <v>0</v>
          </cell>
          <cell r="N4145">
            <v>0</v>
          </cell>
          <cell r="O4145">
            <v>9621.9656326928744</v>
          </cell>
          <cell r="P4145">
            <v>26799.929293936613</v>
          </cell>
          <cell r="Q4145">
            <v>41682.948922433221</v>
          </cell>
          <cell r="R4145">
            <v>51491.222054085585</v>
          </cell>
          <cell r="S4145">
            <v>129313.15542193386</v>
          </cell>
          <cell r="T4145">
            <v>1529.9127400418736</v>
          </cell>
          <cell r="U4145">
            <v>1639.127462982123</v>
          </cell>
          <cell r="V4145">
            <v>1698.3081709830979</v>
          </cell>
          <cell r="W4145">
            <v>1725.1753014174662</v>
          </cell>
          <cell r="X4145">
            <v>1860.3535146643408</v>
          </cell>
          <cell r="Y4145">
            <v>238.1507384526505</v>
          </cell>
          <cell r="Z4145">
            <v>278.86176811076842</v>
          </cell>
          <cell r="AA4145">
            <v>286.61576085580026</v>
          </cell>
          <cell r="AB4145">
            <v>291.52583735979493</v>
          </cell>
          <cell r="AC4145">
            <v>357.71279829813494</v>
          </cell>
          <cell r="AD4145">
            <v>4.9975669045086111</v>
          </cell>
          <cell r="AE4145">
            <v>5.5052410433238075</v>
          </cell>
          <cell r="AF4145">
            <v>5.2953268601151189</v>
          </cell>
          <cell r="AG4145">
            <v>5.1876809819476515</v>
          </cell>
          <cell r="AH4145">
            <v>5.4056933875559263</v>
          </cell>
        </row>
        <row r="4146">
          <cell r="B4146">
            <v>49956</v>
          </cell>
          <cell r="C4146" t="str">
            <v>TX</v>
          </cell>
          <cell r="D4146" t="str">
            <v>Wholesale Power Marketer</v>
          </cell>
          <cell r="E4146">
            <v>1.4093393477955055E-2</v>
          </cell>
          <cell r="F4146">
            <v>0</v>
          </cell>
          <cell r="G4146">
            <v>0</v>
          </cell>
          <cell r="H4146">
            <v>0</v>
          </cell>
          <cell r="I4146">
            <v>11.608880937499999</v>
          </cell>
          <cell r="J4146">
            <v>0</v>
          </cell>
          <cell r="K4146">
            <v>0</v>
          </cell>
          <cell r="L4146">
            <v>0</v>
          </cell>
          <cell r="M4146">
            <v>0</v>
          </cell>
          <cell r="N4146">
            <v>0</v>
          </cell>
          <cell r="O4146">
            <v>9621.9656326928744</v>
          </cell>
          <cell r="P4146">
            <v>26799.929293936613</v>
          </cell>
          <cell r="Q4146">
            <v>41682.948922433221</v>
          </cell>
          <cell r="R4146">
            <v>51491.222054085585</v>
          </cell>
          <cell r="S4146">
            <v>129313.15542193386</v>
          </cell>
          <cell r="T4146">
            <v>1529.9127400418736</v>
          </cell>
          <cell r="U4146">
            <v>1639.127462982123</v>
          </cell>
          <cell r="V4146">
            <v>1698.3081709830979</v>
          </cell>
          <cell r="W4146">
            <v>1725.1753014174662</v>
          </cell>
          <cell r="X4146">
            <v>1860.3535146643408</v>
          </cell>
          <cell r="Y4146">
            <v>238.1507384526505</v>
          </cell>
          <cell r="Z4146">
            <v>278.86176811076842</v>
          </cell>
          <cell r="AA4146">
            <v>286.61576085580026</v>
          </cell>
          <cell r="AB4146">
            <v>291.52583735979493</v>
          </cell>
          <cell r="AC4146">
            <v>357.71279829813494</v>
          </cell>
          <cell r="AD4146">
            <v>4.9975669045086111</v>
          </cell>
          <cell r="AE4146">
            <v>5.5052410433238075</v>
          </cell>
          <cell r="AF4146">
            <v>5.2953268601151189</v>
          </cell>
          <cell r="AG4146">
            <v>5.1876809819476515</v>
          </cell>
          <cell r="AH4146">
            <v>5.4056933875559263</v>
          </cell>
        </row>
        <row r="4147">
          <cell r="B4147">
            <v>55765</v>
          </cell>
          <cell r="C4147" t="str">
            <v>TX</v>
          </cell>
          <cell r="D4147" t="str">
            <v>Wholesale Power Marketer</v>
          </cell>
          <cell r="E4147">
            <v>1.4093393477955055E-2</v>
          </cell>
          <cell r="F4147">
            <v>0</v>
          </cell>
          <cell r="G4147">
            <v>0</v>
          </cell>
          <cell r="H4147">
            <v>0</v>
          </cell>
          <cell r="I4147">
            <v>11.608880937499999</v>
          </cell>
          <cell r="J4147">
            <v>0</v>
          </cell>
          <cell r="K4147">
            <v>0</v>
          </cell>
          <cell r="L4147">
            <v>0</v>
          </cell>
          <cell r="M4147">
            <v>0</v>
          </cell>
          <cell r="N4147">
            <v>0</v>
          </cell>
          <cell r="O4147">
            <v>9621.9656326928744</v>
          </cell>
          <cell r="P4147">
            <v>26799.929293936613</v>
          </cell>
          <cell r="Q4147">
            <v>41682.948922433221</v>
          </cell>
          <cell r="R4147">
            <v>51491.222054085585</v>
          </cell>
          <cell r="S4147">
            <v>129313.15542193386</v>
          </cell>
          <cell r="T4147">
            <v>1529.9127400418736</v>
          </cell>
          <cell r="U4147">
            <v>1639.127462982123</v>
          </cell>
          <cell r="V4147">
            <v>1698.3081709830979</v>
          </cell>
          <cell r="W4147">
            <v>1725.1753014174662</v>
          </cell>
          <cell r="X4147">
            <v>1860.3535146643408</v>
          </cell>
          <cell r="Y4147">
            <v>238.1507384526505</v>
          </cell>
          <cell r="Z4147">
            <v>278.86176811076842</v>
          </cell>
          <cell r="AA4147">
            <v>286.61576085580026</v>
          </cell>
          <cell r="AB4147">
            <v>291.52583735979493</v>
          </cell>
          <cell r="AC4147">
            <v>357.71279829813494</v>
          </cell>
          <cell r="AD4147">
            <v>4.9975669045086111</v>
          </cell>
          <cell r="AE4147">
            <v>5.5052410433238075</v>
          </cell>
          <cell r="AF4147">
            <v>5.2953268601151189</v>
          </cell>
          <cell r="AG4147">
            <v>5.1876809819476515</v>
          </cell>
          <cell r="AH4147">
            <v>5.4056933875559263</v>
          </cell>
        </row>
        <row r="4148">
          <cell r="B4148">
            <v>24431</v>
          </cell>
          <cell r="C4148" t="str">
            <v>UT</v>
          </cell>
          <cell r="D4148" t="str">
            <v>Municipal Mktg Authority</v>
          </cell>
          <cell r="E4148">
            <v>2.2536840971352199E-2</v>
          </cell>
          <cell r="F4148">
            <v>0</v>
          </cell>
          <cell r="G4148">
            <v>0</v>
          </cell>
          <cell r="H4148">
            <v>0</v>
          </cell>
          <cell r="I4148">
            <v>11.608880937499999</v>
          </cell>
          <cell r="J4148">
            <v>0</v>
          </cell>
          <cell r="K4148">
            <v>0</v>
          </cell>
          <cell r="L4148">
            <v>0</v>
          </cell>
          <cell r="M4148">
            <v>0</v>
          </cell>
          <cell r="N4148">
            <v>0</v>
          </cell>
          <cell r="O4148">
            <v>10029.707071378212</v>
          </cell>
          <cell r="P4148">
            <v>30320.601365996743</v>
          </cell>
          <cell r="Q4148">
            <v>46729.30295949179</v>
          </cell>
          <cell r="R4148">
            <v>58620.725867549721</v>
          </cell>
          <cell r="S4148">
            <v>124199.06295661021</v>
          </cell>
          <cell r="T4148">
            <v>831.89046110248501</v>
          </cell>
          <cell r="U4148">
            <v>899.12002647457746</v>
          </cell>
          <cell r="V4148">
            <v>929.20127990659694</v>
          </cell>
          <cell r="W4148">
            <v>952.85945745547872</v>
          </cell>
          <cell r="X4148">
            <v>1068.7350776930732</v>
          </cell>
          <cell r="Y4148">
            <v>580.29330006091823</v>
          </cell>
          <cell r="Z4148">
            <v>607.80864780129036</v>
          </cell>
          <cell r="AA4148">
            <v>656.97743192402879</v>
          </cell>
          <cell r="AB4148">
            <v>661.49675397832277</v>
          </cell>
          <cell r="AC4148">
            <v>730.09396216452751</v>
          </cell>
          <cell r="AD4148">
            <v>25.002944672782693</v>
          </cell>
          <cell r="AE4148">
            <v>24.280649461231395</v>
          </cell>
          <cell r="AF4148">
            <v>27.179948048536389</v>
          </cell>
          <cell r="AG4148">
            <v>24.127083058054541</v>
          </cell>
          <cell r="AH4148">
            <v>25.039223853086785</v>
          </cell>
        </row>
        <row r="4149">
          <cell r="B4149">
            <v>17874</v>
          </cell>
          <cell r="C4149" t="str">
            <v>UT</v>
          </cell>
          <cell r="D4149" t="str">
            <v>Municipal</v>
          </cell>
          <cell r="E4149">
            <v>2.2536840971352199E-2</v>
          </cell>
          <cell r="F4149">
            <v>1</v>
          </cell>
          <cell r="G4149">
            <v>11982.459442165093</v>
          </cell>
          <cell r="H4149">
            <v>11982.459442165093</v>
          </cell>
          <cell r="I4149">
            <v>11.608880937499999</v>
          </cell>
          <cell r="J4149">
            <v>30152</v>
          </cell>
          <cell r="K4149">
            <v>318338</v>
          </cell>
          <cell r="L4149">
            <v>26567</v>
          </cell>
          <cell r="M4149">
            <v>8.3091061455438084E-2</v>
          </cell>
          <cell r="N4149">
            <v>8.3091061455438084E-2</v>
          </cell>
          <cell r="O4149">
            <v>10029.707071378212</v>
          </cell>
          <cell r="P4149">
            <v>30320.601365996743</v>
          </cell>
          <cell r="Q4149">
            <v>46729.30295949179</v>
          </cell>
          <cell r="R4149">
            <v>58620.725867549721</v>
          </cell>
          <cell r="S4149">
            <v>124199.06295661021</v>
          </cell>
          <cell r="T4149">
            <v>831.89046110248501</v>
          </cell>
          <cell r="U4149">
            <v>899.12002647457746</v>
          </cell>
          <cell r="V4149">
            <v>929.20127990659694</v>
          </cell>
          <cell r="W4149">
            <v>952.85945745547872</v>
          </cell>
          <cell r="X4149">
            <v>1068.7350776930732</v>
          </cell>
          <cell r="Y4149">
            <v>580.29330006091823</v>
          </cell>
          <cell r="Z4149">
            <v>607.80864780129036</v>
          </cell>
          <cell r="AA4149">
            <v>656.97743192402879</v>
          </cell>
          <cell r="AB4149">
            <v>661.49675397832277</v>
          </cell>
          <cell r="AC4149">
            <v>730.09396216452751</v>
          </cell>
          <cell r="AD4149">
            <v>25.002944672782693</v>
          </cell>
          <cell r="AE4149">
            <v>24.280649461231395</v>
          </cell>
          <cell r="AF4149">
            <v>27.179948048536389</v>
          </cell>
          <cell r="AG4149">
            <v>24.127083058054541</v>
          </cell>
          <cell r="AH4149">
            <v>25.039223853086785</v>
          </cell>
        </row>
        <row r="4150">
          <cell r="B4150">
            <v>40433</v>
          </cell>
          <cell r="C4150" t="str">
            <v>UT</v>
          </cell>
          <cell r="D4150" t="str">
            <v>Municipal</v>
          </cell>
          <cell r="E4150">
            <v>2.2536840971352199E-2</v>
          </cell>
          <cell r="F4150">
            <v>0</v>
          </cell>
          <cell r="G4150">
            <v>0</v>
          </cell>
          <cell r="H4150">
            <v>1901.2980050556189</v>
          </cell>
          <cell r="I4150">
            <v>11.608880937499999</v>
          </cell>
          <cell r="J4150">
            <v>0</v>
          </cell>
          <cell r="K4150">
            <v>0</v>
          </cell>
          <cell r="L4150">
            <v>0</v>
          </cell>
          <cell r="M4150">
            <v>0</v>
          </cell>
          <cell r="N4150">
            <v>1.7767964938655335E-2</v>
          </cell>
          <cell r="O4150">
            <v>10029.707071378212</v>
          </cell>
          <cell r="P4150">
            <v>30320.601365996743</v>
          </cell>
          <cell r="Q4150">
            <v>46729.30295949179</v>
          </cell>
          <cell r="R4150">
            <v>58620.725867549721</v>
          </cell>
          <cell r="S4150">
            <v>124199.06295661021</v>
          </cell>
          <cell r="T4150">
            <v>831.89046110248501</v>
          </cell>
          <cell r="U4150">
            <v>899.12002647457746</v>
          </cell>
          <cell r="V4150">
            <v>929.20127990659694</v>
          </cell>
          <cell r="W4150">
            <v>952.85945745547872</v>
          </cell>
          <cell r="X4150">
            <v>1068.7350776930732</v>
          </cell>
          <cell r="Y4150">
            <v>580.29330006091823</v>
          </cell>
          <cell r="Z4150">
            <v>607.80864780129036</v>
          </cell>
          <cell r="AA4150">
            <v>656.97743192402879</v>
          </cell>
          <cell r="AB4150">
            <v>661.49675397832277</v>
          </cell>
          <cell r="AC4150">
            <v>730.09396216452751</v>
          </cell>
          <cell r="AD4150">
            <v>25.002944672782693</v>
          </cell>
          <cell r="AE4150">
            <v>24.280649461231395</v>
          </cell>
          <cell r="AF4150">
            <v>27.179948048536389</v>
          </cell>
          <cell r="AG4150">
            <v>24.127083058054541</v>
          </cell>
          <cell r="AH4150">
            <v>25.039223853086785</v>
          </cell>
        </row>
        <row r="4151">
          <cell r="B4151">
            <v>57313</v>
          </cell>
          <cell r="C4151" t="str">
            <v>UT</v>
          </cell>
          <cell r="D4151" t="str">
            <v>Behind the Meter</v>
          </cell>
          <cell r="E4151">
            <v>2.2536840971352199E-2</v>
          </cell>
          <cell r="F4151">
            <v>1</v>
          </cell>
          <cell r="G4151">
            <v>7721.5259362642473</v>
          </cell>
          <cell r="H4151">
            <v>7721.5259362642473</v>
          </cell>
          <cell r="I4151">
            <v>11.608880937499999</v>
          </cell>
          <cell r="J4151">
            <v>380666.2</v>
          </cell>
          <cell r="K4151">
            <v>2489613</v>
          </cell>
          <cell r="L4151">
            <v>322425</v>
          </cell>
          <cell r="M4151">
            <v>0.13486042961886799</v>
          </cell>
          <cell r="N4151">
            <v>0.13486042961886799</v>
          </cell>
          <cell r="O4151">
            <v>10029.707071378212</v>
          </cell>
          <cell r="P4151">
            <v>30320.601365996743</v>
          </cell>
          <cell r="Q4151">
            <v>46729.30295949179</v>
          </cell>
          <cell r="R4151">
            <v>58620.725867549721</v>
          </cell>
          <cell r="S4151">
            <v>124199.06295661021</v>
          </cell>
          <cell r="T4151">
            <v>831.89046110248501</v>
          </cell>
          <cell r="U4151">
            <v>899.12002647457746</v>
          </cell>
          <cell r="V4151">
            <v>929.20127990659694</v>
          </cell>
          <cell r="W4151">
            <v>952.85945745547872</v>
          </cell>
          <cell r="X4151">
            <v>1068.7350776930732</v>
          </cell>
          <cell r="Y4151">
            <v>580.29330006091823</v>
          </cell>
          <cell r="Z4151">
            <v>607.80864780129036</v>
          </cell>
          <cell r="AA4151">
            <v>656.97743192402879</v>
          </cell>
          <cell r="AB4151">
            <v>661.49675397832277</v>
          </cell>
          <cell r="AC4151">
            <v>730.09396216452751</v>
          </cell>
          <cell r="AD4151">
            <v>25.002944672782693</v>
          </cell>
          <cell r="AE4151">
            <v>24.280649461231395</v>
          </cell>
          <cell r="AF4151">
            <v>27.179948048536389</v>
          </cell>
          <cell r="AG4151">
            <v>24.127083058054541</v>
          </cell>
          <cell r="AH4151">
            <v>25.039223853086785</v>
          </cell>
        </row>
        <row r="4152">
          <cell r="B4152">
            <v>59624</v>
          </cell>
          <cell r="C4152" t="str">
            <v>UT</v>
          </cell>
          <cell r="D4152" t="str">
            <v>Behind the Meter</v>
          </cell>
          <cell r="E4152">
            <v>2.2536840971352199E-2</v>
          </cell>
          <cell r="F4152">
            <v>1</v>
          </cell>
          <cell r="G4152">
            <v>6331.8519765451838</v>
          </cell>
          <cell r="H4152">
            <v>6331.8519765451838</v>
          </cell>
          <cell r="I4152">
            <v>11.608880937499999</v>
          </cell>
          <cell r="J4152">
            <v>170406.30000000002</v>
          </cell>
          <cell r="K4152">
            <v>1128431</v>
          </cell>
          <cell r="L4152">
            <v>178215</v>
          </cell>
          <cell r="M4152">
            <v>0.12901079410675642</v>
          </cell>
          <cell r="N4152">
            <v>0.12901079410675642</v>
          </cell>
          <cell r="O4152">
            <v>10029.707071378212</v>
          </cell>
          <cell r="P4152">
            <v>30320.601365996743</v>
          </cell>
          <cell r="Q4152">
            <v>46729.30295949179</v>
          </cell>
          <cell r="R4152">
            <v>58620.725867549721</v>
          </cell>
          <cell r="S4152">
            <v>124199.06295661021</v>
          </cell>
          <cell r="T4152">
            <v>831.89046110248501</v>
          </cell>
          <cell r="U4152">
            <v>899.12002647457746</v>
          </cell>
          <cell r="V4152">
            <v>929.20127990659694</v>
          </cell>
          <cell r="W4152">
            <v>952.85945745547872</v>
          </cell>
          <cell r="X4152">
            <v>1068.7350776930732</v>
          </cell>
          <cell r="Y4152">
            <v>580.29330006091823</v>
          </cell>
          <cell r="Z4152">
            <v>607.80864780129036</v>
          </cell>
          <cell r="AA4152">
            <v>656.97743192402879</v>
          </cell>
          <cell r="AB4152">
            <v>661.49675397832277</v>
          </cell>
          <cell r="AC4152">
            <v>730.09396216452751</v>
          </cell>
          <cell r="AD4152">
            <v>25.002944672782693</v>
          </cell>
          <cell r="AE4152">
            <v>24.280649461231395</v>
          </cell>
          <cell r="AF4152">
            <v>27.179948048536389</v>
          </cell>
          <cell r="AG4152">
            <v>24.127083058054541</v>
          </cell>
          <cell r="AH4152">
            <v>25.039223853086785</v>
          </cell>
        </row>
        <row r="4153">
          <cell r="B4153">
            <v>40165</v>
          </cell>
          <cell r="C4153" t="str">
            <v>UT</v>
          </cell>
          <cell r="D4153" t="str">
            <v>Cooperative</v>
          </cell>
          <cell r="E4153">
            <v>0.27122994965460717</v>
          </cell>
          <cell r="F4153">
            <v>1</v>
          </cell>
          <cell r="G4153">
            <v>16262.395767954811</v>
          </cell>
          <cell r="H4153">
            <v>16262.395767954811</v>
          </cell>
          <cell r="I4153">
            <v>11.608880937499999</v>
          </cell>
          <cell r="J4153">
            <v>27986.7</v>
          </cell>
          <cell r="K4153">
            <v>362749</v>
          </cell>
          <cell r="L4153">
            <v>22306</v>
          </cell>
          <cell r="M4153">
            <v>6.858551676695869E-2</v>
          </cell>
          <cell r="N4153">
            <v>6.858551676695869E-2</v>
          </cell>
          <cell r="O4153">
            <v>10029.707071378212</v>
          </cell>
          <cell r="P4153">
            <v>30320.601365996743</v>
          </cell>
          <cell r="Q4153">
            <v>46729.30295949179</v>
          </cell>
          <cell r="R4153">
            <v>58620.725867549721</v>
          </cell>
          <cell r="S4153">
            <v>124199.06295661021</v>
          </cell>
          <cell r="T4153">
            <v>831.89046110248501</v>
          </cell>
          <cell r="U4153">
            <v>899.12002647457746</v>
          </cell>
          <cell r="V4153">
            <v>929.20127990659694</v>
          </cell>
          <cell r="W4153">
            <v>952.85945745547872</v>
          </cell>
          <cell r="X4153">
            <v>1068.7350776930732</v>
          </cell>
          <cell r="Y4153">
            <v>580.29330006091823</v>
          </cell>
          <cell r="Z4153">
            <v>607.80864780129036</v>
          </cell>
          <cell r="AA4153">
            <v>656.97743192402879</v>
          </cell>
          <cell r="AB4153">
            <v>661.49675397832277</v>
          </cell>
          <cell r="AC4153">
            <v>730.09396216452751</v>
          </cell>
          <cell r="AD4153">
            <v>25.002944672782693</v>
          </cell>
          <cell r="AE4153">
            <v>24.280649461231395</v>
          </cell>
          <cell r="AF4153">
            <v>27.179948048536389</v>
          </cell>
          <cell r="AG4153">
            <v>24.127083058054541</v>
          </cell>
          <cell r="AH4153">
            <v>25.039223853086785</v>
          </cell>
        </row>
        <row r="4154">
          <cell r="B4154">
            <v>21514</v>
          </cell>
          <cell r="C4154" t="str">
            <v>UT</v>
          </cell>
          <cell r="D4154" t="str">
            <v>Cooperative</v>
          </cell>
          <cell r="E4154">
            <v>2.2536840971352199E-2</v>
          </cell>
          <cell r="F4154">
            <v>0</v>
          </cell>
          <cell r="G4154">
            <v>0</v>
          </cell>
          <cell r="H4154">
            <v>9875.5035872610133</v>
          </cell>
          <cell r="I4154">
            <v>11.608880937499999</v>
          </cell>
          <cell r="J4154">
            <v>0</v>
          </cell>
          <cell r="K4154">
            <v>0</v>
          </cell>
          <cell r="L4154">
            <v>0</v>
          </cell>
          <cell r="M4154">
            <v>0</v>
          </cell>
          <cell r="N4154">
            <v>6.7229915604801571E-2</v>
          </cell>
          <cell r="O4154">
            <v>10029.707071378212</v>
          </cell>
          <cell r="P4154">
            <v>30320.601365996743</v>
          </cell>
          <cell r="Q4154">
            <v>46729.30295949179</v>
          </cell>
          <cell r="R4154">
            <v>58620.725867549721</v>
          </cell>
          <cell r="S4154">
            <v>124199.06295661021</v>
          </cell>
          <cell r="T4154">
            <v>831.89046110248501</v>
          </cell>
          <cell r="U4154">
            <v>899.12002647457746</v>
          </cell>
          <cell r="V4154">
            <v>929.20127990659694</v>
          </cell>
          <cell r="W4154">
            <v>952.85945745547872</v>
          </cell>
          <cell r="X4154">
            <v>1068.7350776930732</v>
          </cell>
          <cell r="Y4154">
            <v>580.29330006091823</v>
          </cell>
          <cell r="Z4154">
            <v>607.80864780129036</v>
          </cell>
          <cell r="AA4154">
            <v>656.97743192402879</v>
          </cell>
          <cell r="AB4154">
            <v>661.49675397832277</v>
          </cell>
          <cell r="AC4154">
            <v>730.09396216452751</v>
          </cell>
          <cell r="AD4154">
            <v>25.002944672782693</v>
          </cell>
          <cell r="AE4154">
            <v>24.280649461231395</v>
          </cell>
          <cell r="AF4154">
            <v>27.179948048536389</v>
          </cell>
          <cell r="AG4154">
            <v>24.127083058054541</v>
          </cell>
          <cell r="AH4154">
            <v>25.039223853086785</v>
          </cell>
        </row>
        <row r="4155">
          <cell r="B4155">
            <v>6957</v>
          </cell>
          <cell r="C4155" t="str">
            <v>UT</v>
          </cell>
          <cell r="D4155" t="str">
            <v>Cooperative</v>
          </cell>
          <cell r="E4155">
            <v>2.2536840971352199E-2</v>
          </cell>
          <cell r="F4155">
            <v>1</v>
          </cell>
          <cell r="G4155">
            <v>11294.426562764696</v>
          </cell>
          <cell r="H4155">
            <v>11294.426562764696</v>
          </cell>
          <cell r="I4155">
            <v>11.608880937499999</v>
          </cell>
          <cell r="J4155">
            <v>13862.5</v>
          </cell>
          <cell r="K4155">
            <v>133342</v>
          </cell>
          <cell r="L4155">
            <v>11806</v>
          </cell>
          <cell r="M4155">
            <v>9.1627893835569435E-2</v>
          </cell>
          <cell r="N4155">
            <v>9.1627893835569435E-2</v>
          </cell>
          <cell r="O4155">
            <v>10029.707071378212</v>
          </cell>
          <cell r="P4155">
            <v>30320.601365996743</v>
          </cell>
          <cell r="Q4155">
            <v>46729.30295949179</v>
          </cell>
          <cell r="R4155">
            <v>58620.725867549721</v>
          </cell>
          <cell r="S4155">
            <v>124199.06295661021</v>
          </cell>
          <cell r="T4155">
            <v>831.89046110248501</v>
          </cell>
          <cell r="U4155">
            <v>899.12002647457746</v>
          </cell>
          <cell r="V4155">
            <v>929.20127990659694</v>
          </cell>
          <cell r="W4155">
            <v>952.85945745547872</v>
          </cell>
          <cell r="X4155">
            <v>1068.7350776930732</v>
          </cell>
          <cell r="Y4155">
            <v>580.29330006091823</v>
          </cell>
          <cell r="Z4155">
            <v>607.80864780129036</v>
          </cell>
          <cell r="AA4155">
            <v>656.97743192402879</v>
          </cell>
          <cell r="AB4155">
            <v>661.49675397832277</v>
          </cell>
          <cell r="AC4155">
            <v>730.09396216452751</v>
          </cell>
          <cell r="AD4155">
            <v>25.002944672782693</v>
          </cell>
          <cell r="AE4155">
            <v>24.280649461231395</v>
          </cell>
          <cell r="AF4155">
            <v>27.179948048536389</v>
          </cell>
          <cell r="AG4155">
            <v>24.127083058054541</v>
          </cell>
          <cell r="AH4155">
            <v>25.039223853086785</v>
          </cell>
        </row>
        <row r="4156">
          <cell r="B4156">
            <v>12866</v>
          </cell>
          <cell r="C4156" t="str">
            <v>UT</v>
          </cell>
          <cell r="D4156" t="str">
            <v>Cooperative</v>
          </cell>
          <cell r="E4156">
            <v>2.2536840971352199E-2</v>
          </cell>
          <cell r="F4156">
            <v>1</v>
          </cell>
          <cell r="G4156">
            <v>11574.99474090176</v>
          </cell>
          <cell r="H4156">
            <v>11574.99474090176</v>
          </cell>
          <cell r="I4156">
            <v>11.608880937499999</v>
          </cell>
          <cell r="J4156">
            <v>12874.699999999999</v>
          </cell>
          <cell r="K4156">
            <v>165071</v>
          </cell>
          <cell r="L4156">
            <v>14261</v>
          </cell>
          <cell r="M4156">
            <v>6.595979298243633E-2</v>
          </cell>
          <cell r="N4156">
            <v>6.595979298243633E-2</v>
          </cell>
          <cell r="O4156">
            <v>10029.707071378212</v>
          </cell>
          <cell r="P4156">
            <v>30320.601365996743</v>
          </cell>
          <cell r="Q4156">
            <v>46729.30295949179</v>
          </cell>
          <cell r="R4156">
            <v>58620.725867549721</v>
          </cell>
          <cell r="S4156">
            <v>124199.06295661021</v>
          </cell>
          <cell r="T4156">
            <v>831.89046110248501</v>
          </cell>
          <cell r="U4156">
            <v>899.12002647457746</v>
          </cell>
          <cell r="V4156">
            <v>929.20127990659694</v>
          </cell>
          <cell r="W4156">
            <v>952.85945745547872</v>
          </cell>
          <cell r="X4156">
            <v>1068.7350776930732</v>
          </cell>
          <cell r="Y4156">
            <v>580.29330006091823</v>
          </cell>
          <cell r="Z4156">
            <v>607.80864780129036</v>
          </cell>
          <cell r="AA4156">
            <v>656.97743192402879</v>
          </cell>
          <cell r="AB4156">
            <v>661.49675397832277</v>
          </cell>
          <cell r="AC4156">
            <v>730.09396216452751</v>
          </cell>
          <cell r="AD4156">
            <v>25.002944672782693</v>
          </cell>
          <cell r="AE4156">
            <v>24.280649461231395</v>
          </cell>
          <cell r="AF4156">
            <v>27.179948048536389</v>
          </cell>
          <cell r="AG4156">
            <v>24.127083058054541</v>
          </cell>
          <cell r="AH4156">
            <v>25.039223853086785</v>
          </cell>
        </row>
        <row r="4157">
          <cell r="B4157">
            <v>2215</v>
          </cell>
          <cell r="C4157" t="str">
            <v>UT</v>
          </cell>
          <cell r="D4157" t="str">
            <v>Cooperative</v>
          </cell>
          <cell r="E4157">
            <v>2.2536840971352199E-2</v>
          </cell>
          <cell r="F4157">
            <v>0</v>
          </cell>
          <cell r="G4157">
            <v>0</v>
          </cell>
          <cell r="H4157">
            <v>9875.5035872610133</v>
          </cell>
          <cell r="I4157">
            <v>11.608880937499999</v>
          </cell>
          <cell r="J4157">
            <v>0</v>
          </cell>
          <cell r="K4157">
            <v>0</v>
          </cell>
          <cell r="L4157">
            <v>0</v>
          </cell>
          <cell r="M4157">
            <v>0</v>
          </cell>
          <cell r="N4157">
            <v>6.7229915604801571E-2</v>
          </cell>
          <cell r="O4157">
            <v>10029.707071378212</v>
          </cell>
          <cell r="P4157">
            <v>30320.601365996743</v>
          </cell>
          <cell r="Q4157">
            <v>46729.30295949179</v>
          </cell>
          <cell r="R4157">
            <v>58620.725867549721</v>
          </cell>
          <cell r="S4157">
            <v>124199.06295661021</v>
          </cell>
          <cell r="T4157">
            <v>831.89046110248501</v>
          </cell>
          <cell r="U4157">
            <v>899.12002647457746</v>
          </cell>
          <cell r="V4157">
            <v>929.20127990659694</v>
          </cell>
          <cell r="W4157">
            <v>952.85945745547872</v>
          </cell>
          <cell r="X4157">
            <v>1068.7350776930732</v>
          </cell>
          <cell r="Y4157">
            <v>580.29330006091823</v>
          </cell>
          <cell r="Z4157">
            <v>607.80864780129036</v>
          </cell>
          <cell r="AA4157">
            <v>656.97743192402879</v>
          </cell>
          <cell r="AB4157">
            <v>661.49675397832277</v>
          </cell>
          <cell r="AC4157">
            <v>730.09396216452751</v>
          </cell>
          <cell r="AD4157">
            <v>25.002944672782693</v>
          </cell>
          <cell r="AE4157">
            <v>24.280649461231395</v>
          </cell>
          <cell r="AF4157">
            <v>27.179948048536389</v>
          </cell>
          <cell r="AG4157">
            <v>24.127083058054541</v>
          </cell>
          <cell r="AH4157">
            <v>25.039223853086785</v>
          </cell>
        </row>
        <row r="4158">
          <cell r="B4158">
            <v>5862</v>
          </cell>
          <cell r="C4158" t="str">
            <v>UT</v>
          </cell>
          <cell r="D4158" t="str">
            <v>Cooperative</v>
          </cell>
          <cell r="E4158">
            <v>0.27612869756949865</v>
          </cell>
          <cell r="F4158">
            <v>1</v>
          </cell>
          <cell r="G4158">
            <v>8183.6589417068735</v>
          </cell>
          <cell r="H4158">
            <v>8183.6589417068735</v>
          </cell>
          <cell r="I4158">
            <v>11.608880937499999</v>
          </cell>
          <cell r="J4158">
            <v>16050.2</v>
          </cell>
          <cell r="K4158">
            <v>103466</v>
          </cell>
          <cell r="L4158">
            <v>12643</v>
          </cell>
          <cell r="M4158">
            <v>0.13810282623940473</v>
          </cell>
          <cell r="N4158">
            <v>0.13810282623940473</v>
          </cell>
          <cell r="O4158">
            <v>10029.707071378212</v>
          </cell>
          <cell r="P4158">
            <v>30320.601365996743</v>
          </cell>
          <cell r="Q4158">
            <v>46729.30295949179</v>
          </cell>
          <cell r="R4158">
            <v>58620.725867549721</v>
          </cell>
          <cell r="S4158">
            <v>124199.06295661021</v>
          </cell>
          <cell r="T4158">
            <v>831.89046110248501</v>
          </cell>
          <cell r="U4158">
            <v>899.12002647457746</v>
          </cell>
          <cell r="V4158">
            <v>929.20127990659694</v>
          </cell>
          <cell r="W4158">
            <v>952.85945745547872</v>
          </cell>
          <cell r="X4158">
            <v>1068.7350776930732</v>
          </cell>
          <cell r="Y4158">
            <v>580.29330006091823</v>
          </cell>
          <cell r="Z4158">
            <v>607.80864780129036</v>
          </cell>
          <cell r="AA4158">
            <v>656.97743192402879</v>
          </cell>
          <cell r="AB4158">
            <v>661.49675397832277</v>
          </cell>
          <cell r="AC4158">
            <v>730.09396216452751</v>
          </cell>
          <cell r="AD4158">
            <v>25.002944672782693</v>
          </cell>
          <cell r="AE4158">
            <v>24.280649461231395</v>
          </cell>
          <cell r="AF4158">
            <v>27.179948048536389</v>
          </cell>
          <cell r="AG4158">
            <v>24.127083058054541</v>
          </cell>
          <cell r="AH4158">
            <v>25.039223853086785</v>
          </cell>
        </row>
        <row r="4159">
          <cell r="B4159">
            <v>13073</v>
          </cell>
          <cell r="C4159" t="str">
            <v>UT</v>
          </cell>
          <cell r="D4159" t="str">
            <v>Cooperative</v>
          </cell>
          <cell r="E4159">
            <v>2.2536840971352199E-2</v>
          </cell>
          <cell r="F4159">
            <v>1</v>
          </cell>
          <cell r="G4159">
            <v>14923.13154624534</v>
          </cell>
          <cell r="H4159">
            <v>14923.13154624534</v>
          </cell>
          <cell r="I4159">
            <v>11.608880937499999</v>
          </cell>
          <cell r="J4159">
            <v>6361</v>
          </cell>
          <cell r="K4159">
            <v>84062</v>
          </cell>
          <cell r="L4159">
            <v>5633</v>
          </cell>
          <cell r="M4159">
            <v>6.6335396304498459E-2</v>
          </cell>
          <cell r="N4159">
            <v>6.6335396304498459E-2</v>
          </cell>
          <cell r="O4159">
            <v>10029.707071378212</v>
          </cell>
          <cell r="P4159">
            <v>30320.601365996743</v>
          </cell>
          <cell r="Q4159">
            <v>46729.30295949179</v>
          </cell>
          <cell r="R4159">
            <v>58620.725867549721</v>
          </cell>
          <cell r="S4159">
            <v>124199.06295661021</v>
          </cell>
          <cell r="T4159">
            <v>831.89046110248501</v>
          </cell>
          <cell r="U4159">
            <v>899.12002647457746</v>
          </cell>
          <cell r="V4159">
            <v>929.20127990659694</v>
          </cell>
          <cell r="W4159">
            <v>952.85945745547872</v>
          </cell>
          <cell r="X4159">
            <v>1068.7350776930732</v>
          </cell>
          <cell r="Y4159">
            <v>580.29330006091823</v>
          </cell>
          <cell r="Z4159">
            <v>607.80864780129036</v>
          </cell>
          <cell r="AA4159">
            <v>656.97743192402879</v>
          </cell>
          <cell r="AB4159">
            <v>661.49675397832277</v>
          </cell>
          <cell r="AC4159">
            <v>730.09396216452751</v>
          </cell>
          <cell r="AD4159">
            <v>25.002944672782693</v>
          </cell>
          <cell r="AE4159">
            <v>24.280649461231395</v>
          </cell>
          <cell r="AF4159">
            <v>27.179948048536389</v>
          </cell>
          <cell r="AG4159">
            <v>24.127083058054541</v>
          </cell>
          <cell r="AH4159">
            <v>25.039223853086785</v>
          </cell>
        </row>
        <row r="4160">
          <cell r="B4160">
            <v>20332</v>
          </cell>
          <cell r="C4160" t="str">
            <v>UT</v>
          </cell>
          <cell r="D4160" t="str">
            <v>Cooperative</v>
          </cell>
          <cell r="E4160">
            <v>2.2536840971352199E-2</v>
          </cell>
          <cell r="F4160">
            <v>1</v>
          </cell>
          <cell r="G4160">
            <v>12367.420452271363</v>
          </cell>
          <cell r="H4160">
            <v>12367.420452271363</v>
          </cell>
          <cell r="I4160">
            <v>11.608880937499999</v>
          </cell>
          <cell r="J4160">
            <v>6285.9</v>
          </cell>
          <cell r="K4160">
            <v>61800</v>
          </cell>
          <cell r="L4160">
            <v>4997</v>
          </cell>
          <cell r="M4160">
            <v>9.044959649617719E-2</v>
          </cell>
          <cell r="N4160">
            <v>9.044959649617719E-2</v>
          </cell>
          <cell r="O4160">
            <v>10029.707071378212</v>
          </cell>
          <cell r="P4160">
            <v>30320.601365996743</v>
          </cell>
          <cell r="Q4160">
            <v>46729.30295949179</v>
          </cell>
          <cell r="R4160">
            <v>58620.725867549721</v>
          </cell>
          <cell r="S4160">
            <v>124199.06295661021</v>
          </cell>
          <cell r="T4160">
            <v>831.89046110248501</v>
          </cell>
          <cell r="U4160">
            <v>899.12002647457746</v>
          </cell>
          <cell r="V4160">
            <v>929.20127990659694</v>
          </cell>
          <cell r="W4160">
            <v>952.85945745547872</v>
          </cell>
          <cell r="X4160">
            <v>1068.7350776930732</v>
          </cell>
          <cell r="Y4160">
            <v>580.29330006091823</v>
          </cell>
          <cell r="Z4160">
            <v>607.80864780129036</v>
          </cell>
          <cell r="AA4160">
            <v>656.97743192402879</v>
          </cell>
          <cell r="AB4160">
            <v>661.49675397832277</v>
          </cell>
          <cell r="AC4160">
            <v>730.09396216452751</v>
          </cell>
          <cell r="AD4160">
            <v>25.002944672782693</v>
          </cell>
          <cell r="AE4160">
            <v>24.280649461231395</v>
          </cell>
          <cell r="AF4160">
            <v>27.179948048536389</v>
          </cell>
          <cell r="AG4160">
            <v>24.127083058054541</v>
          </cell>
          <cell r="AH4160">
            <v>25.039223853086785</v>
          </cell>
        </row>
        <row r="4161">
          <cell r="B4161">
            <v>22814</v>
          </cell>
          <cell r="C4161" t="str">
            <v>UT</v>
          </cell>
          <cell r="D4161" t="str">
            <v>Cooperative</v>
          </cell>
          <cell r="E4161">
            <v>2.2536840971352199E-2</v>
          </cell>
          <cell r="F4161">
            <v>1</v>
          </cell>
          <cell r="G4161">
            <v>14273.504273504273</v>
          </cell>
          <cell r="H4161">
            <v>14273.504273504273</v>
          </cell>
          <cell r="I4161">
            <v>11.608880937499999</v>
          </cell>
          <cell r="J4161">
            <v>4228</v>
          </cell>
          <cell r="K4161">
            <v>45090</v>
          </cell>
          <cell r="L4161">
            <v>3159</v>
          </cell>
          <cell r="M4161">
            <v>8.4008217818169223E-2</v>
          </cell>
          <cell r="N4161">
            <v>8.4008217818169223E-2</v>
          </cell>
          <cell r="O4161">
            <v>10029.707071378212</v>
          </cell>
          <cell r="P4161">
            <v>30320.601365996743</v>
          </cell>
          <cell r="Q4161">
            <v>46729.30295949179</v>
          </cell>
          <cell r="R4161">
            <v>58620.725867549721</v>
          </cell>
          <cell r="S4161">
            <v>124199.06295661021</v>
          </cell>
          <cell r="T4161">
            <v>831.89046110248501</v>
          </cell>
          <cell r="U4161">
            <v>899.12002647457746</v>
          </cell>
          <cell r="V4161">
            <v>929.20127990659694</v>
          </cell>
          <cell r="W4161">
            <v>952.85945745547872</v>
          </cell>
          <cell r="X4161">
            <v>1068.7350776930732</v>
          </cell>
          <cell r="Y4161">
            <v>580.29330006091823</v>
          </cell>
          <cell r="Z4161">
            <v>607.80864780129036</v>
          </cell>
          <cell r="AA4161">
            <v>656.97743192402879</v>
          </cell>
          <cell r="AB4161">
            <v>661.49675397832277</v>
          </cell>
          <cell r="AC4161">
            <v>730.09396216452751</v>
          </cell>
          <cell r="AD4161">
            <v>25.002944672782693</v>
          </cell>
          <cell r="AE4161">
            <v>24.280649461231395</v>
          </cell>
          <cell r="AF4161">
            <v>27.179948048536389</v>
          </cell>
          <cell r="AG4161">
            <v>24.127083058054541</v>
          </cell>
          <cell r="AH4161">
            <v>25.039223853086785</v>
          </cell>
        </row>
        <row r="4162">
          <cell r="B4162">
            <v>27000</v>
          </cell>
          <cell r="C4162" t="str">
            <v>UT</v>
          </cell>
          <cell r="D4162" t="str">
            <v>Federal</v>
          </cell>
          <cell r="E4162">
            <v>2.2536840971352199E-2</v>
          </cell>
          <cell r="F4162">
            <v>0</v>
          </cell>
          <cell r="G4162">
            <v>0</v>
          </cell>
          <cell r="H4162">
            <v>0</v>
          </cell>
          <cell r="I4162">
            <v>11.608880937499999</v>
          </cell>
          <cell r="J4162">
            <v>0</v>
          </cell>
          <cell r="K4162">
            <v>0</v>
          </cell>
          <cell r="L4162">
            <v>0</v>
          </cell>
          <cell r="M4162">
            <v>0</v>
          </cell>
          <cell r="N4162">
            <v>0</v>
          </cell>
          <cell r="O4162">
            <v>10029.707071378212</v>
          </cell>
          <cell r="P4162">
            <v>30320.601365996743</v>
          </cell>
          <cell r="Q4162">
            <v>46729.30295949179</v>
          </cell>
          <cell r="R4162">
            <v>58620.725867549721</v>
          </cell>
          <cell r="S4162">
            <v>124199.06295661021</v>
          </cell>
          <cell r="T4162">
            <v>831.89046110248501</v>
          </cell>
          <cell r="U4162">
            <v>899.12002647457746</v>
          </cell>
          <cell r="V4162">
            <v>929.20127990659694</v>
          </cell>
          <cell r="W4162">
            <v>952.85945745547872</v>
          </cell>
          <cell r="X4162">
            <v>1068.7350776930732</v>
          </cell>
          <cell r="Y4162">
            <v>580.29330006091823</v>
          </cell>
          <cell r="Z4162">
            <v>607.80864780129036</v>
          </cell>
          <cell r="AA4162">
            <v>656.97743192402879</v>
          </cell>
          <cell r="AB4162">
            <v>661.49675397832277</v>
          </cell>
          <cell r="AC4162">
            <v>730.09396216452751</v>
          </cell>
          <cell r="AD4162">
            <v>25.002944672782693</v>
          </cell>
          <cell r="AE4162">
            <v>24.280649461231395</v>
          </cell>
          <cell r="AF4162">
            <v>27.179948048536389</v>
          </cell>
          <cell r="AG4162">
            <v>24.127083058054541</v>
          </cell>
          <cell r="AH4162">
            <v>25.039223853086785</v>
          </cell>
        </row>
        <row r="4163">
          <cell r="B4163">
            <v>18205</v>
          </cell>
          <cell r="C4163" t="str">
            <v>UT</v>
          </cell>
          <cell r="D4163" t="str">
            <v>Investor Owned</v>
          </cell>
          <cell r="E4163">
            <v>2.2536840971352199E-2</v>
          </cell>
          <cell r="F4163">
            <v>0</v>
          </cell>
          <cell r="G4163">
            <v>0</v>
          </cell>
          <cell r="H4163">
            <v>5004.7552151242398</v>
          </cell>
          <cell r="I4163">
            <v>11.608880937499999</v>
          </cell>
          <cell r="J4163">
            <v>0</v>
          </cell>
          <cell r="K4163">
            <v>0</v>
          </cell>
          <cell r="L4163">
            <v>0</v>
          </cell>
          <cell r="M4163">
            <v>0</v>
          </cell>
          <cell r="N4163">
            <v>4.5588033326264363E-2</v>
          </cell>
          <cell r="O4163">
            <v>10029.707071378212</v>
          </cell>
          <cell r="P4163">
            <v>30320.601365996743</v>
          </cell>
          <cell r="Q4163">
            <v>46729.30295949179</v>
          </cell>
          <cell r="R4163">
            <v>58620.725867549721</v>
          </cell>
          <cell r="S4163">
            <v>124199.06295661021</v>
          </cell>
          <cell r="T4163">
            <v>831.89046110248501</v>
          </cell>
          <cell r="U4163">
            <v>899.12002647457746</v>
          </cell>
          <cell r="V4163">
            <v>929.20127990659694</v>
          </cell>
          <cell r="W4163">
            <v>952.85945745547872</v>
          </cell>
          <cell r="X4163">
            <v>1068.7350776930732</v>
          </cell>
          <cell r="Y4163">
            <v>580.29330006091823</v>
          </cell>
          <cell r="Z4163">
            <v>607.80864780129036</v>
          </cell>
          <cell r="AA4163">
            <v>656.97743192402879</v>
          </cell>
          <cell r="AB4163">
            <v>661.49675397832277</v>
          </cell>
          <cell r="AC4163">
            <v>730.09396216452751</v>
          </cell>
          <cell r="AD4163">
            <v>25.002944672782693</v>
          </cell>
          <cell r="AE4163">
            <v>24.280649461231395</v>
          </cell>
          <cell r="AF4163">
            <v>27.179948048536389</v>
          </cell>
          <cell r="AG4163">
            <v>24.127083058054541</v>
          </cell>
          <cell r="AH4163">
            <v>25.039223853086785</v>
          </cell>
        </row>
        <row r="4164">
          <cell r="B4164">
            <v>14354</v>
          </cell>
          <cell r="C4164" t="str">
            <v>UT</v>
          </cell>
          <cell r="D4164" t="str">
            <v>Investor Owned</v>
          </cell>
          <cell r="E4164">
            <v>0.24508584279273879</v>
          </cell>
          <cell r="F4164">
            <v>1</v>
          </cell>
          <cell r="G4164">
            <v>10009.51043024848</v>
          </cell>
          <cell r="H4164">
            <v>10009.51043024848</v>
          </cell>
          <cell r="I4164">
            <v>11.608880937499999</v>
          </cell>
          <cell r="J4164">
            <v>1802365.4000000001</v>
          </cell>
          <cell r="K4164">
            <v>17150115</v>
          </cell>
          <cell r="L4164">
            <v>1713382</v>
          </cell>
          <cell r="M4164">
            <v>9.1176066652528726E-2</v>
          </cell>
          <cell r="N4164">
            <v>9.1176066652528726E-2</v>
          </cell>
          <cell r="O4164">
            <v>10029.707071378212</v>
          </cell>
          <cell r="P4164">
            <v>30320.601365996743</v>
          </cell>
          <cell r="Q4164">
            <v>46729.30295949179</v>
          </cell>
          <cell r="R4164">
            <v>58620.725867549721</v>
          </cell>
          <cell r="S4164">
            <v>124199.06295661021</v>
          </cell>
          <cell r="T4164">
            <v>831.89046110248501</v>
          </cell>
          <cell r="U4164">
            <v>899.12002647457746</v>
          </cell>
          <cell r="V4164">
            <v>929.20127990659694</v>
          </cell>
          <cell r="W4164">
            <v>952.85945745547872</v>
          </cell>
          <cell r="X4164">
            <v>1068.7350776930732</v>
          </cell>
          <cell r="Y4164">
            <v>580.29330006091823</v>
          </cell>
          <cell r="Z4164">
            <v>607.80864780129036</v>
          </cell>
          <cell r="AA4164">
            <v>656.97743192402879</v>
          </cell>
          <cell r="AB4164">
            <v>661.49675397832277</v>
          </cell>
          <cell r="AC4164">
            <v>730.09396216452751</v>
          </cell>
          <cell r="AD4164">
            <v>25.002944672782693</v>
          </cell>
          <cell r="AE4164">
            <v>24.280649461231395</v>
          </cell>
          <cell r="AF4164">
            <v>27.179948048536389</v>
          </cell>
          <cell r="AG4164">
            <v>24.127083058054541</v>
          </cell>
          <cell r="AH4164">
            <v>25.039223853086785</v>
          </cell>
        </row>
        <row r="4165">
          <cell r="B4165">
            <v>1434</v>
          </cell>
          <cell r="C4165" t="str">
            <v>UT</v>
          </cell>
          <cell r="D4165" t="str">
            <v>Municipal</v>
          </cell>
          <cell r="E4165">
            <v>2.2536840971352199E-2</v>
          </cell>
          <cell r="F4165">
            <v>0</v>
          </cell>
          <cell r="G4165">
            <v>0</v>
          </cell>
          <cell r="H4165">
            <v>1901.2980050556189</v>
          </cell>
          <cell r="I4165">
            <v>11.608880937499999</v>
          </cell>
          <cell r="J4165">
            <v>0</v>
          </cell>
          <cell r="K4165">
            <v>0</v>
          </cell>
          <cell r="L4165">
            <v>0</v>
          </cell>
          <cell r="M4165">
            <v>0</v>
          </cell>
          <cell r="N4165">
            <v>1.7767964938655335E-2</v>
          </cell>
          <cell r="O4165">
            <v>10029.707071378212</v>
          </cell>
          <cell r="P4165">
            <v>30320.601365996743</v>
          </cell>
          <cell r="Q4165">
            <v>46729.30295949179</v>
          </cell>
          <cell r="R4165">
            <v>58620.725867549721</v>
          </cell>
          <cell r="S4165">
            <v>124199.06295661021</v>
          </cell>
          <cell r="T4165">
            <v>831.89046110248501</v>
          </cell>
          <cell r="U4165">
            <v>899.12002647457746</v>
          </cell>
          <cell r="V4165">
            <v>929.20127990659694</v>
          </cell>
          <cell r="W4165">
            <v>952.85945745547872</v>
          </cell>
          <cell r="X4165">
            <v>1068.7350776930732</v>
          </cell>
          <cell r="Y4165">
            <v>580.29330006091823</v>
          </cell>
          <cell r="Z4165">
            <v>607.80864780129036</v>
          </cell>
          <cell r="AA4165">
            <v>656.97743192402879</v>
          </cell>
          <cell r="AB4165">
            <v>661.49675397832277</v>
          </cell>
          <cell r="AC4165">
            <v>730.09396216452751</v>
          </cell>
          <cell r="AD4165">
            <v>25.002944672782693</v>
          </cell>
          <cell r="AE4165">
            <v>24.280649461231395</v>
          </cell>
          <cell r="AF4165">
            <v>27.179948048536389</v>
          </cell>
          <cell r="AG4165">
            <v>24.127083058054541</v>
          </cell>
          <cell r="AH4165">
            <v>25.039223853086785</v>
          </cell>
        </row>
        <row r="4166">
          <cell r="B4166">
            <v>2220</v>
          </cell>
          <cell r="C4166" t="str">
            <v>UT</v>
          </cell>
          <cell r="D4166" t="str">
            <v>Municipal</v>
          </cell>
          <cell r="E4166">
            <v>2.2536840971352199E-2</v>
          </cell>
          <cell r="F4166">
            <v>0</v>
          </cell>
          <cell r="G4166">
            <v>0</v>
          </cell>
          <cell r="H4166">
            <v>1901.2980050556189</v>
          </cell>
          <cell r="I4166">
            <v>11.608880937499999</v>
          </cell>
          <cell r="J4166">
            <v>0</v>
          </cell>
          <cell r="K4166">
            <v>0</v>
          </cell>
          <cell r="L4166">
            <v>0</v>
          </cell>
          <cell r="M4166">
            <v>0</v>
          </cell>
          <cell r="N4166">
            <v>1.7767964938655335E-2</v>
          </cell>
          <cell r="O4166">
            <v>10029.707071378212</v>
          </cell>
          <cell r="P4166">
            <v>30320.601365996743</v>
          </cell>
          <cell r="Q4166">
            <v>46729.30295949179</v>
          </cell>
          <cell r="R4166">
            <v>58620.725867549721</v>
          </cell>
          <cell r="S4166">
            <v>124199.06295661021</v>
          </cell>
          <cell r="T4166">
            <v>831.89046110248501</v>
          </cell>
          <cell r="U4166">
            <v>899.12002647457746</v>
          </cell>
          <cell r="V4166">
            <v>929.20127990659694</v>
          </cell>
          <cell r="W4166">
            <v>952.85945745547872</v>
          </cell>
          <cell r="X4166">
            <v>1068.7350776930732</v>
          </cell>
          <cell r="Y4166">
            <v>580.29330006091823</v>
          </cell>
          <cell r="Z4166">
            <v>607.80864780129036</v>
          </cell>
          <cell r="AA4166">
            <v>656.97743192402879</v>
          </cell>
          <cell r="AB4166">
            <v>661.49675397832277</v>
          </cell>
          <cell r="AC4166">
            <v>730.09396216452751</v>
          </cell>
          <cell r="AD4166">
            <v>25.002944672782693</v>
          </cell>
          <cell r="AE4166">
            <v>24.280649461231395</v>
          </cell>
          <cell r="AF4166">
            <v>27.179948048536389</v>
          </cell>
          <cell r="AG4166">
            <v>24.127083058054541</v>
          </cell>
          <cell r="AH4166">
            <v>25.039223853086785</v>
          </cell>
        </row>
        <row r="4167">
          <cell r="B4167">
            <v>1839</v>
          </cell>
          <cell r="C4167" t="str">
            <v>UT</v>
          </cell>
          <cell r="D4167" t="str">
            <v>Municipal</v>
          </cell>
          <cell r="E4167">
            <v>2.2536840971352199E-2</v>
          </cell>
          <cell r="F4167">
            <v>0</v>
          </cell>
          <cell r="G4167">
            <v>0</v>
          </cell>
          <cell r="H4167">
            <v>1901.2980050556189</v>
          </cell>
          <cell r="I4167">
            <v>11.608880937499999</v>
          </cell>
          <cell r="J4167">
            <v>0</v>
          </cell>
          <cell r="K4167">
            <v>0</v>
          </cell>
          <cell r="L4167">
            <v>0</v>
          </cell>
          <cell r="M4167">
            <v>0</v>
          </cell>
          <cell r="N4167">
            <v>1.7767964938655335E-2</v>
          </cell>
          <cell r="O4167">
            <v>10029.707071378212</v>
          </cell>
          <cell r="P4167">
            <v>30320.601365996743</v>
          </cell>
          <cell r="Q4167">
            <v>46729.30295949179</v>
          </cell>
          <cell r="R4167">
            <v>58620.725867549721</v>
          </cell>
          <cell r="S4167">
            <v>124199.06295661021</v>
          </cell>
          <cell r="T4167">
            <v>831.89046110248501</v>
          </cell>
          <cell r="U4167">
            <v>899.12002647457746</v>
          </cell>
          <cell r="V4167">
            <v>929.20127990659694</v>
          </cell>
          <cell r="W4167">
            <v>952.85945745547872</v>
          </cell>
          <cell r="X4167">
            <v>1068.7350776930732</v>
          </cell>
          <cell r="Y4167">
            <v>580.29330006091823</v>
          </cell>
          <cell r="Z4167">
            <v>607.80864780129036</v>
          </cell>
          <cell r="AA4167">
            <v>656.97743192402879</v>
          </cell>
          <cell r="AB4167">
            <v>661.49675397832277</v>
          </cell>
          <cell r="AC4167">
            <v>730.09396216452751</v>
          </cell>
          <cell r="AD4167">
            <v>25.002944672782693</v>
          </cell>
          <cell r="AE4167">
            <v>24.280649461231395</v>
          </cell>
          <cell r="AF4167">
            <v>27.179948048536389</v>
          </cell>
          <cell r="AG4167">
            <v>24.127083058054541</v>
          </cell>
          <cell r="AH4167">
            <v>25.039223853086785</v>
          </cell>
        </row>
        <row r="4168">
          <cell r="B4168">
            <v>2010</v>
          </cell>
          <cell r="C4168" t="str">
            <v>UT</v>
          </cell>
          <cell r="D4168" t="str">
            <v>Municipal</v>
          </cell>
          <cell r="E4168">
            <v>2.2536840971352199E-2</v>
          </cell>
          <cell r="F4168">
            <v>1</v>
          </cell>
          <cell r="G4168">
            <v>10127.795321260553</v>
          </cell>
          <cell r="H4168">
            <v>10127.795321260553</v>
          </cell>
          <cell r="I4168">
            <v>11.608880937499999</v>
          </cell>
          <cell r="J4168">
            <v>16649</v>
          </cell>
          <cell r="K4168">
            <v>157153</v>
          </cell>
          <cell r="L4168">
            <v>15517</v>
          </cell>
          <cell r="M4168">
            <v>9.2186467543818762E-2</v>
          </cell>
          <cell r="N4168">
            <v>9.2186467543818762E-2</v>
          </cell>
          <cell r="O4168">
            <v>10029.707071378212</v>
          </cell>
          <cell r="P4168">
            <v>30320.601365996743</v>
          </cell>
          <cell r="Q4168">
            <v>46729.30295949179</v>
          </cell>
          <cell r="R4168">
            <v>58620.725867549721</v>
          </cell>
          <cell r="S4168">
            <v>124199.06295661021</v>
          </cell>
          <cell r="T4168">
            <v>831.89046110248501</v>
          </cell>
          <cell r="U4168">
            <v>899.12002647457746</v>
          </cell>
          <cell r="V4168">
            <v>929.20127990659694</v>
          </cell>
          <cell r="W4168">
            <v>952.85945745547872</v>
          </cell>
          <cell r="X4168">
            <v>1068.7350776930732</v>
          </cell>
          <cell r="Y4168">
            <v>580.29330006091823</v>
          </cell>
          <cell r="Z4168">
            <v>607.80864780129036</v>
          </cell>
          <cell r="AA4168">
            <v>656.97743192402879</v>
          </cell>
          <cell r="AB4168">
            <v>661.49675397832277</v>
          </cell>
          <cell r="AC4168">
            <v>730.09396216452751</v>
          </cell>
          <cell r="AD4168">
            <v>25.002944672782693</v>
          </cell>
          <cell r="AE4168">
            <v>24.280649461231395</v>
          </cell>
          <cell r="AF4168">
            <v>27.179948048536389</v>
          </cell>
          <cell r="AG4168">
            <v>24.127083058054541</v>
          </cell>
          <cell r="AH4168">
            <v>25.039223853086785</v>
          </cell>
        </row>
        <row r="4169">
          <cell r="B4169">
            <v>5932</v>
          </cell>
          <cell r="C4169" t="str">
            <v>UT</v>
          </cell>
          <cell r="D4169" t="str">
            <v>Municipal</v>
          </cell>
          <cell r="E4169">
            <v>2.2536840971352199E-2</v>
          </cell>
          <cell r="F4169">
            <v>0</v>
          </cell>
          <cell r="G4169">
            <v>0</v>
          </cell>
          <cell r="H4169">
            <v>1901.2980050556189</v>
          </cell>
          <cell r="I4169">
            <v>11.608880937499999</v>
          </cell>
          <cell r="J4169">
            <v>0</v>
          </cell>
          <cell r="K4169">
            <v>0</v>
          </cell>
          <cell r="L4169">
            <v>0</v>
          </cell>
          <cell r="M4169">
            <v>0</v>
          </cell>
          <cell r="N4169">
            <v>1.7767964938655335E-2</v>
          </cell>
          <cell r="O4169">
            <v>10029.707071378212</v>
          </cell>
          <cell r="P4169">
            <v>30320.601365996743</v>
          </cell>
          <cell r="Q4169">
            <v>46729.30295949179</v>
          </cell>
          <cell r="R4169">
            <v>58620.725867549721</v>
          </cell>
          <cell r="S4169">
            <v>124199.06295661021</v>
          </cell>
          <cell r="T4169">
            <v>831.89046110248501</v>
          </cell>
          <cell r="U4169">
            <v>899.12002647457746</v>
          </cell>
          <cell r="V4169">
            <v>929.20127990659694</v>
          </cell>
          <cell r="W4169">
            <v>952.85945745547872</v>
          </cell>
          <cell r="X4169">
            <v>1068.7350776930732</v>
          </cell>
          <cell r="Y4169">
            <v>580.29330006091823</v>
          </cell>
          <cell r="Z4169">
            <v>607.80864780129036</v>
          </cell>
          <cell r="AA4169">
            <v>656.97743192402879</v>
          </cell>
          <cell r="AB4169">
            <v>661.49675397832277</v>
          </cell>
          <cell r="AC4169">
            <v>730.09396216452751</v>
          </cell>
          <cell r="AD4169">
            <v>25.002944672782693</v>
          </cell>
          <cell r="AE4169">
            <v>24.280649461231395</v>
          </cell>
          <cell r="AF4169">
            <v>27.179948048536389</v>
          </cell>
          <cell r="AG4169">
            <v>24.127083058054541</v>
          </cell>
          <cell r="AH4169">
            <v>25.039223853086785</v>
          </cell>
        </row>
        <row r="4170">
          <cell r="B4170">
            <v>8428</v>
          </cell>
          <cell r="C4170" t="str">
            <v>UT</v>
          </cell>
          <cell r="D4170" t="str">
            <v>Municipal</v>
          </cell>
          <cell r="E4170">
            <v>2.2536840971352199E-2</v>
          </cell>
          <cell r="F4170">
            <v>0</v>
          </cell>
          <cell r="G4170">
            <v>0</v>
          </cell>
          <cell r="H4170">
            <v>1901.2980050556189</v>
          </cell>
          <cell r="I4170">
            <v>11.608880937499999</v>
          </cell>
          <cell r="J4170">
            <v>0</v>
          </cell>
          <cell r="K4170">
            <v>0</v>
          </cell>
          <cell r="L4170">
            <v>0</v>
          </cell>
          <cell r="M4170">
            <v>0</v>
          </cell>
          <cell r="N4170">
            <v>1.7767964938655335E-2</v>
          </cell>
          <cell r="O4170">
            <v>10029.707071378212</v>
          </cell>
          <cell r="P4170">
            <v>30320.601365996743</v>
          </cell>
          <cell r="Q4170">
            <v>46729.30295949179</v>
          </cell>
          <cell r="R4170">
            <v>58620.725867549721</v>
          </cell>
          <cell r="S4170">
            <v>124199.06295661021</v>
          </cell>
          <cell r="T4170">
            <v>831.89046110248501</v>
          </cell>
          <cell r="U4170">
            <v>899.12002647457746</v>
          </cell>
          <cell r="V4170">
            <v>929.20127990659694</v>
          </cell>
          <cell r="W4170">
            <v>952.85945745547872</v>
          </cell>
          <cell r="X4170">
            <v>1068.7350776930732</v>
          </cell>
          <cell r="Y4170">
            <v>580.29330006091823</v>
          </cell>
          <cell r="Z4170">
            <v>607.80864780129036</v>
          </cell>
          <cell r="AA4170">
            <v>656.97743192402879</v>
          </cell>
          <cell r="AB4170">
            <v>661.49675397832277</v>
          </cell>
          <cell r="AC4170">
            <v>730.09396216452751</v>
          </cell>
          <cell r="AD4170">
            <v>25.002944672782693</v>
          </cell>
          <cell r="AE4170">
            <v>24.280649461231395</v>
          </cell>
          <cell r="AF4170">
            <v>27.179948048536389</v>
          </cell>
          <cell r="AG4170">
            <v>24.127083058054541</v>
          </cell>
          <cell r="AH4170">
            <v>25.039223853086785</v>
          </cell>
        </row>
        <row r="4171">
          <cell r="B4171">
            <v>11135</v>
          </cell>
          <cell r="C4171" t="str">
            <v>UT</v>
          </cell>
          <cell r="D4171" t="str">
            <v>Municipal</v>
          </cell>
          <cell r="E4171">
            <v>0.2245960660344222</v>
          </cell>
          <cell r="F4171">
            <v>1</v>
          </cell>
          <cell r="G4171">
            <v>6122.1514264393545</v>
          </cell>
          <cell r="H4171">
            <v>6122.1514264393545</v>
          </cell>
          <cell r="I4171">
            <v>11.608880937499999</v>
          </cell>
          <cell r="J4171">
            <v>11147.4</v>
          </cell>
          <cell r="K4171">
            <v>106654</v>
          </cell>
          <cell r="L4171">
            <v>17421</v>
          </cell>
          <cell r="M4171">
            <v>8.17647741505593E-2</v>
          </cell>
          <cell r="N4171">
            <v>8.17647741505593E-2</v>
          </cell>
          <cell r="O4171">
            <v>10029.707071378212</v>
          </cell>
          <cell r="P4171">
            <v>30320.601365996743</v>
          </cell>
          <cell r="Q4171">
            <v>46729.30295949179</v>
          </cell>
          <cell r="R4171">
            <v>58620.725867549721</v>
          </cell>
          <cell r="S4171">
            <v>124199.06295661021</v>
          </cell>
          <cell r="T4171">
            <v>831.89046110248501</v>
          </cell>
          <cell r="U4171">
            <v>899.12002647457746</v>
          </cell>
          <cell r="V4171">
            <v>929.20127990659694</v>
          </cell>
          <cell r="W4171">
            <v>952.85945745547872</v>
          </cell>
          <cell r="X4171">
            <v>1068.7350776930732</v>
          </cell>
          <cell r="Y4171">
            <v>580.29330006091823</v>
          </cell>
          <cell r="Z4171">
            <v>607.80864780129036</v>
          </cell>
          <cell r="AA4171">
            <v>656.97743192402879</v>
          </cell>
          <cell r="AB4171">
            <v>661.49675397832277</v>
          </cell>
          <cell r="AC4171">
            <v>730.09396216452751</v>
          </cell>
          <cell r="AD4171">
            <v>25.002944672782693</v>
          </cell>
          <cell r="AE4171">
            <v>24.280649461231395</v>
          </cell>
          <cell r="AF4171">
            <v>27.179948048536389</v>
          </cell>
          <cell r="AG4171">
            <v>24.127083058054541</v>
          </cell>
          <cell r="AH4171">
            <v>25.039223853086785</v>
          </cell>
        </row>
        <row r="4172">
          <cell r="B4172">
            <v>11588</v>
          </cell>
          <cell r="C4172" t="str">
            <v>UT</v>
          </cell>
          <cell r="D4172" t="str">
            <v>Municipal</v>
          </cell>
          <cell r="E4172">
            <v>2.2536840971352199E-2</v>
          </cell>
          <cell r="F4172">
            <v>0</v>
          </cell>
          <cell r="G4172">
            <v>0</v>
          </cell>
          <cell r="H4172">
            <v>1901.2980050556189</v>
          </cell>
          <cell r="I4172">
            <v>11.608880937499999</v>
          </cell>
          <cell r="J4172">
            <v>0</v>
          </cell>
          <cell r="K4172">
            <v>0</v>
          </cell>
          <cell r="L4172">
            <v>0</v>
          </cell>
          <cell r="M4172">
            <v>0</v>
          </cell>
          <cell r="N4172">
            <v>1.7767964938655335E-2</v>
          </cell>
          <cell r="O4172">
            <v>10029.707071378212</v>
          </cell>
          <cell r="P4172">
            <v>30320.601365996743</v>
          </cell>
          <cell r="Q4172">
            <v>46729.30295949179</v>
          </cell>
          <cell r="R4172">
            <v>58620.725867549721</v>
          </cell>
          <cell r="S4172">
            <v>124199.06295661021</v>
          </cell>
          <cell r="T4172">
            <v>831.89046110248501</v>
          </cell>
          <cell r="U4172">
            <v>899.12002647457746</v>
          </cell>
          <cell r="V4172">
            <v>929.20127990659694</v>
          </cell>
          <cell r="W4172">
            <v>952.85945745547872</v>
          </cell>
          <cell r="X4172">
            <v>1068.7350776930732</v>
          </cell>
          <cell r="Y4172">
            <v>580.29330006091823</v>
          </cell>
          <cell r="Z4172">
            <v>607.80864780129036</v>
          </cell>
          <cell r="AA4172">
            <v>656.97743192402879</v>
          </cell>
          <cell r="AB4172">
            <v>661.49675397832277</v>
          </cell>
          <cell r="AC4172">
            <v>730.09396216452751</v>
          </cell>
          <cell r="AD4172">
            <v>25.002944672782693</v>
          </cell>
          <cell r="AE4172">
            <v>24.280649461231395</v>
          </cell>
          <cell r="AF4172">
            <v>27.179948048536389</v>
          </cell>
          <cell r="AG4172">
            <v>24.127083058054541</v>
          </cell>
          <cell r="AH4172">
            <v>25.039223853086785</v>
          </cell>
        </row>
        <row r="4173">
          <cell r="B4173">
            <v>12797</v>
          </cell>
          <cell r="C4173" t="str">
            <v>UT</v>
          </cell>
          <cell r="D4173" t="str">
            <v>Municipal</v>
          </cell>
          <cell r="E4173">
            <v>2.2536840971352199E-2</v>
          </cell>
          <cell r="F4173">
            <v>0</v>
          </cell>
          <cell r="G4173">
            <v>0</v>
          </cell>
          <cell r="H4173">
            <v>1901.2980050556189</v>
          </cell>
          <cell r="I4173">
            <v>11.608880937499999</v>
          </cell>
          <cell r="J4173">
            <v>0</v>
          </cell>
          <cell r="K4173">
            <v>0</v>
          </cell>
          <cell r="L4173">
            <v>0</v>
          </cell>
          <cell r="M4173">
            <v>0</v>
          </cell>
          <cell r="N4173">
            <v>1.7767964938655335E-2</v>
          </cell>
          <cell r="O4173">
            <v>10029.707071378212</v>
          </cell>
          <cell r="P4173">
            <v>30320.601365996743</v>
          </cell>
          <cell r="Q4173">
            <v>46729.30295949179</v>
          </cell>
          <cell r="R4173">
            <v>58620.725867549721</v>
          </cell>
          <cell r="S4173">
            <v>124199.06295661021</v>
          </cell>
          <cell r="T4173">
            <v>831.89046110248501</v>
          </cell>
          <cell r="U4173">
            <v>899.12002647457746</v>
          </cell>
          <cell r="V4173">
            <v>929.20127990659694</v>
          </cell>
          <cell r="W4173">
            <v>952.85945745547872</v>
          </cell>
          <cell r="X4173">
            <v>1068.7350776930732</v>
          </cell>
          <cell r="Y4173">
            <v>580.29330006091823</v>
          </cell>
          <cell r="Z4173">
            <v>607.80864780129036</v>
          </cell>
          <cell r="AA4173">
            <v>656.97743192402879</v>
          </cell>
          <cell r="AB4173">
            <v>661.49675397832277</v>
          </cell>
          <cell r="AC4173">
            <v>730.09396216452751</v>
          </cell>
          <cell r="AD4173">
            <v>25.002944672782693</v>
          </cell>
          <cell r="AE4173">
            <v>24.280649461231395</v>
          </cell>
          <cell r="AF4173">
            <v>27.179948048536389</v>
          </cell>
          <cell r="AG4173">
            <v>24.127083058054541</v>
          </cell>
          <cell r="AH4173">
            <v>25.039223853086785</v>
          </cell>
        </row>
        <row r="4174">
          <cell r="B4174">
            <v>13037</v>
          </cell>
          <cell r="C4174" t="str">
            <v>UT</v>
          </cell>
          <cell r="D4174" t="str">
            <v>Municipal</v>
          </cell>
          <cell r="E4174">
            <v>2.2536840971352199E-2</v>
          </cell>
          <cell r="F4174">
            <v>0</v>
          </cell>
          <cell r="G4174">
            <v>0</v>
          </cell>
          <cell r="H4174">
            <v>1901.2980050556189</v>
          </cell>
          <cell r="I4174">
            <v>11.608880937499999</v>
          </cell>
          <cell r="J4174">
            <v>0</v>
          </cell>
          <cell r="K4174">
            <v>0</v>
          </cell>
          <cell r="L4174">
            <v>0</v>
          </cell>
          <cell r="M4174">
            <v>0</v>
          </cell>
          <cell r="N4174">
            <v>1.7767964938655335E-2</v>
          </cell>
          <cell r="O4174">
            <v>10029.707071378212</v>
          </cell>
          <cell r="P4174">
            <v>30320.601365996743</v>
          </cell>
          <cell r="Q4174">
            <v>46729.30295949179</v>
          </cell>
          <cell r="R4174">
            <v>58620.725867549721</v>
          </cell>
          <cell r="S4174">
            <v>124199.06295661021</v>
          </cell>
          <cell r="T4174">
            <v>831.89046110248501</v>
          </cell>
          <cell r="U4174">
            <v>899.12002647457746</v>
          </cell>
          <cell r="V4174">
            <v>929.20127990659694</v>
          </cell>
          <cell r="W4174">
            <v>952.85945745547872</v>
          </cell>
          <cell r="X4174">
            <v>1068.7350776930732</v>
          </cell>
          <cell r="Y4174">
            <v>580.29330006091823</v>
          </cell>
          <cell r="Z4174">
            <v>607.80864780129036</v>
          </cell>
          <cell r="AA4174">
            <v>656.97743192402879</v>
          </cell>
          <cell r="AB4174">
            <v>661.49675397832277</v>
          </cell>
          <cell r="AC4174">
            <v>730.09396216452751</v>
          </cell>
          <cell r="AD4174">
            <v>25.002944672782693</v>
          </cell>
          <cell r="AE4174">
            <v>24.280649461231395</v>
          </cell>
          <cell r="AF4174">
            <v>27.179948048536389</v>
          </cell>
          <cell r="AG4174">
            <v>24.127083058054541</v>
          </cell>
          <cell r="AH4174">
            <v>25.039223853086785</v>
          </cell>
        </row>
        <row r="4175">
          <cell r="B4175">
            <v>13137</v>
          </cell>
          <cell r="C4175" t="str">
            <v>UT</v>
          </cell>
          <cell r="D4175" t="str">
            <v>Municipal</v>
          </cell>
          <cell r="E4175">
            <v>2.2536840971352199E-2</v>
          </cell>
          <cell r="F4175">
            <v>1</v>
          </cell>
          <cell r="G4175">
            <v>7844.4345954159808</v>
          </cell>
          <cell r="H4175">
            <v>7844.4345954159808</v>
          </cell>
          <cell r="I4175">
            <v>11.608880937499999</v>
          </cell>
          <cell r="J4175">
            <v>11471</v>
          </cell>
          <cell r="K4175">
            <v>123895</v>
          </cell>
          <cell r="L4175">
            <v>15794</v>
          </cell>
          <cell r="M4175">
            <v>7.4827813985047828E-2</v>
          </cell>
          <cell r="N4175">
            <v>7.4827813985047828E-2</v>
          </cell>
          <cell r="O4175">
            <v>10029.707071378212</v>
          </cell>
          <cell r="P4175">
            <v>30320.601365996743</v>
          </cell>
          <cell r="Q4175">
            <v>46729.30295949179</v>
          </cell>
          <cell r="R4175">
            <v>58620.725867549721</v>
          </cell>
          <cell r="S4175">
            <v>124199.06295661021</v>
          </cell>
          <cell r="T4175">
            <v>831.89046110248501</v>
          </cell>
          <cell r="U4175">
            <v>899.12002647457746</v>
          </cell>
          <cell r="V4175">
            <v>929.20127990659694</v>
          </cell>
          <cell r="W4175">
            <v>952.85945745547872</v>
          </cell>
          <cell r="X4175">
            <v>1068.7350776930732</v>
          </cell>
          <cell r="Y4175">
            <v>580.29330006091823</v>
          </cell>
          <cell r="Z4175">
            <v>607.80864780129036</v>
          </cell>
          <cell r="AA4175">
            <v>656.97743192402879</v>
          </cell>
          <cell r="AB4175">
            <v>661.49675397832277</v>
          </cell>
          <cell r="AC4175">
            <v>730.09396216452751</v>
          </cell>
          <cell r="AD4175">
            <v>25.002944672782693</v>
          </cell>
          <cell r="AE4175">
            <v>24.280649461231395</v>
          </cell>
          <cell r="AF4175">
            <v>27.179948048536389</v>
          </cell>
          <cell r="AG4175">
            <v>24.127083058054541</v>
          </cell>
          <cell r="AH4175">
            <v>25.039223853086785</v>
          </cell>
        </row>
        <row r="4176">
          <cell r="B4176">
            <v>16648</v>
          </cell>
          <cell r="C4176" t="str">
            <v>UT</v>
          </cell>
          <cell r="D4176" t="str">
            <v>Municipal</v>
          </cell>
          <cell r="E4176">
            <v>2.2536840971352199E-2</v>
          </cell>
          <cell r="F4176">
            <v>0</v>
          </cell>
          <cell r="G4176">
            <v>0</v>
          </cell>
          <cell r="H4176">
            <v>1901.2980050556189</v>
          </cell>
          <cell r="I4176">
            <v>11.608880937499999</v>
          </cell>
          <cell r="J4176">
            <v>0</v>
          </cell>
          <cell r="K4176">
            <v>0</v>
          </cell>
          <cell r="L4176">
            <v>0</v>
          </cell>
          <cell r="M4176">
            <v>0</v>
          </cell>
          <cell r="N4176">
            <v>1.7767964938655335E-2</v>
          </cell>
          <cell r="O4176">
            <v>10029.707071378212</v>
          </cell>
          <cell r="P4176">
            <v>30320.601365996743</v>
          </cell>
          <cell r="Q4176">
            <v>46729.30295949179</v>
          </cell>
          <cell r="R4176">
            <v>58620.725867549721</v>
          </cell>
          <cell r="S4176">
            <v>124199.06295661021</v>
          </cell>
          <cell r="T4176">
            <v>831.89046110248501</v>
          </cell>
          <cell r="U4176">
            <v>899.12002647457746</v>
          </cell>
          <cell r="V4176">
            <v>929.20127990659694</v>
          </cell>
          <cell r="W4176">
            <v>952.85945745547872</v>
          </cell>
          <cell r="X4176">
            <v>1068.7350776930732</v>
          </cell>
          <cell r="Y4176">
            <v>580.29330006091823</v>
          </cell>
          <cell r="Z4176">
            <v>607.80864780129036</v>
          </cell>
          <cell r="AA4176">
            <v>656.97743192402879</v>
          </cell>
          <cell r="AB4176">
            <v>661.49675397832277</v>
          </cell>
          <cell r="AC4176">
            <v>730.09396216452751</v>
          </cell>
          <cell r="AD4176">
            <v>25.002944672782693</v>
          </cell>
          <cell r="AE4176">
            <v>24.280649461231395</v>
          </cell>
          <cell r="AF4176">
            <v>27.179948048536389</v>
          </cell>
          <cell r="AG4176">
            <v>24.127083058054541</v>
          </cell>
          <cell r="AH4176">
            <v>25.039223853086785</v>
          </cell>
        </row>
        <row r="4177">
          <cell r="B4177">
            <v>17845</v>
          </cell>
          <cell r="C4177" t="str">
            <v>UT</v>
          </cell>
          <cell r="D4177" t="str">
            <v>Municipal</v>
          </cell>
          <cell r="E4177">
            <v>2.2536840971352199E-2</v>
          </cell>
          <cell r="F4177">
            <v>1</v>
          </cell>
          <cell r="G4177">
            <v>9108.1656346749223</v>
          </cell>
          <cell r="H4177">
            <v>9108.1656346749223</v>
          </cell>
          <cell r="I4177">
            <v>11.608880937499999</v>
          </cell>
          <cell r="J4177">
            <v>10217.5</v>
          </cell>
          <cell r="K4177">
            <v>94142</v>
          </cell>
          <cell r="L4177">
            <v>10336</v>
          </cell>
          <cell r="M4177">
            <v>9.3238164470268309E-2</v>
          </cell>
          <cell r="N4177">
            <v>9.3238164470268309E-2</v>
          </cell>
          <cell r="O4177">
            <v>10029.707071378212</v>
          </cell>
          <cell r="P4177">
            <v>30320.601365996743</v>
          </cell>
          <cell r="Q4177">
            <v>46729.30295949179</v>
          </cell>
          <cell r="R4177">
            <v>58620.725867549721</v>
          </cell>
          <cell r="S4177">
            <v>124199.06295661021</v>
          </cell>
          <cell r="T4177">
            <v>831.89046110248501</v>
          </cell>
          <cell r="U4177">
            <v>899.12002647457746</v>
          </cell>
          <cell r="V4177">
            <v>929.20127990659694</v>
          </cell>
          <cell r="W4177">
            <v>952.85945745547872</v>
          </cell>
          <cell r="X4177">
            <v>1068.7350776930732</v>
          </cell>
          <cell r="Y4177">
            <v>580.29330006091823</v>
          </cell>
          <cell r="Z4177">
            <v>607.80864780129036</v>
          </cell>
          <cell r="AA4177">
            <v>656.97743192402879</v>
          </cell>
          <cell r="AB4177">
            <v>661.49675397832277</v>
          </cell>
          <cell r="AC4177">
            <v>730.09396216452751</v>
          </cell>
          <cell r="AD4177">
            <v>25.002944672782693</v>
          </cell>
          <cell r="AE4177">
            <v>24.280649461231395</v>
          </cell>
          <cell r="AF4177">
            <v>27.179948048536389</v>
          </cell>
          <cell r="AG4177">
            <v>24.127083058054541</v>
          </cell>
          <cell r="AH4177">
            <v>25.039223853086785</v>
          </cell>
        </row>
        <row r="4178">
          <cell r="B4178">
            <v>20135</v>
          </cell>
          <cell r="C4178" t="str">
            <v>UT</v>
          </cell>
          <cell r="D4178" t="str">
            <v>Municipal</v>
          </cell>
          <cell r="E4178">
            <v>2.2536840971352199E-2</v>
          </cell>
          <cell r="F4178">
            <v>0</v>
          </cell>
          <cell r="G4178">
            <v>0</v>
          </cell>
          <cell r="H4178">
            <v>1901.2980050556189</v>
          </cell>
          <cell r="I4178">
            <v>11.608880937499999</v>
          </cell>
          <cell r="J4178">
            <v>0</v>
          </cell>
          <cell r="K4178">
            <v>0</v>
          </cell>
          <cell r="L4178">
            <v>0</v>
          </cell>
          <cell r="M4178">
            <v>0</v>
          </cell>
          <cell r="N4178">
            <v>1.7767964938655335E-2</v>
          </cell>
          <cell r="O4178">
            <v>10029.707071378212</v>
          </cell>
          <cell r="P4178">
            <v>30320.601365996743</v>
          </cell>
          <cell r="Q4178">
            <v>46729.30295949179</v>
          </cell>
          <cell r="R4178">
            <v>58620.725867549721</v>
          </cell>
          <cell r="S4178">
            <v>124199.06295661021</v>
          </cell>
          <cell r="T4178">
            <v>831.89046110248501</v>
          </cell>
          <cell r="U4178">
            <v>899.12002647457746</v>
          </cell>
          <cell r="V4178">
            <v>929.20127990659694</v>
          </cell>
          <cell r="W4178">
            <v>952.85945745547872</v>
          </cell>
          <cell r="X4178">
            <v>1068.7350776930732</v>
          </cell>
          <cell r="Y4178">
            <v>580.29330006091823</v>
          </cell>
          <cell r="Z4178">
            <v>607.80864780129036</v>
          </cell>
          <cell r="AA4178">
            <v>656.97743192402879</v>
          </cell>
          <cell r="AB4178">
            <v>661.49675397832277</v>
          </cell>
          <cell r="AC4178">
            <v>730.09396216452751</v>
          </cell>
          <cell r="AD4178">
            <v>25.002944672782693</v>
          </cell>
          <cell r="AE4178">
            <v>24.280649461231395</v>
          </cell>
          <cell r="AF4178">
            <v>27.179948048536389</v>
          </cell>
          <cell r="AG4178">
            <v>24.127083058054541</v>
          </cell>
          <cell r="AH4178">
            <v>25.039223853086785</v>
          </cell>
        </row>
        <row r="4179">
          <cell r="B4179">
            <v>6154</v>
          </cell>
          <cell r="C4179" t="str">
            <v>UT</v>
          </cell>
          <cell r="D4179" t="str">
            <v>Municipal</v>
          </cell>
          <cell r="E4179">
            <v>2.2536840971352199E-2</v>
          </cell>
          <cell r="F4179">
            <v>0</v>
          </cell>
          <cell r="G4179">
            <v>0</v>
          </cell>
          <cell r="H4179">
            <v>1901.2980050556189</v>
          </cell>
          <cell r="I4179">
            <v>11.608880937499999</v>
          </cell>
          <cell r="J4179">
            <v>0</v>
          </cell>
          <cell r="K4179">
            <v>0</v>
          </cell>
          <cell r="L4179">
            <v>0</v>
          </cell>
          <cell r="M4179">
            <v>0</v>
          </cell>
          <cell r="N4179">
            <v>1.7767964938655335E-2</v>
          </cell>
          <cell r="O4179">
            <v>10029.707071378212</v>
          </cell>
          <cell r="P4179">
            <v>30320.601365996743</v>
          </cell>
          <cell r="Q4179">
            <v>46729.30295949179</v>
          </cell>
          <cell r="R4179">
            <v>58620.725867549721</v>
          </cell>
          <cell r="S4179">
            <v>124199.06295661021</v>
          </cell>
          <cell r="T4179">
            <v>831.89046110248501</v>
          </cell>
          <cell r="U4179">
            <v>899.12002647457746</v>
          </cell>
          <cell r="V4179">
            <v>929.20127990659694</v>
          </cell>
          <cell r="W4179">
            <v>952.85945745547872</v>
          </cell>
          <cell r="X4179">
            <v>1068.7350776930732</v>
          </cell>
          <cell r="Y4179">
            <v>580.29330006091823</v>
          </cell>
          <cell r="Z4179">
            <v>607.80864780129036</v>
          </cell>
          <cell r="AA4179">
            <v>656.97743192402879</v>
          </cell>
          <cell r="AB4179">
            <v>661.49675397832277</v>
          </cell>
          <cell r="AC4179">
            <v>730.09396216452751</v>
          </cell>
          <cell r="AD4179">
            <v>25.002944672782693</v>
          </cell>
          <cell r="AE4179">
            <v>24.280649461231395</v>
          </cell>
          <cell r="AF4179">
            <v>27.179948048536389</v>
          </cell>
          <cell r="AG4179">
            <v>24.127083058054541</v>
          </cell>
          <cell r="AH4179">
            <v>25.039223853086785</v>
          </cell>
        </row>
        <row r="4180">
          <cell r="B4180">
            <v>6316</v>
          </cell>
          <cell r="C4180" t="str">
            <v>UT</v>
          </cell>
          <cell r="D4180" t="str">
            <v>Municipal</v>
          </cell>
          <cell r="E4180">
            <v>2.2536840971352199E-2</v>
          </cell>
          <cell r="F4180">
            <v>0</v>
          </cell>
          <cell r="G4180">
            <v>0</v>
          </cell>
          <cell r="H4180">
            <v>1901.2980050556189</v>
          </cell>
          <cell r="I4180">
            <v>11.608880937499999</v>
          </cell>
          <cell r="J4180">
            <v>0</v>
          </cell>
          <cell r="K4180">
            <v>0</v>
          </cell>
          <cell r="L4180">
            <v>0</v>
          </cell>
          <cell r="M4180">
            <v>0</v>
          </cell>
          <cell r="N4180">
            <v>1.7767964938655335E-2</v>
          </cell>
          <cell r="O4180">
            <v>10029.707071378212</v>
          </cell>
          <cell r="P4180">
            <v>30320.601365996743</v>
          </cell>
          <cell r="Q4180">
            <v>46729.30295949179</v>
          </cell>
          <cell r="R4180">
            <v>58620.725867549721</v>
          </cell>
          <cell r="S4180">
            <v>124199.06295661021</v>
          </cell>
          <cell r="T4180">
            <v>831.89046110248501</v>
          </cell>
          <cell r="U4180">
            <v>899.12002647457746</v>
          </cell>
          <cell r="V4180">
            <v>929.20127990659694</v>
          </cell>
          <cell r="W4180">
            <v>952.85945745547872</v>
          </cell>
          <cell r="X4180">
            <v>1068.7350776930732</v>
          </cell>
          <cell r="Y4180">
            <v>580.29330006091823</v>
          </cell>
          <cell r="Z4180">
            <v>607.80864780129036</v>
          </cell>
          <cell r="AA4180">
            <v>656.97743192402879</v>
          </cell>
          <cell r="AB4180">
            <v>661.49675397832277</v>
          </cell>
          <cell r="AC4180">
            <v>730.09396216452751</v>
          </cell>
          <cell r="AD4180">
            <v>25.002944672782693</v>
          </cell>
          <cell r="AE4180">
            <v>24.280649461231395</v>
          </cell>
          <cell r="AF4180">
            <v>27.179948048536389</v>
          </cell>
          <cell r="AG4180">
            <v>24.127083058054541</v>
          </cell>
          <cell r="AH4180">
            <v>25.039223853086785</v>
          </cell>
        </row>
        <row r="4181">
          <cell r="B4181">
            <v>8366</v>
          </cell>
          <cell r="C4181" t="str">
            <v>UT</v>
          </cell>
          <cell r="D4181" t="str">
            <v>Municipal</v>
          </cell>
          <cell r="E4181">
            <v>2.2536840971352199E-2</v>
          </cell>
          <cell r="F4181">
            <v>0</v>
          </cell>
          <cell r="G4181">
            <v>0</v>
          </cell>
          <cell r="H4181">
            <v>1901.2980050556189</v>
          </cell>
          <cell r="I4181">
            <v>11.608880937499999</v>
          </cell>
          <cell r="J4181">
            <v>0</v>
          </cell>
          <cell r="K4181">
            <v>0</v>
          </cell>
          <cell r="L4181">
            <v>0</v>
          </cell>
          <cell r="M4181">
            <v>0</v>
          </cell>
          <cell r="N4181">
            <v>1.7767964938655335E-2</v>
          </cell>
          <cell r="O4181">
            <v>10029.707071378212</v>
          </cell>
          <cell r="P4181">
            <v>30320.601365996743</v>
          </cell>
          <cell r="Q4181">
            <v>46729.30295949179</v>
          </cell>
          <cell r="R4181">
            <v>58620.725867549721</v>
          </cell>
          <cell r="S4181">
            <v>124199.06295661021</v>
          </cell>
          <cell r="T4181">
            <v>831.89046110248501</v>
          </cell>
          <cell r="U4181">
            <v>899.12002647457746</v>
          </cell>
          <cell r="V4181">
            <v>929.20127990659694</v>
          </cell>
          <cell r="W4181">
            <v>952.85945745547872</v>
          </cell>
          <cell r="X4181">
            <v>1068.7350776930732</v>
          </cell>
          <cell r="Y4181">
            <v>580.29330006091823</v>
          </cell>
          <cell r="Z4181">
            <v>607.80864780129036</v>
          </cell>
          <cell r="AA4181">
            <v>656.97743192402879</v>
          </cell>
          <cell r="AB4181">
            <v>661.49675397832277</v>
          </cell>
          <cell r="AC4181">
            <v>730.09396216452751</v>
          </cell>
          <cell r="AD4181">
            <v>25.002944672782693</v>
          </cell>
          <cell r="AE4181">
            <v>24.280649461231395</v>
          </cell>
          <cell r="AF4181">
            <v>27.179948048536389</v>
          </cell>
          <cell r="AG4181">
            <v>24.127083058054541</v>
          </cell>
          <cell r="AH4181">
            <v>25.039223853086785</v>
          </cell>
        </row>
        <row r="4182">
          <cell r="B4182">
            <v>9128</v>
          </cell>
          <cell r="C4182" t="str">
            <v>UT</v>
          </cell>
          <cell r="D4182" t="str">
            <v>Municipal</v>
          </cell>
          <cell r="E4182">
            <v>2.2536840971352199E-2</v>
          </cell>
          <cell r="F4182">
            <v>0</v>
          </cell>
          <cell r="G4182">
            <v>0</v>
          </cell>
          <cell r="H4182">
            <v>1901.2980050556189</v>
          </cell>
          <cell r="I4182">
            <v>11.608880937499999</v>
          </cell>
          <cell r="J4182">
            <v>0</v>
          </cell>
          <cell r="K4182">
            <v>0</v>
          </cell>
          <cell r="L4182">
            <v>0</v>
          </cell>
          <cell r="M4182">
            <v>0</v>
          </cell>
          <cell r="N4182">
            <v>1.7767964938655335E-2</v>
          </cell>
          <cell r="O4182">
            <v>10029.707071378212</v>
          </cell>
          <cell r="P4182">
            <v>30320.601365996743</v>
          </cell>
          <cell r="Q4182">
            <v>46729.30295949179</v>
          </cell>
          <cell r="R4182">
            <v>58620.725867549721</v>
          </cell>
          <cell r="S4182">
            <v>124199.06295661021</v>
          </cell>
          <cell r="T4182">
            <v>831.89046110248501</v>
          </cell>
          <cell r="U4182">
            <v>899.12002647457746</v>
          </cell>
          <cell r="V4182">
            <v>929.20127990659694</v>
          </cell>
          <cell r="W4182">
            <v>952.85945745547872</v>
          </cell>
          <cell r="X4182">
            <v>1068.7350776930732</v>
          </cell>
          <cell r="Y4182">
            <v>580.29330006091823</v>
          </cell>
          <cell r="Z4182">
            <v>607.80864780129036</v>
          </cell>
          <cell r="AA4182">
            <v>656.97743192402879</v>
          </cell>
          <cell r="AB4182">
            <v>661.49675397832277</v>
          </cell>
          <cell r="AC4182">
            <v>730.09396216452751</v>
          </cell>
          <cell r="AD4182">
            <v>25.002944672782693</v>
          </cell>
          <cell r="AE4182">
            <v>24.280649461231395</v>
          </cell>
          <cell r="AF4182">
            <v>27.179948048536389</v>
          </cell>
          <cell r="AG4182">
            <v>24.127083058054541</v>
          </cell>
          <cell r="AH4182">
            <v>25.039223853086785</v>
          </cell>
        </row>
        <row r="4183">
          <cell r="B4183">
            <v>9163</v>
          </cell>
          <cell r="C4183" t="str">
            <v>UT</v>
          </cell>
          <cell r="D4183" t="str">
            <v>Municipal</v>
          </cell>
          <cell r="E4183">
            <v>2.2536840971352199E-2</v>
          </cell>
          <cell r="F4183">
            <v>0</v>
          </cell>
          <cell r="G4183">
            <v>0</v>
          </cell>
          <cell r="H4183">
            <v>1901.2980050556189</v>
          </cell>
          <cell r="I4183">
            <v>11.608880937499999</v>
          </cell>
          <cell r="J4183">
            <v>0</v>
          </cell>
          <cell r="K4183">
            <v>0</v>
          </cell>
          <cell r="L4183">
            <v>0</v>
          </cell>
          <cell r="M4183">
            <v>0</v>
          </cell>
          <cell r="N4183">
            <v>1.7767964938655335E-2</v>
          </cell>
          <cell r="O4183">
            <v>10029.707071378212</v>
          </cell>
          <cell r="P4183">
            <v>30320.601365996743</v>
          </cell>
          <cell r="Q4183">
            <v>46729.30295949179</v>
          </cell>
          <cell r="R4183">
            <v>58620.725867549721</v>
          </cell>
          <cell r="S4183">
            <v>124199.06295661021</v>
          </cell>
          <cell r="T4183">
            <v>831.89046110248501</v>
          </cell>
          <cell r="U4183">
            <v>899.12002647457746</v>
          </cell>
          <cell r="V4183">
            <v>929.20127990659694</v>
          </cell>
          <cell r="W4183">
            <v>952.85945745547872</v>
          </cell>
          <cell r="X4183">
            <v>1068.7350776930732</v>
          </cell>
          <cell r="Y4183">
            <v>580.29330006091823</v>
          </cell>
          <cell r="Z4183">
            <v>607.80864780129036</v>
          </cell>
          <cell r="AA4183">
            <v>656.97743192402879</v>
          </cell>
          <cell r="AB4183">
            <v>661.49675397832277</v>
          </cell>
          <cell r="AC4183">
            <v>730.09396216452751</v>
          </cell>
          <cell r="AD4183">
            <v>25.002944672782693</v>
          </cell>
          <cell r="AE4183">
            <v>24.280649461231395</v>
          </cell>
          <cell r="AF4183">
            <v>27.179948048536389</v>
          </cell>
          <cell r="AG4183">
            <v>24.127083058054541</v>
          </cell>
          <cell r="AH4183">
            <v>25.039223853086785</v>
          </cell>
        </row>
        <row r="4184">
          <cell r="B4184">
            <v>9995</v>
          </cell>
          <cell r="C4184" t="str">
            <v>UT</v>
          </cell>
          <cell r="D4184" t="str">
            <v>Municipal</v>
          </cell>
          <cell r="E4184">
            <v>2.2536840971352199E-2</v>
          </cell>
          <cell r="F4184">
            <v>0</v>
          </cell>
          <cell r="G4184">
            <v>0</v>
          </cell>
          <cell r="H4184">
            <v>1901.2980050556189</v>
          </cell>
          <cell r="I4184">
            <v>11.608880937499999</v>
          </cell>
          <cell r="J4184">
            <v>0</v>
          </cell>
          <cell r="K4184">
            <v>0</v>
          </cell>
          <cell r="L4184">
            <v>0</v>
          </cell>
          <cell r="M4184">
            <v>0</v>
          </cell>
          <cell r="N4184">
            <v>1.7767964938655335E-2</v>
          </cell>
          <cell r="O4184">
            <v>10029.707071378212</v>
          </cell>
          <cell r="P4184">
            <v>30320.601365996743</v>
          </cell>
          <cell r="Q4184">
            <v>46729.30295949179</v>
          </cell>
          <cell r="R4184">
            <v>58620.725867549721</v>
          </cell>
          <cell r="S4184">
            <v>124199.06295661021</v>
          </cell>
          <cell r="T4184">
            <v>831.89046110248501</v>
          </cell>
          <cell r="U4184">
            <v>899.12002647457746</v>
          </cell>
          <cell r="V4184">
            <v>929.20127990659694</v>
          </cell>
          <cell r="W4184">
            <v>952.85945745547872</v>
          </cell>
          <cell r="X4184">
            <v>1068.7350776930732</v>
          </cell>
          <cell r="Y4184">
            <v>580.29330006091823</v>
          </cell>
          <cell r="Z4184">
            <v>607.80864780129036</v>
          </cell>
          <cell r="AA4184">
            <v>656.97743192402879</v>
          </cell>
          <cell r="AB4184">
            <v>661.49675397832277</v>
          </cell>
          <cell r="AC4184">
            <v>730.09396216452751</v>
          </cell>
          <cell r="AD4184">
            <v>25.002944672782693</v>
          </cell>
          <cell r="AE4184">
            <v>24.280649461231395</v>
          </cell>
          <cell r="AF4184">
            <v>27.179948048536389</v>
          </cell>
          <cell r="AG4184">
            <v>24.127083058054541</v>
          </cell>
          <cell r="AH4184">
            <v>25.039223853086785</v>
          </cell>
        </row>
        <row r="4185">
          <cell r="B4185">
            <v>10063</v>
          </cell>
          <cell r="C4185" t="str">
            <v>UT</v>
          </cell>
          <cell r="D4185" t="str">
            <v>Municipal</v>
          </cell>
          <cell r="E4185">
            <v>2.2536840971352199E-2</v>
          </cell>
          <cell r="F4185">
            <v>0</v>
          </cell>
          <cell r="G4185">
            <v>0</v>
          </cell>
          <cell r="H4185">
            <v>1901.2980050556189</v>
          </cell>
          <cell r="I4185">
            <v>11.608880937499999</v>
          </cell>
          <cell r="J4185">
            <v>0</v>
          </cell>
          <cell r="K4185">
            <v>0</v>
          </cell>
          <cell r="L4185">
            <v>0</v>
          </cell>
          <cell r="M4185">
            <v>0</v>
          </cell>
          <cell r="N4185">
            <v>1.7767964938655335E-2</v>
          </cell>
          <cell r="O4185">
            <v>10029.707071378212</v>
          </cell>
          <cell r="P4185">
            <v>30320.601365996743</v>
          </cell>
          <cell r="Q4185">
            <v>46729.30295949179</v>
          </cell>
          <cell r="R4185">
            <v>58620.725867549721</v>
          </cell>
          <cell r="S4185">
            <v>124199.06295661021</v>
          </cell>
          <cell r="T4185">
            <v>831.89046110248501</v>
          </cell>
          <cell r="U4185">
            <v>899.12002647457746</v>
          </cell>
          <cell r="V4185">
            <v>929.20127990659694</v>
          </cell>
          <cell r="W4185">
            <v>952.85945745547872</v>
          </cell>
          <cell r="X4185">
            <v>1068.7350776930732</v>
          </cell>
          <cell r="Y4185">
            <v>580.29330006091823</v>
          </cell>
          <cell r="Z4185">
            <v>607.80864780129036</v>
          </cell>
          <cell r="AA4185">
            <v>656.97743192402879</v>
          </cell>
          <cell r="AB4185">
            <v>661.49675397832277</v>
          </cell>
          <cell r="AC4185">
            <v>730.09396216452751</v>
          </cell>
          <cell r="AD4185">
            <v>25.002944672782693</v>
          </cell>
          <cell r="AE4185">
            <v>24.280649461231395</v>
          </cell>
          <cell r="AF4185">
            <v>27.179948048536389</v>
          </cell>
          <cell r="AG4185">
            <v>24.127083058054541</v>
          </cell>
          <cell r="AH4185">
            <v>25.039223853086785</v>
          </cell>
        </row>
        <row r="4186">
          <cell r="B4186">
            <v>10879</v>
          </cell>
          <cell r="C4186" t="str">
            <v>UT</v>
          </cell>
          <cell r="D4186" t="str">
            <v>Municipal</v>
          </cell>
          <cell r="E4186">
            <v>2.2536840971352199E-2</v>
          </cell>
          <cell r="F4186">
            <v>1</v>
          </cell>
          <cell r="G4186">
            <v>10010.498320268756</v>
          </cell>
          <cell r="H4186">
            <v>10010.498320268756</v>
          </cell>
          <cell r="I4186">
            <v>11.608880937499999</v>
          </cell>
          <cell r="J4186">
            <v>18792</v>
          </cell>
          <cell r="K4186">
            <v>214545</v>
          </cell>
          <cell r="L4186">
            <v>21432</v>
          </cell>
          <cell r="M4186">
            <v>7.3673968468013717E-2</v>
          </cell>
          <cell r="N4186">
            <v>7.3673968468013717E-2</v>
          </cell>
          <cell r="O4186">
            <v>10029.707071378212</v>
          </cell>
          <cell r="P4186">
            <v>30320.601365996743</v>
          </cell>
          <cell r="Q4186">
            <v>46729.30295949179</v>
          </cell>
          <cell r="R4186">
            <v>58620.725867549721</v>
          </cell>
          <cell r="S4186">
            <v>124199.06295661021</v>
          </cell>
          <cell r="T4186">
            <v>831.89046110248501</v>
          </cell>
          <cell r="U4186">
            <v>899.12002647457746</v>
          </cell>
          <cell r="V4186">
            <v>929.20127990659694</v>
          </cell>
          <cell r="W4186">
            <v>952.85945745547872</v>
          </cell>
          <cell r="X4186">
            <v>1068.7350776930732</v>
          </cell>
          <cell r="Y4186">
            <v>580.29330006091823</v>
          </cell>
          <cell r="Z4186">
            <v>607.80864780129036</v>
          </cell>
          <cell r="AA4186">
            <v>656.97743192402879</v>
          </cell>
          <cell r="AB4186">
            <v>661.49675397832277</v>
          </cell>
          <cell r="AC4186">
            <v>730.09396216452751</v>
          </cell>
          <cell r="AD4186">
            <v>25.002944672782693</v>
          </cell>
          <cell r="AE4186">
            <v>24.280649461231395</v>
          </cell>
          <cell r="AF4186">
            <v>27.179948048536389</v>
          </cell>
          <cell r="AG4186">
            <v>24.127083058054541</v>
          </cell>
          <cell r="AH4186">
            <v>25.039223853086785</v>
          </cell>
        </row>
        <row r="4187">
          <cell r="B4187">
            <v>10978</v>
          </cell>
          <cell r="C4187" t="str">
            <v>UT</v>
          </cell>
          <cell r="D4187" t="str">
            <v>Municipal</v>
          </cell>
          <cell r="E4187">
            <v>2.2536840971352199E-2</v>
          </cell>
          <cell r="F4187">
            <v>0</v>
          </cell>
          <cell r="G4187">
            <v>0</v>
          </cell>
          <cell r="H4187">
            <v>1901.2980050556189</v>
          </cell>
          <cell r="I4187">
            <v>11.608880937499999</v>
          </cell>
          <cell r="J4187">
            <v>0</v>
          </cell>
          <cell r="K4187">
            <v>0</v>
          </cell>
          <cell r="L4187">
            <v>0</v>
          </cell>
          <cell r="M4187">
            <v>0</v>
          </cell>
          <cell r="N4187">
            <v>1.7767964938655335E-2</v>
          </cell>
          <cell r="O4187">
            <v>10029.707071378212</v>
          </cell>
          <cell r="P4187">
            <v>30320.601365996743</v>
          </cell>
          <cell r="Q4187">
            <v>46729.30295949179</v>
          </cell>
          <cell r="R4187">
            <v>58620.725867549721</v>
          </cell>
          <cell r="S4187">
            <v>124199.06295661021</v>
          </cell>
          <cell r="T4187">
            <v>831.89046110248501</v>
          </cell>
          <cell r="U4187">
            <v>899.12002647457746</v>
          </cell>
          <cell r="V4187">
            <v>929.20127990659694</v>
          </cell>
          <cell r="W4187">
            <v>952.85945745547872</v>
          </cell>
          <cell r="X4187">
            <v>1068.7350776930732</v>
          </cell>
          <cell r="Y4187">
            <v>580.29330006091823</v>
          </cell>
          <cell r="Z4187">
            <v>607.80864780129036</v>
          </cell>
          <cell r="AA4187">
            <v>656.97743192402879</v>
          </cell>
          <cell r="AB4187">
            <v>661.49675397832277</v>
          </cell>
          <cell r="AC4187">
            <v>730.09396216452751</v>
          </cell>
          <cell r="AD4187">
            <v>25.002944672782693</v>
          </cell>
          <cell r="AE4187">
            <v>24.280649461231395</v>
          </cell>
          <cell r="AF4187">
            <v>27.179948048536389</v>
          </cell>
          <cell r="AG4187">
            <v>24.127083058054541</v>
          </cell>
          <cell r="AH4187">
            <v>25.039223853086785</v>
          </cell>
        </row>
        <row r="4188">
          <cell r="B4188">
            <v>12289</v>
          </cell>
          <cell r="C4188" t="str">
            <v>UT</v>
          </cell>
          <cell r="D4188" t="str">
            <v>Municipal</v>
          </cell>
          <cell r="E4188">
            <v>2.2536840971352199E-2</v>
          </cell>
          <cell r="F4188">
            <v>0</v>
          </cell>
          <cell r="G4188">
            <v>0</v>
          </cell>
          <cell r="H4188">
            <v>1901.2980050556189</v>
          </cell>
          <cell r="I4188">
            <v>11.608880937499999</v>
          </cell>
          <cell r="J4188">
            <v>0</v>
          </cell>
          <cell r="K4188">
            <v>0</v>
          </cell>
          <cell r="L4188">
            <v>0</v>
          </cell>
          <cell r="M4188">
            <v>0</v>
          </cell>
          <cell r="N4188">
            <v>1.7767964938655335E-2</v>
          </cell>
          <cell r="O4188">
            <v>10029.707071378212</v>
          </cell>
          <cell r="P4188">
            <v>30320.601365996743</v>
          </cell>
          <cell r="Q4188">
            <v>46729.30295949179</v>
          </cell>
          <cell r="R4188">
            <v>58620.725867549721</v>
          </cell>
          <cell r="S4188">
            <v>124199.06295661021</v>
          </cell>
          <cell r="T4188">
            <v>831.89046110248501</v>
          </cell>
          <cell r="U4188">
            <v>899.12002647457746</v>
          </cell>
          <cell r="V4188">
            <v>929.20127990659694</v>
          </cell>
          <cell r="W4188">
            <v>952.85945745547872</v>
          </cell>
          <cell r="X4188">
            <v>1068.7350776930732</v>
          </cell>
          <cell r="Y4188">
            <v>580.29330006091823</v>
          </cell>
          <cell r="Z4188">
            <v>607.80864780129036</v>
          </cell>
          <cell r="AA4188">
            <v>656.97743192402879</v>
          </cell>
          <cell r="AB4188">
            <v>661.49675397832277</v>
          </cell>
          <cell r="AC4188">
            <v>730.09396216452751</v>
          </cell>
          <cell r="AD4188">
            <v>25.002944672782693</v>
          </cell>
          <cell r="AE4188">
            <v>24.280649461231395</v>
          </cell>
          <cell r="AF4188">
            <v>27.179948048536389</v>
          </cell>
          <cell r="AG4188">
            <v>24.127083058054541</v>
          </cell>
          <cell r="AH4188">
            <v>25.039223853086785</v>
          </cell>
        </row>
        <row r="4189">
          <cell r="B4189">
            <v>12928</v>
          </cell>
          <cell r="C4189" t="str">
            <v>UT</v>
          </cell>
          <cell r="D4189" t="str">
            <v>Municipal</v>
          </cell>
          <cell r="E4189">
            <v>2.2536840971352199E-2</v>
          </cell>
          <cell r="F4189">
            <v>0</v>
          </cell>
          <cell r="G4189">
            <v>0</v>
          </cell>
          <cell r="H4189">
            <v>1901.2980050556189</v>
          </cell>
          <cell r="I4189">
            <v>11.608880937499999</v>
          </cell>
          <cell r="J4189">
            <v>0</v>
          </cell>
          <cell r="K4189">
            <v>0</v>
          </cell>
          <cell r="L4189">
            <v>0</v>
          </cell>
          <cell r="M4189">
            <v>0</v>
          </cell>
          <cell r="N4189">
            <v>1.7767964938655335E-2</v>
          </cell>
          <cell r="O4189">
            <v>10029.707071378212</v>
          </cell>
          <cell r="P4189">
            <v>30320.601365996743</v>
          </cell>
          <cell r="Q4189">
            <v>46729.30295949179</v>
          </cell>
          <cell r="R4189">
            <v>58620.725867549721</v>
          </cell>
          <cell r="S4189">
            <v>124199.06295661021</v>
          </cell>
          <cell r="T4189">
            <v>831.89046110248501</v>
          </cell>
          <cell r="U4189">
            <v>899.12002647457746</v>
          </cell>
          <cell r="V4189">
            <v>929.20127990659694</v>
          </cell>
          <cell r="W4189">
            <v>952.85945745547872</v>
          </cell>
          <cell r="X4189">
            <v>1068.7350776930732</v>
          </cell>
          <cell r="Y4189">
            <v>580.29330006091823</v>
          </cell>
          <cell r="Z4189">
            <v>607.80864780129036</v>
          </cell>
          <cell r="AA4189">
            <v>656.97743192402879</v>
          </cell>
          <cell r="AB4189">
            <v>661.49675397832277</v>
          </cell>
          <cell r="AC4189">
            <v>730.09396216452751</v>
          </cell>
          <cell r="AD4189">
            <v>25.002944672782693</v>
          </cell>
          <cell r="AE4189">
            <v>24.280649461231395</v>
          </cell>
          <cell r="AF4189">
            <v>27.179948048536389</v>
          </cell>
          <cell r="AG4189">
            <v>24.127083058054541</v>
          </cell>
          <cell r="AH4189">
            <v>25.039223853086785</v>
          </cell>
        </row>
        <row r="4190">
          <cell r="B4190">
            <v>13388</v>
          </cell>
          <cell r="C4190" t="str">
            <v>UT</v>
          </cell>
          <cell r="D4190" t="str">
            <v>Municipal</v>
          </cell>
          <cell r="E4190">
            <v>2.2536840971352199E-2</v>
          </cell>
          <cell r="F4190">
            <v>0</v>
          </cell>
          <cell r="G4190">
            <v>0</v>
          </cell>
          <cell r="H4190">
            <v>1901.2980050556189</v>
          </cell>
          <cell r="I4190">
            <v>11.608880937499999</v>
          </cell>
          <cell r="J4190">
            <v>0</v>
          </cell>
          <cell r="K4190">
            <v>0</v>
          </cell>
          <cell r="L4190">
            <v>0</v>
          </cell>
          <cell r="M4190">
            <v>0</v>
          </cell>
          <cell r="N4190">
            <v>1.7767964938655335E-2</v>
          </cell>
          <cell r="O4190">
            <v>10029.707071378212</v>
          </cell>
          <cell r="P4190">
            <v>30320.601365996743</v>
          </cell>
          <cell r="Q4190">
            <v>46729.30295949179</v>
          </cell>
          <cell r="R4190">
            <v>58620.725867549721</v>
          </cell>
          <cell r="S4190">
            <v>124199.06295661021</v>
          </cell>
          <cell r="T4190">
            <v>831.89046110248501</v>
          </cell>
          <cell r="U4190">
            <v>899.12002647457746</v>
          </cell>
          <cell r="V4190">
            <v>929.20127990659694</v>
          </cell>
          <cell r="W4190">
            <v>952.85945745547872</v>
          </cell>
          <cell r="X4190">
            <v>1068.7350776930732</v>
          </cell>
          <cell r="Y4190">
            <v>580.29330006091823</v>
          </cell>
          <cell r="Z4190">
            <v>607.80864780129036</v>
          </cell>
          <cell r="AA4190">
            <v>656.97743192402879</v>
          </cell>
          <cell r="AB4190">
            <v>661.49675397832277</v>
          </cell>
          <cell r="AC4190">
            <v>730.09396216452751</v>
          </cell>
          <cell r="AD4190">
            <v>25.002944672782693</v>
          </cell>
          <cell r="AE4190">
            <v>24.280649461231395</v>
          </cell>
          <cell r="AF4190">
            <v>27.179948048536389</v>
          </cell>
          <cell r="AG4190">
            <v>24.127083058054541</v>
          </cell>
          <cell r="AH4190">
            <v>25.039223853086785</v>
          </cell>
        </row>
        <row r="4191">
          <cell r="B4191">
            <v>14512</v>
          </cell>
          <cell r="C4191" t="str">
            <v>UT</v>
          </cell>
          <cell r="D4191" t="str">
            <v>Municipal</v>
          </cell>
          <cell r="E4191">
            <v>2.2536840971352199E-2</v>
          </cell>
          <cell r="F4191">
            <v>0</v>
          </cell>
          <cell r="G4191">
            <v>0</v>
          </cell>
          <cell r="H4191">
            <v>1901.2980050556189</v>
          </cell>
          <cell r="I4191">
            <v>11.608880937499999</v>
          </cell>
          <cell r="J4191">
            <v>0</v>
          </cell>
          <cell r="K4191">
            <v>0</v>
          </cell>
          <cell r="L4191">
            <v>0</v>
          </cell>
          <cell r="M4191">
            <v>0</v>
          </cell>
          <cell r="N4191">
            <v>1.7767964938655335E-2</v>
          </cell>
          <cell r="O4191">
            <v>10029.707071378212</v>
          </cell>
          <cell r="P4191">
            <v>30320.601365996743</v>
          </cell>
          <cell r="Q4191">
            <v>46729.30295949179</v>
          </cell>
          <cell r="R4191">
            <v>58620.725867549721</v>
          </cell>
          <cell r="S4191">
            <v>124199.06295661021</v>
          </cell>
          <cell r="T4191">
            <v>831.89046110248501</v>
          </cell>
          <cell r="U4191">
            <v>899.12002647457746</v>
          </cell>
          <cell r="V4191">
            <v>929.20127990659694</v>
          </cell>
          <cell r="W4191">
            <v>952.85945745547872</v>
          </cell>
          <cell r="X4191">
            <v>1068.7350776930732</v>
          </cell>
          <cell r="Y4191">
            <v>580.29330006091823</v>
          </cell>
          <cell r="Z4191">
            <v>607.80864780129036</v>
          </cell>
          <cell r="AA4191">
            <v>656.97743192402879</v>
          </cell>
          <cell r="AB4191">
            <v>661.49675397832277</v>
          </cell>
          <cell r="AC4191">
            <v>730.09396216452751</v>
          </cell>
          <cell r="AD4191">
            <v>25.002944672782693</v>
          </cell>
          <cell r="AE4191">
            <v>24.280649461231395</v>
          </cell>
          <cell r="AF4191">
            <v>27.179948048536389</v>
          </cell>
          <cell r="AG4191">
            <v>24.127083058054541</v>
          </cell>
          <cell r="AH4191">
            <v>25.039223853086785</v>
          </cell>
        </row>
        <row r="4192">
          <cell r="B4192">
            <v>14600</v>
          </cell>
          <cell r="C4192" t="str">
            <v>UT</v>
          </cell>
          <cell r="D4192" t="str">
            <v>Municipal</v>
          </cell>
          <cell r="E4192">
            <v>2.2536840971352199E-2</v>
          </cell>
          <cell r="F4192">
            <v>0</v>
          </cell>
          <cell r="G4192">
            <v>0</v>
          </cell>
          <cell r="H4192">
            <v>1901.2980050556189</v>
          </cell>
          <cell r="I4192">
            <v>11.608880937499999</v>
          </cell>
          <cell r="J4192">
            <v>0</v>
          </cell>
          <cell r="K4192">
            <v>0</v>
          </cell>
          <cell r="L4192">
            <v>0</v>
          </cell>
          <cell r="M4192">
            <v>0</v>
          </cell>
          <cell r="N4192">
            <v>1.7767964938655335E-2</v>
          </cell>
          <cell r="O4192">
            <v>10029.707071378212</v>
          </cell>
          <cell r="P4192">
            <v>30320.601365996743</v>
          </cell>
          <cell r="Q4192">
            <v>46729.30295949179</v>
          </cell>
          <cell r="R4192">
            <v>58620.725867549721</v>
          </cell>
          <cell r="S4192">
            <v>124199.06295661021</v>
          </cell>
          <cell r="T4192">
            <v>831.89046110248501</v>
          </cell>
          <cell r="U4192">
            <v>899.12002647457746</v>
          </cell>
          <cell r="V4192">
            <v>929.20127990659694</v>
          </cell>
          <cell r="W4192">
            <v>952.85945745547872</v>
          </cell>
          <cell r="X4192">
            <v>1068.7350776930732</v>
          </cell>
          <cell r="Y4192">
            <v>580.29330006091823</v>
          </cell>
          <cell r="Z4192">
            <v>607.80864780129036</v>
          </cell>
          <cell r="AA4192">
            <v>656.97743192402879</v>
          </cell>
          <cell r="AB4192">
            <v>661.49675397832277</v>
          </cell>
          <cell r="AC4192">
            <v>730.09396216452751</v>
          </cell>
          <cell r="AD4192">
            <v>25.002944672782693</v>
          </cell>
          <cell r="AE4192">
            <v>24.280649461231395</v>
          </cell>
          <cell r="AF4192">
            <v>27.179948048536389</v>
          </cell>
          <cell r="AG4192">
            <v>24.127083058054541</v>
          </cell>
          <cell r="AH4192">
            <v>25.039223853086785</v>
          </cell>
        </row>
        <row r="4193">
          <cell r="B4193">
            <v>14198</v>
          </cell>
          <cell r="C4193" t="str">
            <v>UT</v>
          </cell>
          <cell r="D4193" t="str">
            <v>Municipal</v>
          </cell>
          <cell r="E4193">
            <v>2.2536840971352199E-2</v>
          </cell>
          <cell r="F4193">
            <v>0</v>
          </cell>
          <cell r="G4193">
            <v>0</v>
          </cell>
          <cell r="H4193">
            <v>1901.2980050556189</v>
          </cell>
          <cell r="I4193">
            <v>11.608880937499999</v>
          </cell>
          <cell r="J4193">
            <v>0</v>
          </cell>
          <cell r="K4193">
            <v>0</v>
          </cell>
          <cell r="L4193">
            <v>0</v>
          </cell>
          <cell r="M4193">
            <v>0</v>
          </cell>
          <cell r="N4193">
            <v>1.7767964938655335E-2</v>
          </cell>
          <cell r="O4193">
            <v>10029.707071378212</v>
          </cell>
          <cell r="P4193">
            <v>30320.601365996743</v>
          </cell>
          <cell r="Q4193">
            <v>46729.30295949179</v>
          </cell>
          <cell r="R4193">
            <v>58620.725867549721</v>
          </cell>
          <cell r="S4193">
            <v>124199.06295661021</v>
          </cell>
          <cell r="T4193">
            <v>831.89046110248501</v>
          </cell>
          <cell r="U4193">
            <v>899.12002647457746</v>
          </cell>
          <cell r="V4193">
            <v>929.20127990659694</v>
          </cell>
          <cell r="W4193">
            <v>952.85945745547872</v>
          </cell>
          <cell r="X4193">
            <v>1068.7350776930732</v>
          </cell>
          <cell r="Y4193">
            <v>580.29330006091823</v>
          </cell>
          <cell r="Z4193">
            <v>607.80864780129036</v>
          </cell>
          <cell r="AA4193">
            <v>656.97743192402879</v>
          </cell>
          <cell r="AB4193">
            <v>661.49675397832277</v>
          </cell>
          <cell r="AC4193">
            <v>730.09396216452751</v>
          </cell>
          <cell r="AD4193">
            <v>25.002944672782693</v>
          </cell>
          <cell r="AE4193">
            <v>24.280649461231395</v>
          </cell>
          <cell r="AF4193">
            <v>27.179948048536389</v>
          </cell>
          <cell r="AG4193">
            <v>24.127083058054541</v>
          </cell>
          <cell r="AH4193">
            <v>25.039223853086785</v>
          </cell>
        </row>
        <row r="4194">
          <cell r="B4194">
            <v>15444</v>
          </cell>
          <cell r="C4194" t="str">
            <v>UT</v>
          </cell>
          <cell r="D4194" t="str">
            <v>Municipal</v>
          </cell>
          <cell r="E4194">
            <v>2.2536840971352199E-2</v>
          </cell>
          <cell r="F4194">
            <v>1</v>
          </cell>
          <cell r="G4194">
            <v>7575.444947209653</v>
          </cell>
          <cell r="H4194">
            <v>7575.444947209653</v>
          </cell>
          <cell r="I4194">
            <v>11.608880937499999</v>
          </cell>
          <cell r="J4194">
            <v>28072</v>
          </cell>
          <cell r="K4194">
            <v>251126</v>
          </cell>
          <cell r="L4194">
            <v>33150</v>
          </cell>
          <cell r="M4194">
            <v>9.3395296237994072E-2</v>
          </cell>
          <cell r="N4194">
            <v>9.3395296237994072E-2</v>
          </cell>
          <cell r="O4194">
            <v>10029.707071378212</v>
          </cell>
          <cell r="P4194">
            <v>30320.601365996743</v>
          </cell>
          <cell r="Q4194">
            <v>46729.30295949179</v>
          </cell>
          <cell r="R4194">
            <v>58620.725867549721</v>
          </cell>
          <cell r="S4194">
            <v>124199.06295661021</v>
          </cell>
          <cell r="T4194">
            <v>831.89046110248501</v>
          </cell>
          <cell r="U4194">
            <v>899.12002647457746</v>
          </cell>
          <cell r="V4194">
            <v>929.20127990659694</v>
          </cell>
          <cell r="W4194">
            <v>952.85945745547872</v>
          </cell>
          <cell r="X4194">
            <v>1068.7350776930732</v>
          </cell>
          <cell r="Y4194">
            <v>580.29330006091823</v>
          </cell>
          <cell r="Z4194">
            <v>607.80864780129036</v>
          </cell>
          <cell r="AA4194">
            <v>656.97743192402879</v>
          </cell>
          <cell r="AB4194">
            <v>661.49675397832277</v>
          </cell>
          <cell r="AC4194">
            <v>730.09396216452751</v>
          </cell>
          <cell r="AD4194">
            <v>25.002944672782693</v>
          </cell>
          <cell r="AE4194">
            <v>24.280649461231395</v>
          </cell>
          <cell r="AF4194">
            <v>27.179948048536389</v>
          </cell>
          <cell r="AG4194">
            <v>24.127083058054541</v>
          </cell>
          <cell r="AH4194">
            <v>25.039223853086785</v>
          </cell>
        </row>
        <row r="4195">
          <cell r="B4195">
            <v>16557</v>
          </cell>
          <cell r="C4195" t="str">
            <v>UT</v>
          </cell>
          <cell r="D4195" t="str">
            <v>Municipal</v>
          </cell>
          <cell r="E4195">
            <v>2.2536840971352199E-2</v>
          </cell>
          <cell r="F4195">
            <v>0</v>
          </cell>
          <cell r="G4195">
            <v>0</v>
          </cell>
          <cell r="H4195">
            <v>1901.2980050556189</v>
          </cell>
          <cell r="I4195">
            <v>11.608880937499999</v>
          </cell>
          <cell r="J4195">
            <v>0</v>
          </cell>
          <cell r="K4195">
            <v>0</v>
          </cell>
          <cell r="L4195">
            <v>0</v>
          </cell>
          <cell r="M4195">
            <v>0</v>
          </cell>
          <cell r="N4195">
            <v>1.7767964938655335E-2</v>
          </cell>
          <cell r="O4195">
            <v>10029.707071378212</v>
          </cell>
          <cell r="P4195">
            <v>30320.601365996743</v>
          </cell>
          <cell r="Q4195">
            <v>46729.30295949179</v>
          </cell>
          <cell r="R4195">
            <v>58620.725867549721</v>
          </cell>
          <cell r="S4195">
            <v>124199.06295661021</v>
          </cell>
          <cell r="T4195">
            <v>831.89046110248501</v>
          </cell>
          <cell r="U4195">
            <v>899.12002647457746</v>
          </cell>
          <cell r="V4195">
            <v>929.20127990659694</v>
          </cell>
          <cell r="W4195">
            <v>952.85945745547872</v>
          </cell>
          <cell r="X4195">
            <v>1068.7350776930732</v>
          </cell>
          <cell r="Y4195">
            <v>580.29330006091823</v>
          </cell>
          <cell r="Z4195">
            <v>607.80864780129036</v>
          </cell>
          <cell r="AA4195">
            <v>656.97743192402879</v>
          </cell>
          <cell r="AB4195">
            <v>661.49675397832277</v>
          </cell>
          <cell r="AC4195">
            <v>730.09396216452751</v>
          </cell>
          <cell r="AD4195">
            <v>25.002944672782693</v>
          </cell>
          <cell r="AE4195">
            <v>24.280649461231395</v>
          </cell>
          <cell r="AF4195">
            <v>27.179948048536389</v>
          </cell>
          <cell r="AG4195">
            <v>24.127083058054541</v>
          </cell>
          <cell r="AH4195">
            <v>25.039223853086785</v>
          </cell>
        </row>
        <row r="4196">
          <cell r="B4196">
            <v>17732</v>
          </cell>
          <cell r="C4196" t="str">
            <v>UT</v>
          </cell>
          <cell r="D4196" t="str">
            <v>Municipal</v>
          </cell>
          <cell r="E4196">
            <v>2.2536840971352199E-2</v>
          </cell>
          <cell r="F4196">
            <v>1</v>
          </cell>
          <cell r="G4196">
            <v>9478.374504679201</v>
          </cell>
          <cell r="H4196">
            <v>9478.374504679201</v>
          </cell>
          <cell r="I4196">
            <v>11.608880937499999</v>
          </cell>
          <cell r="J4196">
            <v>10984</v>
          </cell>
          <cell r="K4196">
            <v>112423</v>
          </cell>
          <cell r="L4196">
            <v>11861</v>
          </cell>
          <cell r="M4196">
            <v>8.3005121357762654E-2</v>
          </cell>
          <cell r="N4196">
            <v>8.3005121357762654E-2</v>
          </cell>
          <cell r="O4196">
            <v>10029.707071378212</v>
          </cell>
          <cell r="P4196">
            <v>30320.601365996743</v>
          </cell>
          <cell r="Q4196">
            <v>46729.30295949179</v>
          </cell>
          <cell r="R4196">
            <v>58620.725867549721</v>
          </cell>
          <cell r="S4196">
            <v>124199.06295661021</v>
          </cell>
          <cell r="T4196">
            <v>831.89046110248501</v>
          </cell>
          <cell r="U4196">
            <v>899.12002647457746</v>
          </cell>
          <cell r="V4196">
            <v>929.20127990659694</v>
          </cell>
          <cell r="W4196">
            <v>952.85945745547872</v>
          </cell>
          <cell r="X4196">
            <v>1068.7350776930732</v>
          </cell>
          <cell r="Y4196">
            <v>580.29330006091823</v>
          </cell>
          <cell r="Z4196">
            <v>607.80864780129036</v>
          </cell>
          <cell r="AA4196">
            <v>656.97743192402879</v>
          </cell>
          <cell r="AB4196">
            <v>661.49675397832277</v>
          </cell>
          <cell r="AC4196">
            <v>730.09396216452751</v>
          </cell>
          <cell r="AD4196">
            <v>25.002944672782693</v>
          </cell>
          <cell r="AE4196">
            <v>24.280649461231395</v>
          </cell>
          <cell r="AF4196">
            <v>27.179948048536389</v>
          </cell>
          <cell r="AG4196">
            <v>24.127083058054541</v>
          </cell>
          <cell r="AH4196">
            <v>25.039223853086785</v>
          </cell>
        </row>
        <row r="4197">
          <cell r="B4197">
            <v>17844</v>
          </cell>
          <cell r="C4197" t="str">
            <v>UT</v>
          </cell>
          <cell r="D4197" t="str">
            <v>Municipal</v>
          </cell>
          <cell r="E4197">
            <v>2.2536840971352199E-2</v>
          </cell>
          <cell r="F4197">
            <v>0</v>
          </cell>
          <cell r="G4197">
            <v>0</v>
          </cell>
          <cell r="H4197">
            <v>1901.2980050556189</v>
          </cell>
          <cell r="I4197">
            <v>11.608880937499999</v>
          </cell>
          <cell r="J4197">
            <v>0</v>
          </cell>
          <cell r="K4197">
            <v>0</v>
          </cell>
          <cell r="L4197">
            <v>0</v>
          </cell>
          <cell r="M4197">
            <v>0</v>
          </cell>
          <cell r="N4197">
            <v>1.7767964938655335E-2</v>
          </cell>
          <cell r="O4197">
            <v>10029.707071378212</v>
          </cell>
          <cell r="P4197">
            <v>30320.601365996743</v>
          </cell>
          <cell r="Q4197">
            <v>46729.30295949179</v>
          </cell>
          <cell r="R4197">
            <v>58620.725867549721</v>
          </cell>
          <cell r="S4197">
            <v>124199.06295661021</v>
          </cell>
          <cell r="T4197">
            <v>831.89046110248501</v>
          </cell>
          <cell r="U4197">
            <v>899.12002647457746</v>
          </cell>
          <cell r="V4197">
            <v>929.20127990659694</v>
          </cell>
          <cell r="W4197">
            <v>952.85945745547872</v>
          </cell>
          <cell r="X4197">
            <v>1068.7350776930732</v>
          </cell>
          <cell r="Y4197">
            <v>580.29330006091823</v>
          </cell>
          <cell r="Z4197">
            <v>607.80864780129036</v>
          </cell>
          <cell r="AA4197">
            <v>656.97743192402879</v>
          </cell>
          <cell r="AB4197">
            <v>661.49675397832277</v>
          </cell>
          <cell r="AC4197">
            <v>730.09396216452751</v>
          </cell>
          <cell r="AD4197">
            <v>25.002944672782693</v>
          </cell>
          <cell r="AE4197">
            <v>24.280649461231395</v>
          </cell>
          <cell r="AF4197">
            <v>27.179948048536389</v>
          </cell>
          <cell r="AG4197">
            <v>24.127083058054541</v>
          </cell>
          <cell r="AH4197">
            <v>25.039223853086785</v>
          </cell>
        </row>
        <row r="4198">
          <cell r="B4198">
            <v>8714</v>
          </cell>
          <cell r="C4198" t="str">
            <v>UT</v>
          </cell>
          <cell r="D4198" t="str">
            <v>Municipal</v>
          </cell>
          <cell r="E4198">
            <v>0.24502253834445614</v>
          </cell>
          <cell r="F4198">
            <v>0</v>
          </cell>
          <cell r="G4198">
            <v>0</v>
          </cell>
          <cell r="H4198">
            <v>1901.2980050556189</v>
          </cell>
          <cell r="I4198">
            <v>11.608880937499999</v>
          </cell>
          <cell r="J4198">
            <v>0</v>
          </cell>
          <cell r="K4198">
            <v>0</v>
          </cell>
          <cell r="L4198">
            <v>0</v>
          </cell>
          <cell r="M4198">
            <v>0</v>
          </cell>
          <cell r="N4198">
            <v>1.7767964938655335E-2</v>
          </cell>
          <cell r="O4198">
            <v>10029.707071378212</v>
          </cell>
          <cell r="P4198">
            <v>30320.601365996743</v>
          </cell>
          <cell r="Q4198">
            <v>46729.30295949179</v>
          </cell>
          <cell r="R4198">
            <v>58620.725867549721</v>
          </cell>
          <cell r="S4198">
            <v>124199.06295661021</v>
          </cell>
          <cell r="T4198">
            <v>831.89046110248501</v>
          </cell>
          <cell r="U4198">
            <v>899.12002647457746</v>
          </cell>
          <cell r="V4198">
            <v>929.20127990659694</v>
          </cell>
          <cell r="W4198">
            <v>952.85945745547872</v>
          </cell>
          <cell r="X4198">
            <v>1068.7350776930732</v>
          </cell>
          <cell r="Y4198">
            <v>580.29330006091823</v>
          </cell>
          <cell r="Z4198">
            <v>607.80864780129036</v>
          </cell>
          <cell r="AA4198">
            <v>656.97743192402879</v>
          </cell>
          <cell r="AB4198">
            <v>661.49675397832277</v>
          </cell>
          <cell r="AC4198">
            <v>730.09396216452751</v>
          </cell>
          <cell r="AD4198">
            <v>25.002944672782693</v>
          </cell>
          <cell r="AE4198">
            <v>24.280649461231395</v>
          </cell>
          <cell r="AF4198">
            <v>27.179948048536389</v>
          </cell>
          <cell r="AG4198">
            <v>24.127083058054541</v>
          </cell>
          <cell r="AH4198">
            <v>25.039223853086785</v>
          </cell>
        </row>
        <row r="4199">
          <cell r="B4199">
            <v>14022</v>
          </cell>
          <cell r="C4199" t="str">
            <v>UT</v>
          </cell>
          <cell r="D4199" t="str">
            <v>Municipal</v>
          </cell>
          <cell r="E4199">
            <v>2.2536840971352199E-2</v>
          </cell>
          <cell r="F4199">
            <v>0</v>
          </cell>
          <cell r="G4199">
            <v>0</v>
          </cell>
          <cell r="H4199">
            <v>1901.2980050556189</v>
          </cell>
          <cell r="I4199">
            <v>11.608880937499999</v>
          </cell>
          <cell r="J4199">
            <v>0</v>
          </cell>
          <cell r="K4199">
            <v>0</v>
          </cell>
          <cell r="L4199">
            <v>0</v>
          </cell>
          <cell r="M4199">
            <v>0</v>
          </cell>
          <cell r="N4199">
            <v>1.7767964938655335E-2</v>
          </cell>
          <cell r="O4199">
            <v>10029.707071378212</v>
          </cell>
          <cell r="P4199">
            <v>30320.601365996743</v>
          </cell>
          <cell r="Q4199">
            <v>46729.30295949179</v>
          </cell>
          <cell r="R4199">
            <v>58620.725867549721</v>
          </cell>
          <cell r="S4199">
            <v>124199.06295661021</v>
          </cell>
          <cell r="T4199">
            <v>831.89046110248501</v>
          </cell>
          <cell r="U4199">
            <v>899.12002647457746</v>
          </cell>
          <cell r="V4199">
            <v>929.20127990659694</v>
          </cell>
          <cell r="W4199">
            <v>952.85945745547872</v>
          </cell>
          <cell r="X4199">
            <v>1068.7350776930732</v>
          </cell>
          <cell r="Y4199">
            <v>580.29330006091823</v>
          </cell>
          <cell r="Z4199">
            <v>607.80864780129036</v>
          </cell>
          <cell r="AA4199">
            <v>656.97743192402879</v>
          </cell>
          <cell r="AB4199">
            <v>661.49675397832277</v>
          </cell>
          <cell r="AC4199">
            <v>730.09396216452751</v>
          </cell>
          <cell r="AD4199">
            <v>25.002944672782693</v>
          </cell>
          <cell r="AE4199">
            <v>24.280649461231395</v>
          </cell>
          <cell r="AF4199">
            <v>27.179948048536389</v>
          </cell>
          <cell r="AG4199">
            <v>24.127083058054541</v>
          </cell>
          <cell r="AH4199">
            <v>25.039223853086785</v>
          </cell>
        </row>
        <row r="4200">
          <cell r="B4200">
            <v>14443</v>
          </cell>
          <cell r="C4200" t="str">
            <v>UT</v>
          </cell>
          <cell r="D4200" t="str">
            <v>Municipal</v>
          </cell>
          <cell r="E4200">
            <v>2.2536840971352199E-2</v>
          </cell>
          <cell r="F4200">
            <v>0</v>
          </cell>
          <cell r="G4200">
            <v>0</v>
          </cell>
          <cell r="H4200">
            <v>1901.2980050556189</v>
          </cell>
          <cell r="I4200">
            <v>11.608880937499999</v>
          </cell>
          <cell r="J4200">
            <v>0</v>
          </cell>
          <cell r="K4200">
            <v>0</v>
          </cell>
          <cell r="L4200">
            <v>0</v>
          </cell>
          <cell r="M4200">
            <v>0</v>
          </cell>
          <cell r="N4200">
            <v>1.7767964938655335E-2</v>
          </cell>
          <cell r="O4200">
            <v>10029.707071378212</v>
          </cell>
          <cell r="P4200">
            <v>30320.601365996743</v>
          </cell>
          <cell r="Q4200">
            <v>46729.30295949179</v>
          </cell>
          <cell r="R4200">
            <v>58620.725867549721</v>
          </cell>
          <cell r="S4200">
            <v>124199.06295661021</v>
          </cell>
          <cell r="T4200">
            <v>831.89046110248501</v>
          </cell>
          <cell r="U4200">
            <v>899.12002647457746</v>
          </cell>
          <cell r="V4200">
            <v>929.20127990659694</v>
          </cell>
          <cell r="W4200">
            <v>952.85945745547872</v>
          </cell>
          <cell r="X4200">
            <v>1068.7350776930732</v>
          </cell>
          <cell r="Y4200">
            <v>580.29330006091823</v>
          </cell>
          <cell r="Z4200">
            <v>607.80864780129036</v>
          </cell>
          <cell r="AA4200">
            <v>656.97743192402879</v>
          </cell>
          <cell r="AB4200">
            <v>661.49675397832277</v>
          </cell>
          <cell r="AC4200">
            <v>730.09396216452751</v>
          </cell>
          <cell r="AD4200">
            <v>25.002944672782693</v>
          </cell>
          <cell r="AE4200">
            <v>24.280649461231395</v>
          </cell>
          <cell r="AF4200">
            <v>27.179948048536389</v>
          </cell>
          <cell r="AG4200">
            <v>24.127083058054541</v>
          </cell>
          <cell r="AH4200">
            <v>25.039223853086785</v>
          </cell>
        </row>
        <row r="4201">
          <cell r="B4201">
            <v>18206</v>
          </cell>
          <cell r="C4201" t="str">
            <v>UT</v>
          </cell>
          <cell r="D4201" t="str">
            <v>Political Subdivision</v>
          </cell>
          <cell r="E4201">
            <v>2.2536840971352199E-2</v>
          </cell>
          <cell r="F4201">
            <v>1</v>
          </cell>
          <cell r="G4201">
            <v>13609.644087256027</v>
          </cell>
          <cell r="H4201">
            <v>13609.644087256027</v>
          </cell>
          <cell r="I4201">
            <v>11.608880937499999</v>
          </cell>
          <cell r="J4201">
            <v>5152</v>
          </cell>
          <cell r="K4201">
            <v>47416</v>
          </cell>
          <cell r="L4201">
            <v>3484</v>
          </cell>
          <cell r="M4201">
            <v>9.8419434489729202E-2</v>
          </cell>
          <cell r="N4201">
            <v>9.8419434489729202E-2</v>
          </cell>
          <cell r="O4201">
            <v>10029.707071378212</v>
          </cell>
          <cell r="P4201">
            <v>30320.601365996743</v>
          </cell>
          <cell r="Q4201">
            <v>46729.30295949179</v>
          </cell>
          <cell r="R4201">
            <v>58620.725867549721</v>
          </cell>
          <cell r="S4201">
            <v>124199.06295661021</v>
          </cell>
          <cell r="T4201">
            <v>831.89046110248501</v>
          </cell>
          <cell r="U4201">
            <v>899.12002647457746</v>
          </cell>
          <cell r="V4201">
            <v>929.20127990659694</v>
          </cell>
          <cell r="W4201">
            <v>952.85945745547872</v>
          </cell>
          <cell r="X4201">
            <v>1068.7350776930732</v>
          </cell>
          <cell r="Y4201">
            <v>580.29330006091823</v>
          </cell>
          <cell r="Z4201">
            <v>607.80864780129036</v>
          </cell>
          <cell r="AA4201">
            <v>656.97743192402879</v>
          </cell>
          <cell r="AB4201">
            <v>661.49675397832277</v>
          </cell>
          <cell r="AC4201">
            <v>730.09396216452751</v>
          </cell>
          <cell r="AD4201">
            <v>25.002944672782693</v>
          </cell>
          <cell r="AE4201">
            <v>24.280649461231395</v>
          </cell>
          <cell r="AF4201">
            <v>27.179948048536389</v>
          </cell>
          <cell r="AG4201">
            <v>24.127083058054541</v>
          </cell>
          <cell r="AH4201">
            <v>25.039223853086785</v>
          </cell>
        </row>
        <row r="4202">
          <cell r="B4202">
            <v>40575</v>
          </cell>
          <cell r="C4202" t="str">
            <v>UT</v>
          </cell>
          <cell r="D4202" t="str">
            <v>Political Subdivision</v>
          </cell>
          <cell r="E4202">
            <v>2.2536840971352199E-2</v>
          </cell>
          <cell r="F4202">
            <v>0</v>
          </cell>
          <cell r="G4202">
            <v>0</v>
          </cell>
          <cell r="H4202">
            <v>6804.8220436280135</v>
          </cell>
          <cell r="I4202">
            <v>11.608880937499999</v>
          </cell>
          <cell r="J4202">
            <v>0</v>
          </cell>
          <cell r="K4202">
            <v>0</v>
          </cell>
          <cell r="L4202">
            <v>0</v>
          </cell>
          <cell r="M4202">
            <v>0</v>
          </cell>
          <cell r="N4202">
            <v>4.9209717244864601E-2</v>
          </cell>
          <cell r="O4202">
            <v>10029.707071378212</v>
          </cell>
          <cell r="P4202">
            <v>30320.601365996743</v>
          </cell>
          <cell r="Q4202">
            <v>46729.30295949179</v>
          </cell>
          <cell r="R4202">
            <v>58620.725867549721</v>
          </cell>
          <cell r="S4202">
            <v>124199.06295661021</v>
          </cell>
          <cell r="T4202">
            <v>831.89046110248501</v>
          </cell>
          <cell r="U4202">
            <v>899.12002647457746</v>
          </cell>
          <cell r="V4202">
            <v>929.20127990659694</v>
          </cell>
          <cell r="W4202">
            <v>952.85945745547872</v>
          </cell>
          <cell r="X4202">
            <v>1068.7350776930732</v>
          </cell>
          <cell r="Y4202">
            <v>580.29330006091823</v>
          </cell>
          <cell r="Z4202">
            <v>607.80864780129036</v>
          </cell>
          <cell r="AA4202">
            <v>656.97743192402879</v>
          </cell>
          <cell r="AB4202">
            <v>661.49675397832277</v>
          </cell>
          <cell r="AC4202">
            <v>730.09396216452751</v>
          </cell>
          <cell r="AD4202">
            <v>25.002944672782693</v>
          </cell>
          <cell r="AE4202">
            <v>24.280649461231395</v>
          </cell>
          <cell r="AF4202">
            <v>27.179948048536389</v>
          </cell>
          <cell r="AG4202">
            <v>24.127083058054541</v>
          </cell>
          <cell r="AH4202">
            <v>25.039223853086785</v>
          </cell>
        </row>
        <row r="4203">
          <cell r="B4203">
            <v>13314</v>
          </cell>
          <cell r="C4203" t="str">
            <v>UT</v>
          </cell>
          <cell r="D4203" t="str">
            <v>State</v>
          </cell>
          <cell r="E4203">
            <v>2.2536840971352199E-2</v>
          </cell>
          <cell r="F4203">
            <v>1</v>
          </cell>
          <cell r="G4203">
            <v>6288.9998121460967</v>
          </cell>
          <cell r="H4203">
            <v>6288.9998121460967</v>
          </cell>
          <cell r="I4203">
            <v>11.608880937499999</v>
          </cell>
          <cell r="J4203">
            <v>31722</v>
          </cell>
          <cell r="K4203">
            <v>234347</v>
          </cell>
          <cell r="L4203">
            <v>37263</v>
          </cell>
          <cell r="M4203">
            <v>0.11321254052968995</v>
          </cell>
          <cell r="N4203">
            <v>0.11321254052968995</v>
          </cell>
          <cell r="O4203">
            <v>10029.707071378212</v>
          </cell>
          <cell r="P4203">
            <v>30320.601365996743</v>
          </cell>
          <cell r="Q4203">
            <v>46729.30295949179</v>
          </cell>
          <cell r="R4203">
            <v>58620.725867549721</v>
          </cell>
          <cell r="S4203">
            <v>124199.06295661021</v>
          </cell>
          <cell r="T4203">
            <v>831.89046110248501</v>
          </cell>
          <cell r="U4203">
            <v>899.12002647457746</v>
          </cell>
          <cell r="V4203">
            <v>929.20127990659694</v>
          </cell>
          <cell r="W4203">
            <v>952.85945745547872</v>
          </cell>
          <cell r="X4203">
            <v>1068.7350776930732</v>
          </cell>
          <cell r="Y4203">
            <v>580.29330006091823</v>
          </cell>
          <cell r="Z4203">
            <v>607.80864780129036</v>
          </cell>
          <cell r="AA4203">
            <v>656.97743192402879</v>
          </cell>
          <cell r="AB4203">
            <v>661.49675397832277</v>
          </cell>
          <cell r="AC4203">
            <v>730.09396216452751</v>
          </cell>
          <cell r="AD4203">
            <v>25.002944672782693</v>
          </cell>
          <cell r="AE4203">
            <v>24.280649461231395</v>
          </cell>
          <cell r="AF4203">
            <v>27.179948048536389</v>
          </cell>
          <cell r="AG4203">
            <v>24.127083058054541</v>
          </cell>
          <cell r="AH4203">
            <v>25.039223853086785</v>
          </cell>
        </row>
        <row r="4204">
          <cell r="B4204">
            <v>57313</v>
          </cell>
          <cell r="C4204" t="str">
            <v>VA</v>
          </cell>
          <cell r="D4204" t="str">
            <v>Behind the Meter</v>
          </cell>
          <cell r="E4204">
            <v>1.5922558619685247E-2</v>
          </cell>
          <cell r="F4204">
            <v>1</v>
          </cell>
          <cell r="G4204">
            <v>7721.5259362642473</v>
          </cell>
          <cell r="H4204">
            <v>7721.5259362642473</v>
          </cell>
          <cell r="I4204">
            <v>11.608880937499999</v>
          </cell>
          <cell r="J4204">
            <v>380666.2</v>
          </cell>
          <cell r="K4204">
            <v>2489613</v>
          </cell>
          <cell r="L4204">
            <v>322425</v>
          </cell>
          <cell r="M4204">
            <v>0.13486042961886799</v>
          </cell>
          <cell r="N4204">
            <v>0.13486042961886799</v>
          </cell>
          <cell r="O4204">
            <v>11538.907045907576</v>
          </cell>
          <cell r="P4204">
            <v>33342.907568386494</v>
          </cell>
          <cell r="Q4204">
            <v>51160.118035809835</v>
          </cell>
          <cell r="R4204">
            <v>66546.272569340537</v>
          </cell>
          <cell r="S4204">
            <v>153812.58426959312</v>
          </cell>
          <cell r="T4204">
            <v>1703.0658631843626</v>
          </cell>
          <cell r="U4204">
            <v>1779.2962659724078</v>
          </cell>
          <cell r="V4204">
            <v>1790.5962650329811</v>
          </cell>
          <cell r="W4204">
            <v>1817.6867284830166</v>
          </cell>
          <cell r="X4204">
            <v>1785.0849143517069</v>
          </cell>
          <cell r="Y4204">
            <v>297.72325838239647</v>
          </cell>
          <cell r="Z4204">
            <v>345.75302013775956</v>
          </cell>
          <cell r="AA4204">
            <v>378.79093841001122</v>
          </cell>
          <cell r="AB4204">
            <v>392.2130633985434</v>
          </cell>
          <cell r="AC4204">
            <v>553.2665013993568</v>
          </cell>
          <cell r="AD4204">
            <v>92.006376586391994</v>
          </cell>
          <cell r="AE4204">
            <v>108.16252995085128</v>
          </cell>
          <cell r="AF4204">
            <v>104.3571581576177</v>
          </cell>
          <cell r="AG4204">
            <v>94.062734104501445</v>
          </cell>
          <cell r="AH4204">
            <v>75.145776863626438</v>
          </cell>
        </row>
        <row r="4205">
          <cell r="B4205">
            <v>84</v>
          </cell>
          <cell r="C4205" t="str">
            <v>VA</v>
          </cell>
          <cell r="D4205" t="str">
            <v>Cooperative</v>
          </cell>
          <cell r="E4205">
            <v>1.5922558619685247E-2</v>
          </cell>
          <cell r="F4205">
            <v>1</v>
          </cell>
          <cell r="G4205">
            <v>10938.190672410563</v>
          </cell>
          <cell r="H4205">
            <v>10938.190672410563</v>
          </cell>
          <cell r="I4205">
            <v>11.608880937499999</v>
          </cell>
          <cell r="J4205">
            <v>42429</v>
          </cell>
          <cell r="K4205">
            <v>350394</v>
          </cell>
          <cell r="L4205">
            <v>32034</v>
          </cell>
          <cell r="M4205">
            <v>0.1083536056455804</v>
          </cell>
          <cell r="N4205">
            <v>0.1083536056455804</v>
          </cell>
          <cell r="O4205">
            <v>11538.907045907576</v>
          </cell>
          <cell r="P4205">
            <v>33342.907568386494</v>
          </cell>
          <cell r="Q4205">
            <v>51160.118035809835</v>
          </cell>
          <cell r="R4205">
            <v>66546.272569340537</v>
          </cell>
          <cell r="S4205">
            <v>153812.58426959312</v>
          </cell>
          <cell r="T4205">
            <v>1703.0658631843626</v>
          </cell>
          <cell r="U4205">
            <v>1779.2962659724078</v>
          </cell>
          <cell r="V4205">
            <v>1790.5962650329811</v>
          </cell>
          <cell r="W4205">
            <v>1817.6867284830166</v>
          </cell>
          <cell r="X4205">
            <v>1785.0849143517069</v>
          </cell>
          <cell r="Y4205">
            <v>297.72325838239647</v>
          </cell>
          <cell r="Z4205">
            <v>345.75302013775956</v>
          </cell>
          <cell r="AA4205">
            <v>378.79093841001122</v>
          </cell>
          <cell r="AB4205">
            <v>392.2130633985434</v>
          </cell>
          <cell r="AC4205">
            <v>553.2665013993568</v>
          </cell>
          <cell r="AD4205">
            <v>92.006376586391994</v>
          </cell>
          <cell r="AE4205">
            <v>108.16252995085128</v>
          </cell>
          <cell r="AF4205">
            <v>104.3571581576177</v>
          </cell>
          <cell r="AG4205">
            <v>94.062734104501445</v>
          </cell>
          <cell r="AH4205">
            <v>75.145776863626438</v>
          </cell>
        </row>
        <row r="4206">
          <cell r="B4206">
            <v>1062</v>
          </cell>
          <cell r="C4206" t="str">
            <v>VA</v>
          </cell>
          <cell r="D4206" t="str">
            <v>Cooperative</v>
          </cell>
          <cell r="E4206">
            <v>0.21745111813604964</v>
          </cell>
          <cell r="F4206">
            <v>0</v>
          </cell>
          <cell r="G4206">
            <v>0</v>
          </cell>
          <cell r="H4206">
            <v>9541.5965290449185</v>
          </cell>
          <cell r="I4206">
            <v>11.608880937499999</v>
          </cell>
          <cell r="J4206">
            <v>0</v>
          </cell>
          <cell r="K4206">
            <v>0</v>
          </cell>
          <cell r="L4206">
            <v>0</v>
          </cell>
          <cell r="M4206">
            <v>0</v>
          </cell>
          <cell r="N4206">
            <v>8.2219721925647096E-2</v>
          </cell>
          <cell r="O4206">
            <v>11538.907045907576</v>
          </cell>
          <cell r="P4206">
            <v>33342.907568386494</v>
          </cell>
          <cell r="Q4206">
            <v>51160.118035809835</v>
          </cell>
          <cell r="R4206">
            <v>66546.272569340537</v>
          </cell>
          <cell r="S4206">
            <v>153812.58426959312</v>
          </cell>
          <cell r="T4206">
            <v>1703.0658631843626</v>
          </cell>
          <cell r="U4206">
            <v>1779.2962659724078</v>
          </cell>
          <cell r="V4206">
            <v>1790.5962650329811</v>
          </cell>
          <cell r="W4206">
            <v>1817.6867284830166</v>
          </cell>
          <cell r="X4206">
            <v>1785.0849143517069</v>
          </cell>
          <cell r="Y4206">
            <v>297.72325838239647</v>
          </cell>
          <cell r="Z4206">
            <v>345.75302013775956</v>
          </cell>
          <cell r="AA4206">
            <v>378.79093841001122</v>
          </cell>
          <cell r="AB4206">
            <v>392.2130633985434</v>
          </cell>
          <cell r="AC4206">
            <v>553.2665013993568</v>
          </cell>
          <cell r="AD4206">
            <v>92.006376586391994</v>
          </cell>
          <cell r="AE4206">
            <v>108.16252995085128</v>
          </cell>
          <cell r="AF4206">
            <v>104.3571581576177</v>
          </cell>
          <cell r="AG4206">
            <v>94.062734104501445</v>
          </cell>
          <cell r="AH4206">
            <v>75.145776863626438</v>
          </cell>
        </row>
        <row r="4207">
          <cell r="B4207">
            <v>3291</v>
          </cell>
          <cell r="C4207" t="str">
            <v>VA</v>
          </cell>
          <cell r="D4207" t="str">
            <v>Cooperative</v>
          </cell>
          <cell r="E4207">
            <v>1.5922558619685247E-2</v>
          </cell>
          <cell r="F4207">
            <v>1</v>
          </cell>
          <cell r="G4207">
            <v>14219.321148825065</v>
          </cell>
          <cell r="H4207">
            <v>14219.321148825065</v>
          </cell>
          <cell r="I4207">
            <v>11.608880937499999</v>
          </cell>
          <cell r="J4207">
            <v>66643</v>
          </cell>
          <cell r="K4207">
            <v>479248</v>
          </cell>
          <cell r="L4207">
            <v>33704</v>
          </cell>
          <cell r="M4207">
            <v>0.12926044829105182</v>
          </cell>
          <cell r="N4207">
            <v>0.12926044829105182</v>
          </cell>
          <cell r="O4207">
            <v>11538.907045907576</v>
          </cell>
          <cell r="P4207">
            <v>33342.907568386494</v>
          </cell>
          <cell r="Q4207">
            <v>51160.118035809835</v>
          </cell>
          <cell r="R4207">
            <v>66546.272569340537</v>
          </cell>
          <cell r="S4207">
            <v>153812.58426959312</v>
          </cell>
          <cell r="T4207">
            <v>1703.0658631843626</v>
          </cell>
          <cell r="U4207">
            <v>1779.2962659724078</v>
          </cell>
          <cell r="V4207">
            <v>1790.5962650329811</v>
          </cell>
          <cell r="W4207">
            <v>1817.6867284830166</v>
          </cell>
          <cell r="X4207">
            <v>1785.0849143517069</v>
          </cell>
          <cell r="Y4207">
            <v>297.72325838239647</v>
          </cell>
          <cell r="Z4207">
            <v>345.75302013775956</v>
          </cell>
          <cell r="AA4207">
            <v>378.79093841001122</v>
          </cell>
          <cell r="AB4207">
            <v>392.2130633985434</v>
          </cell>
          <cell r="AC4207">
            <v>553.2665013993568</v>
          </cell>
          <cell r="AD4207">
            <v>92.006376586391994</v>
          </cell>
          <cell r="AE4207">
            <v>108.16252995085128</v>
          </cell>
          <cell r="AF4207">
            <v>104.3571581576177</v>
          </cell>
          <cell r="AG4207">
            <v>94.062734104501445</v>
          </cell>
          <cell r="AH4207">
            <v>75.145776863626438</v>
          </cell>
        </row>
        <row r="4208">
          <cell r="B4208">
            <v>4117</v>
          </cell>
          <cell r="C4208" t="str">
            <v>VA</v>
          </cell>
          <cell r="D4208" t="str">
            <v>Cooperative</v>
          </cell>
          <cell r="E4208">
            <v>1.5922558619685247E-2</v>
          </cell>
          <cell r="F4208">
            <v>0</v>
          </cell>
          <cell r="G4208">
            <v>0</v>
          </cell>
          <cell r="H4208">
            <v>9541.5965290449185</v>
          </cell>
          <cell r="I4208">
            <v>11.608880937499999</v>
          </cell>
          <cell r="J4208">
            <v>0</v>
          </cell>
          <cell r="K4208">
            <v>0</v>
          </cell>
          <cell r="L4208">
            <v>0</v>
          </cell>
          <cell r="M4208">
            <v>0</v>
          </cell>
          <cell r="N4208">
            <v>8.2219721925647096E-2</v>
          </cell>
          <cell r="O4208">
            <v>11538.907045907576</v>
          </cell>
          <cell r="P4208">
            <v>33342.907568386494</v>
          </cell>
          <cell r="Q4208">
            <v>51160.118035809835</v>
          </cell>
          <cell r="R4208">
            <v>66546.272569340537</v>
          </cell>
          <cell r="S4208">
            <v>153812.58426959312</v>
          </cell>
          <cell r="T4208">
            <v>1703.0658631843626</v>
          </cell>
          <cell r="U4208">
            <v>1779.2962659724078</v>
          </cell>
          <cell r="V4208">
            <v>1790.5962650329811</v>
          </cell>
          <cell r="W4208">
            <v>1817.6867284830166</v>
          </cell>
          <cell r="X4208">
            <v>1785.0849143517069</v>
          </cell>
          <cell r="Y4208">
            <v>297.72325838239647</v>
          </cell>
          <cell r="Z4208">
            <v>345.75302013775956</v>
          </cell>
          <cell r="AA4208">
            <v>378.79093841001122</v>
          </cell>
          <cell r="AB4208">
            <v>392.2130633985434</v>
          </cell>
          <cell r="AC4208">
            <v>553.2665013993568</v>
          </cell>
          <cell r="AD4208">
            <v>92.006376586391994</v>
          </cell>
          <cell r="AE4208">
            <v>108.16252995085128</v>
          </cell>
          <cell r="AF4208">
            <v>104.3571581576177</v>
          </cell>
          <cell r="AG4208">
            <v>94.062734104501445</v>
          </cell>
          <cell r="AH4208">
            <v>75.145776863626438</v>
          </cell>
        </row>
        <row r="4209">
          <cell r="B4209">
            <v>4471</v>
          </cell>
          <cell r="C4209" t="str">
            <v>VA</v>
          </cell>
          <cell r="D4209" t="str">
            <v>Cooperative</v>
          </cell>
          <cell r="E4209">
            <v>1.5922558619685247E-2</v>
          </cell>
          <cell r="F4209">
            <v>0</v>
          </cell>
          <cell r="G4209">
            <v>0</v>
          </cell>
          <cell r="H4209">
            <v>9541.5965290449185</v>
          </cell>
          <cell r="I4209">
            <v>11.608880937499999</v>
          </cell>
          <cell r="J4209">
            <v>0</v>
          </cell>
          <cell r="K4209">
            <v>0</v>
          </cell>
          <cell r="L4209">
            <v>0</v>
          </cell>
          <cell r="M4209">
            <v>0</v>
          </cell>
          <cell r="N4209">
            <v>8.2219721925647096E-2</v>
          </cell>
          <cell r="O4209">
            <v>11538.907045907576</v>
          </cell>
          <cell r="P4209">
            <v>33342.907568386494</v>
          </cell>
          <cell r="Q4209">
            <v>51160.118035809835</v>
          </cell>
          <cell r="R4209">
            <v>66546.272569340537</v>
          </cell>
          <cell r="S4209">
            <v>153812.58426959312</v>
          </cell>
          <cell r="T4209">
            <v>1703.0658631843626</v>
          </cell>
          <cell r="U4209">
            <v>1779.2962659724078</v>
          </cell>
          <cell r="V4209">
            <v>1790.5962650329811</v>
          </cell>
          <cell r="W4209">
            <v>1817.6867284830166</v>
          </cell>
          <cell r="X4209">
            <v>1785.0849143517069</v>
          </cell>
          <cell r="Y4209">
            <v>297.72325838239647</v>
          </cell>
          <cell r="Z4209">
            <v>345.75302013775956</v>
          </cell>
          <cell r="AA4209">
            <v>378.79093841001122</v>
          </cell>
          <cell r="AB4209">
            <v>392.2130633985434</v>
          </cell>
          <cell r="AC4209">
            <v>553.2665013993568</v>
          </cell>
          <cell r="AD4209">
            <v>92.006376586391994</v>
          </cell>
          <cell r="AE4209">
            <v>108.16252995085128</v>
          </cell>
          <cell r="AF4209">
            <v>104.3571581576177</v>
          </cell>
          <cell r="AG4209">
            <v>94.062734104501445</v>
          </cell>
          <cell r="AH4209">
            <v>75.145776863626438</v>
          </cell>
        </row>
        <row r="4210">
          <cell r="B4210">
            <v>12260</v>
          </cell>
          <cell r="C4210" t="str">
            <v>VA</v>
          </cell>
          <cell r="D4210" t="str">
            <v>Cooperative</v>
          </cell>
          <cell r="E4210">
            <v>1.5922558619685247E-2</v>
          </cell>
          <cell r="F4210">
            <v>1</v>
          </cell>
          <cell r="G4210">
            <v>11756.181134103736</v>
          </cell>
          <cell r="H4210">
            <v>11756.181134103736</v>
          </cell>
          <cell r="I4210">
            <v>11.608880937499999</v>
          </cell>
          <cell r="J4210">
            <v>46693.600000000006</v>
          </cell>
          <cell r="K4210">
            <v>349958</v>
          </cell>
          <cell r="L4210">
            <v>29768</v>
          </cell>
          <cell r="M4210">
            <v>0.12157665201832793</v>
          </cell>
          <cell r="N4210">
            <v>0.12157665201832793</v>
          </cell>
          <cell r="O4210">
            <v>11538.907045907576</v>
          </cell>
          <cell r="P4210">
            <v>33342.907568386494</v>
          </cell>
          <cell r="Q4210">
            <v>51160.118035809835</v>
          </cell>
          <cell r="R4210">
            <v>66546.272569340537</v>
          </cell>
          <cell r="S4210">
            <v>153812.58426959312</v>
          </cell>
          <cell r="T4210">
            <v>1703.0658631843626</v>
          </cell>
          <cell r="U4210">
            <v>1779.2962659724078</v>
          </cell>
          <cell r="V4210">
            <v>1790.5962650329811</v>
          </cell>
          <cell r="W4210">
            <v>1817.6867284830166</v>
          </cell>
          <cell r="X4210">
            <v>1785.0849143517069</v>
          </cell>
          <cell r="Y4210">
            <v>297.72325838239647</v>
          </cell>
          <cell r="Z4210">
            <v>345.75302013775956</v>
          </cell>
          <cell r="AA4210">
            <v>378.79093841001122</v>
          </cell>
          <cell r="AB4210">
            <v>392.2130633985434</v>
          </cell>
          <cell r="AC4210">
            <v>553.2665013993568</v>
          </cell>
          <cell r="AD4210">
            <v>92.006376586391994</v>
          </cell>
          <cell r="AE4210">
            <v>108.16252995085128</v>
          </cell>
          <cell r="AF4210">
            <v>104.3571581576177</v>
          </cell>
          <cell r="AG4210">
            <v>94.062734104501445</v>
          </cell>
          <cell r="AH4210">
            <v>75.145776863626438</v>
          </cell>
        </row>
        <row r="4211">
          <cell r="B4211">
            <v>13762</v>
          </cell>
          <cell r="C4211" t="str">
            <v>VA</v>
          </cell>
          <cell r="D4211" t="str">
            <v>Cooperative</v>
          </cell>
          <cell r="E4211">
            <v>0.22307399601920153</v>
          </cell>
          <cell r="F4211">
            <v>1</v>
          </cell>
          <cell r="G4211">
            <v>13317.817109144542</v>
          </cell>
          <cell r="H4211">
            <v>13317.817109144542</v>
          </cell>
          <cell r="I4211">
            <v>11.608880937499999</v>
          </cell>
          <cell r="J4211">
            <v>32341.4</v>
          </cell>
          <cell r="K4211">
            <v>225737</v>
          </cell>
          <cell r="L4211">
            <v>16950</v>
          </cell>
          <cell r="M4211">
            <v>0.1328101003260985</v>
          </cell>
          <cell r="N4211">
            <v>0.1328101003260985</v>
          </cell>
          <cell r="O4211">
            <v>11538.907045907576</v>
          </cell>
          <cell r="P4211">
            <v>33342.907568386494</v>
          </cell>
          <cell r="Q4211">
            <v>51160.118035809835</v>
          </cell>
          <cell r="R4211">
            <v>66546.272569340537</v>
          </cell>
          <cell r="S4211">
            <v>153812.58426959312</v>
          </cell>
          <cell r="T4211">
            <v>1703.0658631843626</v>
          </cell>
          <cell r="U4211">
            <v>1779.2962659724078</v>
          </cell>
          <cell r="V4211">
            <v>1790.5962650329811</v>
          </cell>
          <cell r="W4211">
            <v>1817.6867284830166</v>
          </cell>
          <cell r="X4211">
            <v>1785.0849143517069</v>
          </cell>
          <cell r="Y4211">
            <v>297.72325838239647</v>
          </cell>
          <cell r="Z4211">
            <v>345.75302013775956</v>
          </cell>
          <cell r="AA4211">
            <v>378.79093841001122</v>
          </cell>
          <cell r="AB4211">
            <v>392.2130633985434</v>
          </cell>
          <cell r="AC4211">
            <v>553.2665013993568</v>
          </cell>
          <cell r="AD4211">
            <v>92.006376586391994</v>
          </cell>
          <cell r="AE4211">
            <v>108.16252995085128</v>
          </cell>
          <cell r="AF4211">
            <v>104.3571581576177</v>
          </cell>
          <cell r="AG4211">
            <v>94.062734104501445</v>
          </cell>
          <cell r="AH4211">
            <v>75.145776863626438</v>
          </cell>
        </row>
        <row r="4212">
          <cell r="B4212">
            <v>13640</v>
          </cell>
          <cell r="C4212" t="str">
            <v>VA</v>
          </cell>
          <cell r="D4212" t="str">
            <v>Cooperative</v>
          </cell>
          <cell r="E4212">
            <v>1.5922558619685247E-2</v>
          </cell>
          <cell r="F4212">
            <v>1</v>
          </cell>
          <cell r="G4212">
            <v>13745.590197144127</v>
          </cell>
          <cell r="H4212">
            <v>13745.590197144127</v>
          </cell>
          <cell r="I4212">
            <v>11.608880937499999</v>
          </cell>
          <cell r="J4212">
            <v>256465</v>
          </cell>
          <cell r="K4212">
            <v>2225576</v>
          </cell>
          <cell r="L4212">
            <v>161912</v>
          </cell>
          <cell r="M4212">
            <v>0.10510069952038034</v>
          </cell>
          <cell r="N4212">
            <v>0.10510069952038034</v>
          </cell>
          <cell r="O4212">
            <v>11538.907045907576</v>
          </cell>
          <cell r="P4212">
            <v>33342.907568386494</v>
          </cell>
          <cell r="Q4212">
            <v>51160.118035809835</v>
          </cell>
          <cell r="R4212">
            <v>66546.272569340537</v>
          </cell>
          <cell r="S4212">
            <v>153812.58426959312</v>
          </cell>
          <cell r="T4212">
            <v>1703.0658631843626</v>
          </cell>
          <cell r="U4212">
            <v>1779.2962659724078</v>
          </cell>
          <cell r="V4212">
            <v>1790.5962650329811</v>
          </cell>
          <cell r="W4212">
            <v>1817.6867284830166</v>
          </cell>
          <cell r="X4212">
            <v>1785.0849143517069</v>
          </cell>
          <cell r="Y4212">
            <v>297.72325838239647</v>
          </cell>
          <cell r="Z4212">
            <v>345.75302013775956</v>
          </cell>
          <cell r="AA4212">
            <v>378.79093841001122</v>
          </cell>
          <cell r="AB4212">
            <v>392.2130633985434</v>
          </cell>
          <cell r="AC4212">
            <v>553.2665013993568</v>
          </cell>
          <cell r="AD4212">
            <v>92.006376586391994</v>
          </cell>
          <cell r="AE4212">
            <v>108.16252995085128</v>
          </cell>
          <cell r="AF4212">
            <v>104.3571581576177</v>
          </cell>
          <cell r="AG4212">
            <v>94.062734104501445</v>
          </cell>
          <cell r="AH4212">
            <v>75.145776863626438</v>
          </cell>
        </row>
        <row r="4213">
          <cell r="B4213">
            <v>40229</v>
          </cell>
          <cell r="C4213" t="str">
            <v>VA</v>
          </cell>
          <cell r="D4213" t="str">
            <v>Cooperative</v>
          </cell>
          <cell r="E4213">
            <v>1.5922558619685247E-2</v>
          </cell>
          <cell r="F4213">
            <v>0</v>
          </cell>
          <cell r="G4213">
            <v>0</v>
          </cell>
          <cell r="H4213">
            <v>9541.5965290449185</v>
          </cell>
          <cell r="I4213">
            <v>11.608880937499999</v>
          </cell>
          <cell r="J4213">
            <v>0</v>
          </cell>
          <cell r="K4213">
            <v>0</v>
          </cell>
          <cell r="L4213">
            <v>0</v>
          </cell>
          <cell r="M4213">
            <v>0</v>
          </cell>
          <cell r="N4213">
            <v>8.2219721925647096E-2</v>
          </cell>
          <cell r="O4213">
            <v>11538.907045907576</v>
          </cell>
          <cell r="P4213">
            <v>33342.907568386494</v>
          </cell>
          <cell r="Q4213">
            <v>51160.118035809835</v>
          </cell>
          <cell r="R4213">
            <v>66546.272569340537</v>
          </cell>
          <cell r="S4213">
            <v>153812.58426959312</v>
          </cell>
          <cell r="T4213">
            <v>1703.0658631843626</v>
          </cell>
          <cell r="U4213">
            <v>1779.2962659724078</v>
          </cell>
          <cell r="V4213">
            <v>1790.5962650329811</v>
          </cell>
          <cell r="W4213">
            <v>1817.6867284830166</v>
          </cell>
          <cell r="X4213">
            <v>1785.0849143517069</v>
          </cell>
          <cell r="Y4213">
            <v>297.72325838239647</v>
          </cell>
          <cell r="Z4213">
            <v>345.75302013775956</v>
          </cell>
          <cell r="AA4213">
            <v>378.79093841001122</v>
          </cell>
          <cell r="AB4213">
            <v>392.2130633985434</v>
          </cell>
          <cell r="AC4213">
            <v>553.2665013993568</v>
          </cell>
          <cell r="AD4213">
            <v>92.006376586391994</v>
          </cell>
          <cell r="AE4213">
            <v>108.16252995085128</v>
          </cell>
          <cell r="AF4213">
            <v>104.3571581576177</v>
          </cell>
          <cell r="AG4213">
            <v>94.062734104501445</v>
          </cell>
          <cell r="AH4213">
            <v>75.145776863626438</v>
          </cell>
        </row>
        <row r="4214">
          <cell r="B4214">
            <v>15410</v>
          </cell>
          <cell r="C4214" t="str">
            <v>VA</v>
          </cell>
          <cell r="D4214" t="str">
            <v>Cooperative</v>
          </cell>
          <cell r="E4214">
            <v>1.5922558619685247E-2</v>
          </cell>
          <cell r="F4214">
            <v>1</v>
          </cell>
          <cell r="G4214">
            <v>15619.177310293013</v>
          </cell>
          <cell r="H4214">
            <v>15619.177310293013</v>
          </cell>
          <cell r="I4214">
            <v>11.608880937499999</v>
          </cell>
          <cell r="J4214">
            <v>19686</v>
          </cell>
          <cell r="K4214">
            <v>166313</v>
          </cell>
          <cell r="L4214">
            <v>10648</v>
          </cell>
          <cell r="M4214">
            <v>0.10944823092199649</v>
          </cell>
          <cell r="N4214">
            <v>0.10944823092199649</v>
          </cell>
          <cell r="O4214">
            <v>11538.907045907576</v>
          </cell>
          <cell r="P4214">
            <v>33342.907568386494</v>
          </cell>
          <cell r="Q4214">
            <v>51160.118035809835</v>
          </cell>
          <cell r="R4214">
            <v>66546.272569340537</v>
          </cell>
          <cell r="S4214">
            <v>153812.58426959312</v>
          </cell>
          <cell r="T4214">
            <v>1703.0658631843626</v>
          </cell>
          <cell r="U4214">
            <v>1779.2962659724078</v>
          </cell>
          <cell r="V4214">
            <v>1790.5962650329811</v>
          </cell>
          <cell r="W4214">
            <v>1817.6867284830166</v>
          </cell>
          <cell r="X4214">
            <v>1785.0849143517069</v>
          </cell>
          <cell r="Y4214">
            <v>297.72325838239647</v>
          </cell>
          <cell r="Z4214">
            <v>345.75302013775956</v>
          </cell>
          <cell r="AA4214">
            <v>378.79093841001122</v>
          </cell>
          <cell r="AB4214">
            <v>392.2130633985434</v>
          </cell>
          <cell r="AC4214">
            <v>553.2665013993568</v>
          </cell>
          <cell r="AD4214">
            <v>92.006376586391994</v>
          </cell>
          <cell r="AE4214">
            <v>108.16252995085128</v>
          </cell>
          <cell r="AF4214">
            <v>104.3571581576177</v>
          </cell>
          <cell r="AG4214">
            <v>94.062734104501445</v>
          </cell>
          <cell r="AH4214">
            <v>75.145776863626438</v>
          </cell>
        </row>
        <row r="4215">
          <cell r="B4215">
            <v>40228</v>
          </cell>
          <cell r="C4215" t="str">
            <v>VA</v>
          </cell>
          <cell r="D4215" t="str">
            <v>Cooperative</v>
          </cell>
          <cell r="E4215">
            <v>1.5922558619685247E-2</v>
          </cell>
          <cell r="F4215">
            <v>1</v>
          </cell>
          <cell r="G4215">
            <v>14403.333804572736</v>
          </cell>
          <cell r="H4215">
            <v>14403.333804572736</v>
          </cell>
          <cell r="I4215">
            <v>11.608880937499999</v>
          </cell>
          <cell r="J4215">
            <v>279409</v>
          </cell>
          <cell r="K4215">
            <v>2241418</v>
          </cell>
          <cell r="L4215">
            <v>155618</v>
          </cell>
          <cell r="M4215">
            <v>0.1149854199418482</v>
          </cell>
          <cell r="N4215">
            <v>0.1149854199418482</v>
          </cell>
          <cell r="O4215">
            <v>11538.907045907576</v>
          </cell>
          <cell r="P4215">
            <v>33342.907568386494</v>
          </cell>
          <cell r="Q4215">
            <v>51160.118035809835</v>
          </cell>
          <cell r="R4215">
            <v>66546.272569340537</v>
          </cell>
          <cell r="S4215">
            <v>153812.58426959312</v>
          </cell>
          <cell r="T4215">
            <v>1703.0658631843626</v>
          </cell>
          <cell r="U4215">
            <v>1779.2962659724078</v>
          </cell>
          <cell r="V4215">
            <v>1790.5962650329811</v>
          </cell>
          <cell r="W4215">
            <v>1817.6867284830166</v>
          </cell>
          <cell r="X4215">
            <v>1785.0849143517069</v>
          </cell>
          <cell r="Y4215">
            <v>297.72325838239647</v>
          </cell>
          <cell r="Z4215">
            <v>345.75302013775956</v>
          </cell>
          <cell r="AA4215">
            <v>378.79093841001122</v>
          </cell>
          <cell r="AB4215">
            <v>392.2130633985434</v>
          </cell>
          <cell r="AC4215">
            <v>553.2665013993568</v>
          </cell>
          <cell r="AD4215">
            <v>92.006376586391994</v>
          </cell>
          <cell r="AE4215">
            <v>108.16252995085128</v>
          </cell>
          <cell r="AF4215">
            <v>104.3571581576177</v>
          </cell>
          <cell r="AG4215">
            <v>94.062734104501445</v>
          </cell>
          <cell r="AH4215">
            <v>75.145776863626438</v>
          </cell>
        </row>
        <row r="4216">
          <cell r="B4216">
            <v>17066</v>
          </cell>
          <cell r="C4216" t="str">
            <v>VA</v>
          </cell>
          <cell r="D4216" t="str">
            <v>Cooperative</v>
          </cell>
          <cell r="E4216">
            <v>1.5922558619685247E-2</v>
          </cell>
          <cell r="F4216">
            <v>1</v>
          </cell>
          <cell r="G4216">
            <v>14052.975317617775</v>
          </cell>
          <cell r="H4216">
            <v>14052.975317617775</v>
          </cell>
          <cell r="I4216">
            <v>11.608880937499999</v>
          </cell>
          <cell r="J4216">
            <v>129574.2</v>
          </cell>
          <cell r="K4216">
            <v>1140413</v>
          </cell>
          <cell r="L4216">
            <v>81151</v>
          </cell>
          <cell r="M4216">
            <v>0.10370745724267547</v>
          </cell>
          <cell r="N4216">
            <v>0.10370745724267547</v>
          </cell>
          <cell r="O4216">
            <v>11538.907045907576</v>
          </cell>
          <cell r="P4216">
            <v>33342.907568386494</v>
          </cell>
          <cell r="Q4216">
            <v>51160.118035809835</v>
          </cell>
          <cell r="R4216">
            <v>66546.272569340537</v>
          </cell>
          <cell r="S4216">
            <v>153812.58426959312</v>
          </cell>
          <cell r="T4216">
            <v>1703.0658631843626</v>
          </cell>
          <cell r="U4216">
            <v>1779.2962659724078</v>
          </cell>
          <cell r="V4216">
            <v>1790.5962650329811</v>
          </cell>
          <cell r="W4216">
            <v>1817.6867284830166</v>
          </cell>
          <cell r="X4216">
            <v>1785.0849143517069</v>
          </cell>
          <cell r="Y4216">
            <v>297.72325838239647</v>
          </cell>
          <cell r="Z4216">
            <v>345.75302013775956</v>
          </cell>
          <cell r="AA4216">
            <v>378.79093841001122</v>
          </cell>
          <cell r="AB4216">
            <v>392.2130633985434</v>
          </cell>
          <cell r="AC4216">
            <v>553.2665013993568</v>
          </cell>
          <cell r="AD4216">
            <v>92.006376586391994</v>
          </cell>
          <cell r="AE4216">
            <v>108.16252995085128</v>
          </cell>
          <cell r="AF4216">
            <v>104.3571581576177</v>
          </cell>
          <cell r="AG4216">
            <v>94.062734104501445</v>
          </cell>
          <cell r="AH4216">
            <v>75.145776863626438</v>
          </cell>
        </row>
        <row r="4217">
          <cell r="B4217">
            <v>21244</v>
          </cell>
          <cell r="C4217" t="str">
            <v>VA</v>
          </cell>
          <cell r="D4217" t="str">
            <v>Cooperative</v>
          </cell>
          <cell r="E4217">
            <v>1.5922558619685247E-2</v>
          </cell>
          <cell r="F4217">
            <v>1</v>
          </cell>
          <cell r="G4217">
            <v>13184.325082418083</v>
          </cell>
          <cell r="H4217">
            <v>13184.325082418083</v>
          </cell>
          <cell r="I4217">
            <v>11.608880937499999</v>
          </cell>
          <cell r="J4217">
            <v>105094</v>
          </cell>
          <cell r="K4217">
            <v>723859</v>
          </cell>
          <cell r="L4217">
            <v>54903</v>
          </cell>
          <cell r="M4217">
            <v>0.13461965841228921</v>
          </cell>
          <cell r="N4217">
            <v>0.13461965841228921</v>
          </cell>
          <cell r="O4217">
            <v>11538.907045907576</v>
          </cell>
          <cell r="P4217">
            <v>33342.907568386494</v>
          </cell>
          <cell r="Q4217">
            <v>51160.118035809835</v>
          </cell>
          <cell r="R4217">
            <v>66546.272569340537</v>
          </cell>
          <cell r="S4217">
            <v>153812.58426959312</v>
          </cell>
          <cell r="T4217">
            <v>1703.0658631843626</v>
          </cell>
          <cell r="U4217">
            <v>1779.2962659724078</v>
          </cell>
          <cell r="V4217">
            <v>1790.5962650329811</v>
          </cell>
          <cell r="W4217">
            <v>1817.6867284830166</v>
          </cell>
          <cell r="X4217">
            <v>1785.0849143517069</v>
          </cell>
          <cell r="Y4217">
            <v>297.72325838239647</v>
          </cell>
          <cell r="Z4217">
            <v>345.75302013775956</v>
          </cell>
          <cell r="AA4217">
            <v>378.79093841001122</v>
          </cell>
          <cell r="AB4217">
            <v>392.2130633985434</v>
          </cell>
          <cell r="AC4217">
            <v>553.2665013993568</v>
          </cell>
          <cell r="AD4217">
            <v>92.006376586391994</v>
          </cell>
          <cell r="AE4217">
            <v>108.16252995085128</v>
          </cell>
          <cell r="AF4217">
            <v>104.3571581576177</v>
          </cell>
          <cell r="AG4217">
            <v>94.062734104501445</v>
          </cell>
          <cell r="AH4217">
            <v>75.145776863626438</v>
          </cell>
        </row>
        <row r="4218">
          <cell r="B4218">
            <v>15293</v>
          </cell>
          <cell r="C4218" t="str">
            <v>VA</v>
          </cell>
          <cell r="D4218" t="str">
            <v>Cooperative</v>
          </cell>
          <cell r="E4218">
            <v>1.5922558619685247E-2</v>
          </cell>
          <cell r="F4218">
            <v>1</v>
          </cell>
          <cell r="G4218">
            <v>12345.439630099187</v>
          </cell>
          <cell r="H4218">
            <v>12345.439630099187</v>
          </cell>
          <cell r="I4218">
            <v>11.608880937499999</v>
          </cell>
          <cell r="J4218">
            <v>33935</v>
          </cell>
          <cell r="K4218">
            <v>331080</v>
          </cell>
          <cell r="L4218">
            <v>26818</v>
          </cell>
          <cell r="M4218">
            <v>9.1213834638810859E-2</v>
          </cell>
          <cell r="N4218">
            <v>9.1213834638810859E-2</v>
          </cell>
          <cell r="O4218">
            <v>11538.907045907576</v>
          </cell>
          <cell r="P4218">
            <v>33342.907568386494</v>
          </cell>
          <cell r="Q4218">
            <v>51160.118035809835</v>
          </cell>
          <cell r="R4218">
            <v>66546.272569340537</v>
          </cell>
          <cell r="S4218">
            <v>153812.58426959312</v>
          </cell>
          <cell r="T4218">
            <v>1703.0658631843626</v>
          </cell>
          <cell r="U4218">
            <v>1779.2962659724078</v>
          </cell>
          <cell r="V4218">
            <v>1790.5962650329811</v>
          </cell>
          <cell r="W4218">
            <v>1817.6867284830166</v>
          </cell>
          <cell r="X4218">
            <v>1785.0849143517069</v>
          </cell>
          <cell r="Y4218">
            <v>297.72325838239647</v>
          </cell>
          <cell r="Z4218">
            <v>345.75302013775956</v>
          </cell>
          <cell r="AA4218">
            <v>378.79093841001122</v>
          </cell>
          <cell r="AB4218">
            <v>392.2130633985434</v>
          </cell>
          <cell r="AC4218">
            <v>553.2665013993568</v>
          </cell>
          <cell r="AD4218">
            <v>92.006376586391994</v>
          </cell>
          <cell r="AE4218">
            <v>108.16252995085128</v>
          </cell>
          <cell r="AF4218">
            <v>104.3571581576177</v>
          </cell>
          <cell r="AG4218">
            <v>94.062734104501445</v>
          </cell>
          <cell r="AH4218">
            <v>75.145776863626438</v>
          </cell>
        </row>
        <row r="4219">
          <cell r="B4219">
            <v>19876</v>
          </cell>
          <cell r="C4219" t="str">
            <v>VA</v>
          </cell>
          <cell r="D4219" t="str">
            <v>Investor Owned</v>
          </cell>
          <cell r="E4219">
            <v>1.5922558619685247E-2</v>
          </cell>
          <cell r="F4219">
            <v>1</v>
          </cell>
          <cell r="G4219">
            <v>13161.228971799781</v>
          </cell>
          <cell r="H4219">
            <v>13161.228971799781</v>
          </cell>
          <cell r="I4219">
            <v>11.608880937499999</v>
          </cell>
          <cell r="J4219">
            <v>3808481.1</v>
          </cell>
          <cell r="K4219">
            <v>31348218</v>
          </cell>
          <cell r="L4219">
            <v>2381861</v>
          </cell>
          <cell r="M4219">
            <v>0.11090493918652421</v>
          </cell>
          <cell r="N4219">
            <v>0.11090493918652421</v>
          </cell>
          <cell r="O4219">
            <v>11538.907045907576</v>
          </cell>
          <cell r="P4219">
            <v>33342.907568386494</v>
          </cell>
          <cell r="Q4219">
            <v>51160.118035809835</v>
          </cell>
          <cell r="R4219">
            <v>66546.272569340537</v>
          </cell>
          <cell r="S4219">
            <v>153812.58426959312</v>
          </cell>
          <cell r="T4219">
            <v>1703.0658631843626</v>
          </cell>
          <cell r="U4219">
            <v>1779.2962659724078</v>
          </cell>
          <cell r="V4219">
            <v>1790.5962650329811</v>
          </cell>
          <cell r="W4219">
            <v>1817.6867284830166</v>
          </cell>
          <cell r="X4219">
            <v>1785.0849143517069</v>
          </cell>
          <cell r="Y4219">
            <v>297.72325838239647</v>
          </cell>
          <cell r="Z4219">
            <v>345.75302013775956</v>
          </cell>
          <cell r="AA4219">
            <v>378.79093841001122</v>
          </cell>
          <cell r="AB4219">
            <v>392.2130633985434</v>
          </cell>
          <cell r="AC4219">
            <v>553.2665013993568</v>
          </cell>
          <cell r="AD4219">
            <v>92.006376586391994</v>
          </cell>
          <cell r="AE4219">
            <v>108.16252995085128</v>
          </cell>
          <cell r="AF4219">
            <v>104.3571581576177</v>
          </cell>
          <cell r="AG4219">
            <v>94.062734104501445</v>
          </cell>
          <cell r="AH4219">
            <v>75.145776863626438</v>
          </cell>
        </row>
        <row r="4220">
          <cell r="B4220">
            <v>733</v>
          </cell>
          <cell r="C4220" t="str">
            <v>VA</v>
          </cell>
          <cell r="D4220" t="str">
            <v>Investor Owned</v>
          </cell>
          <cell r="E4220">
            <v>1.5922558619685247E-2</v>
          </cell>
          <cell r="F4220">
            <v>1</v>
          </cell>
          <cell r="G4220">
            <v>13461.833407330669</v>
          </cell>
          <cell r="H4220">
            <v>13461.833407330669</v>
          </cell>
          <cell r="I4220">
            <v>11.608880937499999</v>
          </cell>
          <cell r="J4220">
            <v>1273008</v>
          </cell>
          <cell r="K4220">
            <v>10915393</v>
          </cell>
          <cell r="L4220">
            <v>810840</v>
          </cell>
          <cell r="M4220">
            <v>0.10627676527704043</v>
          </cell>
          <cell r="N4220">
            <v>0.10627676527704043</v>
          </cell>
          <cell r="O4220">
            <v>11538.907045907576</v>
          </cell>
          <cell r="P4220">
            <v>33342.907568386494</v>
          </cell>
          <cell r="Q4220">
            <v>51160.118035809835</v>
          </cell>
          <cell r="R4220">
            <v>66546.272569340537</v>
          </cell>
          <cell r="S4220">
            <v>153812.58426959312</v>
          </cell>
          <cell r="T4220">
            <v>1703.0658631843626</v>
          </cell>
          <cell r="U4220">
            <v>1779.2962659724078</v>
          </cell>
          <cell r="V4220">
            <v>1790.5962650329811</v>
          </cell>
          <cell r="W4220">
            <v>1817.6867284830166</v>
          </cell>
          <cell r="X4220">
            <v>1785.0849143517069</v>
          </cell>
          <cell r="Y4220">
            <v>297.72325838239647</v>
          </cell>
          <cell r="Z4220">
            <v>345.75302013775956</v>
          </cell>
          <cell r="AA4220">
            <v>378.79093841001122</v>
          </cell>
          <cell r="AB4220">
            <v>392.2130633985434</v>
          </cell>
          <cell r="AC4220">
            <v>553.2665013993568</v>
          </cell>
          <cell r="AD4220">
            <v>92.006376586391994</v>
          </cell>
          <cell r="AE4220">
            <v>108.16252995085128</v>
          </cell>
          <cell r="AF4220">
            <v>104.3571581576177</v>
          </cell>
          <cell r="AG4220">
            <v>94.062734104501445</v>
          </cell>
          <cell r="AH4220">
            <v>75.145776863626438</v>
          </cell>
        </row>
        <row r="4221">
          <cell r="B4221">
            <v>10171</v>
          </cell>
          <cell r="C4221" t="str">
            <v>VA</v>
          </cell>
          <cell r="D4221" t="str">
            <v>Investor Owned</v>
          </cell>
          <cell r="E4221">
            <v>0.21229978925184401</v>
          </cell>
          <cell r="F4221">
            <v>1</v>
          </cell>
          <cell r="G4221">
            <v>13660.683073897515</v>
          </cell>
          <cell r="H4221">
            <v>13660.683073897515</v>
          </cell>
          <cell r="I4221">
            <v>11.608880937499999</v>
          </cell>
          <cell r="J4221">
            <v>671608.3</v>
          </cell>
          <cell r="K4221">
            <v>6307233</v>
          </cell>
          <cell r="L4221">
            <v>461707</v>
          </cell>
          <cell r="M4221">
            <v>9.6284611795358799E-2</v>
          </cell>
          <cell r="N4221">
            <v>9.6284611795358799E-2</v>
          </cell>
          <cell r="O4221">
            <v>11538.907045907576</v>
          </cell>
          <cell r="P4221">
            <v>33342.907568386494</v>
          </cell>
          <cell r="Q4221">
            <v>51160.118035809835</v>
          </cell>
          <cell r="R4221">
            <v>66546.272569340537</v>
          </cell>
          <cell r="S4221">
            <v>153812.58426959312</v>
          </cell>
          <cell r="T4221">
            <v>1703.0658631843626</v>
          </cell>
          <cell r="U4221">
            <v>1779.2962659724078</v>
          </cell>
          <cell r="V4221">
            <v>1790.5962650329811</v>
          </cell>
          <cell r="W4221">
            <v>1817.6867284830166</v>
          </cell>
          <cell r="X4221">
            <v>1785.0849143517069</v>
          </cell>
          <cell r="Y4221">
            <v>297.72325838239647</v>
          </cell>
          <cell r="Z4221">
            <v>345.75302013775956</v>
          </cell>
          <cell r="AA4221">
            <v>378.79093841001122</v>
          </cell>
          <cell r="AB4221">
            <v>392.2130633985434</v>
          </cell>
          <cell r="AC4221">
            <v>553.2665013993568</v>
          </cell>
          <cell r="AD4221">
            <v>92.006376586391994</v>
          </cell>
          <cell r="AE4221">
            <v>108.16252995085128</v>
          </cell>
          <cell r="AF4221">
            <v>104.3571581576177</v>
          </cell>
          <cell r="AG4221">
            <v>94.062734104501445</v>
          </cell>
          <cell r="AH4221">
            <v>75.145776863626438</v>
          </cell>
        </row>
        <row r="4222">
          <cell r="B4222">
            <v>2248</v>
          </cell>
          <cell r="C4222" t="str">
            <v>VA</v>
          </cell>
          <cell r="D4222" t="str">
            <v>Municipal</v>
          </cell>
          <cell r="E4222">
            <v>1.5922558619685247E-2</v>
          </cell>
          <cell r="F4222">
            <v>1</v>
          </cell>
          <cell r="G4222">
            <v>14042.166458164693</v>
          </cell>
          <cell r="H4222">
            <v>14042.166458164693</v>
          </cell>
          <cell r="I4222">
            <v>11.608880937499999</v>
          </cell>
          <cell r="J4222">
            <v>19134</v>
          </cell>
          <cell r="K4222">
            <v>190819</v>
          </cell>
          <cell r="L4222">
            <v>13589</v>
          </cell>
          <cell r="M4222">
            <v>9.0352443956229461E-2</v>
          </cell>
          <cell r="N4222">
            <v>9.0352443956229461E-2</v>
          </cell>
          <cell r="O4222">
            <v>11538.907045907576</v>
          </cell>
          <cell r="P4222">
            <v>33342.907568386494</v>
          </cell>
          <cell r="Q4222">
            <v>51160.118035809835</v>
          </cell>
          <cell r="R4222">
            <v>66546.272569340537</v>
          </cell>
          <cell r="S4222">
            <v>153812.58426959312</v>
          </cell>
          <cell r="T4222">
            <v>1703.0658631843626</v>
          </cell>
          <cell r="U4222">
            <v>1779.2962659724078</v>
          </cell>
          <cell r="V4222">
            <v>1790.5962650329811</v>
          </cell>
          <cell r="W4222">
            <v>1817.6867284830166</v>
          </cell>
          <cell r="X4222">
            <v>1785.0849143517069</v>
          </cell>
          <cell r="Y4222">
            <v>297.72325838239647</v>
          </cell>
          <cell r="Z4222">
            <v>345.75302013775956</v>
          </cell>
          <cell r="AA4222">
            <v>378.79093841001122</v>
          </cell>
          <cell r="AB4222">
            <v>392.2130633985434</v>
          </cell>
          <cell r="AC4222">
            <v>553.2665013993568</v>
          </cell>
          <cell r="AD4222">
            <v>92.006376586391994</v>
          </cell>
          <cell r="AE4222">
            <v>108.16252995085128</v>
          </cell>
          <cell r="AF4222">
            <v>104.3571581576177</v>
          </cell>
          <cell r="AG4222">
            <v>94.062734104501445</v>
          </cell>
          <cell r="AH4222">
            <v>75.145776863626438</v>
          </cell>
        </row>
        <row r="4223">
          <cell r="B4223">
            <v>4794</v>
          </cell>
          <cell r="C4223" t="str">
            <v>VA</v>
          </cell>
          <cell r="D4223" t="str">
            <v>Municipal</v>
          </cell>
          <cell r="E4223">
            <v>1.5922558619685247E-2</v>
          </cell>
          <cell r="F4223">
            <v>1</v>
          </cell>
          <cell r="G4223">
            <v>11830.419155203632</v>
          </cell>
          <cell r="H4223">
            <v>11830.419155203632</v>
          </cell>
          <cell r="I4223">
            <v>11.608880937499999</v>
          </cell>
          <cell r="J4223">
            <v>63811.7</v>
          </cell>
          <cell r="K4223">
            <v>437761</v>
          </cell>
          <cell r="L4223">
            <v>37003</v>
          </cell>
          <cell r="M4223">
            <v>0.13399306686533577</v>
          </cell>
          <cell r="N4223">
            <v>0.13399306686533577</v>
          </cell>
          <cell r="O4223">
            <v>11538.907045907576</v>
          </cell>
          <cell r="P4223">
            <v>33342.907568386494</v>
          </cell>
          <cell r="Q4223">
            <v>51160.118035809835</v>
          </cell>
          <cell r="R4223">
            <v>66546.272569340537</v>
          </cell>
          <cell r="S4223">
            <v>153812.58426959312</v>
          </cell>
          <cell r="T4223">
            <v>1703.0658631843626</v>
          </cell>
          <cell r="U4223">
            <v>1779.2962659724078</v>
          </cell>
          <cell r="V4223">
            <v>1790.5962650329811</v>
          </cell>
          <cell r="W4223">
            <v>1817.6867284830166</v>
          </cell>
          <cell r="X4223">
            <v>1785.0849143517069</v>
          </cell>
          <cell r="Y4223">
            <v>297.72325838239647</v>
          </cell>
          <cell r="Z4223">
            <v>345.75302013775956</v>
          </cell>
          <cell r="AA4223">
            <v>378.79093841001122</v>
          </cell>
          <cell r="AB4223">
            <v>392.2130633985434</v>
          </cell>
          <cell r="AC4223">
            <v>553.2665013993568</v>
          </cell>
          <cell r="AD4223">
            <v>92.006376586391994</v>
          </cell>
          <cell r="AE4223">
            <v>108.16252995085128</v>
          </cell>
          <cell r="AF4223">
            <v>104.3571581576177</v>
          </cell>
          <cell r="AG4223">
            <v>94.062734104501445</v>
          </cell>
          <cell r="AH4223">
            <v>75.145776863626438</v>
          </cell>
        </row>
        <row r="4224">
          <cell r="B4224">
            <v>6715</v>
          </cell>
          <cell r="C4224" t="str">
            <v>VA</v>
          </cell>
          <cell r="D4224" t="str">
            <v>Municipal</v>
          </cell>
          <cell r="E4224">
            <v>1.5922558619685247E-2</v>
          </cell>
          <cell r="F4224">
            <v>0</v>
          </cell>
          <cell r="G4224">
            <v>0</v>
          </cell>
          <cell r="H4224">
            <v>4932.2349312579472</v>
          </cell>
          <cell r="I4224">
            <v>11.608880937499999</v>
          </cell>
          <cell r="J4224">
            <v>0</v>
          </cell>
          <cell r="K4224">
            <v>0</v>
          </cell>
          <cell r="L4224">
            <v>0</v>
          </cell>
          <cell r="M4224">
            <v>0</v>
          </cell>
          <cell r="N4224">
            <v>4.1036039063972955E-2</v>
          </cell>
          <cell r="O4224">
            <v>11538.907045907576</v>
          </cell>
          <cell r="P4224">
            <v>33342.907568386494</v>
          </cell>
          <cell r="Q4224">
            <v>51160.118035809835</v>
          </cell>
          <cell r="R4224">
            <v>66546.272569340537</v>
          </cell>
          <cell r="S4224">
            <v>153812.58426959312</v>
          </cell>
          <cell r="T4224">
            <v>1703.0658631843626</v>
          </cell>
          <cell r="U4224">
            <v>1779.2962659724078</v>
          </cell>
          <cell r="V4224">
            <v>1790.5962650329811</v>
          </cell>
          <cell r="W4224">
            <v>1817.6867284830166</v>
          </cell>
          <cell r="X4224">
            <v>1785.0849143517069</v>
          </cell>
          <cell r="Y4224">
            <v>297.72325838239647</v>
          </cell>
          <cell r="Z4224">
            <v>345.75302013775956</v>
          </cell>
          <cell r="AA4224">
            <v>378.79093841001122</v>
          </cell>
          <cell r="AB4224">
            <v>392.2130633985434</v>
          </cell>
          <cell r="AC4224">
            <v>553.2665013993568</v>
          </cell>
          <cell r="AD4224">
            <v>92.006376586391994</v>
          </cell>
          <cell r="AE4224">
            <v>108.16252995085128</v>
          </cell>
          <cell r="AF4224">
            <v>104.3571581576177</v>
          </cell>
          <cell r="AG4224">
            <v>94.062734104501445</v>
          </cell>
          <cell r="AH4224">
            <v>75.145776863626438</v>
          </cell>
        </row>
        <row r="4225">
          <cell r="B4225">
            <v>8198</v>
          </cell>
          <cell r="C4225" t="str">
            <v>VA</v>
          </cell>
          <cell r="D4225" t="str">
            <v>Municipal</v>
          </cell>
          <cell r="E4225">
            <v>1.5922558619685247E-2</v>
          </cell>
          <cell r="F4225">
            <v>1</v>
          </cell>
          <cell r="G4225">
            <v>10997.488278633624</v>
          </cell>
          <cell r="H4225">
            <v>10997.488278633624</v>
          </cell>
          <cell r="I4225">
            <v>11.608880937499999</v>
          </cell>
          <cell r="J4225">
            <v>18982</v>
          </cell>
          <cell r="K4225">
            <v>197031</v>
          </cell>
          <cell r="L4225">
            <v>17916</v>
          </cell>
          <cell r="M4225">
            <v>8.3673043680867476E-2</v>
          </cell>
          <cell r="N4225">
            <v>8.3673043680867476E-2</v>
          </cell>
          <cell r="O4225">
            <v>11538.907045907576</v>
          </cell>
          <cell r="P4225">
            <v>33342.907568386494</v>
          </cell>
          <cell r="Q4225">
            <v>51160.118035809835</v>
          </cell>
          <cell r="R4225">
            <v>66546.272569340537</v>
          </cell>
          <cell r="S4225">
            <v>153812.58426959312</v>
          </cell>
          <cell r="T4225">
            <v>1703.0658631843626</v>
          </cell>
          <cell r="U4225">
            <v>1779.2962659724078</v>
          </cell>
          <cell r="V4225">
            <v>1790.5962650329811</v>
          </cell>
          <cell r="W4225">
            <v>1817.6867284830166</v>
          </cell>
          <cell r="X4225">
            <v>1785.0849143517069</v>
          </cell>
          <cell r="Y4225">
            <v>297.72325838239647</v>
          </cell>
          <cell r="Z4225">
            <v>345.75302013775956</v>
          </cell>
          <cell r="AA4225">
            <v>378.79093841001122</v>
          </cell>
          <cell r="AB4225">
            <v>392.2130633985434</v>
          </cell>
          <cell r="AC4225">
            <v>553.2665013993568</v>
          </cell>
          <cell r="AD4225">
            <v>92.006376586391994</v>
          </cell>
          <cell r="AE4225">
            <v>108.16252995085128</v>
          </cell>
          <cell r="AF4225">
            <v>104.3571581576177</v>
          </cell>
          <cell r="AG4225">
            <v>94.062734104501445</v>
          </cell>
          <cell r="AH4225">
            <v>75.145776863626438</v>
          </cell>
        </row>
        <row r="4226">
          <cell r="B4226">
            <v>11560</v>
          </cell>
          <cell r="C4226" t="str">
            <v>VA</v>
          </cell>
          <cell r="D4226" t="str">
            <v>Municipal</v>
          </cell>
          <cell r="E4226">
            <v>1.5922558619685247E-2</v>
          </cell>
          <cell r="F4226">
            <v>1</v>
          </cell>
          <cell r="G4226">
            <v>12240.28880866426</v>
          </cell>
          <cell r="H4226">
            <v>12240.28880866426</v>
          </cell>
          <cell r="I4226">
            <v>11.608880937499999</v>
          </cell>
          <cell r="J4226">
            <v>16765</v>
          </cell>
          <cell r="K4226">
            <v>169528</v>
          </cell>
          <cell r="L4226">
            <v>13850</v>
          </cell>
          <cell r="M4226">
            <v>8.7511231113370655E-2</v>
          </cell>
          <cell r="N4226">
            <v>8.7511231113370655E-2</v>
          </cell>
          <cell r="O4226">
            <v>11538.907045907576</v>
          </cell>
          <cell r="P4226">
            <v>33342.907568386494</v>
          </cell>
          <cell r="Q4226">
            <v>51160.118035809835</v>
          </cell>
          <cell r="R4226">
            <v>66546.272569340537</v>
          </cell>
          <cell r="S4226">
            <v>153812.58426959312</v>
          </cell>
          <cell r="T4226">
            <v>1703.0658631843626</v>
          </cell>
          <cell r="U4226">
            <v>1779.2962659724078</v>
          </cell>
          <cell r="V4226">
            <v>1790.5962650329811</v>
          </cell>
          <cell r="W4226">
            <v>1817.6867284830166</v>
          </cell>
          <cell r="X4226">
            <v>1785.0849143517069</v>
          </cell>
          <cell r="Y4226">
            <v>297.72325838239647</v>
          </cell>
          <cell r="Z4226">
            <v>345.75302013775956</v>
          </cell>
          <cell r="AA4226">
            <v>378.79093841001122</v>
          </cell>
          <cell r="AB4226">
            <v>392.2130633985434</v>
          </cell>
          <cell r="AC4226">
            <v>553.2665013993568</v>
          </cell>
          <cell r="AD4226">
            <v>92.006376586391994</v>
          </cell>
          <cell r="AE4226">
            <v>108.16252995085128</v>
          </cell>
          <cell r="AF4226">
            <v>104.3571581576177</v>
          </cell>
          <cell r="AG4226">
            <v>94.062734104501445</v>
          </cell>
          <cell r="AH4226">
            <v>75.145776863626438</v>
          </cell>
        </row>
        <row r="4227">
          <cell r="B4227">
            <v>11770</v>
          </cell>
          <cell r="C4227" t="str">
            <v>VA</v>
          </cell>
          <cell r="D4227" t="str">
            <v>Municipal</v>
          </cell>
          <cell r="E4227">
            <v>1.5922558619685247E-2</v>
          </cell>
          <cell r="F4227">
            <v>0</v>
          </cell>
          <cell r="G4227">
            <v>0</v>
          </cell>
          <cell r="H4227">
            <v>4932.2349312579472</v>
          </cell>
          <cell r="I4227">
            <v>11.608880937499999</v>
          </cell>
          <cell r="J4227">
            <v>0</v>
          </cell>
          <cell r="K4227">
            <v>0</v>
          </cell>
          <cell r="L4227">
            <v>0</v>
          </cell>
          <cell r="M4227">
            <v>0</v>
          </cell>
          <cell r="N4227">
            <v>4.1036039063972955E-2</v>
          </cell>
          <cell r="O4227">
            <v>11538.907045907576</v>
          </cell>
          <cell r="P4227">
            <v>33342.907568386494</v>
          </cell>
          <cell r="Q4227">
            <v>51160.118035809835</v>
          </cell>
          <cell r="R4227">
            <v>66546.272569340537</v>
          </cell>
          <cell r="S4227">
            <v>153812.58426959312</v>
          </cell>
          <cell r="T4227">
            <v>1703.0658631843626</v>
          </cell>
          <cell r="U4227">
            <v>1779.2962659724078</v>
          </cell>
          <cell r="V4227">
            <v>1790.5962650329811</v>
          </cell>
          <cell r="W4227">
            <v>1817.6867284830166</v>
          </cell>
          <cell r="X4227">
            <v>1785.0849143517069</v>
          </cell>
          <cell r="Y4227">
            <v>297.72325838239647</v>
          </cell>
          <cell r="Z4227">
            <v>345.75302013775956</v>
          </cell>
          <cell r="AA4227">
            <v>378.79093841001122</v>
          </cell>
          <cell r="AB4227">
            <v>392.2130633985434</v>
          </cell>
          <cell r="AC4227">
            <v>553.2665013993568</v>
          </cell>
          <cell r="AD4227">
            <v>92.006376586391994</v>
          </cell>
          <cell r="AE4227">
            <v>108.16252995085128</v>
          </cell>
          <cell r="AF4227">
            <v>104.3571581576177</v>
          </cell>
          <cell r="AG4227">
            <v>94.062734104501445</v>
          </cell>
          <cell r="AH4227">
            <v>75.145776863626438</v>
          </cell>
        </row>
        <row r="4228">
          <cell r="B4228">
            <v>15619</v>
          </cell>
          <cell r="C4228" t="str">
            <v>VA</v>
          </cell>
          <cell r="D4228" t="str">
            <v>Municipal</v>
          </cell>
          <cell r="E4228">
            <v>1.5922558619685247E-2</v>
          </cell>
          <cell r="F4228">
            <v>0</v>
          </cell>
          <cell r="G4228">
            <v>0</v>
          </cell>
          <cell r="H4228">
            <v>4932.2349312579472</v>
          </cell>
          <cell r="I4228">
            <v>11.608880937499999</v>
          </cell>
          <cell r="J4228">
            <v>0</v>
          </cell>
          <cell r="K4228">
            <v>0</v>
          </cell>
          <cell r="L4228">
            <v>0</v>
          </cell>
          <cell r="M4228">
            <v>0</v>
          </cell>
          <cell r="N4228">
            <v>4.1036039063972955E-2</v>
          </cell>
          <cell r="O4228">
            <v>11538.907045907576</v>
          </cell>
          <cell r="P4228">
            <v>33342.907568386494</v>
          </cell>
          <cell r="Q4228">
            <v>51160.118035809835</v>
          </cell>
          <cell r="R4228">
            <v>66546.272569340537</v>
          </cell>
          <cell r="S4228">
            <v>153812.58426959312</v>
          </cell>
          <cell r="T4228">
            <v>1703.0658631843626</v>
          </cell>
          <cell r="U4228">
            <v>1779.2962659724078</v>
          </cell>
          <cell r="V4228">
            <v>1790.5962650329811</v>
          </cell>
          <cell r="W4228">
            <v>1817.6867284830166</v>
          </cell>
          <cell r="X4228">
            <v>1785.0849143517069</v>
          </cell>
          <cell r="Y4228">
            <v>297.72325838239647</v>
          </cell>
          <cell r="Z4228">
            <v>345.75302013775956</v>
          </cell>
          <cell r="AA4228">
            <v>378.79093841001122</v>
          </cell>
          <cell r="AB4228">
            <v>392.2130633985434</v>
          </cell>
          <cell r="AC4228">
            <v>553.2665013993568</v>
          </cell>
          <cell r="AD4228">
            <v>92.006376586391994</v>
          </cell>
          <cell r="AE4228">
            <v>108.16252995085128</v>
          </cell>
          <cell r="AF4228">
            <v>104.3571581576177</v>
          </cell>
          <cell r="AG4228">
            <v>94.062734104501445</v>
          </cell>
          <cell r="AH4228">
            <v>75.145776863626438</v>
          </cell>
        </row>
        <row r="4229">
          <cell r="B4229">
            <v>16558</v>
          </cell>
          <cell r="C4229" t="str">
            <v>VA</v>
          </cell>
          <cell r="D4229" t="str">
            <v>Municipal</v>
          </cell>
          <cell r="E4229">
            <v>1.5922558619685247E-2</v>
          </cell>
          <cell r="F4229">
            <v>1</v>
          </cell>
          <cell r="G4229">
            <v>11183.073654390935</v>
          </cell>
          <cell r="H4229">
            <v>11183.073654390935</v>
          </cell>
          <cell r="I4229">
            <v>11.608880937499999</v>
          </cell>
          <cell r="J4229">
            <v>14688.8</v>
          </cell>
          <cell r="K4229">
            <v>126324</v>
          </cell>
          <cell r="L4229">
            <v>11296</v>
          </cell>
          <cell r="M4229">
            <v>0.1038218626006143</v>
          </cell>
          <cell r="N4229">
            <v>0.1038218626006143</v>
          </cell>
          <cell r="O4229">
            <v>11538.907045907576</v>
          </cell>
          <cell r="P4229">
            <v>33342.907568386494</v>
          </cell>
          <cell r="Q4229">
            <v>51160.118035809835</v>
          </cell>
          <cell r="R4229">
            <v>66546.272569340537</v>
          </cell>
          <cell r="S4229">
            <v>153812.58426959312</v>
          </cell>
          <cell r="T4229">
            <v>1703.0658631843626</v>
          </cell>
          <cell r="U4229">
            <v>1779.2962659724078</v>
          </cell>
          <cell r="V4229">
            <v>1790.5962650329811</v>
          </cell>
          <cell r="W4229">
            <v>1817.6867284830166</v>
          </cell>
          <cell r="X4229">
            <v>1785.0849143517069</v>
          </cell>
          <cell r="Y4229">
            <v>297.72325838239647</v>
          </cell>
          <cell r="Z4229">
            <v>345.75302013775956</v>
          </cell>
          <cell r="AA4229">
            <v>378.79093841001122</v>
          </cell>
          <cell r="AB4229">
            <v>392.2130633985434</v>
          </cell>
          <cell r="AC4229">
            <v>553.2665013993568</v>
          </cell>
          <cell r="AD4229">
            <v>92.006376586391994</v>
          </cell>
          <cell r="AE4229">
            <v>108.16252995085128</v>
          </cell>
          <cell r="AF4229">
            <v>104.3571581576177</v>
          </cell>
          <cell r="AG4229">
            <v>94.062734104501445</v>
          </cell>
          <cell r="AH4229">
            <v>75.145776863626438</v>
          </cell>
        </row>
        <row r="4230">
          <cell r="B4230">
            <v>1456</v>
          </cell>
          <cell r="C4230" t="str">
            <v>VA</v>
          </cell>
          <cell r="D4230" t="str">
            <v>Municipal</v>
          </cell>
          <cell r="E4230">
            <v>1.5922558619685247E-2</v>
          </cell>
          <cell r="F4230">
            <v>1</v>
          </cell>
          <cell r="G4230">
            <v>13690.08761381206</v>
          </cell>
          <cell r="H4230">
            <v>13690.08761381206</v>
          </cell>
          <cell r="I4230">
            <v>11.608880937499999</v>
          </cell>
          <cell r="J4230">
            <v>10070</v>
          </cell>
          <cell r="K4230">
            <v>79690</v>
          </cell>
          <cell r="L4230">
            <v>5821</v>
          </cell>
          <cell r="M4230">
            <v>0.11618893774317668</v>
          </cell>
          <cell r="N4230">
            <v>0.11618893774317668</v>
          </cell>
          <cell r="O4230">
            <v>11538.907045907576</v>
          </cell>
          <cell r="P4230">
            <v>33342.907568386494</v>
          </cell>
          <cell r="Q4230">
            <v>51160.118035809835</v>
          </cell>
          <cell r="R4230">
            <v>66546.272569340537</v>
          </cell>
          <cell r="S4230">
            <v>153812.58426959312</v>
          </cell>
          <cell r="T4230">
            <v>1703.0658631843626</v>
          </cell>
          <cell r="U4230">
            <v>1779.2962659724078</v>
          </cell>
          <cell r="V4230">
            <v>1790.5962650329811</v>
          </cell>
          <cell r="W4230">
            <v>1817.6867284830166</v>
          </cell>
          <cell r="X4230">
            <v>1785.0849143517069</v>
          </cell>
          <cell r="Y4230">
            <v>297.72325838239647</v>
          </cell>
          <cell r="Z4230">
            <v>345.75302013775956</v>
          </cell>
          <cell r="AA4230">
            <v>378.79093841001122</v>
          </cell>
          <cell r="AB4230">
            <v>392.2130633985434</v>
          </cell>
          <cell r="AC4230">
            <v>553.2665013993568</v>
          </cell>
          <cell r="AD4230">
            <v>92.006376586391994</v>
          </cell>
          <cell r="AE4230">
            <v>108.16252995085128</v>
          </cell>
          <cell r="AF4230">
            <v>104.3571581576177</v>
          </cell>
          <cell r="AG4230">
            <v>94.062734104501445</v>
          </cell>
          <cell r="AH4230">
            <v>75.145776863626438</v>
          </cell>
        </row>
        <row r="4231">
          <cell r="B4231">
            <v>1795</v>
          </cell>
          <cell r="C4231" t="str">
            <v>VA</v>
          </cell>
          <cell r="D4231" t="str">
            <v>Municipal</v>
          </cell>
          <cell r="E4231">
            <v>1.5922558619685247E-2</v>
          </cell>
          <cell r="F4231">
            <v>0</v>
          </cell>
          <cell r="G4231">
            <v>0</v>
          </cell>
          <cell r="H4231">
            <v>4932.2349312579472</v>
          </cell>
          <cell r="I4231">
            <v>11.608880937499999</v>
          </cell>
          <cell r="J4231">
            <v>0</v>
          </cell>
          <cell r="K4231">
            <v>0</v>
          </cell>
          <cell r="L4231">
            <v>0</v>
          </cell>
          <cell r="M4231">
            <v>0</v>
          </cell>
          <cell r="N4231">
            <v>4.1036039063972955E-2</v>
          </cell>
          <cell r="O4231">
            <v>11538.907045907576</v>
          </cell>
          <cell r="P4231">
            <v>33342.907568386494</v>
          </cell>
          <cell r="Q4231">
            <v>51160.118035809835</v>
          </cell>
          <cell r="R4231">
            <v>66546.272569340537</v>
          </cell>
          <cell r="S4231">
            <v>153812.58426959312</v>
          </cell>
          <cell r="T4231">
            <v>1703.0658631843626</v>
          </cell>
          <cell r="U4231">
            <v>1779.2962659724078</v>
          </cell>
          <cell r="V4231">
            <v>1790.5962650329811</v>
          </cell>
          <cell r="W4231">
            <v>1817.6867284830166</v>
          </cell>
          <cell r="X4231">
            <v>1785.0849143517069</v>
          </cell>
          <cell r="Y4231">
            <v>297.72325838239647</v>
          </cell>
          <cell r="Z4231">
            <v>345.75302013775956</v>
          </cell>
          <cell r="AA4231">
            <v>378.79093841001122</v>
          </cell>
          <cell r="AB4231">
            <v>392.2130633985434</v>
          </cell>
          <cell r="AC4231">
            <v>553.2665013993568</v>
          </cell>
          <cell r="AD4231">
            <v>92.006376586391994</v>
          </cell>
          <cell r="AE4231">
            <v>108.16252995085128</v>
          </cell>
          <cell r="AF4231">
            <v>104.3571581576177</v>
          </cell>
          <cell r="AG4231">
            <v>94.062734104501445</v>
          </cell>
          <cell r="AH4231">
            <v>75.145776863626438</v>
          </cell>
        </row>
        <row r="4232">
          <cell r="B4232">
            <v>4619</v>
          </cell>
          <cell r="C4232" t="str">
            <v>VA</v>
          </cell>
          <cell r="D4232" t="str">
            <v>Municipal</v>
          </cell>
          <cell r="E4232">
            <v>1.5922558619685247E-2</v>
          </cell>
          <cell r="F4232">
            <v>0</v>
          </cell>
          <cell r="G4232">
            <v>0</v>
          </cell>
          <cell r="H4232">
            <v>4932.2349312579472</v>
          </cell>
          <cell r="I4232">
            <v>11.608880937499999</v>
          </cell>
          <cell r="J4232">
            <v>0</v>
          </cell>
          <cell r="K4232">
            <v>0</v>
          </cell>
          <cell r="L4232">
            <v>0</v>
          </cell>
          <cell r="M4232">
            <v>0</v>
          </cell>
          <cell r="N4232">
            <v>4.1036039063972955E-2</v>
          </cell>
          <cell r="O4232">
            <v>11538.907045907576</v>
          </cell>
          <cell r="P4232">
            <v>33342.907568386494</v>
          </cell>
          <cell r="Q4232">
            <v>51160.118035809835</v>
          </cell>
          <cell r="R4232">
            <v>66546.272569340537</v>
          </cell>
          <cell r="S4232">
            <v>153812.58426959312</v>
          </cell>
          <cell r="T4232">
            <v>1703.0658631843626</v>
          </cell>
          <cell r="U4232">
            <v>1779.2962659724078</v>
          </cell>
          <cell r="V4232">
            <v>1790.5962650329811</v>
          </cell>
          <cell r="W4232">
            <v>1817.6867284830166</v>
          </cell>
          <cell r="X4232">
            <v>1785.0849143517069</v>
          </cell>
          <cell r="Y4232">
            <v>297.72325838239647</v>
          </cell>
          <cell r="Z4232">
            <v>345.75302013775956</v>
          </cell>
          <cell r="AA4232">
            <v>378.79093841001122</v>
          </cell>
          <cell r="AB4232">
            <v>392.2130633985434</v>
          </cell>
          <cell r="AC4232">
            <v>553.2665013993568</v>
          </cell>
          <cell r="AD4232">
            <v>92.006376586391994</v>
          </cell>
          <cell r="AE4232">
            <v>108.16252995085128</v>
          </cell>
          <cell r="AF4232">
            <v>104.3571581576177</v>
          </cell>
          <cell r="AG4232">
            <v>94.062734104501445</v>
          </cell>
          <cell r="AH4232">
            <v>75.145776863626438</v>
          </cell>
        </row>
        <row r="4233">
          <cell r="B4233">
            <v>5794</v>
          </cell>
          <cell r="C4233" t="str">
            <v>VA</v>
          </cell>
          <cell r="D4233" t="str">
            <v>Municipal</v>
          </cell>
          <cell r="E4233">
            <v>1.5922558619685247E-2</v>
          </cell>
          <cell r="F4233">
            <v>0</v>
          </cell>
          <cell r="G4233">
            <v>0</v>
          </cell>
          <cell r="H4233">
            <v>4932.2349312579472</v>
          </cell>
          <cell r="I4233">
            <v>11.608880937499999</v>
          </cell>
          <cell r="J4233">
            <v>0</v>
          </cell>
          <cell r="K4233">
            <v>0</v>
          </cell>
          <cell r="L4233">
            <v>0</v>
          </cell>
          <cell r="M4233">
            <v>0</v>
          </cell>
          <cell r="N4233">
            <v>4.1036039063972955E-2</v>
          </cell>
          <cell r="O4233">
            <v>11538.907045907576</v>
          </cell>
          <cell r="P4233">
            <v>33342.907568386494</v>
          </cell>
          <cell r="Q4233">
            <v>51160.118035809835</v>
          </cell>
          <cell r="R4233">
            <v>66546.272569340537</v>
          </cell>
          <cell r="S4233">
            <v>153812.58426959312</v>
          </cell>
          <cell r="T4233">
            <v>1703.0658631843626</v>
          </cell>
          <cell r="U4233">
            <v>1779.2962659724078</v>
          </cell>
          <cell r="V4233">
            <v>1790.5962650329811</v>
          </cell>
          <cell r="W4233">
            <v>1817.6867284830166</v>
          </cell>
          <cell r="X4233">
            <v>1785.0849143517069</v>
          </cell>
          <cell r="Y4233">
            <v>297.72325838239647</v>
          </cell>
          <cell r="Z4233">
            <v>345.75302013775956</v>
          </cell>
          <cell r="AA4233">
            <v>378.79093841001122</v>
          </cell>
          <cell r="AB4233">
            <v>392.2130633985434</v>
          </cell>
          <cell r="AC4233">
            <v>553.2665013993568</v>
          </cell>
          <cell r="AD4233">
            <v>92.006376586391994</v>
          </cell>
          <cell r="AE4233">
            <v>108.16252995085128</v>
          </cell>
          <cell r="AF4233">
            <v>104.3571581576177</v>
          </cell>
          <cell r="AG4233">
            <v>94.062734104501445</v>
          </cell>
          <cell r="AH4233">
            <v>75.145776863626438</v>
          </cell>
        </row>
        <row r="4234">
          <cell r="B4234">
            <v>6803</v>
          </cell>
          <cell r="C4234" t="str">
            <v>VA</v>
          </cell>
          <cell r="D4234" t="str">
            <v>Municipal</v>
          </cell>
          <cell r="E4234">
            <v>1.5922558619685247E-2</v>
          </cell>
          <cell r="F4234">
            <v>0</v>
          </cell>
          <cell r="G4234">
            <v>0</v>
          </cell>
          <cell r="H4234">
            <v>4932.2349312579472</v>
          </cell>
          <cell r="I4234">
            <v>11.608880937499999</v>
          </cell>
          <cell r="J4234">
            <v>0</v>
          </cell>
          <cell r="K4234">
            <v>0</v>
          </cell>
          <cell r="L4234">
            <v>0</v>
          </cell>
          <cell r="M4234">
            <v>0</v>
          </cell>
          <cell r="N4234">
            <v>4.1036039063972955E-2</v>
          </cell>
          <cell r="O4234">
            <v>11538.907045907576</v>
          </cell>
          <cell r="P4234">
            <v>33342.907568386494</v>
          </cell>
          <cell r="Q4234">
            <v>51160.118035809835</v>
          </cell>
          <cell r="R4234">
            <v>66546.272569340537</v>
          </cell>
          <cell r="S4234">
            <v>153812.58426959312</v>
          </cell>
          <cell r="T4234">
            <v>1703.0658631843626</v>
          </cell>
          <cell r="U4234">
            <v>1779.2962659724078</v>
          </cell>
          <cell r="V4234">
            <v>1790.5962650329811</v>
          </cell>
          <cell r="W4234">
            <v>1817.6867284830166</v>
          </cell>
          <cell r="X4234">
            <v>1785.0849143517069</v>
          </cell>
          <cell r="Y4234">
            <v>297.72325838239647</v>
          </cell>
          <cell r="Z4234">
            <v>345.75302013775956</v>
          </cell>
          <cell r="AA4234">
            <v>378.79093841001122</v>
          </cell>
          <cell r="AB4234">
            <v>392.2130633985434</v>
          </cell>
          <cell r="AC4234">
            <v>553.2665013993568</v>
          </cell>
          <cell r="AD4234">
            <v>92.006376586391994</v>
          </cell>
          <cell r="AE4234">
            <v>108.16252995085128</v>
          </cell>
          <cell r="AF4234">
            <v>104.3571581576177</v>
          </cell>
          <cell r="AG4234">
            <v>94.062734104501445</v>
          </cell>
          <cell r="AH4234">
            <v>75.145776863626438</v>
          </cell>
        </row>
        <row r="4235">
          <cell r="B4235">
            <v>15982</v>
          </cell>
          <cell r="C4235" t="str">
            <v>VA</v>
          </cell>
          <cell r="D4235" t="str">
            <v>Municipal</v>
          </cell>
          <cell r="E4235">
            <v>1.5922558619685247E-2</v>
          </cell>
          <cell r="F4235">
            <v>0</v>
          </cell>
          <cell r="G4235">
            <v>0</v>
          </cell>
          <cell r="H4235">
            <v>4932.2349312579472</v>
          </cell>
          <cell r="I4235">
            <v>11.608880937499999</v>
          </cell>
          <cell r="J4235">
            <v>0</v>
          </cell>
          <cell r="K4235">
            <v>0</v>
          </cell>
          <cell r="L4235">
            <v>0</v>
          </cell>
          <cell r="M4235">
            <v>0</v>
          </cell>
          <cell r="N4235">
            <v>4.1036039063972955E-2</v>
          </cell>
          <cell r="O4235">
            <v>11538.907045907576</v>
          </cell>
          <cell r="P4235">
            <v>33342.907568386494</v>
          </cell>
          <cell r="Q4235">
            <v>51160.118035809835</v>
          </cell>
          <cell r="R4235">
            <v>66546.272569340537</v>
          </cell>
          <cell r="S4235">
            <v>153812.58426959312</v>
          </cell>
          <cell r="T4235">
            <v>1703.0658631843626</v>
          </cell>
          <cell r="U4235">
            <v>1779.2962659724078</v>
          </cell>
          <cell r="V4235">
            <v>1790.5962650329811</v>
          </cell>
          <cell r="W4235">
            <v>1817.6867284830166</v>
          </cell>
          <cell r="X4235">
            <v>1785.0849143517069</v>
          </cell>
          <cell r="Y4235">
            <v>297.72325838239647</v>
          </cell>
          <cell r="Z4235">
            <v>345.75302013775956</v>
          </cell>
          <cell r="AA4235">
            <v>378.79093841001122</v>
          </cell>
          <cell r="AB4235">
            <v>392.2130633985434</v>
          </cell>
          <cell r="AC4235">
            <v>553.2665013993568</v>
          </cell>
          <cell r="AD4235">
            <v>92.006376586391994</v>
          </cell>
          <cell r="AE4235">
            <v>108.16252995085128</v>
          </cell>
          <cell r="AF4235">
            <v>104.3571581576177</v>
          </cell>
          <cell r="AG4235">
            <v>94.062734104501445</v>
          </cell>
          <cell r="AH4235">
            <v>75.145776863626438</v>
          </cell>
        </row>
        <row r="4236">
          <cell r="B4236">
            <v>19978</v>
          </cell>
          <cell r="C4236" t="str">
            <v>VA</v>
          </cell>
          <cell r="D4236" t="str">
            <v>Municipal</v>
          </cell>
          <cell r="E4236">
            <v>1.5922558619685247E-2</v>
          </cell>
          <cell r="F4236">
            <v>0</v>
          </cell>
          <cell r="G4236">
            <v>0</v>
          </cell>
          <cell r="H4236">
            <v>4932.2349312579472</v>
          </cell>
          <cell r="I4236">
            <v>11.608880937499999</v>
          </cell>
          <cell r="J4236">
            <v>0</v>
          </cell>
          <cell r="K4236">
            <v>0</v>
          </cell>
          <cell r="L4236">
            <v>0</v>
          </cell>
          <cell r="M4236">
            <v>0</v>
          </cell>
          <cell r="N4236">
            <v>4.1036039063972955E-2</v>
          </cell>
          <cell r="O4236">
            <v>11538.907045907576</v>
          </cell>
          <cell r="P4236">
            <v>33342.907568386494</v>
          </cell>
          <cell r="Q4236">
            <v>51160.118035809835</v>
          </cell>
          <cell r="R4236">
            <v>66546.272569340537</v>
          </cell>
          <cell r="S4236">
            <v>153812.58426959312</v>
          </cell>
          <cell r="T4236">
            <v>1703.0658631843626</v>
          </cell>
          <cell r="U4236">
            <v>1779.2962659724078</v>
          </cell>
          <cell r="V4236">
            <v>1790.5962650329811</v>
          </cell>
          <cell r="W4236">
            <v>1817.6867284830166</v>
          </cell>
          <cell r="X4236">
            <v>1785.0849143517069</v>
          </cell>
          <cell r="Y4236">
            <v>297.72325838239647</v>
          </cell>
          <cell r="Z4236">
            <v>345.75302013775956</v>
          </cell>
          <cell r="AA4236">
            <v>378.79093841001122</v>
          </cell>
          <cell r="AB4236">
            <v>392.2130633985434</v>
          </cell>
          <cell r="AC4236">
            <v>553.2665013993568</v>
          </cell>
          <cell r="AD4236">
            <v>92.006376586391994</v>
          </cell>
          <cell r="AE4236">
            <v>108.16252995085128</v>
          </cell>
          <cell r="AF4236">
            <v>104.3571581576177</v>
          </cell>
          <cell r="AG4236">
            <v>94.062734104501445</v>
          </cell>
          <cell r="AH4236">
            <v>75.145776863626438</v>
          </cell>
        </row>
        <row r="4237">
          <cell r="B4237">
            <v>19885</v>
          </cell>
          <cell r="C4237" t="str">
            <v>VA</v>
          </cell>
          <cell r="D4237" t="str">
            <v>Municipal Mktg Authority</v>
          </cell>
          <cell r="E4237">
            <v>1.5922558619685247E-2</v>
          </cell>
          <cell r="F4237">
            <v>0</v>
          </cell>
          <cell r="G4237">
            <v>0</v>
          </cell>
          <cell r="H4237">
            <v>0</v>
          </cell>
          <cell r="I4237">
            <v>11.608880937499999</v>
          </cell>
          <cell r="J4237">
            <v>0</v>
          </cell>
          <cell r="K4237">
            <v>0</v>
          </cell>
          <cell r="L4237">
            <v>0</v>
          </cell>
          <cell r="M4237">
            <v>0</v>
          </cell>
          <cell r="N4237">
            <v>0</v>
          </cell>
          <cell r="O4237">
            <v>11538.907045907576</v>
          </cell>
          <cell r="P4237">
            <v>33342.907568386494</v>
          </cell>
          <cell r="Q4237">
            <v>51160.118035809835</v>
          </cell>
          <cell r="R4237">
            <v>66546.272569340537</v>
          </cell>
          <cell r="S4237">
            <v>153812.58426959312</v>
          </cell>
          <cell r="T4237">
            <v>1703.0658631843626</v>
          </cell>
          <cell r="U4237">
            <v>1779.2962659724078</v>
          </cell>
          <cell r="V4237">
            <v>1790.5962650329811</v>
          </cell>
          <cell r="W4237">
            <v>1817.6867284830166</v>
          </cell>
          <cell r="X4237">
            <v>1785.0849143517069</v>
          </cell>
          <cell r="Y4237">
            <v>297.72325838239647</v>
          </cell>
          <cell r="Z4237">
            <v>345.75302013775956</v>
          </cell>
          <cell r="AA4237">
            <v>378.79093841001122</v>
          </cell>
          <cell r="AB4237">
            <v>392.2130633985434</v>
          </cell>
          <cell r="AC4237">
            <v>553.2665013993568</v>
          </cell>
          <cell r="AD4237">
            <v>92.006376586391994</v>
          </cell>
          <cell r="AE4237">
            <v>108.16252995085128</v>
          </cell>
          <cell r="AF4237">
            <v>104.3571581576177</v>
          </cell>
          <cell r="AG4237">
            <v>94.062734104501445</v>
          </cell>
          <cell r="AH4237">
            <v>75.145776863626438</v>
          </cell>
        </row>
        <row r="4238">
          <cell r="B4238">
            <v>59676</v>
          </cell>
          <cell r="C4238" t="str">
            <v>VA</v>
          </cell>
          <cell r="D4238" t="str">
            <v>Retail Power Marketer</v>
          </cell>
          <cell r="E4238">
            <v>1.5922558619685247E-2</v>
          </cell>
          <cell r="F4238">
            <v>0</v>
          </cell>
          <cell r="G4238">
            <v>0</v>
          </cell>
          <cell r="H4238">
            <v>2083.0454415137615</v>
          </cell>
          <cell r="I4238">
            <v>11.608880937499999</v>
          </cell>
          <cell r="J4238">
            <v>0</v>
          </cell>
          <cell r="K4238">
            <v>0</v>
          </cell>
          <cell r="L4238">
            <v>0</v>
          </cell>
          <cell r="M4238">
            <v>0</v>
          </cell>
          <cell r="N4238">
            <v>1.2674542366811009E-2</v>
          </cell>
          <cell r="O4238">
            <v>11538.907045907576</v>
          </cell>
          <cell r="P4238">
            <v>33342.907568386494</v>
          </cell>
          <cell r="Q4238">
            <v>51160.118035809835</v>
          </cell>
          <cell r="R4238">
            <v>66546.272569340537</v>
          </cell>
          <cell r="S4238">
            <v>153812.58426959312</v>
          </cell>
          <cell r="T4238">
            <v>1703.0658631843626</v>
          </cell>
          <cell r="U4238">
            <v>1779.2962659724078</v>
          </cell>
          <cell r="V4238">
            <v>1790.5962650329811</v>
          </cell>
          <cell r="W4238">
            <v>1817.6867284830166</v>
          </cell>
          <cell r="X4238">
            <v>1785.0849143517069</v>
          </cell>
          <cell r="Y4238">
            <v>297.72325838239647</v>
          </cell>
          <cell r="Z4238">
            <v>345.75302013775956</v>
          </cell>
          <cell r="AA4238">
            <v>378.79093841001122</v>
          </cell>
          <cell r="AB4238">
            <v>392.2130633985434</v>
          </cell>
          <cell r="AC4238">
            <v>553.2665013993568</v>
          </cell>
          <cell r="AD4238">
            <v>92.006376586391994</v>
          </cell>
          <cell r="AE4238">
            <v>108.16252995085128</v>
          </cell>
          <cell r="AF4238">
            <v>104.3571581576177</v>
          </cell>
          <cell r="AG4238">
            <v>94.062734104501445</v>
          </cell>
          <cell r="AH4238">
            <v>75.145776863626438</v>
          </cell>
        </row>
        <row r="4239">
          <cell r="B4239">
            <v>59847</v>
          </cell>
          <cell r="C4239" t="str">
            <v>VA</v>
          </cell>
          <cell r="D4239" t="str">
            <v>Retail Power Marketer</v>
          </cell>
          <cell r="E4239">
            <v>1.5922558619685247E-2</v>
          </cell>
          <cell r="F4239">
            <v>0</v>
          </cell>
          <cell r="G4239">
            <v>0</v>
          </cell>
          <cell r="H4239">
            <v>2083.0454415137615</v>
          </cell>
          <cell r="I4239">
            <v>11.608880937499999</v>
          </cell>
          <cell r="J4239">
            <v>0</v>
          </cell>
          <cell r="K4239">
            <v>0</v>
          </cell>
          <cell r="L4239">
            <v>0</v>
          </cell>
          <cell r="M4239">
            <v>0</v>
          </cell>
          <cell r="N4239">
            <v>1.2674542366811009E-2</v>
          </cell>
          <cell r="O4239">
            <v>11538.907045907576</v>
          </cell>
          <cell r="P4239">
            <v>33342.907568386494</v>
          </cell>
          <cell r="Q4239">
            <v>51160.118035809835</v>
          </cell>
          <cell r="R4239">
            <v>66546.272569340537</v>
          </cell>
          <cell r="S4239">
            <v>153812.58426959312</v>
          </cell>
          <cell r="T4239">
            <v>1703.0658631843626</v>
          </cell>
          <cell r="U4239">
            <v>1779.2962659724078</v>
          </cell>
          <cell r="V4239">
            <v>1790.5962650329811</v>
          </cell>
          <cell r="W4239">
            <v>1817.6867284830166</v>
          </cell>
          <cell r="X4239">
            <v>1785.0849143517069</v>
          </cell>
          <cell r="Y4239">
            <v>297.72325838239647</v>
          </cell>
          <cell r="Z4239">
            <v>345.75302013775956</v>
          </cell>
          <cell r="AA4239">
            <v>378.79093841001122</v>
          </cell>
          <cell r="AB4239">
            <v>392.2130633985434</v>
          </cell>
          <cell r="AC4239">
            <v>553.2665013993568</v>
          </cell>
          <cell r="AD4239">
            <v>92.006376586391994</v>
          </cell>
          <cell r="AE4239">
            <v>108.16252995085128</v>
          </cell>
          <cell r="AF4239">
            <v>104.3571581576177</v>
          </cell>
          <cell r="AG4239">
            <v>94.062734104501445</v>
          </cell>
          <cell r="AH4239">
            <v>75.145776863626438</v>
          </cell>
        </row>
        <row r="4240">
          <cell r="B4240">
            <v>20659</v>
          </cell>
          <cell r="C4240" t="str">
            <v>VA</v>
          </cell>
          <cell r="D4240" t="str">
            <v>Retail Power Marketer</v>
          </cell>
          <cell r="E4240">
            <v>1.5922558619685247E-2</v>
          </cell>
          <cell r="F4240">
            <v>1</v>
          </cell>
          <cell r="G4240">
            <v>10415.227207568807</v>
          </cell>
          <cell r="H4240">
            <v>10415.227207568807</v>
          </cell>
          <cell r="I4240">
            <v>11.608880937499999</v>
          </cell>
          <cell r="J4240">
            <v>44610</v>
          </cell>
          <cell r="K4240">
            <v>581253</v>
          </cell>
          <cell r="L4240">
            <v>55808</v>
          </cell>
          <cell r="M4240">
            <v>6.3372711834055045E-2</v>
          </cell>
          <cell r="N4240">
            <v>6.3372711834055045E-2</v>
          </cell>
          <cell r="O4240">
            <v>11538.907045907576</v>
          </cell>
          <cell r="P4240">
            <v>33342.907568386494</v>
          </cell>
          <cell r="Q4240">
            <v>51160.118035809835</v>
          </cell>
          <cell r="R4240">
            <v>66546.272569340537</v>
          </cell>
          <cell r="S4240">
            <v>153812.58426959312</v>
          </cell>
          <cell r="T4240">
            <v>1703.0658631843626</v>
          </cell>
          <cell r="U4240">
            <v>1779.2962659724078</v>
          </cell>
          <cell r="V4240">
            <v>1790.5962650329811</v>
          </cell>
          <cell r="W4240">
            <v>1817.6867284830166</v>
          </cell>
          <cell r="X4240">
            <v>1785.0849143517069</v>
          </cell>
          <cell r="Y4240">
            <v>297.72325838239647</v>
          </cell>
          <cell r="Z4240">
            <v>345.75302013775956</v>
          </cell>
          <cell r="AA4240">
            <v>378.79093841001122</v>
          </cell>
          <cell r="AB4240">
            <v>392.2130633985434</v>
          </cell>
          <cell r="AC4240">
            <v>553.2665013993568</v>
          </cell>
          <cell r="AD4240">
            <v>92.006376586391994</v>
          </cell>
          <cell r="AE4240">
            <v>108.16252995085128</v>
          </cell>
          <cell r="AF4240">
            <v>104.3571581576177</v>
          </cell>
          <cell r="AG4240">
            <v>94.062734104501445</v>
          </cell>
          <cell r="AH4240">
            <v>75.145776863626438</v>
          </cell>
        </row>
        <row r="4241">
          <cell r="B4241">
            <v>49730</v>
          </cell>
          <cell r="C4241" t="str">
            <v>VA</v>
          </cell>
          <cell r="D4241" t="str">
            <v>Retail Power Marketer</v>
          </cell>
          <cell r="E4241">
            <v>1.5922558619685247E-2</v>
          </cell>
          <cell r="F4241">
            <v>0</v>
          </cell>
          <cell r="G4241">
            <v>0</v>
          </cell>
          <cell r="H4241">
            <v>2083.0454415137615</v>
          </cell>
          <cell r="I4241">
            <v>11.608880937499999</v>
          </cell>
          <cell r="J4241">
            <v>0</v>
          </cell>
          <cell r="K4241">
            <v>0</v>
          </cell>
          <cell r="L4241">
            <v>0</v>
          </cell>
          <cell r="M4241">
            <v>0</v>
          </cell>
          <cell r="N4241">
            <v>1.2674542366811009E-2</v>
          </cell>
          <cell r="O4241">
            <v>11538.907045907576</v>
          </cell>
          <cell r="P4241">
            <v>33342.907568386494</v>
          </cell>
          <cell r="Q4241">
            <v>51160.118035809835</v>
          </cell>
          <cell r="R4241">
            <v>66546.272569340537</v>
          </cell>
          <cell r="S4241">
            <v>153812.58426959312</v>
          </cell>
          <cell r="T4241">
            <v>1703.0658631843626</v>
          </cell>
          <cell r="U4241">
            <v>1779.2962659724078</v>
          </cell>
          <cell r="V4241">
            <v>1790.5962650329811</v>
          </cell>
          <cell r="W4241">
            <v>1817.6867284830166</v>
          </cell>
          <cell r="X4241">
            <v>1785.0849143517069</v>
          </cell>
          <cell r="Y4241">
            <v>297.72325838239647</v>
          </cell>
          <cell r="Z4241">
            <v>345.75302013775956</v>
          </cell>
          <cell r="AA4241">
            <v>378.79093841001122</v>
          </cell>
          <cell r="AB4241">
            <v>392.2130633985434</v>
          </cell>
          <cell r="AC4241">
            <v>553.2665013993568</v>
          </cell>
          <cell r="AD4241">
            <v>92.006376586391994</v>
          </cell>
          <cell r="AE4241">
            <v>108.16252995085128</v>
          </cell>
          <cell r="AF4241">
            <v>104.3571581576177</v>
          </cell>
          <cell r="AG4241">
            <v>94.062734104501445</v>
          </cell>
          <cell r="AH4241">
            <v>75.145776863626438</v>
          </cell>
        </row>
        <row r="4242">
          <cell r="B4242" t="str">
            <v>59808VA</v>
          </cell>
          <cell r="C4242" t="str">
            <v>VA</v>
          </cell>
          <cell r="D4242" t="str">
            <v>Retail Power Marketer</v>
          </cell>
          <cell r="E4242">
            <v>1.5922558619685247E-2</v>
          </cell>
          <cell r="F4242">
            <v>0</v>
          </cell>
          <cell r="G4242">
            <v>0</v>
          </cell>
          <cell r="H4242">
            <v>2083.0454415137615</v>
          </cell>
          <cell r="I4242">
            <v>11.608880937499999</v>
          </cell>
          <cell r="J4242">
            <v>0</v>
          </cell>
          <cell r="K4242">
            <v>0</v>
          </cell>
          <cell r="L4242">
            <v>0</v>
          </cell>
          <cell r="M4242">
            <v>0</v>
          </cell>
          <cell r="N4242">
            <v>1.2674542366811009E-2</v>
          </cell>
          <cell r="O4242">
            <v>11538.907045907576</v>
          </cell>
          <cell r="P4242">
            <v>33342.907568386494</v>
          </cell>
          <cell r="Q4242">
            <v>51160.118035809835</v>
          </cell>
          <cell r="R4242">
            <v>66546.272569340537</v>
          </cell>
          <cell r="S4242">
            <v>153812.58426959312</v>
          </cell>
          <cell r="T4242">
            <v>1703.0658631843626</v>
          </cell>
          <cell r="U4242">
            <v>1779.2962659724078</v>
          </cell>
          <cell r="V4242">
            <v>1790.5962650329811</v>
          </cell>
          <cell r="W4242">
            <v>1817.6867284830166</v>
          </cell>
          <cell r="X4242">
            <v>1785.0849143517069</v>
          </cell>
          <cell r="Y4242">
            <v>297.72325838239647</v>
          </cell>
          <cell r="Z4242">
            <v>345.75302013775956</v>
          </cell>
          <cell r="AA4242">
            <v>378.79093841001122</v>
          </cell>
          <cell r="AB4242">
            <v>392.2130633985434</v>
          </cell>
          <cell r="AC4242">
            <v>553.2665013993568</v>
          </cell>
          <cell r="AD4242">
            <v>92.006376586391994</v>
          </cell>
          <cell r="AE4242">
            <v>108.16252995085128</v>
          </cell>
          <cell r="AF4242">
            <v>104.3571581576177</v>
          </cell>
          <cell r="AG4242">
            <v>94.062734104501445</v>
          </cell>
          <cell r="AH4242">
            <v>75.145776863626438</v>
          </cell>
        </row>
        <row r="4243">
          <cell r="B4243">
            <v>19882</v>
          </cell>
          <cell r="C4243" t="str">
            <v>VA</v>
          </cell>
          <cell r="D4243" t="str">
            <v>State</v>
          </cell>
          <cell r="E4243">
            <v>1.5922558619685247E-2</v>
          </cell>
          <cell r="F4243">
            <v>1</v>
          </cell>
          <cell r="G4243">
            <v>9597.1841287255447</v>
          </cell>
          <cell r="H4243">
            <v>9597.1841287255447</v>
          </cell>
          <cell r="I4243">
            <v>11.608880937499999</v>
          </cell>
          <cell r="J4243">
            <v>6237.3</v>
          </cell>
          <cell r="K4243">
            <v>52487</v>
          </cell>
          <cell r="L4243">
            <v>5469</v>
          </cell>
          <cell r="M4243">
            <v>0.10431978131411111</v>
          </cell>
          <cell r="N4243">
            <v>0.10431978131411111</v>
          </cell>
          <cell r="O4243">
            <v>11538.907045907576</v>
          </cell>
          <cell r="P4243">
            <v>33342.907568386494</v>
          </cell>
          <cell r="Q4243">
            <v>51160.118035809835</v>
          </cell>
          <cell r="R4243">
            <v>66546.272569340537</v>
          </cell>
          <cell r="S4243">
            <v>153812.58426959312</v>
          </cell>
          <cell r="T4243">
            <v>1703.0658631843626</v>
          </cell>
          <cell r="U4243">
            <v>1779.2962659724078</v>
          </cell>
          <cell r="V4243">
            <v>1790.5962650329811</v>
          </cell>
          <cell r="W4243">
            <v>1817.6867284830166</v>
          </cell>
          <cell r="X4243">
            <v>1785.0849143517069</v>
          </cell>
          <cell r="Y4243">
            <v>297.72325838239647</v>
          </cell>
          <cell r="Z4243">
            <v>345.75302013775956</v>
          </cell>
          <cell r="AA4243">
            <v>378.79093841001122</v>
          </cell>
          <cell r="AB4243">
            <v>392.2130633985434</v>
          </cell>
          <cell r="AC4243">
            <v>553.2665013993568</v>
          </cell>
          <cell r="AD4243">
            <v>92.006376586391994</v>
          </cell>
          <cell r="AE4243">
            <v>108.16252995085128</v>
          </cell>
          <cell r="AF4243">
            <v>104.3571581576177</v>
          </cell>
          <cell r="AG4243">
            <v>94.062734104501445</v>
          </cell>
          <cell r="AH4243">
            <v>75.145776863626438</v>
          </cell>
        </row>
        <row r="4244">
          <cell r="B4244">
            <v>56546</v>
          </cell>
          <cell r="C4244" t="str">
            <v>VA</v>
          </cell>
          <cell r="D4244" t="str">
            <v>Wholesale Power Marketer</v>
          </cell>
          <cell r="E4244">
            <v>1.5922558619685247E-2</v>
          </cell>
          <cell r="F4244">
            <v>0</v>
          </cell>
          <cell r="G4244">
            <v>0</v>
          </cell>
          <cell r="H4244">
            <v>0</v>
          </cell>
          <cell r="I4244">
            <v>11.608880937499999</v>
          </cell>
          <cell r="J4244">
            <v>0</v>
          </cell>
          <cell r="K4244">
            <v>0</v>
          </cell>
          <cell r="L4244">
            <v>0</v>
          </cell>
          <cell r="M4244">
            <v>0</v>
          </cell>
          <cell r="N4244">
            <v>0</v>
          </cell>
          <cell r="O4244">
            <v>11538.907045907576</v>
          </cell>
          <cell r="P4244">
            <v>33342.907568386494</v>
          </cell>
          <cell r="Q4244">
            <v>51160.118035809835</v>
          </cell>
          <cell r="R4244">
            <v>66546.272569340537</v>
          </cell>
          <cell r="S4244">
            <v>153812.58426959312</v>
          </cell>
          <cell r="T4244">
            <v>1703.0658631843626</v>
          </cell>
          <cell r="U4244">
            <v>1779.2962659724078</v>
          </cell>
          <cell r="V4244">
            <v>1790.5962650329811</v>
          </cell>
          <cell r="W4244">
            <v>1817.6867284830166</v>
          </cell>
          <cell r="X4244">
            <v>1785.0849143517069</v>
          </cell>
          <cell r="Y4244">
            <v>297.72325838239647</v>
          </cell>
          <cell r="Z4244">
            <v>345.75302013775956</v>
          </cell>
          <cell r="AA4244">
            <v>378.79093841001122</v>
          </cell>
          <cell r="AB4244">
            <v>392.2130633985434</v>
          </cell>
          <cell r="AC4244">
            <v>553.2665013993568</v>
          </cell>
          <cell r="AD4244">
            <v>92.006376586391994</v>
          </cell>
          <cell r="AE4244">
            <v>108.16252995085128</v>
          </cell>
          <cell r="AF4244">
            <v>104.3571581576177</v>
          </cell>
          <cell r="AG4244">
            <v>94.062734104501445</v>
          </cell>
          <cell r="AH4244">
            <v>75.145776863626438</v>
          </cell>
        </row>
        <row r="4245">
          <cell r="B4245">
            <v>19879</v>
          </cell>
          <cell r="C4245" t="str">
            <v>VI</v>
          </cell>
          <cell r="D4245" t="str">
            <v>State</v>
          </cell>
          <cell r="E4245">
            <v>0.22158454142499201</v>
          </cell>
          <cell r="F4245">
            <v>0</v>
          </cell>
          <cell r="G4245">
            <v>0</v>
          </cell>
          <cell r="H4245">
            <v>0</v>
          </cell>
          <cell r="I4245">
            <v>11.608880937499999</v>
          </cell>
          <cell r="J4245">
            <v>0</v>
          </cell>
          <cell r="K4245">
            <v>0</v>
          </cell>
          <cell r="L4245">
            <v>0</v>
          </cell>
          <cell r="M4245">
            <v>0</v>
          </cell>
          <cell r="N4245">
            <v>0</v>
          </cell>
          <cell r="O4245" t="e">
            <v>#N/A</v>
          </cell>
          <cell r="P4245" t="e">
            <v>#N/A</v>
          </cell>
          <cell r="Q4245" t="e">
            <v>#N/A</v>
          </cell>
          <cell r="R4245" t="e">
            <v>#N/A</v>
          </cell>
          <cell r="S4245" t="e">
            <v>#N/A</v>
          </cell>
          <cell r="T4245" t="e">
            <v>#N/A</v>
          </cell>
          <cell r="U4245" t="e">
            <v>#N/A</v>
          </cell>
          <cell r="V4245" t="e">
            <v>#N/A</v>
          </cell>
          <cell r="W4245" t="e">
            <v>#N/A</v>
          </cell>
          <cell r="X4245" t="e">
            <v>#N/A</v>
          </cell>
          <cell r="Y4245" t="e">
            <v>#N/A</v>
          </cell>
          <cell r="Z4245" t="e">
            <v>#N/A</v>
          </cell>
          <cell r="AA4245" t="e">
            <v>#N/A</v>
          </cell>
          <cell r="AB4245" t="e">
            <v>#N/A</v>
          </cell>
          <cell r="AC4245" t="e">
            <v>#N/A</v>
          </cell>
          <cell r="AD4245" t="e">
            <v>#N/A</v>
          </cell>
          <cell r="AE4245" t="e">
            <v>#N/A</v>
          </cell>
          <cell r="AF4245" t="e">
            <v>#N/A</v>
          </cell>
          <cell r="AG4245" t="e">
            <v>#N/A</v>
          </cell>
          <cell r="AH4245" t="e">
            <v>#N/A</v>
          </cell>
        </row>
        <row r="4246">
          <cell r="B4246">
            <v>57313</v>
          </cell>
          <cell r="C4246" t="str">
            <v>VT</v>
          </cell>
          <cell r="D4246" t="str">
            <v>Behind the Meter</v>
          </cell>
          <cell r="E4246">
            <v>2.3477829317399238E-2</v>
          </cell>
          <cell r="F4246">
            <v>1</v>
          </cell>
          <cell r="G4246">
            <v>7721.5259362642473</v>
          </cell>
          <cell r="H4246">
            <v>7721.5259362642473</v>
          </cell>
          <cell r="I4246">
            <v>11.608880937499999</v>
          </cell>
          <cell r="J4246">
            <v>380666.2</v>
          </cell>
          <cell r="K4246">
            <v>2489613</v>
          </cell>
          <cell r="L4246">
            <v>322425</v>
          </cell>
          <cell r="M4246">
            <v>0.13486042961886799</v>
          </cell>
          <cell r="N4246">
            <v>0.13486042961886799</v>
          </cell>
          <cell r="O4246">
            <v>10598.51259811931</v>
          </cell>
          <cell r="P4246">
            <v>27593.41026292873</v>
          </cell>
          <cell r="Q4246">
            <v>45257.198220753075</v>
          </cell>
          <cell r="R4246">
            <v>59108.122745301131</v>
          </cell>
          <cell r="S4246">
            <v>123992.39066675576</v>
          </cell>
          <cell r="T4246">
            <v>1254.6630788480199</v>
          </cell>
          <cell r="U4246">
            <v>1317.0337449448928</v>
          </cell>
          <cell r="V4246">
            <v>1403.5914568658332</v>
          </cell>
          <cell r="W4246">
            <v>1410.8114553858695</v>
          </cell>
          <cell r="X4246">
            <v>1466.1945173566851</v>
          </cell>
          <cell r="Y4246">
            <v>728.05351217120528</v>
          </cell>
          <cell r="Z4246">
            <v>770.94046034360235</v>
          </cell>
          <cell r="AA4246">
            <v>822.9373642799784</v>
          </cell>
          <cell r="AB4246">
            <v>885.68792347001693</v>
          </cell>
          <cell r="AC4246">
            <v>1105.7830595706537</v>
          </cell>
          <cell r="AD4246">
            <v>865.78059592414706</v>
          </cell>
          <cell r="AE4246">
            <v>1042.4876311282858</v>
          </cell>
          <cell r="AF4246">
            <v>1143.8173345537243</v>
          </cell>
          <cell r="AG4246">
            <v>1152.1407286374738</v>
          </cell>
          <cell r="AH4246">
            <v>1127.928151869133</v>
          </cell>
        </row>
        <row r="4247">
          <cell r="B4247">
            <v>59580</v>
          </cell>
          <cell r="C4247" t="str">
            <v>VT</v>
          </cell>
          <cell r="D4247" t="str">
            <v>Behind the Meter</v>
          </cell>
          <cell r="E4247">
            <v>2.3477829317399238E-2</v>
          </cell>
          <cell r="F4247">
            <v>1</v>
          </cell>
          <cell r="G4247">
            <v>9861.0838183054948</v>
          </cell>
          <cell r="H4247">
            <v>9861.0838183054948</v>
          </cell>
          <cell r="I4247">
            <v>11.608880937499999</v>
          </cell>
          <cell r="J4247">
            <v>124190.7</v>
          </cell>
          <cell r="K4247">
            <v>782832</v>
          </cell>
          <cell r="L4247">
            <v>79386</v>
          </cell>
          <cell r="M4247">
            <v>0.14451594791059574</v>
          </cell>
          <cell r="N4247">
            <v>0.14451594791059574</v>
          </cell>
          <cell r="O4247">
            <v>10598.51259811931</v>
          </cell>
          <cell r="P4247">
            <v>27593.41026292873</v>
          </cell>
          <cell r="Q4247">
            <v>45257.198220753075</v>
          </cell>
          <cell r="R4247">
            <v>59108.122745301131</v>
          </cell>
          <cell r="S4247">
            <v>123992.39066675576</v>
          </cell>
          <cell r="T4247">
            <v>1254.6630788480199</v>
          </cell>
          <cell r="U4247">
            <v>1317.0337449448928</v>
          </cell>
          <cell r="V4247">
            <v>1403.5914568658332</v>
          </cell>
          <cell r="W4247">
            <v>1410.8114553858695</v>
          </cell>
          <cell r="X4247">
            <v>1466.1945173566851</v>
          </cell>
          <cell r="Y4247">
            <v>728.05351217120528</v>
          </cell>
          <cell r="Z4247">
            <v>770.94046034360235</v>
          </cell>
          <cell r="AA4247">
            <v>822.9373642799784</v>
          </cell>
          <cell r="AB4247">
            <v>885.68792347001693</v>
          </cell>
          <cell r="AC4247">
            <v>1105.7830595706537</v>
          </cell>
          <cell r="AD4247">
            <v>865.78059592414706</v>
          </cell>
          <cell r="AE4247">
            <v>1042.4876311282858</v>
          </cell>
          <cell r="AF4247">
            <v>1143.8173345537243</v>
          </cell>
          <cell r="AG4247">
            <v>1152.1407286374738</v>
          </cell>
          <cell r="AH4247">
            <v>1127.928151869133</v>
          </cell>
        </row>
        <row r="4248">
          <cell r="B4248">
            <v>59647</v>
          </cell>
          <cell r="C4248" t="str">
            <v>VT</v>
          </cell>
          <cell r="D4248" t="str">
            <v>Behind the Meter</v>
          </cell>
          <cell r="E4248">
            <v>2.3477829317399238E-2</v>
          </cell>
          <cell r="F4248">
            <v>1</v>
          </cell>
          <cell r="G4248">
            <v>8173.9830597910423</v>
          </cell>
          <cell r="H4248">
            <v>8173.9830597910423</v>
          </cell>
          <cell r="I4248">
            <v>11.608880937499999</v>
          </cell>
          <cell r="J4248">
            <v>392960.29999999981</v>
          </cell>
          <cell r="K4248">
            <v>2091240</v>
          </cell>
          <cell r="L4248">
            <v>255841</v>
          </cell>
          <cell r="M4248">
            <v>0.17086511710986235</v>
          </cell>
          <cell r="N4248">
            <v>0.17086511710986235</v>
          </cell>
          <cell r="O4248">
            <v>10598.51259811931</v>
          </cell>
          <cell r="P4248">
            <v>27593.41026292873</v>
          </cell>
          <cell r="Q4248">
            <v>45257.198220753075</v>
          </cell>
          <cell r="R4248">
            <v>59108.122745301131</v>
          </cell>
          <cell r="S4248">
            <v>123992.39066675576</v>
          </cell>
          <cell r="T4248">
            <v>1254.6630788480199</v>
          </cell>
          <cell r="U4248">
            <v>1317.0337449448928</v>
          </cell>
          <cell r="V4248">
            <v>1403.5914568658332</v>
          </cell>
          <cell r="W4248">
            <v>1410.8114553858695</v>
          </cell>
          <cell r="X4248">
            <v>1466.1945173566851</v>
          </cell>
          <cell r="Y4248">
            <v>728.05351217120528</v>
          </cell>
          <cell r="Z4248">
            <v>770.94046034360235</v>
          </cell>
          <cell r="AA4248">
            <v>822.9373642799784</v>
          </cell>
          <cell r="AB4248">
            <v>885.68792347001693</v>
          </cell>
          <cell r="AC4248">
            <v>1105.7830595706537</v>
          </cell>
          <cell r="AD4248">
            <v>865.78059592414706</v>
          </cell>
          <cell r="AE4248">
            <v>1042.4876311282858</v>
          </cell>
          <cell r="AF4248">
            <v>1143.8173345537243</v>
          </cell>
          <cell r="AG4248">
            <v>1152.1407286374738</v>
          </cell>
          <cell r="AH4248">
            <v>1127.928151869133</v>
          </cell>
        </row>
        <row r="4249">
          <cell r="B4249">
            <v>59738</v>
          </cell>
          <cell r="C4249" t="str">
            <v>VT</v>
          </cell>
          <cell r="D4249" t="str">
            <v>Behind the Meter</v>
          </cell>
          <cell r="E4249">
            <v>2.3477829317399238E-2</v>
          </cell>
          <cell r="F4249">
            <v>0</v>
          </cell>
          <cell r="G4249">
            <v>0</v>
          </cell>
          <cell r="H4249">
            <v>6141.0181336876067</v>
          </cell>
          <cell r="I4249">
            <v>11.608880937499999</v>
          </cell>
          <cell r="J4249">
            <v>0</v>
          </cell>
          <cell r="K4249">
            <v>0</v>
          </cell>
          <cell r="L4249">
            <v>0</v>
          </cell>
          <cell r="M4249">
            <v>0</v>
          </cell>
          <cell r="N4249">
            <v>0.12085053695598029</v>
          </cell>
          <cell r="O4249">
            <v>10598.51259811931</v>
          </cell>
          <cell r="P4249">
            <v>27593.41026292873</v>
          </cell>
          <cell r="Q4249">
            <v>45257.198220753075</v>
          </cell>
          <cell r="R4249">
            <v>59108.122745301131</v>
          </cell>
          <cell r="S4249">
            <v>123992.39066675576</v>
          </cell>
          <cell r="T4249">
            <v>1254.6630788480199</v>
          </cell>
          <cell r="U4249">
            <v>1317.0337449448928</v>
          </cell>
          <cell r="V4249">
            <v>1403.5914568658332</v>
          </cell>
          <cell r="W4249">
            <v>1410.8114553858695</v>
          </cell>
          <cell r="X4249">
            <v>1466.1945173566851</v>
          </cell>
          <cell r="Y4249">
            <v>728.05351217120528</v>
          </cell>
          <cell r="Z4249">
            <v>770.94046034360235</v>
          </cell>
          <cell r="AA4249">
            <v>822.9373642799784</v>
          </cell>
          <cell r="AB4249">
            <v>885.68792347001693</v>
          </cell>
          <cell r="AC4249">
            <v>1105.7830595706537</v>
          </cell>
          <cell r="AD4249">
            <v>865.78059592414706</v>
          </cell>
          <cell r="AE4249">
            <v>1042.4876311282858</v>
          </cell>
          <cell r="AF4249">
            <v>1143.8173345537243</v>
          </cell>
          <cell r="AG4249">
            <v>1152.1407286374738</v>
          </cell>
          <cell r="AH4249">
            <v>1127.928151869133</v>
          </cell>
        </row>
        <row r="4250">
          <cell r="B4250">
            <v>60025</v>
          </cell>
          <cell r="C4250" t="str">
            <v>VT</v>
          </cell>
          <cell r="D4250" t="str">
            <v>Behind the Meter</v>
          </cell>
          <cell r="E4250">
            <v>2.3477829317399238E-2</v>
          </cell>
          <cell r="F4250">
            <v>1</v>
          </cell>
          <cell r="G4250">
            <v>4948.4978540772536</v>
          </cell>
          <cell r="H4250">
            <v>4948.4978540772536</v>
          </cell>
          <cell r="I4250">
            <v>11.608880937499999</v>
          </cell>
          <cell r="J4250">
            <v>630.1</v>
          </cell>
          <cell r="K4250">
            <v>3459</v>
          </cell>
          <cell r="L4250">
            <v>699</v>
          </cell>
          <cell r="M4250">
            <v>0.15401119014057532</v>
          </cell>
          <cell r="N4250">
            <v>0.15401119014057532</v>
          </cell>
          <cell r="O4250">
            <v>10598.51259811931</v>
          </cell>
          <cell r="P4250">
            <v>27593.41026292873</v>
          </cell>
          <cell r="Q4250">
            <v>45257.198220753075</v>
          </cell>
          <cell r="R4250">
            <v>59108.122745301131</v>
          </cell>
          <cell r="S4250">
            <v>123992.39066675576</v>
          </cell>
          <cell r="T4250">
            <v>1254.6630788480199</v>
          </cell>
          <cell r="U4250">
            <v>1317.0337449448928</v>
          </cell>
          <cell r="V4250">
            <v>1403.5914568658332</v>
          </cell>
          <cell r="W4250">
            <v>1410.8114553858695</v>
          </cell>
          <cell r="X4250">
            <v>1466.1945173566851</v>
          </cell>
          <cell r="Y4250">
            <v>728.05351217120528</v>
          </cell>
          <cell r="Z4250">
            <v>770.94046034360235</v>
          </cell>
          <cell r="AA4250">
            <v>822.9373642799784</v>
          </cell>
          <cell r="AB4250">
            <v>885.68792347001693</v>
          </cell>
          <cell r="AC4250">
            <v>1105.7830595706537</v>
          </cell>
          <cell r="AD4250">
            <v>865.78059592414706</v>
          </cell>
          <cell r="AE4250">
            <v>1042.4876311282858</v>
          </cell>
          <cell r="AF4250">
            <v>1143.8173345537243</v>
          </cell>
          <cell r="AG4250">
            <v>1152.1407286374738</v>
          </cell>
          <cell r="AH4250">
            <v>1127.928151869133</v>
          </cell>
        </row>
        <row r="4251">
          <cell r="B4251">
            <v>19791</v>
          </cell>
          <cell r="C4251" t="str">
            <v>VT</v>
          </cell>
          <cell r="D4251" t="str">
            <v>Cooperative</v>
          </cell>
          <cell r="E4251">
            <v>0.1904895422732181</v>
          </cell>
          <cell r="F4251">
            <v>1</v>
          </cell>
          <cell r="G4251">
            <v>6623.8605287146765</v>
          </cell>
          <cell r="H4251">
            <v>6623.8605287146765</v>
          </cell>
          <cell r="I4251">
            <v>11.608880937499999</v>
          </cell>
          <cell r="J4251">
            <v>45505.4</v>
          </cell>
          <cell r="K4251">
            <v>232524</v>
          </cell>
          <cell r="L4251">
            <v>35104</v>
          </cell>
          <cell r="M4251">
            <v>0.17467092481997559</v>
          </cell>
          <cell r="N4251">
            <v>0.17467092481997559</v>
          </cell>
          <cell r="O4251">
            <v>10598.51259811931</v>
          </cell>
          <cell r="P4251">
            <v>27593.41026292873</v>
          </cell>
          <cell r="Q4251">
            <v>45257.198220753075</v>
          </cell>
          <cell r="R4251">
            <v>59108.122745301131</v>
          </cell>
          <cell r="S4251">
            <v>123992.39066675576</v>
          </cell>
          <cell r="T4251">
            <v>1254.6630788480199</v>
          </cell>
          <cell r="U4251">
            <v>1317.0337449448928</v>
          </cell>
          <cell r="V4251">
            <v>1403.5914568658332</v>
          </cell>
          <cell r="W4251">
            <v>1410.8114553858695</v>
          </cell>
          <cell r="X4251">
            <v>1466.1945173566851</v>
          </cell>
          <cell r="Y4251">
            <v>728.05351217120528</v>
          </cell>
          <cell r="Z4251">
            <v>770.94046034360235</v>
          </cell>
          <cell r="AA4251">
            <v>822.9373642799784</v>
          </cell>
          <cell r="AB4251">
            <v>885.68792347001693</v>
          </cell>
          <cell r="AC4251">
            <v>1105.7830595706537</v>
          </cell>
          <cell r="AD4251">
            <v>865.78059592414706</v>
          </cell>
          <cell r="AE4251">
            <v>1042.4876311282858</v>
          </cell>
          <cell r="AF4251">
            <v>1143.8173345537243</v>
          </cell>
          <cell r="AG4251">
            <v>1152.1407286374738</v>
          </cell>
          <cell r="AH4251">
            <v>1127.928151869133</v>
          </cell>
        </row>
        <row r="4252">
          <cell r="B4252">
            <v>20151</v>
          </cell>
          <cell r="C4252" t="str">
            <v>VT</v>
          </cell>
          <cell r="D4252" t="str">
            <v>Cooperative</v>
          </cell>
          <cell r="E4252">
            <v>2.3477829317399238E-2</v>
          </cell>
          <cell r="F4252">
            <v>1</v>
          </cell>
          <cell r="G4252">
            <v>5895.8238970921275</v>
          </cell>
          <cell r="H4252">
            <v>5895.8238970921275</v>
          </cell>
          <cell r="I4252">
            <v>11.608880937499999</v>
          </cell>
          <cell r="J4252">
            <v>15193</v>
          </cell>
          <cell r="K4252">
            <v>65084</v>
          </cell>
          <cell r="L4252">
            <v>11039</v>
          </cell>
          <cell r="M4252">
            <v>0.20980878188143398</v>
          </cell>
          <cell r="N4252">
            <v>0.20980878188143398</v>
          </cell>
          <cell r="O4252">
            <v>10598.51259811931</v>
          </cell>
          <cell r="P4252">
            <v>27593.41026292873</v>
          </cell>
          <cell r="Q4252">
            <v>45257.198220753075</v>
          </cell>
          <cell r="R4252">
            <v>59108.122745301131</v>
          </cell>
          <cell r="S4252">
            <v>123992.39066675576</v>
          </cell>
          <cell r="T4252">
            <v>1254.6630788480199</v>
          </cell>
          <cell r="U4252">
            <v>1317.0337449448928</v>
          </cell>
          <cell r="V4252">
            <v>1403.5914568658332</v>
          </cell>
          <cell r="W4252">
            <v>1410.8114553858695</v>
          </cell>
          <cell r="X4252">
            <v>1466.1945173566851</v>
          </cell>
          <cell r="Y4252">
            <v>728.05351217120528</v>
          </cell>
          <cell r="Z4252">
            <v>770.94046034360235</v>
          </cell>
          <cell r="AA4252">
            <v>822.9373642799784</v>
          </cell>
          <cell r="AB4252">
            <v>885.68792347001693</v>
          </cell>
          <cell r="AC4252">
            <v>1105.7830595706537</v>
          </cell>
          <cell r="AD4252">
            <v>865.78059592414706</v>
          </cell>
          <cell r="AE4252">
            <v>1042.4876311282858</v>
          </cell>
          <cell r="AF4252">
            <v>1143.8173345537243</v>
          </cell>
          <cell r="AG4252">
            <v>1152.1407286374738</v>
          </cell>
          <cell r="AH4252">
            <v>1127.928151869133</v>
          </cell>
        </row>
        <row r="4253">
          <cell r="B4253">
            <v>7601</v>
          </cell>
          <cell r="C4253" t="str">
            <v>VT</v>
          </cell>
          <cell r="D4253" t="str">
            <v>Investor Owned</v>
          </cell>
          <cell r="E4253">
            <v>0.19986767643626241</v>
          </cell>
          <cell r="F4253">
            <v>1</v>
          </cell>
          <cell r="G4253">
            <v>6978.5326611509399</v>
          </cell>
          <cell r="H4253">
            <v>6978.5326611509399</v>
          </cell>
          <cell r="I4253">
            <v>11.608880937499999</v>
          </cell>
          <cell r="J4253">
            <v>310922</v>
          </cell>
          <cell r="K4253">
            <v>1554517</v>
          </cell>
          <cell r="L4253">
            <v>222757</v>
          </cell>
          <cell r="M4253">
            <v>0.18004980718002039</v>
          </cell>
          <cell r="N4253">
            <v>0.18004980718002039</v>
          </cell>
          <cell r="O4253">
            <v>10598.51259811931</v>
          </cell>
          <cell r="P4253">
            <v>27593.41026292873</v>
          </cell>
          <cell r="Q4253">
            <v>45257.198220753075</v>
          </cell>
          <cell r="R4253">
            <v>59108.122745301131</v>
          </cell>
          <cell r="S4253">
            <v>123992.39066675576</v>
          </cell>
          <cell r="T4253">
            <v>1254.6630788480199</v>
          </cell>
          <cell r="U4253">
            <v>1317.0337449448928</v>
          </cell>
          <cell r="V4253">
            <v>1403.5914568658332</v>
          </cell>
          <cell r="W4253">
            <v>1410.8114553858695</v>
          </cell>
          <cell r="X4253">
            <v>1466.1945173566851</v>
          </cell>
          <cell r="Y4253">
            <v>728.05351217120528</v>
          </cell>
          <cell r="Z4253">
            <v>770.94046034360235</v>
          </cell>
          <cell r="AA4253">
            <v>822.9373642799784</v>
          </cell>
          <cell r="AB4253">
            <v>885.68792347001693</v>
          </cell>
          <cell r="AC4253">
            <v>1105.7830595706537</v>
          </cell>
          <cell r="AD4253">
            <v>865.78059592414706</v>
          </cell>
          <cell r="AE4253">
            <v>1042.4876311282858</v>
          </cell>
          <cell r="AF4253">
            <v>1143.8173345537243</v>
          </cell>
          <cell r="AG4253">
            <v>1152.1407286374738</v>
          </cell>
          <cell r="AH4253">
            <v>1127.928151869133</v>
          </cell>
        </row>
        <row r="4254">
          <cell r="B4254">
            <v>1299</v>
          </cell>
          <cell r="C4254" t="str">
            <v>VT</v>
          </cell>
          <cell r="D4254" t="str">
            <v>Municipal</v>
          </cell>
          <cell r="E4254">
            <v>2.3477829317399238E-2</v>
          </cell>
          <cell r="F4254">
            <v>0</v>
          </cell>
          <cell r="G4254">
            <v>0</v>
          </cell>
          <cell r="H4254">
            <v>366.58404427023288</v>
          </cell>
          <cell r="I4254">
            <v>11.608880937499999</v>
          </cell>
          <cell r="J4254">
            <v>0</v>
          </cell>
          <cell r="K4254">
            <v>0</v>
          </cell>
          <cell r="L4254">
            <v>0</v>
          </cell>
          <cell r="M4254">
            <v>0</v>
          </cell>
          <cell r="N4254">
            <v>9.2418458019217602E-3</v>
          </cell>
          <cell r="O4254">
            <v>10598.51259811931</v>
          </cell>
          <cell r="P4254">
            <v>27593.41026292873</v>
          </cell>
          <cell r="Q4254">
            <v>45257.198220753075</v>
          </cell>
          <cell r="R4254">
            <v>59108.122745301131</v>
          </cell>
          <cell r="S4254">
            <v>123992.39066675576</v>
          </cell>
          <cell r="T4254">
            <v>1254.6630788480199</v>
          </cell>
          <cell r="U4254">
            <v>1317.0337449448928</v>
          </cell>
          <cell r="V4254">
            <v>1403.5914568658332</v>
          </cell>
          <cell r="W4254">
            <v>1410.8114553858695</v>
          </cell>
          <cell r="X4254">
            <v>1466.1945173566851</v>
          </cell>
          <cell r="Y4254">
            <v>728.05351217120528</v>
          </cell>
          <cell r="Z4254">
            <v>770.94046034360235</v>
          </cell>
          <cell r="AA4254">
            <v>822.9373642799784</v>
          </cell>
          <cell r="AB4254">
            <v>885.68792347001693</v>
          </cell>
          <cell r="AC4254">
            <v>1105.7830595706537</v>
          </cell>
          <cell r="AD4254">
            <v>865.78059592414706</v>
          </cell>
          <cell r="AE4254">
            <v>1042.4876311282858</v>
          </cell>
          <cell r="AF4254">
            <v>1143.8173345537243</v>
          </cell>
          <cell r="AG4254">
            <v>1152.1407286374738</v>
          </cell>
          <cell r="AH4254">
            <v>1127.928151869133</v>
          </cell>
        </row>
        <row r="4255">
          <cell r="B4255">
            <v>2548</v>
          </cell>
          <cell r="C4255" t="str">
            <v>VT</v>
          </cell>
          <cell r="D4255" t="str">
            <v>Municipal</v>
          </cell>
          <cell r="E4255">
            <v>0.19658851422550055</v>
          </cell>
          <cell r="F4255">
            <v>1</v>
          </cell>
          <cell r="G4255">
            <v>5132.1766197832603</v>
          </cell>
          <cell r="H4255">
            <v>5132.1766197832603</v>
          </cell>
          <cell r="I4255">
            <v>11.608880937499999</v>
          </cell>
          <cell r="J4255">
            <v>13936.3</v>
          </cell>
          <cell r="K4255">
            <v>89033</v>
          </cell>
          <cell r="L4255">
            <v>17348</v>
          </cell>
          <cell r="M4255">
            <v>0.12938584122690464</v>
          </cell>
          <cell r="N4255">
            <v>0.12938584122690464</v>
          </cell>
          <cell r="O4255">
            <v>10598.51259811931</v>
          </cell>
          <cell r="P4255">
            <v>27593.41026292873</v>
          </cell>
          <cell r="Q4255">
            <v>45257.198220753075</v>
          </cell>
          <cell r="R4255">
            <v>59108.122745301131</v>
          </cell>
          <cell r="S4255">
            <v>123992.39066675576</v>
          </cell>
          <cell r="T4255">
            <v>1254.6630788480199</v>
          </cell>
          <cell r="U4255">
            <v>1317.0337449448928</v>
          </cell>
          <cell r="V4255">
            <v>1403.5914568658332</v>
          </cell>
          <cell r="W4255">
            <v>1410.8114553858695</v>
          </cell>
          <cell r="X4255">
            <v>1466.1945173566851</v>
          </cell>
          <cell r="Y4255">
            <v>728.05351217120528</v>
          </cell>
          <cell r="Z4255">
            <v>770.94046034360235</v>
          </cell>
          <cell r="AA4255">
            <v>822.9373642799784</v>
          </cell>
          <cell r="AB4255">
            <v>885.68792347001693</v>
          </cell>
          <cell r="AC4255">
            <v>1105.7830595706537</v>
          </cell>
          <cell r="AD4255">
            <v>865.78059592414706</v>
          </cell>
          <cell r="AE4255">
            <v>1042.4876311282858</v>
          </cell>
          <cell r="AF4255">
            <v>1143.8173345537243</v>
          </cell>
          <cell r="AG4255">
            <v>1152.1407286374738</v>
          </cell>
          <cell r="AH4255">
            <v>1127.928151869133</v>
          </cell>
        </row>
        <row r="4256">
          <cell r="B4256">
            <v>8104</v>
          </cell>
          <cell r="C4256" t="str">
            <v>VT</v>
          </cell>
          <cell r="D4256" t="str">
            <v>Municipal</v>
          </cell>
          <cell r="E4256">
            <v>2.3477829317399238E-2</v>
          </cell>
          <cell r="F4256">
            <v>0</v>
          </cell>
          <cell r="G4256">
            <v>0</v>
          </cell>
          <cell r="H4256">
            <v>366.58404427023288</v>
          </cell>
          <cell r="I4256">
            <v>11.608880937499999</v>
          </cell>
          <cell r="J4256">
            <v>0</v>
          </cell>
          <cell r="K4256">
            <v>0</v>
          </cell>
          <cell r="L4256">
            <v>0</v>
          </cell>
          <cell r="M4256">
            <v>0</v>
          </cell>
          <cell r="N4256">
            <v>9.2418458019217602E-3</v>
          </cell>
          <cell r="O4256">
            <v>10598.51259811931</v>
          </cell>
          <cell r="P4256">
            <v>27593.41026292873</v>
          </cell>
          <cell r="Q4256">
            <v>45257.198220753075</v>
          </cell>
          <cell r="R4256">
            <v>59108.122745301131</v>
          </cell>
          <cell r="S4256">
            <v>123992.39066675576</v>
          </cell>
          <cell r="T4256">
            <v>1254.6630788480199</v>
          </cell>
          <cell r="U4256">
            <v>1317.0337449448928</v>
          </cell>
          <cell r="V4256">
            <v>1403.5914568658332</v>
          </cell>
          <cell r="W4256">
            <v>1410.8114553858695</v>
          </cell>
          <cell r="X4256">
            <v>1466.1945173566851</v>
          </cell>
          <cell r="Y4256">
            <v>728.05351217120528</v>
          </cell>
          <cell r="Z4256">
            <v>770.94046034360235</v>
          </cell>
          <cell r="AA4256">
            <v>822.9373642799784</v>
          </cell>
          <cell r="AB4256">
            <v>885.68792347001693</v>
          </cell>
          <cell r="AC4256">
            <v>1105.7830595706537</v>
          </cell>
          <cell r="AD4256">
            <v>865.78059592414706</v>
          </cell>
          <cell r="AE4256">
            <v>1042.4876311282858</v>
          </cell>
          <cell r="AF4256">
            <v>1143.8173345537243</v>
          </cell>
          <cell r="AG4256">
            <v>1152.1407286374738</v>
          </cell>
          <cell r="AH4256">
            <v>1127.928151869133</v>
          </cell>
        </row>
        <row r="4257">
          <cell r="B4257">
            <v>27316</v>
          </cell>
          <cell r="C4257" t="str">
            <v>VT</v>
          </cell>
          <cell r="D4257" t="str">
            <v>Municipal</v>
          </cell>
          <cell r="E4257">
            <v>2.3477829317399238E-2</v>
          </cell>
          <cell r="F4257">
            <v>0</v>
          </cell>
          <cell r="G4257">
            <v>0</v>
          </cell>
          <cell r="H4257">
            <v>366.58404427023288</v>
          </cell>
          <cell r="I4257">
            <v>11.608880937499999</v>
          </cell>
          <cell r="J4257">
            <v>0</v>
          </cell>
          <cell r="K4257">
            <v>0</v>
          </cell>
          <cell r="L4257">
            <v>0</v>
          </cell>
          <cell r="M4257">
            <v>0</v>
          </cell>
          <cell r="N4257">
            <v>9.2418458019217602E-3</v>
          </cell>
          <cell r="O4257">
            <v>10598.51259811931</v>
          </cell>
          <cell r="P4257">
            <v>27593.41026292873</v>
          </cell>
          <cell r="Q4257">
            <v>45257.198220753075</v>
          </cell>
          <cell r="R4257">
            <v>59108.122745301131</v>
          </cell>
          <cell r="S4257">
            <v>123992.39066675576</v>
          </cell>
          <cell r="T4257">
            <v>1254.6630788480199</v>
          </cell>
          <cell r="U4257">
            <v>1317.0337449448928</v>
          </cell>
          <cell r="V4257">
            <v>1403.5914568658332</v>
          </cell>
          <cell r="W4257">
            <v>1410.8114553858695</v>
          </cell>
          <cell r="X4257">
            <v>1466.1945173566851</v>
          </cell>
          <cell r="Y4257">
            <v>728.05351217120528</v>
          </cell>
          <cell r="Z4257">
            <v>770.94046034360235</v>
          </cell>
          <cell r="AA4257">
            <v>822.9373642799784</v>
          </cell>
          <cell r="AB4257">
            <v>885.68792347001693</v>
          </cell>
          <cell r="AC4257">
            <v>1105.7830595706537</v>
          </cell>
          <cell r="AD4257">
            <v>865.78059592414706</v>
          </cell>
          <cell r="AE4257">
            <v>1042.4876311282858</v>
          </cell>
          <cell r="AF4257">
            <v>1143.8173345537243</v>
          </cell>
          <cell r="AG4257">
            <v>1152.1407286374738</v>
          </cell>
          <cell r="AH4257">
            <v>1127.928151869133</v>
          </cell>
        </row>
        <row r="4258">
          <cell r="B4258">
            <v>5915</v>
          </cell>
          <cell r="C4258" t="str">
            <v>VT</v>
          </cell>
          <cell r="D4258" t="str">
            <v>Municipal</v>
          </cell>
          <cell r="E4258">
            <v>2.3477829317399238E-2</v>
          </cell>
          <cell r="F4258">
            <v>0</v>
          </cell>
          <cell r="G4258">
            <v>0</v>
          </cell>
          <cell r="H4258">
            <v>366.58404427023288</v>
          </cell>
          <cell r="I4258">
            <v>11.608880937499999</v>
          </cell>
          <cell r="J4258">
            <v>0</v>
          </cell>
          <cell r="K4258">
            <v>0</v>
          </cell>
          <cell r="L4258">
            <v>0</v>
          </cell>
          <cell r="M4258">
            <v>0</v>
          </cell>
          <cell r="N4258">
            <v>9.2418458019217602E-3</v>
          </cell>
          <cell r="O4258">
            <v>10598.51259811931</v>
          </cell>
          <cell r="P4258">
            <v>27593.41026292873</v>
          </cell>
          <cell r="Q4258">
            <v>45257.198220753075</v>
          </cell>
          <cell r="R4258">
            <v>59108.122745301131</v>
          </cell>
          <cell r="S4258">
            <v>123992.39066675576</v>
          </cell>
          <cell r="T4258">
            <v>1254.6630788480199</v>
          </cell>
          <cell r="U4258">
            <v>1317.0337449448928</v>
          </cell>
          <cell r="V4258">
            <v>1403.5914568658332</v>
          </cell>
          <cell r="W4258">
            <v>1410.8114553858695</v>
          </cell>
          <cell r="X4258">
            <v>1466.1945173566851</v>
          </cell>
          <cell r="Y4258">
            <v>728.05351217120528</v>
          </cell>
          <cell r="Z4258">
            <v>770.94046034360235</v>
          </cell>
          <cell r="AA4258">
            <v>822.9373642799784</v>
          </cell>
          <cell r="AB4258">
            <v>885.68792347001693</v>
          </cell>
          <cell r="AC4258">
            <v>1105.7830595706537</v>
          </cell>
          <cell r="AD4258">
            <v>865.78059592414706</v>
          </cell>
          <cell r="AE4258">
            <v>1042.4876311282858</v>
          </cell>
          <cell r="AF4258">
            <v>1143.8173345537243</v>
          </cell>
          <cell r="AG4258">
            <v>1152.1407286374738</v>
          </cell>
          <cell r="AH4258">
            <v>1127.928151869133</v>
          </cell>
        </row>
        <row r="4259">
          <cell r="B4259">
            <v>9144</v>
          </cell>
          <cell r="C4259" t="str">
            <v>VT</v>
          </cell>
          <cell r="D4259" t="str">
            <v>Municipal</v>
          </cell>
          <cell r="E4259">
            <v>2.3477829317399238E-2</v>
          </cell>
          <cell r="F4259">
            <v>0</v>
          </cell>
          <cell r="G4259">
            <v>0</v>
          </cell>
          <cell r="H4259">
            <v>366.58404427023288</v>
          </cell>
          <cell r="I4259">
            <v>11.608880937499999</v>
          </cell>
          <cell r="J4259">
            <v>0</v>
          </cell>
          <cell r="K4259">
            <v>0</v>
          </cell>
          <cell r="L4259">
            <v>0</v>
          </cell>
          <cell r="M4259">
            <v>0</v>
          </cell>
          <cell r="N4259">
            <v>9.2418458019217602E-3</v>
          </cell>
          <cell r="O4259">
            <v>10598.51259811931</v>
          </cell>
          <cell r="P4259">
            <v>27593.41026292873</v>
          </cell>
          <cell r="Q4259">
            <v>45257.198220753075</v>
          </cell>
          <cell r="R4259">
            <v>59108.122745301131</v>
          </cell>
          <cell r="S4259">
            <v>123992.39066675576</v>
          </cell>
          <cell r="T4259">
            <v>1254.6630788480199</v>
          </cell>
          <cell r="U4259">
            <v>1317.0337449448928</v>
          </cell>
          <cell r="V4259">
            <v>1403.5914568658332</v>
          </cell>
          <cell r="W4259">
            <v>1410.8114553858695</v>
          </cell>
          <cell r="X4259">
            <v>1466.1945173566851</v>
          </cell>
          <cell r="Y4259">
            <v>728.05351217120528</v>
          </cell>
          <cell r="Z4259">
            <v>770.94046034360235</v>
          </cell>
          <cell r="AA4259">
            <v>822.9373642799784</v>
          </cell>
          <cell r="AB4259">
            <v>885.68792347001693</v>
          </cell>
          <cell r="AC4259">
            <v>1105.7830595706537</v>
          </cell>
          <cell r="AD4259">
            <v>865.78059592414706</v>
          </cell>
          <cell r="AE4259">
            <v>1042.4876311282858</v>
          </cell>
          <cell r="AF4259">
            <v>1143.8173345537243</v>
          </cell>
          <cell r="AG4259">
            <v>1152.1407286374738</v>
          </cell>
          <cell r="AH4259">
            <v>1127.928151869133</v>
          </cell>
        </row>
        <row r="4260">
          <cell r="B4260">
            <v>9610</v>
          </cell>
          <cell r="C4260" t="str">
            <v>VT</v>
          </cell>
          <cell r="D4260" t="str">
            <v>Municipal</v>
          </cell>
          <cell r="E4260">
            <v>2.3477829317399238E-2</v>
          </cell>
          <cell r="F4260">
            <v>0</v>
          </cell>
          <cell r="G4260">
            <v>0</v>
          </cell>
          <cell r="H4260">
            <v>366.58404427023288</v>
          </cell>
          <cell r="I4260">
            <v>11.608880937499999</v>
          </cell>
          <cell r="J4260">
            <v>0</v>
          </cell>
          <cell r="K4260">
            <v>0</v>
          </cell>
          <cell r="L4260">
            <v>0</v>
          </cell>
          <cell r="M4260">
            <v>0</v>
          </cell>
          <cell r="N4260">
            <v>9.2418458019217602E-3</v>
          </cell>
          <cell r="O4260">
            <v>10598.51259811931</v>
          </cell>
          <cell r="P4260">
            <v>27593.41026292873</v>
          </cell>
          <cell r="Q4260">
            <v>45257.198220753075</v>
          </cell>
          <cell r="R4260">
            <v>59108.122745301131</v>
          </cell>
          <cell r="S4260">
            <v>123992.39066675576</v>
          </cell>
          <cell r="T4260">
            <v>1254.6630788480199</v>
          </cell>
          <cell r="U4260">
            <v>1317.0337449448928</v>
          </cell>
          <cell r="V4260">
            <v>1403.5914568658332</v>
          </cell>
          <cell r="W4260">
            <v>1410.8114553858695</v>
          </cell>
          <cell r="X4260">
            <v>1466.1945173566851</v>
          </cell>
          <cell r="Y4260">
            <v>728.05351217120528</v>
          </cell>
          <cell r="Z4260">
            <v>770.94046034360235</v>
          </cell>
          <cell r="AA4260">
            <v>822.9373642799784</v>
          </cell>
          <cell r="AB4260">
            <v>885.68792347001693</v>
          </cell>
          <cell r="AC4260">
            <v>1105.7830595706537</v>
          </cell>
          <cell r="AD4260">
            <v>865.78059592414706</v>
          </cell>
          <cell r="AE4260">
            <v>1042.4876311282858</v>
          </cell>
          <cell r="AF4260">
            <v>1143.8173345537243</v>
          </cell>
          <cell r="AG4260">
            <v>1152.1407286374738</v>
          </cell>
          <cell r="AH4260">
            <v>1127.928151869133</v>
          </cell>
        </row>
        <row r="4261">
          <cell r="B4261">
            <v>9806</v>
          </cell>
          <cell r="C4261" t="str">
            <v>VT</v>
          </cell>
          <cell r="D4261" t="str">
            <v>Municipal</v>
          </cell>
          <cell r="E4261">
            <v>2.3477829317399238E-2</v>
          </cell>
          <cell r="F4261">
            <v>0</v>
          </cell>
          <cell r="G4261">
            <v>0</v>
          </cell>
          <cell r="H4261">
            <v>366.58404427023288</v>
          </cell>
          <cell r="I4261">
            <v>11.608880937499999</v>
          </cell>
          <cell r="J4261">
            <v>0</v>
          </cell>
          <cell r="K4261">
            <v>0</v>
          </cell>
          <cell r="L4261">
            <v>0</v>
          </cell>
          <cell r="M4261">
            <v>0</v>
          </cell>
          <cell r="N4261">
            <v>9.2418458019217602E-3</v>
          </cell>
          <cell r="O4261">
            <v>10598.51259811931</v>
          </cell>
          <cell r="P4261">
            <v>27593.41026292873</v>
          </cell>
          <cell r="Q4261">
            <v>45257.198220753075</v>
          </cell>
          <cell r="R4261">
            <v>59108.122745301131</v>
          </cell>
          <cell r="S4261">
            <v>123992.39066675576</v>
          </cell>
          <cell r="T4261">
            <v>1254.6630788480199</v>
          </cell>
          <cell r="U4261">
            <v>1317.0337449448928</v>
          </cell>
          <cell r="V4261">
            <v>1403.5914568658332</v>
          </cell>
          <cell r="W4261">
            <v>1410.8114553858695</v>
          </cell>
          <cell r="X4261">
            <v>1466.1945173566851</v>
          </cell>
          <cell r="Y4261">
            <v>728.05351217120528</v>
          </cell>
          <cell r="Z4261">
            <v>770.94046034360235</v>
          </cell>
          <cell r="AA4261">
            <v>822.9373642799784</v>
          </cell>
          <cell r="AB4261">
            <v>885.68792347001693</v>
          </cell>
          <cell r="AC4261">
            <v>1105.7830595706537</v>
          </cell>
          <cell r="AD4261">
            <v>865.78059592414706</v>
          </cell>
          <cell r="AE4261">
            <v>1042.4876311282858</v>
          </cell>
          <cell r="AF4261">
            <v>1143.8173345537243</v>
          </cell>
          <cell r="AG4261">
            <v>1152.1407286374738</v>
          </cell>
          <cell r="AH4261">
            <v>1127.928151869133</v>
          </cell>
        </row>
        <row r="4262">
          <cell r="B4262">
            <v>11305</v>
          </cell>
          <cell r="C4262" t="str">
            <v>VT</v>
          </cell>
          <cell r="D4262" t="str">
            <v>Municipal</v>
          </cell>
          <cell r="E4262">
            <v>2.3477829317399238E-2</v>
          </cell>
          <cell r="F4262">
            <v>0</v>
          </cell>
          <cell r="G4262">
            <v>0</v>
          </cell>
          <cell r="H4262">
            <v>366.58404427023288</v>
          </cell>
          <cell r="I4262">
            <v>11.608880937499999</v>
          </cell>
          <cell r="J4262">
            <v>0</v>
          </cell>
          <cell r="K4262">
            <v>0</v>
          </cell>
          <cell r="L4262">
            <v>0</v>
          </cell>
          <cell r="M4262">
            <v>0</v>
          </cell>
          <cell r="N4262">
            <v>9.2418458019217602E-3</v>
          </cell>
          <cell r="O4262">
            <v>10598.51259811931</v>
          </cell>
          <cell r="P4262">
            <v>27593.41026292873</v>
          </cell>
          <cell r="Q4262">
            <v>45257.198220753075</v>
          </cell>
          <cell r="R4262">
            <v>59108.122745301131</v>
          </cell>
          <cell r="S4262">
            <v>123992.39066675576</v>
          </cell>
          <cell r="T4262">
            <v>1254.6630788480199</v>
          </cell>
          <cell r="U4262">
            <v>1317.0337449448928</v>
          </cell>
          <cell r="V4262">
            <v>1403.5914568658332</v>
          </cell>
          <cell r="W4262">
            <v>1410.8114553858695</v>
          </cell>
          <cell r="X4262">
            <v>1466.1945173566851</v>
          </cell>
          <cell r="Y4262">
            <v>728.05351217120528</v>
          </cell>
          <cell r="Z4262">
            <v>770.94046034360235</v>
          </cell>
          <cell r="AA4262">
            <v>822.9373642799784</v>
          </cell>
          <cell r="AB4262">
            <v>885.68792347001693</v>
          </cell>
          <cell r="AC4262">
            <v>1105.7830595706537</v>
          </cell>
          <cell r="AD4262">
            <v>865.78059592414706</v>
          </cell>
          <cell r="AE4262">
            <v>1042.4876311282858</v>
          </cell>
          <cell r="AF4262">
            <v>1143.8173345537243</v>
          </cell>
          <cell r="AG4262">
            <v>1152.1407286374738</v>
          </cell>
          <cell r="AH4262">
            <v>1127.928151869133</v>
          </cell>
        </row>
        <row r="4263">
          <cell r="B4263">
            <v>11359</v>
          </cell>
          <cell r="C4263" t="str">
            <v>VT</v>
          </cell>
          <cell r="D4263" t="str">
            <v>Municipal</v>
          </cell>
          <cell r="E4263">
            <v>2.3477829317399238E-2</v>
          </cell>
          <cell r="F4263">
            <v>0</v>
          </cell>
          <cell r="G4263">
            <v>0</v>
          </cell>
          <cell r="H4263">
            <v>366.58404427023288</v>
          </cell>
          <cell r="I4263">
            <v>11.608880937499999</v>
          </cell>
          <cell r="J4263">
            <v>0</v>
          </cell>
          <cell r="K4263">
            <v>0</v>
          </cell>
          <cell r="L4263">
            <v>0</v>
          </cell>
          <cell r="M4263">
            <v>0</v>
          </cell>
          <cell r="N4263">
            <v>9.2418458019217602E-3</v>
          </cell>
          <cell r="O4263">
            <v>10598.51259811931</v>
          </cell>
          <cell r="P4263">
            <v>27593.41026292873</v>
          </cell>
          <cell r="Q4263">
            <v>45257.198220753075</v>
          </cell>
          <cell r="R4263">
            <v>59108.122745301131</v>
          </cell>
          <cell r="S4263">
            <v>123992.39066675576</v>
          </cell>
          <cell r="T4263">
            <v>1254.6630788480199</v>
          </cell>
          <cell r="U4263">
            <v>1317.0337449448928</v>
          </cell>
          <cell r="V4263">
            <v>1403.5914568658332</v>
          </cell>
          <cell r="W4263">
            <v>1410.8114553858695</v>
          </cell>
          <cell r="X4263">
            <v>1466.1945173566851</v>
          </cell>
          <cell r="Y4263">
            <v>728.05351217120528</v>
          </cell>
          <cell r="Z4263">
            <v>770.94046034360235</v>
          </cell>
          <cell r="AA4263">
            <v>822.9373642799784</v>
          </cell>
          <cell r="AB4263">
            <v>885.68792347001693</v>
          </cell>
          <cell r="AC4263">
            <v>1105.7830595706537</v>
          </cell>
          <cell r="AD4263">
            <v>865.78059592414706</v>
          </cell>
          <cell r="AE4263">
            <v>1042.4876311282858</v>
          </cell>
          <cell r="AF4263">
            <v>1143.8173345537243</v>
          </cell>
          <cell r="AG4263">
            <v>1152.1407286374738</v>
          </cell>
          <cell r="AH4263">
            <v>1127.928151869133</v>
          </cell>
        </row>
        <row r="4264">
          <cell r="B4264">
            <v>12989</v>
          </cell>
          <cell r="C4264" t="str">
            <v>VT</v>
          </cell>
          <cell r="D4264" t="str">
            <v>Municipal</v>
          </cell>
          <cell r="E4264">
            <v>2.3477829317399238E-2</v>
          </cell>
          <cell r="F4264">
            <v>0</v>
          </cell>
          <cell r="G4264">
            <v>0</v>
          </cell>
          <cell r="H4264">
            <v>366.58404427023288</v>
          </cell>
          <cell r="I4264">
            <v>11.608880937499999</v>
          </cell>
          <cell r="J4264">
            <v>0</v>
          </cell>
          <cell r="K4264">
            <v>0</v>
          </cell>
          <cell r="L4264">
            <v>0</v>
          </cell>
          <cell r="M4264">
            <v>0</v>
          </cell>
          <cell r="N4264">
            <v>9.2418458019217602E-3</v>
          </cell>
          <cell r="O4264">
            <v>10598.51259811931</v>
          </cell>
          <cell r="P4264">
            <v>27593.41026292873</v>
          </cell>
          <cell r="Q4264">
            <v>45257.198220753075</v>
          </cell>
          <cell r="R4264">
            <v>59108.122745301131</v>
          </cell>
          <cell r="S4264">
            <v>123992.39066675576</v>
          </cell>
          <cell r="T4264">
            <v>1254.6630788480199</v>
          </cell>
          <cell r="U4264">
            <v>1317.0337449448928</v>
          </cell>
          <cell r="V4264">
            <v>1403.5914568658332</v>
          </cell>
          <cell r="W4264">
            <v>1410.8114553858695</v>
          </cell>
          <cell r="X4264">
            <v>1466.1945173566851</v>
          </cell>
          <cell r="Y4264">
            <v>728.05351217120528</v>
          </cell>
          <cell r="Z4264">
            <v>770.94046034360235</v>
          </cell>
          <cell r="AA4264">
            <v>822.9373642799784</v>
          </cell>
          <cell r="AB4264">
            <v>885.68792347001693</v>
          </cell>
          <cell r="AC4264">
            <v>1105.7830595706537</v>
          </cell>
          <cell r="AD4264">
            <v>865.78059592414706</v>
          </cell>
          <cell r="AE4264">
            <v>1042.4876311282858</v>
          </cell>
          <cell r="AF4264">
            <v>1143.8173345537243</v>
          </cell>
          <cell r="AG4264">
            <v>1152.1407286374738</v>
          </cell>
          <cell r="AH4264">
            <v>1127.928151869133</v>
          </cell>
        </row>
        <row r="4265">
          <cell r="B4265">
            <v>13789</v>
          </cell>
          <cell r="C4265" t="str">
            <v>VT</v>
          </cell>
          <cell r="D4265" t="str">
            <v>Municipal</v>
          </cell>
          <cell r="E4265">
            <v>2.3477829317399238E-2</v>
          </cell>
          <cell r="F4265">
            <v>0</v>
          </cell>
          <cell r="G4265">
            <v>0</v>
          </cell>
          <cell r="H4265">
            <v>366.58404427023288</v>
          </cell>
          <cell r="I4265">
            <v>11.608880937499999</v>
          </cell>
          <cell r="J4265">
            <v>0</v>
          </cell>
          <cell r="K4265">
            <v>0</v>
          </cell>
          <cell r="L4265">
            <v>0</v>
          </cell>
          <cell r="M4265">
            <v>0</v>
          </cell>
          <cell r="N4265">
            <v>9.2418458019217602E-3</v>
          </cell>
          <cell r="O4265">
            <v>10598.51259811931</v>
          </cell>
          <cell r="P4265">
            <v>27593.41026292873</v>
          </cell>
          <cell r="Q4265">
            <v>45257.198220753075</v>
          </cell>
          <cell r="R4265">
            <v>59108.122745301131</v>
          </cell>
          <cell r="S4265">
            <v>123992.39066675576</v>
          </cell>
          <cell r="T4265">
            <v>1254.6630788480199</v>
          </cell>
          <cell r="U4265">
            <v>1317.0337449448928</v>
          </cell>
          <cell r="V4265">
            <v>1403.5914568658332</v>
          </cell>
          <cell r="W4265">
            <v>1410.8114553858695</v>
          </cell>
          <cell r="X4265">
            <v>1466.1945173566851</v>
          </cell>
          <cell r="Y4265">
            <v>728.05351217120528</v>
          </cell>
          <cell r="Z4265">
            <v>770.94046034360235</v>
          </cell>
          <cell r="AA4265">
            <v>822.9373642799784</v>
          </cell>
          <cell r="AB4265">
            <v>885.68792347001693</v>
          </cell>
          <cell r="AC4265">
            <v>1105.7830595706537</v>
          </cell>
          <cell r="AD4265">
            <v>865.78059592414706</v>
          </cell>
          <cell r="AE4265">
            <v>1042.4876311282858</v>
          </cell>
          <cell r="AF4265">
            <v>1143.8173345537243</v>
          </cell>
          <cell r="AG4265">
            <v>1152.1407286374738</v>
          </cell>
          <cell r="AH4265">
            <v>1127.928151869133</v>
          </cell>
        </row>
        <row r="4266">
          <cell r="B4266">
            <v>14261</v>
          </cell>
          <cell r="C4266" t="str">
            <v>VT</v>
          </cell>
          <cell r="D4266" t="str">
            <v>Municipal</v>
          </cell>
          <cell r="E4266">
            <v>2.3477829317399238E-2</v>
          </cell>
          <cell r="F4266">
            <v>0</v>
          </cell>
          <cell r="G4266">
            <v>0</v>
          </cell>
          <cell r="H4266">
            <v>366.58404427023288</v>
          </cell>
          <cell r="I4266">
            <v>11.608880937499999</v>
          </cell>
          <cell r="J4266">
            <v>0</v>
          </cell>
          <cell r="K4266">
            <v>0</v>
          </cell>
          <cell r="L4266">
            <v>0</v>
          </cell>
          <cell r="M4266">
            <v>0</v>
          </cell>
          <cell r="N4266">
            <v>9.2418458019217602E-3</v>
          </cell>
          <cell r="O4266">
            <v>10598.51259811931</v>
          </cell>
          <cell r="P4266">
            <v>27593.41026292873</v>
          </cell>
          <cell r="Q4266">
            <v>45257.198220753075</v>
          </cell>
          <cell r="R4266">
            <v>59108.122745301131</v>
          </cell>
          <cell r="S4266">
            <v>123992.39066675576</v>
          </cell>
          <cell r="T4266">
            <v>1254.6630788480199</v>
          </cell>
          <cell r="U4266">
            <v>1317.0337449448928</v>
          </cell>
          <cell r="V4266">
            <v>1403.5914568658332</v>
          </cell>
          <cell r="W4266">
            <v>1410.8114553858695</v>
          </cell>
          <cell r="X4266">
            <v>1466.1945173566851</v>
          </cell>
          <cell r="Y4266">
            <v>728.05351217120528</v>
          </cell>
          <cell r="Z4266">
            <v>770.94046034360235</v>
          </cell>
          <cell r="AA4266">
            <v>822.9373642799784</v>
          </cell>
          <cell r="AB4266">
            <v>885.68792347001693</v>
          </cell>
          <cell r="AC4266">
            <v>1105.7830595706537</v>
          </cell>
          <cell r="AD4266">
            <v>865.78059592414706</v>
          </cell>
          <cell r="AE4266">
            <v>1042.4876311282858</v>
          </cell>
          <cell r="AF4266">
            <v>1143.8173345537243</v>
          </cell>
          <cell r="AG4266">
            <v>1152.1407286374738</v>
          </cell>
          <cell r="AH4266">
            <v>1127.928151869133</v>
          </cell>
        </row>
        <row r="4267">
          <cell r="B4267">
            <v>18371</v>
          </cell>
          <cell r="C4267" t="str">
            <v>VT</v>
          </cell>
          <cell r="D4267" t="str">
            <v>Municipal</v>
          </cell>
          <cell r="E4267">
            <v>2.3477829317399238E-2</v>
          </cell>
          <cell r="F4267">
            <v>0</v>
          </cell>
          <cell r="G4267">
            <v>0</v>
          </cell>
          <cell r="H4267">
            <v>366.58404427023288</v>
          </cell>
          <cell r="I4267">
            <v>11.608880937499999</v>
          </cell>
          <cell r="J4267">
            <v>0</v>
          </cell>
          <cell r="K4267">
            <v>0</v>
          </cell>
          <cell r="L4267">
            <v>0</v>
          </cell>
          <cell r="M4267">
            <v>0</v>
          </cell>
          <cell r="N4267">
            <v>9.2418458019217602E-3</v>
          </cell>
          <cell r="O4267">
            <v>10598.51259811931</v>
          </cell>
          <cell r="P4267">
            <v>27593.41026292873</v>
          </cell>
          <cell r="Q4267">
            <v>45257.198220753075</v>
          </cell>
          <cell r="R4267">
            <v>59108.122745301131</v>
          </cell>
          <cell r="S4267">
            <v>123992.39066675576</v>
          </cell>
          <cell r="T4267">
            <v>1254.6630788480199</v>
          </cell>
          <cell r="U4267">
            <v>1317.0337449448928</v>
          </cell>
          <cell r="V4267">
            <v>1403.5914568658332</v>
          </cell>
          <cell r="W4267">
            <v>1410.8114553858695</v>
          </cell>
          <cell r="X4267">
            <v>1466.1945173566851</v>
          </cell>
          <cell r="Y4267">
            <v>728.05351217120528</v>
          </cell>
          <cell r="Z4267">
            <v>770.94046034360235</v>
          </cell>
          <cell r="AA4267">
            <v>822.9373642799784</v>
          </cell>
          <cell r="AB4267">
            <v>885.68792347001693</v>
          </cell>
          <cell r="AC4267">
            <v>1105.7830595706537</v>
          </cell>
          <cell r="AD4267">
            <v>865.78059592414706</v>
          </cell>
          <cell r="AE4267">
            <v>1042.4876311282858</v>
          </cell>
          <cell r="AF4267">
            <v>1143.8173345537243</v>
          </cell>
          <cell r="AG4267">
            <v>1152.1407286374738</v>
          </cell>
          <cell r="AH4267">
            <v>1127.928151869133</v>
          </cell>
        </row>
        <row r="4268">
          <cell r="B4268">
            <v>19780</v>
          </cell>
          <cell r="C4268" t="str">
            <v>VT</v>
          </cell>
          <cell r="D4268" t="str">
            <v>Political Subdivision</v>
          </cell>
          <cell r="E4268">
            <v>2.3477829317399238E-2</v>
          </cell>
          <cell r="F4268">
            <v>0</v>
          </cell>
          <cell r="G4268">
            <v>0</v>
          </cell>
          <cell r="H4268">
            <v>0</v>
          </cell>
          <cell r="I4268">
            <v>11.608880937499999</v>
          </cell>
          <cell r="J4268">
            <v>0</v>
          </cell>
          <cell r="K4268">
            <v>0</v>
          </cell>
          <cell r="L4268">
            <v>0</v>
          </cell>
          <cell r="M4268">
            <v>0</v>
          </cell>
          <cell r="N4268">
            <v>0</v>
          </cell>
          <cell r="O4268">
            <v>10598.51259811931</v>
          </cell>
          <cell r="P4268">
            <v>27593.41026292873</v>
          </cell>
          <cell r="Q4268">
            <v>45257.198220753075</v>
          </cell>
          <cell r="R4268">
            <v>59108.122745301131</v>
          </cell>
          <cell r="S4268">
            <v>123992.39066675576</v>
          </cell>
          <cell r="T4268">
            <v>1254.6630788480199</v>
          </cell>
          <cell r="U4268">
            <v>1317.0337449448928</v>
          </cell>
          <cell r="V4268">
            <v>1403.5914568658332</v>
          </cell>
          <cell r="W4268">
            <v>1410.8114553858695</v>
          </cell>
          <cell r="X4268">
            <v>1466.1945173566851</v>
          </cell>
          <cell r="Y4268">
            <v>728.05351217120528</v>
          </cell>
          <cell r="Z4268">
            <v>770.94046034360235</v>
          </cell>
          <cell r="AA4268">
            <v>822.9373642799784</v>
          </cell>
          <cell r="AB4268">
            <v>885.68792347001693</v>
          </cell>
          <cell r="AC4268">
            <v>1105.7830595706537</v>
          </cell>
          <cell r="AD4268">
            <v>865.78059592414706</v>
          </cell>
          <cell r="AE4268">
            <v>1042.4876311282858</v>
          </cell>
          <cell r="AF4268">
            <v>1143.8173345537243</v>
          </cell>
          <cell r="AG4268">
            <v>1152.1407286374738</v>
          </cell>
          <cell r="AH4268">
            <v>1127.928151869133</v>
          </cell>
        </row>
        <row r="4269">
          <cell r="B4269">
            <v>19792</v>
          </cell>
          <cell r="C4269" t="str">
            <v>VT</v>
          </cell>
          <cell r="D4269" t="str">
            <v>Transmission</v>
          </cell>
          <cell r="E4269">
            <v>2.3477829317399238E-2</v>
          </cell>
          <cell r="F4269">
            <v>0</v>
          </cell>
          <cell r="G4269">
            <v>0</v>
          </cell>
          <cell r="H4269">
            <v>0</v>
          </cell>
          <cell r="I4269">
            <v>11.608880937499999</v>
          </cell>
          <cell r="J4269">
            <v>0</v>
          </cell>
          <cell r="K4269">
            <v>0</v>
          </cell>
          <cell r="L4269">
            <v>0</v>
          </cell>
          <cell r="M4269">
            <v>0</v>
          </cell>
          <cell r="N4269">
            <v>0</v>
          </cell>
          <cell r="O4269">
            <v>10598.51259811931</v>
          </cell>
          <cell r="P4269">
            <v>27593.41026292873</v>
          </cell>
          <cell r="Q4269">
            <v>45257.198220753075</v>
          </cell>
          <cell r="R4269">
            <v>59108.122745301131</v>
          </cell>
          <cell r="S4269">
            <v>123992.39066675576</v>
          </cell>
          <cell r="T4269">
            <v>1254.6630788480199</v>
          </cell>
          <cell r="U4269">
            <v>1317.0337449448928</v>
          </cell>
          <cell r="V4269">
            <v>1403.5914568658332</v>
          </cell>
          <cell r="W4269">
            <v>1410.8114553858695</v>
          </cell>
          <cell r="X4269">
            <v>1466.1945173566851</v>
          </cell>
          <cell r="Y4269">
            <v>728.05351217120528</v>
          </cell>
          <cell r="Z4269">
            <v>770.94046034360235</v>
          </cell>
          <cell r="AA4269">
            <v>822.9373642799784</v>
          </cell>
          <cell r="AB4269">
            <v>885.68792347001693</v>
          </cell>
          <cell r="AC4269">
            <v>1105.7830595706537</v>
          </cell>
          <cell r="AD4269">
            <v>865.78059592414706</v>
          </cell>
          <cell r="AE4269">
            <v>1042.4876311282858</v>
          </cell>
          <cell r="AF4269">
            <v>1143.8173345537243</v>
          </cell>
          <cell r="AG4269">
            <v>1152.1407286374738</v>
          </cell>
          <cell r="AH4269">
            <v>1127.928151869133</v>
          </cell>
        </row>
        <row r="4270">
          <cell r="B4270">
            <v>19950</v>
          </cell>
          <cell r="C4270" t="str">
            <v>VT</v>
          </cell>
          <cell r="D4270" t="str">
            <v>Transmission</v>
          </cell>
          <cell r="E4270">
            <v>2.3477829317399238E-2</v>
          </cell>
          <cell r="F4270">
            <v>0</v>
          </cell>
          <cell r="G4270">
            <v>0</v>
          </cell>
          <cell r="H4270">
            <v>0</v>
          </cell>
          <cell r="I4270">
            <v>11.608880937499999</v>
          </cell>
          <cell r="J4270">
            <v>0</v>
          </cell>
          <cell r="K4270">
            <v>0</v>
          </cell>
          <cell r="L4270">
            <v>0</v>
          </cell>
          <cell r="M4270">
            <v>0</v>
          </cell>
          <cell r="N4270">
            <v>0</v>
          </cell>
          <cell r="O4270">
            <v>10598.51259811931</v>
          </cell>
          <cell r="P4270">
            <v>27593.41026292873</v>
          </cell>
          <cell r="Q4270">
            <v>45257.198220753075</v>
          </cell>
          <cell r="R4270">
            <v>59108.122745301131</v>
          </cell>
          <cell r="S4270">
            <v>123992.39066675576</v>
          </cell>
          <cell r="T4270">
            <v>1254.6630788480199</v>
          </cell>
          <cell r="U4270">
            <v>1317.0337449448928</v>
          </cell>
          <cell r="V4270">
            <v>1403.5914568658332</v>
          </cell>
          <cell r="W4270">
            <v>1410.8114553858695</v>
          </cell>
          <cell r="X4270">
            <v>1466.1945173566851</v>
          </cell>
          <cell r="Y4270">
            <v>728.05351217120528</v>
          </cell>
          <cell r="Z4270">
            <v>770.94046034360235</v>
          </cell>
          <cell r="AA4270">
            <v>822.9373642799784</v>
          </cell>
          <cell r="AB4270">
            <v>885.68792347001693</v>
          </cell>
          <cell r="AC4270">
            <v>1105.7830595706537</v>
          </cell>
          <cell r="AD4270">
            <v>865.78059592414706</v>
          </cell>
          <cell r="AE4270">
            <v>1042.4876311282858</v>
          </cell>
          <cell r="AF4270">
            <v>1143.8173345537243</v>
          </cell>
          <cell r="AG4270">
            <v>1152.1407286374738</v>
          </cell>
          <cell r="AH4270">
            <v>1127.928151869133</v>
          </cell>
        </row>
        <row r="4271">
          <cell r="B4271">
            <v>57313</v>
          </cell>
          <cell r="C4271" t="str">
            <v>WA</v>
          </cell>
          <cell r="D4271" t="str">
            <v>Behind the Meter</v>
          </cell>
          <cell r="E4271">
            <v>6.0466844654258653E-2</v>
          </cell>
          <cell r="F4271">
            <v>1</v>
          </cell>
          <cell r="G4271">
            <v>7721.5259362642473</v>
          </cell>
          <cell r="H4271">
            <v>7721.5259362642473</v>
          </cell>
          <cell r="I4271">
            <v>11.608880937499999</v>
          </cell>
          <cell r="J4271">
            <v>380666.2</v>
          </cell>
          <cell r="K4271">
            <v>2489613</v>
          </cell>
          <cell r="L4271">
            <v>322425</v>
          </cell>
          <cell r="M4271">
            <v>0.13486042961886799</v>
          </cell>
          <cell r="N4271">
            <v>0.13486042961886799</v>
          </cell>
          <cell r="O4271">
            <v>10897.751133134168</v>
          </cell>
          <cell r="P4271">
            <v>31341.902861518098</v>
          </cell>
          <cell r="Q4271">
            <v>48050.375060004793</v>
          </cell>
          <cell r="R4271">
            <v>62522.031161817613</v>
          </cell>
          <cell r="S4271">
            <v>141449.5765239977</v>
          </cell>
          <cell r="T4271">
            <v>1160.0401802941328</v>
          </cell>
          <cell r="U4271">
            <v>1247.7461828356791</v>
          </cell>
          <cell r="V4271">
            <v>1267.7766489534722</v>
          </cell>
          <cell r="W4271">
            <v>1268.7992573609633</v>
          </cell>
          <cell r="X4271">
            <v>1265.1670409269952</v>
          </cell>
          <cell r="Y4271">
            <v>181.222428042833</v>
          </cell>
          <cell r="Z4271">
            <v>233.67862070521991</v>
          </cell>
          <cell r="AA4271">
            <v>296.03870209087313</v>
          </cell>
          <cell r="AB4271">
            <v>327.88971337128856</v>
          </cell>
          <cell r="AC4271">
            <v>481.28757086881649</v>
          </cell>
          <cell r="AD4271">
            <v>60.399513285147435</v>
          </cell>
          <cell r="AE4271">
            <v>72.380156760008731</v>
          </cell>
          <cell r="AF4271">
            <v>77.975313293753644</v>
          </cell>
          <cell r="AG4271">
            <v>79.324567050516052</v>
          </cell>
          <cell r="AH4271">
            <v>81.14458368038045</v>
          </cell>
        </row>
        <row r="4272">
          <cell r="B4272">
            <v>287</v>
          </cell>
          <cell r="C4272" t="str">
            <v>WA</v>
          </cell>
          <cell r="D4272" t="str">
            <v>Cooperative</v>
          </cell>
          <cell r="E4272">
            <v>6.0466844654258653E-2</v>
          </cell>
          <cell r="F4272">
            <v>0</v>
          </cell>
          <cell r="G4272">
            <v>0</v>
          </cell>
          <cell r="H4272">
            <v>9020.2764306189511</v>
          </cell>
          <cell r="I4272">
            <v>11.608880937499999</v>
          </cell>
          <cell r="J4272">
            <v>0</v>
          </cell>
          <cell r="K4272">
            <v>0</v>
          </cell>
          <cell r="L4272">
            <v>0</v>
          </cell>
          <cell r="M4272">
            <v>0</v>
          </cell>
          <cell r="N4272">
            <v>5.4652165395429615E-2</v>
          </cell>
          <cell r="O4272">
            <v>10897.751133134168</v>
          </cell>
          <cell r="P4272">
            <v>31341.902861518098</v>
          </cell>
          <cell r="Q4272">
            <v>48050.375060004793</v>
          </cell>
          <cell r="R4272">
            <v>62522.031161817613</v>
          </cell>
          <cell r="S4272">
            <v>141449.5765239977</v>
          </cell>
          <cell r="T4272">
            <v>1160.0401802941328</v>
          </cell>
          <cell r="U4272">
            <v>1247.7461828356791</v>
          </cell>
          <cell r="V4272">
            <v>1267.7766489534722</v>
          </cell>
          <cell r="W4272">
            <v>1268.7992573609633</v>
          </cell>
          <cell r="X4272">
            <v>1265.1670409269952</v>
          </cell>
          <cell r="Y4272">
            <v>181.222428042833</v>
          </cell>
          <cell r="Z4272">
            <v>233.67862070521991</v>
          </cell>
          <cell r="AA4272">
            <v>296.03870209087313</v>
          </cell>
          <cell r="AB4272">
            <v>327.88971337128856</v>
          </cell>
          <cell r="AC4272">
            <v>481.28757086881649</v>
          </cell>
          <cell r="AD4272">
            <v>60.399513285147435</v>
          </cell>
          <cell r="AE4272">
            <v>72.380156760008731</v>
          </cell>
          <cell r="AF4272">
            <v>77.975313293753644</v>
          </cell>
          <cell r="AG4272">
            <v>79.324567050516052</v>
          </cell>
          <cell r="AH4272">
            <v>81.14458368038045</v>
          </cell>
        </row>
        <row r="4273">
          <cell r="B4273">
            <v>1625</v>
          </cell>
          <cell r="C4273" t="str">
            <v>WA</v>
          </cell>
          <cell r="D4273" t="str">
            <v>Cooperative</v>
          </cell>
          <cell r="E4273">
            <v>0.21958201615735862</v>
          </cell>
          <cell r="F4273">
            <v>1</v>
          </cell>
          <cell r="G4273">
            <v>17575.91228657516</v>
          </cell>
          <cell r="H4273">
            <v>17575.91228657516</v>
          </cell>
          <cell r="I4273">
            <v>11.608880937499999</v>
          </cell>
          <cell r="J4273">
            <v>18254</v>
          </cell>
          <cell r="K4273">
            <v>209997</v>
          </cell>
          <cell r="L4273">
            <v>11948</v>
          </cell>
          <cell r="M4273">
            <v>7.8999057542274417E-2</v>
          </cell>
          <cell r="N4273">
            <v>7.8999057542274417E-2</v>
          </cell>
          <cell r="O4273">
            <v>10897.751133134168</v>
          </cell>
          <cell r="P4273">
            <v>31341.902861518098</v>
          </cell>
          <cell r="Q4273">
            <v>48050.375060004793</v>
          </cell>
          <cell r="R4273">
            <v>62522.031161817613</v>
          </cell>
          <cell r="S4273">
            <v>141449.5765239977</v>
          </cell>
          <cell r="T4273">
            <v>1160.0401802941328</v>
          </cell>
          <cell r="U4273">
            <v>1247.7461828356791</v>
          </cell>
          <cell r="V4273">
            <v>1267.7766489534722</v>
          </cell>
          <cell r="W4273">
            <v>1268.7992573609633</v>
          </cell>
          <cell r="X4273">
            <v>1265.1670409269952</v>
          </cell>
          <cell r="Y4273">
            <v>181.222428042833</v>
          </cell>
          <cell r="Z4273">
            <v>233.67862070521991</v>
          </cell>
          <cell r="AA4273">
            <v>296.03870209087313</v>
          </cell>
          <cell r="AB4273">
            <v>327.88971337128856</v>
          </cell>
          <cell r="AC4273">
            <v>481.28757086881649</v>
          </cell>
          <cell r="AD4273">
            <v>60.399513285147435</v>
          </cell>
          <cell r="AE4273">
            <v>72.380156760008731</v>
          </cell>
          <cell r="AF4273">
            <v>77.975313293753644</v>
          </cell>
          <cell r="AG4273">
            <v>79.324567050516052</v>
          </cell>
          <cell r="AH4273">
            <v>81.14458368038045</v>
          </cell>
        </row>
        <row r="4274">
          <cell r="B4274">
            <v>1723</v>
          </cell>
          <cell r="C4274" t="str">
            <v>WA</v>
          </cell>
          <cell r="D4274" t="str">
            <v>Cooperative</v>
          </cell>
          <cell r="E4274">
            <v>6.0466844654258653E-2</v>
          </cell>
          <cell r="F4274">
            <v>1</v>
          </cell>
          <cell r="G4274">
            <v>20608.754338603932</v>
          </cell>
          <cell r="H4274">
            <v>20608.754338603932</v>
          </cell>
          <cell r="I4274">
            <v>11.608880937499999</v>
          </cell>
          <cell r="J4274">
            <v>8918.2000000000007</v>
          </cell>
          <cell r="K4274">
            <v>106877</v>
          </cell>
          <cell r="L4274">
            <v>5186</v>
          </cell>
          <cell r="M4274">
            <v>7.6684002371862042E-2</v>
          </cell>
          <cell r="N4274">
            <v>7.6684002371862042E-2</v>
          </cell>
          <cell r="O4274">
            <v>10897.751133134168</v>
          </cell>
          <cell r="P4274">
            <v>31341.902861518098</v>
          </cell>
          <cell r="Q4274">
            <v>48050.375060004793</v>
          </cell>
          <cell r="R4274">
            <v>62522.031161817613</v>
          </cell>
          <cell r="S4274">
            <v>141449.5765239977</v>
          </cell>
          <cell r="T4274">
            <v>1160.0401802941328</v>
          </cell>
          <cell r="U4274">
            <v>1247.7461828356791</v>
          </cell>
          <cell r="V4274">
            <v>1267.7766489534722</v>
          </cell>
          <cell r="W4274">
            <v>1268.7992573609633</v>
          </cell>
          <cell r="X4274">
            <v>1265.1670409269952</v>
          </cell>
          <cell r="Y4274">
            <v>181.222428042833</v>
          </cell>
          <cell r="Z4274">
            <v>233.67862070521991</v>
          </cell>
          <cell r="AA4274">
            <v>296.03870209087313</v>
          </cell>
          <cell r="AB4274">
            <v>327.88971337128856</v>
          </cell>
          <cell r="AC4274">
            <v>481.28757086881649</v>
          </cell>
          <cell r="AD4274">
            <v>60.399513285147435</v>
          </cell>
          <cell r="AE4274">
            <v>72.380156760008731</v>
          </cell>
          <cell r="AF4274">
            <v>77.975313293753644</v>
          </cell>
          <cell r="AG4274">
            <v>79.324567050516052</v>
          </cell>
          <cell r="AH4274">
            <v>81.14458368038045</v>
          </cell>
        </row>
        <row r="4275">
          <cell r="B4275">
            <v>4041</v>
          </cell>
          <cell r="C4275" t="str">
            <v>WA</v>
          </cell>
          <cell r="D4275" t="str">
            <v>Cooperative</v>
          </cell>
          <cell r="E4275">
            <v>6.0466844654258653E-2</v>
          </cell>
          <cell r="F4275">
            <v>1</v>
          </cell>
          <cell r="G4275">
            <v>14056.98575356161</v>
          </cell>
          <cell r="H4275">
            <v>14056.98575356161</v>
          </cell>
          <cell r="I4275">
            <v>11.608880937499999</v>
          </cell>
          <cell r="J4275">
            <v>7333.1</v>
          </cell>
          <cell r="K4275">
            <v>56242</v>
          </cell>
          <cell r="L4275">
            <v>4001</v>
          </cell>
          <cell r="M4275">
            <v>0.12047463476456652</v>
          </cell>
          <cell r="N4275">
            <v>0.12047463476456652</v>
          </cell>
          <cell r="O4275">
            <v>10897.751133134168</v>
          </cell>
          <cell r="P4275">
            <v>31341.902861518098</v>
          </cell>
          <cell r="Q4275">
            <v>48050.375060004793</v>
          </cell>
          <cell r="R4275">
            <v>62522.031161817613</v>
          </cell>
          <cell r="S4275">
            <v>141449.5765239977</v>
          </cell>
          <cell r="T4275">
            <v>1160.0401802941328</v>
          </cell>
          <cell r="U4275">
            <v>1247.7461828356791</v>
          </cell>
          <cell r="V4275">
            <v>1267.7766489534722</v>
          </cell>
          <cell r="W4275">
            <v>1268.7992573609633</v>
          </cell>
          <cell r="X4275">
            <v>1265.1670409269952</v>
          </cell>
          <cell r="Y4275">
            <v>181.222428042833</v>
          </cell>
          <cell r="Z4275">
            <v>233.67862070521991</v>
          </cell>
          <cell r="AA4275">
            <v>296.03870209087313</v>
          </cell>
          <cell r="AB4275">
            <v>327.88971337128856</v>
          </cell>
          <cell r="AC4275">
            <v>481.28757086881649</v>
          </cell>
          <cell r="AD4275">
            <v>60.399513285147435</v>
          </cell>
          <cell r="AE4275">
            <v>72.380156760008731</v>
          </cell>
          <cell r="AF4275">
            <v>77.975313293753644</v>
          </cell>
          <cell r="AG4275">
            <v>79.324567050516052</v>
          </cell>
          <cell r="AH4275">
            <v>81.14458368038045</v>
          </cell>
        </row>
        <row r="4276">
          <cell r="B4276">
            <v>5832</v>
          </cell>
          <cell r="C4276" t="str">
            <v>WA</v>
          </cell>
          <cell r="D4276" t="str">
            <v>Cooperative</v>
          </cell>
          <cell r="E4276">
            <v>6.0466844654258653E-2</v>
          </cell>
          <cell r="F4276">
            <v>1</v>
          </cell>
          <cell r="G4276">
            <v>16052.065838092039</v>
          </cell>
          <cell r="H4276">
            <v>16052.065838092039</v>
          </cell>
          <cell r="I4276">
            <v>11.608880937499999</v>
          </cell>
          <cell r="J4276">
            <v>17524.900000000001</v>
          </cell>
          <cell r="K4276">
            <v>238935</v>
          </cell>
          <cell r="L4276">
            <v>14885</v>
          </cell>
          <cell r="M4276">
            <v>6.4667468922274887E-2</v>
          </cell>
          <cell r="N4276">
            <v>6.4667468922274887E-2</v>
          </cell>
          <cell r="O4276">
            <v>10897.751133134168</v>
          </cell>
          <cell r="P4276">
            <v>31341.902861518098</v>
          </cell>
          <cell r="Q4276">
            <v>48050.375060004793</v>
          </cell>
          <cell r="R4276">
            <v>62522.031161817613</v>
          </cell>
          <cell r="S4276">
            <v>141449.5765239977</v>
          </cell>
          <cell r="T4276">
            <v>1160.0401802941328</v>
          </cell>
          <cell r="U4276">
            <v>1247.7461828356791</v>
          </cell>
          <cell r="V4276">
            <v>1267.7766489534722</v>
          </cell>
          <cell r="W4276">
            <v>1268.7992573609633</v>
          </cell>
          <cell r="X4276">
            <v>1265.1670409269952</v>
          </cell>
          <cell r="Y4276">
            <v>181.222428042833</v>
          </cell>
          <cell r="Z4276">
            <v>233.67862070521991</v>
          </cell>
          <cell r="AA4276">
            <v>296.03870209087313</v>
          </cell>
          <cell r="AB4276">
            <v>327.88971337128856</v>
          </cell>
          <cell r="AC4276">
            <v>481.28757086881649</v>
          </cell>
          <cell r="AD4276">
            <v>60.399513285147435</v>
          </cell>
          <cell r="AE4276">
            <v>72.380156760008731</v>
          </cell>
          <cell r="AF4276">
            <v>77.975313293753644</v>
          </cell>
          <cell r="AG4276">
            <v>79.324567050516052</v>
          </cell>
          <cell r="AH4276">
            <v>81.14458368038045</v>
          </cell>
        </row>
        <row r="4277">
          <cell r="B4277">
            <v>8699</v>
          </cell>
          <cell r="C4277" t="str">
            <v>WA</v>
          </cell>
          <cell r="D4277" t="str">
            <v>Cooperative</v>
          </cell>
          <cell r="E4277">
            <v>0.20153670530382858</v>
          </cell>
          <cell r="F4277">
            <v>1</v>
          </cell>
          <cell r="G4277">
            <v>17548.092450545013</v>
          </cell>
          <cell r="H4277">
            <v>17548.092450545013</v>
          </cell>
          <cell r="I4277">
            <v>11.608880937499999</v>
          </cell>
          <cell r="J4277">
            <v>58531.8</v>
          </cell>
          <cell r="K4277">
            <v>695466</v>
          </cell>
          <cell r="L4277">
            <v>39632</v>
          </cell>
          <cell r="M4277">
            <v>7.622342712400032E-2</v>
          </cell>
          <cell r="N4277">
            <v>7.622342712400032E-2</v>
          </cell>
          <cell r="O4277">
            <v>10897.751133134168</v>
          </cell>
          <cell r="P4277">
            <v>31341.902861518098</v>
          </cell>
          <cell r="Q4277">
            <v>48050.375060004793</v>
          </cell>
          <cell r="R4277">
            <v>62522.031161817613</v>
          </cell>
          <cell r="S4277">
            <v>141449.5765239977</v>
          </cell>
          <cell r="T4277">
            <v>1160.0401802941328</v>
          </cell>
          <cell r="U4277">
            <v>1247.7461828356791</v>
          </cell>
          <cell r="V4277">
            <v>1267.7766489534722</v>
          </cell>
          <cell r="W4277">
            <v>1268.7992573609633</v>
          </cell>
          <cell r="X4277">
            <v>1265.1670409269952</v>
          </cell>
          <cell r="Y4277">
            <v>181.222428042833</v>
          </cell>
          <cell r="Z4277">
            <v>233.67862070521991</v>
          </cell>
          <cell r="AA4277">
            <v>296.03870209087313</v>
          </cell>
          <cell r="AB4277">
            <v>327.88971337128856</v>
          </cell>
          <cell r="AC4277">
            <v>481.28757086881649</v>
          </cell>
          <cell r="AD4277">
            <v>60.399513285147435</v>
          </cell>
          <cell r="AE4277">
            <v>72.380156760008731</v>
          </cell>
          <cell r="AF4277">
            <v>77.975313293753644</v>
          </cell>
          <cell r="AG4277">
            <v>79.324567050516052</v>
          </cell>
          <cell r="AH4277">
            <v>81.14458368038045</v>
          </cell>
        </row>
        <row r="4278">
          <cell r="B4278">
            <v>10627</v>
          </cell>
          <cell r="C4278" t="str">
            <v>WA</v>
          </cell>
          <cell r="D4278" t="str">
            <v>Cooperative</v>
          </cell>
          <cell r="E4278">
            <v>6.0466844654258653E-2</v>
          </cell>
          <cell r="F4278">
            <v>1</v>
          </cell>
          <cell r="G4278">
            <v>13389.482737437032</v>
          </cell>
          <cell r="H4278">
            <v>13389.482737437032</v>
          </cell>
          <cell r="I4278">
            <v>11.608880937499999</v>
          </cell>
          <cell r="J4278">
            <v>10720</v>
          </cell>
          <cell r="K4278">
            <v>108977</v>
          </cell>
          <cell r="L4278">
            <v>8139</v>
          </cell>
          <cell r="M4278">
            <v>8.7965201983870464E-2</v>
          </cell>
          <cell r="N4278">
            <v>8.7965201983870464E-2</v>
          </cell>
          <cell r="O4278">
            <v>10897.751133134168</v>
          </cell>
          <cell r="P4278">
            <v>31341.902861518098</v>
          </cell>
          <cell r="Q4278">
            <v>48050.375060004793</v>
          </cell>
          <cell r="R4278">
            <v>62522.031161817613</v>
          </cell>
          <cell r="S4278">
            <v>141449.5765239977</v>
          </cell>
          <cell r="T4278">
            <v>1160.0401802941328</v>
          </cell>
          <cell r="U4278">
            <v>1247.7461828356791</v>
          </cell>
          <cell r="V4278">
            <v>1267.7766489534722</v>
          </cell>
          <cell r="W4278">
            <v>1268.7992573609633</v>
          </cell>
          <cell r="X4278">
            <v>1265.1670409269952</v>
          </cell>
          <cell r="Y4278">
            <v>181.222428042833</v>
          </cell>
          <cell r="Z4278">
            <v>233.67862070521991</v>
          </cell>
          <cell r="AA4278">
            <v>296.03870209087313</v>
          </cell>
          <cell r="AB4278">
            <v>327.88971337128856</v>
          </cell>
          <cell r="AC4278">
            <v>481.28757086881649</v>
          </cell>
          <cell r="AD4278">
            <v>60.399513285147435</v>
          </cell>
          <cell r="AE4278">
            <v>72.380156760008731</v>
          </cell>
          <cell r="AF4278">
            <v>77.975313293753644</v>
          </cell>
          <cell r="AG4278">
            <v>79.324567050516052</v>
          </cell>
          <cell r="AH4278">
            <v>81.14458368038045</v>
          </cell>
        </row>
        <row r="4279">
          <cell r="B4279">
            <v>12744</v>
          </cell>
          <cell r="C4279" t="str">
            <v>WA</v>
          </cell>
          <cell r="D4279" t="str">
            <v>Cooperative</v>
          </cell>
          <cell r="E4279">
            <v>6.0466844654258653E-2</v>
          </cell>
          <cell r="F4279">
            <v>1</v>
          </cell>
          <cell r="G4279">
            <v>11252.571956999191</v>
          </cell>
          <cell r="H4279">
            <v>11252.571956999191</v>
          </cell>
          <cell r="I4279">
            <v>11.608880937499999</v>
          </cell>
          <cell r="J4279">
            <v>6053.9</v>
          </cell>
          <cell r="K4279">
            <v>97346</v>
          </cell>
          <cell r="L4279">
            <v>8651</v>
          </cell>
          <cell r="M4279">
            <v>4.9809533541349933E-2</v>
          </cell>
          <cell r="N4279">
            <v>4.9809533541349933E-2</v>
          </cell>
          <cell r="O4279">
            <v>10897.751133134168</v>
          </cell>
          <cell r="P4279">
            <v>31341.902861518098</v>
          </cell>
          <cell r="Q4279">
            <v>48050.375060004793</v>
          </cell>
          <cell r="R4279">
            <v>62522.031161817613</v>
          </cell>
          <cell r="S4279">
            <v>141449.5765239977</v>
          </cell>
          <cell r="T4279">
            <v>1160.0401802941328</v>
          </cell>
          <cell r="U4279">
            <v>1247.7461828356791</v>
          </cell>
          <cell r="V4279">
            <v>1267.7766489534722</v>
          </cell>
          <cell r="W4279">
            <v>1268.7992573609633</v>
          </cell>
          <cell r="X4279">
            <v>1265.1670409269952</v>
          </cell>
          <cell r="Y4279">
            <v>181.222428042833</v>
          </cell>
          <cell r="Z4279">
            <v>233.67862070521991</v>
          </cell>
          <cell r="AA4279">
            <v>296.03870209087313</v>
          </cell>
          <cell r="AB4279">
            <v>327.88971337128856</v>
          </cell>
          <cell r="AC4279">
            <v>481.28757086881649</v>
          </cell>
          <cell r="AD4279">
            <v>60.399513285147435</v>
          </cell>
          <cell r="AE4279">
            <v>72.380156760008731</v>
          </cell>
          <cell r="AF4279">
            <v>77.975313293753644</v>
          </cell>
          <cell r="AG4279">
            <v>79.324567050516052</v>
          </cell>
          <cell r="AH4279">
            <v>81.14458368038045</v>
          </cell>
        </row>
        <row r="4280">
          <cell r="B4280">
            <v>13387</v>
          </cell>
          <cell r="C4280" t="str">
            <v>WA</v>
          </cell>
          <cell r="D4280" t="str">
            <v>Cooperative</v>
          </cell>
          <cell r="E4280">
            <v>6.0466844654258653E-2</v>
          </cell>
          <cell r="F4280">
            <v>0</v>
          </cell>
          <cell r="G4280">
            <v>0</v>
          </cell>
          <cell r="H4280">
            <v>9020.2764306189511</v>
          </cell>
          <cell r="I4280">
            <v>11.608880937499999</v>
          </cell>
          <cell r="J4280">
            <v>0</v>
          </cell>
          <cell r="K4280">
            <v>0</v>
          </cell>
          <cell r="L4280">
            <v>0</v>
          </cell>
          <cell r="M4280">
            <v>0</v>
          </cell>
          <cell r="N4280">
            <v>5.4652165395429615E-2</v>
          </cell>
          <cell r="O4280">
            <v>10897.751133134168</v>
          </cell>
          <cell r="P4280">
            <v>31341.902861518098</v>
          </cell>
          <cell r="Q4280">
            <v>48050.375060004793</v>
          </cell>
          <cell r="R4280">
            <v>62522.031161817613</v>
          </cell>
          <cell r="S4280">
            <v>141449.5765239977</v>
          </cell>
          <cell r="T4280">
            <v>1160.0401802941328</v>
          </cell>
          <cell r="U4280">
            <v>1247.7461828356791</v>
          </cell>
          <cell r="V4280">
            <v>1267.7766489534722</v>
          </cell>
          <cell r="W4280">
            <v>1268.7992573609633</v>
          </cell>
          <cell r="X4280">
            <v>1265.1670409269952</v>
          </cell>
          <cell r="Y4280">
            <v>181.222428042833</v>
          </cell>
          <cell r="Z4280">
            <v>233.67862070521991</v>
          </cell>
          <cell r="AA4280">
            <v>296.03870209087313</v>
          </cell>
          <cell r="AB4280">
            <v>327.88971337128856</v>
          </cell>
          <cell r="AC4280">
            <v>481.28757086881649</v>
          </cell>
          <cell r="AD4280">
            <v>60.399513285147435</v>
          </cell>
          <cell r="AE4280">
            <v>72.380156760008731</v>
          </cell>
          <cell r="AF4280">
            <v>77.975313293753644</v>
          </cell>
          <cell r="AG4280">
            <v>79.324567050516052</v>
          </cell>
          <cell r="AH4280">
            <v>81.14458368038045</v>
          </cell>
        </row>
        <row r="4281">
          <cell r="B4281">
            <v>14012</v>
          </cell>
          <cell r="C4281" t="str">
            <v>WA</v>
          </cell>
          <cell r="D4281" t="str">
            <v>Cooperative</v>
          </cell>
          <cell r="E4281">
            <v>6.0466844654258653E-2</v>
          </cell>
          <cell r="F4281">
            <v>0</v>
          </cell>
          <cell r="G4281">
            <v>0</v>
          </cell>
          <cell r="H4281">
            <v>9020.2764306189511</v>
          </cell>
          <cell r="I4281">
            <v>11.608880937499999</v>
          </cell>
          <cell r="J4281">
            <v>0</v>
          </cell>
          <cell r="K4281">
            <v>0</v>
          </cell>
          <cell r="L4281">
            <v>0</v>
          </cell>
          <cell r="M4281">
            <v>0</v>
          </cell>
          <cell r="N4281">
            <v>5.4652165395429615E-2</v>
          </cell>
          <cell r="O4281">
            <v>10897.751133134168</v>
          </cell>
          <cell r="P4281">
            <v>31341.902861518098</v>
          </cell>
          <cell r="Q4281">
            <v>48050.375060004793</v>
          </cell>
          <cell r="R4281">
            <v>62522.031161817613</v>
          </cell>
          <cell r="S4281">
            <v>141449.5765239977</v>
          </cell>
          <cell r="T4281">
            <v>1160.0401802941328</v>
          </cell>
          <cell r="U4281">
            <v>1247.7461828356791</v>
          </cell>
          <cell r="V4281">
            <v>1267.7766489534722</v>
          </cell>
          <cell r="W4281">
            <v>1268.7992573609633</v>
          </cell>
          <cell r="X4281">
            <v>1265.1670409269952</v>
          </cell>
          <cell r="Y4281">
            <v>181.222428042833</v>
          </cell>
          <cell r="Z4281">
            <v>233.67862070521991</v>
          </cell>
          <cell r="AA4281">
            <v>296.03870209087313</v>
          </cell>
          <cell r="AB4281">
            <v>327.88971337128856</v>
          </cell>
          <cell r="AC4281">
            <v>481.28757086881649</v>
          </cell>
          <cell r="AD4281">
            <v>60.399513285147435</v>
          </cell>
          <cell r="AE4281">
            <v>72.380156760008731</v>
          </cell>
          <cell r="AF4281">
            <v>77.975313293753644</v>
          </cell>
          <cell r="AG4281">
            <v>79.324567050516052</v>
          </cell>
          <cell r="AH4281">
            <v>81.14458368038045</v>
          </cell>
        </row>
        <row r="4282">
          <cell r="B4282">
            <v>14074</v>
          </cell>
          <cell r="C4282" t="str">
            <v>WA</v>
          </cell>
          <cell r="D4282" t="str">
            <v>Cooperative</v>
          </cell>
          <cell r="E4282">
            <v>0.20462182414237207</v>
          </cell>
          <cell r="F4282">
            <v>0</v>
          </cell>
          <cell r="G4282">
            <v>0</v>
          </cell>
          <cell r="H4282">
            <v>9020.2764306189511</v>
          </cell>
          <cell r="I4282">
            <v>11.608880937499999</v>
          </cell>
          <cell r="J4282">
            <v>0</v>
          </cell>
          <cell r="K4282">
            <v>0</v>
          </cell>
          <cell r="L4282">
            <v>0</v>
          </cell>
          <cell r="M4282">
            <v>0</v>
          </cell>
          <cell r="N4282">
            <v>5.4652165395429615E-2</v>
          </cell>
          <cell r="O4282">
            <v>10897.751133134168</v>
          </cell>
          <cell r="P4282">
            <v>31341.902861518098</v>
          </cell>
          <cell r="Q4282">
            <v>48050.375060004793</v>
          </cell>
          <cell r="R4282">
            <v>62522.031161817613</v>
          </cell>
          <cell r="S4282">
            <v>141449.5765239977</v>
          </cell>
          <cell r="T4282">
            <v>1160.0401802941328</v>
          </cell>
          <cell r="U4282">
            <v>1247.7461828356791</v>
          </cell>
          <cell r="V4282">
            <v>1267.7766489534722</v>
          </cell>
          <cell r="W4282">
            <v>1268.7992573609633</v>
          </cell>
          <cell r="X4282">
            <v>1265.1670409269952</v>
          </cell>
          <cell r="Y4282">
            <v>181.222428042833</v>
          </cell>
          <cell r="Z4282">
            <v>233.67862070521991</v>
          </cell>
          <cell r="AA4282">
            <v>296.03870209087313</v>
          </cell>
          <cell r="AB4282">
            <v>327.88971337128856</v>
          </cell>
          <cell r="AC4282">
            <v>481.28757086881649</v>
          </cell>
          <cell r="AD4282">
            <v>60.399513285147435</v>
          </cell>
          <cell r="AE4282">
            <v>72.380156760008731</v>
          </cell>
          <cell r="AF4282">
            <v>77.975313293753644</v>
          </cell>
          <cell r="AG4282">
            <v>79.324567050516052</v>
          </cell>
          <cell r="AH4282">
            <v>81.14458368038045</v>
          </cell>
        </row>
        <row r="4283">
          <cell r="B4283">
            <v>14170</v>
          </cell>
          <cell r="C4283" t="str">
            <v>WA</v>
          </cell>
          <cell r="D4283" t="str">
            <v>Cooperative</v>
          </cell>
          <cell r="E4283">
            <v>0.17205098934550989</v>
          </cell>
          <cell r="F4283">
            <v>1</v>
          </cell>
          <cell r="G4283">
            <v>11765.976530383437</v>
          </cell>
          <cell r="H4283">
            <v>11765.976530383437</v>
          </cell>
          <cell r="I4283">
            <v>11.608880937499999</v>
          </cell>
          <cell r="J4283">
            <v>24063</v>
          </cell>
          <cell r="K4283">
            <v>157417</v>
          </cell>
          <cell r="L4283">
            <v>13379</v>
          </cell>
          <cell r="M4283">
            <v>0.14102172816942421</v>
          </cell>
          <cell r="N4283">
            <v>0.14102172816942421</v>
          </cell>
          <cell r="O4283">
            <v>10897.751133134168</v>
          </cell>
          <cell r="P4283">
            <v>31341.902861518098</v>
          </cell>
          <cell r="Q4283">
            <v>48050.375060004793</v>
          </cell>
          <cell r="R4283">
            <v>62522.031161817613</v>
          </cell>
          <cell r="S4283">
            <v>141449.5765239977</v>
          </cell>
          <cell r="T4283">
            <v>1160.0401802941328</v>
          </cell>
          <cell r="U4283">
            <v>1247.7461828356791</v>
          </cell>
          <cell r="V4283">
            <v>1267.7766489534722</v>
          </cell>
          <cell r="W4283">
            <v>1268.7992573609633</v>
          </cell>
          <cell r="X4283">
            <v>1265.1670409269952</v>
          </cell>
          <cell r="Y4283">
            <v>181.222428042833</v>
          </cell>
          <cell r="Z4283">
            <v>233.67862070521991</v>
          </cell>
          <cell r="AA4283">
            <v>296.03870209087313</v>
          </cell>
          <cell r="AB4283">
            <v>327.88971337128856</v>
          </cell>
          <cell r="AC4283">
            <v>481.28757086881649</v>
          </cell>
          <cell r="AD4283">
            <v>60.399513285147435</v>
          </cell>
          <cell r="AE4283">
            <v>72.380156760008731</v>
          </cell>
          <cell r="AF4283">
            <v>77.975313293753644</v>
          </cell>
          <cell r="AG4283">
            <v>79.324567050516052</v>
          </cell>
          <cell r="AH4283">
            <v>81.14458368038045</v>
          </cell>
        </row>
        <row r="4284">
          <cell r="B4284">
            <v>14505</v>
          </cell>
          <cell r="C4284" t="str">
            <v>WA</v>
          </cell>
          <cell r="D4284" t="str">
            <v>Cooperative</v>
          </cell>
          <cell r="E4284">
            <v>6.0466844654258653E-2</v>
          </cell>
          <cell r="F4284">
            <v>0</v>
          </cell>
          <cell r="G4284">
            <v>0</v>
          </cell>
          <cell r="H4284">
            <v>9020.2764306189511</v>
          </cell>
          <cell r="I4284">
            <v>11.608880937499999</v>
          </cell>
          <cell r="J4284">
            <v>0</v>
          </cell>
          <cell r="K4284">
            <v>0</v>
          </cell>
          <cell r="L4284">
            <v>0</v>
          </cell>
          <cell r="M4284">
            <v>0</v>
          </cell>
          <cell r="N4284">
            <v>5.4652165395429615E-2</v>
          </cell>
          <cell r="O4284">
            <v>10897.751133134168</v>
          </cell>
          <cell r="P4284">
            <v>31341.902861518098</v>
          </cell>
          <cell r="Q4284">
            <v>48050.375060004793</v>
          </cell>
          <cell r="R4284">
            <v>62522.031161817613</v>
          </cell>
          <cell r="S4284">
            <v>141449.5765239977</v>
          </cell>
          <cell r="T4284">
            <v>1160.0401802941328</v>
          </cell>
          <cell r="U4284">
            <v>1247.7461828356791</v>
          </cell>
          <cell r="V4284">
            <v>1267.7766489534722</v>
          </cell>
          <cell r="W4284">
            <v>1268.7992573609633</v>
          </cell>
          <cell r="X4284">
            <v>1265.1670409269952</v>
          </cell>
          <cell r="Y4284">
            <v>181.222428042833</v>
          </cell>
          <cell r="Z4284">
            <v>233.67862070521991</v>
          </cell>
          <cell r="AA4284">
            <v>296.03870209087313</v>
          </cell>
          <cell r="AB4284">
            <v>327.88971337128856</v>
          </cell>
          <cell r="AC4284">
            <v>481.28757086881649</v>
          </cell>
          <cell r="AD4284">
            <v>60.399513285147435</v>
          </cell>
          <cell r="AE4284">
            <v>72.380156760008731</v>
          </cell>
          <cell r="AF4284">
            <v>77.975313293753644</v>
          </cell>
          <cell r="AG4284">
            <v>79.324567050516052</v>
          </cell>
          <cell r="AH4284">
            <v>81.14458368038045</v>
          </cell>
        </row>
        <row r="4285">
          <cell r="B4285">
            <v>14668</v>
          </cell>
          <cell r="C4285" t="str">
            <v>WA</v>
          </cell>
          <cell r="D4285" t="str">
            <v>Cooperative</v>
          </cell>
          <cell r="E4285">
            <v>0.17296130429692075</v>
          </cell>
          <cell r="F4285">
            <v>1</v>
          </cell>
          <cell r="G4285">
            <v>14520.595066592185</v>
          </cell>
          <cell r="H4285">
            <v>14520.595066592185</v>
          </cell>
          <cell r="I4285">
            <v>11.608880937499999</v>
          </cell>
          <cell r="J4285">
            <v>51357.3</v>
          </cell>
          <cell r="K4285">
            <v>493889</v>
          </cell>
          <cell r="L4285">
            <v>34013</v>
          </cell>
          <cell r="M4285">
            <v>9.4391787612345596E-2</v>
          </cell>
          <cell r="N4285">
            <v>9.4391787612345596E-2</v>
          </cell>
          <cell r="O4285">
            <v>10897.751133134168</v>
          </cell>
          <cell r="P4285">
            <v>31341.902861518098</v>
          </cell>
          <cell r="Q4285">
            <v>48050.375060004793</v>
          </cell>
          <cell r="R4285">
            <v>62522.031161817613</v>
          </cell>
          <cell r="S4285">
            <v>141449.5765239977</v>
          </cell>
          <cell r="T4285">
            <v>1160.0401802941328</v>
          </cell>
          <cell r="U4285">
            <v>1247.7461828356791</v>
          </cell>
          <cell r="V4285">
            <v>1267.7766489534722</v>
          </cell>
          <cell r="W4285">
            <v>1268.7992573609633</v>
          </cell>
          <cell r="X4285">
            <v>1265.1670409269952</v>
          </cell>
          <cell r="Y4285">
            <v>181.222428042833</v>
          </cell>
          <cell r="Z4285">
            <v>233.67862070521991</v>
          </cell>
          <cell r="AA4285">
            <v>296.03870209087313</v>
          </cell>
          <cell r="AB4285">
            <v>327.88971337128856</v>
          </cell>
          <cell r="AC4285">
            <v>481.28757086881649</v>
          </cell>
          <cell r="AD4285">
            <v>60.399513285147435</v>
          </cell>
          <cell r="AE4285">
            <v>72.380156760008731</v>
          </cell>
          <cell r="AF4285">
            <v>77.975313293753644</v>
          </cell>
          <cell r="AG4285">
            <v>79.324567050516052</v>
          </cell>
          <cell r="AH4285">
            <v>81.14458368038045</v>
          </cell>
        </row>
        <row r="4286">
          <cell r="B4286">
            <v>18448</v>
          </cell>
          <cell r="C4286" t="str">
            <v>WA</v>
          </cell>
          <cell r="D4286" t="str">
            <v>Cooperative</v>
          </cell>
          <cell r="E4286">
            <v>0.1571508020138157</v>
          </cell>
          <cell r="F4286">
            <v>0</v>
          </cell>
          <cell r="G4286">
            <v>0</v>
          </cell>
          <cell r="H4286">
            <v>9020.2764306189511</v>
          </cell>
          <cell r="I4286">
            <v>11.608880937499999</v>
          </cell>
          <cell r="J4286">
            <v>0</v>
          </cell>
          <cell r="K4286">
            <v>0</v>
          </cell>
          <cell r="L4286">
            <v>0</v>
          </cell>
          <cell r="M4286">
            <v>0</v>
          </cell>
          <cell r="N4286">
            <v>5.4652165395429615E-2</v>
          </cell>
          <cell r="O4286">
            <v>10897.751133134168</v>
          </cell>
          <cell r="P4286">
            <v>31341.902861518098</v>
          </cell>
          <cell r="Q4286">
            <v>48050.375060004793</v>
          </cell>
          <cell r="R4286">
            <v>62522.031161817613</v>
          </cell>
          <cell r="S4286">
            <v>141449.5765239977</v>
          </cell>
          <cell r="T4286">
            <v>1160.0401802941328</v>
          </cell>
          <cell r="U4286">
            <v>1247.7461828356791</v>
          </cell>
          <cell r="V4286">
            <v>1267.7766489534722</v>
          </cell>
          <cell r="W4286">
            <v>1268.7992573609633</v>
          </cell>
          <cell r="X4286">
            <v>1265.1670409269952</v>
          </cell>
          <cell r="Y4286">
            <v>181.222428042833</v>
          </cell>
          <cell r="Z4286">
            <v>233.67862070521991</v>
          </cell>
          <cell r="AA4286">
            <v>296.03870209087313</v>
          </cell>
          <cell r="AB4286">
            <v>327.88971337128856</v>
          </cell>
          <cell r="AC4286">
            <v>481.28757086881649</v>
          </cell>
          <cell r="AD4286">
            <v>60.399513285147435</v>
          </cell>
          <cell r="AE4286">
            <v>72.380156760008731</v>
          </cell>
          <cell r="AF4286">
            <v>77.975313293753644</v>
          </cell>
          <cell r="AG4286">
            <v>79.324567050516052</v>
          </cell>
          <cell r="AH4286">
            <v>81.14458368038045</v>
          </cell>
        </row>
        <row r="4287">
          <cell r="B4287">
            <v>3739</v>
          </cell>
          <cell r="C4287" t="str">
            <v>WA</v>
          </cell>
          <cell r="D4287" t="str">
            <v>Cooperative</v>
          </cell>
          <cell r="E4287">
            <v>6.0466844654258653E-2</v>
          </cell>
          <cell r="F4287">
            <v>0</v>
          </cell>
          <cell r="G4287">
            <v>0</v>
          </cell>
          <cell r="H4287">
            <v>9020.2764306189511</v>
          </cell>
          <cell r="I4287">
            <v>11.608880937499999</v>
          </cell>
          <cell r="J4287">
            <v>0</v>
          </cell>
          <cell r="K4287">
            <v>0</v>
          </cell>
          <cell r="L4287">
            <v>0</v>
          </cell>
          <cell r="M4287">
            <v>0</v>
          </cell>
          <cell r="N4287">
            <v>5.4652165395429615E-2</v>
          </cell>
          <cell r="O4287">
            <v>10897.751133134168</v>
          </cell>
          <cell r="P4287">
            <v>31341.902861518098</v>
          </cell>
          <cell r="Q4287">
            <v>48050.375060004793</v>
          </cell>
          <cell r="R4287">
            <v>62522.031161817613</v>
          </cell>
          <cell r="S4287">
            <v>141449.5765239977</v>
          </cell>
          <cell r="T4287">
            <v>1160.0401802941328</v>
          </cell>
          <cell r="U4287">
            <v>1247.7461828356791</v>
          </cell>
          <cell r="V4287">
            <v>1267.7766489534722</v>
          </cell>
          <cell r="W4287">
            <v>1268.7992573609633</v>
          </cell>
          <cell r="X4287">
            <v>1265.1670409269952</v>
          </cell>
          <cell r="Y4287">
            <v>181.222428042833</v>
          </cell>
          <cell r="Z4287">
            <v>233.67862070521991</v>
          </cell>
          <cell r="AA4287">
            <v>296.03870209087313</v>
          </cell>
          <cell r="AB4287">
            <v>327.88971337128856</v>
          </cell>
          <cell r="AC4287">
            <v>481.28757086881649</v>
          </cell>
          <cell r="AD4287">
            <v>60.399513285147435</v>
          </cell>
          <cell r="AE4287">
            <v>72.380156760008731</v>
          </cell>
          <cell r="AF4287">
            <v>77.975313293753644</v>
          </cell>
          <cell r="AG4287">
            <v>79.324567050516052</v>
          </cell>
          <cell r="AH4287">
            <v>81.14458368038045</v>
          </cell>
        </row>
        <row r="4288">
          <cell r="B4288">
            <v>10454</v>
          </cell>
          <cell r="C4288" t="str">
            <v>WA</v>
          </cell>
          <cell r="D4288" t="str">
            <v>Cooperative</v>
          </cell>
          <cell r="E4288">
            <v>0.18970700152207004</v>
          </cell>
          <cell r="F4288">
            <v>1</v>
          </cell>
          <cell r="G4288">
            <v>13699.121522693997</v>
          </cell>
          <cell r="H4288">
            <v>13699.121522693997</v>
          </cell>
          <cell r="I4288">
            <v>11.608880937499999</v>
          </cell>
          <cell r="J4288">
            <v>35340.299999999996</v>
          </cell>
          <cell r="K4288">
            <v>355547</v>
          </cell>
          <cell r="L4288">
            <v>25954</v>
          </cell>
          <cell r="M4288">
            <v>8.9227970563040868E-2</v>
          </cell>
          <cell r="N4288">
            <v>8.9227970563040868E-2</v>
          </cell>
          <cell r="O4288">
            <v>10897.751133134168</v>
          </cell>
          <cell r="P4288">
            <v>31341.902861518098</v>
          </cell>
          <cell r="Q4288">
            <v>48050.375060004793</v>
          </cell>
          <cell r="R4288">
            <v>62522.031161817613</v>
          </cell>
          <cell r="S4288">
            <v>141449.5765239977</v>
          </cell>
          <cell r="T4288">
            <v>1160.0401802941328</v>
          </cell>
          <cell r="U4288">
            <v>1247.7461828356791</v>
          </cell>
          <cell r="V4288">
            <v>1267.7766489534722</v>
          </cell>
          <cell r="W4288">
            <v>1268.7992573609633</v>
          </cell>
          <cell r="X4288">
            <v>1265.1670409269952</v>
          </cell>
          <cell r="Y4288">
            <v>181.222428042833</v>
          </cell>
          <cell r="Z4288">
            <v>233.67862070521991</v>
          </cell>
          <cell r="AA4288">
            <v>296.03870209087313</v>
          </cell>
          <cell r="AB4288">
            <v>327.88971337128856</v>
          </cell>
          <cell r="AC4288">
            <v>481.28757086881649</v>
          </cell>
          <cell r="AD4288">
            <v>60.399513285147435</v>
          </cell>
          <cell r="AE4288">
            <v>72.380156760008731</v>
          </cell>
          <cell r="AF4288">
            <v>77.975313293753644</v>
          </cell>
          <cell r="AG4288">
            <v>79.324567050516052</v>
          </cell>
          <cell r="AH4288">
            <v>81.14458368038045</v>
          </cell>
        </row>
        <row r="4289">
          <cell r="B4289">
            <v>13758</v>
          </cell>
          <cell r="C4289" t="str">
            <v>WA</v>
          </cell>
          <cell r="D4289" t="str">
            <v>Cooperative</v>
          </cell>
          <cell r="E4289">
            <v>0.18043408266011005</v>
          </cell>
          <cell r="F4289">
            <v>1</v>
          </cell>
          <cell r="G4289">
            <v>11895.417269657501</v>
          </cell>
          <cell r="H4289">
            <v>11895.417269657501</v>
          </cell>
          <cell r="I4289">
            <v>11.608880937499999</v>
          </cell>
          <cell r="J4289">
            <v>28601</v>
          </cell>
          <cell r="K4289">
            <v>246592</v>
          </cell>
          <cell r="L4289">
            <v>20730</v>
          </cell>
          <cell r="M4289">
            <v>0.10427416452272377</v>
          </cell>
          <cell r="N4289">
            <v>0.10427416452272377</v>
          </cell>
          <cell r="O4289">
            <v>10897.751133134168</v>
          </cell>
          <cell r="P4289">
            <v>31341.902861518098</v>
          </cell>
          <cell r="Q4289">
            <v>48050.375060004793</v>
          </cell>
          <cell r="R4289">
            <v>62522.031161817613</v>
          </cell>
          <cell r="S4289">
            <v>141449.5765239977</v>
          </cell>
          <cell r="T4289">
            <v>1160.0401802941328</v>
          </cell>
          <cell r="U4289">
            <v>1247.7461828356791</v>
          </cell>
          <cell r="V4289">
            <v>1267.7766489534722</v>
          </cell>
          <cell r="W4289">
            <v>1268.7992573609633</v>
          </cell>
          <cell r="X4289">
            <v>1265.1670409269952</v>
          </cell>
          <cell r="Y4289">
            <v>181.222428042833</v>
          </cell>
          <cell r="Z4289">
            <v>233.67862070521991</v>
          </cell>
          <cell r="AA4289">
            <v>296.03870209087313</v>
          </cell>
          <cell r="AB4289">
            <v>327.88971337128856</v>
          </cell>
          <cell r="AC4289">
            <v>481.28757086881649</v>
          </cell>
          <cell r="AD4289">
            <v>60.399513285147435</v>
          </cell>
          <cell r="AE4289">
            <v>72.380156760008731</v>
          </cell>
          <cell r="AF4289">
            <v>77.975313293753644</v>
          </cell>
          <cell r="AG4289">
            <v>79.324567050516052</v>
          </cell>
          <cell r="AH4289">
            <v>81.14458368038045</v>
          </cell>
        </row>
        <row r="4290">
          <cell r="B4290">
            <v>1738</v>
          </cell>
          <cell r="C4290" t="str">
            <v>WA</v>
          </cell>
          <cell r="D4290" t="str">
            <v>Federal</v>
          </cell>
          <cell r="E4290">
            <v>6.0466844654258653E-2</v>
          </cell>
          <cell r="F4290">
            <v>0</v>
          </cell>
          <cell r="G4290">
            <v>0</v>
          </cell>
          <cell r="H4290">
            <v>0</v>
          </cell>
          <cell r="I4290">
            <v>11.608880937499999</v>
          </cell>
          <cell r="J4290">
            <v>0</v>
          </cell>
          <cell r="K4290">
            <v>0</v>
          </cell>
          <cell r="L4290">
            <v>0</v>
          </cell>
          <cell r="M4290">
            <v>0</v>
          </cell>
          <cell r="N4290">
            <v>0</v>
          </cell>
          <cell r="O4290">
            <v>10897.751133134168</v>
          </cell>
          <cell r="P4290">
            <v>31341.902861518098</v>
          </cell>
          <cell r="Q4290">
            <v>48050.375060004793</v>
          </cell>
          <cell r="R4290">
            <v>62522.031161817613</v>
          </cell>
          <cell r="S4290">
            <v>141449.5765239977</v>
          </cell>
          <cell r="T4290">
            <v>1160.0401802941328</v>
          </cell>
          <cell r="U4290">
            <v>1247.7461828356791</v>
          </cell>
          <cell r="V4290">
            <v>1267.7766489534722</v>
          </cell>
          <cell r="W4290">
            <v>1268.7992573609633</v>
          </cell>
          <cell r="X4290">
            <v>1265.1670409269952</v>
          </cell>
          <cell r="Y4290">
            <v>181.222428042833</v>
          </cell>
          <cell r="Z4290">
            <v>233.67862070521991</v>
          </cell>
          <cell r="AA4290">
            <v>296.03870209087313</v>
          </cell>
          <cell r="AB4290">
            <v>327.88971337128856</v>
          </cell>
          <cell r="AC4290">
            <v>481.28757086881649</v>
          </cell>
          <cell r="AD4290">
            <v>60.399513285147435</v>
          </cell>
          <cell r="AE4290">
            <v>72.380156760008731</v>
          </cell>
          <cell r="AF4290">
            <v>77.975313293753644</v>
          </cell>
          <cell r="AG4290">
            <v>79.324567050516052</v>
          </cell>
          <cell r="AH4290">
            <v>81.14458368038045</v>
          </cell>
        </row>
        <row r="4291">
          <cell r="B4291">
            <v>219</v>
          </cell>
          <cell r="C4291" t="str">
            <v>WA</v>
          </cell>
          <cell r="D4291" t="str">
            <v>Investor Owned</v>
          </cell>
          <cell r="E4291">
            <v>6.0466844654258653E-2</v>
          </cell>
          <cell r="F4291">
            <v>1</v>
          </cell>
          <cell r="G4291">
            <v>4770.6144256455918</v>
          </cell>
          <cell r="H4291">
            <v>4770.6144256455918</v>
          </cell>
          <cell r="I4291">
            <v>11.608880937499999</v>
          </cell>
          <cell r="J4291">
            <v>7686</v>
          </cell>
          <cell r="K4291">
            <v>26787</v>
          </cell>
          <cell r="L4291">
            <v>5615</v>
          </cell>
          <cell r="M4291">
            <v>0.25772925681977266</v>
          </cell>
          <cell r="N4291">
            <v>0.25772925681977266</v>
          </cell>
          <cell r="O4291">
            <v>10897.751133134168</v>
          </cell>
          <cell r="P4291">
            <v>31341.902861518098</v>
          </cell>
          <cell r="Q4291">
            <v>48050.375060004793</v>
          </cell>
          <cell r="R4291">
            <v>62522.031161817613</v>
          </cell>
          <cell r="S4291">
            <v>141449.5765239977</v>
          </cell>
          <cell r="T4291">
            <v>1160.0401802941328</v>
          </cell>
          <cell r="U4291">
            <v>1247.7461828356791</v>
          </cell>
          <cell r="V4291">
            <v>1267.7766489534722</v>
          </cell>
          <cell r="W4291">
            <v>1268.7992573609633</v>
          </cell>
          <cell r="X4291">
            <v>1265.1670409269952</v>
          </cell>
          <cell r="Y4291">
            <v>181.222428042833</v>
          </cell>
          <cell r="Z4291">
            <v>233.67862070521991</v>
          </cell>
          <cell r="AA4291">
            <v>296.03870209087313</v>
          </cell>
          <cell r="AB4291">
            <v>327.88971337128856</v>
          </cell>
          <cell r="AC4291">
            <v>481.28757086881649</v>
          </cell>
          <cell r="AD4291">
            <v>60.399513285147435</v>
          </cell>
          <cell r="AE4291">
            <v>72.380156760008731</v>
          </cell>
          <cell r="AF4291">
            <v>77.975313293753644</v>
          </cell>
          <cell r="AG4291">
            <v>79.324567050516052</v>
          </cell>
          <cell r="AH4291">
            <v>81.14458368038045</v>
          </cell>
        </row>
        <row r="4292">
          <cell r="B4292">
            <v>20169</v>
          </cell>
          <cell r="C4292" t="str">
            <v>WA</v>
          </cell>
          <cell r="D4292" t="str">
            <v>Investor Owned</v>
          </cell>
          <cell r="E4292">
            <v>0.20153670530382858</v>
          </cell>
          <cell r="F4292">
            <v>1</v>
          </cell>
          <cell r="G4292">
            <v>10856.303237525986</v>
          </cell>
          <cell r="H4292">
            <v>10856.303237525986</v>
          </cell>
          <cell r="I4292">
            <v>11.608880937499999</v>
          </cell>
          <cell r="J4292">
            <v>376119.7</v>
          </cell>
          <cell r="K4292">
            <v>3806969</v>
          </cell>
          <cell r="L4292">
            <v>350669</v>
          </cell>
          <cell r="M4292">
            <v>8.5965817942392955E-2</v>
          </cell>
          <cell r="N4292">
            <v>8.5965817942392955E-2</v>
          </cell>
          <cell r="O4292">
            <v>10897.751133134168</v>
          </cell>
          <cell r="P4292">
            <v>31341.902861518098</v>
          </cell>
          <cell r="Q4292">
            <v>48050.375060004793</v>
          </cell>
          <cell r="R4292">
            <v>62522.031161817613</v>
          </cell>
          <cell r="S4292">
            <v>141449.5765239977</v>
          </cell>
          <cell r="T4292">
            <v>1160.0401802941328</v>
          </cell>
          <cell r="U4292">
            <v>1247.7461828356791</v>
          </cell>
          <cell r="V4292">
            <v>1267.7766489534722</v>
          </cell>
          <cell r="W4292">
            <v>1268.7992573609633</v>
          </cell>
          <cell r="X4292">
            <v>1265.1670409269952</v>
          </cell>
          <cell r="Y4292">
            <v>181.222428042833</v>
          </cell>
          <cell r="Z4292">
            <v>233.67862070521991</v>
          </cell>
          <cell r="AA4292">
            <v>296.03870209087313</v>
          </cell>
          <cell r="AB4292">
            <v>327.88971337128856</v>
          </cell>
          <cell r="AC4292">
            <v>481.28757086881649</v>
          </cell>
          <cell r="AD4292">
            <v>60.399513285147435</v>
          </cell>
          <cell r="AE4292">
            <v>72.380156760008731</v>
          </cell>
          <cell r="AF4292">
            <v>77.975313293753644</v>
          </cell>
          <cell r="AG4292">
            <v>79.324567050516052</v>
          </cell>
          <cell r="AH4292">
            <v>81.14458368038045</v>
          </cell>
        </row>
        <row r="4293">
          <cell r="B4293">
            <v>15500</v>
          </cell>
          <cell r="C4293" t="str">
            <v>WA</v>
          </cell>
          <cell r="D4293" t="str">
            <v>Investor Owned</v>
          </cell>
          <cell r="E4293">
            <v>0.16629200327830465</v>
          </cell>
          <cell r="F4293">
            <v>1</v>
          </cell>
          <cell r="G4293">
            <v>10558.011958491568</v>
          </cell>
          <cell r="H4293">
            <v>10558.011958491568</v>
          </cell>
          <cell r="I4293">
            <v>11.608880937499999</v>
          </cell>
          <cell r="J4293">
            <v>1186013.5</v>
          </cell>
          <cell r="K4293">
            <v>10976067</v>
          </cell>
          <cell r="L4293">
            <v>1039596</v>
          </cell>
          <cell r="M4293">
            <v>9.4860112074278066E-2</v>
          </cell>
          <cell r="N4293">
            <v>9.4860112074278066E-2</v>
          </cell>
          <cell r="O4293">
            <v>10897.751133134168</v>
          </cell>
          <cell r="P4293">
            <v>31341.902861518098</v>
          </cell>
          <cell r="Q4293">
            <v>48050.375060004793</v>
          </cell>
          <cell r="R4293">
            <v>62522.031161817613</v>
          </cell>
          <cell r="S4293">
            <v>141449.5765239977</v>
          </cell>
          <cell r="T4293">
            <v>1160.0401802941328</v>
          </cell>
          <cell r="U4293">
            <v>1247.7461828356791</v>
          </cell>
          <cell r="V4293">
            <v>1267.7766489534722</v>
          </cell>
          <cell r="W4293">
            <v>1268.7992573609633</v>
          </cell>
          <cell r="X4293">
            <v>1265.1670409269952</v>
          </cell>
          <cell r="Y4293">
            <v>181.222428042833</v>
          </cell>
          <cell r="Z4293">
            <v>233.67862070521991</v>
          </cell>
          <cell r="AA4293">
            <v>296.03870209087313</v>
          </cell>
          <cell r="AB4293">
            <v>327.88971337128856</v>
          </cell>
          <cell r="AC4293">
            <v>481.28757086881649</v>
          </cell>
          <cell r="AD4293">
            <v>60.399513285147435</v>
          </cell>
          <cell r="AE4293">
            <v>72.380156760008731</v>
          </cell>
          <cell r="AF4293">
            <v>77.975313293753644</v>
          </cell>
          <cell r="AG4293">
            <v>79.324567050516052</v>
          </cell>
          <cell r="AH4293">
            <v>81.14458368038045</v>
          </cell>
        </row>
        <row r="4294">
          <cell r="B4294" t="str">
            <v>14354OR</v>
          </cell>
          <cell r="C4294" t="str">
            <v>WA</v>
          </cell>
          <cell r="D4294" t="str">
            <v>Investor Owned</v>
          </cell>
          <cell r="E4294">
            <v>0.24508584279273879</v>
          </cell>
          <cell r="F4294">
            <v>0</v>
          </cell>
          <cell r="G4294">
            <v>0</v>
          </cell>
          <cell r="H4294">
            <v>6546.2324054157871</v>
          </cell>
          <cell r="I4294">
            <v>11.608880937499999</v>
          </cell>
          <cell r="J4294">
            <v>0</v>
          </cell>
          <cell r="K4294">
            <v>0</v>
          </cell>
          <cell r="L4294">
            <v>0</v>
          </cell>
          <cell r="M4294">
            <v>0</v>
          </cell>
          <cell r="N4294">
            <v>0.10963879670911092</v>
          </cell>
          <cell r="O4294">
            <v>10897.751133134168</v>
          </cell>
          <cell r="P4294">
            <v>31341.902861518098</v>
          </cell>
          <cell r="Q4294">
            <v>48050.375060004793</v>
          </cell>
          <cell r="R4294">
            <v>62522.031161817613</v>
          </cell>
          <cell r="S4294">
            <v>141449.5765239977</v>
          </cell>
          <cell r="T4294">
            <v>1160.0401802941328</v>
          </cell>
          <cell r="U4294">
            <v>1247.7461828356791</v>
          </cell>
          <cell r="V4294">
            <v>1267.7766489534722</v>
          </cell>
          <cell r="W4294">
            <v>1268.7992573609633</v>
          </cell>
          <cell r="X4294">
            <v>1265.1670409269952</v>
          </cell>
          <cell r="Y4294">
            <v>181.222428042833</v>
          </cell>
          <cell r="Z4294">
            <v>233.67862070521991</v>
          </cell>
          <cell r="AA4294">
            <v>296.03870209087313</v>
          </cell>
          <cell r="AB4294">
            <v>327.88971337128856</v>
          </cell>
          <cell r="AC4294">
            <v>481.28757086881649</v>
          </cell>
          <cell r="AD4294">
            <v>60.399513285147435</v>
          </cell>
          <cell r="AE4294">
            <v>72.380156760008731</v>
          </cell>
          <cell r="AF4294">
            <v>77.975313293753644</v>
          </cell>
          <cell r="AG4294">
            <v>79.324567050516052</v>
          </cell>
          <cell r="AH4294">
            <v>81.14458368038045</v>
          </cell>
        </row>
        <row r="4295">
          <cell r="B4295">
            <v>1818</v>
          </cell>
          <cell r="C4295" t="str">
            <v>WA</v>
          </cell>
          <cell r="D4295" t="str">
            <v>Municipal</v>
          </cell>
          <cell r="E4295">
            <v>6.0466844654258653E-2</v>
          </cell>
          <cell r="F4295">
            <v>0</v>
          </cell>
          <cell r="G4295">
            <v>0</v>
          </cell>
          <cell r="H4295">
            <v>4081.3528988357198</v>
          </cell>
          <cell r="I4295">
            <v>11.608880937499999</v>
          </cell>
          <cell r="J4295">
            <v>0</v>
          </cell>
          <cell r="K4295">
            <v>0</v>
          </cell>
          <cell r="L4295">
            <v>0</v>
          </cell>
          <cell r="M4295">
            <v>0</v>
          </cell>
          <cell r="N4295">
            <v>3.1615655423029E-2</v>
          </cell>
          <cell r="O4295">
            <v>10897.751133134168</v>
          </cell>
          <cell r="P4295">
            <v>31341.902861518098</v>
          </cell>
          <cell r="Q4295">
            <v>48050.375060004793</v>
          </cell>
          <cell r="R4295">
            <v>62522.031161817613</v>
          </cell>
          <cell r="S4295">
            <v>141449.5765239977</v>
          </cell>
          <cell r="T4295">
            <v>1160.0401802941328</v>
          </cell>
          <cell r="U4295">
            <v>1247.7461828356791</v>
          </cell>
          <cell r="V4295">
            <v>1267.7766489534722</v>
          </cell>
          <cell r="W4295">
            <v>1268.7992573609633</v>
          </cell>
          <cell r="X4295">
            <v>1265.1670409269952</v>
          </cell>
          <cell r="Y4295">
            <v>181.222428042833</v>
          </cell>
          <cell r="Z4295">
            <v>233.67862070521991</v>
          </cell>
          <cell r="AA4295">
            <v>296.03870209087313</v>
          </cell>
          <cell r="AB4295">
            <v>327.88971337128856</v>
          </cell>
          <cell r="AC4295">
            <v>481.28757086881649</v>
          </cell>
          <cell r="AD4295">
            <v>60.399513285147435</v>
          </cell>
          <cell r="AE4295">
            <v>72.380156760008731</v>
          </cell>
          <cell r="AF4295">
            <v>77.975313293753644</v>
          </cell>
          <cell r="AG4295">
            <v>79.324567050516052</v>
          </cell>
          <cell r="AH4295">
            <v>81.14458368038045</v>
          </cell>
        </row>
        <row r="4296">
          <cell r="B4296">
            <v>3295</v>
          </cell>
          <cell r="C4296" t="str">
            <v>WA</v>
          </cell>
          <cell r="D4296" t="str">
            <v>Municipal</v>
          </cell>
          <cell r="E4296">
            <v>6.0466844654258653E-2</v>
          </cell>
          <cell r="F4296">
            <v>1</v>
          </cell>
          <cell r="G4296">
            <v>13207.306039357611</v>
          </cell>
          <cell r="H4296">
            <v>13207.306039357611</v>
          </cell>
          <cell r="I4296">
            <v>11.608880937499999</v>
          </cell>
          <cell r="J4296">
            <v>11542.4</v>
          </cell>
          <cell r="K4296">
            <v>116779</v>
          </cell>
          <cell r="L4296">
            <v>8842</v>
          </cell>
          <cell r="M4296">
            <v>8.8291998535759864E-2</v>
          </cell>
          <cell r="N4296">
            <v>8.8291998535759864E-2</v>
          </cell>
          <cell r="O4296">
            <v>10897.751133134168</v>
          </cell>
          <cell r="P4296">
            <v>31341.902861518098</v>
          </cell>
          <cell r="Q4296">
            <v>48050.375060004793</v>
          </cell>
          <cell r="R4296">
            <v>62522.031161817613</v>
          </cell>
          <cell r="S4296">
            <v>141449.5765239977</v>
          </cell>
          <cell r="T4296">
            <v>1160.0401802941328</v>
          </cell>
          <cell r="U4296">
            <v>1247.7461828356791</v>
          </cell>
          <cell r="V4296">
            <v>1267.7766489534722</v>
          </cell>
          <cell r="W4296">
            <v>1268.7992573609633</v>
          </cell>
          <cell r="X4296">
            <v>1265.1670409269952</v>
          </cell>
          <cell r="Y4296">
            <v>181.222428042833</v>
          </cell>
          <cell r="Z4296">
            <v>233.67862070521991</v>
          </cell>
          <cell r="AA4296">
            <v>296.03870209087313</v>
          </cell>
          <cell r="AB4296">
            <v>327.88971337128856</v>
          </cell>
          <cell r="AC4296">
            <v>481.28757086881649</v>
          </cell>
          <cell r="AD4296">
            <v>60.399513285147435</v>
          </cell>
          <cell r="AE4296">
            <v>72.380156760008731</v>
          </cell>
          <cell r="AF4296">
            <v>77.975313293753644</v>
          </cell>
          <cell r="AG4296">
            <v>79.324567050516052</v>
          </cell>
          <cell r="AH4296">
            <v>81.14458368038045</v>
          </cell>
        </row>
        <row r="4297">
          <cell r="B4297">
            <v>3420</v>
          </cell>
          <cell r="C4297" t="str">
            <v>WA</v>
          </cell>
          <cell r="D4297" t="str">
            <v>Municipal</v>
          </cell>
          <cell r="E4297">
            <v>6.0466844654258653E-2</v>
          </cell>
          <cell r="F4297">
            <v>0</v>
          </cell>
          <cell r="G4297">
            <v>0</v>
          </cell>
          <cell r="H4297">
            <v>4081.3528988357198</v>
          </cell>
          <cell r="I4297">
            <v>11.608880937499999</v>
          </cell>
          <cell r="J4297">
            <v>0</v>
          </cell>
          <cell r="K4297">
            <v>0</v>
          </cell>
          <cell r="L4297">
            <v>0</v>
          </cell>
          <cell r="M4297">
            <v>0</v>
          </cell>
          <cell r="N4297">
            <v>3.1615655423029E-2</v>
          </cell>
          <cell r="O4297">
            <v>10897.751133134168</v>
          </cell>
          <cell r="P4297">
            <v>31341.902861518098</v>
          </cell>
          <cell r="Q4297">
            <v>48050.375060004793</v>
          </cell>
          <cell r="R4297">
            <v>62522.031161817613</v>
          </cell>
          <cell r="S4297">
            <v>141449.5765239977</v>
          </cell>
          <cell r="T4297">
            <v>1160.0401802941328</v>
          </cell>
          <cell r="U4297">
            <v>1247.7461828356791</v>
          </cell>
          <cell r="V4297">
            <v>1267.7766489534722</v>
          </cell>
          <cell r="W4297">
            <v>1268.7992573609633</v>
          </cell>
          <cell r="X4297">
            <v>1265.1670409269952</v>
          </cell>
          <cell r="Y4297">
            <v>181.222428042833</v>
          </cell>
          <cell r="Z4297">
            <v>233.67862070521991</v>
          </cell>
          <cell r="AA4297">
            <v>296.03870209087313</v>
          </cell>
          <cell r="AB4297">
            <v>327.88971337128856</v>
          </cell>
          <cell r="AC4297">
            <v>481.28757086881649</v>
          </cell>
          <cell r="AD4297">
            <v>60.399513285147435</v>
          </cell>
          <cell r="AE4297">
            <v>72.380156760008731</v>
          </cell>
          <cell r="AF4297">
            <v>77.975313293753644</v>
          </cell>
          <cell r="AG4297">
            <v>79.324567050516052</v>
          </cell>
          <cell r="AH4297">
            <v>81.14458368038045</v>
          </cell>
        </row>
        <row r="4298">
          <cell r="B4298">
            <v>3459</v>
          </cell>
          <cell r="C4298" t="str">
            <v>WA</v>
          </cell>
          <cell r="D4298" t="str">
            <v>Municipal</v>
          </cell>
          <cell r="E4298">
            <v>6.0466844654258653E-2</v>
          </cell>
          <cell r="F4298">
            <v>0</v>
          </cell>
          <cell r="G4298">
            <v>0</v>
          </cell>
          <cell r="H4298">
            <v>4081.3528988357198</v>
          </cell>
          <cell r="I4298">
            <v>11.608880937499999</v>
          </cell>
          <cell r="J4298">
            <v>0</v>
          </cell>
          <cell r="K4298">
            <v>0</v>
          </cell>
          <cell r="L4298">
            <v>0</v>
          </cell>
          <cell r="M4298">
            <v>0</v>
          </cell>
          <cell r="N4298">
            <v>3.1615655423029E-2</v>
          </cell>
          <cell r="O4298">
            <v>10897.751133134168</v>
          </cell>
          <cell r="P4298">
            <v>31341.902861518098</v>
          </cell>
          <cell r="Q4298">
            <v>48050.375060004793</v>
          </cell>
          <cell r="R4298">
            <v>62522.031161817613</v>
          </cell>
          <cell r="S4298">
            <v>141449.5765239977</v>
          </cell>
          <cell r="T4298">
            <v>1160.0401802941328</v>
          </cell>
          <cell r="U4298">
            <v>1247.7461828356791</v>
          </cell>
          <cell r="V4298">
            <v>1267.7766489534722</v>
          </cell>
          <cell r="W4298">
            <v>1268.7992573609633</v>
          </cell>
          <cell r="X4298">
            <v>1265.1670409269952</v>
          </cell>
          <cell r="Y4298">
            <v>181.222428042833</v>
          </cell>
          <cell r="Z4298">
            <v>233.67862070521991</v>
          </cell>
          <cell r="AA4298">
            <v>296.03870209087313</v>
          </cell>
          <cell r="AB4298">
            <v>327.88971337128856</v>
          </cell>
          <cell r="AC4298">
            <v>481.28757086881649</v>
          </cell>
          <cell r="AD4298">
            <v>60.399513285147435</v>
          </cell>
          <cell r="AE4298">
            <v>72.380156760008731</v>
          </cell>
          <cell r="AF4298">
            <v>77.975313293753644</v>
          </cell>
          <cell r="AG4298">
            <v>79.324567050516052</v>
          </cell>
          <cell r="AH4298">
            <v>81.14458368038045</v>
          </cell>
        </row>
        <row r="4299">
          <cell r="B4299">
            <v>4414</v>
          </cell>
          <cell r="C4299" t="str">
            <v>WA</v>
          </cell>
          <cell r="D4299" t="str">
            <v>Municipal</v>
          </cell>
          <cell r="E4299">
            <v>6.0466844654258653E-2</v>
          </cell>
          <cell r="F4299">
            <v>0</v>
          </cell>
          <cell r="G4299">
            <v>0</v>
          </cell>
          <cell r="H4299">
            <v>4081.3528988357198</v>
          </cell>
          <cell r="I4299">
            <v>11.608880937499999</v>
          </cell>
          <cell r="J4299">
            <v>0</v>
          </cell>
          <cell r="K4299">
            <v>0</v>
          </cell>
          <cell r="L4299">
            <v>0</v>
          </cell>
          <cell r="M4299">
            <v>0</v>
          </cell>
          <cell r="N4299">
            <v>3.1615655423029E-2</v>
          </cell>
          <cell r="O4299">
            <v>10897.751133134168</v>
          </cell>
          <cell r="P4299">
            <v>31341.902861518098</v>
          </cell>
          <cell r="Q4299">
            <v>48050.375060004793</v>
          </cell>
          <cell r="R4299">
            <v>62522.031161817613</v>
          </cell>
          <cell r="S4299">
            <v>141449.5765239977</v>
          </cell>
          <cell r="T4299">
            <v>1160.0401802941328</v>
          </cell>
          <cell r="U4299">
            <v>1247.7461828356791</v>
          </cell>
          <cell r="V4299">
            <v>1267.7766489534722</v>
          </cell>
          <cell r="W4299">
            <v>1268.7992573609633</v>
          </cell>
          <cell r="X4299">
            <v>1265.1670409269952</v>
          </cell>
          <cell r="Y4299">
            <v>181.222428042833</v>
          </cell>
          <cell r="Z4299">
            <v>233.67862070521991</v>
          </cell>
          <cell r="AA4299">
            <v>296.03870209087313</v>
          </cell>
          <cell r="AB4299">
            <v>327.88971337128856</v>
          </cell>
          <cell r="AC4299">
            <v>481.28757086881649</v>
          </cell>
          <cell r="AD4299">
            <v>60.399513285147435</v>
          </cell>
          <cell r="AE4299">
            <v>72.380156760008731</v>
          </cell>
          <cell r="AF4299">
            <v>77.975313293753644</v>
          </cell>
          <cell r="AG4299">
            <v>79.324567050516052</v>
          </cell>
          <cell r="AH4299">
            <v>81.14458368038045</v>
          </cell>
        </row>
        <row r="4300">
          <cell r="B4300">
            <v>6149</v>
          </cell>
          <cell r="C4300" t="str">
            <v>WA</v>
          </cell>
          <cell r="D4300" t="str">
            <v>Municipal</v>
          </cell>
          <cell r="E4300">
            <v>0.21829557428872498</v>
          </cell>
          <cell r="F4300">
            <v>1</v>
          </cell>
          <cell r="G4300">
            <v>9537.9666858127512</v>
          </cell>
          <cell r="H4300">
            <v>9537.9666858127512</v>
          </cell>
          <cell r="I4300">
            <v>11.608880937499999</v>
          </cell>
          <cell r="J4300">
            <v>8993.4</v>
          </cell>
          <cell r="K4300">
            <v>83028</v>
          </cell>
          <cell r="L4300">
            <v>8705</v>
          </cell>
          <cell r="M4300">
            <v>9.3712197057242735E-2</v>
          </cell>
          <cell r="N4300">
            <v>9.3712197057242735E-2</v>
          </cell>
          <cell r="O4300">
            <v>10897.751133134168</v>
          </cell>
          <cell r="P4300">
            <v>31341.902861518098</v>
          </cell>
          <cell r="Q4300">
            <v>48050.375060004793</v>
          </cell>
          <cell r="R4300">
            <v>62522.031161817613</v>
          </cell>
          <cell r="S4300">
            <v>141449.5765239977</v>
          </cell>
          <cell r="T4300">
            <v>1160.0401802941328</v>
          </cell>
          <cell r="U4300">
            <v>1247.7461828356791</v>
          </cell>
          <cell r="V4300">
            <v>1267.7766489534722</v>
          </cell>
          <cell r="W4300">
            <v>1268.7992573609633</v>
          </cell>
          <cell r="X4300">
            <v>1265.1670409269952</v>
          </cell>
          <cell r="Y4300">
            <v>181.222428042833</v>
          </cell>
          <cell r="Z4300">
            <v>233.67862070521991</v>
          </cell>
          <cell r="AA4300">
            <v>296.03870209087313</v>
          </cell>
          <cell r="AB4300">
            <v>327.88971337128856</v>
          </cell>
          <cell r="AC4300">
            <v>481.28757086881649</v>
          </cell>
          <cell r="AD4300">
            <v>60.399513285147435</v>
          </cell>
          <cell r="AE4300">
            <v>72.380156760008731</v>
          </cell>
          <cell r="AF4300">
            <v>77.975313293753644</v>
          </cell>
          <cell r="AG4300">
            <v>79.324567050516052</v>
          </cell>
          <cell r="AH4300">
            <v>81.14458368038045</v>
          </cell>
        </row>
        <row r="4301">
          <cell r="B4301">
            <v>11965</v>
          </cell>
          <cell r="C4301" t="str">
            <v>WA</v>
          </cell>
          <cell r="D4301" t="str">
            <v>Municipal</v>
          </cell>
          <cell r="E4301">
            <v>6.0466844654258653E-2</v>
          </cell>
          <cell r="F4301">
            <v>0</v>
          </cell>
          <cell r="G4301">
            <v>0</v>
          </cell>
          <cell r="H4301">
            <v>4081.3528988357198</v>
          </cell>
          <cell r="I4301">
            <v>11.608880937499999</v>
          </cell>
          <cell r="J4301">
            <v>0</v>
          </cell>
          <cell r="K4301">
            <v>0</v>
          </cell>
          <cell r="L4301">
            <v>0</v>
          </cell>
          <cell r="M4301">
            <v>0</v>
          </cell>
          <cell r="N4301">
            <v>3.1615655423029E-2</v>
          </cell>
          <cell r="O4301">
            <v>10897.751133134168</v>
          </cell>
          <cell r="P4301">
            <v>31341.902861518098</v>
          </cell>
          <cell r="Q4301">
            <v>48050.375060004793</v>
          </cell>
          <cell r="R4301">
            <v>62522.031161817613</v>
          </cell>
          <cell r="S4301">
            <v>141449.5765239977</v>
          </cell>
          <cell r="T4301">
            <v>1160.0401802941328</v>
          </cell>
          <cell r="U4301">
            <v>1247.7461828356791</v>
          </cell>
          <cell r="V4301">
            <v>1267.7766489534722</v>
          </cell>
          <cell r="W4301">
            <v>1268.7992573609633</v>
          </cell>
          <cell r="X4301">
            <v>1265.1670409269952</v>
          </cell>
          <cell r="Y4301">
            <v>181.222428042833</v>
          </cell>
          <cell r="Z4301">
            <v>233.67862070521991</v>
          </cell>
          <cell r="AA4301">
            <v>296.03870209087313</v>
          </cell>
          <cell r="AB4301">
            <v>327.88971337128856</v>
          </cell>
          <cell r="AC4301">
            <v>481.28757086881649</v>
          </cell>
          <cell r="AD4301">
            <v>60.399513285147435</v>
          </cell>
          <cell r="AE4301">
            <v>72.380156760008731</v>
          </cell>
          <cell r="AF4301">
            <v>77.975313293753644</v>
          </cell>
          <cell r="AG4301">
            <v>79.324567050516052</v>
          </cell>
          <cell r="AH4301">
            <v>81.14458368038045</v>
          </cell>
        </row>
        <row r="4302">
          <cell r="B4302">
            <v>12616</v>
          </cell>
          <cell r="C4302" t="str">
            <v>WA</v>
          </cell>
          <cell r="D4302" t="str">
            <v>Municipal</v>
          </cell>
          <cell r="E4302">
            <v>6.0466844654258653E-2</v>
          </cell>
          <cell r="F4302">
            <v>0</v>
          </cell>
          <cell r="G4302">
            <v>0</v>
          </cell>
          <cell r="H4302">
            <v>4081.3528988357198</v>
          </cell>
          <cell r="I4302">
            <v>11.608880937499999</v>
          </cell>
          <cell r="J4302">
            <v>0</v>
          </cell>
          <cell r="K4302">
            <v>0</v>
          </cell>
          <cell r="L4302">
            <v>0</v>
          </cell>
          <cell r="M4302">
            <v>0</v>
          </cell>
          <cell r="N4302">
            <v>3.1615655423029E-2</v>
          </cell>
          <cell r="O4302">
            <v>10897.751133134168</v>
          </cell>
          <cell r="P4302">
            <v>31341.902861518098</v>
          </cell>
          <cell r="Q4302">
            <v>48050.375060004793</v>
          </cell>
          <cell r="R4302">
            <v>62522.031161817613</v>
          </cell>
          <cell r="S4302">
            <v>141449.5765239977</v>
          </cell>
          <cell r="T4302">
            <v>1160.0401802941328</v>
          </cell>
          <cell r="U4302">
            <v>1247.7461828356791</v>
          </cell>
          <cell r="V4302">
            <v>1267.7766489534722</v>
          </cell>
          <cell r="W4302">
            <v>1268.7992573609633</v>
          </cell>
          <cell r="X4302">
            <v>1265.1670409269952</v>
          </cell>
          <cell r="Y4302">
            <v>181.222428042833</v>
          </cell>
          <cell r="Z4302">
            <v>233.67862070521991</v>
          </cell>
          <cell r="AA4302">
            <v>296.03870209087313</v>
          </cell>
          <cell r="AB4302">
            <v>327.88971337128856</v>
          </cell>
          <cell r="AC4302">
            <v>481.28757086881649</v>
          </cell>
          <cell r="AD4302">
            <v>60.399513285147435</v>
          </cell>
          <cell r="AE4302">
            <v>72.380156760008731</v>
          </cell>
          <cell r="AF4302">
            <v>77.975313293753644</v>
          </cell>
          <cell r="AG4302">
            <v>79.324567050516052</v>
          </cell>
          <cell r="AH4302">
            <v>81.14458368038045</v>
          </cell>
        </row>
        <row r="4303">
          <cell r="B4303">
            <v>15231</v>
          </cell>
          <cell r="C4303" t="str">
            <v>WA</v>
          </cell>
          <cell r="D4303" t="str">
            <v>Municipal</v>
          </cell>
          <cell r="E4303">
            <v>6.0466844654258653E-2</v>
          </cell>
          <cell r="F4303">
            <v>1</v>
          </cell>
          <cell r="G4303">
            <v>12802.930773117736</v>
          </cell>
          <cell r="H4303">
            <v>12802.930773117736</v>
          </cell>
          <cell r="I4303">
            <v>11.608880937499999</v>
          </cell>
          <cell r="J4303">
            <v>11447</v>
          </cell>
          <cell r="K4303">
            <v>126685</v>
          </cell>
          <cell r="L4303">
            <v>9895</v>
          </cell>
          <cell r="M4303">
            <v>7.9477139973013769E-2</v>
          </cell>
          <cell r="N4303">
            <v>7.9477139973013769E-2</v>
          </cell>
          <cell r="O4303">
            <v>10897.751133134168</v>
          </cell>
          <cell r="P4303">
            <v>31341.902861518098</v>
          </cell>
          <cell r="Q4303">
            <v>48050.375060004793</v>
          </cell>
          <cell r="R4303">
            <v>62522.031161817613</v>
          </cell>
          <cell r="S4303">
            <v>141449.5765239977</v>
          </cell>
          <cell r="T4303">
            <v>1160.0401802941328</v>
          </cell>
          <cell r="U4303">
            <v>1247.7461828356791</v>
          </cell>
          <cell r="V4303">
            <v>1267.7766489534722</v>
          </cell>
          <cell r="W4303">
            <v>1268.7992573609633</v>
          </cell>
          <cell r="X4303">
            <v>1265.1670409269952</v>
          </cell>
          <cell r="Y4303">
            <v>181.222428042833</v>
          </cell>
          <cell r="Z4303">
            <v>233.67862070521991</v>
          </cell>
          <cell r="AA4303">
            <v>296.03870209087313</v>
          </cell>
          <cell r="AB4303">
            <v>327.88971337128856</v>
          </cell>
          <cell r="AC4303">
            <v>481.28757086881649</v>
          </cell>
          <cell r="AD4303">
            <v>60.399513285147435</v>
          </cell>
          <cell r="AE4303">
            <v>72.380156760008731</v>
          </cell>
          <cell r="AF4303">
            <v>77.975313293753644</v>
          </cell>
          <cell r="AG4303">
            <v>79.324567050516052</v>
          </cell>
          <cell r="AH4303">
            <v>81.14458368038045</v>
          </cell>
        </row>
        <row r="4304">
          <cell r="B4304">
            <v>15979</v>
          </cell>
          <cell r="C4304" t="str">
            <v>WA</v>
          </cell>
          <cell r="D4304" t="str">
            <v>Municipal</v>
          </cell>
          <cell r="E4304">
            <v>6.0466844654258653E-2</v>
          </cell>
          <cell r="F4304">
            <v>1</v>
          </cell>
          <cell r="G4304">
            <v>14523.867145122256</v>
          </cell>
          <cell r="H4304">
            <v>14523.867145122256</v>
          </cell>
          <cell r="I4304">
            <v>11.608880937499999</v>
          </cell>
          <cell r="J4304">
            <v>34762</v>
          </cell>
          <cell r="K4304">
            <v>348079</v>
          </cell>
          <cell r="L4304">
            <v>23966</v>
          </cell>
          <cell r="M4304">
            <v>9.0276571449074777E-2</v>
          </cell>
          <cell r="N4304">
            <v>9.0276571449074777E-2</v>
          </cell>
          <cell r="O4304">
            <v>10897.751133134168</v>
          </cell>
          <cell r="P4304">
            <v>31341.902861518098</v>
          </cell>
          <cell r="Q4304">
            <v>48050.375060004793</v>
          </cell>
          <cell r="R4304">
            <v>62522.031161817613</v>
          </cell>
          <cell r="S4304">
            <v>141449.5765239977</v>
          </cell>
          <cell r="T4304">
            <v>1160.0401802941328</v>
          </cell>
          <cell r="U4304">
            <v>1247.7461828356791</v>
          </cell>
          <cell r="V4304">
            <v>1267.7766489534722</v>
          </cell>
          <cell r="W4304">
            <v>1268.7992573609633</v>
          </cell>
          <cell r="X4304">
            <v>1265.1670409269952</v>
          </cell>
          <cell r="Y4304">
            <v>181.222428042833</v>
          </cell>
          <cell r="Z4304">
            <v>233.67862070521991</v>
          </cell>
          <cell r="AA4304">
            <v>296.03870209087313</v>
          </cell>
          <cell r="AB4304">
            <v>327.88971337128856</v>
          </cell>
          <cell r="AC4304">
            <v>481.28757086881649</v>
          </cell>
          <cell r="AD4304">
            <v>60.399513285147435</v>
          </cell>
          <cell r="AE4304">
            <v>72.380156760008731</v>
          </cell>
          <cell r="AF4304">
            <v>77.975313293753644</v>
          </cell>
          <cell r="AG4304">
            <v>79.324567050516052</v>
          </cell>
          <cell r="AH4304">
            <v>81.14458368038045</v>
          </cell>
        </row>
        <row r="4305">
          <cell r="B4305">
            <v>16868</v>
          </cell>
          <cell r="C4305" t="str">
            <v>WA</v>
          </cell>
          <cell r="D4305" t="str">
            <v>Municipal</v>
          </cell>
          <cell r="E4305">
            <v>0.17484340241189555</v>
          </cell>
          <cell r="F4305">
            <v>1</v>
          </cell>
          <cell r="G4305">
            <v>7513.6915134898054</v>
          </cell>
          <cell r="H4305">
            <v>7513.6915134898054</v>
          </cell>
          <cell r="I4305">
            <v>11.608880937499999</v>
          </cell>
          <cell r="J4305">
            <v>380212</v>
          </cell>
          <cell r="K4305">
            <v>3203530</v>
          </cell>
          <cell r="L4305">
            <v>426359</v>
          </cell>
          <cell r="M4305">
            <v>0.10014496183535701</v>
          </cell>
          <cell r="N4305">
            <v>0.10014496183535701</v>
          </cell>
          <cell r="O4305">
            <v>10897.751133134168</v>
          </cell>
          <cell r="P4305">
            <v>31341.902861518098</v>
          </cell>
          <cell r="Q4305">
            <v>48050.375060004793</v>
          </cell>
          <cell r="R4305">
            <v>62522.031161817613</v>
          </cell>
          <cell r="S4305">
            <v>141449.5765239977</v>
          </cell>
          <cell r="T4305">
            <v>1160.0401802941328</v>
          </cell>
          <cell r="U4305">
            <v>1247.7461828356791</v>
          </cell>
          <cell r="V4305">
            <v>1267.7766489534722</v>
          </cell>
          <cell r="W4305">
            <v>1268.7992573609633</v>
          </cell>
          <cell r="X4305">
            <v>1265.1670409269952</v>
          </cell>
          <cell r="Y4305">
            <v>181.222428042833</v>
          </cell>
          <cell r="Z4305">
            <v>233.67862070521991</v>
          </cell>
          <cell r="AA4305">
            <v>296.03870209087313</v>
          </cell>
          <cell r="AB4305">
            <v>327.88971337128856</v>
          </cell>
          <cell r="AC4305">
            <v>481.28757086881649</v>
          </cell>
          <cell r="AD4305">
            <v>60.399513285147435</v>
          </cell>
          <cell r="AE4305">
            <v>72.380156760008731</v>
          </cell>
          <cell r="AF4305">
            <v>77.975313293753644</v>
          </cell>
          <cell r="AG4305">
            <v>79.324567050516052</v>
          </cell>
          <cell r="AH4305">
            <v>81.14458368038045</v>
          </cell>
        </row>
        <row r="4306">
          <cell r="B4306">
            <v>18282</v>
          </cell>
          <cell r="C4306" t="str">
            <v>WA</v>
          </cell>
          <cell r="D4306" t="str">
            <v>Municipal</v>
          </cell>
          <cell r="E4306">
            <v>6.0466844654258653E-2</v>
          </cell>
          <cell r="F4306">
            <v>0</v>
          </cell>
          <cell r="G4306">
            <v>0</v>
          </cell>
          <cell r="H4306">
            <v>4081.3528988357198</v>
          </cell>
          <cell r="I4306">
            <v>11.608880937499999</v>
          </cell>
          <cell r="J4306">
            <v>0</v>
          </cell>
          <cell r="K4306">
            <v>0</v>
          </cell>
          <cell r="L4306">
            <v>0</v>
          </cell>
          <cell r="M4306">
            <v>0</v>
          </cell>
          <cell r="N4306">
            <v>3.1615655423029E-2</v>
          </cell>
          <cell r="O4306">
            <v>10897.751133134168</v>
          </cell>
          <cell r="P4306">
            <v>31341.902861518098</v>
          </cell>
          <cell r="Q4306">
            <v>48050.375060004793</v>
          </cell>
          <cell r="R4306">
            <v>62522.031161817613</v>
          </cell>
          <cell r="S4306">
            <v>141449.5765239977</v>
          </cell>
          <cell r="T4306">
            <v>1160.0401802941328</v>
          </cell>
          <cell r="U4306">
            <v>1247.7461828356791</v>
          </cell>
          <cell r="V4306">
            <v>1267.7766489534722</v>
          </cell>
          <cell r="W4306">
            <v>1268.7992573609633</v>
          </cell>
          <cell r="X4306">
            <v>1265.1670409269952</v>
          </cell>
          <cell r="Y4306">
            <v>181.222428042833</v>
          </cell>
          <cell r="Z4306">
            <v>233.67862070521991</v>
          </cell>
          <cell r="AA4306">
            <v>296.03870209087313</v>
          </cell>
          <cell r="AB4306">
            <v>327.88971337128856</v>
          </cell>
          <cell r="AC4306">
            <v>481.28757086881649</v>
          </cell>
          <cell r="AD4306">
            <v>60.399513285147435</v>
          </cell>
          <cell r="AE4306">
            <v>72.380156760008731</v>
          </cell>
          <cell r="AF4306">
            <v>77.975313293753644</v>
          </cell>
          <cell r="AG4306">
            <v>79.324567050516052</v>
          </cell>
          <cell r="AH4306">
            <v>81.14458368038045</v>
          </cell>
        </row>
        <row r="4307">
          <cell r="B4307">
            <v>18429</v>
          </cell>
          <cell r="C4307" t="str">
            <v>WA</v>
          </cell>
          <cell r="D4307" t="str">
            <v>Municipal</v>
          </cell>
          <cell r="E4307">
            <v>0.17284129493033604</v>
          </cell>
          <cell r="F4307">
            <v>1</v>
          </cell>
          <cell r="G4307">
            <v>11797.237123307075</v>
          </cell>
          <cell r="H4307">
            <v>11797.237123307075</v>
          </cell>
          <cell r="I4307">
            <v>11.608880937499999</v>
          </cell>
          <cell r="J4307">
            <v>186513.7</v>
          </cell>
          <cell r="K4307">
            <v>1915482</v>
          </cell>
          <cell r="L4307">
            <v>162367</v>
          </cell>
          <cell r="M4307">
            <v>8.5563273341044854E-2</v>
          </cell>
          <cell r="N4307">
            <v>8.5563273341044854E-2</v>
          </cell>
          <cell r="O4307">
            <v>10897.751133134168</v>
          </cell>
          <cell r="P4307">
            <v>31341.902861518098</v>
          </cell>
          <cell r="Q4307">
            <v>48050.375060004793</v>
          </cell>
          <cell r="R4307">
            <v>62522.031161817613</v>
          </cell>
          <cell r="S4307">
            <v>141449.5765239977</v>
          </cell>
          <cell r="T4307">
            <v>1160.0401802941328</v>
          </cell>
          <cell r="U4307">
            <v>1247.7461828356791</v>
          </cell>
          <cell r="V4307">
            <v>1267.7766489534722</v>
          </cell>
          <cell r="W4307">
            <v>1268.7992573609633</v>
          </cell>
          <cell r="X4307">
            <v>1265.1670409269952</v>
          </cell>
          <cell r="Y4307">
            <v>181.222428042833</v>
          </cell>
          <cell r="Z4307">
            <v>233.67862070521991</v>
          </cell>
          <cell r="AA4307">
            <v>296.03870209087313</v>
          </cell>
          <cell r="AB4307">
            <v>327.88971337128856</v>
          </cell>
          <cell r="AC4307">
            <v>481.28757086881649</v>
          </cell>
          <cell r="AD4307">
            <v>60.399513285147435</v>
          </cell>
          <cell r="AE4307">
            <v>72.380156760008731</v>
          </cell>
          <cell r="AF4307">
            <v>77.975313293753644</v>
          </cell>
          <cell r="AG4307">
            <v>79.324567050516052</v>
          </cell>
          <cell r="AH4307">
            <v>81.14458368038045</v>
          </cell>
        </row>
        <row r="4308">
          <cell r="B4308">
            <v>14771</v>
          </cell>
          <cell r="C4308" t="str">
            <v>WA</v>
          </cell>
          <cell r="D4308" t="str">
            <v>Municipal</v>
          </cell>
          <cell r="E4308">
            <v>6.0466844654258653E-2</v>
          </cell>
          <cell r="F4308">
            <v>0</v>
          </cell>
          <cell r="G4308">
            <v>0</v>
          </cell>
          <cell r="H4308">
            <v>4081.3528988357198</v>
          </cell>
          <cell r="I4308">
            <v>11.608880937499999</v>
          </cell>
          <cell r="J4308">
            <v>0</v>
          </cell>
          <cell r="K4308">
            <v>0</v>
          </cell>
          <cell r="L4308">
            <v>0</v>
          </cell>
          <cell r="M4308">
            <v>0</v>
          </cell>
          <cell r="N4308">
            <v>3.1615655423029E-2</v>
          </cell>
          <cell r="O4308">
            <v>10897.751133134168</v>
          </cell>
          <cell r="P4308">
            <v>31341.902861518098</v>
          </cell>
          <cell r="Q4308">
            <v>48050.375060004793</v>
          </cell>
          <cell r="R4308">
            <v>62522.031161817613</v>
          </cell>
          <cell r="S4308">
            <v>141449.5765239977</v>
          </cell>
          <cell r="T4308">
            <v>1160.0401802941328</v>
          </cell>
          <cell r="U4308">
            <v>1247.7461828356791</v>
          </cell>
          <cell r="V4308">
            <v>1267.7766489534722</v>
          </cell>
          <cell r="W4308">
            <v>1268.7992573609633</v>
          </cell>
          <cell r="X4308">
            <v>1265.1670409269952</v>
          </cell>
          <cell r="Y4308">
            <v>181.222428042833</v>
          </cell>
          <cell r="Z4308">
            <v>233.67862070521991</v>
          </cell>
          <cell r="AA4308">
            <v>296.03870209087313</v>
          </cell>
          <cell r="AB4308">
            <v>327.88971337128856</v>
          </cell>
          <cell r="AC4308">
            <v>481.28757086881649</v>
          </cell>
          <cell r="AD4308">
            <v>60.399513285147435</v>
          </cell>
          <cell r="AE4308">
            <v>72.380156760008731</v>
          </cell>
          <cell r="AF4308">
            <v>77.975313293753644</v>
          </cell>
          <cell r="AG4308">
            <v>79.324567050516052</v>
          </cell>
          <cell r="AH4308">
            <v>81.14458368038045</v>
          </cell>
        </row>
        <row r="4309">
          <cell r="B4309">
            <v>5631</v>
          </cell>
          <cell r="C4309" t="str">
            <v>WA</v>
          </cell>
          <cell r="D4309" t="str">
            <v>Municipal</v>
          </cell>
          <cell r="E4309">
            <v>6.0466844654258653E-2</v>
          </cell>
          <cell r="F4309">
            <v>0</v>
          </cell>
          <cell r="G4309">
            <v>0</v>
          </cell>
          <cell r="H4309">
            <v>4081.3528988357198</v>
          </cell>
          <cell r="I4309">
            <v>11.608880937499999</v>
          </cell>
          <cell r="J4309">
            <v>0</v>
          </cell>
          <cell r="K4309">
            <v>0</v>
          </cell>
          <cell r="L4309">
            <v>0</v>
          </cell>
          <cell r="M4309">
            <v>0</v>
          </cell>
          <cell r="N4309">
            <v>3.1615655423029E-2</v>
          </cell>
          <cell r="O4309">
            <v>10897.751133134168</v>
          </cell>
          <cell r="P4309">
            <v>31341.902861518098</v>
          </cell>
          <cell r="Q4309">
            <v>48050.375060004793</v>
          </cell>
          <cell r="R4309">
            <v>62522.031161817613</v>
          </cell>
          <cell r="S4309">
            <v>141449.5765239977</v>
          </cell>
          <cell r="T4309">
            <v>1160.0401802941328</v>
          </cell>
          <cell r="U4309">
            <v>1247.7461828356791</v>
          </cell>
          <cell r="V4309">
            <v>1267.7766489534722</v>
          </cell>
          <cell r="W4309">
            <v>1268.7992573609633</v>
          </cell>
          <cell r="X4309">
            <v>1265.1670409269952</v>
          </cell>
          <cell r="Y4309">
            <v>181.222428042833</v>
          </cell>
          <cell r="Z4309">
            <v>233.67862070521991</v>
          </cell>
          <cell r="AA4309">
            <v>296.03870209087313</v>
          </cell>
          <cell r="AB4309">
            <v>327.88971337128856</v>
          </cell>
          <cell r="AC4309">
            <v>481.28757086881649</v>
          </cell>
          <cell r="AD4309">
            <v>60.399513285147435</v>
          </cell>
          <cell r="AE4309">
            <v>72.380156760008731</v>
          </cell>
          <cell r="AF4309">
            <v>77.975313293753644</v>
          </cell>
          <cell r="AG4309">
            <v>79.324567050516052</v>
          </cell>
          <cell r="AH4309">
            <v>81.14458368038045</v>
          </cell>
        </row>
        <row r="4310">
          <cell r="B4310">
            <v>16462</v>
          </cell>
          <cell r="C4310" t="str">
            <v>WA</v>
          </cell>
          <cell r="D4310" t="str">
            <v>Municipal</v>
          </cell>
          <cell r="E4310">
            <v>6.0466844654258653E-2</v>
          </cell>
          <cell r="F4310">
            <v>0</v>
          </cell>
          <cell r="G4310">
            <v>0</v>
          </cell>
          <cell r="H4310">
            <v>4081.3528988357198</v>
          </cell>
          <cell r="I4310">
            <v>11.608880937499999</v>
          </cell>
          <cell r="J4310">
            <v>0</v>
          </cell>
          <cell r="K4310">
            <v>0</v>
          </cell>
          <cell r="L4310">
            <v>0</v>
          </cell>
          <cell r="M4310">
            <v>0</v>
          </cell>
          <cell r="N4310">
            <v>3.1615655423029E-2</v>
          </cell>
          <cell r="O4310">
            <v>10897.751133134168</v>
          </cell>
          <cell r="P4310">
            <v>31341.902861518098</v>
          </cell>
          <cell r="Q4310">
            <v>48050.375060004793</v>
          </cell>
          <cell r="R4310">
            <v>62522.031161817613</v>
          </cell>
          <cell r="S4310">
            <v>141449.5765239977</v>
          </cell>
          <cell r="T4310">
            <v>1160.0401802941328</v>
          </cell>
          <cell r="U4310">
            <v>1247.7461828356791</v>
          </cell>
          <cell r="V4310">
            <v>1267.7766489534722</v>
          </cell>
          <cell r="W4310">
            <v>1268.7992573609633</v>
          </cell>
          <cell r="X4310">
            <v>1265.1670409269952</v>
          </cell>
          <cell r="Y4310">
            <v>181.222428042833</v>
          </cell>
          <cell r="Z4310">
            <v>233.67862070521991</v>
          </cell>
          <cell r="AA4310">
            <v>296.03870209087313</v>
          </cell>
          <cell r="AB4310">
            <v>327.88971337128856</v>
          </cell>
          <cell r="AC4310">
            <v>481.28757086881649</v>
          </cell>
          <cell r="AD4310">
            <v>60.399513285147435</v>
          </cell>
          <cell r="AE4310">
            <v>72.380156760008731</v>
          </cell>
          <cell r="AF4310">
            <v>77.975313293753644</v>
          </cell>
          <cell r="AG4310">
            <v>79.324567050516052</v>
          </cell>
          <cell r="AH4310">
            <v>81.14458368038045</v>
          </cell>
        </row>
        <row r="4311">
          <cell r="B4311">
            <v>18051</v>
          </cell>
          <cell r="C4311" t="str">
            <v>WA</v>
          </cell>
          <cell r="D4311" t="str">
            <v>Municipal</v>
          </cell>
          <cell r="E4311">
            <v>6.0466844654258653E-2</v>
          </cell>
          <cell r="F4311">
            <v>0</v>
          </cell>
          <cell r="G4311">
            <v>0</v>
          </cell>
          <cell r="H4311">
            <v>4081.3528988357198</v>
          </cell>
          <cell r="I4311">
            <v>11.608880937499999</v>
          </cell>
          <cell r="J4311">
            <v>0</v>
          </cell>
          <cell r="K4311">
            <v>0</v>
          </cell>
          <cell r="L4311">
            <v>0</v>
          </cell>
          <cell r="M4311">
            <v>0</v>
          </cell>
          <cell r="N4311">
            <v>3.1615655423029E-2</v>
          </cell>
          <cell r="O4311">
            <v>10897.751133134168</v>
          </cell>
          <cell r="P4311">
            <v>31341.902861518098</v>
          </cell>
          <cell r="Q4311">
            <v>48050.375060004793</v>
          </cell>
          <cell r="R4311">
            <v>62522.031161817613</v>
          </cell>
          <cell r="S4311">
            <v>141449.5765239977</v>
          </cell>
          <cell r="T4311">
            <v>1160.0401802941328</v>
          </cell>
          <cell r="U4311">
            <v>1247.7461828356791</v>
          </cell>
          <cell r="V4311">
            <v>1267.7766489534722</v>
          </cell>
          <cell r="W4311">
            <v>1268.7992573609633</v>
          </cell>
          <cell r="X4311">
            <v>1265.1670409269952</v>
          </cell>
          <cell r="Y4311">
            <v>181.222428042833</v>
          </cell>
          <cell r="Z4311">
            <v>233.67862070521991</v>
          </cell>
          <cell r="AA4311">
            <v>296.03870209087313</v>
          </cell>
          <cell r="AB4311">
            <v>327.88971337128856</v>
          </cell>
          <cell r="AC4311">
            <v>481.28757086881649</v>
          </cell>
          <cell r="AD4311">
            <v>60.399513285147435</v>
          </cell>
          <cell r="AE4311">
            <v>72.380156760008731</v>
          </cell>
          <cell r="AF4311">
            <v>77.975313293753644</v>
          </cell>
          <cell r="AG4311">
            <v>79.324567050516052</v>
          </cell>
          <cell r="AH4311">
            <v>81.14458368038045</v>
          </cell>
        </row>
        <row r="4312">
          <cell r="B4312">
            <v>17470</v>
          </cell>
          <cell r="C4312" t="str">
            <v>WA</v>
          </cell>
          <cell r="D4312" t="str">
            <v>Political Subdivision</v>
          </cell>
          <cell r="E4312">
            <v>0.15507551099945752</v>
          </cell>
          <cell r="F4312">
            <v>1</v>
          </cell>
          <cell r="G4312">
            <v>11372.413835218251</v>
          </cell>
          <cell r="H4312">
            <v>11372.413835218251</v>
          </cell>
          <cell r="I4312">
            <v>11.608880937499999</v>
          </cell>
          <cell r="J4312">
            <v>379219</v>
          </cell>
          <cell r="K4312">
            <v>3724602</v>
          </cell>
          <cell r="L4312">
            <v>327512</v>
          </cell>
          <cell r="M4312">
            <v>8.9565120309974072E-2</v>
          </cell>
          <cell r="N4312">
            <v>8.9565120309974072E-2</v>
          </cell>
          <cell r="O4312">
            <v>10897.751133134168</v>
          </cell>
          <cell r="P4312">
            <v>31341.902861518098</v>
          </cell>
          <cell r="Q4312">
            <v>48050.375060004793</v>
          </cell>
          <cell r="R4312">
            <v>62522.031161817613</v>
          </cell>
          <cell r="S4312">
            <v>141449.5765239977</v>
          </cell>
          <cell r="T4312">
            <v>1160.0401802941328</v>
          </cell>
          <cell r="U4312">
            <v>1247.7461828356791</v>
          </cell>
          <cell r="V4312">
            <v>1267.7766489534722</v>
          </cell>
          <cell r="W4312">
            <v>1268.7992573609633</v>
          </cell>
          <cell r="X4312">
            <v>1265.1670409269952</v>
          </cell>
          <cell r="Y4312">
            <v>181.222428042833</v>
          </cell>
          <cell r="Z4312">
            <v>233.67862070521991</v>
          </cell>
          <cell r="AA4312">
            <v>296.03870209087313</v>
          </cell>
          <cell r="AB4312">
            <v>327.88971337128856</v>
          </cell>
          <cell r="AC4312">
            <v>481.28757086881649</v>
          </cell>
          <cell r="AD4312">
            <v>60.399513285147435</v>
          </cell>
          <cell r="AE4312">
            <v>72.380156760008731</v>
          </cell>
          <cell r="AF4312">
            <v>77.975313293753644</v>
          </cell>
          <cell r="AG4312">
            <v>79.324567050516052</v>
          </cell>
          <cell r="AH4312">
            <v>81.14458368038045</v>
          </cell>
        </row>
        <row r="4313">
          <cell r="B4313">
            <v>1579</v>
          </cell>
          <cell r="C4313" t="str">
            <v>WA</v>
          </cell>
          <cell r="D4313" t="str">
            <v>Political Subdivision</v>
          </cell>
          <cell r="E4313">
            <v>0.2147076081356421</v>
          </cell>
          <cell r="F4313">
            <v>1</v>
          </cell>
          <cell r="G4313">
            <v>14738.632564359747</v>
          </cell>
          <cell r="H4313">
            <v>14738.632564359747</v>
          </cell>
          <cell r="I4313">
            <v>11.608880937499999</v>
          </cell>
          <cell r="J4313">
            <v>62192</v>
          </cell>
          <cell r="K4313">
            <v>705332</v>
          </cell>
          <cell r="L4313">
            <v>47856</v>
          </cell>
          <cell r="M4313">
            <v>7.8722282168198807E-2</v>
          </cell>
          <cell r="N4313">
            <v>7.8722282168198807E-2</v>
          </cell>
          <cell r="O4313">
            <v>10897.751133134168</v>
          </cell>
          <cell r="P4313">
            <v>31341.902861518098</v>
          </cell>
          <cell r="Q4313">
            <v>48050.375060004793</v>
          </cell>
          <cell r="R4313">
            <v>62522.031161817613</v>
          </cell>
          <cell r="S4313">
            <v>141449.5765239977</v>
          </cell>
          <cell r="T4313">
            <v>1160.0401802941328</v>
          </cell>
          <cell r="U4313">
            <v>1247.7461828356791</v>
          </cell>
          <cell r="V4313">
            <v>1267.7766489534722</v>
          </cell>
          <cell r="W4313">
            <v>1268.7992573609633</v>
          </cell>
          <cell r="X4313">
            <v>1265.1670409269952</v>
          </cell>
          <cell r="Y4313">
            <v>181.222428042833</v>
          </cell>
          <cell r="Z4313">
            <v>233.67862070521991</v>
          </cell>
          <cell r="AA4313">
            <v>296.03870209087313</v>
          </cell>
          <cell r="AB4313">
            <v>327.88971337128856</v>
          </cell>
          <cell r="AC4313">
            <v>481.28757086881649</v>
          </cell>
          <cell r="AD4313">
            <v>60.399513285147435</v>
          </cell>
          <cell r="AE4313">
            <v>72.380156760008731</v>
          </cell>
          <cell r="AF4313">
            <v>77.975313293753644</v>
          </cell>
          <cell r="AG4313">
            <v>79.324567050516052</v>
          </cell>
          <cell r="AH4313">
            <v>81.14458368038045</v>
          </cell>
        </row>
        <row r="4314">
          <cell r="B4314">
            <v>3413</v>
          </cell>
          <cell r="C4314" t="str">
            <v>WA</v>
          </cell>
          <cell r="D4314" t="str">
            <v>Political Subdivision</v>
          </cell>
          <cell r="E4314">
            <v>6.0466844654258653E-2</v>
          </cell>
          <cell r="F4314">
            <v>1</v>
          </cell>
          <cell r="G4314">
            <v>21212.68947487494</v>
          </cell>
          <cell r="H4314">
            <v>21212.68947487494</v>
          </cell>
          <cell r="I4314">
            <v>11.608880937499999</v>
          </cell>
          <cell r="J4314">
            <v>27122.7</v>
          </cell>
          <cell r="K4314">
            <v>843862</v>
          </cell>
          <cell r="L4314">
            <v>39781</v>
          </cell>
          <cell r="M4314">
            <v>2.5574021924323825E-2</v>
          </cell>
          <cell r="N4314">
            <v>2.5574021924323825E-2</v>
          </cell>
          <cell r="O4314">
            <v>10897.751133134168</v>
          </cell>
          <cell r="P4314">
            <v>31341.902861518098</v>
          </cell>
          <cell r="Q4314">
            <v>48050.375060004793</v>
          </cell>
          <cell r="R4314">
            <v>62522.031161817613</v>
          </cell>
          <cell r="S4314">
            <v>141449.5765239977</v>
          </cell>
          <cell r="T4314">
            <v>1160.0401802941328</v>
          </cell>
          <cell r="U4314">
            <v>1247.7461828356791</v>
          </cell>
          <cell r="V4314">
            <v>1267.7766489534722</v>
          </cell>
          <cell r="W4314">
            <v>1268.7992573609633</v>
          </cell>
          <cell r="X4314">
            <v>1265.1670409269952</v>
          </cell>
          <cell r="Y4314">
            <v>181.222428042833</v>
          </cell>
          <cell r="Z4314">
            <v>233.67862070521991</v>
          </cell>
          <cell r="AA4314">
            <v>296.03870209087313</v>
          </cell>
          <cell r="AB4314">
            <v>327.88971337128856</v>
          </cell>
          <cell r="AC4314">
            <v>481.28757086881649</v>
          </cell>
          <cell r="AD4314">
            <v>60.399513285147435</v>
          </cell>
          <cell r="AE4314">
            <v>72.380156760008731</v>
          </cell>
          <cell r="AF4314">
            <v>77.975313293753644</v>
          </cell>
          <cell r="AG4314">
            <v>79.324567050516052</v>
          </cell>
          <cell r="AH4314">
            <v>81.14458368038045</v>
          </cell>
        </row>
        <row r="4315">
          <cell r="B4315">
            <v>3644</v>
          </cell>
          <cell r="C4315" t="str">
            <v>WA</v>
          </cell>
          <cell r="D4315" t="str">
            <v>Political Subdivision</v>
          </cell>
          <cell r="E4315">
            <v>0.17306521484603676</v>
          </cell>
          <cell r="F4315">
            <v>1</v>
          </cell>
          <cell r="G4315">
            <v>15411.740835925875</v>
          </cell>
          <cell r="H4315">
            <v>15411.740835925875</v>
          </cell>
          <cell r="I4315">
            <v>11.608880937499999</v>
          </cell>
          <cell r="J4315">
            <v>48960.7</v>
          </cell>
          <cell r="K4315">
            <v>455756</v>
          </cell>
          <cell r="L4315">
            <v>29572</v>
          </cell>
          <cell r="M4315">
            <v>9.8388449246954501E-2</v>
          </cell>
          <cell r="N4315">
            <v>9.8388449246954501E-2</v>
          </cell>
          <cell r="O4315">
            <v>10897.751133134168</v>
          </cell>
          <cell r="P4315">
            <v>31341.902861518098</v>
          </cell>
          <cell r="Q4315">
            <v>48050.375060004793</v>
          </cell>
          <cell r="R4315">
            <v>62522.031161817613</v>
          </cell>
          <cell r="S4315">
            <v>141449.5765239977</v>
          </cell>
          <cell r="T4315">
            <v>1160.0401802941328</v>
          </cell>
          <cell r="U4315">
            <v>1247.7461828356791</v>
          </cell>
          <cell r="V4315">
            <v>1267.7766489534722</v>
          </cell>
          <cell r="W4315">
            <v>1268.7992573609633</v>
          </cell>
          <cell r="X4315">
            <v>1265.1670409269952</v>
          </cell>
          <cell r="Y4315">
            <v>181.222428042833</v>
          </cell>
          <cell r="Z4315">
            <v>233.67862070521991</v>
          </cell>
          <cell r="AA4315">
            <v>296.03870209087313</v>
          </cell>
          <cell r="AB4315">
            <v>327.88971337128856</v>
          </cell>
          <cell r="AC4315">
            <v>481.28757086881649</v>
          </cell>
          <cell r="AD4315">
            <v>60.399513285147435</v>
          </cell>
          <cell r="AE4315">
            <v>72.380156760008731</v>
          </cell>
          <cell r="AF4315">
            <v>77.975313293753644</v>
          </cell>
          <cell r="AG4315">
            <v>79.324567050516052</v>
          </cell>
          <cell r="AH4315">
            <v>81.14458368038045</v>
          </cell>
        </row>
        <row r="4316">
          <cell r="B4316">
            <v>3660</v>
          </cell>
          <cell r="C4316" t="str">
            <v>WA</v>
          </cell>
          <cell r="D4316" t="str">
            <v>Political Subdivision</v>
          </cell>
          <cell r="E4316">
            <v>0.17925155134059242</v>
          </cell>
          <cell r="F4316">
            <v>1</v>
          </cell>
          <cell r="G4316">
            <v>12567.892861481152</v>
          </cell>
          <cell r="H4316">
            <v>12567.892861481152</v>
          </cell>
          <cell r="I4316">
            <v>11.608880937499999</v>
          </cell>
          <cell r="J4316">
            <v>229790</v>
          </cell>
          <cell r="K4316">
            <v>2483114</v>
          </cell>
          <cell r="L4316">
            <v>197576</v>
          </cell>
          <cell r="M4316">
            <v>8.1456737338160876E-2</v>
          </cell>
          <cell r="N4316">
            <v>8.1456737338160876E-2</v>
          </cell>
          <cell r="O4316">
            <v>10897.751133134168</v>
          </cell>
          <cell r="P4316">
            <v>31341.902861518098</v>
          </cell>
          <cell r="Q4316">
            <v>48050.375060004793</v>
          </cell>
          <cell r="R4316">
            <v>62522.031161817613</v>
          </cell>
          <cell r="S4316">
            <v>141449.5765239977</v>
          </cell>
          <cell r="T4316">
            <v>1160.0401802941328</v>
          </cell>
          <cell r="U4316">
            <v>1247.7461828356791</v>
          </cell>
          <cell r="V4316">
            <v>1267.7766489534722</v>
          </cell>
          <cell r="W4316">
            <v>1268.7992573609633</v>
          </cell>
          <cell r="X4316">
            <v>1265.1670409269952</v>
          </cell>
          <cell r="Y4316">
            <v>181.222428042833</v>
          </cell>
          <cell r="Z4316">
            <v>233.67862070521991</v>
          </cell>
          <cell r="AA4316">
            <v>296.03870209087313</v>
          </cell>
          <cell r="AB4316">
            <v>327.88971337128856</v>
          </cell>
          <cell r="AC4316">
            <v>481.28757086881649</v>
          </cell>
          <cell r="AD4316">
            <v>60.399513285147435</v>
          </cell>
          <cell r="AE4316">
            <v>72.380156760008731</v>
          </cell>
          <cell r="AF4316">
            <v>77.975313293753644</v>
          </cell>
          <cell r="AG4316">
            <v>79.324567050516052</v>
          </cell>
          <cell r="AH4316">
            <v>81.14458368038045</v>
          </cell>
        </row>
        <row r="4317">
          <cell r="B4317">
            <v>4442</v>
          </cell>
          <cell r="C4317" t="str">
            <v>WA</v>
          </cell>
          <cell r="D4317" t="str">
            <v>Political Subdivision</v>
          </cell>
          <cell r="E4317">
            <v>0.16705435546188971</v>
          </cell>
          <cell r="F4317">
            <v>1</v>
          </cell>
          <cell r="G4317">
            <v>15998.053410905273</v>
          </cell>
          <cell r="H4317">
            <v>15998.053410905273</v>
          </cell>
          <cell r="I4317">
            <v>11.608880937499999</v>
          </cell>
          <cell r="J4317">
            <v>63504</v>
          </cell>
          <cell r="K4317">
            <v>731447</v>
          </cell>
          <cell r="L4317">
            <v>45721</v>
          </cell>
          <cell r="M4317">
            <v>7.811196745065431E-2</v>
          </cell>
          <cell r="N4317">
            <v>7.811196745065431E-2</v>
          </cell>
          <cell r="O4317">
            <v>10897.751133134168</v>
          </cell>
          <cell r="P4317">
            <v>31341.902861518098</v>
          </cell>
          <cell r="Q4317">
            <v>48050.375060004793</v>
          </cell>
          <cell r="R4317">
            <v>62522.031161817613</v>
          </cell>
          <cell r="S4317">
            <v>141449.5765239977</v>
          </cell>
          <cell r="T4317">
            <v>1160.0401802941328</v>
          </cell>
          <cell r="U4317">
            <v>1247.7461828356791</v>
          </cell>
          <cell r="V4317">
            <v>1267.7766489534722</v>
          </cell>
          <cell r="W4317">
            <v>1268.7992573609633</v>
          </cell>
          <cell r="X4317">
            <v>1265.1670409269952</v>
          </cell>
          <cell r="Y4317">
            <v>181.222428042833</v>
          </cell>
          <cell r="Z4317">
            <v>233.67862070521991</v>
          </cell>
          <cell r="AA4317">
            <v>296.03870209087313</v>
          </cell>
          <cell r="AB4317">
            <v>327.88971337128856</v>
          </cell>
          <cell r="AC4317">
            <v>481.28757086881649</v>
          </cell>
          <cell r="AD4317">
            <v>60.399513285147435</v>
          </cell>
          <cell r="AE4317">
            <v>72.380156760008731</v>
          </cell>
          <cell r="AF4317">
            <v>77.975313293753644</v>
          </cell>
          <cell r="AG4317">
            <v>79.324567050516052</v>
          </cell>
          <cell r="AH4317">
            <v>81.14458368038045</v>
          </cell>
        </row>
        <row r="4318">
          <cell r="B4318">
            <v>5326</v>
          </cell>
          <cell r="C4318" t="str">
            <v>WA</v>
          </cell>
          <cell r="D4318" t="str">
            <v>Political Subdivision</v>
          </cell>
          <cell r="E4318">
            <v>6.0466844654258653E-2</v>
          </cell>
          <cell r="F4318">
            <v>1</v>
          </cell>
          <cell r="G4318">
            <v>27192.517837629362</v>
          </cell>
          <cell r="H4318">
            <v>27192.517837629362</v>
          </cell>
          <cell r="I4318">
            <v>11.608880937499999</v>
          </cell>
          <cell r="J4318">
            <v>13019</v>
          </cell>
          <cell r="K4318">
            <v>423034</v>
          </cell>
          <cell r="L4318">
            <v>15557</v>
          </cell>
          <cell r="M4318">
            <v>2.5652329767970779E-2</v>
          </cell>
          <cell r="N4318">
            <v>2.5652329767970779E-2</v>
          </cell>
          <cell r="O4318">
            <v>10897.751133134168</v>
          </cell>
          <cell r="P4318">
            <v>31341.902861518098</v>
          </cell>
          <cell r="Q4318">
            <v>48050.375060004793</v>
          </cell>
          <cell r="R4318">
            <v>62522.031161817613</v>
          </cell>
          <cell r="S4318">
            <v>141449.5765239977</v>
          </cell>
          <cell r="T4318">
            <v>1160.0401802941328</v>
          </cell>
          <cell r="U4318">
            <v>1247.7461828356791</v>
          </cell>
          <cell r="V4318">
            <v>1267.7766489534722</v>
          </cell>
          <cell r="W4318">
            <v>1268.7992573609633</v>
          </cell>
          <cell r="X4318">
            <v>1265.1670409269952</v>
          </cell>
          <cell r="Y4318">
            <v>181.222428042833</v>
          </cell>
          <cell r="Z4318">
            <v>233.67862070521991</v>
          </cell>
          <cell r="AA4318">
            <v>296.03870209087313</v>
          </cell>
          <cell r="AB4318">
            <v>327.88971337128856</v>
          </cell>
          <cell r="AC4318">
            <v>481.28757086881649</v>
          </cell>
          <cell r="AD4318">
            <v>60.399513285147435</v>
          </cell>
          <cell r="AE4318">
            <v>72.380156760008731</v>
          </cell>
          <cell r="AF4318">
            <v>77.975313293753644</v>
          </cell>
          <cell r="AG4318">
            <v>79.324567050516052</v>
          </cell>
          <cell r="AH4318">
            <v>81.14458368038045</v>
          </cell>
        </row>
        <row r="4319">
          <cell r="B4319">
            <v>6297</v>
          </cell>
          <cell r="C4319" t="str">
            <v>WA</v>
          </cell>
          <cell r="D4319" t="str">
            <v>Political Subdivision</v>
          </cell>
          <cell r="E4319">
            <v>6.0466844654258653E-2</v>
          </cell>
          <cell r="F4319">
            <v>0</v>
          </cell>
          <cell r="G4319">
            <v>0</v>
          </cell>
          <cell r="H4319">
            <v>11687.009222567331</v>
          </cell>
          <cell r="I4319">
            <v>11.608880937499999</v>
          </cell>
          <cell r="J4319">
            <v>0</v>
          </cell>
          <cell r="K4319">
            <v>0</v>
          </cell>
          <cell r="L4319">
            <v>0</v>
          </cell>
          <cell r="M4319">
            <v>0</v>
          </cell>
          <cell r="N4319">
            <v>5.8324868072190499E-2</v>
          </cell>
          <cell r="O4319">
            <v>10897.751133134168</v>
          </cell>
          <cell r="P4319">
            <v>31341.902861518098</v>
          </cell>
          <cell r="Q4319">
            <v>48050.375060004793</v>
          </cell>
          <cell r="R4319">
            <v>62522.031161817613</v>
          </cell>
          <cell r="S4319">
            <v>141449.5765239977</v>
          </cell>
          <cell r="T4319">
            <v>1160.0401802941328</v>
          </cell>
          <cell r="U4319">
            <v>1247.7461828356791</v>
          </cell>
          <cell r="V4319">
            <v>1267.7766489534722</v>
          </cell>
          <cell r="W4319">
            <v>1268.7992573609633</v>
          </cell>
          <cell r="X4319">
            <v>1265.1670409269952</v>
          </cell>
          <cell r="Y4319">
            <v>181.222428042833</v>
          </cell>
          <cell r="Z4319">
            <v>233.67862070521991</v>
          </cell>
          <cell r="AA4319">
            <v>296.03870209087313</v>
          </cell>
          <cell r="AB4319">
            <v>327.88971337128856</v>
          </cell>
          <cell r="AC4319">
            <v>481.28757086881649</v>
          </cell>
          <cell r="AD4319">
            <v>60.399513285147435</v>
          </cell>
          <cell r="AE4319">
            <v>72.380156760008731</v>
          </cell>
          <cell r="AF4319">
            <v>77.975313293753644</v>
          </cell>
          <cell r="AG4319">
            <v>79.324567050516052</v>
          </cell>
          <cell r="AH4319">
            <v>81.14458368038045</v>
          </cell>
        </row>
        <row r="4320">
          <cell r="B4320">
            <v>6716</v>
          </cell>
          <cell r="C4320" t="str">
            <v>WA</v>
          </cell>
          <cell r="D4320" t="str">
            <v>Political Subdivision</v>
          </cell>
          <cell r="E4320">
            <v>0.21473788198103266</v>
          </cell>
          <cell r="F4320">
            <v>1</v>
          </cell>
          <cell r="G4320">
            <v>14203.972025810441</v>
          </cell>
          <cell r="H4320">
            <v>14203.972025810441</v>
          </cell>
          <cell r="I4320">
            <v>11.608880937499999</v>
          </cell>
          <cell r="J4320">
            <v>35528</v>
          </cell>
          <cell r="K4320">
            <v>367613</v>
          </cell>
          <cell r="L4320">
            <v>25881</v>
          </cell>
          <cell r="M4320">
            <v>8.6837534661393226E-2</v>
          </cell>
          <cell r="N4320">
            <v>8.6837534661393226E-2</v>
          </cell>
          <cell r="O4320">
            <v>10897.751133134168</v>
          </cell>
          <cell r="P4320">
            <v>31341.902861518098</v>
          </cell>
          <cell r="Q4320">
            <v>48050.375060004793</v>
          </cell>
          <cell r="R4320">
            <v>62522.031161817613</v>
          </cell>
          <cell r="S4320">
            <v>141449.5765239977</v>
          </cell>
          <cell r="T4320">
            <v>1160.0401802941328</v>
          </cell>
          <cell r="U4320">
            <v>1247.7461828356791</v>
          </cell>
          <cell r="V4320">
            <v>1267.7766489534722</v>
          </cell>
          <cell r="W4320">
            <v>1268.7992573609633</v>
          </cell>
          <cell r="X4320">
            <v>1265.1670409269952</v>
          </cell>
          <cell r="Y4320">
            <v>181.222428042833</v>
          </cell>
          <cell r="Z4320">
            <v>233.67862070521991</v>
          </cell>
          <cell r="AA4320">
            <v>296.03870209087313</v>
          </cell>
          <cell r="AB4320">
            <v>327.88971337128856</v>
          </cell>
          <cell r="AC4320">
            <v>481.28757086881649</v>
          </cell>
          <cell r="AD4320">
            <v>60.399513285147435</v>
          </cell>
          <cell r="AE4320">
            <v>72.380156760008731</v>
          </cell>
          <cell r="AF4320">
            <v>77.975313293753644</v>
          </cell>
          <cell r="AG4320">
            <v>79.324567050516052</v>
          </cell>
          <cell r="AH4320">
            <v>81.14458368038045</v>
          </cell>
        </row>
        <row r="4321">
          <cell r="B4321">
            <v>7548</v>
          </cell>
          <cell r="C4321" t="str">
            <v>WA</v>
          </cell>
          <cell r="D4321" t="str">
            <v>Political Subdivision</v>
          </cell>
          <cell r="E4321">
            <v>6.0466844654258653E-2</v>
          </cell>
          <cell r="F4321">
            <v>1</v>
          </cell>
          <cell r="G4321">
            <v>12683.956669565905</v>
          </cell>
          <cell r="H4321">
            <v>12683.956669565905</v>
          </cell>
          <cell r="I4321">
            <v>11.608880937499999</v>
          </cell>
          <cell r="J4321">
            <v>60653.4</v>
          </cell>
          <cell r="K4321">
            <v>481242</v>
          </cell>
          <cell r="L4321">
            <v>37941</v>
          </cell>
          <cell r="M4321">
            <v>0.11505223854153161</v>
          </cell>
          <cell r="N4321">
            <v>0.11505223854153161</v>
          </cell>
          <cell r="O4321">
            <v>10897.751133134168</v>
          </cell>
          <cell r="P4321">
            <v>31341.902861518098</v>
          </cell>
          <cell r="Q4321">
            <v>48050.375060004793</v>
          </cell>
          <cell r="R4321">
            <v>62522.031161817613</v>
          </cell>
          <cell r="S4321">
            <v>141449.5765239977</v>
          </cell>
          <cell r="T4321">
            <v>1160.0401802941328</v>
          </cell>
          <cell r="U4321">
            <v>1247.7461828356791</v>
          </cell>
          <cell r="V4321">
            <v>1267.7766489534722</v>
          </cell>
          <cell r="W4321">
            <v>1268.7992573609633</v>
          </cell>
          <cell r="X4321">
            <v>1265.1670409269952</v>
          </cell>
          <cell r="Y4321">
            <v>181.222428042833</v>
          </cell>
          <cell r="Z4321">
            <v>233.67862070521991</v>
          </cell>
          <cell r="AA4321">
            <v>296.03870209087313</v>
          </cell>
          <cell r="AB4321">
            <v>327.88971337128856</v>
          </cell>
          <cell r="AC4321">
            <v>481.28757086881649</v>
          </cell>
          <cell r="AD4321">
            <v>60.399513285147435</v>
          </cell>
          <cell r="AE4321">
            <v>72.380156760008731</v>
          </cell>
          <cell r="AF4321">
            <v>77.975313293753644</v>
          </cell>
          <cell r="AG4321">
            <v>79.324567050516052</v>
          </cell>
          <cell r="AH4321">
            <v>81.14458368038045</v>
          </cell>
        </row>
        <row r="4322">
          <cell r="B4322">
            <v>59013</v>
          </cell>
          <cell r="C4322" t="str">
            <v>WA</v>
          </cell>
          <cell r="D4322" t="str">
            <v>Political Subdivision</v>
          </cell>
          <cell r="E4322">
            <v>6.0466844654258653E-2</v>
          </cell>
          <cell r="F4322">
            <v>1</v>
          </cell>
          <cell r="G4322">
            <v>12332.352275299978</v>
          </cell>
          <cell r="H4322">
            <v>12332.352275299978</v>
          </cell>
          <cell r="I4322">
            <v>11.608880937499999</v>
          </cell>
          <cell r="J4322">
            <v>24541.5</v>
          </cell>
          <cell r="K4322">
            <v>217888</v>
          </cell>
          <cell r="L4322">
            <v>17668</v>
          </cell>
          <cell r="M4322">
            <v>0.1013375289100593</v>
          </cell>
          <cell r="N4322">
            <v>0.1013375289100593</v>
          </cell>
          <cell r="O4322">
            <v>10897.751133134168</v>
          </cell>
          <cell r="P4322">
            <v>31341.902861518098</v>
          </cell>
          <cell r="Q4322">
            <v>48050.375060004793</v>
          </cell>
          <cell r="R4322">
            <v>62522.031161817613</v>
          </cell>
          <cell r="S4322">
            <v>141449.5765239977</v>
          </cell>
          <cell r="T4322">
            <v>1160.0401802941328</v>
          </cell>
          <cell r="U4322">
            <v>1247.7461828356791</v>
          </cell>
          <cell r="V4322">
            <v>1267.7766489534722</v>
          </cell>
          <cell r="W4322">
            <v>1268.7992573609633</v>
          </cell>
          <cell r="X4322">
            <v>1265.1670409269952</v>
          </cell>
          <cell r="Y4322">
            <v>181.222428042833</v>
          </cell>
          <cell r="Z4322">
            <v>233.67862070521991</v>
          </cell>
          <cell r="AA4322">
            <v>296.03870209087313</v>
          </cell>
          <cell r="AB4322">
            <v>327.88971337128856</v>
          </cell>
          <cell r="AC4322">
            <v>481.28757086881649</v>
          </cell>
          <cell r="AD4322">
            <v>60.399513285147435</v>
          </cell>
          <cell r="AE4322">
            <v>72.380156760008731</v>
          </cell>
          <cell r="AF4322">
            <v>77.975313293753644</v>
          </cell>
          <cell r="AG4322">
            <v>79.324567050516052</v>
          </cell>
          <cell r="AH4322">
            <v>81.14458368038045</v>
          </cell>
        </row>
        <row r="4323">
          <cell r="B4323">
            <v>10326</v>
          </cell>
          <cell r="C4323" t="str">
            <v>WA</v>
          </cell>
          <cell r="D4323" t="str">
            <v>Political Subdivision</v>
          </cell>
          <cell r="E4323">
            <v>6.0466844654258653E-2</v>
          </cell>
          <cell r="F4323">
            <v>0</v>
          </cell>
          <cell r="G4323">
            <v>0</v>
          </cell>
          <cell r="H4323">
            <v>11687.009222567331</v>
          </cell>
          <cell r="I4323">
            <v>11.608880937499999</v>
          </cell>
          <cell r="J4323">
            <v>0</v>
          </cell>
          <cell r="K4323">
            <v>0</v>
          </cell>
          <cell r="L4323">
            <v>0</v>
          </cell>
          <cell r="M4323">
            <v>0</v>
          </cell>
          <cell r="N4323">
            <v>5.8324868072190499E-2</v>
          </cell>
          <cell r="O4323">
            <v>10897.751133134168</v>
          </cell>
          <cell r="P4323">
            <v>31341.902861518098</v>
          </cell>
          <cell r="Q4323">
            <v>48050.375060004793</v>
          </cell>
          <cell r="R4323">
            <v>62522.031161817613</v>
          </cell>
          <cell r="S4323">
            <v>141449.5765239977</v>
          </cell>
          <cell r="T4323">
            <v>1160.0401802941328</v>
          </cell>
          <cell r="U4323">
            <v>1247.7461828356791</v>
          </cell>
          <cell r="V4323">
            <v>1267.7766489534722</v>
          </cell>
          <cell r="W4323">
            <v>1268.7992573609633</v>
          </cell>
          <cell r="X4323">
            <v>1265.1670409269952</v>
          </cell>
          <cell r="Y4323">
            <v>181.222428042833</v>
          </cell>
          <cell r="Z4323">
            <v>233.67862070521991</v>
          </cell>
          <cell r="AA4323">
            <v>296.03870209087313</v>
          </cell>
          <cell r="AB4323">
            <v>327.88971337128856</v>
          </cell>
          <cell r="AC4323">
            <v>481.28757086881649</v>
          </cell>
          <cell r="AD4323">
            <v>60.399513285147435</v>
          </cell>
          <cell r="AE4323">
            <v>72.380156760008731</v>
          </cell>
          <cell r="AF4323">
            <v>77.975313293753644</v>
          </cell>
          <cell r="AG4323">
            <v>79.324567050516052</v>
          </cell>
          <cell r="AH4323">
            <v>81.14458368038045</v>
          </cell>
        </row>
        <row r="4324">
          <cell r="B4324">
            <v>10393</v>
          </cell>
          <cell r="C4324" t="str">
            <v>WA</v>
          </cell>
          <cell r="D4324" t="str">
            <v>Political Subdivision</v>
          </cell>
          <cell r="E4324">
            <v>6.0466844654258653E-2</v>
          </cell>
          <cell r="F4324">
            <v>1</v>
          </cell>
          <cell r="G4324">
            <v>12982.970332526666</v>
          </cell>
          <cell r="H4324">
            <v>12982.970332526666</v>
          </cell>
          <cell r="I4324">
            <v>11.608880937499999</v>
          </cell>
          <cell r="J4324">
            <v>16732</v>
          </cell>
          <cell r="K4324">
            <v>144851</v>
          </cell>
          <cell r="L4324">
            <v>11157</v>
          </cell>
          <cell r="M4324">
            <v>0.10478185573150169</v>
          </cell>
          <cell r="N4324">
            <v>0.10478185573150169</v>
          </cell>
          <cell r="O4324">
            <v>10897.751133134168</v>
          </cell>
          <cell r="P4324">
            <v>31341.902861518098</v>
          </cell>
          <cell r="Q4324">
            <v>48050.375060004793</v>
          </cell>
          <cell r="R4324">
            <v>62522.031161817613</v>
          </cell>
          <cell r="S4324">
            <v>141449.5765239977</v>
          </cell>
          <cell r="T4324">
            <v>1160.0401802941328</v>
          </cell>
          <cell r="U4324">
            <v>1247.7461828356791</v>
          </cell>
          <cell r="V4324">
            <v>1267.7766489534722</v>
          </cell>
          <cell r="W4324">
            <v>1268.7992573609633</v>
          </cell>
          <cell r="X4324">
            <v>1265.1670409269952</v>
          </cell>
          <cell r="Y4324">
            <v>181.222428042833</v>
          </cell>
          <cell r="Z4324">
            <v>233.67862070521991</v>
          </cell>
          <cell r="AA4324">
            <v>296.03870209087313</v>
          </cell>
          <cell r="AB4324">
            <v>327.88971337128856</v>
          </cell>
          <cell r="AC4324">
            <v>481.28757086881649</v>
          </cell>
          <cell r="AD4324">
            <v>60.399513285147435</v>
          </cell>
          <cell r="AE4324">
            <v>72.380156760008731</v>
          </cell>
          <cell r="AF4324">
            <v>77.975313293753644</v>
          </cell>
          <cell r="AG4324">
            <v>79.324567050516052</v>
          </cell>
          <cell r="AH4324">
            <v>81.14458368038045</v>
          </cell>
        </row>
        <row r="4325">
          <cell r="B4325">
            <v>10944</v>
          </cell>
          <cell r="C4325" t="str">
            <v>WA</v>
          </cell>
          <cell r="D4325" t="str">
            <v>Political Subdivision</v>
          </cell>
          <cell r="E4325">
            <v>6.0466844654258653E-2</v>
          </cell>
          <cell r="F4325">
            <v>1</v>
          </cell>
          <cell r="G4325">
            <v>17030.095958127364</v>
          </cell>
          <cell r="H4325">
            <v>17030.095958127364</v>
          </cell>
          <cell r="I4325">
            <v>11.608880937499999</v>
          </cell>
          <cell r="J4325">
            <v>40594.199999999997</v>
          </cell>
          <cell r="K4325">
            <v>468532</v>
          </cell>
          <cell r="L4325">
            <v>27512</v>
          </cell>
          <cell r="M4325">
            <v>7.8461231275067669E-2</v>
          </cell>
          <cell r="N4325">
            <v>7.8461231275067669E-2</v>
          </cell>
          <cell r="O4325">
            <v>10897.751133134168</v>
          </cell>
          <cell r="P4325">
            <v>31341.902861518098</v>
          </cell>
          <cell r="Q4325">
            <v>48050.375060004793</v>
          </cell>
          <cell r="R4325">
            <v>62522.031161817613</v>
          </cell>
          <cell r="S4325">
            <v>141449.5765239977</v>
          </cell>
          <cell r="T4325">
            <v>1160.0401802941328</v>
          </cell>
          <cell r="U4325">
            <v>1247.7461828356791</v>
          </cell>
          <cell r="V4325">
            <v>1267.7766489534722</v>
          </cell>
          <cell r="W4325">
            <v>1268.7992573609633</v>
          </cell>
          <cell r="X4325">
            <v>1265.1670409269952</v>
          </cell>
          <cell r="Y4325">
            <v>181.222428042833</v>
          </cell>
          <cell r="Z4325">
            <v>233.67862070521991</v>
          </cell>
          <cell r="AA4325">
            <v>296.03870209087313</v>
          </cell>
          <cell r="AB4325">
            <v>327.88971337128856</v>
          </cell>
          <cell r="AC4325">
            <v>481.28757086881649</v>
          </cell>
          <cell r="AD4325">
            <v>60.399513285147435</v>
          </cell>
          <cell r="AE4325">
            <v>72.380156760008731</v>
          </cell>
          <cell r="AF4325">
            <v>77.975313293753644</v>
          </cell>
          <cell r="AG4325">
            <v>79.324567050516052</v>
          </cell>
          <cell r="AH4325">
            <v>81.14458368038045</v>
          </cell>
        </row>
        <row r="4326">
          <cell r="B4326">
            <v>22355</v>
          </cell>
          <cell r="C4326" t="str">
            <v>WA</v>
          </cell>
          <cell r="D4326" t="str">
            <v>Political Subdivision</v>
          </cell>
          <cell r="E4326">
            <v>6.0466844654258653E-2</v>
          </cell>
          <cell r="F4326">
            <v>0</v>
          </cell>
          <cell r="G4326">
            <v>0</v>
          </cell>
          <cell r="H4326">
            <v>11687.009222567331</v>
          </cell>
          <cell r="I4326">
            <v>11.608880937499999</v>
          </cell>
          <cell r="J4326">
            <v>0</v>
          </cell>
          <cell r="K4326">
            <v>0</v>
          </cell>
          <cell r="L4326">
            <v>0</v>
          </cell>
          <cell r="M4326">
            <v>0</v>
          </cell>
          <cell r="N4326">
            <v>5.8324868072190499E-2</v>
          </cell>
          <cell r="O4326">
            <v>10897.751133134168</v>
          </cell>
          <cell r="P4326">
            <v>31341.902861518098</v>
          </cell>
          <cell r="Q4326">
            <v>48050.375060004793</v>
          </cell>
          <cell r="R4326">
            <v>62522.031161817613</v>
          </cell>
          <cell r="S4326">
            <v>141449.5765239977</v>
          </cell>
          <cell r="T4326">
            <v>1160.0401802941328</v>
          </cell>
          <cell r="U4326">
            <v>1247.7461828356791</v>
          </cell>
          <cell r="V4326">
            <v>1267.7766489534722</v>
          </cell>
          <cell r="W4326">
            <v>1268.7992573609633</v>
          </cell>
          <cell r="X4326">
            <v>1265.1670409269952</v>
          </cell>
          <cell r="Y4326">
            <v>181.222428042833</v>
          </cell>
          <cell r="Z4326">
            <v>233.67862070521991</v>
          </cell>
          <cell r="AA4326">
            <v>296.03870209087313</v>
          </cell>
          <cell r="AB4326">
            <v>327.88971337128856</v>
          </cell>
          <cell r="AC4326">
            <v>481.28757086881649</v>
          </cell>
          <cell r="AD4326">
            <v>60.399513285147435</v>
          </cell>
          <cell r="AE4326">
            <v>72.380156760008731</v>
          </cell>
          <cell r="AF4326">
            <v>77.975313293753644</v>
          </cell>
          <cell r="AG4326">
            <v>79.324567050516052</v>
          </cell>
          <cell r="AH4326">
            <v>81.14458368038045</v>
          </cell>
        </row>
        <row r="4327">
          <cell r="B4327">
            <v>14055</v>
          </cell>
          <cell r="C4327" t="str">
            <v>WA</v>
          </cell>
          <cell r="D4327" t="str">
            <v>Political Subdivision</v>
          </cell>
          <cell r="E4327">
            <v>0.20714787495609413</v>
          </cell>
          <cell r="F4327">
            <v>1</v>
          </cell>
          <cell r="G4327">
            <v>16752.187589362311</v>
          </cell>
          <cell r="H4327">
            <v>16752.187589362311</v>
          </cell>
          <cell r="I4327">
            <v>11.608880937499999</v>
          </cell>
          <cell r="J4327">
            <v>24444.799999999999</v>
          </cell>
          <cell r="K4327">
            <v>292912</v>
          </cell>
          <cell r="L4327">
            <v>17485</v>
          </cell>
          <cell r="M4327">
            <v>7.5138692172713129E-2</v>
          </cell>
          <cell r="N4327">
            <v>7.5138692172713129E-2</v>
          </cell>
          <cell r="O4327">
            <v>10897.751133134168</v>
          </cell>
          <cell r="P4327">
            <v>31341.902861518098</v>
          </cell>
          <cell r="Q4327">
            <v>48050.375060004793</v>
          </cell>
          <cell r="R4327">
            <v>62522.031161817613</v>
          </cell>
          <cell r="S4327">
            <v>141449.5765239977</v>
          </cell>
          <cell r="T4327">
            <v>1160.0401802941328</v>
          </cell>
          <cell r="U4327">
            <v>1247.7461828356791</v>
          </cell>
          <cell r="V4327">
            <v>1267.7766489534722</v>
          </cell>
          <cell r="W4327">
            <v>1268.7992573609633</v>
          </cell>
          <cell r="X4327">
            <v>1265.1670409269952</v>
          </cell>
          <cell r="Y4327">
            <v>181.222428042833</v>
          </cell>
          <cell r="Z4327">
            <v>233.67862070521991</v>
          </cell>
          <cell r="AA4327">
            <v>296.03870209087313</v>
          </cell>
          <cell r="AB4327">
            <v>327.88971337128856</v>
          </cell>
          <cell r="AC4327">
            <v>481.28757086881649</v>
          </cell>
          <cell r="AD4327">
            <v>60.399513285147435</v>
          </cell>
          <cell r="AE4327">
            <v>72.380156760008731</v>
          </cell>
          <cell r="AF4327">
            <v>77.975313293753644</v>
          </cell>
          <cell r="AG4327">
            <v>79.324567050516052</v>
          </cell>
          <cell r="AH4327">
            <v>81.14458368038045</v>
          </cell>
        </row>
        <row r="4328">
          <cell r="B4328">
            <v>14653</v>
          </cell>
          <cell r="C4328" t="str">
            <v>WA</v>
          </cell>
          <cell r="D4328" t="str">
            <v>Political Subdivision</v>
          </cell>
          <cell r="E4328">
            <v>6.0466844654258653E-2</v>
          </cell>
          <cell r="F4328">
            <v>1</v>
          </cell>
          <cell r="G4328">
            <v>17582.061735585325</v>
          </cell>
          <cell r="H4328">
            <v>17582.061735585325</v>
          </cell>
          <cell r="I4328">
            <v>11.608880937499999</v>
          </cell>
          <cell r="J4328">
            <v>11119</v>
          </cell>
          <cell r="K4328">
            <v>150942</v>
          </cell>
          <cell r="L4328">
            <v>8585</v>
          </cell>
          <cell r="M4328">
            <v>6.5740834796271089E-2</v>
          </cell>
          <cell r="N4328">
            <v>6.5740834796271089E-2</v>
          </cell>
          <cell r="O4328">
            <v>10897.751133134168</v>
          </cell>
          <cell r="P4328">
            <v>31341.902861518098</v>
          </cell>
          <cell r="Q4328">
            <v>48050.375060004793</v>
          </cell>
          <cell r="R4328">
            <v>62522.031161817613</v>
          </cell>
          <cell r="S4328">
            <v>141449.5765239977</v>
          </cell>
          <cell r="T4328">
            <v>1160.0401802941328</v>
          </cell>
          <cell r="U4328">
            <v>1247.7461828356791</v>
          </cell>
          <cell r="V4328">
            <v>1267.7766489534722</v>
          </cell>
          <cell r="W4328">
            <v>1268.7992573609633</v>
          </cell>
          <cell r="X4328">
            <v>1265.1670409269952</v>
          </cell>
          <cell r="Y4328">
            <v>181.222428042833</v>
          </cell>
          <cell r="Z4328">
            <v>233.67862070521991</v>
          </cell>
          <cell r="AA4328">
            <v>296.03870209087313</v>
          </cell>
          <cell r="AB4328">
            <v>327.88971337128856</v>
          </cell>
          <cell r="AC4328">
            <v>481.28757086881649</v>
          </cell>
          <cell r="AD4328">
            <v>60.399513285147435</v>
          </cell>
          <cell r="AE4328">
            <v>72.380156760008731</v>
          </cell>
          <cell r="AF4328">
            <v>77.975313293753644</v>
          </cell>
          <cell r="AG4328">
            <v>79.324567050516052</v>
          </cell>
          <cell r="AH4328">
            <v>81.14458368038045</v>
          </cell>
        </row>
        <row r="4329">
          <cell r="B4329">
            <v>17279</v>
          </cell>
          <cell r="C4329" t="str">
            <v>WA</v>
          </cell>
          <cell r="D4329" t="str">
            <v>Political Subdivision</v>
          </cell>
          <cell r="E4329">
            <v>6.0466844654258653E-2</v>
          </cell>
          <cell r="F4329">
            <v>0</v>
          </cell>
          <cell r="G4329">
            <v>0</v>
          </cell>
          <cell r="H4329">
            <v>11687.009222567331</v>
          </cell>
          <cell r="I4329">
            <v>11.608880937499999</v>
          </cell>
          <cell r="J4329">
            <v>0</v>
          </cell>
          <cell r="K4329">
            <v>0</v>
          </cell>
          <cell r="L4329">
            <v>0</v>
          </cell>
          <cell r="M4329">
            <v>0</v>
          </cell>
          <cell r="N4329">
            <v>5.8324868072190499E-2</v>
          </cell>
          <cell r="O4329">
            <v>10897.751133134168</v>
          </cell>
          <cell r="P4329">
            <v>31341.902861518098</v>
          </cell>
          <cell r="Q4329">
            <v>48050.375060004793</v>
          </cell>
          <cell r="R4329">
            <v>62522.031161817613</v>
          </cell>
          <cell r="S4329">
            <v>141449.5765239977</v>
          </cell>
          <cell r="T4329">
            <v>1160.0401802941328</v>
          </cell>
          <cell r="U4329">
            <v>1247.7461828356791</v>
          </cell>
          <cell r="V4329">
            <v>1267.7766489534722</v>
          </cell>
          <cell r="W4329">
            <v>1268.7992573609633</v>
          </cell>
          <cell r="X4329">
            <v>1265.1670409269952</v>
          </cell>
          <cell r="Y4329">
            <v>181.222428042833</v>
          </cell>
          <cell r="Z4329">
            <v>233.67862070521991</v>
          </cell>
          <cell r="AA4329">
            <v>296.03870209087313</v>
          </cell>
          <cell r="AB4329">
            <v>327.88971337128856</v>
          </cell>
          <cell r="AC4329">
            <v>481.28757086881649</v>
          </cell>
          <cell r="AD4329">
            <v>60.399513285147435</v>
          </cell>
          <cell r="AE4329">
            <v>72.380156760008731</v>
          </cell>
          <cell r="AF4329">
            <v>77.975313293753644</v>
          </cell>
          <cell r="AG4329">
            <v>79.324567050516052</v>
          </cell>
          <cell r="AH4329">
            <v>81.14458368038045</v>
          </cell>
        </row>
        <row r="4330">
          <cell r="B4330">
            <v>15327</v>
          </cell>
          <cell r="C4330" t="str">
            <v>WA</v>
          </cell>
          <cell r="D4330" t="str">
            <v>Political Subdivision</v>
          </cell>
          <cell r="E4330">
            <v>6.0466844654258653E-2</v>
          </cell>
          <cell r="F4330">
            <v>0</v>
          </cell>
          <cell r="G4330">
            <v>0</v>
          </cell>
          <cell r="H4330">
            <v>11687.009222567331</v>
          </cell>
          <cell r="I4330">
            <v>11.608880937499999</v>
          </cell>
          <cell r="J4330">
            <v>0</v>
          </cell>
          <cell r="K4330">
            <v>0</v>
          </cell>
          <cell r="L4330">
            <v>0</v>
          </cell>
          <cell r="M4330">
            <v>0</v>
          </cell>
          <cell r="N4330">
            <v>5.8324868072190499E-2</v>
          </cell>
          <cell r="O4330">
            <v>10897.751133134168</v>
          </cell>
          <cell r="P4330">
            <v>31341.902861518098</v>
          </cell>
          <cell r="Q4330">
            <v>48050.375060004793</v>
          </cell>
          <cell r="R4330">
            <v>62522.031161817613</v>
          </cell>
          <cell r="S4330">
            <v>141449.5765239977</v>
          </cell>
          <cell r="T4330">
            <v>1160.0401802941328</v>
          </cell>
          <cell r="U4330">
            <v>1247.7461828356791</v>
          </cell>
          <cell r="V4330">
            <v>1267.7766489534722</v>
          </cell>
          <cell r="W4330">
            <v>1268.7992573609633</v>
          </cell>
          <cell r="X4330">
            <v>1265.1670409269952</v>
          </cell>
          <cell r="Y4330">
            <v>181.222428042833</v>
          </cell>
          <cell r="Z4330">
            <v>233.67862070521991</v>
          </cell>
          <cell r="AA4330">
            <v>296.03870209087313</v>
          </cell>
          <cell r="AB4330">
            <v>327.88971337128856</v>
          </cell>
          <cell r="AC4330">
            <v>481.28757086881649</v>
          </cell>
          <cell r="AD4330">
            <v>60.399513285147435</v>
          </cell>
          <cell r="AE4330">
            <v>72.380156760008731</v>
          </cell>
          <cell r="AF4330">
            <v>77.975313293753644</v>
          </cell>
          <cell r="AG4330">
            <v>79.324567050516052</v>
          </cell>
          <cell r="AH4330">
            <v>81.14458368038045</v>
          </cell>
        </row>
        <row r="4331">
          <cell r="B4331">
            <v>40456</v>
          </cell>
          <cell r="C4331" t="str">
            <v>WA</v>
          </cell>
          <cell r="D4331" t="str">
            <v>Political Subdivision</v>
          </cell>
          <cell r="E4331">
            <v>6.0466844654258653E-2</v>
          </cell>
          <cell r="F4331">
            <v>0</v>
          </cell>
          <cell r="G4331">
            <v>0</v>
          </cell>
          <cell r="H4331">
            <v>11687.009222567331</v>
          </cell>
          <cell r="I4331">
            <v>11.608880937499999</v>
          </cell>
          <cell r="J4331">
            <v>0</v>
          </cell>
          <cell r="K4331">
            <v>0</v>
          </cell>
          <cell r="L4331">
            <v>0</v>
          </cell>
          <cell r="M4331">
            <v>0</v>
          </cell>
          <cell r="N4331">
            <v>5.8324868072190499E-2</v>
          </cell>
          <cell r="O4331">
            <v>10897.751133134168</v>
          </cell>
          <cell r="P4331">
            <v>31341.902861518098</v>
          </cell>
          <cell r="Q4331">
            <v>48050.375060004793</v>
          </cell>
          <cell r="R4331">
            <v>62522.031161817613</v>
          </cell>
          <cell r="S4331">
            <v>141449.5765239977</v>
          </cell>
          <cell r="T4331">
            <v>1160.0401802941328</v>
          </cell>
          <cell r="U4331">
            <v>1247.7461828356791</v>
          </cell>
          <cell r="V4331">
            <v>1267.7766489534722</v>
          </cell>
          <cell r="W4331">
            <v>1268.7992573609633</v>
          </cell>
          <cell r="X4331">
            <v>1265.1670409269952</v>
          </cell>
          <cell r="Y4331">
            <v>181.222428042833</v>
          </cell>
          <cell r="Z4331">
            <v>233.67862070521991</v>
          </cell>
          <cell r="AA4331">
            <v>296.03870209087313</v>
          </cell>
          <cell r="AB4331">
            <v>327.88971337128856</v>
          </cell>
          <cell r="AC4331">
            <v>481.28757086881649</v>
          </cell>
          <cell r="AD4331">
            <v>60.399513285147435</v>
          </cell>
          <cell r="AE4331">
            <v>72.380156760008731</v>
          </cell>
          <cell r="AF4331">
            <v>77.975313293753644</v>
          </cell>
          <cell r="AG4331">
            <v>79.324567050516052</v>
          </cell>
          <cell r="AH4331">
            <v>81.14458368038045</v>
          </cell>
        </row>
        <row r="4332">
          <cell r="B4332">
            <v>14624</v>
          </cell>
          <cell r="C4332" t="str">
            <v>WA</v>
          </cell>
          <cell r="D4332" t="str">
            <v>Political Subdivision</v>
          </cell>
          <cell r="E4332">
            <v>6.0466844654258653E-2</v>
          </cell>
          <cell r="F4332">
            <v>1</v>
          </cell>
          <cell r="G4332">
            <v>20100.358242090922</v>
          </cell>
          <cell r="H4332">
            <v>20100.358242090922</v>
          </cell>
          <cell r="I4332">
            <v>11.608880937499999</v>
          </cell>
          <cell r="J4332">
            <v>45094</v>
          </cell>
          <cell r="K4332">
            <v>796738</v>
          </cell>
          <cell r="L4332">
            <v>39638</v>
          </cell>
          <cell r="M4332">
            <v>4.9667727821181493E-2</v>
          </cell>
          <cell r="N4332">
            <v>4.9667727821181493E-2</v>
          </cell>
          <cell r="O4332">
            <v>10897.751133134168</v>
          </cell>
          <cell r="P4332">
            <v>31341.902861518098</v>
          </cell>
          <cell r="Q4332">
            <v>48050.375060004793</v>
          </cell>
          <cell r="R4332">
            <v>62522.031161817613</v>
          </cell>
          <cell r="S4332">
            <v>141449.5765239977</v>
          </cell>
          <cell r="T4332">
            <v>1160.0401802941328</v>
          </cell>
          <cell r="U4332">
            <v>1247.7461828356791</v>
          </cell>
          <cell r="V4332">
            <v>1267.7766489534722</v>
          </cell>
          <cell r="W4332">
            <v>1268.7992573609633</v>
          </cell>
          <cell r="X4332">
            <v>1265.1670409269952</v>
          </cell>
          <cell r="Y4332">
            <v>181.222428042833</v>
          </cell>
          <cell r="Z4332">
            <v>233.67862070521991</v>
          </cell>
          <cell r="AA4332">
            <v>296.03870209087313</v>
          </cell>
          <cell r="AB4332">
            <v>327.88971337128856</v>
          </cell>
          <cell r="AC4332">
            <v>481.28757086881649</v>
          </cell>
          <cell r="AD4332">
            <v>60.399513285147435</v>
          </cell>
          <cell r="AE4332">
            <v>72.380156760008731</v>
          </cell>
          <cell r="AF4332">
            <v>77.975313293753644</v>
          </cell>
          <cell r="AG4332">
            <v>79.324567050516052</v>
          </cell>
          <cell r="AH4332">
            <v>81.14458368038045</v>
          </cell>
        </row>
        <row r="4333">
          <cell r="B4333">
            <v>14324</v>
          </cell>
          <cell r="C4333" t="str">
            <v>WA</v>
          </cell>
          <cell r="D4333" t="str">
            <v>Political Subdivision</v>
          </cell>
          <cell r="E4333">
            <v>6.0466844654258653E-2</v>
          </cell>
          <cell r="F4333">
            <v>1</v>
          </cell>
          <cell r="G4333">
            <v>11809.794628751975</v>
          </cell>
          <cell r="H4333">
            <v>11809.794628751975</v>
          </cell>
          <cell r="I4333">
            <v>11.608880937499999</v>
          </cell>
          <cell r="J4333">
            <v>15725.3</v>
          </cell>
          <cell r="K4333">
            <v>186890</v>
          </cell>
          <cell r="L4333">
            <v>15825</v>
          </cell>
          <cell r="M4333">
            <v>7.2346158221246459E-2</v>
          </cell>
          <cell r="N4333">
            <v>7.2346158221246459E-2</v>
          </cell>
          <cell r="O4333">
            <v>10897.751133134168</v>
          </cell>
          <cell r="P4333">
            <v>31341.902861518098</v>
          </cell>
          <cell r="Q4333">
            <v>48050.375060004793</v>
          </cell>
          <cell r="R4333">
            <v>62522.031161817613</v>
          </cell>
          <cell r="S4333">
            <v>141449.5765239977</v>
          </cell>
          <cell r="T4333">
            <v>1160.0401802941328</v>
          </cell>
          <cell r="U4333">
            <v>1247.7461828356791</v>
          </cell>
          <cell r="V4333">
            <v>1267.7766489534722</v>
          </cell>
          <cell r="W4333">
            <v>1268.7992573609633</v>
          </cell>
          <cell r="X4333">
            <v>1265.1670409269952</v>
          </cell>
          <cell r="Y4333">
            <v>181.222428042833</v>
          </cell>
          <cell r="Z4333">
            <v>233.67862070521991</v>
          </cell>
          <cell r="AA4333">
            <v>296.03870209087313</v>
          </cell>
          <cell r="AB4333">
            <v>327.88971337128856</v>
          </cell>
          <cell r="AC4333">
            <v>481.28757086881649</v>
          </cell>
          <cell r="AD4333">
            <v>60.399513285147435</v>
          </cell>
          <cell r="AE4333">
            <v>72.380156760008731</v>
          </cell>
          <cell r="AF4333">
            <v>77.975313293753644</v>
          </cell>
          <cell r="AG4333">
            <v>79.324567050516052</v>
          </cell>
          <cell r="AH4333">
            <v>81.14458368038045</v>
          </cell>
        </row>
        <row r="4334">
          <cell r="B4334">
            <v>15419</v>
          </cell>
          <cell r="C4334" t="str">
            <v>WA</v>
          </cell>
          <cell r="D4334" t="str">
            <v>Political Subdivision</v>
          </cell>
          <cell r="E4334">
            <v>0.16892196464114273</v>
          </cell>
          <cell r="F4334">
            <v>1</v>
          </cell>
          <cell r="G4334">
            <v>13419.448835983756</v>
          </cell>
          <cell r="H4334">
            <v>13419.448835983756</v>
          </cell>
          <cell r="I4334">
            <v>11.608880937499999</v>
          </cell>
          <cell r="J4334">
            <v>48521</v>
          </cell>
          <cell r="K4334">
            <v>432898</v>
          </cell>
          <cell r="L4334">
            <v>32259</v>
          </cell>
          <cell r="M4334">
            <v>0.10170319409663765</v>
          </cell>
          <cell r="N4334">
            <v>0.10170319409663765</v>
          </cell>
          <cell r="O4334">
            <v>10897.751133134168</v>
          </cell>
          <cell r="P4334">
            <v>31341.902861518098</v>
          </cell>
          <cell r="Q4334">
            <v>48050.375060004793</v>
          </cell>
          <cell r="R4334">
            <v>62522.031161817613</v>
          </cell>
          <cell r="S4334">
            <v>141449.5765239977</v>
          </cell>
          <cell r="T4334">
            <v>1160.0401802941328</v>
          </cell>
          <cell r="U4334">
            <v>1247.7461828356791</v>
          </cell>
          <cell r="V4334">
            <v>1267.7766489534722</v>
          </cell>
          <cell r="W4334">
            <v>1268.7992573609633</v>
          </cell>
          <cell r="X4334">
            <v>1265.1670409269952</v>
          </cell>
          <cell r="Y4334">
            <v>181.222428042833</v>
          </cell>
          <cell r="Z4334">
            <v>233.67862070521991</v>
          </cell>
          <cell r="AA4334">
            <v>296.03870209087313</v>
          </cell>
          <cell r="AB4334">
            <v>327.88971337128856</v>
          </cell>
          <cell r="AC4334">
            <v>481.28757086881649</v>
          </cell>
          <cell r="AD4334">
            <v>60.399513285147435</v>
          </cell>
          <cell r="AE4334">
            <v>72.380156760008731</v>
          </cell>
          <cell r="AF4334">
            <v>77.975313293753644</v>
          </cell>
          <cell r="AG4334">
            <v>79.324567050516052</v>
          </cell>
          <cell r="AH4334">
            <v>81.14458368038045</v>
          </cell>
        </row>
        <row r="4335">
          <cell r="B4335">
            <v>19784</v>
          </cell>
          <cell r="C4335" t="str">
            <v>WA</v>
          </cell>
          <cell r="D4335" t="str">
            <v>Political Subdivision</v>
          </cell>
          <cell r="E4335">
            <v>0.19671130429692074</v>
          </cell>
          <cell r="F4335">
            <v>1</v>
          </cell>
          <cell r="G4335">
            <v>13097.082228116711</v>
          </cell>
          <cell r="H4335">
            <v>13097.082228116711</v>
          </cell>
          <cell r="I4335">
            <v>11.608880937499999</v>
          </cell>
          <cell r="J4335">
            <v>12131</v>
          </cell>
          <cell r="K4335">
            <v>148128</v>
          </cell>
          <cell r="L4335">
            <v>11310</v>
          </cell>
          <cell r="M4335">
            <v>7.125892929873151E-2</v>
          </cell>
          <cell r="N4335">
            <v>7.125892929873151E-2</v>
          </cell>
          <cell r="O4335">
            <v>10897.751133134168</v>
          </cell>
          <cell r="P4335">
            <v>31341.902861518098</v>
          </cell>
          <cell r="Q4335">
            <v>48050.375060004793</v>
          </cell>
          <cell r="R4335">
            <v>62522.031161817613</v>
          </cell>
          <cell r="S4335">
            <v>141449.5765239977</v>
          </cell>
          <cell r="T4335">
            <v>1160.0401802941328</v>
          </cell>
          <cell r="U4335">
            <v>1247.7461828356791</v>
          </cell>
          <cell r="V4335">
            <v>1267.7766489534722</v>
          </cell>
          <cell r="W4335">
            <v>1268.7992573609633</v>
          </cell>
          <cell r="X4335">
            <v>1265.1670409269952</v>
          </cell>
          <cell r="Y4335">
            <v>181.222428042833</v>
          </cell>
          <cell r="Z4335">
            <v>233.67862070521991</v>
          </cell>
          <cell r="AA4335">
            <v>296.03870209087313</v>
          </cell>
          <cell r="AB4335">
            <v>327.88971337128856</v>
          </cell>
          <cell r="AC4335">
            <v>481.28757086881649</v>
          </cell>
          <cell r="AD4335">
            <v>60.399513285147435</v>
          </cell>
          <cell r="AE4335">
            <v>72.380156760008731</v>
          </cell>
          <cell r="AF4335">
            <v>77.975313293753644</v>
          </cell>
          <cell r="AG4335">
            <v>79.324567050516052</v>
          </cell>
          <cell r="AH4335">
            <v>81.14458368038045</v>
          </cell>
        </row>
        <row r="4336">
          <cell r="B4336">
            <v>61460</v>
          </cell>
          <cell r="C4336" t="str">
            <v>WA</v>
          </cell>
          <cell r="D4336" t="str">
            <v>Retail Power Marketer</v>
          </cell>
          <cell r="E4336">
            <v>6.0466844654258653E-2</v>
          </cell>
          <cell r="F4336">
            <v>0</v>
          </cell>
          <cell r="G4336">
            <v>0</v>
          </cell>
          <cell r="H4336">
            <v>0</v>
          </cell>
          <cell r="I4336">
            <v>11.608880937499999</v>
          </cell>
          <cell r="J4336">
            <v>0</v>
          </cell>
          <cell r="K4336">
            <v>0</v>
          </cell>
          <cell r="L4336">
            <v>0</v>
          </cell>
          <cell r="M4336">
            <v>0</v>
          </cell>
          <cell r="N4336">
            <v>0</v>
          </cell>
          <cell r="O4336">
            <v>10897.751133134168</v>
          </cell>
          <cell r="P4336">
            <v>31341.902861518098</v>
          </cell>
          <cell r="Q4336">
            <v>48050.375060004793</v>
          </cell>
          <cell r="R4336">
            <v>62522.031161817613</v>
          </cell>
          <cell r="S4336">
            <v>141449.5765239977</v>
          </cell>
          <cell r="T4336">
            <v>1160.0401802941328</v>
          </cell>
          <cell r="U4336">
            <v>1247.7461828356791</v>
          </cell>
          <cell r="V4336">
            <v>1267.7766489534722</v>
          </cell>
          <cell r="W4336">
            <v>1268.7992573609633</v>
          </cell>
          <cell r="X4336">
            <v>1265.1670409269952</v>
          </cell>
          <cell r="Y4336">
            <v>181.222428042833</v>
          </cell>
          <cell r="Z4336">
            <v>233.67862070521991</v>
          </cell>
          <cell r="AA4336">
            <v>296.03870209087313</v>
          </cell>
          <cell r="AB4336">
            <v>327.88971337128856</v>
          </cell>
          <cell r="AC4336">
            <v>481.28757086881649</v>
          </cell>
          <cell r="AD4336">
            <v>60.399513285147435</v>
          </cell>
          <cell r="AE4336">
            <v>72.380156760008731</v>
          </cell>
          <cell r="AF4336">
            <v>77.975313293753644</v>
          </cell>
          <cell r="AG4336">
            <v>79.324567050516052</v>
          </cell>
          <cell r="AH4336">
            <v>81.14458368038045</v>
          </cell>
        </row>
        <row r="4337">
          <cell r="B4337">
            <v>540</v>
          </cell>
          <cell r="C4337" t="str">
            <v>WA</v>
          </cell>
          <cell r="D4337" t="str">
            <v>Retail Power Marketer</v>
          </cell>
          <cell r="E4337">
            <v>6.0466844654258653E-2</v>
          </cell>
          <cell r="F4337">
            <v>0</v>
          </cell>
          <cell r="G4337">
            <v>0</v>
          </cell>
          <cell r="H4337">
            <v>0</v>
          </cell>
          <cell r="I4337">
            <v>11.608880937499999</v>
          </cell>
          <cell r="J4337">
            <v>0</v>
          </cell>
          <cell r="K4337">
            <v>0</v>
          </cell>
          <cell r="L4337">
            <v>0</v>
          </cell>
          <cell r="M4337">
            <v>0</v>
          </cell>
          <cell r="N4337">
            <v>0</v>
          </cell>
          <cell r="O4337">
            <v>10897.751133134168</v>
          </cell>
          <cell r="P4337">
            <v>31341.902861518098</v>
          </cell>
          <cell r="Q4337">
            <v>48050.375060004793</v>
          </cell>
          <cell r="R4337">
            <v>62522.031161817613</v>
          </cell>
          <cell r="S4337">
            <v>141449.5765239977</v>
          </cell>
          <cell r="T4337">
            <v>1160.0401802941328</v>
          </cell>
          <cell r="U4337">
            <v>1247.7461828356791</v>
          </cell>
          <cell r="V4337">
            <v>1267.7766489534722</v>
          </cell>
          <cell r="W4337">
            <v>1268.7992573609633</v>
          </cell>
          <cell r="X4337">
            <v>1265.1670409269952</v>
          </cell>
          <cell r="Y4337">
            <v>181.222428042833</v>
          </cell>
          <cell r="Z4337">
            <v>233.67862070521991</v>
          </cell>
          <cell r="AA4337">
            <v>296.03870209087313</v>
          </cell>
          <cell r="AB4337">
            <v>327.88971337128856</v>
          </cell>
          <cell r="AC4337">
            <v>481.28757086881649</v>
          </cell>
          <cell r="AD4337">
            <v>60.399513285147435</v>
          </cell>
          <cell r="AE4337">
            <v>72.380156760008731</v>
          </cell>
          <cell r="AF4337">
            <v>77.975313293753644</v>
          </cell>
          <cell r="AG4337">
            <v>79.324567050516052</v>
          </cell>
          <cell r="AH4337">
            <v>81.14458368038045</v>
          </cell>
        </row>
        <row r="4338">
          <cell r="B4338">
            <v>4410</v>
          </cell>
          <cell r="C4338" t="str">
            <v>WA</v>
          </cell>
          <cell r="D4338" t="str">
            <v>Retail Power Marketer</v>
          </cell>
          <cell r="E4338">
            <v>6.0466844654258653E-2</v>
          </cell>
          <cell r="F4338">
            <v>0</v>
          </cell>
          <cell r="G4338">
            <v>0</v>
          </cell>
          <cell r="H4338">
            <v>0</v>
          </cell>
          <cell r="I4338">
            <v>11.608880937499999</v>
          </cell>
          <cell r="J4338">
            <v>0</v>
          </cell>
          <cell r="K4338">
            <v>0</v>
          </cell>
          <cell r="L4338">
            <v>0</v>
          </cell>
          <cell r="M4338">
            <v>0</v>
          </cell>
          <cell r="N4338">
            <v>0</v>
          </cell>
          <cell r="O4338">
            <v>10897.751133134168</v>
          </cell>
          <cell r="P4338">
            <v>31341.902861518098</v>
          </cell>
          <cell r="Q4338">
            <v>48050.375060004793</v>
          </cell>
          <cell r="R4338">
            <v>62522.031161817613</v>
          </cell>
          <cell r="S4338">
            <v>141449.5765239977</v>
          </cell>
          <cell r="T4338">
            <v>1160.0401802941328</v>
          </cell>
          <cell r="U4338">
            <v>1247.7461828356791</v>
          </cell>
          <cell r="V4338">
            <v>1267.7766489534722</v>
          </cell>
          <cell r="W4338">
            <v>1268.7992573609633</v>
          </cell>
          <cell r="X4338">
            <v>1265.1670409269952</v>
          </cell>
          <cell r="Y4338">
            <v>181.222428042833</v>
          </cell>
          <cell r="Z4338">
            <v>233.67862070521991</v>
          </cell>
          <cell r="AA4338">
            <v>296.03870209087313</v>
          </cell>
          <cell r="AB4338">
            <v>327.88971337128856</v>
          </cell>
          <cell r="AC4338">
            <v>481.28757086881649</v>
          </cell>
          <cell r="AD4338">
            <v>60.399513285147435</v>
          </cell>
          <cell r="AE4338">
            <v>72.380156760008731</v>
          </cell>
          <cell r="AF4338">
            <v>77.975313293753644</v>
          </cell>
          <cell r="AG4338">
            <v>79.324567050516052</v>
          </cell>
          <cell r="AH4338">
            <v>81.14458368038045</v>
          </cell>
        </row>
        <row r="4339">
          <cell r="B4339">
            <v>14349</v>
          </cell>
          <cell r="C4339" t="str">
            <v>WA</v>
          </cell>
          <cell r="D4339" t="str">
            <v>Retail Power Marketer</v>
          </cell>
          <cell r="E4339">
            <v>6.0466844654258653E-2</v>
          </cell>
          <cell r="F4339">
            <v>0</v>
          </cell>
          <cell r="G4339">
            <v>0</v>
          </cell>
          <cell r="H4339">
            <v>0</v>
          </cell>
          <cell r="I4339">
            <v>11.608880937499999</v>
          </cell>
          <cell r="J4339">
            <v>0</v>
          </cell>
          <cell r="K4339">
            <v>0</v>
          </cell>
          <cell r="L4339">
            <v>0</v>
          </cell>
          <cell r="M4339">
            <v>0</v>
          </cell>
          <cell r="N4339">
            <v>0</v>
          </cell>
          <cell r="O4339">
            <v>10897.751133134168</v>
          </cell>
          <cell r="P4339">
            <v>31341.902861518098</v>
          </cell>
          <cell r="Q4339">
            <v>48050.375060004793</v>
          </cell>
          <cell r="R4339">
            <v>62522.031161817613</v>
          </cell>
          <cell r="S4339">
            <v>141449.5765239977</v>
          </cell>
          <cell r="T4339">
            <v>1160.0401802941328</v>
          </cell>
          <cell r="U4339">
            <v>1247.7461828356791</v>
          </cell>
          <cell r="V4339">
            <v>1267.7766489534722</v>
          </cell>
          <cell r="W4339">
            <v>1268.7992573609633</v>
          </cell>
          <cell r="X4339">
            <v>1265.1670409269952</v>
          </cell>
          <cell r="Y4339">
            <v>181.222428042833</v>
          </cell>
          <cell r="Z4339">
            <v>233.67862070521991</v>
          </cell>
          <cell r="AA4339">
            <v>296.03870209087313</v>
          </cell>
          <cell r="AB4339">
            <v>327.88971337128856</v>
          </cell>
          <cell r="AC4339">
            <v>481.28757086881649</v>
          </cell>
          <cell r="AD4339">
            <v>60.399513285147435</v>
          </cell>
          <cell r="AE4339">
            <v>72.380156760008731</v>
          </cell>
          <cell r="AF4339">
            <v>77.975313293753644</v>
          </cell>
          <cell r="AG4339">
            <v>79.324567050516052</v>
          </cell>
          <cell r="AH4339">
            <v>81.14458368038045</v>
          </cell>
        </row>
        <row r="4340">
          <cell r="B4340">
            <v>16840</v>
          </cell>
          <cell r="C4340" t="str">
            <v>WA</v>
          </cell>
          <cell r="D4340" t="str">
            <v>Retail Power Marketer</v>
          </cell>
          <cell r="E4340">
            <v>6.0466844654258653E-2</v>
          </cell>
          <cell r="F4340">
            <v>0</v>
          </cell>
          <cell r="G4340">
            <v>0</v>
          </cell>
          <cell r="H4340">
            <v>0</v>
          </cell>
          <cell r="I4340">
            <v>11.608880937499999</v>
          </cell>
          <cell r="J4340">
            <v>0</v>
          </cell>
          <cell r="K4340">
            <v>0</v>
          </cell>
          <cell r="L4340">
            <v>0</v>
          </cell>
          <cell r="M4340">
            <v>0</v>
          </cell>
          <cell r="N4340">
            <v>0</v>
          </cell>
          <cell r="O4340">
            <v>10897.751133134168</v>
          </cell>
          <cell r="P4340">
            <v>31341.902861518098</v>
          </cell>
          <cell r="Q4340">
            <v>48050.375060004793</v>
          </cell>
          <cell r="R4340">
            <v>62522.031161817613</v>
          </cell>
          <cell r="S4340">
            <v>141449.5765239977</v>
          </cell>
          <cell r="T4340">
            <v>1160.0401802941328</v>
          </cell>
          <cell r="U4340">
            <v>1247.7461828356791</v>
          </cell>
          <cell r="V4340">
            <v>1267.7766489534722</v>
          </cell>
          <cell r="W4340">
            <v>1268.7992573609633</v>
          </cell>
          <cell r="X4340">
            <v>1265.1670409269952</v>
          </cell>
          <cell r="Y4340">
            <v>181.222428042833</v>
          </cell>
          <cell r="Z4340">
            <v>233.67862070521991</v>
          </cell>
          <cell r="AA4340">
            <v>296.03870209087313</v>
          </cell>
          <cell r="AB4340">
            <v>327.88971337128856</v>
          </cell>
          <cell r="AC4340">
            <v>481.28757086881649</v>
          </cell>
          <cell r="AD4340">
            <v>60.399513285147435</v>
          </cell>
          <cell r="AE4340">
            <v>72.380156760008731</v>
          </cell>
          <cell r="AF4340">
            <v>77.975313293753644</v>
          </cell>
          <cell r="AG4340">
            <v>79.324567050516052</v>
          </cell>
          <cell r="AH4340">
            <v>81.14458368038045</v>
          </cell>
        </row>
        <row r="4341">
          <cell r="B4341">
            <v>20160</v>
          </cell>
          <cell r="C4341" t="str">
            <v>WA</v>
          </cell>
          <cell r="D4341" t="str">
            <v>State</v>
          </cell>
          <cell r="E4341">
            <v>6.0466844654258653E-2</v>
          </cell>
          <cell r="F4341">
            <v>0</v>
          </cell>
          <cell r="G4341">
            <v>0</v>
          </cell>
          <cell r="H4341">
            <v>0</v>
          </cell>
          <cell r="I4341">
            <v>11.608880937499999</v>
          </cell>
          <cell r="J4341">
            <v>0</v>
          </cell>
          <cell r="K4341">
            <v>0</v>
          </cell>
          <cell r="L4341">
            <v>0</v>
          </cell>
          <cell r="M4341">
            <v>0</v>
          </cell>
          <cell r="N4341">
            <v>0</v>
          </cell>
          <cell r="O4341">
            <v>10897.751133134168</v>
          </cell>
          <cell r="P4341">
            <v>31341.902861518098</v>
          </cell>
          <cell r="Q4341">
            <v>48050.375060004793</v>
          </cell>
          <cell r="R4341">
            <v>62522.031161817613</v>
          </cell>
          <cell r="S4341">
            <v>141449.5765239977</v>
          </cell>
          <cell r="T4341">
            <v>1160.0401802941328</v>
          </cell>
          <cell r="U4341">
            <v>1247.7461828356791</v>
          </cell>
          <cell r="V4341">
            <v>1267.7766489534722</v>
          </cell>
          <cell r="W4341">
            <v>1268.7992573609633</v>
          </cell>
          <cell r="X4341">
            <v>1265.1670409269952</v>
          </cell>
          <cell r="Y4341">
            <v>181.222428042833</v>
          </cell>
          <cell r="Z4341">
            <v>233.67862070521991</v>
          </cell>
          <cell r="AA4341">
            <v>296.03870209087313</v>
          </cell>
          <cell r="AB4341">
            <v>327.88971337128856</v>
          </cell>
          <cell r="AC4341">
            <v>481.28757086881649</v>
          </cell>
          <cell r="AD4341">
            <v>60.399513285147435</v>
          </cell>
          <cell r="AE4341">
            <v>72.380156760008731</v>
          </cell>
          <cell r="AF4341">
            <v>77.975313293753644</v>
          </cell>
          <cell r="AG4341">
            <v>79.324567050516052</v>
          </cell>
          <cell r="AH4341">
            <v>81.14458368038045</v>
          </cell>
        </row>
        <row r="4342">
          <cell r="B4342">
            <v>2481</v>
          </cell>
          <cell r="C4342" t="str">
            <v>WA</v>
          </cell>
          <cell r="D4342" t="str">
            <v>Wholesale Power Marketer</v>
          </cell>
          <cell r="E4342">
            <v>6.0466844654258653E-2</v>
          </cell>
          <cell r="F4342">
            <v>0</v>
          </cell>
          <cell r="G4342">
            <v>0</v>
          </cell>
          <cell r="H4342">
            <v>0</v>
          </cell>
          <cell r="I4342">
            <v>11.608880937499999</v>
          </cell>
          <cell r="J4342">
            <v>0</v>
          </cell>
          <cell r="K4342">
            <v>0</v>
          </cell>
          <cell r="L4342">
            <v>0</v>
          </cell>
          <cell r="M4342">
            <v>0</v>
          </cell>
          <cell r="N4342">
            <v>0</v>
          </cell>
          <cell r="O4342">
            <v>10897.751133134168</v>
          </cell>
          <cell r="P4342">
            <v>31341.902861518098</v>
          </cell>
          <cell r="Q4342">
            <v>48050.375060004793</v>
          </cell>
          <cell r="R4342">
            <v>62522.031161817613</v>
          </cell>
          <cell r="S4342">
            <v>141449.5765239977</v>
          </cell>
          <cell r="T4342">
            <v>1160.0401802941328</v>
          </cell>
          <cell r="U4342">
            <v>1247.7461828356791</v>
          </cell>
          <cell r="V4342">
            <v>1267.7766489534722</v>
          </cell>
          <cell r="W4342">
            <v>1268.7992573609633</v>
          </cell>
          <cell r="X4342">
            <v>1265.1670409269952</v>
          </cell>
          <cell r="Y4342">
            <v>181.222428042833</v>
          </cell>
          <cell r="Z4342">
            <v>233.67862070521991</v>
          </cell>
          <cell r="AA4342">
            <v>296.03870209087313</v>
          </cell>
          <cell r="AB4342">
            <v>327.88971337128856</v>
          </cell>
          <cell r="AC4342">
            <v>481.28757086881649</v>
          </cell>
          <cell r="AD4342">
            <v>60.399513285147435</v>
          </cell>
          <cell r="AE4342">
            <v>72.380156760008731</v>
          </cell>
          <cell r="AF4342">
            <v>77.975313293753644</v>
          </cell>
          <cell r="AG4342">
            <v>79.324567050516052</v>
          </cell>
          <cell r="AH4342">
            <v>81.14458368038045</v>
          </cell>
        </row>
        <row r="4343">
          <cell r="B4343">
            <v>11479</v>
          </cell>
          <cell r="C4343" t="str">
            <v>WI</v>
          </cell>
          <cell r="D4343" t="str">
            <v>Investor Owned</v>
          </cell>
          <cell r="E4343">
            <v>0.21057253249034072</v>
          </cell>
          <cell r="F4343">
            <v>1</v>
          </cell>
          <cell r="G4343">
            <v>6390.38899945721</v>
          </cell>
          <cell r="H4343">
            <v>6390.38899945721</v>
          </cell>
          <cell r="I4343">
            <v>11.608880937499999</v>
          </cell>
          <cell r="J4343">
            <v>147636</v>
          </cell>
          <cell r="K4343">
            <v>882992</v>
          </cell>
          <cell r="L4343">
            <v>138175</v>
          </cell>
          <cell r="M4343">
            <v>0.14540031451873997</v>
          </cell>
          <cell r="N4343">
            <v>0.14540031451873997</v>
          </cell>
          <cell r="O4343">
            <v>10771.097403975749</v>
          </cell>
          <cell r="P4343">
            <v>28184.367214071106</v>
          </cell>
          <cell r="Q4343">
            <v>44710.02485407822</v>
          </cell>
          <cell r="R4343">
            <v>59176.975833213415</v>
          </cell>
          <cell r="S4343">
            <v>120615.04098029697</v>
          </cell>
          <cell r="T4343">
            <v>1134.4760136471923</v>
          </cell>
          <cell r="U4343">
            <v>1171.1010145514992</v>
          </cell>
          <cell r="V4343">
            <v>1236.3735309610945</v>
          </cell>
          <cell r="W4343">
            <v>1299.5489655085437</v>
          </cell>
          <cell r="X4343">
            <v>1393.6884257555212</v>
          </cell>
          <cell r="Y4343">
            <v>544.84347255701891</v>
          </cell>
          <cell r="Z4343">
            <v>601.97647428255243</v>
          </cell>
          <cell r="AA4343">
            <v>645.39855368124154</v>
          </cell>
          <cell r="AB4343">
            <v>679.11879050653397</v>
          </cell>
          <cell r="AC4343">
            <v>744.60273866051648</v>
          </cell>
          <cell r="AD4343">
            <v>58.830463183096128</v>
          </cell>
          <cell r="AE4343">
            <v>82.651011735498912</v>
          </cell>
          <cell r="AF4343">
            <v>89.33758006654547</v>
          </cell>
          <cell r="AG4343">
            <v>87.7773509843163</v>
          </cell>
          <cell r="AH4343">
            <v>73.729629808795693</v>
          </cell>
        </row>
        <row r="4344">
          <cell r="B4344">
            <v>3701</v>
          </cell>
          <cell r="C4344" t="str">
            <v>WI</v>
          </cell>
          <cell r="D4344" t="str">
            <v>Cooperative</v>
          </cell>
          <cell r="E4344">
            <v>0.20841529094953753</v>
          </cell>
          <cell r="F4344">
            <v>0</v>
          </cell>
          <cell r="G4344">
            <v>0</v>
          </cell>
          <cell r="H4344">
            <v>3920.7410161198677</v>
          </cell>
          <cell r="I4344">
            <v>11.608880937499999</v>
          </cell>
          <cell r="J4344">
            <v>0</v>
          </cell>
          <cell r="K4344">
            <v>0</v>
          </cell>
          <cell r="L4344">
            <v>0</v>
          </cell>
          <cell r="M4344">
            <v>0</v>
          </cell>
          <cell r="N4344">
            <v>4.6520444296413901E-2</v>
          </cell>
          <cell r="O4344">
            <v>10771.097403975749</v>
          </cell>
          <cell r="P4344">
            <v>28184.367214071106</v>
          </cell>
          <cell r="Q4344">
            <v>44710.02485407822</v>
          </cell>
          <cell r="R4344">
            <v>59176.975833213415</v>
          </cell>
          <cell r="S4344">
            <v>120615.04098029697</v>
          </cell>
          <cell r="T4344">
            <v>1134.4760136471923</v>
          </cell>
          <cell r="U4344">
            <v>1171.1010145514992</v>
          </cell>
          <cell r="V4344">
            <v>1236.3735309610945</v>
          </cell>
          <cell r="W4344">
            <v>1299.5489655085437</v>
          </cell>
          <cell r="X4344">
            <v>1393.6884257555212</v>
          </cell>
          <cell r="Y4344">
            <v>544.84347255701891</v>
          </cell>
          <cell r="Z4344">
            <v>601.97647428255243</v>
          </cell>
          <cell r="AA4344">
            <v>645.39855368124154</v>
          </cell>
          <cell r="AB4344">
            <v>679.11879050653397</v>
          </cell>
          <cell r="AC4344">
            <v>744.60273866051648</v>
          </cell>
          <cell r="AD4344">
            <v>58.830463183096128</v>
          </cell>
          <cell r="AE4344">
            <v>82.651011735498912</v>
          </cell>
          <cell r="AF4344">
            <v>89.33758006654547</v>
          </cell>
          <cell r="AG4344">
            <v>87.7773509843163</v>
          </cell>
          <cell r="AH4344">
            <v>73.729629808795693</v>
          </cell>
        </row>
        <row r="4345">
          <cell r="B4345">
            <v>13780</v>
          </cell>
          <cell r="C4345" t="str">
            <v>WI</v>
          </cell>
          <cell r="D4345" t="str">
            <v>Investor Owned</v>
          </cell>
          <cell r="E4345">
            <v>0.21222851539632362</v>
          </cell>
          <cell r="F4345">
            <v>1</v>
          </cell>
          <cell r="G4345">
            <v>8904.2744626402746</v>
          </cell>
          <cell r="H4345">
            <v>8904.2744626402746</v>
          </cell>
          <cell r="I4345">
            <v>11.608880937499999</v>
          </cell>
          <cell r="J4345">
            <v>261980.5</v>
          </cell>
          <cell r="K4345">
            <v>1969394</v>
          </cell>
          <cell r="L4345">
            <v>221174</v>
          </cell>
          <cell r="M4345">
            <v>0.11738103620217819</v>
          </cell>
          <cell r="N4345">
            <v>0.11738103620217819</v>
          </cell>
          <cell r="O4345">
            <v>10771.097403975749</v>
          </cell>
          <cell r="P4345">
            <v>28184.367214071106</v>
          </cell>
          <cell r="Q4345">
            <v>44710.02485407822</v>
          </cell>
          <cell r="R4345">
            <v>59176.975833213415</v>
          </cell>
          <cell r="S4345">
            <v>120615.04098029697</v>
          </cell>
          <cell r="T4345">
            <v>1134.4760136471923</v>
          </cell>
          <cell r="U4345">
            <v>1171.1010145514992</v>
          </cell>
          <cell r="V4345">
            <v>1236.3735309610945</v>
          </cell>
          <cell r="W4345">
            <v>1299.5489655085437</v>
          </cell>
          <cell r="X4345">
            <v>1393.6884257555212</v>
          </cell>
          <cell r="Y4345">
            <v>544.84347255701891</v>
          </cell>
          <cell r="Z4345">
            <v>601.97647428255243</v>
          </cell>
          <cell r="AA4345">
            <v>645.39855368124154</v>
          </cell>
          <cell r="AB4345">
            <v>679.11879050653397</v>
          </cell>
          <cell r="AC4345">
            <v>744.60273866051648</v>
          </cell>
          <cell r="AD4345">
            <v>58.830463183096128</v>
          </cell>
          <cell r="AE4345">
            <v>82.651011735498912</v>
          </cell>
          <cell r="AF4345">
            <v>89.33758006654547</v>
          </cell>
          <cell r="AG4345">
            <v>87.7773509843163</v>
          </cell>
          <cell r="AH4345">
            <v>73.729629808795693</v>
          </cell>
        </row>
        <row r="4346">
          <cell r="B4346">
            <v>59139</v>
          </cell>
          <cell r="C4346" t="str">
            <v>WI</v>
          </cell>
          <cell r="D4346" t="str">
            <v>Behind the Meter</v>
          </cell>
          <cell r="E4346">
            <v>2.6472478282153607E-2</v>
          </cell>
          <cell r="F4346">
            <v>0</v>
          </cell>
          <cell r="G4346">
            <v>0</v>
          </cell>
          <cell r="H4346">
            <v>0</v>
          </cell>
          <cell r="I4346">
            <v>11.608880937499999</v>
          </cell>
          <cell r="J4346">
            <v>0</v>
          </cell>
          <cell r="K4346">
            <v>0</v>
          </cell>
          <cell r="L4346">
            <v>0</v>
          </cell>
          <cell r="M4346">
            <v>0</v>
          </cell>
          <cell r="N4346">
            <v>0</v>
          </cell>
          <cell r="O4346">
            <v>10771.097403975749</v>
          </cell>
          <cell r="P4346">
            <v>28184.367214071106</v>
          </cell>
          <cell r="Q4346">
            <v>44710.02485407822</v>
          </cell>
          <cell r="R4346">
            <v>59176.975833213415</v>
          </cell>
          <cell r="S4346">
            <v>120615.04098029697</v>
          </cell>
          <cell r="T4346">
            <v>1134.4760136471923</v>
          </cell>
          <cell r="U4346">
            <v>1171.1010145514992</v>
          </cell>
          <cell r="V4346">
            <v>1236.3735309610945</v>
          </cell>
          <cell r="W4346">
            <v>1299.5489655085437</v>
          </cell>
          <cell r="X4346">
            <v>1393.6884257555212</v>
          </cell>
          <cell r="Y4346">
            <v>544.84347255701891</v>
          </cell>
          <cell r="Z4346">
            <v>601.97647428255243</v>
          </cell>
          <cell r="AA4346">
            <v>645.39855368124154</v>
          </cell>
          <cell r="AB4346">
            <v>679.11879050653397</v>
          </cell>
          <cell r="AC4346">
            <v>744.60273866051648</v>
          </cell>
          <cell r="AD4346">
            <v>58.830463183096128</v>
          </cell>
          <cell r="AE4346">
            <v>82.651011735498912</v>
          </cell>
          <cell r="AF4346">
            <v>89.33758006654547</v>
          </cell>
          <cell r="AG4346">
            <v>87.7773509843163</v>
          </cell>
          <cell r="AH4346">
            <v>73.729629808795693</v>
          </cell>
        </row>
        <row r="4347">
          <cell r="B4347">
            <v>61098</v>
          </cell>
          <cell r="C4347" t="str">
            <v>WI</v>
          </cell>
          <cell r="D4347" t="str">
            <v>Behind the Meter</v>
          </cell>
          <cell r="E4347">
            <v>2.6472478282153607E-2</v>
          </cell>
          <cell r="F4347">
            <v>0</v>
          </cell>
          <cell r="G4347">
            <v>0</v>
          </cell>
          <cell r="H4347">
            <v>0</v>
          </cell>
          <cell r="I4347">
            <v>11.608880937499999</v>
          </cell>
          <cell r="J4347">
            <v>0</v>
          </cell>
          <cell r="K4347">
            <v>0</v>
          </cell>
          <cell r="L4347">
            <v>0</v>
          </cell>
          <cell r="M4347">
            <v>0</v>
          </cell>
          <cell r="N4347">
            <v>0</v>
          </cell>
          <cell r="O4347">
            <v>10771.097403975749</v>
          </cell>
          <cell r="P4347">
            <v>28184.367214071106</v>
          </cell>
          <cell r="Q4347">
            <v>44710.02485407822</v>
          </cell>
          <cell r="R4347">
            <v>59176.975833213415</v>
          </cell>
          <cell r="S4347">
            <v>120615.04098029697</v>
          </cell>
          <cell r="T4347">
            <v>1134.4760136471923</v>
          </cell>
          <cell r="U4347">
            <v>1171.1010145514992</v>
          </cell>
          <cell r="V4347">
            <v>1236.3735309610945</v>
          </cell>
          <cell r="W4347">
            <v>1299.5489655085437</v>
          </cell>
          <cell r="X4347">
            <v>1393.6884257555212</v>
          </cell>
          <cell r="Y4347">
            <v>544.84347255701891</v>
          </cell>
          <cell r="Z4347">
            <v>601.97647428255243</v>
          </cell>
          <cell r="AA4347">
            <v>645.39855368124154</v>
          </cell>
          <cell r="AB4347">
            <v>679.11879050653397</v>
          </cell>
          <cell r="AC4347">
            <v>744.60273866051648</v>
          </cell>
          <cell r="AD4347">
            <v>58.830463183096128</v>
          </cell>
          <cell r="AE4347">
            <v>82.651011735498912</v>
          </cell>
          <cell r="AF4347">
            <v>89.33758006654547</v>
          </cell>
          <cell r="AG4347">
            <v>87.7773509843163</v>
          </cell>
          <cell r="AH4347">
            <v>73.729629808795693</v>
          </cell>
        </row>
        <row r="4348">
          <cell r="B4348">
            <v>108</v>
          </cell>
          <cell r="C4348" t="str">
            <v>WI</v>
          </cell>
          <cell r="D4348" t="str">
            <v>Cooperative</v>
          </cell>
          <cell r="E4348">
            <v>2.6472478282153607E-2</v>
          </cell>
          <cell r="F4348">
            <v>1</v>
          </cell>
          <cell r="G4348">
            <v>7913.8394017266764</v>
          </cell>
          <cell r="H4348">
            <v>7913.8394017266764</v>
          </cell>
          <cell r="I4348">
            <v>11.608880937499999</v>
          </cell>
          <cell r="J4348">
            <v>43697</v>
          </cell>
          <cell r="K4348">
            <v>274080</v>
          </cell>
          <cell r="L4348">
            <v>34633</v>
          </cell>
          <cell r="M4348">
            <v>0.14182864681078061</v>
          </cell>
          <cell r="N4348">
            <v>0.14182864681078061</v>
          </cell>
          <cell r="O4348">
            <v>10771.097403975749</v>
          </cell>
          <cell r="P4348">
            <v>28184.367214071106</v>
          </cell>
          <cell r="Q4348">
            <v>44710.02485407822</v>
          </cell>
          <cell r="R4348">
            <v>59176.975833213415</v>
          </cell>
          <cell r="S4348">
            <v>120615.04098029697</v>
          </cell>
          <cell r="T4348">
            <v>1134.4760136471923</v>
          </cell>
          <cell r="U4348">
            <v>1171.1010145514992</v>
          </cell>
          <cell r="V4348">
            <v>1236.3735309610945</v>
          </cell>
          <cell r="W4348">
            <v>1299.5489655085437</v>
          </cell>
          <cell r="X4348">
            <v>1393.6884257555212</v>
          </cell>
          <cell r="Y4348">
            <v>544.84347255701891</v>
          </cell>
          <cell r="Z4348">
            <v>601.97647428255243</v>
          </cell>
          <cell r="AA4348">
            <v>645.39855368124154</v>
          </cell>
          <cell r="AB4348">
            <v>679.11879050653397</v>
          </cell>
          <cell r="AC4348">
            <v>744.60273866051648</v>
          </cell>
          <cell r="AD4348">
            <v>58.830463183096128</v>
          </cell>
          <cell r="AE4348">
            <v>82.651011735498912</v>
          </cell>
          <cell r="AF4348">
            <v>89.33758006654547</v>
          </cell>
          <cell r="AG4348">
            <v>87.7773509843163</v>
          </cell>
          <cell r="AH4348">
            <v>73.729629808795693</v>
          </cell>
        </row>
        <row r="4349">
          <cell r="B4349">
            <v>1251</v>
          </cell>
          <cell r="C4349" t="str">
            <v>WI</v>
          </cell>
          <cell r="D4349" t="str">
            <v>Cooperative</v>
          </cell>
          <cell r="E4349">
            <v>0.2091997424189205</v>
          </cell>
          <cell r="F4349">
            <v>1</v>
          </cell>
          <cell r="G4349">
            <v>10785.806451612903</v>
          </cell>
          <cell r="H4349">
            <v>10785.806451612903</v>
          </cell>
          <cell r="I4349">
            <v>11.608880937499999</v>
          </cell>
          <cell r="J4349">
            <v>26945</v>
          </cell>
          <cell r="K4349">
            <v>200616</v>
          </cell>
          <cell r="L4349">
            <v>18600</v>
          </cell>
          <cell r="M4349">
            <v>0.12139559045514815</v>
          </cell>
          <cell r="N4349">
            <v>0.12139559045514815</v>
          </cell>
          <cell r="O4349">
            <v>10771.097403975749</v>
          </cell>
          <cell r="P4349">
            <v>28184.367214071106</v>
          </cell>
          <cell r="Q4349">
            <v>44710.02485407822</v>
          </cell>
          <cell r="R4349">
            <v>59176.975833213415</v>
          </cell>
          <cell r="S4349">
            <v>120615.04098029697</v>
          </cell>
          <cell r="T4349">
            <v>1134.4760136471923</v>
          </cell>
          <cell r="U4349">
            <v>1171.1010145514992</v>
          </cell>
          <cell r="V4349">
            <v>1236.3735309610945</v>
          </cell>
          <cell r="W4349">
            <v>1299.5489655085437</v>
          </cell>
          <cell r="X4349">
            <v>1393.6884257555212</v>
          </cell>
          <cell r="Y4349">
            <v>544.84347255701891</v>
          </cell>
          <cell r="Z4349">
            <v>601.97647428255243</v>
          </cell>
          <cell r="AA4349">
            <v>645.39855368124154</v>
          </cell>
          <cell r="AB4349">
            <v>679.11879050653397</v>
          </cell>
          <cell r="AC4349">
            <v>744.60273866051648</v>
          </cell>
          <cell r="AD4349">
            <v>58.830463183096128</v>
          </cell>
          <cell r="AE4349">
            <v>82.651011735498912</v>
          </cell>
          <cell r="AF4349">
            <v>89.33758006654547</v>
          </cell>
          <cell r="AG4349">
            <v>87.7773509843163</v>
          </cell>
          <cell r="AH4349">
            <v>73.729629808795693</v>
          </cell>
        </row>
        <row r="4350">
          <cell r="B4350">
            <v>1367</v>
          </cell>
          <cell r="C4350" t="str">
            <v>WI</v>
          </cell>
          <cell r="D4350" t="str">
            <v>Cooperative</v>
          </cell>
          <cell r="E4350">
            <v>0.20144464933848497</v>
          </cell>
          <cell r="F4350">
            <v>0</v>
          </cell>
          <cell r="G4350">
            <v>0</v>
          </cell>
          <cell r="H4350">
            <v>3920.7410161198677</v>
          </cell>
          <cell r="I4350">
            <v>11.608880937499999</v>
          </cell>
          <cell r="J4350">
            <v>0</v>
          </cell>
          <cell r="K4350">
            <v>0</v>
          </cell>
          <cell r="L4350">
            <v>0</v>
          </cell>
          <cell r="M4350">
            <v>0</v>
          </cell>
          <cell r="N4350">
            <v>4.6520444296413901E-2</v>
          </cell>
          <cell r="O4350">
            <v>10771.097403975749</v>
          </cell>
          <cell r="P4350">
            <v>28184.367214071106</v>
          </cell>
          <cell r="Q4350">
            <v>44710.02485407822</v>
          </cell>
          <cell r="R4350">
            <v>59176.975833213415</v>
          </cell>
          <cell r="S4350">
            <v>120615.04098029697</v>
          </cell>
          <cell r="T4350">
            <v>1134.4760136471923</v>
          </cell>
          <cell r="U4350">
            <v>1171.1010145514992</v>
          </cell>
          <cell r="V4350">
            <v>1236.3735309610945</v>
          </cell>
          <cell r="W4350">
            <v>1299.5489655085437</v>
          </cell>
          <cell r="X4350">
            <v>1393.6884257555212</v>
          </cell>
          <cell r="Y4350">
            <v>544.84347255701891</v>
          </cell>
          <cell r="Z4350">
            <v>601.97647428255243</v>
          </cell>
          <cell r="AA4350">
            <v>645.39855368124154</v>
          </cell>
          <cell r="AB4350">
            <v>679.11879050653397</v>
          </cell>
          <cell r="AC4350">
            <v>744.60273866051648</v>
          </cell>
          <cell r="AD4350">
            <v>58.830463183096128</v>
          </cell>
          <cell r="AE4350">
            <v>82.651011735498912</v>
          </cell>
          <cell r="AF4350">
            <v>89.33758006654547</v>
          </cell>
          <cell r="AG4350">
            <v>87.7773509843163</v>
          </cell>
          <cell r="AH4350">
            <v>73.729629808795693</v>
          </cell>
        </row>
        <row r="4351">
          <cell r="B4351">
            <v>3293</v>
          </cell>
          <cell r="C4351" t="str">
            <v>WI</v>
          </cell>
          <cell r="D4351" t="str">
            <v>Cooperative</v>
          </cell>
          <cell r="E4351">
            <v>2.6472478282153607E-2</v>
          </cell>
          <cell r="F4351">
            <v>0</v>
          </cell>
          <cell r="G4351">
            <v>0</v>
          </cell>
          <cell r="H4351">
            <v>3920.7410161198677</v>
          </cell>
          <cell r="I4351">
            <v>11.608880937499999</v>
          </cell>
          <cell r="J4351">
            <v>0</v>
          </cell>
          <cell r="K4351">
            <v>0</v>
          </cell>
          <cell r="L4351">
            <v>0</v>
          </cell>
          <cell r="M4351">
            <v>0</v>
          </cell>
          <cell r="N4351">
            <v>4.6520444296413901E-2</v>
          </cell>
          <cell r="O4351">
            <v>10771.097403975749</v>
          </cell>
          <cell r="P4351">
            <v>28184.367214071106</v>
          </cell>
          <cell r="Q4351">
            <v>44710.02485407822</v>
          </cell>
          <cell r="R4351">
            <v>59176.975833213415</v>
          </cell>
          <cell r="S4351">
            <v>120615.04098029697</v>
          </cell>
          <cell r="T4351">
            <v>1134.4760136471923</v>
          </cell>
          <cell r="U4351">
            <v>1171.1010145514992</v>
          </cell>
          <cell r="V4351">
            <v>1236.3735309610945</v>
          </cell>
          <cell r="W4351">
            <v>1299.5489655085437</v>
          </cell>
          <cell r="X4351">
            <v>1393.6884257555212</v>
          </cell>
          <cell r="Y4351">
            <v>544.84347255701891</v>
          </cell>
          <cell r="Z4351">
            <v>601.97647428255243</v>
          </cell>
          <cell r="AA4351">
            <v>645.39855368124154</v>
          </cell>
          <cell r="AB4351">
            <v>679.11879050653397</v>
          </cell>
          <cell r="AC4351">
            <v>744.60273866051648</v>
          </cell>
          <cell r="AD4351">
            <v>58.830463183096128</v>
          </cell>
          <cell r="AE4351">
            <v>82.651011735498912</v>
          </cell>
          <cell r="AF4351">
            <v>89.33758006654547</v>
          </cell>
          <cell r="AG4351">
            <v>87.7773509843163</v>
          </cell>
          <cell r="AH4351">
            <v>73.729629808795693</v>
          </cell>
        </row>
        <row r="4352">
          <cell r="B4352">
            <v>3498</v>
          </cell>
          <cell r="C4352" t="str">
            <v>WI</v>
          </cell>
          <cell r="D4352" t="str">
            <v>Cooperative</v>
          </cell>
          <cell r="E4352">
            <v>2.6472478282153607E-2</v>
          </cell>
          <cell r="F4352">
            <v>0</v>
          </cell>
          <cell r="G4352">
            <v>0</v>
          </cell>
          <cell r="H4352">
            <v>3920.7410161198677</v>
          </cell>
          <cell r="I4352">
            <v>11.608880937499999</v>
          </cell>
          <cell r="J4352">
            <v>0</v>
          </cell>
          <cell r="K4352">
            <v>0</v>
          </cell>
          <cell r="L4352">
            <v>0</v>
          </cell>
          <cell r="M4352">
            <v>0</v>
          </cell>
          <cell r="N4352">
            <v>4.6520444296413901E-2</v>
          </cell>
          <cell r="O4352">
            <v>10771.097403975749</v>
          </cell>
          <cell r="P4352">
            <v>28184.367214071106</v>
          </cell>
          <cell r="Q4352">
            <v>44710.02485407822</v>
          </cell>
          <cell r="R4352">
            <v>59176.975833213415</v>
          </cell>
          <cell r="S4352">
            <v>120615.04098029697</v>
          </cell>
          <cell r="T4352">
            <v>1134.4760136471923</v>
          </cell>
          <cell r="U4352">
            <v>1171.1010145514992</v>
          </cell>
          <cell r="V4352">
            <v>1236.3735309610945</v>
          </cell>
          <cell r="W4352">
            <v>1299.5489655085437</v>
          </cell>
          <cell r="X4352">
            <v>1393.6884257555212</v>
          </cell>
          <cell r="Y4352">
            <v>544.84347255701891</v>
          </cell>
          <cell r="Z4352">
            <v>601.97647428255243</v>
          </cell>
          <cell r="AA4352">
            <v>645.39855368124154</v>
          </cell>
          <cell r="AB4352">
            <v>679.11879050653397</v>
          </cell>
          <cell r="AC4352">
            <v>744.60273866051648</v>
          </cell>
          <cell r="AD4352">
            <v>58.830463183096128</v>
          </cell>
          <cell r="AE4352">
            <v>82.651011735498912</v>
          </cell>
          <cell r="AF4352">
            <v>89.33758006654547</v>
          </cell>
          <cell r="AG4352">
            <v>87.7773509843163</v>
          </cell>
          <cell r="AH4352">
            <v>73.729629808795693</v>
          </cell>
        </row>
        <row r="4353">
          <cell r="B4353">
            <v>4716</v>
          </cell>
          <cell r="C4353" t="str">
            <v>WI</v>
          </cell>
          <cell r="D4353" t="str">
            <v>Cooperative</v>
          </cell>
          <cell r="E4353">
            <v>0.21357862077040166</v>
          </cell>
          <cell r="F4353">
            <v>0</v>
          </cell>
          <cell r="G4353">
            <v>0</v>
          </cell>
          <cell r="H4353">
            <v>3920.7410161198677</v>
          </cell>
          <cell r="I4353">
            <v>11.608880937499999</v>
          </cell>
          <cell r="J4353">
            <v>0</v>
          </cell>
          <cell r="K4353">
            <v>0</v>
          </cell>
          <cell r="L4353">
            <v>0</v>
          </cell>
          <cell r="M4353">
            <v>0</v>
          </cell>
          <cell r="N4353">
            <v>4.6520444296413901E-2</v>
          </cell>
          <cell r="O4353">
            <v>10771.097403975749</v>
          </cell>
          <cell r="P4353">
            <v>28184.367214071106</v>
          </cell>
          <cell r="Q4353">
            <v>44710.02485407822</v>
          </cell>
          <cell r="R4353">
            <v>59176.975833213415</v>
          </cell>
          <cell r="S4353">
            <v>120615.04098029697</v>
          </cell>
          <cell r="T4353">
            <v>1134.4760136471923</v>
          </cell>
          <cell r="U4353">
            <v>1171.1010145514992</v>
          </cell>
          <cell r="V4353">
            <v>1236.3735309610945</v>
          </cell>
          <cell r="W4353">
            <v>1299.5489655085437</v>
          </cell>
          <cell r="X4353">
            <v>1393.6884257555212</v>
          </cell>
          <cell r="Y4353">
            <v>544.84347255701891</v>
          </cell>
          <cell r="Z4353">
            <v>601.97647428255243</v>
          </cell>
          <cell r="AA4353">
            <v>645.39855368124154</v>
          </cell>
          <cell r="AB4353">
            <v>679.11879050653397</v>
          </cell>
          <cell r="AC4353">
            <v>744.60273866051648</v>
          </cell>
          <cell r="AD4353">
            <v>58.830463183096128</v>
          </cell>
          <cell r="AE4353">
            <v>82.651011735498912</v>
          </cell>
          <cell r="AF4353">
            <v>89.33758006654547</v>
          </cell>
          <cell r="AG4353">
            <v>87.7773509843163</v>
          </cell>
          <cell r="AH4353">
            <v>73.729629808795693</v>
          </cell>
        </row>
        <row r="4354">
          <cell r="B4354">
            <v>5417</v>
          </cell>
          <cell r="C4354" t="str">
            <v>WI</v>
          </cell>
          <cell r="D4354" t="str">
            <v>Cooperative</v>
          </cell>
          <cell r="E4354">
            <v>0.2077567029621824</v>
          </cell>
          <cell r="F4354">
            <v>1</v>
          </cell>
          <cell r="G4354">
            <v>12106.380638063807</v>
          </cell>
          <cell r="H4354">
            <v>12106.380638063807</v>
          </cell>
          <cell r="I4354">
            <v>11.608880937499999</v>
          </cell>
          <cell r="J4354">
            <v>15446.7</v>
          </cell>
          <cell r="K4354">
            <v>110047</v>
          </cell>
          <cell r="L4354">
            <v>9090</v>
          </cell>
          <cell r="M4354">
            <v>0.12885769959505938</v>
          </cell>
          <cell r="N4354">
            <v>0.12885769959505938</v>
          </cell>
          <cell r="O4354">
            <v>10771.097403975749</v>
          </cell>
          <cell r="P4354">
            <v>28184.367214071106</v>
          </cell>
          <cell r="Q4354">
            <v>44710.02485407822</v>
          </cell>
          <cell r="R4354">
            <v>59176.975833213415</v>
          </cell>
          <cell r="S4354">
            <v>120615.04098029697</v>
          </cell>
          <cell r="T4354">
            <v>1134.4760136471923</v>
          </cell>
          <cell r="U4354">
            <v>1171.1010145514992</v>
          </cell>
          <cell r="V4354">
            <v>1236.3735309610945</v>
          </cell>
          <cell r="W4354">
            <v>1299.5489655085437</v>
          </cell>
          <cell r="X4354">
            <v>1393.6884257555212</v>
          </cell>
          <cell r="Y4354">
            <v>544.84347255701891</v>
          </cell>
          <cell r="Z4354">
            <v>601.97647428255243</v>
          </cell>
          <cell r="AA4354">
            <v>645.39855368124154</v>
          </cell>
          <cell r="AB4354">
            <v>679.11879050653397</v>
          </cell>
          <cell r="AC4354">
            <v>744.60273866051648</v>
          </cell>
          <cell r="AD4354">
            <v>58.830463183096128</v>
          </cell>
          <cell r="AE4354">
            <v>82.651011735498912</v>
          </cell>
          <cell r="AF4354">
            <v>89.33758006654547</v>
          </cell>
          <cell r="AG4354">
            <v>87.7773509843163</v>
          </cell>
          <cell r="AH4354">
            <v>73.729629808795693</v>
          </cell>
        </row>
        <row r="4355">
          <cell r="B4355">
            <v>5632</v>
          </cell>
          <cell r="C4355" t="str">
            <v>WI</v>
          </cell>
          <cell r="D4355" t="str">
            <v>Cooperative</v>
          </cell>
          <cell r="E4355">
            <v>0.21133649455567263</v>
          </cell>
          <cell r="F4355">
            <v>0</v>
          </cell>
          <cell r="G4355">
            <v>0</v>
          </cell>
          <cell r="H4355">
            <v>3920.7410161198677</v>
          </cell>
          <cell r="I4355">
            <v>11.608880937499999</v>
          </cell>
          <cell r="J4355">
            <v>0</v>
          </cell>
          <cell r="K4355">
            <v>0</v>
          </cell>
          <cell r="L4355">
            <v>0</v>
          </cell>
          <cell r="M4355">
            <v>0</v>
          </cell>
          <cell r="N4355">
            <v>4.6520444296413901E-2</v>
          </cell>
          <cell r="O4355">
            <v>10771.097403975749</v>
          </cell>
          <cell r="P4355">
            <v>28184.367214071106</v>
          </cell>
          <cell r="Q4355">
            <v>44710.02485407822</v>
          </cell>
          <cell r="R4355">
            <v>59176.975833213415</v>
          </cell>
          <cell r="S4355">
            <v>120615.04098029697</v>
          </cell>
          <cell r="T4355">
            <v>1134.4760136471923</v>
          </cell>
          <cell r="U4355">
            <v>1171.1010145514992</v>
          </cell>
          <cell r="V4355">
            <v>1236.3735309610945</v>
          </cell>
          <cell r="W4355">
            <v>1299.5489655085437</v>
          </cell>
          <cell r="X4355">
            <v>1393.6884257555212</v>
          </cell>
          <cell r="Y4355">
            <v>544.84347255701891</v>
          </cell>
          <cell r="Z4355">
            <v>601.97647428255243</v>
          </cell>
          <cell r="AA4355">
            <v>645.39855368124154</v>
          </cell>
          <cell r="AB4355">
            <v>679.11879050653397</v>
          </cell>
          <cell r="AC4355">
            <v>744.60273866051648</v>
          </cell>
          <cell r="AD4355">
            <v>58.830463183096128</v>
          </cell>
          <cell r="AE4355">
            <v>82.651011735498912</v>
          </cell>
          <cell r="AF4355">
            <v>89.33758006654547</v>
          </cell>
          <cell r="AG4355">
            <v>87.7773509843163</v>
          </cell>
          <cell r="AH4355">
            <v>73.729629808795693</v>
          </cell>
        </row>
        <row r="4356">
          <cell r="B4356">
            <v>8574</v>
          </cell>
          <cell r="C4356" t="str">
            <v>WI</v>
          </cell>
          <cell r="D4356" t="str">
            <v>Cooperative</v>
          </cell>
          <cell r="E4356">
            <v>2.6472478282153607E-2</v>
          </cell>
          <cell r="F4356">
            <v>0</v>
          </cell>
          <cell r="G4356">
            <v>0</v>
          </cell>
          <cell r="H4356">
            <v>3920.7410161198677</v>
          </cell>
          <cell r="I4356">
            <v>11.608880937499999</v>
          </cell>
          <cell r="J4356">
            <v>0</v>
          </cell>
          <cell r="K4356">
            <v>0</v>
          </cell>
          <cell r="L4356">
            <v>0</v>
          </cell>
          <cell r="M4356">
            <v>0</v>
          </cell>
          <cell r="N4356">
            <v>4.6520444296413901E-2</v>
          </cell>
          <cell r="O4356">
            <v>10771.097403975749</v>
          </cell>
          <cell r="P4356">
            <v>28184.367214071106</v>
          </cell>
          <cell r="Q4356">
            <v>44710.02485407822</v>
          </cell>
          <cell r="R4356">
            <v>59176.975833213415</v>
          </cell>
          <cell r="S4356">
            <v>120615.04098029697</v>
          </cell>
          <cell r="T4356">
            <v>1134.4760136471923</v>
          </cell>
          <cell r="U4356">
            <v>1171.1010145514992</v>
          </cell>
          <cell r="V4356">
            <v>1236.3735309610945</v>
          </cell>
          <cell r="W4356">
            <v>1299.5489655085437</v>
          </cell>
          <cell r="X4356">
            <v>1393.6884257555212</v>
          </cell>
          <cell r="Y4356">
            <v>544.84347255701891</v>
          </cell>
          <cell r="Z4356">
            <v>601.97647428255243</v>
          </cell>
          <cell r="AA4356">
            <v>645.39855368124154</v>
          </cell>
          <cell r="AB4356">
            <v>679.11879050653397</v>
          </cell>
          <cell r="AC4356">
            <v>744.60273866051648</v>
          </cell>
          <cell r="AD4356">
            <v>58.830463183096128</v>
          </cell>
          <cell r="AE4356">
            <v>82.651011735498912</v>
          </cell>
          <cell r="AF4356">
            <v>89.33758006654547</v>
          </cell>
          <cell r="AG4356">
            <v>87.7773509843163</v>
          </cell>
          <cell r="AH4356">
            <v>73.729629808795693</v>
          </cell>
        </row>
        <row r="4357">
          <cell r="B4357">
            <v>9922</v>
          </cell>
          <cell r="C4357" t="str">
            <v>WI</v>
          </cell>
          <cell r="D4357" t="str">
            <v>Cooperative</v>
          </cell>
          <cell r="E4357">
            <v>2.6472478282153607E-2</v>
          </cell>
          <cell r="F4357">
            <v>0</v>
          </cell>
          <cell r="G4357">
            <v>0</v>
          </cell>
          <cell r="H4357">
            <v>3920.7410161198677</v>
          </cell>
          <cell r="I4357">
            <v>11.608880937499999</v>
          </cell>
          <cell r="J4357">
            <v>0</v>
          </cell>
          <cell r="K4357">
            <v>0</v>
          </cell>
          <cell r="L4357">
            <v>0</v>
          </cell>
          <cell r="M4357">
            <v>0</v>
          </cell>
          <cell r="N4357">
            <v>4.6520444296413901E-2</v>
          </cell>
          <cell r="O4357">
            <v>10771.097403975749</v>
          </cell>
          <cell r="P4357">
            <v>28184.367214071106</v>
          </cell>
          <cell r="Q4357">
            <v>44710.02485407822</v>
          </cell>
          <cell r="R4357">
            <v>59176.975833213415</v>
          </cell>
          <cell r="S4357">
            <v>120615.04098029697</v>
          </cell>
          <cell r="T4357">
            <v>1134.4760136471923</v>
          </cell>
          <cell r="U4357">
            <v>1171.1010145514992</v>
          </cell>
          <cell r="V4357">
            <v>1236.3735309610945</v>
          </cell>
          <cell r="W4357">
            <v>1299.5489655085437</v>
          </cell>
          <cell r="X4357">
            <v>1393.6884257555212</v>
          </cell>
          <cell r="Y4357">
            <v>544.84347255701891</v>
          </cell>
          <cell r="Z4357">
            <v>601.97647428255243</v>
          </cell>
          <cell r="AA4357">
            <v>645.39855368124154</v>
          </cell>
          <cell r="AB4357">
            <v>679.11879050653397</v>
          </cell>
          <cell r="AC4357">
            <v>744.60273866051648</v>
          </cell>
          <cell r="AD4357">
            <v>58.830463183096128</v>
          </cell>
          <cell r="AE4357">
            <v>82.651011735498912</v>
          </cell>
          <cell r="AF4357">
            <v>89.33758006654547</v>
          </cell>
          <cell r="AG4357">
            <v>87.7773509843163</v>
          </cell>
          <cell r="AH4357">
            <v>73.729629808795693</v>
          </cell>
        </row>
        <row r="4358">
          <cell r="B4358">
            <v>13936</v>
          </cell>
          <cell r="C4358" t="str">
            <v>WI</v>
          </cell>
          <cell r="D4358" t="str">
            <v>Cooperative</v>
          </cell>
          <cell r="E4358">
            <v>0.21572708113804004</v>
          </cell>
          <cell r="F4358">
            <v>1</v>
          </cell>
          <cell r="G4358">
            <v>9842.5902061855668</v>
          </cell>
          <cell r="H4358">
            <v>9842.5902061855668</v>
          </cell>
          <cell r="I4358">
            <v>11.608880937499999</v>
          </cell>
          <cell r="J4358">
            <v>21442</v>
          </cell>
          <cell r="K4358">
            <v>152757</v>
          </cell>
          <cell r="L4358">
            <v>15520</v>
          </cell>
          <cell r="M4358">
            <v>0.12621328000811749</v>
          </cell>
          <cell r="N4358">
            <v>0.12621328000811749</v>
          </cell>
          <cell r="O4358">
            <v>10771.097403975749</v>
          </cell>
          <cell r="P4358">
            <v>28184.367214071106</v>
          </cell>
          <cell r="Q4358">
            <v>44710.02485407822</v>
          </cell>
          <cell r="R4358">
            <v>59176.975833213415</v>
          </cell>
          <cell r="S4358">
            <v>120615.04098029697</v>
          </cell>
          <cell r="T4358">
            <v>1134.4760136471923</v>
          </cell>
          <cell r="U4358">
            <v>1171.1010145514992</v>
          </cell>
          <cell r="V4358">
            <v>1236.3735309610945</v>
          </cell>
          <cell r="W4358">
            <v>1299.5489655085437</v>
          </cell>
          <cell r="X4358">
            <v>1393.6884257555212</v>
          </cell>
          <cell r="Y4358">
            <v>544.84347255701891</v>
          </cell>
          <cell r="Z4358">
            <v>601.97647428255243</v>
          </cell>
          <cell r="AA4358">
            <v>645.39855368124154</v>
          </cell>
          <cell r="AB4358">
            <v>679.11879050653397</v>
          </cell>
          <cell r="AC4358">
            <v>744.60273866051648</v>
          </cell>
          <cell r="AD4358">
            <v>58.830463183096128</v>
          </cell>
          <cell r="AE4358">
            <v>82.651011735498912</v>
          </cell>
          <cell r="AF4358">
            <v>89.33758006654547</v>
          </cell>
          <cell r="AG4358">
            <v>87.7773509843163</v>
          </cell>
          <cell r="AH4358">
            <v>73.729629808795693</v>
          </cell>
        </row>
        <row r="4359">
          <cell r="B4359">
            <v>13964</v>
          </cell>
          <cell r="C4359" t="str">
            <v>WI</v>
          </cell>
          <cell r="D4359" t="str">
            <v>Cooperative</v>
          </cell>
          <cell r="E4359">
            <v>2.6472478282153607E-2</v>
          </cell>
          <cell r="F4359">
            <v>0</v>
          </cell>
          <cell r="G4359">
            <v>0</v>
          </cell>
          <cell r="H4359">
            <v>3920.7410161198677</v>
          </cell>
          <cell r="I4359">
            <v>11.608880937499999</v>
          </cell>
          <cell r="J4359">
            <v>0</v>
          </cell>
          <cell r="K4359">
            <v>0</v>
          </cell>
          <cell r="L4359">
            <v>0</v>
          </cell>
          <cell r="M4359">
            <v>0</v>
          </cell>
          <cell r="N4359">
            <v>4.6520444296413901E-2</v>
          </cell>
          <cell r="O4359">
            <v>10771.097403975749</v>
          </cell>
          <cell r="P4359">
            <v>28184.367214071106</v>
          </cell>
          <cell r="Q4359">
            <v>44710.02485407822</v>
          </cell>
          <cell r="R4359">
            <v>59176.975833213415</v>
          </cell>
          <cell r="S4359">
            <v>120615.04098029697</v>
          </cell>
          <cell r="T4359">
            <v>1134.4760136471923</v>
          </cell>
          <cell r="U4359">
            <v>1171.1010145514992</v>
          </cell>
          <cell r="V4359">
            <v>1236.3735309610945</v>
          </cell>
          <cell r="W4359">
            <v>1299.5489655085437</v>
          </cell>
          <cell r="X4359">
            <v>1393.6884257555212</v>
          </cell>
          <cell r="Y4359">
            <v>544.84347255701891</v>
          </cell>
          <cell r="Z4359">
            <v>601.97647428255243</v>
          </cell>
          <cell r="AA4359">
            <v>645.39855368124154</v>
          </cell>
          <cell r="AB4359">
            <v>679.11879050653397</v>
          </cell>
          <cell r="AC4359">
            <v>744.60273866051648</v>
          </cell>
          <cell r="AD4359">
            <v>58.830463183096128</v>
          </cell>
          <cell r="AE4359">
            <v>82.651011735498912</v>
          </cell>
          <cell r="AF4359">
            <v>89.33758006654547</v>
          </cell>
          <cell r="AG4359">
            <v>87.7773509843163</v>
          </cell>
          <cell r="AH4359">
            <v>73.729629808795693</v>
          </cell>
        </row>
        <row r="4360">
          <cell r="B4360">
            <v>15034</v>
          </cell>
          <cell r="C4360" t="str">
            <v>WI</v>
          </cell>
          <cell r="D4360" t="str">
            <v>Cooperative</v>
          </cell>
          <cell r="E4360">
            <v>2.6472478282153607E-2</v>
          </cell>
          <cell r="F4360">
            <v>0</v>
          </cell>
          <cell r="G4360">
            <v>0</v>
          </cell>
          <cell r="H4360">
            <v>3920.7410161198677</v>
          </cell>
          <cell r="I4360">
            <v>11.608880937499999</v>
          </cell>
          <cell r="J4360">
            <v>0</v>
          </cell>
          <cell r="K4360">
            <v>0</v>
          </cell>
          <cell r="L4360">
            <v>0</v>
          </cell>
          <cell r="M4360">
            <v>0</v>
          </cell>
          <cell r="N4360">
            <v>4.6520444296413901E-2</v>
          </cell>
          <cell r="O4360">
            <v>10771.097403975749</v>
          </cell>
          <cell r="P4360">
            <v>28184.367214071106</v>
          </cell>
          <cell r="Q4360">
            <v>44710.02485407822</v>
          </cell>
          <cell r="R4360">
            <v>59176.975833213415</v>
          </cell>
          <cell r="S4360">
            <v>120615.04098029697</v>
          </cell>
          <cell r="T4360">
            <v>1134.4760136471923</v>
          </cell>
          <cell r="U4360">
            <v>1171.1010145514992</v>
          </cell>
          <cell r="V4360">
            <v>1236.3735309610945</v>
          </cell>
          <cell r="W4360">
            <v>1299.5489655085437</v>
          </cell>
          <cell r="X4360">
            <v>1393.6884257555212</v>
          </cell>
          <cell r="Y4360">
            <v>544.84347255701891</v>
          </cell>
          <cell r="Z4360">
            <v>601.97647428255243</v>
          </cell>
          <cell r="AA4360">
            <v>645.39855368124154</v>
          </cell>
          <cell r="AB4360">
            <v>679.11879050653397</v>
          </cell>
          <cell r="AC4360">
            <v>744.60273866051648</v>
          </cell>
          <cell r="AD4360">
            <v>58.830463183096128</v>
          </cell>
          <cell r="AE4360">
            <v>82.651011735498912</v>
          </cell>
          <cell r="AF4360">
            <v>89.33758006654547</v>
          </cell>
          <cell r="AG4360">
            <v>87.7773509843163</v>
          </cell>
          <cell r="AH4360">
            <v>73.729629808795693</v>
          </cell>
        </row>
        <row r="4361">
          <cell r="B4361">
            <v>15344</v>
          </cell>
          <cell r="C4361" t="str">
            <v>WI</v>
          </cell>
          <cell r="D4361" t="str">
            <v>Cooperative</v>
          </cell>
          <cell r="E4361">
            <v>2.6472478282153607E-2</v>
          </cell>
          <cell r="F4361">
            <v>1</v>
          </cell>
          <cell r="G4361">
            <v>9696.5706022105151</v>
          </cell>
          <cell r="H4361">
            <v>9696.5706022105151</v>
          </cell>
          <cell r="I4361">
            <v>11.608880937499999</v>
          </cell>
          <cell r="J4361">
            <v>27686.2</v>
          </cell>
          <cell r="K4361">
            <v>187745</v>
          </cell>
          <cell r="L4361">
            <v>19362</v>
          </cell>
          <cell r="M4361">
            <v>0.13310046162325229</v>
          </cell>
          <cell r="N4361">
            <v>0.13310046162325229</v>
          </cell>
          <cell r="O4361">
            <v>10771.097403975749</v>
          </cell>
          <cell r="P4361">
            <v>28184.367214071106</v>
          </cell>
          <cell r="Q4361">
            <v>44710.02485407822</v>
          </cell>
          <cell r="R4361">
            <v>59176.975833213415</v>
          </cell>
          <cell r="S4361">
            <v>120615.04098029697</v>
          </cell>
          <cell r="T4361">
            <v>1134.4760136471923</v>
          </cell>
          <cell r="U4361">
            <v>1171.1010145514992</v>
          </cell>
          <cell r="V4361">
            <v>1236.3735309610945</v>
          </cell>
          <cell r="W4361">
            <v>1299.5489655085437</v>
          </cell>
          <cell r="X4361">
            <v>1393.6884257555212</v>
          </cell>
          <cell r="Y4361">
            <v>544.84347255701891</v>
          </cell>
          <cell r="Z4361">
            <v>601.97647428255243</v>
          </cell>
          <cell r="AA4361">
            <v>645.39855368124154</v>
          </cell>
          <cell r="AB4361">
            <v>679.11879050653397</v>
          </cell>
          <cell r="AC4361">
            <v>744.60273866051648</v>
          </cell>
          <cell r="AD4361">
            <v>58.830463183096128</v>
          </cell>
          <cell r="AE4361">
            <v>82.651011735498912</v>
          </cell>
          <cell r="AF4361">
            <v>89.33758006654547</v>
          </cell>
          <cell r="AG4361">
            <v>87.7773509843163</v>
          </cell>
          <cell r="AH4361">
            <v>73.729629808795693</v>
          </cell>
        </row>
        <row r="4362">
          <cell r="B4362">
            <v>15356</v>
          </cell>
          <cell r="C4362" t="str">
            <v>WI</v>
          </cell>
          <cell r="D4362" t="str">
            <v>Cooperative</v>
          </cell>
          <cell r="E4362">
            <v>2.6472478282153607E-2</v>
          </cell>
          <cell r="F4362">
            <v>0</v>
          </cell>
          <cell r="G4362">
            <v>0</v>
          </cell>
          <cell r="H4362">
            <v>3920.7410161198677</v>
          </cell>
          <cell r="I4362">
            <v>11.608880937499999</v>
          </cell>
          <cell r="J4362">
            <v>0</v>
          </cell>
          <cell r="K4362">
            <v>0</v>
          </cell>
          <cell r="L4362">
            <v>0</v>
          </cell>
          <cell r="M4362">
            <v>0</v>
          </cell>
          <cell r="N4362">
            <v>4.6520444296413901E-2</v>
          </cell>
          <cell r="O4362">
            <v>10771.097403975749</v>
          </cell>
          <cell r="P4362">
            <v>28184.367214071106</v>
          </cell>
          <cell r="Q4362">
            <v>44710.02485407822</v>
          </cell>
          <cell r="R4362">
            <v>59176.975833213415</v>
          </cell>
          <cell r="S4362">
            <v>120615.04098029697</v>
          </cell>
          <cell r="T4362">
            <v>1134.4760136471923</v>
          </cell>
          <cell r="U4362">
            <v>1171.1010145514992</v>
          </cell>
          <cell r="V4362">
            <v>1236.3735309610945</v>
          </cell>
          <cell r="W4362">
            <v>1299.5489655085437</v>
          </cell>
          <cell r="X4362">
            <v>1393.6884257555212</v>
          </cell>
          <cell r="Y4362">
            <v>544.84347255701891</v>
          </cell>
          <cell r="Z4362">
            <v>601.97647428255243</v>
          </cell>
          <cell r="AA4362">
            <v>645.39855368124154</v>
          </cell>
          <cell r="AB4362">
            <v>679.11879050653397</v>
          </cell>
          <cell r="AC4362">
            <v>744.60273866051648</v>
          </cell>
          <cell r="AD4362">
            <v>58.830463183096128</v>
          </cell>
          <cell r="AE4362">
            <v>82.651011735498912</v>
          </cell>
          <cell r="AF4362">
            <v>89.33758006654547</v>
          </cell>
          <cell r="AG4362">
            <v>87.7773509843163</v>
          </cell>
          <cell r="AH4362">
            <v>73.729629808795693</v>
          </cell>
        </row>
        <row r="4363">
          <cell r="B4363">
            <v>15983</v>
          </cell>
          <cell r="C4363" t="str">
            <v>WI</v>
          </cell>
          <cell r="D4363" t="str">
            <v>Cooperative</v>
          </cell>
          <cell r="E4363">
            <v>0.20827186512118018</v>
          </cell>
          <cell r="F4363">
            <v>0</v>
          </cell>
          <cell r="G4363">
            <v>0</v>
          </cell>
          <cell r="H4363">
            <v>3920.7410161198677</v>
          </cell>
          <cell r="I4363">
            <v>11.608880937499999</v>
          </cell>
          <cell r="J4363">
            <v>0</v>
          </cell>
          <cell r="K4363">
            <v>0</v>
          </cell>
          <cell r="L4363">
            <v>0</v>
          </cell>
          <cell r="M4363">
            <v>0</v>
          </cell>
          <cell r="N4363">
            <v>4.6520444296413901E-2</v>
          </cell>
          <cell r="O4363">
            <v>10771.097403975749</v>
          </cell>
          <cell r="P4363">
            <v>28184.367214071106</v>
          </cell>
          <cell r="Q4363">
            <v>44710.02485407822</v>
          </cell>
          <cell r="R4363">
            <v>59176.975833213415</v>
          </cell>
          <cell r="S4363">
            <v>120615.04098029697</v>
          </cell>
          <cell r="T4363">
            <v>1134.4760136471923</v>
          </cell>
          <cell r="U4363">
            <v>1171.1010145514992</v>
          </cell>
          <cell r="V4363">
            <v>1236.3735309610945</v>
          </cell>
          <cell r="W4363">
            <v>1299.5489655085437</v>
          </cell>
          <cell r="X4363">
            <v>1393.6884257555212</v>
          </cell>
          <cell r="Y4363">
            <v>544.84347255701891</v>
          </cell>
          <cell r="Z4363">
            <v>601.97647428255243</v>
          </cell>
          <cell r="AA4363">
            <v>645.39855368124154</v>
          </cell>
          <cell r="AB4363">
            <v>679.11879050653397</v>
          </cell>
          <cell r="AC4363">
            <v>744.60273866051648</v>
          </cell>
          <cell r="AD4363">
            <v>58.830463183096128</v>
          </cell>
          <cell r="AE4363">
            <v>82.651011735498912</v>
          </cell>
          <cell r="AF4363">
            <v>89.33758006654547</v>
          </cell>
          <cell r="AG4363">
            <v>87.7773509843163</v>
          </cell>
          <cell r="AH4363">
            <v>73.729629808795693</v>
          </cell>
        </row>
        <row r="4364">
          <cell r="B4364">
            <v>16060</v>
          </cell>
          <cell r="C4364" t="str">
            <v>WI</v>
          </cell>
          <cell r="D4364" t="str">
            <v>Cooperative</v>
          </cell>
          <cell r="E4364">
            <v>2.6472478282153607E-2</v>
          </cell>
          <cell r="F4364">
            <v>1</v>
          </cell>
          <cell r="G4364">
            <v>13195.291259327818</v>
          </cell>
          <cell r="H4364">
            <v>13195.291259327818</v>
          </cell>
          <cell r="I4364">
            <v>11.608880937499999</v>
          </cell>
          <cell r="J4364">
            <v>32684.400000000001</v>
          </cell>
          <cell r="K4364">
            <v>228107</v>
          </cell>
          <cell r="L4364">
            <v>17287</v>
          </cell>
          <cell r="M4364">
            <v>0.13272809384543768</v>
          </cell>
          <cell r="N4364">
            <v>0.13272809384543768</v>
          </cell>
          <cell r="O4364">
            <v>10771.097403975749</v>
          </cell>
          <cell r="P4364">
            <v>28184.367214071106</v>
          </cell>
          <cell r="Q4364">
            <v>44710.02485407822</v>
          </cell>
          <cell r="R4364">
            <v>59176.975833213415</v>
          </cell>
          <cell r="S4364">
            <v>120615.04098029697</v>
          </cell>
          <cell r="T4364">
            <v>1134.4760136471923</v>
          </cell>
          <cell r="U4364">
            <v>1171.1010145514992</v>
          </cell>
          <cell r="V4364">
            <v>1236.3735309610945</v>
          </cell>
          <cell r="W4364">
            <v>1299.5489655085437</v>
          </cell>
          <cell r="X4364">
            <v>1393.6884257555212</v>
          </cell>
          <cell r="Y4364">
            <v>544.84347255701891</v>
          </cell>
          <cell r="Z4364">
            <v>601.97647428255243</v>
          </cell>
          <cell r="AA4364">
            <v>645.39855368124154</v>
          </cell>
          <cell r="AB4364">
            <v>679.11879050653397</v>
          </cell>
          <cell r="AC4364">
            <v>744.60273866051648</v>
          </cell>
          <cell r="AD4364">
            <v>58.830463183096128</v>
          </cell>
          <cell r="AE4364">
            <v>82.651011735498912</v>
          </cell>
          <cell r="AF4364">
            <v>89.33758006654547</v>
          </cell>
          <cell r="AG4364">
            <v>87.7773509843163</v>
          </cell>
          <cell r="AH4364">
            <v>73.729629808795693</v>
          </cell>
        </row>
        <row r="4365">
          <cell r="B4365">
            <v>16196</v>
          </cell>
          <cell r="C4365" t="str">
            <v>WI</v>
          </cell>
          <cell r="D4365" t="str">
            <v>Cooperative</v>
          </cell>
          <cell r="E4365">
            <v>2.6472478282153607E-2</v>
          </cell>
          <cell r="F4365">
            <v>1</v>
          </cell>
          <cell r="G4365">
            <v>10360.281949126571</v>
          </cell>
          <cell r="H4365">
            <v>10360.281949126571</v>
          </cell>
          <cell r="I4365">
            <v>11.608880937499999</v>
          </cell>
          <cell r="J4365">
            <v>22032</v>
          </cell>
          <cell r="K4365">
            <v>169028</v>
          </cell>
          <cell r="L4365">
            <v>16315</v>
          </cell>
          <cell r="M4365">
            <v>0.11689905394405808</v>
          </cell>
          <cell r="N4365">
            <v>0.11689905394405808</v>
          </cell>
          <cell r="O4365">
            <v>10771.097403975749</v>
          </cell>
          <cell r="P4365">
            <v>28184.367214071106</v>
          </cell>
          <cell r="Q4365">
            <v>44710.02485407822</v>
          </cell>
          <cell r="R4365">
            <v>59176.975833213415</v>
          </cell>
          <cell r="S4365">
            <v>120615.04098029697</v>
          </cell>
          <cell r="T4365">
            <v>1134.4760136471923</v>
          </cell>
          <cell r="U4365">
            <v>1171.1010145514992</v>
          </cell>
          <cell r="V4365">
            <v>1236.3735309610945</v>
          </cell>
          <cell r="W4365">
            <v>1299.5489655085437</v>
          </cell>
          <cell r="X4365">
            <v>1393.6884257555212</v>
          </cell>
          <cell r="Y4365">
            <v>544.84347255701891</v>
          </cell>
          <cell r="Z4365">
            <v>601.97647428255243</v>
          </cell>
          <cell r="AA4365">
            <v>645.39855368124154</v>
          </cell>
          <cell r="AB4365">
            <v>679.11879050653397</v>
          </cell>
          <cell r="AC4365">
            <v>744.60273866051648</v>
          </cell>
          <cell r="AD4365">
            <v>58.830463183096128</v>
          </cell>
          <cell r="AE4365">
            <v>82.651011735498912</v>
          </cell>
          <cell r="AF4365">
            <v>89.33758006654547</v>
          </cell>
          <cell r="AG4365">
            <v>87.7773509843163</v>
          </cell>
          <cell r="AH4365">
            <v>73.729629808795693</v>
          </cell>
        </row>
        <row r="4366">
          <cell r="B4366">
            <v>16740</v>
          </cell>
          <cell r="C4366" t="str">
            <v>WI</v>
          </cell>
          <cell r="D4366" t="str">
            <v>Cooperative</v>
          </cell>
          <cell r="E4366">
            <v>2.6472478282153607E-2</v>
          </cell>
          <cell r="F4366">
            <v>1</v>
          </cell>
          <cell r="G4366">
            <v>13857.76346341098</v>
          </cell>
          <cell r="H4366">
            <v>13857.76346341098</v>
          </cell>
          <cell r="I4366">
            <v>11.608880937499999</v>
          </cell>
          <cell r="J4366">
            <v>25214.899999999998</v>
          </cell>
          <cell r="K4366">
            <v>185015</v>
          </cell>
          <cell r="L4366">
            <v>13351</v>
          </cell>
          <cell r="M4366">
            <v>0.12623310524682457</v>
          </cell>
          <cell r="N4366">
            <v>0.12623310524682457</v>
          </cell>
          <cell r="O4366">
            <v>10771.097403975749</v>
          </cell>
          <cell r="P4366">
            <v>28184.367214071106</v>
          </cell>
          <cell r="Q4366">
            <v>44710.02485407822</v>
          </cell>
          <cell r="R4366">
            <v>59176.975833213415</v>
          </cell>
          <cell r="S4366">
            <v>120615.04098029697</v>
          </cell>
          <cell r="T4366">
            <v>1134.4760136471923</v>
          </cell>
          <cell r="U4366">
            <v>1171.1010145514992</v>
          </cell>
          <cell r="V4366">
            <v>1236.3735309610945</v>
          </cell>
          <cell r="W4366">
            <v>1299.5489655085437</v>
          </cell>
          <cell r="X4366">
            <v>1393.6884257555212</v>
          </cell>
          <cell r="Y4366">
            <v>544.84347255701891</v>
          </cell>
          <cell r="Z4366">
            <v>601.97647428255243</v>
          </cell>
          <cell r="AA4366">
            <v>645.39855368124154</v>
          </cell>
          <cell r="AB4366">
            <v>679.11879050653397</v>
          </cell>
          <cell r="AC4366">
            <v>744.60273866051648</v>
          </cell>
          <cell r="AD4366">
            <v>58.830463183096128</v>
          </cell>
          <cell r="AE4366">
            <v>82.651011735498912</v>
          </cell>
          <cell r="AF4366">
            <v>89.33758006654547</v>
          </cell>
          <cell r="AG4366">
            <v>87.7773509843163</v>
          </cell>
          <cell r="AH4366">
            <v>73.729629808795693</v>
          </cell>
        </row>
        <row r="4367">
          <cell r="B4367">
            <v>17868</v>
          </cell>
          <cell r="C4367" t="str">
            <v>WI</v>
          </cell>
          <cell r="D4367" t="str">
            <v>Cooperative</v>
          </cell>
          <cell r="E4367">
            <v>0.21104378878351482</v>
          </cell>
          <cell r="F4367">
            <v>0</v>
          </cell>
          <cell r="G4367">
            <v>0</v>
          </cell>
          <cell r="H4367">
            <v>3920.7410161198677</v>
          </cell>
          <cell r="I4367">
            <v>11.608880937499999</v>
          </cell>
          <cell r="J4367">
            <v>0</v>
          </cell>
          <cell r="K4367">
            <v>0</v>
          </cell>
          <cell r="L4367">
            <v>0</v>
          </cell>
          <cell r="M4367">
            <v>0</v>
          </cell>
          <cell r="N4367">
            <v>4.6520444296413901E-2</v>
          </cell>
          <cell r="O4367">
            <v>10771.097403975749</v>
          </cell>
          <cell r="P4367">
            <v>28184.367214071106</v>
          </cell>
          <cell r="Q4367">
            <v>44710.02485407822</v>
          </cell>
          <cell r="R4367">
            <v>59176.975833213415</v>
          </cell>
          <cell r="S4367">
            <v>120615.04098029697</v>
          </cell>
          <cell r="T4367">
            <v>1134.4760136471923</v>
          </cell>
          <cell r="U4367">
            <v>1171.1010145514992</v>
          </cell>
          <cell r="V4367">
            <v>1236.3735309610945</v>
          </cell>
          <cell r="W4367">
            <v>1299.5489655085437</v>
          </cell>
          <cell r="X4367">
            <v>1393.6884257555212</v>
          </cell>
          <cell r="Y4367">
            <v>544.84347255701891</v>
          </cell>
          <cell r="Z4367">
            <v>601.97647428255243</v>
          </cell>
          <cell r="AA4367">
            <v>645.39855368124154</v>
          </cell>
          <cell r="AB4367">
            <v>679.11879050653397</v>
          </cell>
          <cell r="AC4367">
            <v>744.60273866051648</v>
          </cell>
          <cell r="AD4367">
            <v>58.830463183096128</v>
          </cell>
          <cell r="AE4367">
            <v>82.651011735498912</v>
          </cell>
          <cell r="AF4367">
            <v>89.33758006654547</v>
          </cell>
          <cell r="AG4367">
            <v>87.7773509843163</v>
          </cell>
          <cell r="AH4367">
            <v>73.729629808795693</v>
          </cell>
        </row>
        <row r="4368">
          <cell r="B4368">
            <v>18383</v>
          </cell>
          <cell r="C4368" t="str">
            <v>WI</v>
          </cell>
          <cell r="D4368" t="str">
            <v>Cooperative</v>
          </cell>
          <cell r="E4368">
            <v>0.20832894274675096</v>
          </cell>
          <cell r="F4368">
            <v>0</v>
          </cell>
          <cell r="G4368">
            <v>0</v>
          </cell>
          <cell r="H4368">
            <v>3920.7410161198677</v>
          </cell>
          <cell r="I4368">
            <v>11.608880937499999</v>
          </cell>
          <cell r="J4368">
            <v>0</v>
          </cell>
          <cell r="K4368">
            <v>0</v>
          </cell>
          <cell r="L4368">
            <v>0</v>
          </cell>
          <cell r="M4368">
            <v>0</v>
          </cell>
          <cell r="N4368">
            <v>4.6520444296413901E-2</v>
          </cell>
          <cell r="O4368">
            <v>10771.097403975749</v>
          </cell>
          <cell r="P4368">
            <v>28184.367214071106</v>
          </cell>
          <cell r="Q4368">
            <v>44710.02485407822</v>
          </cell>
          <cell r="R4368">
            <v>59176.975833213415</v>
          </cell>
          <cell r="S4368">
            <v>120615.04098029697</v>
          </cell>
          <cell r="T4368">
            <v>1134.4760136471923</v>
          </cell>
          <cell r="U4368">
            <v>1171.1010145514992</v>
          </cell>
          <cell r="V4368">
            <v>1236.3735309610945</v>
          </cell>
          <cell r="W4368">
            <v>1299.5489655085437</v>
          </cell>
          <cell r="X4368">
            <v>1393.6884257555212</v>
          </cell>
          <cell r="Y4368">
            <v>544.84347255701891</v>
          </cell>
          <cell r="Z4368">
            <v>601.97647428255243</v>
          </cell>
          <cell r="AA4368">
            <v>645.39855368124154</v>
          </cell>
          <cell r="AB4368">
            <v>679.11879050653397</v>
          </cell>
          <cell r="AC4368">
            <v>744.60273866051648</v>
          </cell>
          <cell r="AD4368">
            <v>58.830463183096128</v>
          </cell>
          <cell r="AE4368">
            <v>82.651011735498912</v>
          </cell>
          <cell r="AF4368">
            <v>89.33758006654547</v>
          </cell>
          <cell r="AG4368">
            <v>87.7773509843163</v>
          </cell>
          <cell r="AH4368">
            <v>73.729629808795693</v>
          </cell>
        </row>
        <row r="4369">
          <cell r="B4369">
            <v>19813</v>
          </cell>
          <cell r="C4369" t="str">
            <v>WI</v>
          </cell>
          <cell r="D4369" t="str">
            <v>Cooperative</v>
          </cell>
          <cell r="E4369">
            <v>0.21357862077040157</v>
          </cell>
          <cell r="F4369">
            <v>0</v>
          </cell>
          <cell r="G4369">
            <v>0</v>
          </cell>
          <cell r="H4369">
            <v>3920.7410161198677</v>
          </cell>
          <cell r="I4369">
            <v>11.608880937499999</v>
          </cell>
          <cell r="J4369">
            <v>0</v>
          </cell>
          <cell r="K4369">
            <v>0</v>
          </cell>
          <cell r="L4369">
            <v>0</v>
          </cell>
          <cell r="M4369">
            <v>0</v>
          </cell>
          <cell r="N4369">
            <v>4.6520444296413901E-2</v>
          </cell>
          <cell r="O4369">
            <v>10771.097403975749</v>
          </cell>
          <cell r="P4369">
            <v>28184.367214071106</v>
          </cell>
          <cell r="Q4369">
            <v>44710.02485407822</v>
          </cell>
          <cell r="R4369">
            <v>59176.975833213415</v>
          </cell>
          <cell r="S4369">
            <v>120615.04098029697</v>
          </cell>
          <cell r="T4369">
            <v>1134.4760136471923</v>
          </cell>
          <cell r="U4369">
            <v>1171.1010145514992</v>
          </cell>
          <cell r="V4369">
            <v>1236.3735309610945</v>
          </cell>
          <cell r="W4369">
            <v>1299.5489655085437</v>
          </cell>
          <cell r="X4369">
            <v>1393.6884257555212</v>
          </cell>
          <cell r="Y4369">
            <v>544.84347255701891</v>
          </cell>
          <cell r="Z4369">
            <v>601.97647428255243</v>
          </cell>
          <cell r="AA4369">
            <v>645.39855368124154</v>
          </cell>
          <cell r="AB4369">
            <v>679.11879050653397</v>
          </cell>
          <cell r="AC4369">
            <v>744.60273866051648</v>
          </cell>
          <cell r="AD4369">
            <v>58.830463183096128</v>
          </cell>
          <cell r="AE4369">
            <v>82.651011735498912</v>
          </cell>
          <cell r="AF4369">
            <v>89.33758006654547</v>
          </cell>
          <cell r="AG4369">
            <v>87.7773509843163</v>
          </cell>
          <cell r="AH4369">
            <v>73.729629808795693</v>
          </cell>
        </row>
        <row r="4370">
          <cell r="B4370">
            <v>20153</v>
          </cell>
          <cell r="C4370" t="str">
            <v>WI</v>
          </cell>
          <cell r="D4370" t="str">
            <v>Cooperative</v>
          </cell>
          <cell r="E4370">
            <v>2.6472478282153607E-2</v>
          </cell>
          <cell r="F4370">
            <v>0</v>
          </cell>
          <cell r="G4370">
            <v>0</v>
          </cell>
          <cell r="H4370">
            <v>3920.7410161198677</v>
          </cell>
          <cell r="I4370">
            <v>11.608880937499999</v>
          </cell>
          <cell r="J4370">
            <v>0</v>
          </cell>
          <cell r="K4370">
            <v>0</v>
          </cell>
          <cell r="L4370">
            <v>0</v>
          </cell>
          <cell r="M4370">
            <v>0</v>
          </cell>
          <cell r="N4370">
            <v>4.6520444296413901E-2</v>
          </cell>
          <cell r="O4370">
            <v>10771.097403975749</v>
          </cell>
          <cell r="P4370">
            <v>28184.367214071106</v>
          </cell>
          <cell r="Q4370">
            <v>44710.02485407822</v>
          </cell>
          <cell r="R4370">
            <v>59176.975833213415</v>
          </cell>
          <cell r="S4370">
            <v>120615.04098029697</v>
          </cell>
          <cell r="T4370">
            <v>1134.4760136471923</v>
          </cell>
          <cell r="U4370">
            <v>1171.1010145514992</v>
          </cell>
          <cell r="V4370">
            <v>1236.3735309610945</v>
          </cell>
          <cell r="W4370">
            <v>1299.5489655085437</v>
          </cell>
          <cell r="X4370">
            <v>1393.6884257555212</v>
          </cell>
          <cell r="Y4370">
            <v>544.84347255701891</v>
          </cell>
          <cell r="Z4370">
            <v>601.97647428255243</v>
          </cell>
          <cell r="AA4370">
            <v>645.39855368124154</v>
          </cell>
          <cell r="AB4370">
            <v>679.11879050653397</v>
          </cell>
          <cell r="AC4370">
            <v>744.60273866051648</v>
          </cell>
          <cell r="AD4370">
            <v>58.830463183096128</v>
          </cell>
          <cell r="AE4370">
            <v>82.651011735498912</v>
          </cell>
          <cell r="AF4370">
            <v>89.33758006654547</v>
          </cell>
          <cell r="AG4370">
            <v>87.7773509843163</v>
          </cell>
          <cell r="AH4370">
            <v>73.729629808795693</v>
          </cell>
        </row>
        <row r="4371">
          <cell r="B4371">
            <v>5574</v>
          </cell>
          <cell r="C4371" t="str">
            <v>WI</v>
          </cell>
          <cell r="D4371" t="str">
            <v>Cooperative</v>
          </cell>
          <cell r="E4371">
            <v>2.6472478282153607E-2</v>
          </cell>
          <cell r="F4371">
            <v>1</v>
          </cell>
          <cell r="G4371">
            <v>10260.001431331853</v>
          </cell>
          <cell r="H4371">
            <v>10260.001431331853</v>
          </cell>
          <cell r="I4371">
            <v>11.608880937499999</v>
          </cell>
          <cell r="J4371">
            <v>85635.199999999997</v>
          </cell>
          <cell r="K4371">
            <v>573452</v>
          </cell>
          <cell r="L4371">
            <v>55892</v>
          </cell>
          <cell r="M4371">
            <v>0.13575517588166927</v>
          </cell>
          <cell r="N4371">
            <v>0.13575517588166927</v>
          </cell>
          <cell r="O4371">
            <v>10771.097403975749</v>
          </cell>
          <cell r="P4371">
            <v>28184.367214071106</v>
          </cell>
          <cell r="Q4371">
            <v>44710.02485407822</v>
          </cell>
          <cell r="R4371">
            <v>59176.975833213415</v>
          </cell>
          <cell r="S4371">
            <v>120615.04098029697</v>
          </cell>
          <cell r="T4371">
            <v>1134.4760136471923</v>
          </cell>
          <cell r="U4371">
            <v>1171.1010145514992</v>
          </cell>
          <cell r="V4371">
            <v>1236.3735309610945</v>
          </cell>
          <cell r="W4371">
            <v>1299.5489655085437</v>
          </cell>
          <cell r="X4371">
            <v>1393.6884257555212</v>
          </cell>
          <cell r="Y4371">
            <v>544.84347255701891</v>
          </cell>
          <cell r="Z4371">
            <v>601.97647428255243</v>
          </cell>
          <cell r="AA4371">
            <v>645.39855368124154</v>
          </cell>
          <cell r="AB4371">
            <v>679.11879050653397</v>
          </cell>
          <cell r="AC4371">
            <v>744.60273866051648</v>
          </cell>
          <cell r="AD4371">
            <v>58.830463183096128</v>
          </cell>
          <cell r="AE4371">
            <v>82.651011735498912</v>
          </cell>
          <cell r="AF4371">
            <v>89.33758006654547</v>
          </cell>
          <cell r="AG4371">
            <v>87.7773509843163</v>
          </cell>
          <cell r="AH4371">
            <v>73.729629808795693</v>
          </cell>
        </row>
        <row r="4372">
          <cell r="B4372">
            <v>4247</v>
          </cell>
          <cell r="C4372" t="str">
            <v>WI</v>
          </cell>
          <cell r="D4372" t="str">
            <v>Investor Owned</v>
          </cell>
          <cell r="E4372">
            <v>2.6472478282153607E-2</v>
          </cell>
          <cell r="F4372">
            <v>1</v>
          </cell>
          <cell r="G4372">
            <v>8121.9512195121952</v>
          </cell>
          <cell r="H4372">
            <v>8121.9512195121952</v>
          </cell>
          <cell r="I4372">
            <v>11.608880937499999</v>
          </cell>
          <cell r="J4372">
            <v>55.4</v>
          </cell>
          <cell r="K4372">
            <v>666</v>
          </cell>
          <cell r="L4372">
            <v>82</v>
          </cell>
          <cell r="M4372">
            <v>6.603132305930931E-2</v>
          </cell>
          <cell r="N4372">
            <v>6.603132305930931E-2</v>
          </cell>
          <cell r="O4372">
            <v>10771.097403975749</v>
          </cell>
          <cell r="P4372">
            <v>28184.367214071106</v>
          </cell>
          <cell r="Q4372">
            <v>44710.02485407822</v>
          </cell>
          <cell r="R4372">
            <v>59176.975833213415</v>
          </cell>
          <cell r="S4372">
            <v>120615.04098029697</v>
          </cell>
          <cell r="T4372">
            <v>1134.4760136471923</v>
          </cell>
          <cell r="U4372">
            <v>1171.1010145514992</v>
          </cell>
          <cell r="V4372">
            <v>1236.3735309610945</v>
          </cell>
          <cell r="W4372">
            <v>1299.5489655085437</v>
          </cell>
          <cell r="X4372">
            <v>1393.6884257555212</v>
          </cell>
          <cell r="Y4372">
            <v>544.84347255701891</v>
          </cell>
          <cell r="Z4372">
            <v>601.97647428255243</v>
          </cell>
          <cell r="AA4372">
            <v>645.39855368124154</v>
          </cell>
          <cell r="AB4372">
            <v>679.11879050653397</v>
          </cell>
          <cell r="AC4372">
            <v>744.60273866051648</v>
          </cell>
          <cell r="AD4372">
            <v>58.830463183096128</v>
          </cell>
          <cell r="AE4372">
            <v>82.651011735498912</v>
          </cell>
          <cell r="AF4372">
            <v>89.33758006654547</v>
          </cell>
          <cell r="AG4372">
            <v>87.7773509843163</v>
          </cell>
          <cell r="AH4372">
            <v>73.729629808795693</v>
          </cell>
        </row>
        <row r="4373">
          <cell r="B4373">
            <v>4715</v>
          </cell>
          <cell r="C4373" t="str">
            <v>WI</v>
          </cell>
          <cell r="D4373" t="str">
            <v>Investor Owned</v>
          </cell>
          <cell r="E4373">
            <v>2.6472478282153607E-2</v>
          </cell>
          <cell r="F4373">
            <v>1</v>
          </cell>
          <cell r="G4373">
            <v>6790.778476852287</v>
          </cell>
          <cell r="H4373">
            <v>6790.778476852287</v>
          </cell>
          <cell r="I4373">
            <v>11.608880937499999</v>
          </cell>
          <cell r="J4373">
            <v>9863</v>
          </cell>
          <cell r="K4373">
            <v>72315</v>
          </cell>
          <cell r="L4373">
            <v>10649</v>
          </cell>
          <cell r="M4373">
            <v>0.11587532770184264</v>
          </cell>
          <cell r="N4373">
            <v>0.11587532770184264</v>
          </cell>
          <cell r="O4373">
            <v>10771.097403975749</v>
          </cell>
          <cell r="P4373">
            <v>28184.367214071106</v>
          </cell>
          <cell r="Q4373">
            <v>44710.02485407822</v>
          </cell>
          <cell r="R4373">
            <v>59176.975833213415</v>
          </cell>
          <cell r="S4373">
            <v>120615.04098029697</v>
          </cell>
          <cell r="T4373">
            <v>1134.4760136471923</v>
          </cell>
          <cell r="U4373">
            <v>1171.1010145514992</v>
          </cell>
          <cell r="V4373">
            <v>1236.3735309610945</v>
          </cell>
          <cell r="W4373">
            <v>1299.5489655085437</v>
          </cell>
          <cell r="X4373">
            <v>1393.6884257555212</v>
          </cell>
          <cell r="Y4373">
            <v>544.84347255701891</v>
          </cell>
          <cell r="Z4373">
            <v>601.97647428255243</v>
          </cell>
          <cell r="AA4373">
            <v>645.39855368124154</v>
          </cell>
          <cell r="AB4373">
            <v>679.11879050653397</v>
          </cell>
          <cell r="AC4373">
            <v>744.60273866051648</v>
          </cell>
          <cell r="AD4373">
            <v>58.830463183096128</v>
          </cell>
          <cell r="AE4373">
            <v>82.651011735498912</v>
          </cell>
          <cell r="AF4373">
            <v>89.33758006654547</v>
          </cell>
          <cell r="AG4373">
            <v>87.7773509843163</v>
          </cell>
          <cell r="AH4373">
            <v>73.729629808795693</v>
          </cell>
        </row>
        <row r="4374">
          <cell r="B4374">
            <v>13697</v>
          </cell>
          <cell r="C4374" t="str">
            <v>WI</v>
          </cell>
          <cell r="D4374" t="str">
            <v>Investor Owned</v>
          </cell>
          <cell r="E4374">
            <v>2.6472478282153607E-2</v>
          </cell>
          <cell r="F4374">
            <v>1</v>
          </cell>
          <cell r="G4374">
            <v>5389.2645815722735</v>
          </cell>
          <cell r="H4374">
            <v>5389.2645815722735</v>
          </cell>
          <cell r="I4374">
            <v>11.608880937499999</v>
          </cell>
          <cell r="J4374">
            <v>3935.1</v>
          </cell>
          <cell r="K4374">
            <v>25502</v>
          </cell>
          <cell r="L4374">
            <v>4732</v>
          </cell>
          <cell r="M4374">
            <v>0.12845664280625049</v>
          </cell>
          <cell r="N4374">
            <v>0.12845664280625049</v>
          </cell>
          <cell r="O4374">
            <v>10771.097403975749</v>
          </cell>
          <cell r="P4374">
            <v>28184.367214071106</v>
          </cell>
          <cell r="Q4374">
            <v>44710.02485407822</v>
          </cell>
          <cell r="R4374">
            <v>59176.975833213415</v>
          </cell>
          <cell r="S4374">
            <v>120615.04098029697</v>
          </cell>
          <cell r="T4374">
            <v>1134.4760136471923</v>
          </cell>
          <cell r="U4374">
            <v>1171.1010145514992</v>
          </cell>
          <cell r="V4374">
            <v>1236.3735309610945</v>
          </cell>
          <cell r="W4374">
            <v>1299.5489655085437</v>
          </cell>
          <cell r="X4374">
            <v>1393.6884257555212</v>
          </cell>
          <cell r="Y4374">
            <v>544.84347255701891</v>
          </cell>
          <cell r="Z4374">
            <v>601.97647428255243</v>
          </cell>
          <cell r="AA4374">
            <v>645.39855368124154</v>
          </cell>
          <cell r="AB4374">
            <v>679.11879050653397</v>
          </cell>
          <cell r="AC4374">
            <v>744.60273866051648</v>
          </cell>
          <cell r="AD4374">
            <v>58.830463183096128</v>
          </cell>
          <cell r="AE4374">
            <v>82.651011735498912</v>
          </cell>
          <cell r="AF4374">
            <v>89.33758006654547</v>
          </cell>
          <cell r="AG4374">
            <v>87.7773509843163</v>
          </cell>
          <cell r="AH4374">
            <v>73.729629808795693</v>
          </cell>
        </row>
        <row r="4375">
          <cell r="B4375">
            <v>13815</v>
          </cell>
          <cell r="C4375" t="str">
            <v>WI</v>
          </cell>
          <cell r="D4375" t="str">
            <v>Investor Owned</v>
          </cell>
          <cell r="E4375">
            <v>2.6472478282153607E-2</v>
          </cell>
          <cell r="F4375">
            <v>1</v>
          </cell>
          <cell r="G4375">
            <v>7266.5780289180657</v>
          </cell>
          <cell r="H4375">
            <v>7266.5780289180657</v>
          </cell>
          <cell r="I4375">
            <v>11.608880937499999</v>
          </cell>
          <cell r="J4375">
            <v>11929.4</v>
          </cell>
          <cell r="K4375">
            <v>87446</v>
          </cell>
          <cell r="L4375">
            <v>12034</v>
          </cell>
          <cell r="M4375">
            <v>0.11724932783177619</v>
          </cell>
          <cell r="N4375">
            <v>0.11724932783177619</v>
          </cell>
          <cell r="O4375">
            <v>10771.097403975749</v>
          </cell>
          <cell r="P4375">
            <v>28184.367214071106</v>
          </cell>
          <cell r="Q4375">
            <v>44710.02485407822</v>
          </cell>
          <cell r="R4375">
            <v>59176.975833213415</v>
          </cell>
          <cell r="S4375">
            <v>120615.04098029697</v>
          </cell>
          <cell r="T4375">
            <v>1134.4760136471923</v>
          </cell>
          <cell r="U4375">
            <v>1171.1010145514992</v>
          </cell>
          <cell r="V4375">
            <v>1236.3735309610945</v>
          </cell>
          <cell r="W4375">
            <v>1299.5489655085437</v>
          </cell>
          <cell r="X4375">
            <v>1393.6884257555212</v>
          </cell>
          <cell r="Y4375">
            <v>544.84347255701891</v>
          </cell>
          <cell r="Z4375">
            <v>601.97647428255243</v>
          </cell>
          <cell r="AA4375">
            <v>645.39855368124154</v>
          </cell>
          <cell r="AB4375">
            <v>679.11879050653397</v>
          </cell>
          <cell r="AC4375">
            <v>744.60273866051648</v>
          </cell>
          <cell r="AD4375">
            <v>58.830463183096128</v>
          </cell>
          <cell r="AE4375">
            <v>82.651011735498912</v>
          </cell>
          <cell r="AF4375">
            <v>89.33758006654547</v>
          </cell>
          <cell r="AG4375">
            <v>87.7773509843163</v>
          </cell>
          <cell r="AH4375">
            <v>73.729629808795693</v>
          </cell>
        </row>
        <row r="4376">
          <cell r="B4376">
            <v>15086</v>
          </cell>
          <cell r="C4376" t="str">
            <v>WI</v>
          </cell>
          <cell r="D4376" t="str">
            <v>Investor Owned</v>
          </cell>
          <cell r="E4376">
            <v>2.6472478282153607E-2</v>
          </cell>
          <cell r="F4376">
            <v>1</v>
          </cell>
          <cell r="G4376">
            <v>6683.5051546391751</v>
          </cell>
          <cell r="H4376">
            <v>6683.5051546391751</v>
          </cell>
          <cell r="I4376">
            <v>11.608880937499999</v>
          </cell>
          <cell r="J4376">
            <v>1685</v>
          </cell>
          <cell r="K4376">
            <v>12966</v>
          </cell>
          <cell r="L4376">
            <v>1940</v>
          </cell>
          <cell r="M4376">
            <v>0.10911192748534629</v>
          </cell>
          <cell r="N4376">
            <v>0.10911192748534629</v>
          </cell>
          <cell r="O4376">
            <v>10771.097403975749</v>
          </cell>
          <cell r="P4376">
            <v>28184.367214071106</v>
          </cell>
          <cell r="Q4376">
            <v>44710.02485407822</v>
          </cell>
          <cell r="R4376">
            <v>59176.975833213415</v>
          </cell>
          <cell r="S4376">
            <v>120615.04098029697</v>
          </cell>
          <cell r="T4376">
            <v>1134.4760136471923</v>
          </cell>
          <cell r="U4376">
            <v>1171.1010145514992</v>
          </cell>
          <cell r="V4376">
            <v>1236.3735309610945</v>
          </cell>
          <cell r="W4376">
            <v>1299.5489655085437</v>
          </cell>
          <cell r="X4376">
            <v>1393.6884257555212</v>
          </cell>
          <cell r="Y4376">
            <v>544.84347255701891</v>
          </cell>
          <cell r="Z4376">
            <v>601.97647428255243</v>
          </cell>
          <cell r="AA4376">
            <v>645.39855368124154</v>
          </cell>
          <cell r="AB4376">
            <v>679.11879050653397</v>
          </cell>
          <cell r="AC4376">
            <v>744.60273866051648</v>
          </cell>
          <cell r="AD4376">
            <v>58.830463183096128</v>
          </cell>
          <cell r="AE4376">
            <v>82.651011735498912</v>
          </cell>
          <cell r="AF4376">
            <v>89.33758006654547</v>
          </cell>
          <cell r="AG4376">
            <v>87.7773509843163</v>
          </cell>
          <cell r="AH4376">
            <v>73.729629808795693</v>
          </cell>
        </row>
        <row r="4377">
          <cell r="B4377">
            <v>18336</v>
          </cell>
          <cell r="C4377" t="str">
            <v>WI</v>
          </cell>
          <cell r="D4377" t="str">
            <v>Investor Owned</v>
          </cell>
          <cell r="E4377">
            <v>2.6472478282153607E-2</v>
          </cell>
          <cell r="F4377">
            <v>1</v>
          </cell>
          <cell r="G4377">
            <v>6820.7096420458993</v>
          </cell>
          <cell r="H4377">
            <v>6820.7096420458993</v>
          </cell>
          <cell r="I4377">
            <v>11.608880937499999</v>
          </cell>
          <cell r="J4377">
            <v>10907</v>
          </cell>
          <cell r="K4377">
            <v>87080</v>
          </cell>
          <cell r="L4377">
            <v>12767</v>
          </cell>
          <cell r="M4377">
            <v>0.10482858296797486</v>
          </cell>
          <cell r="N4377">
            <v>0.10482858296797486</v>
          </cell>
          <cell r="O4377">
            <v>10771.097403975749</v>
          </cell>
          <cell r="P4377">
            <v>28184.367214071106</v>
          </cell>
          <cell r="Q4377">
            <v>44710.02485407822</v>
          </cell>
          <cell r="R4377">
            <v>59176.975833213415</v>
          </cell>
          <cell r="S4377">
            <v>120615.04098029697</v>
          </cell>
          <cell r="T4377">
            <v>1134.4760136471923</v>
          </cell>
          <cell r="U4377">
            <v>1171.1010145514992</v>
          </cell>
          <cell r="V4377">
            <v>1236.3735309610945</v>
          </cell>
          <cell r="W4377">
            <v>1299.5489655085437</v>
          </cell>
          <cell r="X4377">
            <v>1393.6884257555212</v>
          </cell>
          <cell r="Y4377">
            <v>544.84347255701891</v>
          </cell>
          <cell r="Z4377">
            <v>601.97647428255243</v>
          </cell>
          <cell r="AA4377">
            <v>645.39855368124154</v>
          </cell>
          <cell r="AB4377">
            <v>679.11879050653397</v>
          </cell>
          <cell r="AC4377">
            <v>744.60273866051648</v>
          </cell>
          <cell r="AD4377">
            <v>58.830463183096128</v>
          </cell>
          <cell r="AE4377">
            <v>82.651011735498912</v>
          </cell>
          <cell r="AF4377">
            <v>89.33758006654547</v>
          </cell>
          <cell r="AG4377">
            <v>87.7773509843163</v>
          </cell>
          <cell r="AH4377">
            <v>73.729629808795693</v>
          </cell>
        </row>
        <row r="4378">
          <cell r="B4378">
            <v>60631</v>
          </cell>
          <cell r="C4378" t="str">
            <v>WI</v>
          </cell>
          <cell r="D4378" t="str">
            <v>Investor Owned</v>
          </cell>
          <cell r="E4378">
            <v>2.6472478282153607E-2</v>
          </cell>
          <cell r="F4378">
            <v>1</v>
          </cell>
          <cell r="G4378">
            <v>7474.1088008767392</v>
          </cell>
          <cell r="H4378">
            <v>7474.1088008767392</v>
          </cell>
          <cell r="I4378">
            <v>11.608880937499999</v>
          </cell>
          <cell r="J4378">
            <v>34808.9</v>
          </cell>
          <cell r="K4378">
            <v>245517</v>
          </cell>
          <cell r="L4378">
            <v>32849</v>
          </cell>
          <cell r="M4378">
            <v>0.12313940965802267</v>
          </cell>
          <cell r="N4378">
            <v>0.12313940965802267</v>
          </cell>
          <cell r="O4378">
            <v>10771.097403975749</v>
          </cell>
          <cell r="P4378">
            <v>28184.367214071106</v>
          </cell>
          <cell r="Q4378">
            <v>44710.02485407822</v>
          </cell>
          <cell r="R4378">
            <v>59176.975833213415</v>
          </cell>
          <cell r="S4378">
            <v>120615.04098029697</v>
          </cell>
          <cell r="T4378">
            <v>1134.4760136471923</v>
          </cell>
          <cell r="U4378">
            <v>1171.1010145514992</v>
          </cell>
          <cell r="V4378">
            <v>1236.3735309610945</v>
          </cell>
          <cell r="W4378">
            <v>1299.5489655085437</v>
          </cell>
          <cell r="X4378">
            <v>1393.6884257555212</v>
          </cell>
          <cell r="Y4378">
            <v>544.84347255701891</v>
          </cell>
          <cell r="Z4378">
            <v>601.97647428255243</v>
          </cell>
          <cell r="AA4378">
            <v>645.39855368124154</v>
          </cell>
          <cell r="AB4378">
            <v>679.11879050653397</v>
          </cell>
          <cell r="AC4378">
            <v>744.60273866051648</v>
          </cell>
          <cell r="AD4378">
            <v>58.830463183096128</v>
          </cell>
          <cell r="AE4378">
            <v>82.651011735498912</v>
          </cell>
          <cell r="AF4378">
            <v>89.33758006654547</v>
          </cell>
          <cell r="AG4378">
            <v>87.7773509843163</v>
          </cell>
          <cell r="AH4378">
            <v>73.729629808795693</v>
          </cell>
        </row>
        <row r="4379">
          <cell r="B4379">
            <v>40036</v>
          </cell>
          <cell r="C4379" t="str">
            <v>WI</v>
          </cell>
          <cell r="D4379" t="str">
            <v>Investor Owned</v>
          </cell>
          <cell r="E4379">
            <v>2.6472478282153607E-2</v>
          </cell>
          <cell r="F4379">
            <v>1</v>
          </cell>
          <cell r="G4379">
            <v>6392.4963924963922</v>
          </cell>
          <cell r="H4379">
            <v>6392.4963924963922</v>
          </cell>
          <cell r="I4379">
            <v>11.608880937499999</v>
          </cell>
          <cell r="J4379">
            <v>701</v>
          </cell>
          <cell r="K4379">
            <v>4430</v>
          </cell>
          <cell r="L4379">
            <v>693</v>
          </cell>
          <cell r="M4379">
            <v>0.13644707587443566</v>
          </cell>
          <cell r="N4379">
            <v>0.13644707587443566</v>
          </cell>
          <cell r="O4379">
            <v>10771.097403975749</v>
          </cell>
          <cell r="P4379">
            <v>28184.367214071106</v>
          </cell>
          <cell r="Q4379">
            <v>44710.02485407822</v>
          </cell>
          <cell r="R4379">
            <v>59176.975833213415</v>
          </cell>
          <cell r="S4379">
            <v>120615.04098029697</v>
          </cell>
          <cell r="T4379">
            <v>1134.4760136471923</v>
          </cell>
          <cell r="U4379">
            <v>1171.1010145514992</v>
          </cell>
          <cell r="V4379">
            <v>1236.3735309610945</v>
          </cell>
          <cell r="W4379">
            <v>1299.5489655085437</v>
          </cell>
          <cell r="X4379">
            <v>1393.6884257555212</v>
          </cell>
          <cell r="Y4379">
            <v>544.84347255701891</v>
          </cell>
          <cell r="Z4379">
            <v>601.97647428255243</v>
          </cell>
          <cell r="AA4379">
            <v>645.39855368124154</v>
          </cell>
          <cell r="AB4379">
            <v>679.11879050653397</v>
          </cell>
          <cell r="AC4379">
            <v>744.60273866051648</v>
          </cell>
          <cell r="AD4379">
            <v>58.830463183096128</v>
          </cell>
          <cell r="AE4379">
            <v>82.651011735498912</v>
          </cell>
          <cell r="AF4379">
            <v>89.33758006654547</v>
          </cell>
          <cell r="AG4379">
            <v>87.7773509843163</v>
          </cell>
          <cell r="AH4379">
            <v>73.729629808795693</v>
          </cell>
        </row>
        <row r="4380">
          <cell r="B4380">
            <v>20847</v>
          </cell>
          <cell r="C4380" t="str">
            <v>WI</v>
          </cell>
          <cell r="D4380" t="str">
            <v>Investor Owned</v>
          </cell>
          <cell r="E4380">
            <v>0.21329323264254771</v>
          </cell>
          <cell r="F4380">
            <v>1</v>
          </cell>
          <cell r="G4380">
            <v>8039.0634604389406</v>
          </cell>
          <cell r="H4380">
            <v>8039.0634604389406</v>
          </cell>
          <cell r="I4380">
            <v>11.608880937499999</v>
          </cell>
          <cell r="J4380">
            <v>1289134.8</v>
          </cell>
          <cell r="K4380">
            <v>8239413</v>
          </cell>
          <cell r="L4380">
            <v>1024922</v>
          </cell>
          <cell r="M4380">
            <v>0.13913083740083276</v>
          </cell>
          <cell r="N4380">
            <v>0.13913083740083276</v>
          </cell>
          <cell r="O4380">
            <v>10771.097403975749</v>
          </cell>
          <cell r="P4380">
            <v>28184.367214071106</v>
          </cell>
          <cell r="Q4380">
            <v>44710.02485407822</v>
          </cell>
          <cell r="R4380">
            <v>59176.975833213415</v>
          </cell>
          <cell r="S4380">
            <v>120615.04098029697</v>
          </cell>
          <cell r="T4380">
            <v>1134.4760136471923</v>
          </cell>
          <cell r="U4380">
            <v>1171.1010145514992</v>
          </cell>
          <cell r="V4380">
            <v>1236.3735309610945</v>
          </cell>
          <cell r="W4380">
            <v>1299.5489655085437</v>
          </cell>
          <cell r="X4380">
            <v>1393.6884257555212</v>
          </cell>
          <cell r="Y4380">
            <v>544.84347255701891</v>
          </cell>
          <cell r="Z4380">
            <v>601.97647428255243</v>
          </cell>
          <cell r="AA4380">
            <v>645.39855368124154</v>
          </cell>
          <cell r="AB4380">
            <v>679.11879050653397</v>
          </cell>
          <cell r="AC4380">
            <v>744.60273866051648</v>
          </cell>
          <cell r="AD4380">
            <v>58.830463183096128</v>
          </cell>
          <cell r="AE4380">
            <v>82.651011735498912</v>
          </cell>
          <cell r="AF4380">
            <v>89.33758006654547</v>
          </cell>
          <cell r="AG4380">
            <v>87.7773509843163</v>
          </cell>
          <cell r="AH4380">
            <v>73.729629808795693</v>
          </cell>
        </row>
        <row r="4381">
          <cell r="B4381">
            <v>20856</v>
          </cell>
          <cell r="C4381" t="str">
            <v>WI</v>
          </cell>
          <cell r="D4381" t="str">
            <v>Investor Owned</v>
          </cell>
          <cell r="E4381">
            <v>2.6472478282153607E-2</v>
          </cell>
          <cell r="F4381">
            <v>1</v>
          </cell>
          <cell r="G4381">
            <v>8779.7685525085435</v>
          </cell>
          <cell r="H4381">
            <v>8779.7685525085435</v>
          </cell>
          <cell r="I4381">
            <v>11.608880937499999</v>
          </cell>
          <cell r="J4381">
            <v>490975</v>
          </cell>
          <cell r="K4381">
            <v>3671269</v>
          </cell>
          <cell r="L4381">
            <v>418151</v>
          </cell>
          <cell r="M4381">
            <v>0.1178676413864637</v>
          </cell>
          <cell r="N4381">
            <v>0.1178676413864637</v>
          </cell>
          <cell r="O4381">
            <v>10771.097403975749</v>
          </cell>
          <cell r="P4381">
            <v>28184.367214071106</v>
          </cell>
          <cell r="Q4381">
            <v>44710.02485407822</v>
          </cell>
          <cell r="R4381">
            <v>59176.975833213415</v>
          </cell>
          <cell r="S4381">
            <v>120615.04098029697</v>
          </cell>
          <cell r="T4381">
            <v>1134.4760136471923</v>
          </cell>
          <cell r="U4381">
            <v>1171.1010145514992</v>
          </cell>
          <cell r="V4381">
            <v>1236.3735309610945</v>
          </cell>
          <cell r="W4381">
            <v>1299.5489655085437</v>
          </cell>
          <cell r="X4381">
            <v>1393.6884257555212</v>
          </cell>
          <cell r="Y4381">
            <v>544.84347255701891</v>
          </cell>
          <cell r="Z4381">
            <v>601.97647428255243</v>
          </cell>
          <cell r="AA4381">
            <v>645.39855368124154</v>
          </cell>
          <cell r="AB4381">
            <v>679.11879050653397</v>
          </cell>
          <cell r="AC4381">
            <v>744.60273866051648</v>
          </cell>
          <cell r="AD4381">
            <v>58.830463183096128</v>
          </cell>
          <cell r="AE4381">
            <v>82.651011735498912</v>
          </cell>
          <cell r="AF4381">
            <v>89.33758006654547</v>
          </cell>
          <cell r="AG4381">
            <v>87.7773509843163</v>
          </cell>
          <cell r="AH4381">
            <v>73.729629808795693</v>
          </cell>
        </row>
        <row r="4382">
          <cell r="B4382">
            <v>20860</v>
          </cell>
          <cell r="C4382" t="str">
            <v>WI</v>
          </cell>
          <cell r="D4382" t="str">
            <v>Investor Owned</v>
          </cell>
          <cell r="E4382">
            <v>2.6472478282153607E-2</v>
          </cell>
          <cell r="F4382">
            <v>1</v>
          </cell>
          <cell r="G4382">
            <v>7667.1182797326655</v>
          </cell>
          <cell r="H4382">
            <v>7667.1182797326655</v>
          </cell>
          <cell r="I4382">
            <v>11.608880937499999</v>
          </cell>
          <cell r="J4382">
            <v>417878.8</v>
          </cell>
          <cell r="K4382">
            <v>3038916</v>
          </cell>
          <cell r="L4382">
            <v>396357</v>
          </cell>
          <cell r="M4382">
            <v>0.11933981239990304</v>
          </cell>
          <cell r="N4382">
            <v>0.11933981239990304</v>
          </cell>
          <cell r="O4382">
            <v>10771.097403975749</v>
          </cell>
          <cell r="P4382">
            <v>28184.367214071106</v>
          </cell>
          <cell r="Q4382">
            <v>44710.02485407822</v>
          </cell>
          <cell r="R4382">
            <v>59176.975833213415</v>
          </cell>
          <cell r="S4382">
            <v>120615.04098029697</v>
          </cell>
          <cell r="T4382">
            <v>1134.4760136471923</v>
          </cell>
          <cell r="U4382">
            <v>1171.1010145514992</v>
          </cell>
          <cell r="V4382">
            <v>1236.3735309610945</v>
          </cell>
          <cell r="W4382">
            <v>1299.5489655085437</v>
          </cell>
          <cell r="X4382">
            <v>1393.6884257555212</v>
          </cell>
          <cell r="Y4382">
            <v>544.84347255701891</v>
          </cell>
          <cell r="Z4382">
            <v>601.97647428255243</v>
          </cell>
          <cell r="AA4382">
            <v>645.39855368124154</v>
          </cell>
          <cell r="AB4382">
            <v>679.11879050653397</v>
          </cell>
          <cell r="AC4382">
            <v>744.60273866051648</v>
          </cell>
          <cell r="AD4382">
            <v>58.830463183096128</v>
          </cell>
          <cell r="AE4382">
            <v>82.651011735498912</v>
          </cell>
          <cell r="AF4382">
            <v>89.33758006654547</v>
          </cell>
          <cell r="AG4382">
            <v>87.7773509843163</v>
          </cell>
          <cell r="AH4382">
            <v>73.729629808795693</v>
          </cell>
        </row>
        <row r="4383">
          <cell r="B4383">
            <v>20863</v>
          </cell>
          <cell r="C4383" t="str">
            <v>WI</v>
          </cell>
          <cell r="D4383" t="str">
            <v>Investor Owned</v>
          </cell>
          <cell r="E4383">
            <v>2.6472478282153607E-2</v>
          </cell>
          <cell r="F4383">
            <v>0</v>
          </cell>
          <cell r="G4383">
            <v>0</v>
          </cell>
          <cell r="H4383">
            <v>6765.714717977904</v>
          </cell>
          <cell r="I4383">
            <v>11.608880937499999</v>
          </cell>
          <cell r="J4383">
            <v>0</v>
          </cell>
          <cell r="K4383">
            <v>0</v>
          </cell>
          <cell r="L4383">
            <v>0</v>
          </cell>
          <cell r="M4383">
            <v>0</v>
          </cell>
          <cell r="N4383">
            <v>0.11001851852093396</v>
          </cell>
          <cell r="O4383">
            <v>10771.097403975749</v>
          </cell>
          <cell r="P4383">
            <v>28184.367214071106</v>
          </cell>
          <cell r="Q4383">
            <v>44710.02485407822</v>
          </cell>
          <cell r="R4383">
            <v>59176.975833213415</v>
          </cell>
          <cell r="S4383">
            <v>120615.04098029697</v>
          </cell>
          <cell r="T4383">
            <v>1134.4760136471923</v>
          </cell>
          <cell r="U4383">
            <v>1171.1010145514992</v>
          </cell>
          <cell r="V4383">
            <v>1236.3735309610945</v>
          </cell>
          <cell r="W4383">
            <v>1299.5489655085437</v>
          </cell>
          <cell r="X4383">
            <v>1393.6884257555212</v>
          </cell>
          <cell r="Y4383">
            <v>544.84347255701891</v>
          </cell>
          <cell r="Z4383">
            <v>601.97647428255243</v>
          </cell>
          <cell r="AA4383">
            <v>645.39855368124154</v>
          </cell>
          <cell r="AB4383">
            <v>679.11879050653397</v>
          </cell>
          <cell r="AC4383">
            <v>744.60273866051648</v>
          </cell>
          <cell r="AD4383">
            <v>58.830463183096128</v>
          </cell>
          <cell r="AE4383">
            <v>82.651011735498912</v>
          </cell>
          <cell r="AF4383">
            <v>89.33758006654547</v>
          </cell>
          <cell r="AG4383">
            <v>87.7773509843163</v>
          </cell>
          <cell r="AH4383">
            <v>73.729629808795693</v>
          </cell>
        </row>
        <row r="4384">
          <cell r="B4384">
            <v>307</v>
          </cell>
          <cell r="C4384" t="str">
            <v>WI</v>
          </cell>
          <cell r="D4384" t="str">
            <v>Municipal</v>
          </cell>
          <cell r="E4384">
            <v>2.6472478282153607E-2</v>
          </cell>
          <cell r="F4384">
            <v>1</v>
          </cell>
          <cell r="G4384">
            <v>6894.6107784431142</v>
          </cell>
          <cell r="H4384">
            <v>6894.6107784431142</v>
          </cell>
          <cell r="I4384">
            <v>11.608880937499999</v>
          </cell>
          <cell r="J4384">
            <v>1424.1</v>
          </cell>
          <cell r="K4384">
            <v>11514</v>
          </cell>
          <cell r="L4384">
            <v>1670</v>
          </cell>
          <cell r="M4384">
            <v>0.10347907121873372</v>
          </cell>
          <cell r="N4384">
            <v>0.10347907121873372</v>
          </cell>
          <cell r="O4384">
            <v>10771.097403975749</v>
          </cell>
          <cell r="P4384">
            <v>28184.367214071106</v>
          </cell>
          <cell r="Q4384">
            <v>44710.02485407822</v>
          </cell>
          <cell r="R4384">
            <v>59176.975833213415</v>
          </cell>
          <cell r="S4384">
            <v>120615.04098029697</v>
          </cell>
          <cell r="T4384">
            <v>1134.4760136471923</v>
          </cell>
          <cell r="U4384">
            <v>1171.1010145514992</v>
          </cell>
          <cell r="V4384">
            <v>1236.3735309610945</v>
          </cell>
          <cell r="W4384">
            <v>1299.5489655085437</v>
          </cell>
          <cell r="X4384">
            <v>1393.6884257555212</v>
          </cell>
          <cell r="Y4384">
            <v>544.84347255701891</v>
          </cell>
          <cell r="Z4384">
            <v>601.97647428255243</v>
          </cell>
          <cell r="AA4384">
            <v>645.39855368124154</v>
          </cell>
          <cell r="AB4384">
            <v>679.11879050653397</v>
          </cell>
          <cell r="AC4384">
            <v>744.60273866051648</v>
          </cell>
          <cell r="AD4384">
            <v>58.830463183096128</v>
          </cell>
          <cell r="AE4384">
            <v>82.651011735498912</v>
          </cell>
          <cell r="AF4384">
            <v>89.33758006654547</v>
          </cell>
          <cell r="AG4384">
            <v>87.7773509843163</v>
          </cell>
          <cell r="AH4384">
            <v>73.729629808795693</v>
          </cell>
        </row>
        <row r="4385">
          <cell r="B4385">
            <v>1866</v>
          </cell>
          <cell r="C4385" t="str">
            <v>WI</v>
          </cell>
          <cell r="D4385" t="str">
            <v>Municipal</v>
          </cell>
          <cell r="E4385">
            <v>2.6472478282153607E-2</v>
          </cell>
          <cell r="F4385">
            <v>0</v>
          </cell>
          <cell r="G4385">
            <v>0</v>
          </cell>
          <cell r="H4385">
            <v>4413.1151471362864</v>
          </cell>
          <cell r="I4385">
            <v>11.608880937499999</v>
          </cell>
          <cell r="J4385">
            <v>0</v>
          </cell>
          <cell r="K4385">
            <v>0</v>
          </cell>
          <cell r="L4385">
            <v>0</v>
          </cell>
          <cell r="M4385">
            <v>0</v>
          </cell>
          <cell r="N4385">
            <v>5.3426555006099039E-2</v>
          </cell>
          <cell r="O4385">
            <v>10771.097403975749</v>
          </cell>
          <cell r="P4385">
            <v>28184.367214071106</v>
          </cell>
          <cell r="Q4385">
            <v>44710.02485407822</v>
          </cell>
          <cell r="R4385">
            <v>59176.975833213415</v>
          </cell>
          <cell r="S4385">
            <v>120615.04098029697</v>
          </cell>
          <cell r="T4385">
            <v>1134.4760136471923</v>
          </cell>
          <cell r="U4385">
            <v>1171.1010145514992</v>
          </cell>
          <cell r="V4385">
            <v>1236.3735309610945</v>
          </cell>
          <cell r="W4385">
            <v>1299.5489655085437</v>
          </cell>
          <cell r="X4385">
            <v>1393.6884257555212</v>
          </cell>
          <cell r="Y4385">
            <v>544.84347255701891</v>
          </cell>
          <cell r="Z4385">
            <v>601.97647428255243</v>
          </cell>
          <cell r="AA4385">
            <v>645.39855368124154</v>
          </cell>
          <cell r="AB4385">
            <v>679.11879050653397</v>
          </cell>
          <cell r="AC4385">
            <v>744.60273866051648</v>
          </cell>
          <cell r="AD4385">
            <v>58.830463183096128</v>
          </cell>
          <cell r="AE4385">
            <v>82.651011735498912</v>
          </cell>
          <cell r="AF4385">
            <v>89.33758006654547</v>
          </cell>
          <cell r="AG4385">
            <v>87.7773509843163</v>
          </cell>
          <cell r="AH4385">
            <v>73.729629808795693</v>
          </cell>
        </row>
        <row r="4386">
          <cell r="B4386">
            <v>2273</v>
          </cell>
          <cell r="C4386" t="str">
            <v>WI</v>
          </cell>
          <cell r="D4386" t="str">
            <v>Municipal</v>
          </cell>
          <cell r="E4386">
            <v>2.6472478282153607E-2</v>
          </cell>
          <cell r="F4386">
            <v>1</v>
          </cell>
          <cell r="G4386">
            <v>8508.1327260897851</v>
          </cell>
          <cell r="H4386">
            <v>8508.1327260897851</v>
          </cell>
          <cell r="I4386">
            <v>11.608880937499999</v>
          </cell>
          <cell r="J4386">
            <v>1555.7</v>
          </cell>
          <cell r="K4386">
            <v>13077</v>
          </cell>
          <cell r="L4386">
            <v>1537</v>
          </cell>
          <cell r="M4386">
            <v>0.10259125181530548</v>
          </cell>
          <cell r="N4386">
            <v>0.10259125181530548</v>
          </cell>
          <cell r="O4386">
            <v>10771.097403975749</v>
          </cell>
          <cell r="P4386">
            <v>28184.367214071106</v>
          </cell>
          <cell r="Q4386">
            <v>44710.02485407822</v>
          </cell>
          <cell r="R4386">
            <v>59176.975833213415</v>
          </cell>
          <cell r="S4386">
            <v>120615.04098029697</v>
          </cell>
          <cell r="T4386">
            <v>1134.4760136471923</v>
          </cell>
          <cell r="U4386">
            <v>1171.1010145514992</v>
          </cell>
          <cell r="V4386">
            <v>1236.3735309610945</v>
          </cell>
          <cell r="W4386">
            <v>1299.5489655085437</v>
          </cell>
          <cell r="X4386">
            <v>1393.6884257555212</v>
          </cell>
          <cell r="Y4386">
            <v>544.84347255701891</v>
          </cell>
          <cell r="Z4386">
            <v>601.97647428255243</v>
          </cell>
          <cell r="AA4386">
            <v>645.39855368124154</v>
          </cell>
          <cell r="AB4386">
            <v>679.11879050653397</v>
          </cell>
          <cell r="AC4386">
            <v>744.60273866051648</v>
          </cell>
          <cell r="AD4386">
            <v>58.830463183096128</v>
          </cell>
          <cell r="AE4386">
            <v>82.651011735498912</v>
          </cell>
          <cell r="AF4386">
            <v>89.33758006654547</v>
          </cell>
          <cell r="AG4386">
            <v>87.7773509843163</v>
          </cell>
          <cell r="AH4386">
            <v>73.729629808795693</v>
          </cell>
        </row>
        <row r="4387">
          <cell r="B4387">
            <v>3208</v>
          </cell>
          <cell r="C4387" t="str">
            <v>WI</v>
          </cell>
          <cell r="D4387" t="str">
            <v>Municipal</v>
          </cell>
          <cell r="E4387">
            <v>2.6472478282153607E-2</v>
          </cell>
          <cell r="F4387">
            <v>1</v>
          </cell>
          <cell r="G4387">
            <v>8431.3898185661437</v>
          </cell>
          <cell r="H4387">
            <v>8431.3898185661437</v>
          </cell>
          <cell r="I4387">
            <v>11.608880937499999</v>
          </cell>
          <cell r="J4387">
            <v>5618.2</v>
          </cell>
          <cell r="K4387">
            <v>47865</v>
          </cell>
          <cell r="L4387">
            <v>5677</v>
          </cell>
          <cell r="M4387">
            <v>0.10085357975584978</v>
          </cell>
          <cell r="N4387">
            <v>0.10085357975584978</v>
          </cell>
          <cell r="O4387">
            <v>10771.097403975749</v>
          </cell>
          <cell r="P4387">
            <v>28184.367214071106</v>
          </cell>
          <cell r="Q4387">
            <v>44710.02485407822</v>
          </cell>
          <cell r="R4387">
            <v>59176.975833213415</v>
          </cell>
          <cell r="S4387">
            <v>120615.04098029697</v>
          </cell>
          <cell r="T4387">
            <v>1134.4760136471923</v>
          </cell>
          <cell r="U4387">
            <v>1171.1010145514992</v>
          </cell>
          <cell r="V4387">
            <v>1236.3735309610945</v>
          </cell>
          <cell r="W4387">
            <v>1299.5489655085437</v>
          </cell>
          <cell r="X4387">
            <v>1393.6884257555212</v>
          </cell>
          <cell r="Y4387">
            <v>544.84347255701891</v>
          </cell>
          <cell r="Z4387">
            <v>601.97647428255243</v>
          </cell>
          <cell r="AA4387">
            <v>645.39855368124154</v>
          </cell>
          <cell r="AB4387">
            <v>679.11879050653397</v>
          </cell>
          <cell r="AC4387">
            <v>744.60273866051648</v>
          </cell>
          <cell r="AD4387">
            <v>58.830463183096128</v>
          </cell>
          <cell r="AE4387">
            <v>82.651011735498912</v>
          </cell>
          <cell r="AF4387">
            <v>89.33758006654547</v>
          </cell>
          <cell r="AG4387">
            <v>87.7773509843163</v>
          </cell>
          <cell r="AH4387">
            <v>73.729629808795693</v>
          </cell>
        </row>
        <row r="4388">
          <cell r="B4388">
            <v>765</v>
          </cell>
          <cell r="C4388" t="str">
            <v>WI</v>
          </cell>
          <cell r="D4388" t="str">
            <v>Municipal</v>
          </cell>
          <cell r="E4388">
            <v>2.6472478282153607E-2</v>
          </cell>
          <cell r="F4388">
            <v>0</v>
          </cell>
          <cell r="G4388">
            <v>0</v>
          </cell>
          <cell r="H4388">
            <v>4413.1151471362864</v>
          </cell>
          <cell r="I4388">
            <v>11.608880937499999</v>
          </cell>
          <cell r="J4388">
            <v>0</v>
          </cell>
          <cell r="K4388">
            <v>0</v>
          </cell>
          <cell r="L4388">
            <v>0</v>
          </cell>
          <cell r="M4388">
            <v>0</v>
          </cell>
          <cell r="N4388">
            <v>5.3426555006099039E-2</v>
          </cell>
          <cell r="O4388">
            <v>10771.097403975749</v>
          </cell>
          <cell r="P4388">
            <v>28184.367214071106</v>
          </cell>
          <cell r="Q4388">
            <v>44710.02485407822</v>
          </cell>
          <cell r="R4388">
            <v>59176.975833213415</v>
          </cell>
          <cell r="S4388">
            <v>120615.04098029697</v>
          </cell>
          <cell r="T4388">
            <v>1134.4760136471923</v>
          </cell>
          <cell r="U4388">
            <v>1171.1010145514992</v>
          </cell>
          <cell r="V4388">
            <v>1236.3735309610945</v>
          </cell>
          <cell r="W4388">
            <v>1299.5489655085437</v>
          </cell>
          <cell r="X4388">
            <v>1393.6884257555212</v>
          </cell>
          <cell r="Y4388">
            <v>544.84347255701891</v>
          </cell>
          <cell r="Z4388">
            <v>601.97647428255243</v>
          </cell>
          <cell r="AA4388">
            <v>645.39855368124154</v>
          </cell>
          <cell r="AB4388">
            <v>679.11879050653397</v>
          </cell>
          <cell r="AC4388">
            <v>744.60273866051648</v>
          </cell>
          <cell r="AD4388">
            <v>58.830463183096128</v>
          </cell>
          <cell r="AE4388">
            <v>82.651011735498912</v>
          </cell>
          <cell r="AF4388">
            <v>89.33758006654547</v>
          </cell>
          <cell r="AG4388">
            <v>87.7773509843163</v>
          </cell>
          <cell r="AH4388">
            <v>73.729629808795693</v>
          </cell>
        </row>
        <row r="4389">
          <cell r="B4389">
            <v>792</v>
          </cell>
          <cell r="C4389" t="str">
            <v>WI</v>
          </cell>
          <cell r="D4389" t="str">
            <v>Municipal</v>
          </cell>
          <cell r="E4389">
            <v>2.6472478282153607E-2</v>
          </cell>
          <cell r="F4389">
            <v>0</v>
          </cell>
          <cell r="G4389">
            <v>0</v>
          </cell>
          <cell r="H4389">
            <v>4413.1151471362864</v>
          </cell>
          <cell r="I4389">
            <v>11.608880937499999</v>
          </cell>
          <cell r="J4389">
            <v>0</v>
          </cell>
          <cell r="K4389">
            <v>0</v>
          </cell>
          <cell r="L4389">
            <v>0</v>
          </cell>
          <cell r="M4389">
            <v>0</v>
          </cell>
          <cell r="N4389">
            <v>5.3426555006099039E-2</v>
          </cell>
          <cell r="O4389">
            <v>10771.097403975749</v>
          </cell>
          <cell r="P4389">
            <v>28184.367214071106</v>
          </cell>
          <cell r="Q4389">
            <v>44710.02485407822</v>
          </cell>
          <cell r="R4389">
            <v>59176.975833213415</v>
          </cell>
          <cell r="S4389">
            <v>120615.04098029697</v>
          </cell>
          <cell r="T4389">
            <v>1134.4760136471923</v>
          </cell>
          <cell r="U4389">
            <v>1171.1010145514992</v>
          </cell>
          <cell r="V4389">
            <v>1236.3735309610945</v>
          </cell>
          <cell r="W4389">
            <v>1299.5489655085437</v>
          </cell>
          <cell r="X4389">
            <v>1393.6884257555212</v>
          </cell>
          <cell r="Y4389">
            <v>544.84347255701891</v>
          </cell>
          <cell r="Z4389">
            <v>601.97647428255243</v>
          </cell>
          <cell r="AA4389">
            <v>645.39855368124154</v>
          </cell>
          <cell r="AB4389">
            <v>679.11879050653397</v>
          </cell>
          <cell r="AC4389">
            <v>744.60273866051648</v>
          </cell>
          <cell r="AD4389">
            <v>58.830463183096128</v>
          </cell>
          <cell r="AE4389">
            <v>82.651011735498912</v>
          </cell>
          <cell r="AF4389">
            <v>89.33758006654547</v>
          </cell>
          <cell r="AG4389">
            <v>87.7773509843163</v>
          </cell>
          <cell r="AH4389">
            <v>73.729629808795693</v>
          </cell>
        </row>
        <row r="4390">
          <cell r="B4390">
            <v>1278</v>
          </cell>
          <cell r="C4390" t="str">
            <v>WI</v>
          </cell>
          <cell r="D4390" t="str">
            <v>Municipal</v>
          </cell>
          <cell r="E4390">
            <v>2.6472478282153607E-2</v>
          </cell>
          <cell r="F4390">
            <v>0</v>
          </cell>
          <cell r="G4390">
            <v>0</v>
          </cell>
          <cell r="H4390">
            <v>4413.1151471362864</v>
          </cell>
          <cell r="I4390">
            <v>11.608880937499999</v>
          </cell>
          <cell r="J4390">
            <v>0</v>
          </cell>
          <cell r="K4390">
            <v>0</v>
          </cell>
          <cell r="L4390">
            <v>0</v>
          </cell>
          <cell r="M4390">
            <v>0</v>
          </cell>
          <cell r="N4390">
            <v>5.3426555006099039E-2</v>
          </cell>
          <cell r="O4390">
            <v>10771.097403975749</v>
          </cell>
          <cell r="P4390">
            <v>28184.367214071106</v>
          </cell>
          <cell r="Q4390">
            <v>44710.02485407822</v>
          </cell>
          <cell r="R4390">
            <v>59176.975833213415</v>
          </cell>
          <cell r="S4390">
            <v>120615.04098029697</v>
          </cell>
          <cell r="T4390">
            <v>1134.4760136471923</v>
          </cell>
          <cell r="U4390">
            <v>1171.1010145514992</v>
          </cell>
          <cell r="V4390">
            <v>1236.3735309610945</v>
          </cell>
          <cell r="W4390">
            <v>1299.5489655085437</v>
          </cell>
          <cell r="X4390">
            <v>1393.6884257555212</v>
          </cell>
          <cell r="Y4390">
            <v>544.84347255701891</v>
          </cell>
          <cell r="Z4390">
            <v>601.97647428255243</v>
          </cell>
          <cell r="AA4390">
            <v>645.39855368124154</v>
          </cell>
          <cell r="AB4390">
            <v>679.11879050653397</v>
          </cell>
          <cell r="AC4390">
            <v>744.60273866051648</v>
          </cell>
          <cell r="AD4390">
            <v>58.830463183096128</v>
          </cell>
          <cell r="AE4390">
            <v>82.651011735498912</v>
          </cell>
          <cell r="AF4390">
            <v>89.33758006654547</v>
          </cell>
          <cell r="AG4390">
            <v>87.7773509843163</v>
          </cell>
          <cell r="AH4390">
            <v>73.729629808795693</v>
          </cell>
        </row>
        <row r="4391">
          <cell r="B4391">
            <v>1776</v>
          </cell>
          <cell r="C4391" t="str">
            <v>WI</v>
          </cell>
          <cell r="D4391" t="str">
            <v>Municipal</v>
          </cell>
          <cell r="E4391">
            <v>2.6472478282153607E-2</v>
          </cell>
          <cell r="F4391">
            <v>1</v>
          </cell>
          <cell r="G4391">
            <v>8716.9896349707069</v>
          </cell>
          <cell r="H4391">
            <v>8716.9896349707069</v>
          </cell>
          <cell r="I4391">
            <v>11.608880937499999</v>
          </cell>
          <cell r="J4391">
            <v>2361</v>
          </cell>
          <cell r="K4391">
            <v>19343</v>
          </cell>
          <cell r="L4391">
            <v>2219</v>
          </cell>
          <cell r="M4391">
            <v>0.10607861853881249</v>
          </cell>
          <cell r="N4391">
            <v>0.10607861853881249</v>
          </cell>
          <cell r="O4391">
            <v>10771.097403975749</v>
          </cell>
          <cell r="P4391">
            <v>28184.367214071106</v>
          </cell>
          <cell r="Q4391">
            <v>44710.02485407822</v>
          </cell>
          <cell r="R4391">
            <v>59176.975833213415</v>
          </cell>
          <cell r="S4391">
            <v>120615.04098029697</v>
          </cell>
          <cell r="T4391">
            <v>1134.4760136471923</v>
          </cell>
          <cell r="U4391">
            <v>1171.1010145514992</v>
          </cell>
          <cell r="V4391">
            <v>1236.3735309610945</v>
          </cell>
          <cell r="W4391">
            <v>1299.5489655085437</v>
          </cell>
          <cell r="X4391">
            <v>1393.6884257555212</v>
          </cell>
          <cell r="Y4391">
            <v>544.84347255701891</v>
          </cell>
          <cell r="Z4391">
            <v>601.97647428255243</v>
          </cell>
          <cell r="AA4391">
            <v>645.39855368124154</v>
          </cell>
          <cell r="AB4391">
            <v>679.11879050653397</v>
          </cell>
          <cell r="AC4391">
            <v>744.60273866051648</v>
          </cell>
          <cell r="AD4391">
            <v>58.830463183096128</v>
          </cell>
          <cell r="AE4391">
            <v>82.651011735498912</v>
          </cell>
          <cell r="AF4391">
            <v>89.33758006654547</v>
          </cell>
          <cell r="AG4391">
            <v>87.7773509843163</v>
          </cell>
          <cell r="AH4391">
            <v>73.729629808795693</v>
          </cell>
        </row>
        <row r="4392">
          <cell r="B4392">
            <v>1997</v>
          </cell>
          <cell r="C4392" t="str">
            <v>WI</v>
          </cell>
          <cell r="D4392" t="str">
            <v>Municipal</v>
          </cell>
          <cell r="E4392">
            <v>2.6472478282153607E-2</v>
          </cell>
          <cell r="F4392">
            <v>1</v>
          </cell>
          <cell r="G4392">
            <v>8178.1292984869324</v>
          </cell>
          <cell r="H4392">
            <v>8178.1292984869324</v>
          </cell>
          <cell r="I4392">
            <v>11.608880937499999</v>
          </cell>
          <cell r="J4392">
            <v>1221.3</v>
          </cell>
          <cell r="K4392">
            <v>11891</v>
          </cell>
          <cell r="L4392">
            <v>1454</v>
          </cell>
          <cell r="M4392">
            <v>8.5673891632537219E-2</v>
          </cell>
          <cell r="N4392">
            <v>8.5673891632537219E-2</v>
          </cell>
          <cell r="O4392">
            <v>10771.097403975749</v>
          </cell>
          <cell r="P4392">
            <v>28184.367214071106</v>
          </cell>
          <cell r="Q4392">
            <v>44710.02485407822</v>
          </cell>
          <cell r="R4392">
            <v>59176.975833213415</v>
          </cell>
          <cell r="S4392">
            <v>120615.04098029697</v>
          </cell>
          <cell r="T4392">
            <v>1134.4760136471923</v>
          </cell>
          <cell r="U4392">
            <v>1171.1010145514992</v>
          </cell>
          <cell r="V4392">
            <v>1236.3735309610945</v>
          </cell>
          <cell r="W4392">
            <v>1299.5489655085437</v>
          </cell>
          <cell r="X4392">
            <v>1393.6884257555212</v>
          </cell>
          <cell r="Y4392">
            <v>544.84347255701891</v>
          </cell>
          <cell r="Z4392">
            <v>601.97647428255243</v>
          </cell>
          <cell r="AA4392">
            <v>645.39855368124154</v>
          </cell>
          <cell r="AB4392">
            <v>679.11879050653397</v>
          </cell>
          <cell r="AC4392">
            <v>744.60273866051648</v>
          </cell>
          <cell r="AD4392">
            <v>58.830463183096128</v>
          </cell>
          <cell r="AE4392">
            <v>82.651011735498912</v>
          </cell>
          <cell r="AF4392">
            <v>89.33758006654547</v>
          </cell>
          <cell r="AG4392">
            <v>87.7773509843163</v>
          </cell>
          <cell r="AH4392">
            <v>73.729629808795693</v>
          </cell>
        </row>
        <row r="4393">
          <cell r="B4393">
            <v>3814</v>
          </cell>
          <cell r="C4393" t="str">
            <v>WI</v>
          </cell>
          <cell r="D4393" t="str">
            <v>Municipal</v>
          </cell>
          <cell r="E4393">
            <v>2.6472478282153607E-2</v>
          </cell>
          <cell r="F4393">
            <v>0</v>
          </cell>
          <cell r="G4393">
            <v>0</v>
          </cell>
          <cell r="H4393">
            <v>4413.1151471362864</v>
          </cell>
          <cell r="I4393">
            <v>11.608880937499999</v>
          </cell>
          <cell r="J4393">
            <v>0</v>
          </cell>
          <cell r="K4393">
            <v>0</v>
          </cell>
          <cell r="L4393">
            <v>0</v>
          </cell>
          <cell r="M4393">
            <v>0</v>
          </cell>
          <cell r="N4393">
            <v>5.3426555006099039E-2</v>
          </cell>
          <cell r="O4393">
            <v>10771.097403975749</v>
          </cell>
          <cell r="P4393">
            <v>28184.367214071106</v>
          </cell>
          <cell r="Q4393">
            <v>44710.02485407822</v>
          </cell>
          <cell r="R4393">
            <v>59176.975833213415</v>
          </cell>
          <cell r="S4393">
            <v>120615.04098029697</v>
          </cell>
          <cell r="T4393">
            <v>1134.4760136471923</v>
          </cell>
          <cell r="U4393">
            <v>1171.1010145514992</v>
          </cell>
          <cell r="V4393">
            <v>1236.3735309610945</v>
          </cell>
          <cell r="W4393">
            <v>1299.5489655085437</v>
          </cell>
          <cell r="X4393">
            <v>1393.6884257555212</v>
          </cell>
          <cell r="Y4393">
            <v>544.84347255701891</v>
          </cell>
          <cell r="Z4393">
            <v>601.97647428255243</v>
          </cell>
          <cell r="AA4393">
            <v>645.39855368124154</v>
          </cell>
          <cell r="AB4393">
            <v>679.11879050653397</v>
          </cell>
          <cell r="AC4393">
            <v>744.60273866051648</v>
          </cell>
          <cell r="AD4393">
            <v>58.830463183096128</v>
          </cell>
          <cell r="AE4393">
            <v>82.651011735498912</v>
          </cell>
          <cell r="AF4393">
            <v>89.33758006654547</v>
          </cell>
          <cell r="AG4393">
            <v>87.7773509843163</v>
          </cell>
          <cell r="AH4393">
            <v>73.729629808795693</v>
          </cell>
        </row>
        <row r="4394">
          <cell r="B4394">
            <v>4073</v>
          </cell>
          <cell r="C4394" t="str">
            <v>WI</v>
          </cell>
          <cell r="D4394" t="str">
            <v>Municipal</v>
          </cell>
          <cell r="E4394">
            <v>2.6472478282153607E-2</v>
          </cell>
          <cell r="F4394">
            <v>1</v>
          </cell>
          <cell r="G4394">
            <v>8212.2699386503064</v>
          </cell>
          <cell r="H4394">
            <v>8212.2699386503064</v>
          </cell>
          <cell r="I4394">
            <v>11.608880937499999</v>
          </cell>
          <cell r="J4394">
            <v>2349.1999999999998</v>
          </cell>
          <cell r="K4394">
            <v>20079</v>
          </cell>
          <cell r="L4394">
            <v>2445</v>
          </cell>
          <cell r="M4394">
            <v>0.10003463485700234</v>
          </cell>
          <cell r="N4394">
            <v>0.10003463485700234</v>
          </cell>
          <cell r="O4394">
            <v>10771.097403975749</v>
          </cell>
          <cell r="P4394">
            <v>28184.367214071106</v>
          </cell>
          <cell r="Q4394">
            <v>44710.02485407822</v>
          </cell>
          <cell r="R4394">
            <v>59176.975833213415</v>
          </cell>
          <cell r="S4394">
            <v>120615.04098029697</v>
          </cell>
          <cell r="T4394">
            <v>1134.4760136471923</v>
          </cell>
          <cell r="U4394">
            <v>1171.1010145514992</v>
          </cell>
          <cell r="V4394">
            <v>1236.3735309610945</v>
          </cell>
          <cell r="W4394">
            <v>1299.5489655085437</v>
          </cell>
          <cell r="X4394">
            <v>1393.6884257555212</v>
          </cell>
          <cell r="Y4394">
            <v>544.84347255701891</v>
          </cell>
          <cell r="Z4394">
            <v>601.97647428255243</v>
          </cell>
          <cell r="AA4394">
            <v>645.39855368124154</v>
          </cell>
          <cell r="AB4394">
            <v>679.11879050653397</v>
          </cell>
          <cell r="AC4394">
            <v>744.60273866051648</v>
          </cell>
          <cell r="AD4394">
            <v>58.830463183096128</v>
          </cell>
          <cell r="AE4394">
            <v>82.651011735498912</v>
          </cell>
          <cell r="AF4394">
            <v>89.33758006654547</v>
          </cell>
          <cell r="AG4394">
            <v>87.7773509843163</v>
          </cell>
          <cell r="AH4394">
            <v>73.729629808795693</v>
          </cell>
        </row>
        <row r="4395">
          <cell r="B4395">
            <v>4369</v>
          </cell>
          <cell r="C4395" t="str">
            <v>WI</v>
          </cell>
          <cell r="D4395" t="str">
            <v>Municipal</v>
          </cell>
          <cell r="E4395">
            <v>2.6472478282153607E-2</v>
          </cell>
          <cell r="F4395">
            <v>0</v>
          </cell>
          <cell r="G4395">
            <v>0</v>
          </cell>
          <cell r="H4395">
            <v>4413.1151471362864</v>
          </cell>
          <cell r="I4395">
            <v>11.608880937499999</v>
          </cell>
          <cell r="J4395">
            <v>0</v>
          </cell>
          <cell r="K4395">
            <v>0</v>
          </cell>
          <cell r="L4395">
            <v>0</v>
          </cell>
          <cell r="M4395">
            <v>0</v>
          </cell>
          <cell r="N4395">
            <v>5.3426555006099039E-2</v>
          </cell>
          <cell r="O4395">
            <v>10771.097403975749</v>
          </cell>
          <cell r="P4395">
            <v>28184.367214071106</v>
          </cell>
          <cell r="Q4395">
            <v>44710.02485407822</v>
          </cell>
          <cell r="R4395">
            <v>59176.975833213415</v>
          </cell>
          <cell r="S4395">
            <v>120615.04098029697</v>
          </cell>
          <cell r="T4395">
            <v>1134.4760136471923</v>
          </cell>
          <cell r="U4395">
            <v>1171.1010145514992</v>
          </cell>
          <cell r="V4395">
            <v>1236.3735309610945</v>
          </cell>
          <cell r="W4395">
            <v>1299.5489655085437</v>
          </cell>
          <cell r="X4395">
            <v>1393.6884257555212</v>
          </cell>
          <cell r="Y4395">
            <v>544.84347255701891</v>
          </cell>
          <cell r="Z4395">
            <v>601.97647428255243</v>
          </cell>
          <cell r="AA4395">
            <v>645.39855368124154</v>
          </cell>
          <cell r="AB4395">
            <v>679.11879050653397</v>
          </cell>
          <cell r="AC4395">
            <v>744.60273866051648</v>
          </cell>
          <cell r="AD4395">
            <v>58.830463183096128</v>
          </cell>
          <cell r="AE4395">
            <v>82.651011735498912</v>
          </cell>
          <cell r="AF4395">
            <v>89.33758006654547</v>
          </cell>
          <cell r="AG4395">
            <v>87.7773509843163</v>
          </cell>
          <cell r="AH4395">
            <v>73.729629808795693</v>
          </cell>
        </row>
        <row r="4396">
          <cell r="B4396">
            <v>4607</v>
          </cell>
          <cell r="C4396" t="str">
            <v>WI</v>
          </cell>
          <cell r="D4396" t="str">
            <v>Municipal</v>
          </cell>
          <cell r="E4396">
            <v>2.6472478282153607E-2</v>
          </cell>
          <cell r="F4396">
            <v>1</v>
          </cell>
          <cell r="G4396">
            <v>7718.2662538699688</v>
          </cell>
          <cell r="H4396">
            <v>7718.2662538699688</v>
          </cell>
          <cell r="I4396">
            <v>11.608880937499999</v>
          </cell>
          <cell r="J4396">
            <v>849.2</v>
          </cell>
          <cell r="K4396">
            <v>7479</v>
          </cell>
          <cell r="L4396">
            <v>969</v>
          </cell>
          <cell r="M4396">
            <v>9.5495645468478399E-2</v>
          </cell>
          <cell r="N4396">
            <v>9.5495645468478399E-2</v>
          </cell>
          <cell r="O4396">
            <v>10771.097403975749</v>
          </cell>
          <cell r="P4396">
            <v>28184.367214071106</v>
          </cell>
          <cell r="Q4396">
            <v>44710.02485407822</v>
          </cell>
          <cell r="R4396">
            <v>59176.975833213415</v>
          </cell>
          <cell r="S4396">
            <v>120615.04098029697</v>
          </cell>
          <cell r="T4396">
            <v>1134.4760136471923</v>
          </cell>
          <cell r="U4396">
            <v>1171.1010145514992</v>
          </cell>
          <cell r="V4396">
            <v>1236.3735309610945</v>
          </cell>
          <cell r="W4396">
            <v>1299.5489655085437</v>
          </cell>
          <cell r="X4396">
            <v>1393.6884257555212</v>
          </cell>
          <cell r="Y4396">
            <v>544.84347255701891</v>
          </cell>
          <cell r="Z4396">
            <v>601.97647428255243</v>
          </cell>
          <cell r="AA4396">
            <v>645.39855368124154</v>
          </cell>
          <cell r="AB4396">
            <v>679.11879050653397</v>
          </cell>
          <cell r="AC4396">
            <v>744.60273866051648</v>
          </cell>
          <cell r="AD4396">
            <v>58.830463183096128</v>
          </cell>
          <cell r="AE4396">
            <v>82.651011735498912</v>
          </cell>
          <cell r="AF4396">
            <v>89.33758006654547</v>
          </cell>
          <cell r="AG4396">
            <v>87.7773509843163</v>
          </cell>
          <cell r="AH4396">
            <v>73.729629808795693</v>
          </cell>
        </row>
        <row r="4397">
          <cell r="B4397">
            <v>4627</v>
          </cell>
          <cell r="C4397" t="str">
            <v>WI</v>
          </cell>
          <cell r="D4397" t="str">
            <v>Municipal</v>
          </cell>
          <cell r="E4397">
            <v>2.6472478282153607E-2</v>
          </cell>
          <cell r="F4397">
            <v>0</v>
          </cell>
          <cell r="G4397">
            <v>0</v>
          </cell>
          <cell r="H4397">
            <v>4413.1151471362864</v>
          </cell>
          <cell r="I4397">
            <v>11.608880937499999</v>
          </cell>
          <cell r="J4397">
            <v>0</v>
          </cell>
          <cell r="K4397">
            <v>0</v>
          </cell>
          <cell r="L4397">
            <v>0</v>
          </cell>
          <cell r="M4397">
            <v>0</v>
          </cell>
          <cell r="N4397">
            <v>5.3426555006099039E-2</v>
          </cell>
          <cell r="O4397">
            <v>10771.097403975749</v>
          </cell>
          <cell r="P4397">
            <v>28184.367214071106</v>
          </cell>
          <cell r="Q4397">
            <v>44710.02485407822</v>
          </cell>
          <cell r="R4397">
            <v>59176.975833213415</v>
          </cell>
          <cell r="S4397">
            <v>120615.04098029697</v>
          </cell>
          <cell r="T4397">
            <v>1134.4760136471923</v>
          </cell>
          <cell r="U4397">
            <v>1171.1010145514992</v>
          </cell>
          <cell r="V4397">
            <v>1236.3735309610945</v>
          </cell>
          <cell r="W4397">
            <v>1299.5489655085437</v>
          </cell>
          <cell r="X4397">
            <v>1393.6884257555212</v>
          </cell>
          <cell r="Y4397">
            <v>544.84347255701891</v>
          </cell>
          <cell r="Z4397">
            <v>601.97647428255243</v>
          </cell>
          <cell r="AA4397">
            <v>645.39855368124154</v>
          </cell>
          <cell r="AB4397">
            <v>679.11879050653397</v>
          </cell>
          <cell r="AC4397">
            <v>744.60273866051648</v>
          </cell>
          <cell r="AD4397">
            <v>58.830463183096128</v>
          </cell>
          <cell r="AE4397">
            <v>82.651011735498912</v>
          </cell>
          <cell r="AF4397">
            <v>89.33758006654547</v>
          </cell>
          <cell r="AG4397">
            <v>87.7773509843163</v>
          </cell>
          <cell r="AH4397">
            <v>73.729629808795693</v>
          </cell>
        </row>
        <row r="4398">
          <cell r="B4398">
            <v>5551</v>
          </cell>
          <cell r="C4398" t="str">
            <v>WI</v>
          </cell>
          <cell r="D4398" t="str">
            <v>Municipal</v>
          </cell>
          <cell r="E4398">
            <v>2.6472478282153607E-2</v>
          </cell>
          <cell r="F4398">
            <v>1</v>
          </cell>
          <cell r="G4398">
            <v>6172.0747295968531</v>
          </cell>
          <cell r="H4398">
            <v>6172.0747295968531</v>
          </cell>
          <cell r="I4398">
            <v>11.608880937499999</v>
          </cell>
          <cell r="J4398">
            <v>736.5</v>
          </cell>
          <cell r="K4398">
            <v>6277</v>
          </cell>
          <cell r="L4398">
            <v>1017</v>
          </cell>
          <cell r="M4398">
            <v>9.4762660034849441E-2</v>
          </cell>
          <cell r="N4398">
            <v>9.4762660034849441E-2</v>
          </cell>
          <cell r="O4398">
            <v>10771.097403975749</v>
          </cell>
          <cell r="P4398">
            <v>28184.367214071106</v>
          </cell>
          <cell r="Q4398">
            <v>44710.02485407822</v>
          </cell>
          <cell r="R4398">
            <v>59176.975833213415</v>
          </cell>
          <cell r="S4398">
            <v>120615.04098029697</v>
          </cell>
          <cell r="T4398">
            <v>1134.4760136471923</v>
          </cell>
          <cell r="U4398">
            <v>1171.1010145514992</v>
          </cell>
          <cell r="V4398">
            <v>1236.3735309610945</v>
          </cell>
          <cell r="W4398">
            <v>1299.5489655085437</v>
          </cell>
          <cell r="X4398">
            <v>1393.6884257555212</v>
          </cell>
          <cell r="Y4398">
            <v>544.84347255701891</v>
          </cell>
          <cell r="Z4398">
            <v>601.97647428255243</v>
          </cell>
          <cell r="AA4398">
            <v>645.39855368124154</v>
          </cell>
          <cell r="AB4398">
            <v>679.11879050653397</v>
          </cell>
          <cell r="AC4398">
            <v>744.60273866051648</v>
          </cell>
          <cell r="AD4398">
            <v>58.830463183096128</v>
          </cell>
          <cell r="AE4398">
            <v>82.651011735498912</v>
          </cell>
          <cell r="AF4398">
            <v>89.33758006654547</v>
          </cell>
          <cell r="AG4398">
            <v>87.7773509843163</v>
          </cell>
          <cell r="AH4398">
            <v>73.729629808795693</v>
          </cell>
        </row>
        <row r="4399">
          <cell r="B4399">
            <v>5777</v>
          </cell>
          <cell r="C4399" t="str">
            <v>WI</v>
          </cell>
          <cell r="D4399" t="str">
            <v>Municipal</v>
          </cell>
          <cell r="E4399">
            <v>2.6472478282153607E-2</v>
          </cell>
          <cell r="F4399">
            <v>0</v>
          </cell>
          <cell r="G4399">
            <v>0</v>
          </cell>
          <cell r="H4399">
            <v>4413.1151471362864</v>
          </cell>
          <cell r="I4399">
            <v>11.608880937499999</v>
          </cell>
          <cell r="J4399">
            <v>0</v>
          </cell>
          <cell r="K4399">
            <v>0</v>
          </cell>
          <cell r="L4399">
            <v>0</v>
          </cell>
          <cell r="M4399">
            <v>0</v>
          </cell>
          <cell r="N4399">
            <v>5.3426555006099039E-2</v>
          </cell>
          <cell r="O4399">
            <v>10771.097403975749</v>
          </cell>
          <cell r="P4399">
            <v>28184.367214071106</v>
          </cell>
          <cell r="Q4399">
            <v>44710.02485407822</v>
          </cell>
          <cell r="R4399">
            <v>59176.975833213415</v>
          </cell>
          <cell r="S4399">
            <v>120615.04098029697</v>
          </cell>
          <cell r="T4399">
            <v>1134.4760136471923</v>
          </cell>
          <cell r="U4399">
            <v>1171.1010145514992</v>
          </cell>
          <cell r="V4399">
            <v>1236.3735309610945</v>
          </cell>
          <cell r="W4399">
            <v>1299.5489655085437</v>
          </cell>
          <cell r="X4399">
            <v>1393.6884257555212</v>
          </cell>
          <cell r="Y4399">
            <v>544.84347255701891</v>
          </cell>
          <cell r="Z4399">
            <v>601.97647428255243</v>
          </cell>
          <cell r="AA4399">
            <v>645.39855368124154</v>
          </cell>
          <cell r="AB4399">
            <v>679.11879050653397</v>
          </cell>
          <cell r="AC4399">
            <v>744.60273866051648</v>
          </cell>
          <cell r="AD4399">
            <v>58.830463183096128</v>
          </cell>
          <cell r="AE4399">
            <v>82.651011735498912</v>
          </cell>
          <cell r="AF4399">
            <v>89.33758006654547</v>
          </cell>
          <cell r="AG4399">
            <v>87.7773509843163</v>
          </cell>
          <cell r="AH4399">
            <v>73.729629808795693</v>
          </cell>
        </row>
        <row r="4400">
          <cell r="B4400">
            <v>5834</v>
          </cell>
          <cell r="C4400" t="str">
            <v>WI</v>
          </cell>
          <cell r="D4400" t="str">
            <v>Municipal</v>
          </cell>
          <cell r="E4400">
            <v>2.6472478282153607E-2</v>
          </cell>
          <cell r="F4400">
            <v>0</v>
          </cell>
          <cell r="G4400">
            <v>0</v>
          </cell>
          <cell r="H4400">
            <v>4413.1151471362864</v>
          </cell>
          <cell r="I4400">
            <v>11.608880937499999</v>
          </cell>
          <cell r="J4400">
            <v>0</v>
          </cell>
          <cell r="K4400">
            <v>0</v>
          </cell>
          <cell r="L4400">
            <v>0</v>
          </cell>
          <cell r="M4400">
            <v>0</v>
          </cell>
          <cell r="N4400">
            <v>5.3426555006099039E-2</v>
          </cell>
          <cell r="O4400">
            <v>10771.097403975749</v>
          </cell>
          <cell r="P4400">
            <v>28184.367214071106</v>
          </cell>
          <cell r="Q4400">
            <v>44710.02485407822</v>
          </cell>
          <cell r="R4400">
            <v>59176.975833213415</v>
          </cell>
          <cell r="S4400">
            <v>120615.04098029697</v>
          </cell>
          <cell r="T4400">
            <v>1134.4760136471923</v>
          </cell>
          <cell r="U4400">
            <v>1171.1010145514992</v>
          </cell>
          <cell r="V4400">
            <v>1236.3735309610945</v>
          </cell>
          <cell r="W4400">
            <v>1299.5489655085437</v>
          </cell>
          <cell r="X4400">
            <v>1393.6884257555212</v>
          </cell>
          <cell r="Y4400">
            <v>544.84347255701891</v>
          </cell>
          <cell r="Z4400">
            <v>601.97647428255243</v>
          </cell>
          <cell r="AA4400">
            <v>645.39855368124154</v>
          </cell>
          <cell r="AB4400">
            <v>679.11879050653397</v>
          </cell>
          <cell r="AC4400">
            <v>744.60273866051648</v>
          </cell>
          <cell r="AD4400">
            <v>58.830463183096128</v>
          </cell>
          <cell r="AE4400">
            <v>82.651011735498912</v>
          </cell>
          <cell r="AF4400">
            <v>89.33758006654547</v>
          </cell>
          <cell r="AG4400">
            <v>87.7773509843163</v>
          </cell>
          <cell r="AH4400">
            <v>73.729629808795693</v>
          </cell>
        </row>
        <row r="4401">
          <cell r="B4401">
            <v>6043</v>
          </cell>
          <cell r="C4401" t="str">
            <v>WI</v>
          </cell>
          <cell r="D4401" t="str">
            <v>Municipal</v>
          </cell>
          <cell r="E4401">
            <v>2.6472478282153607E-2</v>
          </cell>
          <cell r="F4401">
            <v>1</v>
          </cell>
          <cell r="G4401">
            <v>7593.2160804020104</v>
          </cell>
          <cell r="H4401">
            <v>7593.2160804020104</v>
          </cell>
          <cell r="I4401">
            <v>11.608880937499999</v>
          </cell>
          <cell r="J4401">
            <v>3641.1</v>
          </cell>
          <cell r="K4401">
            <v>30221</v>
          </cell>
          <cell r="L4401">
            <v>3980</v>
          </cell>
          <cell r="M4401">
            <v>0.10213625778184045</v>
          </cell>
          <cell r="N4401">
            <v>0.10213625778184045</v>
          </cell>
          <cell r="O4401">
            <v>10771.097403975749</v>
          </cell>
          <cell r="P4401">
            <v>28184.367214071106</v>
          </cell>
          <cell r="Q4401">
            <v>44710.02485407822</v>
          </cell>
          <cell r="R4401">
            <v>59176.975833213415</v>
          </cell>
          <cell r="S4401">
            <v>120615.04098029697</v>
          </cell>
          <cell r="T4401">
            <v>1134.4760136471923</v>
          </cell>
          <cell r="U4401">
            <v>1171.1010145514992</v>
          </cell>
          <cell r="V4401">
            <v>1236.3735309610945</v>
          </cell>
          <cell r="W4401">
            <v>1299.5489655085437</v>
          </cell>
          <cell r="X4401">
            <v>1393.6884257555212</v>
          </cell>
          <cell r="Y4401">
            <v>544.84347255701891</v>
          </cell>
          <cell r="Z4401">
            <v>601.97647428255243</v>
          </cell>
          <cell r="AA4401">
            <v>645.39855368124154</v>
          </cell>
          <cell r="AB4401">
            <v>679.11879050653397</v>
          </cell>
          <cell r="AC4401">
            <v>744.60273866051648</v>
          </cell>
          <cell r="AD4401">
            <v>58.830463183096128</v>
          </cell>
          <cell r="AE4401">
            <v>82.651011735498912</v>
          </cell>
          <cell r="AF4401">
            <v>89.33758006654547</v>
          </cell>
          <cell r="AG4401">
            <v>87.7773509843163</v>
          </cell>
          <cell r="AH4401">
            <v>73.729629808795693</v>
          </cell>
        </row>
        <row r="4402">
          <cell r="B4402">
            <v>6274</v>
          </cell>
          <cell r="C4402" t="str">
            <v>WI</v>
          </cell>
          <cell r="D4402" t="str">
            <v>Municipal</v>
          </cell>
          <cell r="E4402">
            <v>2.6472478282153607E-2</v>
          </cell>
          <cell r="F4402">
            <v>0</v>
          </cell>
          <cell r="G4402">
            <v>0</v>
          </cell>
          <cell r="H4402">
            <v>4413.1151471362864</v>
          </cell>
          <cell r="I4402">
            <v>11.608880937499999</v>
          </cell>
          <cell r="J4402">
            <v>0</v>
          </cell>
          <cell r="K4402">
            <v>0</v>
          </cell>
          <cell r="L4402">
            <v>0</v>
          </cell>
          <cell r="M4402">
            <v>0</v>
          </cell>
          <cell r="N4402">
            <v>5.3426555006099039E-2</v>
          </cell>
          <cell r="O4402">
            <v>10771.097403975749</v>
          </cell>
          <cell r="P4402">
            <v>28184.367214071106</v>
          </cell>
          <cell r="Q4402">
            <v>44710.02485407822</v>
          </cell>
          <cell r="R4402">
            <v>59176.975833213415</v>
          </cell>
          <cell r="S4402">
            <v>120615.04098029697</v>
          </cell>
          <cell r="T4402">
            <v>1134.4760136471923</v>
          </cell>
          <cell r="U4402">
            <v>1171.1010145514992</v>
          </cell>
          <cell r="V4402">
            <v>1236.3735309610945</v>
          </cell>
          <cell r="W4402">
            <v>1299.5489655085437</v>
          </cell>
          <cell r="X4402">
            <v>1393.6884257555212</v>
          </cell>
          <cell r="Y4402">
            <v>544.84347255701891</v>
          </cell>
          <cell r="Z4402">
            <v>601.97647428255243</v>
          </cell>
          <cell r="AA4402">
            <v>645.39855368124154</v>
          </cell>
          <cell r="AB4402">
            <v>679.11879050653397</v>
          </cell>
          <cell r="AC4402">
            <v>744.60273866051648</v>
          </cell>
          <cell r="AD4402">
            <v>58.830463183096128</v>
          </cell>
          <cell r="AE4402">
            <v>82.651011735498912</v>
          </cell>
          <cell r="AF4402">
            <v>89.33758006654547</v>
          </cell>
          <cell r="AG4402">
            <v>87.7773509843163</v>
          </cell>
          <cell r="AH4402">
            <v>73.729629808795693</v>
          </cell>
        </row>
        <row r="4403">
          <cell r="B4403">
            <v>10056</v>
          </cell>
          <cell r="C4403" t="str">
            <v>WI</v>
          </cell>
          <cell r="D4403" t="str">
            <v>Municipal</v>
          </cell>
          <cell r="E4403">
            <v>2.6472478282153607E-2</v>
          </cell>
          <cell r="F4403">
            <v>1</v>
          </cell>
          <cell r="G4403">
            <v>9190.6804303576628</v>
          </cell>
          <cell r="H4403">
            <v>9190.6804303576628</v>
          </cell>
          <cell r="I4403">
            <v>11.608880937499999</v>
          </cell>
          <cell r="J4403">
            <v>14094.4</v>
          </cell>
          <cell r="K4403">
            <v>126427</v>
          </cell>
          <cell r="L4403">
            <v>13756</v>
          </cell>
          <cell r="M4403">
            <v>9.6325142618942164E-2</v>
          </cell>
          <cell r="N4403">
            <v>9.6325142618942164E-2</v>
          </cell>
          <cell r="O4403">
            <v>10771.097403975749</v>
          </cell>
          <cell r="P4403">
            <v>28184.367214071106</v>
          </cell>
          <cell r="Q4403">
            <v>44710.02485407822</v>
          </cell>
          <cell r="R4403">
            <v>59176.975833213415</v>
          </cell>
          <cell r="S4403">
            <v>120615.04098029697</v>
          </cell>
          <cell r="T4403">
            <v>1134.4760136471923</v>
          </cell>
          <cell r="U4403">
            <v>1171.1010145514992</v>
          </cell>
          <cell r="V4403">
            <v>1236.3735309610945</v>
          </cell>
          <cell r="W4403">
            <v>1299.5489655085437</v>
          </cell>
          <cell r="X4403">
            <v>1393.6884257555212</v>
          </cell>
          <cell r="Y4403">
            <v>544.84347255701891</v>
          </cell>
          <cell r="Z4403">
            <v>601.97647428255243</v>
          </cell>
          <cell r="AA4403">
            <v>645.39855368124154</v>
          </cell>
          <cell r="AB4403">
            <v>679.11879050653397</v>
          </cell>
          <cell r="AC4403">
            <v>744.60273866051648</v>
          </cell>
          <cell r="AD4403">
            <v>58.830463183096128</v>
          </cell>
          <cell r="AE4403">
            <v>82.651011735498912</v>
          </cell>
          <cell r="AF4403">
            <v>89.33758006654547</v>
          </cell>
          <cell r="AG4403">
            <v>87.7773509843163</v>
          </cell>
          <cell r="AH4403">
            <v>73.729629808795693</v>
          </cell>
        </row>
        <row r="4404">
          <cell r="B4404">
            <v>10243</v>
          </cell>
          <cell r="C4404" t="str">
            <v>WI</v>
          </cell>
          <cell r="D4404" t="str">
            <v>Municipal</v>
          </cell>
          <cell r="E4404">
            <v>2.6472478282153607E-2</v>
          </cell>
          <cell r="F4404">
            <v>0</v>
          </cell>
          <cell r="G4404">
            <v>0</v>
          </cell>
          <cell r="H4404">
            <v>4413.1151471362864</v>
          </cell>
          <cell r="I4404">
            <v>11.608880937499999</v>
          </cell>
          <cell r="J4404">
            <v>0</v>
          </cell>
          <cell r="K4404">
            <v>0</v>
          </cell>
          <cell r="L4404">
            <v>0</v>
          </cell>
          <cell r="M4404">
            <v>0</v>
          </cell>
          <cell r="N4404">
            <v>5.3426555006099039E-2</v>
          </cell>
          <cell r="O4404">
            <v>10771.097403975749</v>
          </cell>
          <cell r="P4404">
            <v>28184.367214071106</v>
          </cell>
          <cell r="Q4404">
            <v>44710.02485407822</v>
          </cell>
          <cell r="R4404">
            <v>59176.975833213415</v>
          </cell>
          <cell r="S4404">
            <v>120615.04098029697</v>
          </cell>
          <cell r="T4404">
            <v>1134.4760136471923</v>
          </cell>
          <cell r="U4404">
            <v>1171.1010145514992</v>
          </cell>
          <cell r="V4404">
            <v>1236.3735309610945</v>
          </cell>
          <cell r="W4404">
            <v>1299.5489655085437</v>
          </cell>
          <cell r="X4404">
            <v>1393.6884257555212</v>
          </cell>
          <cell r="Y4404">
            <v>544.84347255701891</v>
          </cell>
          <cell r="Z4404">
            <v>601.97647428255243</v>
          </cell>
          <cell r="AA4404">
            <v>645.39855368124154</v>
          </cell>
          <cell r="AB4404">
            <v>679.11879050653397</v>
          </cell>
          <cell r="AC4404">
            <v>744.60273866051648</v>
          </cell>
          <cell r="AD4404">
            <v>58.830463183096128</v>
          </cell>
          <cell r="AE4404">
            <v>82.651011735498912</v>
          </cell>
          <cell r="AF4404">
            <v>89.33758006654547</v>
          </cell>
          <cell r="AG4404">
            <v>87.7773509843163</v>
          </cell>
          <cell r="AH4404">
            <v>73.729629808795693</v>
          </cell>
        </row>
        <row r="4405">
          <cell r="B4405">
            <v>11125</v>
          </cell>
          <cell r="C4405" t="str">
            <v>WI</v>
          </cell>
          <cell r="D4405" t="str">
            <v>Municipal</v>
          </cell>
          <cell r="E4405">
            <v>2.6472478282153607E-2</v>
          </cell>
          <cell r="F4405">
            <v>1</v>
          </cell>
          <cell r="G4405">
            <v>7968.9608636977055</v>
          </cell>
          <cell r="H4405">
            <v>7968.9608636977055</v>
          </cell>
          <cell r="I4405">
            <v>11.608880937499999</v>
          </cell>
          <cell r="J4405">
            <v>1472.3</v>
          </cell>
          <cell r="K4405">
            <v>11810</v>
          </cell>
          <cell r="L4405">
            <v>1482</v>
          </cell>
          <cell r="M4405">
            <v>0.10718439131308213</v>
          </cell>
          <cell r="N4405">
            <v>0.10718439131308213</v>
          </cell>
          <cell r="O4405">
            <v>10771.097403975749</v>
          </cell>
          <cell r="P4405">
            <v>28184.367214071106</v>
          </cell>
          <cell r="Q4405">
            <v>44710.02485407822</v>
          </cell>
          <cell r="R4405">
            <v>59176.975833213415</v>
          </cell>
          <cell r="S4405">
            <v>120615.04098029697</v>
          </cell>
          <cell r="T4405">
            <v>1134.4760136471923</v>
          </cell>
          <cell r="U4405">
            <v>1171.1010145514992</v>
          </cell>
          <cell r="V4405">
            <v>1236.3735309610945</v>
          </cell>
          <cell r="W4405">
            <v>1299.5489655085437</v>
          </cell>
          <cell r="X4405">
            <v>1393.6884257555212</v>
          </cell>
          <cell r="Y4405">
            <v>544.84347255701891</v>
          </cell>
          <cell r="Z4405">
            <v>601.97647428255243</v>
          </cell>
          <cell r="AA4405">
            <v>645.39855368124154</v>
          </cell>
          <cell r="AB4405">
            <v>679.11879050653397</v>
          </cell>
          <cell r="AC4405">
            <v>744.60273866051648</v>
          </cell>
          <cell r="AD4405">
            <v>58.830463183096128</v>
          </cell>
          <cell r="AE4405">
            <v>82.651011735498912</v>
          </cell>
          <cell r="AF4405">
            <v>89.33758006654547</v>
          </cell>
          <cell r="AG4405">
            <v>87.7773509843163</v>
          </cell>
          <cell r="AH4405">
            <v>73.729629808795693</v>
          </cell>
        </row>
        <row r="4406">
          <cell r="B4406">
            <v>11740</v>
          </cell>
          <cell r="C4406" t="str">
            <v>WI</v>
          </cell>
          <cell r="D4406" t="str">
            <v>Municipal</v>
          </cell>
          <cell r="E4406">
            <v>2.6472478282153607E-2</v>
          </cell>
          <cell r="F4406">
            <v>1</v>
          </cell>
          <cell r="G4406">
            <v>8473.8989967692578</v>
          </cell>
          <cell r="H4406">
            <v>8473.8989967692578</v>
          </cell>
          <cell r="I4406">
            <v>11.608880937499999</v>
          </cell>
          <cell r="J4406">
            <v>8978</v>
          </cell>
          <cell r="K4406">
            <v>99670</v>
          </cell>
          <cell r="L4406">
            <v>11762</v>
          </cell>
          <cell r="M4406">
            <v>7.3637765716439249E-2</v>
          </cell>
          <cell r="N4406">
            <v>7.3637765716439249E-2</v>
          </cell>
          <cell r="O4406">
            <v>10771.097403975749</v>
          </cell>
          <cell r="P4406">
            <v>28184.367214071106</v>
          </cell>
          <cell r="Q4406">
            <v>44710.02485407822</v>
          </cell>
          <cell r="R4406">
            <v>59176.975833213415</v>
          </cell>
          <cell r="S4406">
            <v>120615.04098029697</v>
          </cell>
          <cell r="T4406">
            <v>1134.4760136471923</v>
          </cell>
          <cell r="U4406">
            <v>1171.1010145514992</v>
          </cell>
          <cell r="V4406">
            <v>1236.3735309610945</v>
          </cell>
          <cell r="W4406">
            <v>1299.5489655085437</v>
          </cell>
          <cell r="X4406">
            <v>1393.6884257555212</v>
          </cell>
          <cell r="Y4406">
            <v>544.84347255701891</v>
          </cell>
          <cell r="Z4406">
            <v>601.97647428255243</v>
          </cell>
          <cell r="AA4406">
            <v>645.39855368124154</v>
          </cell>
          <cell r="AB4406">
            <v>679.11879050653397</v>
          </cell>
          <cell r="AC4406">
            <v>744.60273866051648</v>
          </cell>
          <cell r="AD4406">
            <v>58.830463183096128</v>
          </cell>
          <cell r="AE4406">
            <v>82.651011735498912</v>
          </cell>
          <cell r="AF4406">
            <v>89.33758006654547</v>
          </cell>
          <cell r="AG4406">
            <v>87.7773509843163</v>
          </cell>
          <cell r="AH4406">
            <v>73.729629808795693</v>
          </cell>
        </row>
        <row r="4407">
          <cell r="B4407">
            <v>12265</v>
          </cell>
          <cell r="C4407" t="str">
            <v>WI</v>
          </cell>
          <cell r="D4407" t="str">
            <v>Municipal</v>
          </cell>
          <cell r="E4407">
            <v>2.6472478282153607E-2</v>
          </cell>
          <cell r="F4407">
            <v>0</v>
          </cell>
          <cell r="G4407">
            <v>0</v>
          </cell>
          <cell r="H4407">
            <v>4413.1151471362864</v>
          </cell>
          <cell r="I4407">
            <v>11.608880937499999</v>
          </cell>
          <cell r="J4407">
            <v>0</v>
          </cell>
          <cell r="K4407">
            <v>0</v>
          </cell>
          <cell r="L4407">
            <v>0</v>
          </cell>
          <cell r="M4407">
            <v>0</v>
          </cell>
          <cell r="N4407">
            <v>5.3426555006099039E-2</v>
          </cell>
          <cell r="O4407">
            <v>10771.097403975749</v>
          </cell>
          <cell r="P4407">
            <v>28184.367214071106</v>
          </cell>
          <cell r="Q4407">
            <v>44710.02485407822</v>
          </cell>
          <cell r="R4407">
            <v>59176.975833213415</v>
          </cell>
          <cell r="S4407">
            <v>120615.04098029697</v>
          </cell>
          <cell r="T4407">
            <v>1134.4760136471923</v>
          </cell>
          <cell r="U4407">
            <v>1171.1010145514992</v>
          </cell>
          <cell r="V4407">
            <v>1236.3735309610945</v>
          </cell>
          <cell r="W4407">
            <v>1299.5489655085437</v>
          </cell>
          <cell r="X4407">
            <v>1393.6884257555212</v>
          </cell>
          <cell r="Y4407">
            <v>544.84347255701891</v>
          </cell>
          <cell r="Z4407">
            <v>601.97647428255243</v>
          </cell>
          <cell r="AA4407">
            <v>645.39855368124154</v>
          </cell>
          <cell r="AB4407">
            <v>679.11879050653397</v>
          </cell>
          <cell r="AC4407">
            <v>744.60273866051648</v>
          </cell>
          <cell r="AD4407">
            <v>58.830463183096128</v>
          </cell>
          <cell r="AE4407">
            <v>82.651011735498912</v>
          </cell>
          <cell r="AF4407">
            <v>89.33758006654547</v>
          </cell>
          <cell r="AG4407">
            <v>87.7773509843163</v>
          </cell>
          <cell r="AH4407">
            <v>73.729629808795693</v>
          </cell>
        </row>
        <row r="4408">
          <cell r="B4408">
            <v>12298</v>
          </cell>
          <cell r="C4408" t="str">
            <v>WI</v>
          </cell>
          <cell r="D4408" t="str">
            <v>Municipal</v>
          </cell>
          <cell r="E4408">
            <v>2.6472478282153607E-2</v>
          </cell>
          <cell r="F4408">
            <v>1</v>
          </cell>
          <cell r="G4408">
            <v>7752.9211295034083</v>
          </cell>
          <cell r="H4408">
            <v>7752.9211295034083</v>
          </cell>
          <cell r="I4408">
            <v>11.608880937499999</v>
          </cell>
          <cell r="J4408">
            <v>7305.2</v>
          </cell>
          <cell r="K4408">
            <v>63698</v>
          </cell>
          <cell r="L4408">
            <v>8216</v>
          </cell>
          <cell r="M4408">
            <v>9.6716650610851204E-2</v>
          </cell>
          <cell r="N4408">
            <v>9.6716650610851204E-2</v>
          </cell>
          <cell r="O4408">
            <v>10771.097403975749</v>
          </cell>
          <cell r="P4408">
            <v>28184.367214071106</v>
          </cell>
          <cell r="Q4408">
            <v>44710.02485407822</v>
          </cell>
          <cell r="R4408">
            <v>59176.975833213415</v>
          </cell>
          <cell r="S4408">
            <v>120615.04098029697</v>
          </cell>
          <cell r="T4408">
            <v>1134.4760136471923</v>
          </cell>
          <cell r="U4408">
            <v>1171.1010145514992</v>
          </cell>
          <cell r="V4408">
            <v>1236.3735309610945</v>
          </cell>
          <cell r="W4408">
            <v>1299.5489655085437</v>
          </cell>
          <cell r="X4408">
            <v>1393.6884257555212</v>
          </cell>
          <cell r="Y4408">
            <v>544.84347255701891</v>
          </cell>
          <cell r="Z4408">
            <v>601.97647428255243</v>
          </cell>
          <cell r="AA4408">
            <v>645.39855368124154</v>
          </cell>
          <cell r="AB4408">
            <v>679.11879050653397</v>
          </cell>
          <cell r="AC4408">
            <v>744.60273866051648</v>
          </cell>
          <cell r="AD4408">
            <v>58.830463183096128</v>
          </cell>
          <cell r="AE4408">
            <v>82.651011735498912</v>
          </cell>
          <cell r="AF4408">
            <v>89.33758006654547</v>
          </cell>
          <cell r="AG4408">
            <v>87.7773509843163</v>
          </cell>
          <cell r="AH4408">
            <v>73.729629808795693</v>
          </cell>
        </row>
        <row r="4409">
          <cell r="B4409">
            <v>13448</v>
          </cell>
          <cell r="C4409" t="str">
            <v>WI</v>
          </cell>
          <cell r="D4409" t="str">
            <v>Municipal</v>
          </cell>
          <cell r="E4409">
            <v>2.6472478282153607E-2</v>
          </cell>
          <cell r="F4409">
            <v>1</v>
          </cell>
          <cell r="G4409">
            <v>9137.3370577281185</v>
          </cell>
          <cell r="H4409">
            <v>9137.3370577281185</v>
          </cell>
          <cell r="I4409">
            <v>11.608880937499999</v>
          </cell>
          <cell r="J4409">
            <v>2354.1</v>
          </cell>
          <cell r="K4409">
            <v>19627</v>
          </cell>
          <cell r="L4409">
            <v>2148</v>
          </cell>
          <cell r="M4409">
            <v>0.10469605568629949</v>
          </cell>
          <cell r="N4409">
            <v>0.10469605568629949</v>
          </cell>
          <cell r="O4409">
            <v>10771.097403975749</v>
          </cell>
          <cell r="P4409">
            <v>28184.367214071106</v>
          </cell>
          <cell r="Q4409">
            <v>44710.02485407822</v>
          </cell>
          <cell r="R4409">
            <v>59176.975833213415</v>
          </cell>
          <cell r="S4409">
            <v>120615.04098029697</v>
          </cell>
          <cell r="T4409">
            <v>1134.4760136471923</v>
          </cell>
          <cell r="U4409">
            <v>1171.1010145514992</v>
          </cell>
          <cell r="V4409">
            <v>1236.3735309610945</v>
          </cell>
          <cell r="W4409">
            <v>1299.5489655085437</v>
          </cell>
          <cell r="X4409">
            <v>1393.6884257555212</v>
          </cell>
          <cell r="Y4409">
            <v>544.84347255701891</v>
          </cell>
          <cell r="Z4409">
            <v>601.97647428255243</v>
          </cell>
          <cell r="AA4409">
            <v>645.39855368124154</v>
          </cell>
          <cell r="AB4409">
            <v>679.11879050653397</v>
          </cell>
          <cell r="AC4409">
            <v>744.60273866051648</v>
          </cell>
          <cell r="AD4409">
            <v>58.830463183096128</v>
          </cell>
          <cell r="AE4409">
            <v>82.651011735498912</v>
          </cell>
          <cell r="AF4409">
            <v>89.33758006654547</v>
          </cell>
          <cell r="AG4409">
            <v>87.7773509843163</v>
          </cell>
          <cell r="AH4409">
            <v>73.729629808795693</v>
          </cell>
        </row>
        <row r="4410">
          <cell r="B4410">
            <v>13466</v>
          </cell>
          <cell r="C4410" t="str">
            <v>WI</v>
          </cell>
          <cell r="D4410" t="str">
            <v>Municipal</v>
          </cell>
          <cell r="E4410">
            <v>2.6472478282153607E-2</v>
          </cell>
          <cell r="F4410">
            <v>0</v>
          </cell>
          <cell r="G4410">
            <v>0</v>
          </cell>
          <cell r="H4410">
            <v>4413.1151471362864</v>
          </cell>
          <cell r="I4410">
            <v>11.608880937499999</v>
          </cell>
          <cell r="J4410">
            <v>0</v>
          </cell>
          <cell r="K4410">
            <v>0</v>
          </cell>
          <cell r="L4410">
            <v>0</v>
          </cell>
          <cell r="M4410">
            <v>0</v>
          </cell>
          <cell r="N4410">
            <v>5.3426555006099039E-2</v>
          </cell>
          <cell r="O4410">
            <v>10771.097403975749</v>
          </cell>
          <cell r="P4410">
            <v>28184.367214071106</v>
          </cell>
          <cell r="Q4410">
            <v>44710.02485407822</v>
          </cell>
          <cell r="R4410">
            <v>59176.975833213415</v>
          </cell>
          <cell r="S4410">
            <v>120615.04098029697</v>
          </cell>
          <cell r="T4410">
            <v>1134.4760136471923</v>
          </cell>
          <cell r="U4410">
            <v>1171.1010145514992</v>
          </cell>
          <cell r="V4410">
            <v>1236.3735309610945</v>
          </cell>
          <cell r="W4410">
            <v>1299.5489655085437</v>
          </cell>
          <cell r="X4410">
            <v>1393.6884257555212</v>
          </cell>
          <cell r="Y4410">
            <v>544.84347255701891</v>
          </cell>
          <cell r="Z4410">
            <v>601.97647428255243</v>
          </cell>
          <cell r="AA4410">
            <v>645.39855368124154</v>
          </cell>
          <cell r="AB4410">
            <v>679.11879050653397</v>
          </cell>
          <cell r="AC4410">
            <v>744.60273866051648</v>
          </cell>
          <cell r="AD4410">
            <v>58.830463183096128</v>
          </cell>
          <cell r="AE4410">
            <v>82.651011735498912</v>
          </cell>
          <cell r="AF4410">
            <v>89.33758006654547</v>
          </cell>
          <cell r="AG4410">
            <v>87.7773509843163</v>
          </cell>
          <cell r="AH4410">
            <v>73.729629808795693</v>
          </cell>
        </row>
        <row r="4411">
          <cell r="B4411">
            <v>13481</v>
          </cell>
          <cell r="C4411" t="str">
            <v>WI</v>
          </cell>
          <cell r="D4411" t="str">
            <v>Municipal</v>
          </cell>
          <cell r="E4411">
            <v>0.20762644889357218</v>
          </cell>
          <cell r="F4411">
            <v>1</v>
          </cell>
          <cell r="G4411">
            <v>8733.3639284075271</v>
          </cell>
          <cell r="H4411">
            <v>8733.3639284075271</v>
          </cell>
          <cell r="I4411">
            <v>11.608880937499999</v>
          </cell>
          <cell r="J4411">
            <v>4095.4</v>
          </cell>
          <cell r="K4411">
            <v>38060</v>
          </cell>
          <cell r="L4411">
            <v>4358</v>
          </cell>
          <cell r="M4411">
            <v>9.1652705267800838E-2</v>
          </cell>
          <cell r="N4411">
            <v>9.1652705267800838E-2</v>
          </cell>
          <cell r="O4411">
            <v>10771.097403975749</v>
          </cell>
          <cell r="P4411">
            <v>28184.367214071106</v>
          </cell>
          <cell r="Q4411">
            <v>44710.02485407822</v>
          </cell>
          <cell r="R4411">
            <v>59176.975833213415</v>
          </cell>
          <cell r="S4411">
            <v>120615.04098029697</v>
          </cell>
          <cell r="T4411">
            <v>1134.4760136471923</v>
          </cell>
          <cell r="U4411">
            <v>1171.1010145514992</v>
          </cell>
          <cell r="V4411">
            <v>1236.3735309610945</v>
          </cell>
          <cell r="W4411">
            <v>1299.5489655085437</v>
          </cell>
          <cell r="X4411">
            <v>1393.6884257555212</v>
          </cell>
          <cell r="Y4411">
            <v>544.84347255701891</v>
          </cell>
          <cell r="Z4411">
            <v>601.97647428255243</v>
          </cell>
          <cell r="AA4411">
            <v>645.39855368124154</v>
          </cell>
          <cell r="AB4411">
            <v>679.11879050653397</v>
          </cell>
          <cell r="AC4411">
            <v>744.60273866051648</v>
          </cell>
          <cell r="AD4411">
            <v>58.830463183096128</v>
          </cell>
          <cell r="AE4411">
            <v>82.651011735498912</v>
          </cell>
          <cell r="AF4411">
            <v>89.33758006654547</v>
          </cell>
          <cell r="AG4411">
            <v>87.7773509843163</v>
          </cell>
          <cell r="AH4411">
            <v>73.729629808795693</v>
          </cell>
        </row>
        <row r="4412">
          <cell r="B4412">
            <v>15159</v>
          </cell>
          <cell r="C4412" t="str">
            <v>WI</v>
          </cell>
          <cell r="D4412" t="str">
            <v>Municipal</v>
          </cell>
          <cell r="E4412">
            <v>2.6472478282153607E-2</v>
          </cell>
          <cell r="F4412">
            <v>1</v>
          </cell>
          <cell r="G4412">
            <v>8789.4736842105267</v>
          </cell>
          <cell r="H4412">
            <v>8789.4736842105267</v>
          </cell>
          <cell r="I4412">
            <v>11.608880937499999</v>
          </cell>
          <cell r="J4412">
            <v>7144.3</v>
          </cell>
          <cell r="K4412">
            <v>63961</v>
          </cell>
          <cell r="L4412">
            <v>7277</v>
          </cell>
          <cell r="M4412">
            <v>9.5848502697170934E-2</v>
          </cell>
          <cell r="N4412">
            <v>9.5848502697170934E-2</v>
          </cell>
          <cell r="O4412">
            <v>10771.097403975749</v>
          </cell>
          <cell r="P4412">
            <v>28184.367214071106</v>
          </cell>
          <cell r="Q4412">
            <v>44710.02485407822</v>
          </cell>
          <cell r="R4412">
            <v>59176.975833213415</v>
          </cell>
          <cell r="S4412">
            <v>120615.04098029697</v>
          </cell>
          <cell r="T4412">
            <v>1134.4760136471923</v>
          </cell>
          <cell r="U4412">
            <v>1171.1010145514992</v>
          </cell>
          <cell r="V4412">
            <v>1236.3735309610945</v>
          </cell>
          <cell r="W4412">
            <v>1299.5489655085437</v>
          </cell>
          <cell r="X4412">
            <v>1393.6884257555212</v>
          </cell>
          <cell r="Y4412">
            <v>544.84347255701891</v>
          </cell>
          <cell r="Z4412">
            <v>601.97647428255243</v>
          </cell>
          <cell r="AA4412">
            <v>645.39855368124154</v>
          </cell>
          <cell r="AB4412">
            <v>679.11879050653397</v>
          </cell>
          <cell r="AC4412">
            <v>744.60273866051648</v>
          </cell>
          <cell r="AD4412">
            <v>58.830463183096128</v>
          </cell>
          <cell r="AE4412">
            <v>82.651011735498912</v>
          </cell>
          <cell r="AF4412">
            <v>89.33758006654547</v>
          </cell>
          <cell r="AG4412">
            <v>87.7773509843163</v>
          </cell>
          <cell r="AH4412">
            <v>73.729629808795693</v>
          </cell>
        </row>
        <row r="4413">
          <cell r="B4413">
            <v>15385</v>
          </cell>
          <cell r="C4413" t="str">
            <v>WI</v>
          </cell>
          <cell r="D4413" t="str">
            <v>Municipal</v>
          </cell>
          <cell r="E4413">
            <v>2.6472478282153607E-2</v>
          </cell>
          <cell r="F4413">
            <v>0</v>
          </cell>
          <cell r="G4413">
            <v>0</v>
          </cell>
          <cell r="H4413">
            <v>4413.1151471362864</v>
          </cell>
          <cell r="I4413">
            <v>11.608880937499999</v>
          </cell>
          <cell r="J4413">
            <v>0</v>
          </cell>
          <cell r="K4413">
            <v>0</v>
          </cell>
          <cell r="L4413">
            <v>0</v>
          </cell>
          <cell r="M4413">
            <v>0</v>
          </cell>
          <cell r="N4413">
            <v>5.3426555006099039E-2</v>
          </cell>
          <cell r="O4413">
            <v>10771.097403975749</v>
          </cell>
          <cell r="P4413">
            <v>28184.367214071106</v>
          </cell>
          <cell r="Q4413">
            <v>44710.02485407822</v>
          </cell>
          <cell r="R4413">
            <v>59176.975833213415</v>
          </cell>
          <cell r="S4413">
            <v>120615.04098029697</v>
          </cell>
          <cell r="T4413">
            <v>1134.4760136471923</v>
          </cell>
          <cell r="U4413">
            <v>1171.1010145514992</v>
          </cell>
          <cell r="V4413">
            <v>1236.3735309610945</v>
          </cell>
          <cell r="W4413">
            <v>1299.5489655085437</v>
          </cell>
          <cell r="X4413">
            <v>1393.6884257555212</v>
          </cell>
          <cell r="Y4413">
            <v>544.84347255701891</v>
          </cell>
          <cell r="Z4413">
            <v>601.97647428255243</v>
          </cell>
          <cell r="AA4413">
            <v>645.39855368124154</v>
          </cell>
          <cell r="AB4413">
            <v>679.11879050653397</v>
          </cell>
          <cell r="AC4413">
            <v>744.60273866051648</v>
          </cell>
          <cell r="AD4413">
            <v>58.830463183096128</v>
          </cell>
          <cell r="AE4413">
            <v>82.651011735498912</v>
          </cell>
          <cell r="AF4413">
            <v>89.33758006654547</v>
          </cell>
          <cell r="AG4413">
            <v>87.7773509843163</v>
          </cell>
          <cell r="AH4413">
            <v>73.729629808795693</v>
          </cell>
        </row>
        <row r="4414">
          <cell r="B4414">
            <v>15978</v>
          </cell>
          <cell r="C4414" t="str">
            <v>WI</v>
          </cell>
          <cell r="D4414" t="str">
            <v>Municipal</v>
          </cell>
          <cell r="E4414">
            <v>2.6472478282153607E-2</v>
          </cell>
          <cell r="F4414">
            <v>1</v>
          </cell>
          <cell r="G4414">
            <v>7078.7530762920424</v>
          </cell>
          <cell r="H4414">
            <v>7078.7530762920424</v>
          </cell>
          <cell r="I4414">
            <v>11.608880937499999</v>
          </cell>
          <cell r="J4414">
            <v>1879.6</v>
          </cell>
          <cell r="K4414">
            <v>17258</v>
          </cell>
          <cell r="L4414">
            <v>2438</v>
          </cell>
          <cell r="M4414">
            <v>8.9232273687130603E-2</v>
          </cell>
          <cell r="N4414">
            <v>8.9232273687130603E-2</v>
          </cell>
          <cell r="O4414">
            <v>10771.097403975749</v>
          </cell>
          <cell r="P4414">
            <v>28184.367214071106</v>
          </cell>
          <cell r="Q4414">
            <v>44710.02485407822</v>
          </cell>
          <cell r="R4414">
            <v>59176.975833213415</v>
          </cell>
          <cell r="S4414">
            <v>120615.04098029697</v>
          </cell>
          <cell r="T4414">
            <v>1134.4760136471923</v>
          </cell>
          <cell r="U4414">
            <v>1171.1010145514992</v>
          </cell>
          <cell r="V4414">
            <v>1236.3735309610945</v>
          </cell>
          <cell r="W4414">
            <v>1299.5489655085437</v>
          </cell>
          <cell r="X4414">
            <v>1393.6884257555212</v>
          </cell>
          <cell r="Y4414">
            <v>544.84347255701891</v>
          </cell>
          <cell r="Z4414">
            <v>601.97647428255243</v>
          </cell>
          <cell r="AA4414">
            <v>645.39855368124154</v>
          </cell>
          <cell r="AB4414">
            <v>679.11879050653397</v>
          </cell>
          <cell r="AC4414">
            <v>744.60273866051648</v>
          </cell>
          <cell r="AD4414">
            <v>58.830463183096128</v>
          </cell>
          <cell r="AE4414">
            <v>82.651011735498912</v>
          </cell>
          <cell r="AF4414">
            <v>89.33758006654547</v>
          </cell>
          <cell r="AG4414">
            <v>87.7773509843163</v>
          </cell>
          <cell r="AH4414">
            <v>73.729629808795693</v>
          </cell>
        </row>
        <row r="4415">
          <cell r="B4415">
            <v>16082</v>
          </cell>
          <cell r="C4415" t="str">
            <v>WI</v>
          </cell>
          <cell r="D4415" t="str">
            <v>Municipal</v>
          </cell>
          <cell r="E4415">
            <v>0.20960221285563752</v>
          </cell>
          <cell r="F4415">
            <v>1</v>
          </cell>
          <cell r="G4415">
            <v>7972.8101595571479</v>
          </cell>
          <cell r="H4415">
            <v>7972.8101595571479</v>
          </cell>
          <cell r="I4415">
            <v>11.608880937499999</v>
          </cell>
          <cell r="J4415">
            <v>5795.8</v>
          </cell>
          <cell r="K4415">
            <v>48969</v>
          </cell>
          <cell r="L4415">
            <v>6142</v>
          </cell>
          <cell r="M4415">
            <v>0.10088380484352347</v>
          </cell>
          <cell r="N4415">
            <v>0.10088380484352347</v>
          </cell>
          <cell r="O4415">
            <v>10771.097403975749</v>
          </cell>
          <cell r="P4415">
            <v>28184.367214071106</v>
          </cell>
          <cell r="Q4415">
            <v>44710.02485407822</v>
          </cell>
          <cell r="R4415">
            <v>59176.975833213415</v>
          </cell>
          <cell r="S4415">
            <v>120615.04098029697</v>
          </cell>
          <cell r="T4415">
            <v>1134.4760136471923</v>
          </cell>
          <cell r="U4415">
            <v>1171.1010145514992</v>
          </cell>
          <cell r="V4415">
            <v>1236.3735309610945</v>
          </cell>
          <cell r="W4415">
            <v>1299.5489655085437</v>
          </cell>
          <cell r="X4415">
            <v>1393.6884257555212</v>
          </cell>
          <cell r="Y4415">
            <v>544.84347255701891</v>
          </cell>
          <cell r="Z4415">
            <v>601.97647428255243</v>
          </cell>
          <cell r="AA4415">
            <v>645.39855368124154</v>
          </cell>
          <cell r="AB4415">
            <v>679.11879050653397</v>
          </cell>
          <cell r="AC4415">
            <v>744.60273866051648</v>
          </cell>
          <cell r="AD4415">
            <v>58.830463183096128</v>
          </cell>
          <cell r="AE4415">
            <v>82.651011735498912</v>
          </cell>
          <cell r="AF4415">
            <v>89.33758006654547</v>
          </cell>
          <cell r="AG4415">
            <v>87.7773509843163</v>
          </cell>
          <cell r="AH4415">
            <v>73.729629808795693</v>
          </cell>
        </row>
        <row r="4416">
          <cell r="B4416">
            <v>17028</v>
          </cell>
          <cell r="C4416" t="str">
            <v>WI</v>
          </cell>
          <cell r="D4416" t="str">
            <v>Municipal</v>
          </cell>
          <cell r="E4416">
            <v>2.6472478282153607E-2</v>
          </cell>
          <cell r="F4416">
            <v>0</v>
          </cell>
          <cell r="G4416">
            <v>0</v>
          </cell>
          <cell r="H4416">
            <v>4413.1151471362864</v>
          </cell>
          <cell r="I4416">
            <v>11.608880937499999</v>
          </cell>
          <cell r="J4416">
            <v>0</v>
          </cell>
          <cell r="K4416">
            <v>0</v>
          </cell>
          <cell r="L4416">
            <v>0</v>
          </cell>
          <cell r="M4416">
            <v>0</v>
          </cell>
          <cell r="N4416">
            <v>5.3426555006099039E-2</v>
          </cell>
          <cell r="O4416">
            <v>10771.097403975749</v>
          </cell>
          <cell r="P4416">
            <v>28184.367214071106</v>
          </cell>
          <cell r="Q4416">
            <v>44710.02485407822</v>
          </cell>
          <cell r="R4416">
            <v>59176.975833213415</v>
          </cell>
          <cell r="S4416">
            <v>120615.04098029697</v>
          </cell>
          <cell r="T4416">
            <v>1134.4760136471923</v>
          </cell>
          <cell r="U4416">
            <v>1171.1010145514992</v>
          </cell>
          <cell r="V4416">
            <v>1236.3735309610945</v>
          </cell>
          <cell r="W4416">
            <v>1299.5489655085437</v>
          </cell>
          <cell r="X4416">
            <v>1393.6884257555212</v>
          </cell>
          <cell r="Y4416">
            <v>544.84347255701891</v>
          </cell>
          <cell r="Z4416">
            <v>601.97647428255243</v>
          </cell>
          <cell r="AA4416">
            <v>645.39855368124154</v>
          </cell>
          <cell r="AB4416">
            <v>679.11879050653397</v>
          </cell>
          <cell r="AC4416">
            <v>744.60273866051648</v>
          </cell>
          <cell r="AD4416">
            <v>58.830463183096128</v>
          </cell>
          <cell r="AE4416">
            <v>82.651011735498912</v>
          </cell>
          <cell r="AF4416">
            <v>89.33758006654547</v>
          </cell>
          <cell r="AG4416">
            <v>87.7773509843163</v>
          </cell>
          <cell r="AH4416">
            <v>73.729629808795693</v>
          </cell>
        </row>
        <row r="4417">
          <cell r="B4417">
            <v>17130</v>
          </cell>
          <cell r="C4417" t="str">
            <v>WI</v>
          </cell>
          <cell r="D4417" t="str">
            <v>Municipal</v>
          </cell>
          <cell r="E4417">
            <v>2.6472478282153607E-2</v>
          </cell>
          <cell r="F4417">
            <v>0</v>
          </cell>
          <cell r="G4417">
            <v>0</v>
          </cell>
          <cell r="H4417">
            <v>4413.1151471362864</v>
          </cell>
          <cell r="I4417">
            <v>11.608880937499999</v>
          </cell>
          <cell r="J4417">
            <v>0</v>
          </cell>
          <cell r="K4417">
            <v>0</v>
          </cell>
          <cell r="L4417">
            <v>0</v>
          </cell>
          <cell r="M4417">
            <v>0</v>
          </cell>
          <cell r="N4417">
            <v>5.3426555006099039E-2</v>
          </cell>
          <cell r="O4417">
            <v>10771.097403975749</v>
          </cell>
          <cell r="P4417">
            <v>28184.367214071106</v>
          </cell>
          <cell r="Q4417">
            <v>44710.02485407822</v>
          </cell>
          <cell r="R4417">
            <v>59176.975833213415</v>
          </cell>
          <cell r="S4417">
            <v>120615.04098029697</v>
          </cell>
          <cell r="T4417">
            <v>1134.4760136471923</v>
          </cell>
          <cell r="U4417">
            <v>1171.1010145514992</v>
          </cell>
          <cell r="V4417">
            <v>1236.3735309610945</v>
          </cell>
          <cell r="W4417">
            <v>1299.5489655085437</v>
          </cell>
          <cell r="X4417">
            <v>1393.6884257555212</v>
          </cell>
          <cell r="Y4417">
            <v>544.84347255701891</v>
          </cell>
          <cell r="Z4417">
            <v>601.97647428255243</v>
          </cell>
          <cell r="AA4417">
            <v>645.39855368124154</v>
          </cell>
          <cell r="AB4417">
            <v>679.11879050653397</v>
          </cell>
          <cell r="AC4417">
            <v>744.60273866051648</v>
          </cell>
          <cell r="AD4417">
            <v>58.830463183096128</v>
          </cell>
          <cell r="AE4417">
            <v>82.651011735498912</v>
          </cell>
          <cell r="AF4417">
            <v>89.33758006654547</v>
          </cell>
          <cell r="AG4417">
            <v>87.7773509843163</v>
          </cell>
          <cell r="AH4417">
            <v>73.729629808795693</v>
          </cell>
        </row>
        <row r="4418">
          <cell r="B4418">
            <v>17811</v>
          </cell>
          <cell r="C4418" t="str">
            <v>WI</v>
          </cell>
          <cell r="D4418" t="str">
            <v>Municipal</v>
          </cell>
          <cell r="E4418">
            <v>2.6472478282153607E-2</v>
          </cell>
          <cell r="F4418">
            <v>0</v>
          </cell>
          <cell r="G4418">
            <v>0</v>
          </cell>
          <cell r="H4418">
            <v>4413.1151471362864</v>
          </cell>
          <cell r="I4418">
            <v>11.608880937499999</v>
          </cell>
          <cell r="J4418">
            <v>0</v>
          </cell>
          <cell r="K4418">
            <v>0</v>
          </cell>
          <cell r="L4418">
            <v>0</v>
          </cell>
          <cell r="M4418">
            <v>0</v>
          </cell>
          <cell r="N4418">
            <v>5.3426555006099039E-2</v>
          </cell>
          <cell r="O4418">
            <v>10771.097403975749</v>
          </cell>
          <cell r="P4418">
            <v>28184.367214071106</v>
          </cell>
          <cell r="Q4418">
            <v>44710.02485407822</v>
          </cell>
          <cell r="R4418">
            <v>59176.975833213415</v>
          </cell>
          <cell r="S4418">
            <v>120615.04098029697</v>
          </cell>
          <cell r="T4418">
            <v>1134.4760136471923</v>
          </cell>
          <cell r="U4418">
            <v>1171.1010145514992</v>
          </cell>
          <cell r="V4418">
            <v>1236.3735309610945</v>
          </cell>
          <cell r="W4418">
            <v>1299.5489655085437</v>
          </cell>
          <cell r="X4418">
            <v>1393.6884257555212</v>
          </cell>
          <cell r="Y4418">
            <v>544.84347255701891</v>
          </cell>
          <cell r="Z4418">
            <v>601.97647428255243</v>
          </cell>
          <cell r="AA4418">
            <v>645.39855368124154</v>
          </cell>
          <cell r="AB4418">
            <v>679.11879050653397</v>
          </cell>
          <cell r="AC4418">
            <v>744.60273866051648</v>
          </cell>
          <cell r="AD4418">
            <v>58.830463183096128</v>
          </cell>
          <cell r="AE4418">
            <v>82.651011735498912</v>
          </cell>
          <cell r="AF4418">
            <v>89.33758006654547</v>
          </cell>
          <cell r="AG4418">
            <v>87.7773509843163</v>
          </cell>
          <cell r="AH4418">
            <v>73.729629808795693</v>
          </cell>
        </row>
        <row r="4419">
          <cell r="B4419">
            <v>18181</v>
          </cell>
          <cell r="C4419" t="str">
            <v>WI</v>
          </cell>
          <cell r="D4419" t="str">
            <v>Municipal</v>
          </cell>
          <cell r="E4419">
            <v>2.6472478282153607E-2</v>
          </cell>
          <cell r="F4419">
            <v>1</v>
          </cell>
          <cell r="G4419">
            <v>8510.8903324417279</v>
          </cell>
          <cell r="H4419">
            <v>8510.8903324417279</v>
          </cell>
          <cell r="I4419">
            <v>11.608880937499999</v>
          </cell>
          <cell r="J4419">
            <v>7657.9</v>
          </cell>
          <cell r="K4419">
            <v>66819</v>
          </cell>
          <cell r="L4419">
            <v>7851</v>
          </cell>
          <cell r="M4419">
            <v>9.823858646666743E-2</v>
          </cell>
          <cell r="N4419">
            <v>9.823858646666743E-2</v>
          </cell>
          <cell r="O4419">
            <v>10771.097403975749</v>
          </cell>
          <cell r="P4419">
            <v>28184.367214071106</v>
          </cell>
          <cell r="Q4419">
            <v>44710.02485407822</v>
          </cell>
          <cell r="R4419">
            <v>59176.975833213415</v>
          </cell>
          <cell r="S4419">
            <v>120615.04098029697</v>
          </cell>
          <cell r="T4419">
            <v>1134.4760136471923</v>
          </cell>
          <cell r="U4419">
            <v>1171.1010145514992</v>
          </cell>
          <cell r="V4419">
            <v>1236.3735309610945</v>
          </cell>
          <cell r="W4419">
            <v>1299.5489655085437</v>
          </cell>
          <cell r="X4419">
            <v>1393.6884257555212</v>
          </cell>
          <cell r="Y4419">
            <v>544.84347255701891</v>
          </cell>
          <cell r="Z4419">
            <v>601.97647428255243</v>
          </cell>
          <cell r="AA4419">
            <v>645.39855368124154</v>
          </cell>
          <cell r="AB4419">
            <v>679.11879050653397</v>
          </cell>
          <cell r="AC4419">
            <v>744.60273866051648</v>
          </cell>
          <cell r="AD4419">
            <v>58.830463183096128</v>
          </cell>
          <cell r="AE4419">
            <v>82.651011735498912</v>
          </cell>
          <cell r="AF4419">
            <v>89.33758006654547</v>
          </cell>
          <cell r="AG4419">
            <v>87.7773509843163</v>
          </cell>
          <cell r="AH4419">
            <v>73.729629808795693</v>
          </cell>
        </row>
        <row r="4420">
          <cell r="B4420">
            <v>18249</v>
          </cell>
          <cell r="C4420" t="str">
            <v>WI</v>
          </cell>
          <cell r="D4420" t="str">
            <v>Municipal</v>
          </cell>
          <cell r="E4420">
            <v>2.6472478282153607E-2</v>
          </cell>
          <cell r="F4420">
            <v>1</v>
          </cell>
          <cell r="G4420">
            <v>7645.5938697318006</v>
          </cell>
          <cell r="H4420">
            <v>7645.5938697318006</v>
          </cell>
          <cell r="I4420">
            <v>11.608880937499999</v>
          </cell>
          <cell r="J4420">
            <v>6160</v>
          </cell>
          <cell r="K4420">
            <v>55874</v>
          </cell>
          <cell r="L4420">
            <v>7308</v>
          </cell>
          <cell r="M4420">
            <v>9.2027554449386123E-2</v>
          </cell>
          <cell r="N4420">
            <v>9.2027554449386123E-2</v>
          </cell>
          <cell r="O4420">
            <v>10771.097403975749</v>
          </cell>
          <cell r="P4420">
            <v>28184.367214071106</v>
          </cell>
          <cell r="Q4420">
            <v>44710.02485407822</v>
          </cell>
          <cell r="R4420">
            <v>59176.975833213415</v>
          </cell>
          <cell r="S4420">
            <v>120615.04098029697</v>
          </cell>
          <cell r="T4420">
            <v>1134.4760136471923</v>
          </cell>
          <cell r="U4420">
            <v>1171.1010145514992</v>
          </cell>
          <cell r="V4420">
            <v>1236.3735309610945</v>
          </cell>
          <cell r="W4420">
            <v>1299.5489655085437</v>
          </cell>
          <cell r="X4420">
            <v>1393.6884257555212</v>
          </cell>
          <cell r="Y4420">
            <v>544.84347255701891</v>
          </cell>
          <cell r="Z4420">
            <v>601.97647428255243</v>
          </cell>
          <cell r="AA4420">
            <v>645.39855368124154</v>
          </cell>
          <cell r="AB4420">
            <v>679.11879050653397</v>
          </cell>
          <cell r="AC4420">
            <v>744.60273866051648</v>
          </cell>
          <cell r="AD4420">
            <v>58.830463183096128</v>
          </cell>
          <cell r="AE4420">
            <v>82.651011735498912</v>
          </cell>
          <cell r="AF4420">
            <v>89.33758006654547</v>
          </cell>
          <cell r="AG4420">
            <v>87.7773509843163</v>
          </cell>
          <cell r="AH4420">
            <v>73.729629808795693</v>
          </cell>
        </row>
        <row r="4421">
          <cell r="B4421">
            <v>20434</v>
          </cell>
          <cell r="C4421" t="str">
            <v>WI</v>
          </cell>
          <cell r="D4421" t="str">
            <v>Municipal</v>
          </cell>
          <cell r="E4421">
            <v>2.6472478282153607E-2</v>
          </cell>
          <cell r="F4421">
            <v>1</v>
          </cell>
          <cell r="G4421">
            <v>8579.310344827587</v>
          </cell>
          <cell r="H4421">
            <v>8579.310344827587</v>
          </cell>
          <cell r="I4421">
            <v>11.608880937499999</v>
          </cell>
          <cell r="J4421">
            <v>972</v>
          </cell>
          <cell r="K4421">
            <v>8708</v>
          </cell>
          <cell r="L4421">
            <v>1015</v>
          </cell>
          <cell r="M4421">
            <v>9.5383995197663066E-2</v>
          </cell>
          <cell r="N4421">
            <v>9.5383995197663066E-2</v>
          </cell>
          <cell r="O4421">
            <v>10771.097403975749</v>
          </cell>
          <cell r="P4421">
            <v>28184.367214071106</v>
          </cell>
          <cell r="Q4421">
            <v>44710.02485407822</v>
          </cell>
          <cell r="R4421">
            <v>59176.975833213415</v>
          </cell>
          <cell r="S4421">
            <v>120615.04098029697</v>
          </cell>
          <cell r="T4421">
            <v>1134.4760136471923</v>
          </cell>
          <cell r="U4421">
            <v>1171.1010145514992</v>
          </cell>
          <cell r="V4421">
            <v>1236.3735309610945</v>
          </cell>
          <cell r="W4421">
            <v>1299.5489655085437</v>
          </cell>
          <cell r="X4421">
            <v>1393.6884257555212</v>
          </cell>
          <cell r="Y4421">
            <v>544.84347255701891</v>
          </cell>
          <cell r="Z4421">
            <v>601.97647428255243</v>
          </cell>
          <cell r="AA4421">
            <v>645.39855368124154</v>
          </cell>
          <cell r="AB4421">
            <v>679.11879050653397</v>
          </cell>
          <cell r="AC4421">
            <v>744.60273866051648</v>
          </cell>
          <cell r="AD4421">
            <v>58.830463183096128</v>
          </cell>
          <cell r="AE4421">
            <v>82.651011735498912</v>
          </cell>
          <cell r="AF4421">
            <v>89.33758006654547</v>
          </cell>
          <cell r="AG4421">
            <v>87.7773509843163</v>
          </cell>
          <cell r="AH4421">
            <v>73.729629808795693</v>
          </cell>
        </row>
        <row r="4422">
          <cell r="B4422">
            <v>6424</v>
          </cell>
          <cell r="C4422" t="str">
            <v>WI</v>
          </cell>
          <cell r="D4422" t="str">
            <v>Municipal</v>
          </cell>
          <cell r="E4422">
            <v>2.6472478282153607E-2</v>
          </cell>
          <cell r="F4422">
            <v>1</v>
          </cell>
          <cell r="G4422">
            <v>5681.7838246409674</v>
          </cell>
          <cell r="H4422">
            <v>5681.7838246409674</v>
          </cell>
          <cell r="I4422">
            <v>11.608880937499999</v>
          </cell>
          <cell r="J4422">
            <v>1030.5999999999999</v>
          </cell>
          <cell r="K4422">
            <v>7517</v>
          </cell>
          <cell r="L4422">
            <v>1323</v>
          </cell>
          <cell r="M4422">
            <v>0.11258446271601037</v>
          </cell>
          <cell r="N4422">
            <v>0.11258446271601037</v>
          </cell>
          <cell r="O4422">
            <v>10771.097403975749</v>
          </cell>
          <cell r="P4422">
            <v>28184.367214071106</v>
          </cell>
          <cell r="Q4422">
            <v>44710.02485407822</v>
          </cell>
          <cell r="R4422">
            <v>59176.975833213415</v>
          </cell>
          <cell r="S4422">
            <v>120615.04098029697</v>
          </cell>
          <cell r="T4422">
            <v>1134.4760136471923</v>
          </cell>
          <cell r="U4422">
            <v>1171.1010145514992</v>
          </cell>
          <cell r="V4422">
            <v>1236.3735309610945</v>
          </cell>
          <cell r="W4422">
            <v>1299.5489655085437</v>
          </cell>
          <cell r="X4422">
            <v>1393.6884257555212</v>
          </cell>
          <cell r="Y4422">
            <v>544.84347255701891</v>
          </cell>
          <cell r="Z4422">
            <v>601.97647428255243</v>
          </cell>
          <cell r="AA4422">
            <v>645.39855368124154</v>
          </cell>
          <cell r="AB4422">
            <v>679.11879050653397</v>
          </cell>
          <cell r="AC4422">
            <v>744.60273866051648</v>
          </cell>
          <cell r="AD4422">
            <v>58.830463183096128</v>
          </cell>
          <cell r="AE4422">
            <v>82.651011735498912</v>
          </cell>
          <cell r="AF4422">
            <v>89.33758006654547</v>
          </cell>
          <cell r="AG4422">
            <v>87.7773509843163</v>
          </cell>
          <cell r="AH4422">
            <v>73.729629808795693</v>
          </cell>
        </row>
        <row r="4423">
          <cell r="B4423">
            <v>8212</v>
          </cell>
          <cell r="C4423" t="str">
            <v>WI</v>
          </cell>
          <cell r="D4423" t="str">
            <v>Municipal</v>
          </cell>
          <cell r="E4423">
            <v>2.6472478282153607E-2</v>
          </cell>
          <cell r="F4423">
            <v>1</v>
          </cell>
          <cell r="G4423">
            <v>7667.8923371083984</v>
          </cell>
          <cell r="H4423">
            <v>7667.8923371083984</v>
          </cell>
          <cell r="I4423">
            <v>11.608880937499999</v>
          </cell>
          <cell r="J4423">
            <v>5855.3</v>
          </cell>
          <cell r="K4423">
            <v>52134</v>
          </cell>
          <cell r="L4423">
            <v>6799</v>
          </cell>
          <cell r="M4423">
            <v>9.4144984502843643E-2</v>
          </cell>
          <cell r="N4423">
            <v>9.4144984502843643E-2</v>
          </cell>
          <cell r="O4423">
            <v>10771.097403975749</v>
          </cell>
          <cell r="P4423">
            <v>28184.367214071106</v>
          </cell>
          <cell r="Q4423">
            <v>44710.02485407822</v>
          </cell>
          <cell r="R4423">
            <v>59176.975833213415</v>
          </cell>
          <cell r="S4423">
            <v>120615.04098029697</v>
          </cell>
          <cell r="T4423">
            <v>1134.4760136471923</v>
          </cell>
          <cell r="U4423">
            <v>1171.1010145514992</v>
          </cell>
          <cell r="V4423">
            <v>1236.3735309610945</v>
          </cell>
          <cell r="W4423">
            <v>1299.5489655085437</v>
          </cell>
          <cell r="X4423">
            <v>1393.6884257555212</v>
          </cell>
          <cell r="Y4423">
            <v>544.84347255701891</v>
          </cell>
          <cell r="Z4423">
            <v>601.97647428255243</v>
          </cell>
          <cell r="AA4423">
            <v>645.39855368124154</v>
          </cell>
          <cell r="AB4423">
            <v>679.11879050653397</v>
          </cell>
          <cell r="AC4423">
            <v>744.60273866051648</v>
          </cell>
          <cell r="AD4423">
            <v>58.830463183096128</v>
          </cell>
          <cell r="AE4423">
            <v>82.651011735498912</v>
          </cell>
          <cell r="AF4423">
            <v>89.33758006654547</v>
          </cell>
          <cell r="AG4423">
            <v>87.7773509843163</v>
          </cell>
          <cell r="AH4423">
            <v>73.729629808795693</v>
          </cell>
        </row>
        <row r="4424">
          <cell r="B4424">
            <v>9124</v>
          </cell>
          <cell r="C4424" t="str">
            <v>WI</v>
          </cell>
          <cell r="D4424" t="str">
            <v>Municipal</v>
          </cell>
          <cell r="E4424">
            <v>2.6472478282153607E-2</v>
          </cell>
          <cell r="F4424">
            <v>1</v>
          </cell>
          <cell r="G4424">
            <v>8918.229557389348</v>
          </cell>
          <cell r="H4424">
            <v>8918.229557389348</v>
          </cell>
          <cell r="I4424">
            <v>11.608880937499999</v>
          </cell>
          <cell r="J4424">
            <v>1590.7</v>
          </cell>
          <cell r="K4424">
            <v>11888</v>
          </cell>
          <cell r="L4424">
            <v>1333</v>
          </cell>
          <cell r="M4424">
            <v>0.11818677157837736</v>
          </cell>
          <cell r="N4424">
            <v>0.11818677157837736</v>
          </cell>
          <cell r="O4424">
            <v>10771.097403975749</v>
          </cell>
          <cell r="P4424">
            <v>28184.367214071106</v>
          </cell>
          <cell r="Q4424">
            <v>44710.02485407822</v>
          </cell>
          <cell r="R4424">
            <v>59176.975833213415</v>
          </cell>
          <cell r="S4424">
            <v>120615.04098029697</v>
          </cell>
          <cell r="T4424">
            <v>1134.4760136471923</v>
          </cell>
          <cell r="U4424">
            <v>1171.1010145514992</v>
          </cell>
          <cell r="V4424">
            <v>1236.3735309610945</v>
          </cell>
          <cell r="W4424">
            <v>1299.5489655085437</v>
          </cell>
          <cell r="X4424">
            <v>1393.6884257555212</v>
          </cell>
          <cell r="Y4424">
            <v>544.84347255701891</v>
          </cell>
          <cell r="Z4424">
            <v>601.97647428255243</v>
          </cell>
          <cell r="AA4424">
            <v>645.39855368124154</v>
          </cell>
          <cell r="AB4424">
            <v>679.11879050653397</v>
          </cell>
          <cell r="AC4424">
            <v>744.60273866051648</v>
          </cell>
          <cell r="AD4424">
            <v>58.830463183096128</v>
          </cell>
          <cell r="AE4424">
            <v>82.651011735498912</v>
          </cell>
          <cell r="AF4424">
            <v>89.33758006654547</v>
          </cell>
          <cell r="AG4424">
            <v>87.7773509843163</v>
          </cell>
          <cell r="AH4424">
            <v>73.729629808795693</v>
          </cell>
        </row>
        <row r="4425">
          <cell r="B4425">
            <v>9690</v>
          </cell>
          <cell r="C4425" t="str">
            <v>WI</v>
          </cell>
          <cell r="D4425" t="str">
            <v>Municipal</v>
          </cell>
          <cell r="E4425">
            <v>2.6472478282153607E-2</v>
          </cell>
          <cell r="F4425">
            <v>1</v>
          </cell>
          <cell r="G4425">
            <v>8653.4487573303541</v>
          </cell>
          <cell r="H4425">
            <v>8653.4487573303541</v>
          </cell>
          <cell r="I4425">
            <v>11.608880937499999</v>
          </cell>
          <cell r="J4425">
            <v>3352.5</v>
          </cell>
          <cell r="K4425">
            <v>30988</v>
          </cell>
          <cell r="L4425">
            <v>3581</v>
          </cell>
          <cell r="M4425">
            <v>9.2088652651147213E-2</v>
          </cell>
          <cell r="N4425">
            <v>9.2088652651147213E-2</v>
          </cell>
          <cell r="O4425">
            <v>10771.097403975749</v>
          </cell>
          <cell r="P4425">
            <v>28184.367214071106</v>
          </cell>
          <cell r="Q4425">
            <v>44710.02485407822</v>
          </cell>
          <cell r="R4425">
            <v>59176.975833213415</v>
          </cell>
          <cell r="S4425">
            <v>120615.04098029697</v>
          </cell>
          <cell r="T4425">
            <v>1134.4760136471923</v>
          </cell>
          <cell r="U4425">
            <v>1171.1010145514992</v>
          </cell>
          <cell r="V4425">
            <v>1236.3735309610945</v>
          </cell>
          <cell r="W4425">
            <v>1299.5489655085437</v>
          </cell>
          <cell r="X4425">
            <v>1393.6884257555212</v>
          </cell>
          <cell r="Y4425">
            <v>544.84347255701891</v>
          </cell>
          <cell r="Z4425">
            <v>601.97647428255243</v>
          </cell>
          <cell r="AA4425">
            <v>645.39855368124154</v>
          </cell>
          <cell r="AB4425">
            <v>679.11879050653397</v>
          </cell>
          <cell r="AC4425">
            <v>744.60273866051648</v>
          </cell>
          <cell r="AD4425">
            <v>58.830463183096128</v>
          </cell>
          <cell r="AE4425">
            <v>82.651011735498912</v>
          </cell>
          <cell r="AF4425">
            <v>89.33758006654547</v>
          </cell>
          <cell r="AG4425">
            <v>87.7773509843163</v>
          </cell>
          <cell r="AH4425">
            <v>73.729629808795693</v>
          </cell>
        </row>
        <row r="4426">
          <cell r="B4426">
            <v>9936</v>
          </cell>
          <cell r="C4426" t="str">
            <v>WI</v>
          </cell>
          <cell r="D4426" t="str">
            <v>Municipal</v>
          </cell>
          <cell r="E4426">
            <v>2.6472478282153607E-2</v>
          </cell>
          <cell r="F4426">
            <v>1</v>
          </cell>
          <cell r="G4426">
            <v>8220.4301075268813</v>
          </cell>
          <cell r="H4426">
            <v>8220.4301075268813</v>
          </cell>
          <cell r="I4426">
            <v>11.608880937499999</v>
          </cell>
          <cell r="J4426">
            <v>861.7</v>
          </cell>
          <cell r="K4426">
            <v>7645</v>
          </cell>
          <cell r="L4426">
            <v>930</v>
          </cell>
          <cell r="M4426">
            <v>9.5767807552321782E-2</v>
          </cell>
          <cell r="N4426">
            <v>9.5767807552321782E-2</v>
          </cell>
          <cell r="O4426">
            <v>10771.097403975749</v>
          </cell>
          <cell r="P4426">
            <v>28184.367214071106</v>
          </cell>
          <cell r="Q4426">
            <v>44710.02485407822</v>
          </cell>
          <cell r="R4426">
            <v>59176.975833213415</v>
          </cell>
          <cell r="S4426">
            <v>120615.04098029697</v>
          </cell>
          <cell r="T4426">
            <v>1134.4760136471923</v>
          </cell>
          <cell r="U4426">
            <v>1171.1010145514992</v>
          </cell>
          <cell r="V4426">
            <v>1236.3735309610945</v>
          </cell>
          <cell r="W4426">
            <v>1299.5489655085437</v>
          </cell>
          <cell r="X4426">
            <v>1393.6884257555212</v>
          </cell>
          <cell r="Y4426">
            <v>544.84347255701891</v>
          </cell>
          <cell r="Z4426">
            <v>601.97647428255243</v>
          </cell>
          <cell r="AA4426">
            <v>645.39855368124154</v>
          </cell>
          <cell r="AB4426">
            <v>679.11879050653397</v>
          </cell>
          <cell r="AC4426">
            <v>744.60273866051648</v>
          </cell>
          <cell r="AD4426">
            <v>58.830463183096128</v>
          </cell>
          <cell r="AE4426">
            <v>82.651011735498912</v>
          </cell>
          <cell r="AF4426">
            <v>89.33758006654547</v>
          </cell>
          <cell r="AG4426">
            <v>87.7773509843163</v>
          </cell>
          <cell r="AH4426">
            <v>73.729629808795693</v>
          </cell>
        </row>
        <row r="4427">
          <cell r="B4427">
            <v>10525</v>
          </cell>
          <cell r="C4427" t="str">
            <v>WI</v>
          </cell>
          <cell r="D4427" t="str">
            <v>Municipal</v>
          </cell>
          <cell r="E4427">
            <v>2.6472478282153607E-2</v>
          </cell>
          <cell r="F4427">
            <v>0</v>
          </cell>
          <cell r="G4427">
            <v>0</v>
          </cell>
          <cell r="H4427">
            <v>4413.1151471362864</v>
          </cell>
          <cell r="I4427">
            <v>11.608880937499999</v>
          </cell>
          <cell r="J4427">
            <v>0</v>
          </cell>
          <cell r="K4427">
            <v>0</v>
          </cell>
          <cell r="L4427">
            <v>0</v>
          </cell>
          <cell r="M4427">
            <v>0</v>
          </cell>
          <cell r="N4427">
            <v>5.3426555006099039E-2</v>
          </cell>
          <cell r="O4427">
            <v>10771.097403975749</v>
          </cell>
          <cell r="P4427">
            <v>28184.367214071106</v>
          </cell>
          <cell r="Q4427">
            <v>44710.02485407822</v>
          </cell>
          <cell r="R4427">
            <v>59176.975833213415</v>
          </cell>
          <cell r="S4427">
            <v>120615.04098029697</v>
          </cell>
          <cell r="T4427">
            <v>1134.4760136471923</v>
          </cell>
          <cell r="U4427">
            <v>1171.1010145514992</v>
          </cell>
          <cell r="V4427">
            <v>1236.3735309610945</v>
          </cell>
          <cell r="W4427">
            <v>1299.5489655085437</v>
          </cell>
          <cell r="X4427">
            <v>1393.6884257555212</v>
          </cell>
          <cell r="Y4427">
            <v>544.84347255701891</v>
          </cell>
          <cell r="Z4427">
            <v>601.97647428255243</v>
          </cell>
          <cell r="AA4427">
            <v>645.39855368124154</v>
          </cell>
          <cell r="AB4427">
            <v>679.11879050653397</v>
          </cell>
          <cell r="AC4427">
            <v>744.60273866051648</v>
          </cell>
          <cell r="AD4427">
            <v>58.830463183096128</v>
          </cell>
          <cell r="AE4427">
            <v>82.651011735498912</v>
          </cell>
          <cell r="AF4427">
            <v>89.33758006654547</v>
          </cell>
          <cell r="AG4427">
            <v>87.7773509843163</v>
          </cell>
          <cell r="AH4427">
            <v>73.729629808795693</v>
          </cell>
        </row>
        <row r="4428">
          <cell r="B4428">
            <v>10605</v>
          </cell>
          <cell r="C4428" t="str">
            <v>WI</v>
          </cell>
          <cell r="D4428" t="str">
            <v>Municipal</v>
          </cell>
          <cell r="E4428">
            <v>2.6472478282153607E-2</v>
          </cell>
          <cell r="F4428">
            <v>1</v>
          </cell>
          <cell r="G4428">
            <v>7775.6735129367835</v>
          </cell>
          <cell r="H4428">
            <v>7775.6735129367835</v>
          </cell>
          <cell r="I4428">
            <v>11.608880937499999</v>
          </cell>
          <cell r="J4428">
            <v>3833.1</v>
          </cell>
          <cell r="K4428">
            <v>29151</v>
          </cell>
          <cell r="L4428">
            <v>3749</v>
          </cell>
          <cell r="M4428">
            <v>0.11357550905230523</v>
          </cell>
          <cell r="N4428">
            <v>0.11357550905230523</v>
          </cell>
          <cell r="O4428">
            <v>10771.097403975749</v>
          </cell>
          <cell r="P4428">
            <v>28184.367214071106</v>
          </cell>
          <cell r="Q4428">
            <v>44710.02485407822</v>
          </cell>
          <cell r="R4428">
            <v>59176.975833213415</v>
          </cell>
          <cell r="S4428">
            <v>120615.04098029697</v>
          </cell>
          <cell r="T4428">
            <v>1134.4760136471923</v>
          </cell>
          <cell r="U4428">
            <v>1171.1010145514992</v>
          </cell>
          <cell r="V4428">
            <v>1236.3735309610945</v>
          </cell>
          <cell r="W4428">
            <v>1299.5489655085437</v>
          </cell>
          <cell r="X4428">
            <v>1393.6884257555212</v>
          </cell>
          <cell r="Y4428">
            <v>544.84347255701891</v>
          </cell>
          <cell r="Z4428">
            <v>601.97647428255243</v>
          </cell>
          <cell r="AA4428">
            <v>645.39855368124154</v>
          </cell>
          <cell r="AB4428">
            <v>679.11879050653397</v>
          </cell>
          <cell r="AC4428">
            <v>744.60273866051648</v>
          </cell>
          <cell r="AD4428">
            <v>58.830463183096128</v>
          </cell>
          <cell r="AE4428">
            <v>82.651011735498912</v>
          </cell>
          <cell r="AF4428">
            <v>89.33758006654547</v>
          </cell>
          <cell r="AG4428">
            <v>87.7773509843163</v>
          </cell>
          <cell r="AH4428">
            <v>73.729629808795693</v>
          </cell>
        </row>
        <row r="4429">
          <cell r="B4429">
            <v>11571</v>
          </cell>
          <cell r="C4429" t="str">
            <v>WI</v>
          </cell>
          <cell r="D4429" t="str">
            <v>Municipal</v>
          </cell>
          <cell r="E4429">
            <v>2.6472478282153607E-2</v>
          </cell>
          <cell r="F4429">
            <v>1</v>
          </cell>
          <cell r="G4429">
            <v>6904.477424223368</v>
          </cell>
          <cell r="H4429">
            <v>6904.477424223368</v>
          </cell>
          <cell r="I4429">
            <v>11.608880937499999</v>
          </cell>
          <cell r="J4429">
            <v>10613.6</v>
          </cell>
          <cell r="K4429">
            <v>109795</v>
          </cell>
          <cell r="L4429">
            <v>15902</v>
          </cell>
          <cell r="M4429">
            <v>7.6491159925155983E-2</v>
          </cell>
          <cell r="N4429">
            <v>7.6491159925155983E-2</v>
          </cell>
          <cell r="O4429">
            <v>10771.097403975749</v>
          </cell>
          <cell r="P4429">
            <v>28184.367214071106</v>
          </cell>
          <cell r="Q4429">
            <v>44710.02485407822</v>
          </cell>
          <cell r="R4429">
            <v>59176.975833213415</v>
          </cell>
          <cell r="S4429">
            <v>120615.04098029697</v>
          </cell>
          <cell r="T4429">
            <v>1134.4760136471923</v>
          </cell>
          <cell r="U4429">
            <v>1171.1010145514992</v>
          </cell>
          <cell r="V4429">
            <v>1236.3735309610945</v>
          </cell>
          <cell r="W4429">
            <v>1299.5489655085437</v>
          </cell>
          <cell r="X4429">
            <v>1393.6884257555212</v>
          </cell>
          <cell r="Y4429">
            <v>544.84347255701891</v>
          </cell>
          <cell r="Z4429">
            <v>601.97647428255243</v>
          </cell>
          <cell r="AA4429">
            <v>645.39855368124154</v>
          </cell>
          <cell r="AB4429">
            <v>679.11879050653397</v>
          </cell>
          <cell r="AC4429">
            <v>744.60273866051648</v>
          </cell>
          <cell r="AD4429">
            <v>58.830463183096128</v>
          </cell>
          <cell r="AE4429">
            <v>82.651011735498912</v>
          </cell>
          <cell r="AF4429">
            <v>89.33758006654547</v>
          </cell>
          <cell r="AG4429">
            <v>87.7773509843163</v>
          </cell>
          <cell r="AH4429">
            <v>73.729629808795693</v>
          </cell>
        </row>
        <row r="4430">
          <cell r="B4430">
            <v>13467</v>
          </cell>
          <cell r="C4430" t="str">
            <v>WI</v>
          </cell>
          <cell r="D4430" t="str">
            <v>Municipal</v>
          </cell>
          <cell r="E4430">
            <v>2.6472478282153607E-2</v>
          </cell>
          <cell r="F4430">
            <v>1</v>
          </cell>
          <cell r="G4430">
            <v>7846.1538461538457</v>
          </cell>
          <cell r="H4430">
            <v>7846.1538461538457</v>
          </cell>
          <cell r="I4430">
            <v>11.608880937499999</v>
          </cell>
          <cell r="J4430">
            <v>3064.9</v>
          </cell>
          <cell r="K4430">
            <v>26928</v>
          </cell>
          <cell r="L4430">
            <v>3432</v>
          </cell>
          <cell r="M4430">
            <v>9.606357128156566E-2</v>
          </cell>
          <cell r="N4430">
            <v>9.606357128156566E-2</v>
          </cell>
          <cell r="O4430">
            <v>10771.097403975749</v>
          </cell>
          <cell r="P4430">
            <v>28184.367214071106</v>
          </cell>
          <cell r="Q4430">
            <v>44710.02485407822</v>
          </cell>
          <cell r="R4430">
            <v>59176.975833213415</v>
          </cell>
          <cell r="S4430">
            <v>120615.04098029697</v>
          </cell>
          <cell r="T4430">
            <v>1134.4760136471923</v>
          </cell>
          <cell r="U4430">
            <v>1171.1010145514992</v>
          </cell>
          <cell r="V4430">
            <v>1236.3735309610945</v>
          </cell>
          <cell r="W4430">
            <v>1299.5489655085437</v>
          </cell>
          <cell r="X4430">
            <v>1393.6884257555212</v>
          </cell>
          <cell r="Y4430">
            <v>544.84347255701891</v>
          </cell>
          <cell r="Z4430">
            <v>601.97647428255243</v>
          </cell>
          <cell r="AA4430">
            <v>645.39855368124154</v>
          </cell>
          <cell r="AB4430">
            <v>679.11879050653397</v>
          </cell>
          <cell r="AC4430">
            <v>744.60273866051648</v>
          </cell>
          <cell r="AD4430">
            <v>58.830463183096128</v>
          </cell>
          <cell r="AE4430">
            <v>82.651011735498912</v>
          </cell>
          <cell r="AF4430">
            <v>89.33758006654547</v>
          </cell>
          <cell r="AG4430">
            <v>87.7773509843163</v>
          </cell>
          <cell r="AH4430">
            <v>73.729629808795693</v>
          </cell>
        </row>
        <row r="4431">
          <cell r="B4431">
            <v>13963</v>
          </cell>
          <cell r="C4431" t="str">
            <v>WI</v>
          </cell>
          <cell r="D4431" t="str">
            <v>Municipal</v>
          </cell>
          <cell r="E4431">
            <v>2.6472478282153607E-2</v>
          </cell>
          <cell r="F4431">
            <v>1</v>
          </cell>
          <cell r="G4431">
            <v>8858.987313349051</v>
          </cell>
          <cell r="H4431">
            <v>8858.987313349051</v>
          </cell>
          <cell r="I4431">
            <v>11.608880937499999</v>
          </cell>
          <cell r="J4431">
            <v>9575.5</v>
          </cell>
          <cell r="K4431">
            <v>78907</v>
          </cell>
          <cell r="L4431">
            <v>8907</v>
          </cell>
          <cell r="M4431">
            <v>0.10562683120478855</v>
          </cell>
          <cell r="N4431">
            <v>0.10562683120478855</v>
          </cell>
          <cell r="O4431">
            <v>10771.097403975749</v>
          </cell>
          <cell r="P4431">
            <v>28184.367214071106</v>
          </cell>
          <cell r="Q4431">
            <v>44710.02485407822</v>
          </cell>
          <cell r="R4431">
            <v>59176.975833213415</v>
          </cell>
          <cell r="S4431">
            <v>120615.04098029697</v>
          </cell>
          <cell r="T4431">
            <v>1134.4760136471923</v>
          </cell>
          <cell r="U4431">
            <v>1171.1010145514992</v>
          </cell>
          <cell r="V4431">
            <v>1236.3735309610945</v>
          </cell>
          <cell r="W4431">
            <v>1299.5489655085437</v>
          </cell>
          <cell r="X4431">
            <v>1393.6884257555212</v>
          </cell>
          <cell r="Y4431">
            <v>544.84347255701891</v>
          </cell>
          <cell r="Z4431">
            <v>601.97647428255243</v>
          </cell>
          <cell r="AA4431">
            <v>645.39855368124154</v>
          </cell>
          <cell r="AB4431">
            <v>679.11879050653397</v>
          </cell>
          <cell r="AC4431">
            <v>744.60273866051648</v>
          </cell>
          <cell r="AD4431">
            <v>58.830463183096128</v>
          </cell>
          <cell r="AE4431">
            <v>82.651011735498912</v>
          </cell>
          <cell r="AF4431">
            <v>89.33758006654547</v>
          </cell>
          <cell r="AG4431">
            <v>87.7773509843163</v>
          </cell>
          <cell r="AH4431">
            <v>73.729629808795693</v>
          </cell>
        </row>
        <row r="4432">
          <cell r="B4432">
            <v>13965</v>
          </cell>
          <cell r="C4432" t="str">
            <v>WI</v>
          </cell>
          <cell r="D4432" t="str">
            <v>Municipal</v>
          </cell>
          <cell r="E4432">
            <v>2.6472478282153607E-2</v>
          </cell>
          <cell r="F4432">
            <v>1</v>
          </cell>
          <cell r="G4432">
            <v>7351.7292126563652</v>
          </cell>
          <cell r="H4432">
            <v>7351.7292126563652</v>
          </cell>
          <cell r="I4432">
            <v>11.608880937499999</v>
          </cell>
          <cell r="J4432">
            <v>1310.3</v>
          </cell>
          <cell r="K4432">
            <v>9991</v>
          </cell>
          <cell r="L4432">
            <v>1359</v>
          </cell>
          <cell r="M4432">
            <v>0.11219921626176059</v>
          </cell>
          <cell r="N4432">
            <v>0.11219921626176059</v>
          </cell>
          <cell r="O4432">
            <v>10771.097403975749</v>
          </cell>
          <cell r="P4432">
            <v>28184.367214071106</v>
          </cell>
          <cell r="Q4432">
            <v>44710.02485407822</v>
          </cell>
          <cell r="R4432">
            <v>59176.975833213415</v>
          </cell>
          <cell r="S4432">
            <v>120615.04098029697</v>
          </cell>
          <cell r="T4432">
            <v>1134.4760136471923</v>
          </cell>
          <cell r="U4432">
            <v>1171.1010145514992</v>
          </cell>
          <cell r="V4432">
            <v>1236.3735309610945</v>
          </cell>
          <cell r="W4432">
            <v>1299.5489655085437</v>
          </cell>
          <cell r="X4432">
            <v>1393.6884257555212</v>
          </cell>
          <cell r="Y4432">
            <v>544.84347255701891</v>
          </cell>
          <cell r="Z4432">
            <v>601.97647428255243</v>
          </cell>
          <cell r="AA4432">
            <v>645.39855368124154</v>
          </cell>
          <cell r="AB4432">
            <v>679.11879050653397</v>
          </cell>
          <cell r="AC4432">
            <v>744.60273866051648</v>
          </cell>
          <cell r="AD4432">
            <v>58.830463183096128</v>
          </cell>
          <cell r="AE4432">
            <v>82.651011735498912</v>
          </cell>
          <cell r="AF4432">
            <v>89.33758006654547</v>
          </cell>
          <cell r="AG4432">
            <v>87.7773509843163</v>
          </cell>
          <cell r="AH4432">
            <v>73.729629808795693</v>
          </cell>
        </row>
        <row r="4433">
          <cell r="B4433">
            <v>15804</v>
          </cell>
          <cell r="C4433" t="str">
            <v>WI</v>
          </cell>
          <cell r="D4433" t="str">
            <v>Municipal</v>
          </cell>
          <cell r="E4433">
            <v>2.6472478282153607E-2</v>
          </cell>
          <cell r="F4433">
            <v>1</v>
          </cell>
          <cell r="G4433">
            <v>8595.0578806767589</v>
          </cell>
          <cell r="H4433">
            <v>8595.0578806767589</v>
          </cell>
          <cell r="I4433">
            <v>11.608880937499999</v>
          </cell>
          <cell r="J4433">
            <v>4628.3</v>
          </cell>
          <cell r="K4433">
            <v>38609</v>
          </cell>
          <cell r="L4433">
            <v>4492</v>
          </cell>
          <cell r="M4433">
            <v>0.10366844212346862</v>
          </cell>
          <cell r="N4433">
            <v>0.10366844212346862</v>
          </cell>
          <cell r="O4433">
            <v>10771.097403975749</v>
          </cell>
          <cell r="P4433">
            <v>28184.367214071106</v>
          </cell>
          <cell r="Q4433">
            <v>44710.02485407822</v>
          </cell>
          <cell r="R4433">
            <v>59176.975833213415</v>
          </cell>
          <cell r="S4433">
            <v>120615.04098029697</v>
          </cell>
          <cell r="T4433">
            <v>1134.4760136471923</v>
          </cell>
          <cell r="U4433">
            <v>1171.1010145514992</v>
          </cell>
          <cell r="V4433">
            <v>1236.3735309610945</v>
          </cell>
          <cell r="W4433">
            <v>1299.5489655085437</v>
          </cell>
          <cell r="X4433">
            <v>1393.6884257555212</v>
          </cell>
          <cell r="Y4433">
            <v>544.84347255701891</v>
          </cell>
          <cell r="Z4433">
            <v>601.97647428255243</v>
          </cell>
          <cell r="AA4433">
            <v>645.39855368124154</v>
          </cell>
          <cell r="AB4433">
            <v>679.11879050653397</v>
          </cell>
          <cell r="AC4433">
            <v>744.60273866051648</v>
          </cell>
          <cell r="AD4433">
            <v>58.830463183096128</v>
          </cell>
          <cell r="AE4433">
            <v>82.651011735498912</v>
          </cell>
          <cell r="AF4433">
            <v>89.33758006654547</v>
          </cell>
          <cell r="AG4433">
            <v>87.7773509843163</v>
          </cell>
          <cell r="AH4433">
            <v>73.729629808795693</v>
          </cell>
        </row>
        <row r="4434">
          <cell r="B4434">
            <v>15938</v>
          </cell>
          <cell r="C4434" t="str">
            <v>WI</v>
          </cell>
          <cell r="D4434" t="str">
            <v>Municipal</v>
          </cell>
          <cell r="E4434">
            <v>2.6472478282153607E-2</v>
          </cell>
          <cell r="F4434">
            <v>0</v>
          </cell>
          <cell r="G4434">
            <v>0</v>
          </cell>
          <cell r="H4434">
            <v>4413.1151471362864</v>
          </cell>
          <cell r="I4434">
            <v>11.608880937499999</v>
          </cell>
          <cell r="J4434">
            <v>0</v>
          </cell>
          <cell r="K4434">
            <v>0</v>
          </cell>
          <cell r="L4434">
            <v>0</v>
          </cell>
          <cell r="M4434">
            <v>0</v>
          </cell>
          <cell r="N4434">
            <v>5.3426555006099039E-2</v>
          </cell>
          <cell r="O4434">
            <v>10771.097403975749</v>
          </cell>
          <cell r="P4434">
            <v>28184.367214071106</v>
          </cell>
          <cell r="Q4434">
            <v>44710.02485407822</v>
          </cell>
          <cell r="R4434">
            <v>59176.975833213415</v>
          </cell>
          <cell r="S4434">
            <v>120615.04098029697</v>
          </cell>
          <cell r="T4434">
            <v>1134.4760136471923</v>
          </cell>
          <cell r="U4434">
            <v>1171.1010145514992</v>
          </cell>
          <cell r="V4434">
            <v>1236.3735309610945</v>
          </cell>
          <cell r="W4434">
            <v>1299.5489655085437</v>
          </cell>
          <cell r="X4434">
            <v>1393.6884257555212</v>
          </cell>
          <cell r="Y4434">
            <v>544.84347255701891</v>
          </cell>
          <cell r="Z4434">
            <v>601.97647428255243</v>
          </cell>
          <cell r="AA4434">
            <v>645.39855368124154</v>
          </cell>
          <cell r="AB4434">
            <v>679.11879050653397</v>
          </cell>
          <cell r="AC4434">
            <v>744.60273866051648</v>
          </cell>
          <cell r="AD4434">
            <v>58.830463183096128</v>
          </cell>
          <cell r="AE4434">
            <v>82.651011735498912</v>
          </cell>
          <cell r="AF4434">
            <v>89.33758006654547</v>
          </cell>
          <cell r="AG4434">
            <v>87.7773509843163</v>
          </cell>
          <cell r="AH4434">
            <v>73.729629808795693</v>
          </cell>
        </row>
        <row r="4435">
          <cell r="B4435">
            <v>17011</v>
          </cell>
          <cell r="C4435" t="str">
            <v>WI</v>
          </cell>
          <cell r="D4435" t="str">
            <v>Municipal</v>
          </cell>
          <cell r="E4435">
            <v>2.6472478282153607E-2</v>
          </cell>
          <cell r="F4435">
            <v>1</v>
          </cell>
          <cell r="G4435">
            <v>7658.6223055295222</v>
          </cell>
          <cell r="H4435">
            <v>7658.6223055295222</v>
          </cell>
          <cell r="I4435">
            <v>11.608880937499999</v>
          </cell>
          <cell r="J4435">
            <v>3465</v>
          </cell>
          <cell r="K4435">
            <v>32687</v>
          </cell>
          <cell r="L4435">
            <v>4268</v>
          </cell>
          <cell r="M4435">
            <v>8.7815937648147588E-2</v>
          </cell>
          <cell r="N4435">
            <v>8.7815937648147588E-2</v>
          </cell>
          <cell r="O4435">
            <v>10771.097403975749</v>
          </cell>
          <cell r="P4435">
            <v>28184.367214071106</v>
          </cell>
          <cell r="Q4435">
            <v>44710.02485407822</v>
          </cell>
          <cell r="R4435">
            <v>59176.975833213415</v>
          </cell>
          <cell r="S4435">
            <v>120615.04098029697</v>
          </cell>
          <cell r="T4435">
            <v>1134.4760136471923</v>
          </cell>
          <cell r="U4435">
            <v>1171.1010145514992</v>
          </cell>
          <cell r="V4435">
            <v>1236.3735309610945</v>
          </cell>
          <cell r="W4435">
            <v>1299.5489655085437</v>
          </cell>
          <cell r="X4435">
            <v>1393.6884257555212</v>
          </cell>
          <cell r="Y4435">
            <v>544.84347255701891</v>
          </cell>
          <cell r="Z4435">
            <v>601.97647428255243</v>
          </cell>
          <cell r="AA4435">
            <v>645.39855368124154</v>
          </cell>
          <cell r="AB4435">
            <v>679.11879050653397</v>
          </cell>
          <cell r="AC4435">
            <v>744.60273866051648</v>
          </cell>
          <cell r="AD4435">
            <v>58.830463183096128</v>
          </cell>
          <cell r="AE4435">
            <v>82.651011735498912</v>
          </cell>
          <cell r="AF4435">
            <v>89.33758006654547</v>
          </cell>
          <cell r="AG4435">
            <v>87.7773509843163</v>
          </cell>
          <cell r="AH4435">
            <v>73.729629808795693</v>
          </cell>
        </row>
        <row r="4436">
          <cell r="B4436">
            <v>17324</v>
          </cell>
          <cell r="C4436" t="str">
            <v>WI</v>
          </cell>
          <cell r="D4436" t="str">
            <v>Municipal</v>
          </cell>
          <cell r="E4436">
            <v>2.6472478282153607E-2</v>
          </cell>
          <cell r="F4436">
            <v>1</v>
          </cell>
          <cell r="G4436">
            <v>8285.6492027334843</v>
          </cell>
          <cell r="H4436">
            <v>8285.6492027334843</v>
          </cell>
          <cell r="I4436">
            <v>11.608880937499999</v>
          </cell>
          <cell r="J4436">
            <v>2077.1999999999998</v>
          </cell>
          <cell r="K4436">
            <v>18187</v>
          </cell>
          <cell r="L4436">
            <v>2195</v>
          </cell>
          <cell r="M4436">
            <v>9.7400455056152732E-2</v>
          </cell>
          <cell r="N4436">
            <v>9.7400455056152732E-2</v>
          </cell>
          <cell r="O4436">
            <v>10771.097403975749</v>
          </cell>
          <cell r="P4436">
            <v>28184.367214071106</v>
          </cell>
          <cell r="Q4436">
            <v>44710.02485407822</v>
          </cell>
          <cell r="R4436">
            <v>59176.975833213415</v>
          </cell>
          <cell r="S4436">
            <v>120615.04098029697</v>
          </cell>
          <cell r="T4436">
            <v>1134.4760136471923</v>
          </cell>
          <cell r="U4436">
            <v>1171.1010145514992</v>
          </cell>
          <cell r="V4436">
            <v>1236.3735309610945</v>
          </cell>
          <cell r="W4436">
            <v>1299.5489655085437</v>
          </cell>
          <cell r="X4436">
            <v>1393.6884257555212</v>
          </cell>
          <cell r="Y4436">
            <v>544.84347255701891</v>
          </cell>
          <cell r="Z4436">
            <v>601.97647428255243</v>
          </cell>
          <cell r="AA4436">
            <v>645.39855368124154</v>
          </cell>
          <cell r="AB4436">
            <v>679.11879050653397</v>
          </cell>
          <cell r="AC4436">
            <v>744.60273866051648</v>
          </cell>
          <cell r="AD4436">
            <v>58.830463183096128</v>
          </cell>
          <cell r="AE4436">
            <v>82.651011735498912</v>
          </cell>
          <cell r="AF4436">
            <v>89.33758006654547</v>
          </cell>
          <cell r="AG4436">
            <v>87.7773509843163</v>
          </cell>
          <cell r="AH4436">
            <v>73.729629808795693</v>
          </cell>
        </row>
        <row r="4437">
          <cell r="B4437">
            <v>18312</v>
          </cell>
          <cell r="C4437" t="str">
            <v>WI</v>
          </cell>
          <cell r="D4437" t="str">
            <v>Municipal</v>
          </cell>
          <cell r="E4437">
            <v>2.6472478282153607E-2</v>
          </cell>
          <cell r="F4437">
            <v>1</v>
          </cell>
          <cell r="G4437">
            <v>7702.0794454812049</v>
          </cell>
          <cell r="H4437">
            <v>7702.0794454812049</v>
          </cell>
          <cell r="I4437">
            <v>11.608880937499999</v>
          </cell>
          <cell r="J4437">
            <v>12764.3</v>
          </cell>
          <cell r="K4437">
            <v>115562</v>
          </cell>
          <cell r="L4437">
            <v>15004</v>
          </cell>
          <cell r="M4437">
            <v>9.2367250523225614E-2</v>
          </cell>
          <cell r="N4437">
            <v>9.2367250523225614E-2</v>
          </cell>
          <cell r="O4437">
            <v>10771.097403975749</v>
          </cell>
          <cell r="P4437">
            <v>28184.367214071106</v>
          </cell>
          <cell r="Q4437">
            <v>44710.02485407822</v>
          </cell>
          <cell r="R4437">
            <v>59176.975833213415</v>
          </cell>
          <cell r="S4437">
            <v>120615.04098029697</v>
          </cell>
          <cell r="T4437">
            <v>1134.4760136471923</v>
          </cell>
          <cell r="U4437">
            <v>1171.1010145514992</v>
          </cell>
          <cell r="V4437">
            <v>1236.3735309610945</v>
          </cell>
          <cell r="W4437">
            <v>1299.5489655085437</v>
          </cell>
          <cell r="X4437">
            <v>1393.6884257555212</v>
          </cell>
          <cell r="Y4437">
            <v>544.84347255701891</v>
          </cell>
          <cell r="Z4437">
            <v>601.97647428255243</v>
          </cell>
          <cell r="AA4437">
            <v>645.39855368124154</v>
          </cell>
          <cell r="AB4437">
            <v>679.11879050653397</v>
          </cell>
          <cell r="AC4437">
            <v>744.60273866051648</v>
          </cell>
          <cell r="AD4437">
            <v>58.830463183096128</v>
          </cell>
          <cell r="AE4437">
            <v>82.651011735498912</v>
          </cell>
          <cell r="AF4437">
            <v>89.33758006654547</v>
          </cell>
          <cell r="AG4437">
            <v>87.7773509843163</v>
          </cell>
          <cell r="AH4437">
            <v>73.729629808795693</v>
          </cell>
        </row>
        <row r="4438">
          <cell r="B4438">
            <v>19324</v>
          </cell>
          <cell r="C4438" t="str">
            <v>WI</v>
          </cell>
          <cell r="D4438" t="str">
            <v>Municipal</v>
          </cell>
          <cell r="E4438">
            <v>2.6472478282153607E-2</v>
          </cell>
          <cell r="F4438">
            <v>1</v>
          </cell>
          <cell r="G4438">
            <v>6420.2766654532215</v>
          </cell>
          <cell r="H4438">
            <v>6420.2766654532215</v>
          </cell>
          <cell r="I4438">
            <v>11.608880937499999</v>
          </cell>
          <cell r="J4438">
            <v>4191.2</v>
          </cell>
          <cell r="K4438">
            <v>35273</v>
          </cell>
          <cell r="L4438">
            <v>5494</v>
          </cell>
          <cell r="M4438">
            <v>9.7123853869886326E-2</v>
          </cell>
          <cell r="N4438">
            <v>9.7123853869886326E-2</v>
          </cell>
          <cell r="O4438">
            <v>10771.097403975749</v>
          </cell>
          <cell r="P4438">
            <v>28184.367214071106</v>
          </cell>
          <cell r="Q4438">
            <v>44710.02485407822</v>
          </cell>
          <cell r="R4438">
            <v>59176.975833213415</v>
          </cell>
          <cell r="S4438">
            <v>120615.04098029697</v>
          </cell>
          <cell r="T4438">
            <v>1134.4760136471923</v>
          </cell>
          <cell r="U4438">
            <v>1171.1010145514992</v>
          </cell>
          <cell r="V4438">
            <v>1236.3735309610945</v>
          </cell>
          <cell r="W4438">
            <v>1299.5489655085437</v>
          </cell>
          <cell r="X4438">
            <v>1393.6884257555212</v>
          </cell>
          <cell r="Y4438">
            <v>544.84347255701891</v>
          </cell>
          <cell r="Z4438">
            <v>601.97647428255243</v>
          </cell>
          <cell r="AA4438">
            <v>645.39855368124154</v>
          </cell>
          <cell r="AB4438">
            <v>679.11879050653397</v>
          </cell>
          <cell r="AC4438">
            <v>744.60273866051648</v>
          </cell>
          <cell r="AD4438">
            <v>58.830463183096128</v>
          </cell>
          <cell r="AE4438">
            <v>82.651011735498912</v>
          </cell>
          <cell r="AF4438">
            <v>89.33758006654547</v>
          </cell>
          <cell r="AG4438">
            <v>87.7773509843163</v>
          </cell>
          <cell r="AH4438">
            <v>73.729629808795693</v>
          </cell>
        </row>
        <row r="4439">
          <cell r="B4439">
            <v>1181</v>
          </cell>
          <cell r="C4439" t="str">
            <v>WI</v>
          </cell>
          <cell r="D4439" t="str">
            <v>Municipal</v>
          </cell>
          <cell r="E4439">
            <v>2.6472478282153607E-2</v>
          </cell>
          <cell r="F4439">
            <v>0</v>
          </cell>
          <cell r="G4439">
            <v>0</v>
          </cell>
          <cell r="H4439">
            <v>4413.1151471362864</v>
          </cell>
          <cell r="I4439">
            <v>11.608880937499999</v>
          </cell>
          <cell r="J4439">
            <v>0</v>
          </cell>
          <cell r="K4439">
            <v>0</v>
          </cell>
          <cell r="L4439">
            <v>0</v>
          </cell>
          <cell r="M4439">
            <v>0</v>
          </cell>
          <cell r="N4439">
            <v>5.3426555006099039E-2</v>
          </cell>
          <cell r="O4439">
            <v>10771.097403975749</v>
          </cell>
          <cell r="P4439">
            <v>28184.367214071106</v>
          </cell>
          <cell r="Q4439">
            <v>44710.02485407822</v>
          </cell>
          <cell r="R4439">
            <v>59176.975833213415</v>
          </cell>
          <cell r="S4439">
            <v>120615.04098029697</v>
          </cell>
          <cell r="T4439">
            <v>1134.4760136471923</v>
          </cell>
          <cell r="U4439">
            <v>1171.1010145514992</v>
          </cell>
          <cell r="V4439">
            <v>1236.3735309610945</v>
          </cell>
          <cell r="W4439">
            <v>1299.5489655085437</v>
          </cell>
          <cell r="X4439">
            <v>1393.6884257555212</v>
          </cell>
          <cell r="Y4439">
            <v>544.84347255701891</v>
          </cell>
          <cell r="Z4439">
            <v>601.97647428255243</v>
          </cell>
          <cell r="AA4439">
            <v>645.39855368124154</v>
          </cell>
          <cell r="AB4439">
            <v>679.11879050653397</v>
          </cell>
          <cell r="AC4439">
            <v>744.60273866051648</v>
          </cell>
          <cell r="AD4439">
            <v>58.830463183096128</v>
          </cell>
          <cell r="AE4439">
            <v>82.651011735498912</v>
          </cell>
          <cell r="AF4439">
            <v>89.33758006654547</v>
          </cell>
          <cell r="AG4439">
            <v>87.7773509843163</v>
          </cell>
          <cell r="AH4439">
            <v>73.729629808795693</v>
          </cell>
        </row>
        <row r="4440">
          <cell r="B4440">
            <v>1522</v>
          </cell>
          <cell r="C4440" t="str">
            <v>WI</v>
          </cell>
          <cell r="D4440" t="str">
            <v>Municipal</v>
          </cell>
          <cell r="E4440">
            <v>2.6472478282153607E-2</v>
          </cell>
          <cell r="F4440">
            <v>0</v>
          </cell>
          <cell r="G4440">
            <v>0</v>
          </cell>
          <cell r="H4440">
            <v>4413.1151471362864</v>
          </cell>
          <cell r="I4440">
            <v>11.608880937499999</v>
          </cell>
          <cell r="J4440">
            <v>0</v>
          </cell>
          <cell r="K4440">
            <v>0</v>
          </cell>
          <cell r="L4440">
            <v>0</v>
          </cell>
          <cell r="M4440">
            <v>0</v>
          </cell>
          <cell r="N4440">
            <v>5.3426555006099039E-2</v>
          </cell>
          <cell r="O4440">
            <v>10771.097403975749</v>
          </cell>
          <cell r="P4440">
            <v>28184.367214071106</v>
          </cell>
          <cell r="Q4440">
            <v>44710.02485407822</v>
          </cell>
          <cell r="R4440">
            <v>59176.975833213415</v>
          </cell>
          <cell r="S4440">
            <v>120615.04098029697</v>
          </cell>
          <cell r="T4440">
            <v>1134.4760136471923</v>
          </cell>
          <cell r="U4440">
            <v>1171.1010145514992</v>
          </cell>
          <cell r="V4440">
            <v>1236.3735309610945</v>
          </cell>
          <cell r="W4440">
            <v>1299.5489655085437</v>
          </cell>
          <cell r="X4440">
            <v>1393.6884257555212</v>
          </cell>
          <cell r="Y4440">
            <v>544.84347255701891</v>
          </cell>
          <cell r="Z4440">
            <v>601.97647428255243</v>
          </cell>
          <cell r="AA4440">
            <v>645.39855368124154</v>
          </cell>
          <cell r="AB4440">
            <v>679.11879050653397</v>
          </cell>
          <cell r="AC4440">
            <v>744.60273866051648</v>
          </cell>
          <cell r="AD4440">
            <v>58.830463183096128</v>
          </cell>
          <cell r="AE4440">
            <v>82.651011735498912</v>
          </cell>
          <cell r="AF4440">
            <v>89.33758006654547</v>
          </cell>
          <cell r="AG4440">
            <v>87.7773509843163</v>
          </cell>
          <cell r="AH4440">
            <v>73.729629808795693</v>
          </cell>
        </row>
        <row r="4441">
          <cell r="B4441">
            <v>1585</v>
          </cell>
          <cell r="C4441" t="str">
            <v>WI</v>
          </cell>
          <cell r="D4441" t="str">
            <v>Municipal</v>
          </cell>
          <cell r="E4441">
            <v>2.6472478282153607E-2</v>
          </cell>
          <cell r="F4441">
            <v>0</v>
          </cell>
          <cell r="G4441">
            <v>0</v>
          </cell>
          <cell r="H4441">
            <v>4413.1151471362864</v>
          </cell>
          <cell r="I4441">
            <v>11.608880937499999</v>
          </cell>
          <cell r="J4441">
            <v>0</v>
          </cell>
          <cell r="K4441">
            <v>0</v>
          </cell>
          <cell r="L4441">
            <v>0</v>
          </cell>
          <cell r="M4441">
            <v>0</v>
          </cell>
          <cell r="N4441">
            <v>5.3426555006099039E-2</v>
          </cell>
          <cell r="O4441">
            <v>10771.097403975749</v>
          </cell>
          <cell r="P4441">
            <v>28184.367214071106</v>
          </cell>
          <cell r="Q4441">
            <v>44710.02485407822</v>
          </cell>
          <cell r="R4441">
            <v>59176.975833213415</v>
          </cell>
          <cell r="S4441">
            <v>120615.04098029697</v>
          </cell>
          <cell r="T4441">
            <v>1134.4760136471923</v>
          </cell>
          <cell r="U4441">
            <v>1171.1010145514992</v>
          </cell>
          <cell r="V4441">
            <v>1236.3735309610945</v>
          </cell>
          <cell r="W4441">
            <v>1299.5489655085437</v>
          </cell>
          <cell r="X4441">
            <v>1393.6884257555212</v>
          </cell>
          <cell r="Y4441">
            <v>544.84347255701891</v>
          </cell>
          <cell r="Z4441">
            <v>601.97647428255243</v>
          </cell>
          <cell r="AA4441">
            <v>645.39855368124154</v>
          </cell>
          <cell r="AB4441">
            <v>679.11879050653397</v>
          </cell>
          <cell r="AC4441">
            <v>744.60273866051648</v>
          </cell>
          <cell r="AD4441">
            <v>58.830463183096128</v>
          </cell>
          <cell r="AE4441">
            <v>82.651011735498912</v>
          </cell>
          <cell r="AF4441">
            <v>89.33758006654547</v>
          </cell>
          <cell r="AG4441">
            <v>87.7773509843163</v>
          </cell>
          <cell r="AH4441">
            <v>73.729629808795693</v>
          </cell>
        </row>
        <row r="4442">
          <cell r="B4442">
            <v>1765</v>
          </cell>
          <cell r="C4442" t="str">
            <v>WI</v>
          </cell>
          <cell r="D4442" t="str">
            <v>Municipal</v>
          </cell>
          <cell r="E4442">
            <v>2.6472478282153607E-2</v>
          </cell>
          <cell r="F4442">
            <v>0</v>
          </cell>
          <cell r="G4442">
            <v>0</v>
          </cell>
          <cell r="H4442">
            <v>4413.1151471362864</v>
          </cell>
          <cell r="I4442">
            <v>11.608880937499999</v>
          </cell>
          <cell r="J4442">
            <v>0</v>
          </cell>
          <cell r="K4442">
            <v>0</v>
          </cell>
          <cell r="L4442">
            <v>0</v>
          </cell>
          <cell r="M4442">
            <v>0</v>
          </cell>
          <cell r="N4442">
            <v>5.3426555006099039E-2</v>
          </cell>
          <cell r="O4442">
            <v>10771.097403975749</v>
          </cell>
          <cell r="P4442">
            <v>28184.367214071106</v>
          </cell>
          <cell r="Q4442">
            <v>44710.02485407822</v>
          </cell>
          <cell r="R4442">
            <v>59176.975833213415</v>
          </cell>
          <cell r="S4442">
            <v>120615.04098029697</v>
          </cell>
          <cell r="T4442">
            <v>1134.4760136471923</v>
          </cell>
          <cell r="U4442">
            <v>1171.1010145514992</v>
          </cell>
          <cell r="V4442">
            <v>1236.3735309610945</v>
          </cell>
          <cell r="W4442">
            <v>1299.5489655085437</v>
          </cell>
          <cell r="X4442">
            <v>1393.6884257555212</v>
          </cell>
          <cell r="Y4442">
            <v>544.84347255701891</v>
          </cell>
          <cell r="Z4442">
            <v>601.97647428255243</v>
          </cell>
          <cell r="AA4442">
            <v>645.39855368124154</v>
          </cell>
          <cell r="AB4442">
            <v>679.11879050653397</v>
          </cell>
          <cell r="AC4442">
            <v>744.60273866051648</v>
          </cell>
          <cell r="AD4442">
            <v>58.830463183096128</v>
          </cell>
          <cell r="AE4442">
            <v>82.651011735498912</v>
          </cell>
          <cell r="AF4442">
            <v>89.33758006654547</v>
          </cell>
          <cell r="AG4442">
            <v>87.7773509843163</v>
          </cell>
          <cell r="AH4442">
            <v>73.729629808795693</v>
          </cell>
        </row>
        <row r="4443">
          <cell r="B4443">
            <v>2759</v>
          </cell>
          <cell r="C4443" t="str">
            <v>WI</v>
          </cell>
          <cell r="D4443" t="str">
            <v>Municipal</v>
          </cell>
          <cell r="E4443">
            <v>2.6472478282153607E-2</v>
          </cell>
          <cell r="F4443">
            <v>0</v>
          </cell>
          <cell r="G4443">
            <v>0</v>
          </cell>
          <cell r="H4443">
            <v>4413.1151471362864</v>
          </cell>
          <cell r="I4443">
            <v>11.608880937499999</v>
          </cell>
          <cell r="J4443">
            <v>0</v>
          </cell>
          <cell r="K4443">
            <v>0</v>
          </cell>
          <cell r="L4443">
            <v>0</v>
          </cell>
          <cell r="M4443">
            <v>0</v>
          </cell>
          <cell r="N4443">
            <v>5.3426555006099039E-2</v>
          </cell>
          <cell r="O4443">
            <v>10771.097403975749</v>
          </cell>
          <cell r="P4443">
            <v>28184.367214071106</v>
          </cell>
          <cell r="Q4443">
            <v>44710.02485407822</v>
          </cell>
          <cell r="R4443">
            <v>59176.975833213415</v>
          </cell>
          <cell r="S4443">
            <v>120615.04098029697</v>
          </cell>
          <cell r="T4443">
            <v>1134.4760136471923</v>
          </cell>
          <cell r="U4443">
            <v>1171.1010145514992</v>
          </cell>
          <cell r="V4443">
            <v>1236.3735309610945</v>
          </cell>
          <cell r="W4443">
            <v>1299.5489655085437</v>
          </cell>
          <cell r="X4443">
            <v>1393.6884257555212</v>
          </cell>
          <cell r="Y4443">
            <v>544.84347255701891</v>
          </cell>
          <cell r="Z4443">
            <v>601.97647428255243</v>
          </cell>
          <cell r="AA4443">
            <v>645.39855368124154</v>
          </cell>
          <cell r="AB4443">
            <v>679.11879050653397</v>
          </cell>
          <cell r="AC4443">
            <v>744.60273866051648</v>
          </cell>
          <cell r="AD4443">
            <v>58.830463183096128</v>
          </cell>
          <cell r="AE4443">
            <v>82.651011735498912</v>
          </cell>
          <cell r="AF4443">
            <v>89.33758006654547</v>
          </cell>
          <cell r="AG4443">
            <v>87.7773509843163</v>
          </cell>
          <cell r="AH4443">
            <v>73.729629808795693</v>
          </cell>
        </row>
        <row r="4444">
          <cell r="B4444">
            <v>3156</v>
          </cell>
          <cell r="C4444" t="str">
            <v>WI</v>
          </cell>
          <cell r="D4444" t="str">
            <v>Municipal</v>
          </cell>
          <cell r="E4444">
            <v>2.6472478282153607E-2</v>
          </cell>
          <cell r="F4444">
            <v>0</v>
          </cell>
          <cell r="G4444">
            <v>0</v>
          </cell>
          <cell r="H4444">
            <v>4413.1151471362864</v>
          </cell>
          <cell r="I4444">
            <v>11.608880937499999</v>
          </cell>
          <cell r="J4444">
            <v>0</v>
          </cell>
          <cell r="K4444">
            <v>0</v>
          </cell>
          <cell r="L4444">
            <v>0</v>
          </cell>
          <cell r="M4444">
            <v>0</v>
          </cell>
          <cell r="N4444">
            <v>5.3426555006099039E-2</v>
          </cell>
          <cell r="O4444">
            <v>10771.097403975749</v>
          </cell>
          <cell r="P4444">
            <v>28184.367214071106</v>
          </cell>
          <cell r="Q4444">
            <v>44710.02485407822</v>
          </cell>
          <cell r="R4444">
            <v>59176.975833213415</v>
          </cell>
          <cell r="S4444">
            <v>120615.04098029697</v>
          </cell>
          <cell r="T4444">
            <v>1134.4760136471923</v>
          </cell>
          <cell r="U4444">
            <v>1171.1010145514992</v>
          </cell>
          <cell r="V4444">
            <v>1236.3735309610945</v>
          </cell>
          <cell r="W4444">
            <v>1299.5489655085437</v>
          </cell>
          <cell r="X4444">
            <v>1393.6884257555212</v>
          </cell>
          <cell r="Y4444">
            <v>544.84347255701891</v>
          </cell>
          <cell r="Z4444">
            <v>601.97647428255243</v>
          </cell>
          <cell r="AA4444">
            <v>645.39855368124154</v>
          </cell>
          <cell r="AB4444">
            <v>679.11879050653397</v>
          </cell>
          <cell r="AC4444">
            <v>744.60273866051648</v>
          </cell>
          <cell r="AD4444">
            <v>58.830463183096128</v>
          </cell>
          <cell r="AE4444">
            <v>82.651011735498912</v>
          </cell>
          <cell r="AF4444">
            <v>89.33758006654547</v>
          </cell>
          <cell r="AG4444">
            <v>87.7773509843163</v>
          </cell>
          <cell r="AH4444">
            <v>73.729629808795693</v>
          </cell>
        </row>
        <row r="4445">
          <cell r="B4445">
            <v>3298</v>
          </cell>
          <cell r="C4445" t="str">
            <v>WI</v>
          </cell>
          <cell r="D4445" t="str">
            <v>Municipal</v>
          </cell>
          <cell r="E4445">
            <v>2.6472478282153607E-2</v>
          </cell>
          <cell r="F4445">
            <v>0</v>
          </cell>
          <cell r="G4445">
            <v>0</v>
          </cell>
          <cell r="H4445">
            <v>4413.1151471362864</v>
          </cell>
          <cell r="I4445">
            <v>11.608880937499999</v>
          </cell>
          <cell r="J4445">
            <v>0</v>
          </cell>
          <cell r="K4445">
            <v>0</v>
          </cell>
          <cell r="L4445">
            <v>0</v>
          </cell>
          <cell r="M4445">
            <v>0</v>
          </cell>
          <cell r="N4445">
            <v>5.3426555006099039E-2</v>
          </cell>
          <cell r="O4445">
            <v>10771.097403975749</v>
          </cell>
          <cell r="P4445">
            <v>28184.367214071106</v>
          </cell>
          <cell r="Q4445">
            <v>44710.02485407822</v>
          </cell>
          <cell r="R4445">
            <v>59176.975833213415</v>
          </cell>
          <cell r="S4445">
            <v>120615.04098029697</v>
          </cell>
          <cell r="T4445">
            <v>1134.4760136471923</v>
          </cell>
          <cell r="U4445">
            <v>1171.1010145514992</v>
          </cell>
          <cell r="V4445">
            <v>1236.3735309610945</v>
          </cell>
          <cell r="W4445">
            <v>1299.5489655085437</v>
          </cell>
          <cell r="X4445">
            <v>1393.6884257555212</v>
          </cell>
          <cell r="Y4445">
            <v>544.84347255701891</v>
          </cell>
          <cell r="Z4445">
            <v>601.97647428255243</v>
          </cell>
          <cell r="AA4445">
            <v>645.39855368124154</v>
          </cell>
          <cell r="AB4445">
            <v>679.11879050653397</v>
          </cell>
          <cell r="AC4445">
            <v>744.60273866051648</v>
          </cell>
          <cell r="AD4445">
            <v>58.830463183096128</v>
          </cell>
          <cell r="AE4445">
            <v>82.651011735498912</v>
          </cell>
          <cell r="AF4445">
            <v>89.33758006654547</v>
          </cell>
          <cell r="AG4445">
            <v>87.7773509843163</v>
          </cell>
          <cell r="AH4445">
            <v>73.729629808795693</v>
          </cell>
        </row>
        <row r="4446">
          <cell r="B4446">
            <v>7665</v>
          </cell>
          <cell r="C4446" t="str">
            <v>WI</v>
          </cell>
          <cell r="D4446" t="str">
            <v>Municipal</v>
          </cell>
          <cell r="E4446">
            <v>2.6472478282153607E-2</v>
          </cell>
          <cell r="F4446">
            <v>0</v>
          </cell>
          <cell r="G4446">
            <v>0</v>
          </cell>
          <cell r="H4446">
            <v>4413.1151471362864</v>
          </cell>
          <cell r="I4446">
            <v>11.608880937499999</v>
          </cell>
          <cell r="J4446">
            <v>0</v>
          </cell>
          <cell r="K4446">
            <v>0</v>
          </cell>
          <cell r="L4446">
            <v>0</v>
          </cell>
          <cell r="M4446">
            <v>0</v>
          </cell>
          <cell r="N4446">
            <v>5.3426555006099039E-2</v>
          </cell>
          <cell r="O4446">
            <v>10771.097403975749</v>
          </cell>
          <cell r="P4446">
            <v>28184.367214071106</v>
          </cell>
          <cell r="Q4446">
            <v>44710.02485407822</v>
          </cell>
          <cell r="R4446">
            <v>59176.975833213415</v>
          </cell>
          <cell r="S4446">
            <v>120615.04098029697</v>
          </cell>
          <cell r="T4446">
            <v>1134.4760136471923</v>
          </cell>
          <cell r="U4446">
            <v>1171.1010145514992</v>
          </cell>
          <cell r="V4446">
            <v>1236.3735309610945</v>
          </cell>
          <cell r="W4446">
            <v>1299.5489655085437</v>
          </cell>
          <cell r="X4446">
            <v>1393.6884257555212</v>
          </cell>
          <cell r="Y4446">
            <v>544.84347255701891</v>
          </cell>
          <cell r="Z4446">
            <v>601.97647428255243</v>
          </cell>
          <cell r="AA4446">
            <v>645.39855368124154</v>
          </cell>
          <cell r="AB4446">
            <v>679.11879050653397</v>
          </cell>
          <cell r="AC4446">
            <v>744.60273866051648</v>
          </cell>
          <cell r="AD4446">
            <v>58.830463183096128</v>
          </cell>
          <cell r="AE4446">
            <v>82.651011735498912</v>
          </cell>
          <cell r="AF4446">
            <v>89.33758006654547</v>
          </cell>
          <cell r="AG4446">
            <v>87.7773509843163</v>
          </cell>
          <cell r="AH4446">
            <v>73.729629808795693</v>
          </cell>
        </row>
        <row r="4447">
          <cell r="B4447">
            <v>8336</v>
          </cell>
          <cell r="C4447" t="str">
            <v>WI</v>
          </cell>
          <cell r="D4447" t="str">
            <v>Municipal</v>
          </cell>
          <cell r="E4447">
            <v>2.6472478282153607E-2</v>
          </cell>
          <cell r="F4447">
            <v>0</v>
          </cell>
          <cell r="G4447">
            <v>0</v>
          </cell>
          <cell r="H4447">
            <v>4413.1151471362864</v>
          </cell>
          <cell r="I4447">
            <v>11.608880937499999</v>
          </cell>
          <cell r="J4447">
            <v>0</v>
          </cell>
          <cell r="K4447">
            <v>0</v>
          </cell>
          <cell r="L4447">
            <v>0</v>
          </cell>
          <cell r="M4447">
            <v>0</v>
          </cell>
          <cell r="N4447">
            <v>5.3426555006099039E-2</v>
          </cell>
          <cell r="O4447">
            <v>10771.097403975749</v>
          </cell>
          <cell r="P4447">
            <v>28184.367214071106</v>
          </cell>
          <cell r="Q4447">
            <v>44710.02485407822</v>
          </cell>
          <cell r="R4447">
            <v>59176.975833213415</v>
          </cell>
          <cell r="S4447">
            <v>120615.04098029697</v>
          </cell>
          <cell r="T4447">
            <v>1134.4760136471923</v>
          </cell>
          <cell r="U4447">
            <v>1171.1010145514992</v>
          </cell>
          <cell r="V4447">
            <v>1236.3735309610945</v>
          </cell>
          <cell r="W4447">
            <v>1299.5489655085437</v>
          </cell>
          <cell r="X4447">
            <v>1393.6884257555212</v>
          </cell>
          <cell r="Y4447">
            <v>544.84347255701891</v>
          </cell>
          <cell r="Z4447">
            <v>601.97647428255243</v>
          </cell>
          <cell r="AA4447">
            <v>645.39855368124154</v>
          </cell>
          <cell r="AB4447">
            <v>679.11879050653397</v>
          </cell>
          <cell r="AC4447">
            <v>744.60273866051648</v>
          </cell>
          <cell r="AD4447">
            <v>58.830463183096128</v>
          </cell>
          <cell r="AE4447">
            <v>82.651011735498912</v>
          </cell>
          <cell r="AF4447">
            <v>89.33758006654547</v>
          </cell>
          <cell r="AG4447">
            <v>87.7773509843163</v>
          </cell>
          <cell r="AH4447">
            <v>73.729629808795693</v>
          </cell>
        </row>
        <row r="4448">
          <cell r="B4448">
            <v>11895</v>
          </cell>
          <cell r="C4448" t="str">
            <v>WI</v>
          </cell>
          <cell r="D4448" t="str">
            <v>Municipal</v>
          </cell>
          <cell r="E4448">
            <v>2.6472478282153607E-2</v>
          </cell>
          <cell r="F4448">
            <v>0</v>
          </cell>
          <cell r="G4448">
            <v>0</v>
          </cell>
          <cell r="H4448">
            <v>4413.1151471362864</v>
          </cell>
          <cell r="I4448">
            <v>11.608880937499999</v>
          </cell>
          <cell r="J4448">
            <v>0</v>
          </cell>
          <cell r="K4448">
            <v>0</v>
          </cell>
          <cell r="L4448">
            <v>0</v>
          </cell>
          <cell r="M4448">
            <v>0</v>
          </cell>
          <cell r="N4448">
            <v>5.3426555006099039E-2</v>
          </cell>
          <cell r="O4448">
            <v>10771.097403975749</v>
          </cell>
          <cell r="P4448">
            <v>28184.367214071106</v>
          </cell>
          <cell r="Q4448">
            <v>44710.02485407822</v>
          </cell>
          <cell r="R4448">
            <v>59176.975833213415</v>
          </cell>
          <cell r="S4448">
            <v>120615.04098029697</v>
          </cell>
          <cell r="T4448">
            <v>1134.4760136471923</v>
          </cell>
          <cell r="U4448">
            <v>1171.1010145514992</v>
          </cell>
          <cell r="V4448">
            <v>1236.3735309610945</v>
          </cell>
          <cell r="W4448">
            <v>1299.5489655085437</v>
          </cell>
          <cell r="X4448">
            <v>1393.6884257555212</v>
          </cell>
          <cell r="Y4448">
            <v>544.84347255701891</v>
          </cell>
          <cell r="Z4448">
            <v>601.97647428255243</v>
          </cell>
          <cell r="AA4448">
            <v>645.39855368124154</v>
          </cell>
          <cell r="AB4448">
            <v>679.11879050653397</v>
          </cell>
          <cell r="AC4448">
            <v>744.60273866051648</v>
          </cell>
          <cell r="AD4448">
            <v>58.830463183096128</v>
          </cell>
          <cell r="AE4448">
            <v>82.651011735498912</v>
          </cell>
          <cell r="AF4448">
            <v>89.33758006654547</v>
          </cell>
          <cell r="AG4448">
            <v>87.7773509843163</v>
          </cell>
          <cell r="AH4448">
            <v>73.729629808795693</v>
          </cell>
        </row>
        <row r="4449">
          <cell r="B4449">
            <v>12336</v>
          </cell>
          <cell r="C4449" t="str">
            <v>WI</v>
          </cell>
          <cell r="D4449" t="str">
            <v>Municipal</v>
          </cell>
          <cell r="E4449">
            <v>2.6472478282153607E-2</v>
          </cell>
          <cell r="F4449">
            <v>0</v>
          </cell>
          <cell r="G4449">
            <v>0</v>
          </cell>
          <cell r="H4449">
            <v>4413.1151471362864</v>
          </cell>
          <cell r="I4449">
            <v>11.608880937499999</v>
          </cell>
          <cell r="J4449">
            <v>0</v>
          </cell>
          <cell r="K4449">
            <v>0</v>
          </cell>
          <cell r="L4449">
            <v>0</v>
          </cell>
          <cell r="M4449">
            <v>0</v>
          </cell>
          <cell r="N4449">
            <v>5.3426555006099039E-2</v>
          </cell>
          <cell r="O4449">
            <v>10771.097403975749</v>
          </cell>
          <cell r="P4449">
            <v>28184.367214071106</v>
          </cell>
          <cell r="Q4449">
            <v>44710.02485407822</v>
          </cell>
          <cell r="R4449">
            <v>59176.975833213415</v>
          </cell>
          <cell r="S4449">
            <v>120615.04098029697</v>
          </cell>
          <cell r="T4449">
            <v>1134.4760136471923</v>
          </cell>
          <cell r="U4449">
            <v>1171.1010145514992</v>
          </cell>
          <cell r="V4449">
            <v>1236.3735309610945</v>
          </cell>
          <cell r="W4449">
            <v>1299.5489655085437</v>
          </cell>
          <cell r="X4449">
            <v>1393.6884257555212</v>
          </cell>
          <cell r="Y4449">
            <v>544.84347255701891</v>
          </cell>
          <cell r="Z4449">
            <v>601.97647428255243</v>
          </cell>
          <cell r="AA4449">
            <v>645.39855368124154</v>
          </cell>
          <cell r="AB4449">
            <v>679.11879050653397</v>
          </cell>
          <cell r="AC4449">
            <v>744.60273866051648</v>
          </cell>
          <cell r="AD4449">
            <v>58.830463183096128</v>
          </cell>
          <cell r="AE4449">
            <v>82.651011735498912</v>
          </cell>
          <cell r="AF4449">
            <v>89.33758006654547</v>
          </cell>
          <cell r="AG4449">
            <v>87.7773509843163</v>
          </cell>
          <cell r="AH4449">
            <v>73.729629808795693</v>
          </cell>
        </row>
        <row r="4450">
          <cell r="B4450">
            <v>13036</v>
          </cell>
          <cell r="C4450" t="str">
            <v>WI</v>
          </cell>
          <cell r="D4450" t="str">
            <v>Municipal</v>
          </cell>
          <cell r="E4450">
            <v>2.6472478282153607E-2</v>
          </cell>
          <cell r="F4450">
            <v>1</v>
          </cell>
          <cell r="G4450">
            <v>8452.2569444444453</v>
          </cell>
          <cell r="H4450">
            <v>8452.2569444444453</v>
          </cell>
          <cell r="I4450">
            <v>11.608880937499999</v>
          </cell>
          <cell r="J4450">
            <v>3184.7</v>
          </cell>
          <cell r="K4450">
            <v>29211</v>
          </cell>
          <cell r="L4450">
            <v>3456</v>
          </cell>
          <cell r="M4450">
            <v>9.2542415177843979E-2</v>
          </cell>
          <cell r="N4450">
            <v>9.2542415177843979E-2</v>
          </cell>
          <cell r="O4450">
            <v>10771.097403975749</v>
          </cell>
          <cell r="P4450">
            <v>28184.367214071106</v>
          </cell>
          <cell r="Q4450">
            <v>44710.02485407822</v>
          </cell>
          <cell r="R4450">
            <v>59176.975833213415</v>
          </cell>
          <cell r="S4450">
            <v>120615.04098029697</v>
          </cell>
          <cell r="T4450">
            <v>1134.4760136471923</v>
          </cell>
          <cell r="U4450">
            <v>1171.1010145514992</v>
          </cell>
          <cell r="V4450">
            <v>1236.3735309610945</v>
          </cell>
          <cell r="W4450">
            <v>1299.5489655085437</v>
          </cell>
          <cell r="X4450">
            <v>1393.6884257555212</v>
          </cell>
          <cell r="Y4450">
            <v>544.84347255701891</v>
          </cell>
          <cell r="Z4450">
            <v>601.97647428255243</v>
          </cell>
          <cell r="AA4450">
            <v>645.39855368124154</v>
          </cell>
          <cell r="AB4450">
            <v>679.11879050653397</v>
          </cell>
          <cell r="AC4450">
            <v>744.60273866051648</v>
          </cell>
          <cell r="AD4450">
            <v>58.830463183096128</v>
          </cell>
          <cell r="AE4450">
            <v>82.651011735498912</v>
          </cell>
          <cell r="AF4450">
            <v>89.33758006654547</v>
          </cell>
          <cell r="AG4450">
            <v>87.7773509843163</v>
          </cell>
          <cell r="AH4450">
            <v>73.729629808795693</v>
          </cell>
        </row>
        <row r="4451">
          <cell r="B4451">
            <v>13145</v>
          </cell>
          <cell r="C4451" t="str">
            <v>WI</v>
          </cell>
          <cell r="D4451" t="str">
            <v>Municipal</v>
          </cell>
          <cell r="E4451">
            <v>2.6472478282153607E-2</v>
          </cell>
          <cell r="F4451">
            <v>1</v>
          </cell>
          <cell r="G4451">
            <v>8132.1388577827547</v>
          </cell>
          <cell r="H4451">
            <v>8132.1388577827547</v>
          </cell>
          <cell r="I4451">
            <v>11.608880937499999</v>
          </cell>
          <cell r="J4451">
            <v>784.6</v>
          </cell>
          <cell r="K4451">
            <v>7262</v>
          </cell>
          <cell r="L4451">
            <v>893</v>
          </cell>
          <cell r="M4451">
            <v>9.0911488828662901E-2</v>
          </cell>
          <cell r="N4451">
            <v>9.0911488828662901E-2</v>
          </cell>
          <cell r="O4451">
            <v>10771.097403975749</v>
          </cell>
          <cell r="P4451">
            <v>28184.367214071106</v>
          </cell>
          <cell r="Q4451">
            <v>44710.02485407822</v>
          </cell>
          <cell r="R4451">
            <v>59176.975833213415</v>
          </cell>
          <cell r="S4451">
            <v>120615.04098029697</v>
          </cell>
          <cell r="T4451">
            <v>1134.4760136471923</v>
          </cell>
          <cell r="U4451">
            <v>1171.1010145514992</v>
          </cell>
          <cell r="V4451">
            <v>1236.3735309610945</v>
          </cell>
          <cell r="W4451">
            <v>1299.5489655085437</v>
          </cell>
          <cell r="X4451">
            <v>1393.6884257555212</v>
          </cell>
          <cell r="Y4451">
            <v>544.84347255701891</v>
          </cell>
          <cell r="Z4451">
            <v>601.97647428255243</v>
          </cell>
          <cell r="AA4451">
            <v>645.39855368124154</v>
          </cell>
          <cell r="AB4451">
            <v>679.11879050653397</v>
          </cell>
          <cell r="AC4451">
            <v>744.60273866051648</v>
          </cell>
          <cell r="AD4451">
            <v>58.830463183096128</v>
          </cell>
          <cell r="AE4451">
            <v>82.651011735498912</v>
          </cell>
          <cell r="AF4451">
            <v>89.33758006654547</v>
          </cell>
          <cell r="AG4451">
            <v>87.7773509843163</v>
          </cell>
          <cell r="AH4451">
            <v>73.729629808795693</v>
          </cell>
        </row>
        <row r="4452">
          <cell r="B4452">
            <v>13438</v>
          </cell>
          <cell r="C4452" t="str">
            <v>WI</v>
          </cell>
          <cell r="D4452" t="str">
            <v>Municipal</v>
          </cell>
          <cell r="E4452">
            <v>2.6472478282153607E-2</v>
          </cell>
          <cell r="F4452">
            <v>1</v>
          </cell>
          <cell r="G4452">
            <v>7903.1657355679699</v>
          </cell>
          <cell r="H4452">
            <v>7903.1657355679699</v>
          </cell>
          <cell r="I4452">
            <v>11.608880937499999</v>
          </cell>
          <cell r="J4452">
            <v>990</v>
          </cell>
          <cell r="K4452">
            <v>8488</v>
          </cell>
          <cell r="L4452">
            <v>1074</v>
          </cell>
          <cell r="M4452">
            <v>9.9008570037405749E-2</v>
          </cell>
          <cell r="N4452">
            <v>9.9008570037405749E-2</v>
          </cell>
          <cell r="O4452">
            <v>10771.097403975749</v>
          </cell>
          <cell r="P4452">
            <v>28184.367214071106</v>
          </cell>
          <cell r="Q4452">
            <v>44710.02485407822</v>
          </cell>
          <cell r="R4452">
            <v>59176.975833213415</v>
          </cell>
          <cell r="S4452">
            <v>120615.04098029697</v>
          </cell>
          <cell r="T4452">
            <v>1134.4760136471923</v>
          </cell>
          <cell r="U4452">
            <v>1171.1010145514992</v>
          </cell>
          <cell r="V4452">
            <v>1236.3735309610945</v>
          </cell>
          <cell r="W4452">
            <v>1299.5489655085437</v>
          </cell>
          <cell r="X4452">
            <v>1393.6884257555212</v>
          </cell>
          <cell r="Y4452">
            <v>544.84347255701891</v>
          </cell>
          <cell r="Z4452">
            <v>601.97647428255243</v>
          </cell>
          <cell r="AA4452">
            <v>645.39855368124154</v>
          </cell>
          <cell r="AB4452">
            <v>679.11879050653397</v>
          </cell>
          <cell r="AC4452">
            <v>744.60273866051648</v>
          </cell>
          <cell r="AD4452">
            <v>58.830463183096128</v>
          </cell>
          <cell r="AE4452">
            <v>82.651011735498912</v>
          </cell>
          <cell r="AF4452">
            <v>89.33758006654547</v>
          </cell>
          <cell r="AG4452">
            <v>87.7773509843163</v>
          </cell>
          <cell r="AH4452">
            <v>73.729629808795693</v>
          </cell>
        </row>
        <row r="4453">
          <cell r="B4453">
            <v>14451</v>
          </cell>
          <cell r="C4453" t="str">
            <v>WI</v>
          </cell>
          <cell r="D4453" t="str">
            <v>Municipal</v>
          </cell>
          <cell r="E4453">
            <v>2.6472478282153607E-2</v>
          </cell>
          <cell r="F4453">
            <v>0</v>
          </cell>
          <cell r="G4453">
            <v>0</v>
          </cell>
          <cell r="H4453">
            <v>4413.1151471362864</v>
          </cell>
          <cell r="I4453">
            <v>11.608880937499999</v>
          </cell>
          <cell r="J4453">
            <v>0</v>
          </cell>
          <cell r="K4453">
            <v>0</v>
          </cell>
          <cell r="L4453">
            <v>0</v>
          </cell>
          <cell r="M4453">
            <v>0</v>
          </cell>
          <cell r="N4453">
            <v>5.3426555006099039E-2</v>
          </cell>
          <cell r="O4453">
            <v>10771.097403975749</v>
          </cell>
          <cell r="P4453">
            <v>28184.367214071106</v>
          </cell>
          <cell r="Q4453">
            <v>44710.02485407822</v>
          </cell>
          <cell r="R4453">
            <v>59176.975833213415</v>
          </cell>
          <cell r="S4453">
            <v>120615.04098029697</v>
          </cell>
          <cell r="T4453">
            <v>1134.4760136471923</v>
          </cell>
          <cell r="U4453">
            <v>1171.1010145514992</v>
          </cell>
          <cell r="V4453">
            <v>1236.3735309610945</v>
          </cell>
          <cell r="W4453">
            <v>1299.5489655085437</v>
          </cell>
          <cell r="X4453">
            <v>1393.6884257555212</v>
          </cell>
          <cell r="Y4453">
            <v>544.84347255701891</v>
          </cell>
          <cell r="Z4453">
            <v>601.97647428255243</v>
          </cell>
          <cell r="AA4453">
            <v>645.39855368124154</v>
          </cell>
          <cell r="AB4453">
            <v>679.11879050653397</v>
          </cell>
          <cell r="AC4453">
            <v>744.60273866051648</v>
          </cell>
          <cell r="AD4453">
            <v>58.830463183096128</v>
          </cell>
          <cell r="AE4453">
            <v>82.651011735498912</v>
          </cell>
          <cell r="AF4453">
            <v>89.33758006654547</v>
          </cell>
          <cell r="AG4453">
            <v>87.7773509843163</v>
          </cell>
          <cell r="AH4453">
            <v>73.729629808795693</v>
          </cell>
        </row>
        <row r="4454">
          <cell r="B4454">
            <v>15312</v>
          </cell>
          <cell r="C4454" t="str">
            <v>WI</v>
          </cell>
          <cell r="D4454" t="str">
            <v>Municipal</v>
          </cell>
          <cell r="E4454">
            <v>2.6472478282153607E-2</v>
          </cell>
          <cell r="F4454">
            <v>1</v>
          </cell>
          <cell r="G4454">
            <v>8113.6484333510352</v>
          </cell>
          <cell r="H4454">
            <v>8113.6484333510352</v>
          </cell>
          <cell r="I4454">
            <v>11.608880937499999</v>
          </cell>
          <cell r="J4454">
            <v>1700.3</v>
          </cell>
          <cell r="K4454">
            <v>15278</v>
          </cell>
          <cell r="L4454">
            <v>1883</v>
          </cell>
          <cell r="M4454">
            <v>9.4121333049892009E-2</v>
          </cell>
          <cell r="N4454">
            <v>9.4121333049892009E-2</v>
          </cell>
          <cell r="O4454">
            <v>10771.097403975749</v>
          </cell>
          <cell r="P4454">
            <v>28184.367214071106</v>
          </cell>
          <cell r="Q4454">
            <v>44710.02485407822</v>
          </cell>
          <cell r="R4454">
            <v>59176.975833213415</v>
          </cell>
          <cell r="S4454">
            <v>120615.04098029697</v>
          </cell>
          <cell r="T4454">
            <v>1134.4760136471923</v>
          </cell>
          <cell r="U4454">
            <v>1171.1010145514992</v>
          </cell>
          <cell r="V4454">
            <v>1236.3735309610945</v>
          </cell>
          <cell r="W4454">
            <v>1299.5489655085437</v>
          </cell>
          <cell r="X4454">
            <v>1393.6884257555212</v>
          </cell>
          <cell r="Y4454">
            <v>544.84347255701891</v>
          </cell>
          <cell r="Z4454">
            <v>601.97647428255243</v>
          </cell>
          <cell r="AA4454">
            <v>645.39855368124154</v>
          </cell>
          <cell r="AB4454">
            <v>679.11879050653397</v>
          </cell>
          <cell r="AC4454">
            <v>744.60273866051648</v>
          </cell>
          <cell r="AD4454">
            <v>58.830463183096128</v>
          </cell>
          <cell r="AE4454">
            <v>82.651011735498912</v>
          </cell>
          <cell r="AF4454">
            <v>89.33758006654547</v>
          </cell>
          <cell r="AG4454">
            <v>87.7773509843163</v>
          </cell>
          <cell r="AH4454">
            <v>73.729629808795693</v>
          </cell>
        </row>
        <row r="4455">
          <cell r="B4455">
            <v>16680</v>
          </cell>
          <cell r="C4455" t="str">
            <v>WI</v>
          </cell>
          <cell r="D4455" t="str">
            <v>Municipal</v>
          </cell>
          <cell r="E4455">
            <v>2.6472478282153607E-2</v>
          </cell>
          <cell r="F4455">
            <v>0</v>
          </cell>
          <cell r="G4455">
            <v>0</v>
          </cell>
          <cell r="H4455">
            <v>4413.1151471362864</v>
          </cell>
          <cell r="I4455">
            <v>11.608880937499999</v>
          </cell>
          <cell r="J4455">
            <v>0</v>
          </cell>
          <cell r="K4455">
            <v>0</v>
          </cell>
          <cell r="L4455">
            <v>0</v>
          </cell>
          <cell r="M4455">
            <v>0</v>
          </cell>
          <cell r="N4455">
            <v>5.3426555006099039E-2</v>
          </cell>
          <cell r="O4455">
            <v>10771.097403975749</v>
          </cell>
          <cell r="P4455">
            <v>28184.367214071106</v>
          </cell>
          <cell r="Q4455">
            <v>44710.02485407822</v>
          </cell>
          <cell r="R4455">
            <v>59176.975833213415</v>
          </cell>
          <cell r="S4455">
            <v>120615.04098029697</v>
          </cell>
          <cell r="T4455">
            <v>1134.4760136471923</v>
          </cell>
          <cell r="U4455">
            <v>1171.1010145514992</v>
          </cell>
          <cell r="V4455">
            <v>1236.3735309610945</v>
          </cell>
          <cell r="W4455">
            <v>1299.5489655085437</v>
          </cell>
          <cell r="X4455">
            <v>1393.6884257555212</v>
          </cell>
          <cell r="Y4455">
            <v>544.84347255701891</v>
          </cell>
          <cell r="Z4455">
            <v>601.97647428255243</v>
          </cell>
          <cell r="AA4455">
            <v>645.39855368124154</v>
          </cell>
          <cell r="AB4455">
            <v>679.11879050653397</v>
          </cell>
          <cell r="AC4455">
            <v>744.60273866051648</v>
          </cell>
          <cell r="AD4455">
            <v>58.830463183096128</v>
          </cell>
          <cell r="AE4455">
            <v>82.651011735498912</v>
          </cell>
          <cell r="AF4455">
            <v>89.33758006654547</v>
          </cell>
          <cell r="AG4455">
            <v>87.7773509843163</v>
          </cell>
          <cell r="AH4455">
            <v>73.729629808795693</v>
          </cell>
        </row>
        <row r="4456">
          <cell r="B4456">
            <v>18200</v>
          </cell>
          <cell r="C4456" t="str">
            <v>WI</v>
          </cell>
          <cell r="D4456" t="str">
            <v>Municipal</v>
          </cell>
          <cell r="E4456">
            <v>2.6472478282153607E-2</v>
          </cell>
          <cell r="F4456">
            <v>0</v>
          </cell>
          <cell r="G4456">
            <v>0</v>
          </cell>
          <cell r="H4456">
            <v>4413.1151471362864</v>
          </cell>
          <cell r="I4456">
            <v>11.608880937499999</v>
          </cell>
          <cell r="J4456">
            <v>0</v>
          </cell>
          <cell r="K4456">
            <v>0</v>
          </cell>
          <cell r="L4456">
            <v>0</v>
          </cell>
          <cell r="M4456">
            <v>0</v>
          </cell>
          <cell r="N4456">
            <v>5.3426555006099039E-2</v>
          </cell>
          <cell r="O4456">
            <v>10771.097403975749</v>
          </cell>
          <cell r="P4456">
            <v>28184.367214071106</v>
          </cell>
          <cell r="Q4456">
            <v>44710.02485407822</v>
          </cell>
          <cell r="R4456">
            <v>59176.975833213415</v>
          </cell>
          <cell r="S4456">
            <v>120615.04098029697</v>
          </cell>
          <cell r="T4456">
            <v>1134.4760136471923</v>
          </cell>
          <cell r="U4456">
            <v>1171.1010145514992</v>
          </cell>
          <cell r="V4456">
            <v>1236.3735309610945</v>
          </cell>
          <cell r="W4456">
            <v>1299.5489655085437</v>
          </cell>
          <cell r="X4456">
            <v>1393.6884257555212</v>
          </cell>
          <cell r="Y4456">
            <v>544.84347255701891</v>
          </cell>
          <cell r="Z4456">
            <v>601.97647428255243</v>
          </cell>
          <cell r="AA4456">
            <v>645.39855368124154</v>
          </cell>
          <cell r="AB4456">
            <v>679.11879050653397</v>
          </cell>
          <cell r="AC4456">
            <v>744.60273866051648</v>
          </cell>
          <cell r="AD4456">
            <v>58.830463183096128</v>
          </cell>
          <cell r="AE4456">
            <v>82.651011735498912</v>
          </cell>
          <cell r="AF4456">
            <v>89.33758006654547</v>
          </cell>
          <cell r="AG4456">
            <v>87.7773509843163</v>
          </cell>
          <cell r="AH4456">
            <v>73.729629808795693</v>
          </cell>
        </row>
        <row r="4457">
          <cell r="B4457">
            <v>19114</v>
          </cell>
          <cell r="C4457" t="str">
            <v>WI</v>
          </cell>
          <cell r="D4457" t="str">
            <v>Municipal</v>
          </cell>
          <cell r="E4457">
            <v>2.6472478282153607E-2</v>
          </cell>
          <cell r="F4457">
            <v>0</v>
          </cell>
          <cell r="G4457">
            <v>0</v>
          </cell>
          <cell r="H4457">
            <v>4413.1151471362864</v>
          </cell>
          <cell r="I4457">
            <v>11.608880937499999</v>
          </cell>
          <cell r="J4457">
            <v>0</v>
          </cell>
          <cell r="K4457">
            <v>0</v>
          </cell>
          <cell r="L4457">
            <v>0</v>
          </cell>
          <cell r="M4457">
            <v>0</v>
          </cell>
          <cell r="N4457">
            <v>5.3426555006099039E-2</v>
          </cell>
          <cell r="O4457">
            <v>10771.097403975749</v>
          </cell>
          <cell r="P4457">
            <v>28184.367214071106</v>
          </cell>
          <cell r="Q4457">
            <v>44710.02485407822</v>
          </cell>
          <cell r="R4457">
            <v>59176.975833213415</v>
          </cell>
          <cell r="S4457">
            <v>120615.04098029697</v>
          </cell>
          <cell r="T4457">
            <v>1134.4760136471923</v>
          </cell>
          <cell r="U4457">
            <v>1171.1010145514992</v>
          </cell>
          <cell r="V4457">
            <v>1236.3735309610945</v>
          </cell>
          <cell r="W4457">
            <v>1299.5489655085437</v>
          </cell>
          <cell r="X4457">
            <v>1393.6884257555212</v>
          </cell>
          <cell r="Y4457">
            <v>544.84347255701891</v>
          </cell>
          <cell r="Z4457">
            <v>601.97647428255243</v>
          </cell>
          <cell r="AA4457">
            <v>645.39855368124154</v>
          </cell>
          <cell r="AB4457">
            <v>679.11879050653397</v>
          </cell>
          <cell r="AC4457">
            <v>744.60273866051648</v>
          </cell>
          <cell r="AD4457">
            <v>58.830463183096128</v>
          </cell>
          <cell r="AE4457">
            <v>82.651011735498912</v>
          </cell>
          <cell r="AF4457">
            <v>89.33758006654547</v>
          </cell>
          <cell r="AG4457">
            <v>87.7773509843163</v>
          </cell>
          <cell r="AH4457">
            <v>73.729629808795693</v>
          </cell>
        </row>
        <row r="4458">
          <cell r="B4458">
            <v>19867</v>
          </cell>
          <cell r="C4458" t="str">
            <v>WI</v>
          </cell>
          <cell r="D4458" t="str">
            <v>Municipal</v>
          </cell>
          <cell r="E4458">
            <v>2.6472478282153607E-2</v>
          </cell>
          <cell r="F4458">
            <v>0</v>
          </cell>
          <cell r="G4458">
            <v>0</v>
          </cell>
          <cell r="H4458">
            <v>4413.1151471362864</v>
          </cell>
          <cell r="I4458">
            <v>11.608880937499999</v>
          </cell>
          <cell r="J4458">
            <v>0</v>
          </cell>
          <cell r="K4458">
            <v>0</v>
          </cell>
          <cell r="L4458">
            <v>0</v>
          </cell>
          <cell r="M4458">
            <v>0</v>
          </cell>
          <cell r="N4458">
            <v>5.3426555006099039E-2</v>
          </cell>
          <cell r="O4458">
            <v>10771.097403975749</v>
          </cell>
          <cell r="P4458">
            <v>28184.367214071106</v>
          </cell>
          <cell r="Q4458">
            <v>44710.02485407822</v>
          </cell>
          <cell r="R4458">
            <v>59176.975833213415</v>
          </cell>
          <cell r="S4458">
            <v>120615.04098029697</v>
          </cell>
          <cell r="T4458">
            <v>1134.4760136471923</v>
          </cell>
          <cell r="U4458">
            <v>1171.1010145514992</v>
          </cell>
          <cell r="V4458">
            <v>1236.3735309610945</v>
          </cell>
          <cell r="W4458">
            <v>1299.5489655085437</v>
          </cell>
          <cell r="X4458">
            <v>1393.6884257555212</v>
          </cell>
          <cell r="Y4458">
            <v>544.84347255701891</v>
          </cell>
          <cell r="Z4458">
            <v>601.97647428255243</v>
          </cell>
          <cell r="AA4458">
            <v>645.39855368124154</v>
          </cell>
          <cell r="AB4458">
            <v>679.11879050653397</v>
          </cell>
          <cell r="AC4458">
            <v>744.60273866051648</v>
          </cell>
          <cell r="AD4458">
            <v>58.830463183096128</v>
          </cell>
          <cell r="AE4458">
            <v>82.651011735498912</v>
          </cell>
          <cell r="AF4458">
            <v>89.33758006654547</v>
          </cell>
          <cell r="AG4458">
            <v>87.7773509843163</v>
          </cell>
          <cell r="AH4458">
            <v>73.729629808795693</v>
          </cell>
        </row>
        <row r="4459">
          <cell r="B4459">
            <v>20211</v>
          </cell>
          <cell r="C4459" t="str">
            <v>WI</v>
          </cell>
          <cell r="D4459" t="str">
            <v>Municipal</v>
          </cell>
          <cell r="E4459">
            <v>2.6472478282153607E-2</v>
          </cell>
          <cell r="F4459">
            <v>1</v>
          </cell>
          <cell r="G4459">
            <v>9383.9698578523712</v>
          </cell>
          <cell r="H4459">
            <v>9383.9698578523712</v>
          </cell>
          <cell r="I4459">
            <v>11.608880937499999</v>
          </cell>
          <cell r="J4459">
            <v>6157</v>
          </cell>
          <cell r="K4459">
            <v>54793</v>
          </cell>
          <cell r="L4459">
            <v>5839</v>
          </cell>
          <cell r="M4459">
            <v>9.7523204250018244E-2</v>
          </cell>
          <cell r="N4459">
            <v>9.7523204250018244E-2</v>
          </cell>
          <cell r="O4459">
            <v>10771.097403975749</v>
          </cell>
          <cell r="P4459">
            <v>28184.367214071106</v>
          </cell>
          <cell r="Q4459">
            <v>44710.02485407822</v>
          </cell>
          <cell r="R4459">
            <v>59176.975833213415</v>
          </cell>
          <cell r="S4459">
            <v>120615.04098029697</v>
          </cell>
          <cell r="T4459">
            <v>1134.4760136471923</v>
          </cell>
          <cell r="U4459">
            <v>1171.1010145514992</v>
          </cell>
          <cell r="V4459">
            <v>1236.3735309610945</v>
          </cell>
          <cell r="W4459">
            <v>1299.5489655085437</v>
          </cell>
          <cell r="X4459">
            <v>1393.6884257555212</v>
          </cell>
          <cell r="Y4459">
            <v>544.84347255701891</v>
          </cell>
          <cell r="Z4459">
            <v>601.97647428255243</v>
          </cell>
          <cell r="AA4459">
            <v>645.39855368124154</v>
          </cell>
          <cell r="AB4459">
            <v>679.11879050653397</v>
          </cell>
          <cell r="AC4459">
            <v>744.60273866051648</v>
          </cell>
          <cell r="AD4459">
            <v>58.830463183096128</v>
          </cell>
          <cell r="AE4459">
            <v>82.651011735498912</v>
          </cell>
          <cell r="AF4459">
            <v>89.33758006654547</v>
          </cell>
          <cell r="AG4459">
            <v>87.7773509843163</v>
          </cell>
          <cell r="AH4459">
            <v>73.729629808795693</v>
          </cell>
        </row>
        <row r="4460">
          <cell r="B4460">
            <v>20182</v>
          </cell>
          <cell r="C4460" t="str">
            <v>WI</v>
          </cell>
          <cell r="D4460" t="str">
            <v>Municipal</v>
          </cell>
          <cell r="E4460">
            <v>2.6472478282153607E-2</v>
          </cell>
          <cell r="F4460">
            <v>1</v>
          </cell>
          <cell r="G4460">
            <v>8165.4088050314467</v>
          </cell>
          <cell r="H4460">
            <v>8165.4088050314467</v>
          </cell>
          <cell r="I4460">
            <v>11.608880937499999</v>
          </cell>
          <cell r="J4460">
            <v>1452.3</v>
          </cell>
          <cell r="K4460">
            <v>12983</v>
          </cell>
          <cell r="L4460">
            <v>1590</v>
          </cell>
          <cell r="M4460">
            <v>9.4801090018678272E-2</v>
          </cell>
          <cell r="N4460">
            <v>9.4801090018678272E-2</v>
          </cell>
          <cell r="O4460">
            <v>10771.097403975749</v>
          </cell>
          <cell r="P4460">
            <v>28184.367214071106</v>
          </cell>
          <cell r="Q4460">
            <v>44710.02485407822</v>
          </cell>
          <cell r="R4460">
            <v>59176.975833213415</v>
          </cell>
          <cell r="S4460">
            <v>120615.04098029697</v>
          </cell>
          <cell r="T4460">
            <v>1134.4760136471923</v>
          </cell>
          <cell r="U4460">
            <v>1171.1010145514992</v>
          </cell>
          <cell r="V4460">
            <v>1236.3735309610945</v>
          </cell>
          <cell r="W4460">
            <v>1299.5489655085437</v>
          </cell>
          <cell r="X4460">
            <v>1393.6884257555212</v>
          </cell>
          <cell r="Y4460">
            <v>544.84347255701891</v>
          </cell>
          <cell r="Z4460">
            <v>601.97647428255243</v>
          </cell>
          <cell r="AA4460">
            <v>645.39855368124154</v>
          </cell>
          <cell r="AB4460">
            <v>679.11879050653397</v>
          </cell>
          <cell r="AC4460">
            <v>744.60273866051648</v>
          </cell>
          <cell r="AD4460">
            <v>58.830463183096128</v>
          </cell>
          <cell r="AE4460">
            <v>82.651011735498912</v>
          </cell>
          <cell r="AF4460">
            <v>89.33758006654547</v>
          </cell>
          <cell r="AG4460">
            <v>87.7773509843163</v>
          </cell>
          <cell r="AH4460">
            <v>73.729629808795693</v>
          </cell>
        </row>
        <row r="4461">
          <cell r="B4461">
            <v>20213</v>
          </cell>
          <cell r="C4461" t="str">
            <v>WI</v>
          </cell>
          <cell r="D4461" t="str">
            <v>Municipal</v>
          </cell>
          <cell r="E4461">
            <v>2.6472478282153607E-2</v>
          </cell>
          <cell r="F4461">
            <v>1</v>
          </cell>
          <cell r="G4461">
            <v>8392.8199791883453</v>
          </cell>
          <cell r="H4461">
            <v>8392.8199791883453</v>
          </cell>
          <cell r="I4461">
            <v>11.608880937499999</v>
          </cell>
          <cell r="J4461">
            <v>3607.8</v>
          </cell>
          <cell r="K4461">
            <v>32262</v>
          </cell>
          <cell r="L4461">
            <v>3844</v>
          </cell>
          <cell r="M4461">
            <v>9.5229853701413431E-2</v>
          </cell>
          <cell r="N4461">
            <v>9.5229853701413431E-2</v>
          </cell>
          <cell r="O4461">
            <v>10771.097403975749</v>
          </cell>
          <cell r="P4461">
            <v>28184.367214071106</v>
          </cell>
          <cell r="Q4461">
            <v>44710.02485407822</v>
          </cell>
          <cell r="R4461">
            <v>59176.975833213415</v>
          </cell>
          <cell r="S4461">
            <v>120615.04098029697</v>
          </cell>
          <cell r="T4461">
            <v>1134.4760136471923</v>
          </cell>
          <cell r="U4461">
            <v>1171.1010145514992</v>
          </cell>
          <cell r="V4461">
            <v>1236.3735309610945</v>
          </cell>
          <cell r="W4461">
            <v>1299.5489655085437</v>
          </cell>
          <cell r="X4461">
            <v>1393.6884257555212</v>
          </cell>
          <cell r="Y4461">
            <v>544.84347255701891</v>
          </cell>
          <cell r="Z4461">
            <v>601.97647428255243</v>
          </cell>
          <cell r="AA4461">
            <v>645.39855368124154</v>
          </cell>
          <cell r="AB4461">
            <v>679.11879050653397</v>
          </cell>
          <cell r="AC4461">
            <v>744.60273866051648</v>
          </cell>
          <cell r="AD4461">
            <v>58.830463183096128</v>
          </cell>
          <cell r="AE4461">
            <v>82.651011735498912</v>
          </cell>
          <cell r="AF4461">
            <v>89.33758006654547</v>
          </cell>
          <cell r="AG4461">
            <v>87.7773509843163</v>
          </cell>
          <cell r="AH4461">
            <v>73.729629808795693</v>
          </cell>
        </row>
        <row r="4462">
          <cell r="B4462">
            <v>20583</v>
          </cell>
          <cell r="C4462" t="str">
            <v>WI</v>
          </cell>
          <cell r="D4462" t="str">
            <v>Municipal</v>
          </cell>
          <cell r="E4462">
            <v>2.6472478282153607E-2</v>
          </cell>
          <cell r="F4462">
            <v>1</v>
          </cell>
          <cell r="G4462">
            <v>8546.7349551856587</v>
          </cell>
          <cell r="H4462">
            <v>8546.7349551856587</v>
          </cell>
          <cell r="I4462">
            <v>11.608880937499999</v>
          </cell>
          <cell r="J4462">
            <v>774.9</v>
          </cell>
          <cell r="K4462">
            <v>6675</v>
          </cell>
          <cell r="L4462">
            <v>781</v>
          </cell>
          <cell r="M4462">
            <v>9.9790497056741562E-2</v>
          </cell>
          <cell r="N4462">
            <v>9.9790497056741562E-2</v>
          </cell>
          <cell r="O4462">
            <v>10771.097403975749</v>
          </cell>
          <cell r="P4462">
            <v>28184.367214071106</v>
          </cell>
          <cell r="Q4462">
            <v>44710.02485407822</v>
          </cell>
          <cell r="R4462">
            <v>59176.975833213415</v>
          </cell>
          <cell r="S4462">
            <v>120615.04098029697</v>
          </cell>
          <cell r="T4462">
            <v>1134.4760136471923</v>
          </cell>
          <cell r="U4462">
            <v>1171.1010145514992</v>
          </cell>
          <cell r="V4462">
            <v>1236.3735309610945</v>
          </cell>
          <cell r="W4462">
            <v>1299.5489655085437</v>
          </cell>
          <cell r="X4462">
            <v>1393.6884257555212</v>
          </cell>
          <cell r="Y4462">
            <v>544.84347255701891</v>
          </cell>
          <cell r="Z4462">
            <v>601.97647428255243</v>
          </cell>
          <cell r="AA4462">
            <v>645.39855368124154</v>
          </cell>
          <cell r="AB4462">
            <v>679.11879050653397</v>
          </cell>
          <cell r="AC4462">
            <v>744.60273866051648</v>
          </cell>
          <cell r="AD4462">
            <v>58.830463183096128</v>
          </cell>
          <cell r="AE4462">
            <v>82.651011735498912</v>
          </cell>
          <cell r="AF4462">
            <v>89.33758006654547</v>
          </cell>
          <cell r="AG4462">
            <v>87.7773509843163</v>
          </cell>
          <cell r="AH4462">
            <v>73.729629808795693</v>
          </cell>
        </row>
        <row r="4463">
          <cell r="B4463">
            <v>20844</v>
          </cell>
          <cell r="C4463" t="str">
            <v>WI</v>
          </cell>
          <cell r="D4463" t="str">
            <v>Municipal</v>
          </cell>
          <cell r="E4463">
            <v>2.6472478282153607E-2</v>
          </cell>
          <cell r="F4463">
            <v>0</v>
          </cell>
          <cell r="G4463">
            <v>0</v>
          </cell>
          <cell r="H4463">
            <v>4413.1151471362864</v>
          </cell>
          <cell r="I4463">
            <v>11.608880937499999</v>
          </cell>
          <cell r="J4463">
            <v>0</v>
          </cell>
          <cell r="K4463">
            <v>0</v>
          </cell>
          <cell r="L4463">
            <v>0</v>
          </cell>
          <cell r="M4463">
            <v>0</v>
          </cell>
          <cell r="N4463">
            <v>5.3426555006099039E-2</v>
          </cell>
          <cell r="O4463">
            <v>10771.097403975749</v>
          </cell>
          <cell r="P4463">
            <v>28184.367214071106</v>
          </cell>
          <cell r="Q4463">
            <v>44710.02485407822</v>
          </cell>
          <cell r="R4463">
            <v>59176.975833213415</v>
          </cell>
          <cell r="S4463">
            <v>120615.04098029697</v>
          </cell>
          <cell r="T4463">
            <v>1134.4760136471923</v>
          </cell>
          <cell r="U4463">
            <v>1171.1010145514992</v>
          </cell>
          <cell r="V4463">
            <v>1236.3735309610945</v>
          </cell>
          <cell r="W4463">
            <v>1299.5489655085437</v>
          </cell>
          <cell r="X4463">
            <v>1393.6884257555212</v>
          </cell>
          <cell r="Y4463">
            <v>544.84347255701891</v>
          </cell>
          <cell r="Z4463">
            <v>601.97647428255243</v>
          </cell>
          <cell r="AA4463">
            <v>645.39855368124154</v>
          </cell>
          <cell r="AB4463">
            <v>679.11879050653397</v>
          </cell>
          <cell r="AC4463">
            <v>744.60273866051648</v>
          </cell>
          <cell r="AD4463">
            <v>58.830463183096128</v>
          </cell>
          <cell r="AE4463">
            <v>82.651011735498912</v>
          </cell>
          <cell r="AF4463">
            <v>89.33758006654547</v>
          </cell>
          <cell r="AG4463">
            <v>87.7773509843163</v>
          </cell>
          <cell r="AH4463">
            <v>73.729629808795693</v>
          </cell>
        </row>
        <row r="4464">
          <cell r="B4464">
            <v>20862</v>
          </cell>
          <cell r="C4464" t="str">
            <v>WI</v>
          </cell>
          <cell r="D4464" t="str">
            <v>Municipal</v>
          </cell>
          <cell r="E4464">
            <v>2.6472478282153607E-2</v>
          </cell>
          <cell r="F4464">
            <v>1</v>
          </cell>
          <cell r="G4464">
            <v>7985.7339709815997</v>
          </cell>
          <cell r="H4464">
            <v>7985.7339709815997</v>
          </cell>
          <cell r="I4464">
            <v>11.608880937499999</v>
          </cell>
          <cell r="J4464">
            <v>10488</v>
          </cell>
          <cell r="K4464">
            <v>98520</v>
          </cell>
          <cell r="L4464">
            <v>12337</v>
          </cell>
          <cell r="M4464">
            <v>8.9011112773941845E-2</v>
          </cell>
          <cell r="N4464">
            <v>8.9011112773941845E-2</v>
          </cell>
          <cell r="O4464">
            <v>10771.097403975749</v>
          </cell>
          <cell r="P4464">
            <v>28184.367214071106</v>
          </cell>
          <cell r="Q4464">
            <v>44710.02485407822</v>
          </cell>
          <cell r="R4464">
            <v>59176.975833213415</v>
          </cell>
          <cell r="S4464">
            <v>120615.04098029697</v>
          </cell>
          <cell r="T4464">
            <v>1134.4760136471923</v>
          </cell>
          <cell r="U4464">
            <v>1171.1010145514992</v>
          </cell>
          <cell r="V4464">
            <v>1236.3735309610945</v>
          </cell>
          <cell r="W4464">
            <v>1299.5489655085437</v>
          </cell>
          <cell r="X4464">
            <v>1393.6884257555212</v>
          </cell>
          <cell r="Y4464">
            <v>544.84347255701891</v>
          </cell>
          <cell r="Z4464">
            <v>601.97647428255243</v>
          </cell>
          <cell r="AA4464">
            <v>645.39855368124154</v>
          </cell>
          <cell r="AB4464">
            <v>679.11879050653397</v>
          </cell>
          <cell r="AC4464">
            <v>744.60273866051648</v>
          </cell>
          <cell r="AD4464">
            <v>58.830463183096128</v>
          </cell>
          <cell r="AE4464">
            <v>82.651011735498912</v>
          </cell>
          <cell r="AF4464">
            <v>89.33758006654547</v>
          </cell>
          <cell r="AG4464">
            <v>87.7773509843163</v>
          </cell>
          <cell r="AH4464">
            <v>73.729629808795693</v>
          </cell>
        </row>
        <row r="4465">
          <cell r="B4465">
            <v>20924</v>
          </cell>
          <cell r="C4465" t="str">
            <v>WI</v>
          </cell>
          <cell r="D4465" t="str">
            <v>Municipal</v>
          </cell>
          <cell r="E4465">
            <v>2.6472478282153607E-2</v>
          </cell>
          <cell r="F4465">
            <v>0</v>
          </cell>
          <cell r="G4465">
            <v>0</v>
          </cell>
          <cell r="H4465">
            <v>4413.1151471362864</v>
          </cell>
          <cell r="I4465">
            <v>11.608880937499999</v>
          </cell>
          <cell r="J4465">
            <v>0</v>
          </cell>
          <cell r="K4465">
            <v>0</v>
          </cell>
          <cell r="L4465">
            <v>0</v>
          </cell>
          <cell r="M4465">
            <v>0</v>
          </cell>
          <cell r="N4465">
            <v>5.3426555006099039E-2</v>
          </cell>
          <cell r="O4465">
            <v>10771.097403975749</v>
          </cell>
          <cell r="P4465">
            <v>28184.367214071106</v>
          </cell>
          <cell r="Q4465">
            <v>44710.02485407822</v>
          </cell>
          <cell r="R4465">
            <v>59176.975833213415</v>
          </cell>
          <cell r="S4465">
            <v>120615.04098029697</v>
          </cell>
          <cell r="T4465">
            <v>1134.4760136471923</v>
          </cell>
          <cell r="U4465">
            <v>1171.1010145514992</v>
          </cell>
          <cell r="V4465">
            <v>1236.3735309610945</v>
          </cell>
          <cell r="W4465">
            <v>1299.5489655085437</v>
          </cell>
          <cell r="X4465">
            <v>1393.6884257555212</v>
          </cell>
          <cell r="Y4465">
            <v>544.84347255701891</v>
          </cell>
          <cell r="Z4465">
            <v>601.97647428255243</v>
          </cell>
          <cell r="AA4465">
            <v>645.39855368124154</v>
          </cell>
          <cell r="AB4465">
            <v>679.11879050653397</v>
          </cell>
          <cell r="AC4465">
            <v>744.60273866051648</v>
          </cell>
          <cell r="AD4465">
            <v>58.830463183096128</v>
          </cell>
          <cell r="AE4465">
            <v>82.651011735498912</v>
          </cell>
          <cell r="AF4465">
            <v>89.33758006654547</v>
          </cell>
          <cell r="AG4465">
            <v>87.7773509843163</v>
          </cell>
          <cell r="AH4465">
            <v>73.729629808795693</v>
          </cell>
        </row>
        <row r="4466">
          <cell r="B4466">
            <v>20858</v>
          </cell>
          <cell r="C4466" t="str">
            <v>WI</v>
          </cell>
          <cell r="D4466" t="str">
            <v>Municipal Mktg Authority</v>
          </cell>
          <cell r="E4466">
            <v>2.6472478282153607E-2</v>
          </cell>
          <cell r="F4466">
            <v>0</v>
          </cell>
          <cell r="G4466">
            <v>0</v>
          </cell>
          <cell r="H4466">
            <v>0</v>
          </cell>
          <cell r="I4466">
            <v>11.608880937499999</v>
          </cell>
          <cell r="J4466">
            <v>0</v>
          </cell>
          <cell r="K4466">
            <v>0</v>
          </cell>
          <cell r="L4466">
            <v>0</v>
          </cell>
          <cell r="M4466">
            <v>0</v>
          </cell>
          <cell r="N4466">
            <v>0</v>
          </cell>
          <cell r="O4466">
            <v>10771.097403975749</v>
          </cell>
          <cell r="P4466">
            <v>28184.367214071106</v>
          </cell>
          <cell r="Q4466">
            <v>44710.02485407822</v>
          </cell>
          <cell r="R4466">
            <v>59176.975833213415</v>
          </cell>
          <cell r="S4466">
            <v>120615.04098029697</v>
          </cell>
          <cell r="T4466">
            <v>1134.4760136471923</v>
          </cell>
          <cell r="U4466">
            <v>1171.1010145514992</v>
          </cell>
          <cell r="V4466">
            <v>1236.3735309610945</v>
          </cell>
          <cell r="W4466">
            <v>1299.5489655085437</v>
          </cell>
          <cell r="X4466">
            <v>1393.6884257555212</v>
          </cell>
          <cell r="Y4466">
            <v>544.84347255701891</v>
          </cell>
          <cell r="Z4466">
            <v>601.97647428255243</v>
          </cell>
          <cell r="AA4466">
            <v>645.39855368124154</v>
          </cell>
          <cell r="AB4466">
            <v>679.11879050653397</v>
          </cell>
          <cell r="AC4466">
            <v>744.60273866051648</v>
          </cell>
          <cell r="AD4466">
            <v>58.830463183096128</v>
          </cell>
          <cell r="AE4466">
            <v>82.651011735498912</v>
          </cell>
          <cell r="AF4466">
            <v>89.33758006654547</v>
          </cell>
          <cell r="AG4466">
            <v>87.7773509843163</v>
          </cell>
          <cell r="AH4466">
            <v>73.729629808795693</v>
          </cell>
        </row>
        <row r="4467">
          <cell r="B4467">
            <v>21795</v>
          </cell>
          <cell r="C4467" t="str">
            <v>WI</v>
          </cell>
          <cell r="D4467" t="str">
            <v>Retail Power Marketer</v>
          </cell>
          <cell r="E4467">
            <v>2.6472478282153607E-2</v>
          </cell>
          <cell r="F4467">
            <v>0</v>
          </cell>
          <cell r="G4467">
            <v>0</v>
          </cell>
          <cell r="H4467">
            <v>0</v>
          </cell>
          <cell r="I4467">
            <v>11.608880937499999</v>
          </cell>
          <cell r="J4467">
            <v>0</v>
          </cell>
          <cell r="K4467">
            <v>0</v>
          </cell>
          <cell r="L4467">
            <v>0</v>
          </cell>
          <cell r="M4467">
            <v>0</v>
          </cell>
          <cell r="N4467">
            <v>0</v>
          </cell>
          <cell r="O4467">
            <v>10771.097403975749</v>
          </cell>
          <cell r="P4467">
            <v>28184.367214071106</v>
          </cell>
          <cell r="Q4467">
            <v>44710.02485407822</v>
          </cell>
          <cell r="R4467">
            <v>59176.975833213415</v>
          </cell>
          <cell r="S4467">
            <v>120615.04098029697</v>
          </cell>
          <cell r="T4467">
            <v>1134.4760136471923</v>
          </cell>
          <cell r="U4467">
            <v>1171.1010145514992</v>
          </cell>
          <cell r="V4467">
            <v>1236.3735309610945</v>
          </cell>
          <cell r="W4467">
            <v>1299.5489655085437</v>
          </cell>
          <cell r="X4467">
            <v>1393.6884257555212</v>
          </cell>
          <cell r="Y4467">
            <v>544.84347255701891</v>
          </cell>
          <cell r="Z4467">
            <v>601.97647428255243</v>
          </cell>
          <cell r="AA4467">
            <v>645.39855368124154</v>
          </cell>
          <cell r="AB4467">
            <v>679.11879050653397</v>
          </cell>
          <cell r="AC4467">
            <v>744.60273866051648</v>
          </cell>
          <cell r="AD4467">
            <v>58.830463183096128</v>
          </cell>
          <cell r="AE4467">
            <v>82.651011735498912</v>
          </cell>
          <cell r="AF4467">
            <v>89.33758006654547</v>
          </cell>
          <cell r="AG4467">
            <v>87.7773509843163</v>
          </cell>
          <cell r="AH4467">
            <v>73.729629808795693</v>
          </cell>
        </row>
        <row r="4468">
          <cell r="B4468">
            <v>659</v>
          </cell>
          <cell r="C4468" t="str">
            <v>WI</v>
          </cell>
          <cell r="D4468" t="str">
            <v>Transmission</v>
          </cell>
          <cell r="E4468">
            <v>2.6472478282153607E-2</v>
          </cell>
          <cell r="F4468">
            <v>0</v>
          </cell>
          <cell r="G4468">
            <v>0</v>
          </cell>
          <cell r="H4468">
            <v>0</v>
          </cell>
          <cell r="I4468">
            <v>11.608880937499999</v>
          </cell>
          <cell r="J4468">
            <v>0</v>
          </cell>
          <cell r="K4468">
            <v>0</v>
          </cell>
          <cell r="L4468">
            <v>0</v>
          </cell>
          <cell r="M4468">
            <v>0</v>
          </cell>
          <cell r="N4468">
            <v>0</v>
          </cell>
          <cell r="O4468">
            <v>10771.097403975749</v>
          </cell>
          <cell r="P4468">
            <v>28184.367214071106</v>
          </cell>
          <cell r="Q4468">
            <v>44710.02485407822</v>
          </cell>
          <cell r="R4468">
            <v>59176.975833213415</v>
          </cell>
          <cell r="S4468">
            <v>120615.04098029697</v>
          </cell>
          <cell r="T4468">
            <v>1134.4760136471923</v>
          </cell>
          <cell r="U4468">
            <v>1171.1010145514992</v>
          </cell>
          <cell r="V4468">
            <v>1236.3735309610945</v>
          </cell>
          <cell r="W4468">
            <v>1299.5489655085437</v>
          </cell>
          <cell r="X4468">
            <v>1393.6884257555212</v>
          </cell>
          <cell r="Y4468">
            <v>544.84347255701891</v>
          </cell>
          <cell r="Z4468">
            <v>601.97647428255243</v>
          </cell>
          <cell r="AA4468">
            <v>645.39855368124154</v>
          </cell>
          <cell r="AB4468">
            <v>679.11879050653397</v>
          </cell>
          <cell r="AC4468">
            <v>744.60273866051648</v>
          </cell>
          <cell r="AD4468">
            <v>58.830463183096128</v>
          </cell>
          <cell r="AE4468">
            <v>82.651011735498912</v>
          </cell>
          <cell r="AF4468">
            <v>89.33758006654547</v>
          </cell>
          <cell r="AG4468">
            <v>87.7773509843163</v>
          </cell>
          <cell r="AH4468">
            <v>73.729629808795693</v>
          </cell>
        </row>
        <row r="4469">
          <cell r="B4469">
            <v>1572</v>
          </cell>
          <cell r="C4469" t="str">
            <v>WI</v>
          </cell>
          <cell r="D4469" t="str">
            <v>Wholesale Power Marketer</v>
          </cell>
          <cell r="E4469">
            <v>2.6472478282153607E-2</v>
          </cell>
          <cell r="F4469">
            <v>0</v>
          </cell>
          <cell r="G4469">
            <v>0</v>
          </cell>
          <cell r="H4469">
            <v>0</v>
          </cell>
          <cell r="I4469">
            <v>11.608880937499999</v>
          </cell>
          <cell r="J4469">
            <v>0</v>
          </cell>
          <cell r="K4469">
            <v>0</v>
          </cell>
          <cell r="L4469">
            <v>0</v>
          </cell>
          <cell r="M4469">
            <v>0</v>
          </cell>
          <cell r="N4469">
            <v>0</v>
          </cell>
          <cell r="O4469">
            <v>10771.097403975749</v>
          </cell>
          <cell r="P4469">
            <v>28184.367214071106</v>
          </cell>
          <cell r="Q4469">
            <v>44710.02485407822</v>
          </cell>
          <cell r="R4469">
            <v>59176.975833213415</v>
          </cell>
          <cell r="S4469">
            <v>120615.04098029697</v>
          </cell>
          <cell r="T4469">
            <v>1134.4760136471923</v>
          </cell>
          <cell r="U4469">
            <v>1171.1010145514992</v>
          </cell>
          <cell r="V4469">
            <v>1236.3735309610945</v>
          </cell>
          <cell r="W4469">
            <v>1299.5489655085437</v>
          </cell>
          <cell r="X4469">
            <v>1393.6884257555212</v>
          </cell>
          <cell r="Y4469">
            <v>544.84347255701891</v>
          </cell>
          <cell r="Z4469">
            <v>601.97647428255243</v>
          </cell>
          <cell r="AA4469">
            <v>645.39855368124154</v>
          </cell>
          <cell r="AB4469">
            <v>679.11879050653397</v>
          </cell>
          <cell r="AC4469">
            <v>744.60273866051648</v>
          </cell>
          <cell r="AD4469">
            <v>58.830463183096128</v>
          </cell>
          <cell r="AE4469">
            <v>82.651011735498912</v>
          </cell>
          <cell r="AF4469">
            <v>89.33758006654547</v>
          </cell>
          <cell r="AG4469">
            <v>87.7773509843163</v>
          </cell>
          <cell r="AH4469">
            <v>73.729629808795693</v>
          </cell>
        </row>
        <row r="4470">
          <cell r="B4470">
            <v>8192</v>
          </cell>
          <cell r="C4470" t="str">
            <v>WV</v>
          </cell>
          <cell r="D4470" t="str">
            <v>Cooperative</v>
          </cell>
          <cell r="E4470">
            <v>2.2549972989922808E-2</v>
          </cell>
          <cell r="F4470">
            <v>0</v>
          </cell>
          <cell r="G4470">
            <v>0</v>
          </cell>
          <cell r="H4470">
            <v>0</v>
          </cell>
          <cell r="I4470">
            <v>11.608880937499999</v>
          </cell>
          <cell r="J4470">
            <v>0</v>
          </cell>
          <cell r="K4470">
            <v>0</v>
          </cell>
          <cell r="L4470">
            <v>0</v>
          </cell>
          <cell r="M4470">
            <v>0</v>
          </cell>
          <cell r="N4470">
            <v>0</v>
          </cell>
          <cell r="O4470">
            <v>8492.367009645588</v>
          </cell>
          <cell r="P4470">
            <v>22511.508735010037</v>
          </cell>
          <cell r="Q4470">
            <v>35935.413089719892</v>
          </cell>
          <cell r="R4470">
            <v>45461.187810510055</v>
          </cell>
          <cell r="S4470">
            <v>101452.56477248091</v>
          </cell>
          <cell r="T4470">
            <v>1449.8813669493268</v>
          </cell>
          <cell r="U4470">
            <v>1421.1944492609614</v>
          </cell>
          <cell r="V4470">
            <v>1450.1596201419352</v>
          </cell>
          <cell r="W4470">
            <v>1469.1124136964245</v>
          </cell>
          <cell r="X4470">
            <v>1539.8725933075575</v>
          </cell>
          <cell r="Y4470">
            <v>353.85056142840125</v>
          </cell>
          <cell r="Z4470">
            <v>422.07139648251791</v>
          </cell>
          <cell r="AA4470">
            <v>449.85537470161341</v>
          </cell>
          <cell r="AB4470">
            <v>459.76029061146971</v>
          </cell>
          <cell r="AC4470">
            <v>526.05031642104666</v>
          </cell>
          <cell r="AD4470">
            <v>76.351453998606416</v>
          </cell>
          <cell r="AE4470">
            <v>90.466381435936597</v>
          </cell>
          <cell r="AF4470">
            <v>87.629602216800237</v>
          </cell>
          <cell r="AG4470">
            <v>93.028668222594533</v>
          </cell>
          <cell r="AH4470">
            <v>84.188315140826262</v>
          </cell>
        </row>
        <row r="4471">
          <cell r="B4471">
            <v>4471</v>
          </cell>
          <cell r="C4471" t="str">
            <v>WV</v>
          </cell>
          <cell r="D4471" t="str">
            <v>Cooperative</v>
          </cell>
          <cell r="E4471">
            <v>2.2549972989922808E-2</v>
          </cell>
          <cell r="F4471">
            <v>0</v>
          </cell>
          <cell r="G4471">
            <v>0</v>
          </cell>
          <cell r="H4471">
            <v>0</v>
          </cell>
          <cell r="I4471">
            <v>11.608880937499999</v>
          </cell>
          <cell r="J4471">
            <v>0</v>
          </cell>
          <cell r="K4471">
            <v>0</v>
          </cell>
          <cell r="L4471">
            <v>0</v>
          </cell>
          <cell r="M4471">
            <v>0</v>
          </cell>
          <cell r="N4471">
            <v>0</v>
          </cell>
          <cell r="O4471">
            <v>8492.367009645588</v>
          </cell>
          <cell r="P4471">
            <v>22511.508735010037</v>
          </cell>
          <cell r="Q4471">
            <v>35935.413089719892</v>
          </cell>
          <cell r="R4471">
            <v>45461.187810510055</v>
          </cell>
          <cell r="S4471">
            <v>101452.56477248091</v>
          </cell>
          <cell r="T4471">
            <v>1449.8813669493268</v>
          </cell>
          <cell r="U4471">
            <v>1421.1944492609614</v>
          </cell>
          <cell r="V4471">
            <v>1450.1596201419352</v>
          </cell>
          <cell r="W4471">
            <v>1469.1124136964245</v>
          </cell>
          <cell r="X4471">
            <v>1539.8725933075575</v>
          </cell>
          <cell r="Y4471">
            <v>353.85056142840125</v>
          </cell>
          <cell r="Z4471">
            <v>422.07139648251791</v>
          </cell>
          <cell r="AA4471">
            <v>449.85537470161341</v>
          </cell>
          <cell r="AB4471">
            <v>459.76029061146971</v>
          </cell>
          <cell r="AC4471">
            <v>526.05031642104666</v>
          </cell>
          <cell r="AD4471">
            <v>76.351453998606416</v>
          </cell>
          <cell r="AE4471">
            <v>90.466381435936597</v>
          </cell>
          <cell r="AF4471">
            <v>87.629602216800237</v>
          </cell>
          <cell r="AG4471">
            <v>93.028668222594533</v>
          </cell>
          <cell r="AH4471">
            <v>84.188315140826262</v>
          </cell>
        </row>
        <row r="4472">
          <cell r="B4472">
            <v>1764</v>
          </cell>
          <cell r="C4472" t="str">
            <v>WV</v>
          </cell>
          <cell r="D4472" t="str">
            <v>Investor Owned</v>
          </cell>
          <cell r="E4472">
            <v>2.2549972989922808E-2</v>
          </cell>
          <cell r="F4472">
            <v>1</v>
          </cell>
          <cell r="G4472">
            <v>8942.938290730699</v>
          </cell>
          <cell r="H4472">
            <v>8942.938290730699</v>
          </cell>
          <cell r="I4472">
            <v>11.608880937499999</v>
          </cell>
          <cell r="J4472">
            <v>4600</v>
          </cell>
          <cell r="K4472">
            <v>34636</v>
          </cell>
          <cell r="L4472">
            <v>3873</v>
          </cell>
          <cell r="M4472">
            <v>0.11723252250689312</v>
          </cell>
          <cell r="N4472">
            <v>0.11723252250689312</v>
          </cell>
          <cell r="O4472">
            <v>8492.367009645588</v>
          </cell>
          <cell r="P4472">
            <v>22511.508735010037</v>
          </cell>
          <cell r="Q4472">
            <v>35935.413089719892</v>
          </cell>
          <cell r="R4472">
            <v>45461.187810510055</v>
          </cell>
          <cell r="S4472">
            <v>101452.56477248091</v>
          </cell>
          <cell r="T4472">
            <v>1449.8813669493268</v>
          </cell>
          <cell r="U4472">
            <v>1421.1944492609614</v>
          </cell>
          <cell r="V4472">
            <v>1450.1596201419352</v>
          </cell>
          <cell r="W4472">
            <v>1469.1124136964245</v>
          </cell>
          <cell r="X4472">
            <v>1539.8725933075575</v>
          </cell>
          <cell r="Y4472">
            <v>353.85056142840125</v>
          </cell>
          <cell r="Z4472">
            <v>422.07139648251791</v>
          </cell>
          <cell r="AA4472">
            <v>449.85537470161341</v>
          </cell>
          <cell r="AB4472">
            <v>459.76029061146971</v>
          </cell>
          <cell r="AC4472">
            <v>526.05031642104666</v>
          </cell>
          <cell r="AD4472">
            <v>76.351453998606416</v>
          </cell>
          <cell r="AE4472">
            <v>90.466381435936597</v>
          </cell>
          <cell r="AF4472">
            <v>87.629602216800237</v>
          </cell>
          <cell r="AG4472">
            <v>93.028668222594533</v>
          </cell>
          <cell r="AH4472">
            <v>84.188315140826262</v>
          </cell>
        </row>
        <row r="4473">
          <cell r="B4473">
            <v>733</v>
          </cell>
          <cell r="C4473" t="str">
            <v>WV</v>
          </cell>
          <cell r="D4473" t="str">
            <v>Investor Owned</v>
          </cell>
          <cell r="E4473">
            <v>2.2549972989922808E-2</v>
          </cell>
          <cell r="F4473">
            <v>1</v>
          </cell>
          <cell r="G4473">
            <v>13461.833407330669</v>
          </cell>
          <cell r="H4473">
            <v>13461.833407330669</v>
          </cell>
          <cell r="I4473">
            <v>11.608880937499999</v>
          </cell>
          <cell r="J4473">
            <v>1273008</v>
          </cell>
          <cell r="K4473">
            <v>10915393</v>
          </cell>
          <cell r="L4473">
            <v>810840</v>
          </cell>
          <cell r="M4473">
            <v>0.10627676527704043</v>
          </cell>
          <cell r="N4473">
            <v>0.10627676527704043</v>
          </cell>
          <cell r="O4473">
            <v>8492.367009645588</v>
          </cell>
          <cell r="P4473">
            <v>22511.508735010037</v>
          </cell>
          <cell r="Q4473">
            <v>35935.413089719892</v>
          </cell>
          <cell r="R4473">
            <v>45461.187810510055</v>
          </cell>
          <cell r="S4473">
            <v>101452.56477248091</v>
          </cell>
          <cell r="T4473">
            <v>1449.8813669493268</v>
          </cell>
          <cell r="U4473">
            <v>1421.1944492609614</v>
          </cell>
          <cell r="V4473">
            <v>1450.1596201419352</v>
          </cell>
          <cell r="W4473">
            <v>1469.1124136964245</v>
          </cell>
          <cell r="X4473">
            <v>1539.8725933075575</v>
          </cell>
          <cell r="Y4473">
            <v>353.85056142840125</v>
          </cell>
          <cell r="Z4473">
            <v>422.07139648251791</v>
          </cell>
          <cell r="AA4473">
            <v>449.85537470161341</v>
          </cell>
          <cell r="AB4473">
            <v>459.76029061146971</v>
          </cell>
          <cell r="AC4473">
            <v>526.05031642104666</v>
          </cell>
          <cell r="AD4473">
            <v>76.351453998606416</v>
          </cell>
          <cell r="AE4473">
            <v>90.466381435936597</v>
          </cell>
          <cell r="AF4473">
            <v>87.629602216800237</v>
          </cell>
          <cell r="AG4473">
            <v>93.028668222594533</v>
          </cell>
          <cell r="AH4473">
            <v>84.188315140826262</v>
          </cell>
        </row>
        <row r="4474">
          <cell r="B4474">
            <v>12796</v>
          </cell>
          <cell r="C4474" t="str">
            <v>WV</v>
          </cell>
          <cell r="D4474" t="str">
            <v>Investor Owned</v>
          </cell>
          <cell r="E4474">
            <v>2.2549972989922808E-2</v>
          </cell>
          <cell r="F4474">
            <v>1</v>
          </cell>
          <cell r="G4474">
            <v>10863.364325852794</v>
          </cell>
          <cell r="H4474">
            <v>10863.364325852794</v>
          </cell>
          <cell r="I4474">
            <v>11.608880937499999</v>
          </cell>
          <cell r="J4474">
            <v>405268.4</v>
          </cell>
          <cell r="K4474">
            <v>3626669</v>
          </cell>
          <cell r="L4474">
            <v>333844</v>
          </cell>
          <cell r="M4474">
            <v>9.8923209432020126E-2</v>
          </cell>
          <cell r="N4474">
            <v>9.8923209432020126E-2</v>
          </cell>
          <cell r="O4474">
            <v>8492.367009645588</v>
          </cell>
          <cell r="P4474">
            <v>22511.508735010037</v>
          </cell>
          <cell r="Q4474">
            <v>35935.413089719892</v>
          </cell>
          <cell r="R4474">
            <v>45461.187810510055</v>
          </cell>
          <cell r="S4474">
            <v>101452.56477248091</v>
          </cell>
          <cell r="T4474">
            <v>1449.8813669493268</v>
          </cell>
          <cell r="U4474">
            <v>1421.1944492609614</v>
          </cell>
          <cell r="V4474">
            <v>1450.1596201419352</v>
          </cell>
          <cell r="W4474">
            <v>1469.1124136964245</v>
          </cell>
          <cell r="X4474">
            <v>1539.8725933075575</v>
          </cell>
          <cell r="Y4474">
            <v>353.85056142840125</v>
          </cell>
          <cell r="Z4474">
            <v>422.07139648251791</v>
          </cell>
          <cell r="AA4474">
            <v>449.85537470161341</v>
          </cell>
          <cell r="AB4474">
            <v>459.76029061146971</v>
          </cell>
          <cell r="AC4474">
            <v>526.05031642104666</v>
          </cell>
          <cell r="AD4474">
            <v>76.351453998606416</v>
          </cell>
          <cell r="AE4474">
            <v>90.466381435936597</v>
          </cell>
          <cell r="AF4474">
            <v>87.629602216800237</v>
          </cell>
          <cell r="AG4474">
            <v>93.028668222594533</v>
          </cell>
          <cell r="AH4474">
            <v>84.188315140826262</v>
          </cell>
        </row>
        <row r="4475">
          <cell r="B4475">
            <v>15263</v>
          </cell>
          <cell r="C4475" t="str">
            <v>WV</v>
          </cell>
          <cell r="D4475" t="str">
            <v>Investor Owned</v>
          </cell>
          <cell r="E4475">
            <v>0.20294975690930528</v>
          </cell>
          <cell r="F4475">
            <v>1</v>
          </cell>
          <cell r="G4475">
            <v>13800.434332876615</v>
          </cell>
          <cell r="H4475">
            <v>13800.434332876615</v>
          </cell>
          <cell r="I4475">
            <v>11.608880937499999</v>
          </cell>
          <cell r="J4475">
            <v>512355.4</v>
          </cell>
          <cell r="K4475">
            <v>5096528</v>
          </cell>
          <cell r="L4475">
            <v>369302</v>
          </cell>
          <cell r="M4475">
            <v>9.0435921204442035E-2</v>
          </cell>
          <cell r="N4475">
            <v>9.0435921204442035E-2</v>
          </cell>
          <cell r="O4475">
            <v>8492.367009645588</v>
          </cell>
          <cell r="P4475">
            <v>22511.508735010037</v>
          </cell>
          <cell r="Q4475">
            <v>35935.413089719892</v>
          </cell>
          <cell r="R4475">
            <v>45461.187810510055</v>
          </cell>
          <cell r="S4475">
            <v>101452.56477248091</v>
          </cell>
          <cell r="T4475">
            <v>1449.8813669493268</v>
          </cell>
          <cell r="U4475">
            <v>1421.1944492609614</v>
          </cell>
          <cell r="V4475">
            <v>1450.1596201419352</v>
          </cell>
          <cell r="W4475">
            <v>1469.1124136964245</v>
          </cell>
          <cell r="X4475">
            <v>1539.8725933075575</v>
          </cell>
          <cell r="Y4475">
            <v>353.85056142840125</v>
          </cell>
          <cell r="Z4475">
            <v>422.07139648251791</v>
          </cell>
          <cell r="AA4475">
            <v>449.85537470161341</v>
          </cell>
          <cell r="AB4475">
            <v>459.76029061146971</v>
          </cell>
          <cell r="AC4475">
            <v>526.05031642104666</v>
          </cell>
          <cell r="AD4475">
            <v>76.351453998606416</v>
          </cell>
          <cell r="AE4475">
            <v>90.466381435936597</v>
          </cell>
          <cell r="AF4475">
            <v>87.629602216800237</v>
          </cell>
          <cell r="AG4475">
            <v>93.028668222594533</v>
          </cell>
          <cell r="AH4475">
            <v>84.188315140826262</v>
          </cell>
        </row>
        <row r="4476">
          <cell r="B4476">
            <v>20521</v>
          </cell>
          <cell r="C4476" t="str">
            <v>WV</v>
          </cell>
          <cell r="D4476" t="str">
            <v>Investor Owned</v>
          </cell>
          <cell r="E4476">
            <v>2.2549972989922808E-2</v>
          </cell>
          <cell r="F4476">
            <v>1</v>
          </cell>
          <cell r="G4476">
            <v>11509.613733905579</v>
          </cell>
          <cell r="H4476">
            <v>11509.613733905579</v>
          </cell>
          <cell r="I4476">
            <v>11.608880937499999</v>
          </cell>
          <cell r="J4476">
            <v>52702</v>
          </cell>
          <cell r="K4476">
            <v>402261</v>
          </cell>
          <cell r="L4476">
            <v>34950</v>
          </cell>
          <cell r="M4476">
            <v>0.11891094422480056</v>
          </cell>
          <cell r="N4476">
            <v>0.11891094422480056</v>
          </cell>
          <cell r="O4476">
            <v>8492.367009645588</v>
          </cell>
          <cell r="P4476">
            <v>22511.508735010037</v>
          </cell>
          <cell r="Q4476">
            <v>35935.413089719892</v>
          </cell>
          <cell r="R4476">
            <v>45461.187810510055</v>
          </cell>
          <cell r="S4476">
            <v>101452.56477248091</v>
          </cell>
          <cell r="T4476">
            <v>1449.8813669493268</v>
          </cell>
          <cell r="U4476">
            <v>1421.1944492609614</v>
          </cell>
          <cell r="V4476">
            <v>1450.1596201419352</v>
          </cell>
          <cell r="W4476">
            <v>1469.1124136964245</v>
          </cell>
          <cell r="X4476">
            <v>1539.8725933075575</v>
          </cell>
          <cell r="Y4476">
            <v>353.85056142840125</v>
          </cell>
          <cell r="Z4476">
            <v>422.07139648251791</v>
          </cell>
          <cell r="AA4476">
            <v>449.85537470161341</v>
          </cell>
          <cell r="AB4476">
            <v>459.76029061146971</v>
          </cell>
          <cell r="AC4476">
            <v>526.05031642104666</v>
          </cell>
          <cell r="AD4476">
            <v>76.351453998606416</v>
          </cell>
          <cell r="AE4476">
            <v>90.466381435936597</v>
          </cell>
          <cell r="AF4476">
            <v>87.629602216800237</v>
          </cell>
          <cell r="AG4476">
            <v>93.028668222594533</v>
          </cell>
          <cell r="AH4476">
            <v>84.188315140826262</v>
          </cell>
        </row>
        <row r="4477">
          <cell r="B4477">
            <v>13471</v>
          </cell>
          <cell r="C4477" t="str">
            <v>WV</v>
          </cell>
          <cell r="D4477" t="str">
            <v>Municipal</v>
          </cell>
          <cell r="E4477">
            <v>2.2549972989922808E-2</v>
          </cell>
          <cell r="F4477">
            <v>0</v>
          </cell>
          <cell r="G4477">
            <v>0</v>
          </cell>
          <cell r="H4477">
            <v>0</v>
          </cell>
          <cell r="I4477">
            <v>11.608880937499999</v>
          </cell>
          <cell r="J4477">
            <v>0</v>
          </cell>
          <cell r="K4477">
            <v>0</v>
          </cell>
          <cell r="L4477">
            <v>0</v>
          </cell>
          <cell r="M4477">
            <v>0</v>
          </cell>
          <cell r="N4477">
            <v>0</v>
          </cell>
          <cell r="O4477">
            <v>8492.367009645588</v>
          </cell>
          <cell r="P4477">
            <v>22511.508735010037</v>
          </cell>
          <cell r="Q4477">
            <v>35935.413089719892</v>
          </cell>
          <cell r="R4477">
            <v>45461.187810510055</v>
          </cell>
          <cell r="S4477">
            <v>101452.56477248091</v>
          </cell>
          <cell r="T4477">
            <v>1449.8813669493268</v>
          </cell>
          <cell r="U4477">
            <v>1421.1944492609614</v>
          </cell>
          <cell r="V4477">
            <v>1450.1596201419352</v>
          </cell>
          <cell r="W4477">
            <v>1469.1124136964245</v>
          </cell>
          <cell r="X4477">
            <v>1539.8725933075575</v>
          </cell>
          <cell r="Y4477">
            <v>353.85056142840125</v>
          </cell>
          <cell r="Z4477">
            <v>422.07139648251791</v>
          </cell>
          <cell r="AA4477">
            <v>449.85537470161341</v>
          </cell>
          <cell r="AB4477">
            <v>459.76029061146971</v>
          </cell>
          <cell r="AC4477">
            <v>526.05031642104666</v>
          </cell>
          <cell r="AD4477">
            <v>76.351453998606416</v>
          </cell>
          <cell r="AE4477">
            <v>90.466381435936597</v>
          </cell>
          <cell r="AF4477">
            <v>87.629602216800237</v>
          </cell>
          <cell r="AG4477">
            <v>93.028668222594533</v>
          </cell>
          <cell r="AH4477">
            <v>84.188315140826262</v>
          </cell>
        </row>
        <row r="4478">
          <cell r="B4478">
            <v>14954</v>
          </cell>
          <cell r="C4478" t="str">
            <v>WV</v>
          </cell>
          <cell r="D4478" t="str">
            <v>Municipal</v>
          </cell>
          <cell r="E4478">
            <v>2.2549972989922808E-2</v>
          </cell>
          <cell r="F4478">
            <v>0</v>
          </cell>
          <cell r="G4478">
            <v>0</v>
          </cell>
          <cell r="H4478">
            <v>0</v>
          </cell>
          <cell r="I4478">
            <v>11.608880937499999</v>
          </cell>
          <cell r="J4478">
            <v>0</v>
          </cell>
          <cell r="K4478">
            <v>0</v>
          </cell>
          <cell r="L4478">
            <v>0</v>
          </cell>
          <cell r="M4478">
            <v>0</v>
          </cell>
          <cell r="N4478">
            <v>0</v>
          </cell>
          <cell r="O4478">
            <v>8492.367009645588</v>
          </cell>
          <cell r="P4478">
            <v>22511.508735010037</v>
          </cell>
          <cell r="Q4478">
            <v>35935.413089719892</v>
          </cell>
          <cell r="R4478">
            <v>45461.187810510055</v>
          </cell>
          <cell r="S4478">
            <v>101452.56477248091</v>
          </cell>
          <cell r="T4478">
            <v>1449.8813669493268</v>
          </cell>
          <cell r="U4478">
            <v>1421.1944492609614</v>
          </cell>
          <cell r="V4478">
            <v>1450.1596201419352</v>
          </cell>
          <cell r="W4478">
            <v>1469.1124136964245</v>
          </cell>
          <cell r="X4478">
            <v>1539.8725933075575</v>
          </cell>
          <cell r="Y4478">
            <v>353.85056142840125</v>
          </cell>
          <cell r="Z4478">
            <v>422.07139648251791</v>
          </cell>
          <cell r="AA4478">
            <v>449.85537470161341</v>
          </cell>
          <cell r="AB4478">
            <v>459.76029061146971</v>
          </cell>
          <cell r="AC4478">
            <v>526.05031642104666</v>
          </cell>
          <cell r="AD4478">
            <v>76.351453998606416</v>
          </cell>
          <cell r="AE4478">
            <v>90.466381435936597</v>
          </cell>
          <cell r="AF4478">
            <v>87.629602216800237</v>
          </cell>
          <cell r="AG4478">
            <v>93.028668222594533</v>
          </cell>
          <cell r="AH4478">
            <v>84.188315140826262</v>
          </cell>
        </row>
        <row r="4479">
          <cell r="B4479">
            <v>21081</v>
          </cell>
          <cell r="C4479" t="str">
            <v>WY</v>
          </cell>
          <cell r="D4479" t="str">
            <v>Cooperative</v>
          </cell>
          <cell r="E4479">
            <v>0.23504330592278713</v>
          </cell>
          <cell r="F4479">
            <v>1</v>
          </cell>
          <cell r="G4479">
            <v>10760.073340027066</v>
          </cell>
          <cell r="H4479">
            <v>10760.073340027066</v>
          </cell>
          <cell r="I4479">
            <v>11.608880937499999</v>
          </cell>
          <cell r="J4479">
            <v>32364.799999999999</v>
          </cell>
          <cell r="K4479">
            <v>246481</v>
          </cell>
          <cell r="L4479">
            <v>22907</v>
          </cell>
          <cell r="M4479">
            <v>0.11836086502560542</v>
          </cell>
          <cell r="N4479">
            <v>0.11836086502560542</v>
          </cell>
          <cell r="O4479">
            <v>11837.66359293437</v>
          </cell>
          <cell r="P4479">
            <v>31086.281438129969</v>
          </cell>
          <cell r="Q4479">
            <v>49013.168168681608</v>
          </cell>
          <cell r="R4479">
            <v>63829.745850480293</v>
          </cell>
          <cell r="S4479">
            <v>129604.60616531913</v>
          </cell>
          <cell r="T4479">
            <v>1034.8165687149738</v>
          </cell>
          <cell r="U4479">
            <v>1098.1984014894799</v>
          </cell>
          <cell r="V4479">
            <v>1181.5597467189191</v>
          </cell>
          <cell r="W4479">
            <v>1317.8439854299929</v>
          </cell>
          <cell r="X4479">
            <v>1461.6558907905173</v>
          </cell>
          <cell r="Y4479">
            <v>739.32054550980354</v>
          </cell>
          <cell r="Z4479">
            <v>783.09536439091733</v>
          </cell>
          <cell r="AA4479">
            <v>818.40179906485048</v>
          </cell>
          <cell r="AB4479">
            <v>804.61347502266415</v>
          </cell>
          <cell r="AC4479">
            <v>914.45714137318521</v>
          </cell>
          <cell r="AD4479">
            <v>75.779793413883411</v>
          </cell>
          <cell r="AE4479">
            <v>74.089280004865998</v>
          </cell>
          <cell r="AF4479">
            <v>91.439035067436734</v>
          </cell>
          <cell r="AG4479">
            <v>110.41035717930042</v>
          </cell>
          <cell r="AH4479">
            <v>117.56278331307199</v>
          </cell>
        </row>
        <row r="4480">
          <cell r="B4480">
            <v>3461</v>
          </cell>
          <cell r="C4480" t="str">
            <v>WY</v>
          </cell>
          <cell r="D4480" t="str">
            <v>Investor Owned</v>
          </cell>
          <cell r="E4480">
            <v>1.7775708000262107E-2</v>
          </cell>
          <cell r="F4480">
            <v>1</v>
          </cell>
          <cell r="G4480">
            <v>7292.8305036121328</v>
          </cell>
          <cell r="H4480">
            <v>7292.8305036121328</v>
          </cell>
          <cell r="I4480">
            <v>11.608880937499999</v>
          </cell>
          <cell r="J4480">
            <v>42077</v>
          </cell>
          <cell r="K4480">
            <v>279629</v>
          </cell>
          <cell r="L4480">
            <v>38343</v>
          </cell>
          <cell r="M4480">
            <v>0.13137252623498008</v>
          </cell>
          <cell r="N4480">
            <v>0.13137252623498008</v>
          </cell>
          <cell r="O4480">
            <v>11837.66359293437</v>
          </cell>
          <cell r="P4480">
            <v>31086.281438129969</v>
          </cell>
          <cell r="Q4480">
            <v>49013.168168681608</v>
          </cell>
          <cell r="R4480">
            <v>63829.745850480293</v>
          </cell>
          <cell r="S4480">
            <v>129604.60616531913</v>
          </cell>
          <cell r="T4480">
            <v>1034.8165687149738</v>
          </cell>
          <cell r="U4480">
            <v>1098.1984014894799</v>
          </cell>
          <cell r="V4480">
            <v>1181.5597467189191</v>
          </cell>
          <cell r="W4480">
            <v>1317.8439854299929</v>
          </cell>
          <cell r="X4480">
            <v>1461.6558907905173</v>
          </cell>
          <cell r="Y4480">
            <v>739.32054550980354</v>
          </cell>
          <cell r="Z4480">
            <v>783.09536439091733</v>
          </cell>
          <cell r="AA4480">
            <v>818.40179906485048</v>
          </cell>
          <cell r="AB4480">
            <v>804.61347502266415</v>
          </cell>
          <cell r="AC4480">
            <v>914.45714137318521</v>
          </cell>
          <cell r="AD4480">
            <v>75.779793413883411</v>
          </cell>
          <cell r="AE4480">
            <v>74.089280004865998</v>
          </cell>
          <cell r="AF4480">
            <v>91.439035067436734</v>
          </cell>
          <cell r="AG4480">
            <v>110.41035717930042</v>
          </cell>
          <cell r="AH4480">
            <v>117.56278331307199</v>
          </cell>
        </row>
        <row r="4481">
          <cell r="B4481">
            <v>19545</v>
          </cell>
          <cell r="C4481" t="str">
            <v>WY</v>
          </cell>
          <cell r="D4481" t="str">
            <v>Investor Owned</v>
          </cell>
          <cell r="E4481">
            <v>1.7775708000262107E-2</v>
          </cell>
          <cell r="F4481">
            <v>1</v>
          </cell>
          <cell r="G4481">
            <v>9342.8806060199768</v>
          </cell>
          <cell r="H4481">
            <v>9342.8806060199768</v>
          </cell>
          <cell r="I4481">
            <v>11.608880937499999</v>
          </cell>
          <cell r="J4481">
            <v>74424</v>
          </cell>
          <cell r="K4481">
            <v>557471</v>
          </cell>
          <cell r="L4481">
            <v>59668</v>
          </cell>
          <cell r="M4481">
            <v>0.1185924568392885</v>
          </cell>
          <cell r="N4481">
            <v>0.1185924568392885</v>
          </cell>
          <cell r="O4481">
            <v>11837.66359293437</v>
          </cell>
          <cell r="P4481">
            <v>31086.281438129969</v>
          </cell>
          <cell r="Q4481">
            <v>49013.168168681608</v>
          </cell>
          <cell r="R4481">
            <v>63829.745850480293</v>
          </cell>
          <cell r="S4481">
            <v>129604.60616531913</v>
          </cell>
          <cell r="T4481">
            <v>1034.8165687149738</v>
          </cell>
          <cell r="U4481">
            <v>1098.1984014894799</v>
          </cell>
          <cell r="V4481">
            <v>1181.5597467189191</v>
          </cell>
          <cell r="W4481">
            <v>1317.8439854299929</v>
          </cell>
          <cell r="X4481">
            <v>1461.6558907905173</v>
          </cell>
          <cell r="Y4481">
            <v>739.32054550980354</v>
          </cell>
          <cell r="Z4481">
            <v>783.09536439091733</v>
          </cell>
          <cell r="AA4481">
            <v>818.40179906485048</v>
          </cell>
          <cell r="AB4481">
            <v>804.61347502266415</v>
          </cell>
          <cell r="AC4481">
            <v>914.45714137318521</v>
          </cell>
          <cell r="AD4481">
            <v>75.779793413883411</v>
          </cell>
          <cell r="AE4481">
            <v>74.089280004865998</v>
          </cell>
          <cell r="AF4481">
            <v>91.439035067436734</v>
          </cell>
          <cell r="AG4481">
            <v>110.41035717930042</v>
          </cell>
          <cell r="AH4481">
            <v>117.56278331307199</v>
          </cell>
        </row>
        <row r="4482">
          <cell r="B4482">
            <v>1417</v>
          </cell>
          <cell r="C4482" t="str">
            <v>WY</v>
          </cell>
          <cell r="D4482" t="str">
            <v>Cooperative</v>
          </cell>
          <cell r="E4482">
            <v>0.21312346329469617</v>
          </cell>
          <cell r="F4482">
            <v>0</v>
          </cell>
          <cell r="G4482">
            <v>0</v>
          </cell>
          <cell r="H4482">
            <v>4504.0889669688404</v>
          </cell>
          <cell r="I4482">
            <v>11.608880937499999</v>
          </cell>
          <cell r="J4482">
            <v>0</v>
          </cell>
          <cell r="K4482">
            <v>0</v>
          </cell>
          <cell r="L4482">
            <v>0</v>
          </cell>
          <cell r="M4482">
            <v>0</v>
          </cell>
          <cell r="N4482">
            <v>3.3301250941330948E-2</v>
          </cell>
          <cell r="O4482">
            <v>11837.66359293437</v>
          </cell>
          <cell r="P4482">
            <v>31086.281438129969</v>
          </cell>
          <cell r="Q4482">
            <v>49013.168168681608</v>
          </cell>
          <cell r="R4482">
            <v>63829.745850480293</v>
          </cell>
          <cell r="S4482">
            <v>129604.60616531913</v>
          </cell>
          <cell r="T4482">
            <v>1034.8165687149738</v>
          </cell>
          <cell r="U4482">
            <v>1098.1984014894799</v>
          </cell>
          <cell r="V4482">
            <v>1181.5597467189191</v>
          </cell>
          <cell r="W4482">
            <v>1317.8439854299929</v>
          </cell>
          <cell r="X4482">
            <v>1461.6558907905173</v>
          </cell>
          <cell r="Y4482">
            <v>739.32054550980354</v>
          </cell>
          <cell r="Z4482">
            <v>783.09536439091733</v>
          </cell>
          <cell r="AA4482">
            <v>818.40179906485048</v>
          </cell>
          <cell r="AB4482">
            <v>804.61347502266415</v>
          </cell>
          <cell r="AC4482">
            <v>914.45714137318521</v>
          </cell>
          <cell r="AD4482">
            <v>75.779793413883411</v>
          </cell>
          <cell r="AE4482">
            <v>74.089280004865998</v>
          </cell>
          <cell r="AF4482">
            <v>91.439035067436734</v>
          </cell>
          <cell r="AG4482">
            <v>110.41035717930042</v>
          </cell>
          <cell r="AH4482">
            <v>117.56278331307199</v>
          </cell>
        </row>
        <row r="4483">
          <cell r="B4483">
            <v>14354</v>
          </cell>
          <cell r="C4483" t="str">
            <v>WY</v>
          </cell>
          <cell r="D4483" t="str">
            <v>Investor Owned</v>
          </cell>
          <cell r="E4483">
            <v>0.24508584279273879</v>
          </cell>
          <cell r="F4483">
            <v>1</v>
          </cell>
          <cell r="G4483">
            <v>10009.51043024848</v>
          </cell>
          <cell r="H4483">
            <v>10009.51043024848</v>
          </cell>
          <cell r="I4483">
            <v>11.608880937499999</v>
          </cell>
          <cell r="J4483">
            <v>1802365.4000000001</v>
          </cell>
          <cell r="K4483">
            <v>17150115</v>
          </cell>
          <cell r="L4483">
            <v>1713382</v>
          </cell>
          <cell r="M4483">
            <v>9.1176066652528726E-2</v>
          </cell>
          <cell r="N4483">
            <v>9.1176066652528726E-2</v>
          </cell>
          <cell r="O4483">
            <v>11837.66359293437</v>
          </cell>
          <cell r="P4483">
            <v>31086.281438129969</v>
          </cell>
          <cell r="Q4483">
            <v>49013.168168681608</v>
          </cell>
          <cell r="R4483">
            <v>63829.745850480293</v>
          </cell>
          <cell r="S4483">
            <v>129604.60616531913</v>
          </cell>
          <cell r="T4483">
            <v>1034.8165687149738</v>
          </cell>
          <cell r="U4483">
            <v>1098.1984014894799</v>
          </cell>
          <cell r="V4483">
            <v>1181.5597467189191</v>
          </cell>
          <cell r="W4483">
            <v>1317.8439854299929</v>
          </cell>
          <cell r="X4483">
            <v>1461.6558907905173</v>
          </cell>
          <cell r="Y4483">
            <v>739.32054550980354</v>
          </cell>
          <cell r="Z4483">
            <v>783.09536439091733</v>
          </cell>
          <cell r="AA4483">
            <v>818.40179906485048</v>
          </cell>
          <cell r="AB4483">
            <v>804.61347502266415</v>
          </cell>
          <cell r="AC4483">
            <v>914.45714137318521</v>
          </cell>
          <cell r="AD4483">
            <v>75.779793413883411</v>
          </cell>
          <cell r="AE4483">
            <v>74.089280004865998</v>
          </cell>
          <cell r="AF4483">
            <v>91.439035067436734</v>
          </cell>
          <cell r="AG4483">
            <v>110.41035717930042</v>
          </cell>
          <cell r="AH4483">
            <v>117.56278331307199</v>
          </cell>
        </row>
        <row r="4484">
          <cell r="B4484">
            <v>11273</v>
          </cell>
          <cell r="C4484" t="str">
            <v>WY</v>
          </cell>
          <cell r="D4484" t="str">
            <v>Cooperative</v>
          </cell>
          <cell r="E4484">
            <v>1.7775708000262107E-2</v>
          </cell>
          <cell r="F4484">
            <v>1</v>
          </cell>
          <cell r="G4484">
            <v>23823.203673689899</v>
          </cell>
          <cell r="H4484">
            <v>23823.203673689899</v>
          </cell>
          <cell r="I4484">
            <v>11.608880937499999</v>
          </cell>
          <cell r="J4484">
            <v>33955</v>
          </cell>
          <cell r="K4484">
            <v>529161</v>
          </cell>
          <cell r="L4484">
            <v>22212</v>
          </cell>
          <cell r="M4484">
            <v>5.8320100006226838E-2</v>
          </cell>
          <cell r="N4484">
            <v>5.8320100006226838E-2</v>
          </cell>
          <cell r="O4484">
            <v>11837.66359293437</v>
          </cell>
          <cell r="P4484">
            <v>31086.281438129969</v>
          </cell>
          <cell r="Q4484">
            <v>49013.168168681608</v>
          </cell>
          <cell r="R4484">
            <v>63829.745850480293</v>
          </cell>
          <cell r="S4484">
            <v>129604.60616531913</v>
          </cell>
          <cell r="T4484">
            <v>1034.8165687149738</v>
          </cell>
          <cell r="U4484">
            <v>1098.1984014894799</v>
          </cell>
          <cell r="V4484">
            <v>1181.5597467189191</v>
          </cell>
          <cell r="W4484">
            <v>1317.8439854299929</v>
          </cell>
          <cell r="X4484">
            <v>1461.6558907905173</v>
          </cell>
          <cell r="Y4484">
            <v>739.32054550980354</v>
          </cell>
          <cell r="Z4484">
            <v>783.09536439091733</v>
          </cell>
          <cell r="AA4484">
            <v>818.40179906485048</v>
          </cell>
          <cell r="AB4484">
            <v>804.61347502266415</v>
          </cell>
          <cell r="AC4484">
            <v>914.45714137318521</v>
          </cell>
          <cell r="AD4484">
            <v>75.779793413883411</v>
          </cell>
          <cell r="AE4484">
            <v>74.089280004865998</v>
          </cell>
          <cell r="AF4484">
            <v>91.439035067436734</v>
          </cell>
          <cell r="AG4484">
            <v>110.41035717930042</v>
          </cell>
          <cell r="AH4484">
            <v>117.56278331307199</v>
          </cell>
        </row>
        <row r="4485">
          <cell r="B4485">
            <v>1675</v>
          </cell>
          <cell r="C4485" t="str">
            <v>WY</v>
          </cell>
          <cell r="D4485" t="str">
            <v>Cooperative</v>
          </cell>
          <cell r="E4485">
            <v>1.7775708000262107E-2</v>
          </cell>
          <cell r="F4485">
            <v>0</v>
          </cell>
          <cell r="G4485">
            <v>0</v>
          </cell>
          <cell r="H4485">
            <v>4504.0889669688404</v>
          </cell>
          <cell r="I4485">
            <v>11.608880937499999</v>
          </cell>
          <cell r="J4485">
            <v>0</v>
          </cell>
          <cell r="K4485">
            <v>0</v>
          </cell>
          <cell r="L4485">
            <v>0</v>
          </cell>
          <cell r="M4485">
            <v>0</v>
          </cell>
          <cell r="N4485">
            <v>3.3301250941330948E-2</v>
          </cell>
          <cell r="O4485">
            <v>11837.66359293437</v>
          </cell>
          <cell r="P4485">
            <v>31086.281438129969</v>
          </cell>
          <cell r="Q4485">
            <v>49013.168168681608</v>
          </cell>
          <cell r="R4485">
            <v>63829.745850480293</v>
          </cell>
          <cell r="S4485">
            <v>129604.60616531913</v>
          </cell>
          <cell r="T4485">
            <v>1034.8165687149738</v>
          </cell>
          <cell r="U4485">
            <v>1098.1984014894799</v>
          </cell>
          <cell r="V4485">
            <v>1181.5597467189191</v>
          </cell>
          <cell r="W4485">
            <v>1317.8439854299929</v>
          </cell>
          <cell r="X4485">
            <v>1461.6558907905173</v>
          </cell>
          <cell r="Y4485">
            <v>739.32054550980354</v>
          </cell>
          <cell r="Z4485">
            <v>783.09536439091733</v>
          </cell>
          <cell r="AA4485">
            <v>818.40179906485048</v>
          </cell>
          <cell r="AB4485">
            <v>804.61347502266415</v>
          </cell>
          <cell r="AC4485">
            <v>914.45714137318521</v>
          </cell>
          <cell r="AD4485">
            <v>75.779793413883411</v>
          </cell>
          <cell r="AE4485">
            <v>74.089280004865998</v>
          </cell>
          <cell r="AF4485">
            <v>91.439035067436734</v>
          </cell>
          <cell r="AG4485">
            <v>110.41035717930042</v>
          </cell>
          <cell r="AH4485">
            <v>117.56278331307199</v>
          </cell>
        </row>
        <row r="4486">
          <cell r="B4486">
            <v>2215</v>
          </cell>
          <cell r="C4486" t="str">
            <v>WY</v>
          </cell>
          <cell r="D4486" t="str">
            <v>Cooperative</v>
          </cell>
          <cell r="E4486">
            <v>1.7775708000262107E-2</v>
          </cell>
          <cell r="F4486">
            <v>0</v>
          </cell>
          <cell r="G4486">
            <v>0</v>
          </cell>
          <cell r="H4486">
            <v>4504.0889669688404</v>
          </cell>
          <cell r="I4486">
            <v>11.608880937499999</v>
          </cell>
          <cell r="J4486">
            <v>0</v>
          </cell>
          <cell r="K4486">
            <v>0</v>
          </cell>
          <cell r="L4486">
            <v>0</v>
          </cell>
          <cell r="M4486">
            <v>0</v>
          </cell>
          <cell r="N4486">
            <v>3.3301250941330948E-2</v>
          </cell>
          <cell r="O4486">
            <v>11837.66359293437</v>
          </cell>
          <cell r="P4486">
            <v>31086.281438129969</v>
          </cell>
          <cell r="Q4486">
            <v>49013.168168681608</v>
          </cell>
          <cell r="R4486">
            <v>63829.745850480293</v>
          </cell>
          <cell r="S4486">
            <v>129604.60616531913</v>
          </cell>
          <cell r="T4486">
            <v>1034.8165687149738</v>
          </cell>
          <cell r="U4486">
            <v>1098.1984014894799</v>
          </cell>
          <cell r="V4486">
            <v>1181.5597467189191</v>
          </cell>
          <cell r="W4486">
            <v>1317.8439854299929</v>
          </cell>
          <cell r="X4486">
            <v>1461.6558907905173</v>
          </cell>
          <cell r="Y4486">
            <v>739.32054550980354</v>
          </cell>
          <cell r="Z4486">
            <v>783.09536439091733</v>
          </cell>
          <cell r="AA4486">
            <v>818.40179906485048</v>
          </cell>
          <cell r="AB4486">
            <v>804.61347502266415</v>
          </cell>
          <cell r="AC4486">
            <v>914.45714137318521</v>
          </cell>
          <cell r="AD4486">
            <v>75.779793413883411</v>
          </cell>
          <cell r="AE4486">
            <v>74.089280004865998</v>
          </cell>
          <cell r="AF4486">
            <v>91.439035067436734</v>
          </cell>
          <cell r="AG4486">
            <v>110.41035717930042</v>
          </cell>
          <cell r="AH4486">
            <v>117.56278331307199</v>
          </cell>
        </row>
        <row r="4487">
          <cell r="B4487">
            <v>2998</v>
          </cell>
          <cell r="C4487" t="str">
            <v>WY</v>
          </cell>
          <cell r="D4487" t="str">
            <v>Cooperative</v>
          </cell>
          <cell r="E4487">
            <v>1.7775708000262107E-2</v>
          </cell>
          <cell r="F4487">
            <v>0</v>
          </cell>
          <cell r="G4487">
            <v>0</v>
          </cell>
          <cell r="H4487">
            <v>4504.0889669688404</v>
          </cell>
          <cell r="I4487">
            <v>11.608880937499999</v>
          </cell>
          <cell r="J4487">
            <v>0</v>
          </cell>
          <cell r="K4487">
            <v>0</v>
          </cell>
          <cell r="L4487">
            <v>0</v>
          </cell>
          <cell r="M4487">
            <v>0</v>
          </cell>
          <cell r="N4487">
            <v>3.3301250941330948E-2</v>
          </cell>
          <cell r="O4487">
            <v>11837.66359293437</v>
          </cell>
          <cell r="P4487">
            <v>31086.281438129969</v>
          </cell>
          <cell r="Q4487">
            <v>49013.168168681608</v>
          </cell>
          <cell r="R4487">
            <v>63829.745850480293</v>
          </cell>
          <cell r="S4487">
            <v>129604.60616531913</v>
          </cell>
          <cell r="T4487">
            <v>1034.8165687149738</v>
          </cell>
          <cell r="U4487">
            <v>1098.1984014894799</v>
          </cell>
          <cell r="V4487">
            <v>1181.5597467189191</v>
          </cell>
          <cell r="W4487">
            <v>1317.8439854299929</v>
          </cell>
          <cell r="X4487">
            <v>1461.6558907905173</v>
          </cell>
          <cell r="Y4487">
            <v>739.32054550980354</v>
          </cell>
          <cell r="Z4487">
            <v>783.09536439091733</v>
          </cell>
          <cell r="AA4487">
            <v>818.40179906485048</v>
          </cell>
          <cell r="AB4487">
            <v>804.61347502266415</v>
          </cell>
          <cell r="AC4487">
            <v>914.45714137318521</v>
          </cell>
          <cell r="AD4487">
            <v>75.779793413883411</v>
          </cell>
          <cell r="AE4487">
            <v>74.089280004865998</v>
          </cell>
          <cell r="AF4487">
            <v>91.439035067436734</v>
          </cell>
          <cell r="AG4487">
            <v>110.41035717930042</v>
          </cell>
          <cell r="AH4487">
            <v>117.56278331307199</v>
          </cell>
        </row>
        <row r="4488">
          <cell r="B4488">
            <v>6950</v>
          </cell>
          <cell r="C4488" t="str">
            <v>WY</v>
          </cell>
          <cell r="D4488" t="str">
            <v>Cooperative</v>
          </cell>
          <cell r="E4488">
            <v>1.7775708000262107E-2</v>
          </cell>
          <cell r="F4488">
            <v>0</v>
          </cell>
          <cell r="G4488">
            <v>0</v>
          </cell>
          <cell r="H4488">
            <v>4504.0889669688404</v>
          </cell>
          <cell r="I4488">
            <v>11.608880937499999</v>
          </cell>
          <cell r="J4488">
            <v>0</v>
          </cell>
          <cell r="K4488">
            <v>0</v>
          </cell>
          <cell r="L4488">
            <v>0</v>
          </cell>
          <cell r="M4488">
            <v>0</v>
          </cell>
          <cell r="N4488">
            <v>3.3301250941330948E-2</v>
          </cell>
          <cell r="O4488">
            <v>11837.66359293437</v>
          </cell>
          <cell r="P4488">
            <v>31086.281438129969</v>
          </cell>
          <cell r="Q4488">
            <v>49013.168168681608</v>
          </cell>
          <cell r="R4488">
            <v>63829.745850480293</v>
          </cell>
          <cell r="S4488">
            <v>129604.60616531913</v>
          </cell>
          <cell r="T4488">
            <v>1034.8165687149738</v>
          </cell>
          <cell r="U4488">
            <v>1098.1984014894799</v>
          </cell>
          <cell r="V4488">
            <v>1181.5597467189191</v>
          </cell>
          <cell r="W4488">
            <v>1317.8439854299929</v>
          </cell>
          <cell r="X4488">
            <v>1461.6558907905173</v>
          </cell>
          <cell r="Y4488">
            <v>739.32054550980354</v>
          </cell>
          <cell r="Z4488">
            <v>783.09536439091733</v>
          </cell>
          <cell r="AA4488">
            <v>818.40179906485048</v>
          </cell>
          <cell r="AB4488">
            <v>804.61347502266415</v>
          </cell>
          <cell r="AC4488">
            <v>914.45714137318521</v>
          </cell>
          <cell r="AD4488">
            <v>75.779793413883411</v>
          </cell>
          <cell r="AE4488">
            <v>74.089280004865998</v>
          </cell>
          <cell r="AF4488">
            <v>91.439035067436734</v>
          </cell>
          <cell r="AG4488">
            <v>110.41035717930042</v>
          </cell>
          <cell r="AH4488">
            <v>117.56278331307199</v>
          </cell>
        </row>
        <row r="4489">
          <cell r="B4489">
            <v>8566</v>
          </cell>
          <cell r="C4489" t="str">
            <v>WY</v>
          </cell>
          <cell r="D4489" t="str">
            <v>Cooperative</v>
          </cell>
          <cell r="E4489">
            <v>1.7775708000262107E-2</v>
          </cell>
          <cell r="F4489">
            <v>1</v>
          </cell>
          <cell r="G4489">
            <v>11925.265461619518</v>
          </cell>
          <cell r="H4489">
            <v>11925.265461619518</v>
          </cell>
          <cell r="I4489">
            <v>11.608880937499999</v>
          </cell>
          <cell r="J4489">
            <v>20255</v>
          </cell>
          <cell r="K4489">
            <v>147122</v>
          </cell>
          <cell r="L4489">
            <v>12337</v>
          </cell>
          <cell r="M4489">
            <v>0.12599322215908396</v>
          </cell>
          <cell r="N4489">
            <v>0.12599322215908396</v>
          </cell>
          <cell r="O4489">
            <v>11837.66359293437</v>
          </cell>
          <cell r="P4489">
            <v>31086.281438129969</v>
          </cell>
          <cell r="Q4489">
            <v>49013.168168681608</v>
          </cell>
          <cell r="R4489">
            <v>63829.745850480293</v>
          </cell>
          <cell r="S4489">
            <v>129604.60616531913</v>
          </cell>
          <cell r="T4489">
            <v>1034.8165687149738</v>
          </cell>
          <cell r="U4489">
            <v>1098.1984014894799</v>
          </cell>
          <cell r="V4489">
            <v>1181.5597467189191</v>
          </cell>
          <cell r="W4489">
            <v>1317.8439854299929</v>
          </cell>
          <cell r="X4489">
            <v>1461.6558907905173</v>
          </cell>
          <cell r="Y4489">
            <v>739.32054550980354</v>
          </cell>
          <cell r="Z4489">
            <v>783.09536439091733</v>
          </cell>
          <cell r="AA4489">
            <v>818.40179906485048</v>
          </cell>
          <cell r="AB4489">
            <v>804.61347502266415</v>
          </cell>
          <cell r="AC4489">
            <v>914.45714137318521</v>
          </cell>
          <cell r="AD4489">
            <v>75.779793413883411</v>
          </cell>
          <cell r="AE4489">
            <v>74.089280004865998</v>
          </cell>
          <cell r="AF4489">
            <v>91.439035067436734</v>
          </cell>
          <cell r="AG4489">
            <v>110.41035717930042</v>
          </cell>
          <cell r="AH4489">
            <v>117.56278331307199</v>
          </cell>
        </row>
        <row r="4490">
          <cell r="B4490">
            <v>27058</v>
          </cell>
          <cell r="C4490" t="str">
            <v>WY</v>
          </cell>
          <cell r="D4490" t="str">
            <v>Cooperative</v>
          </cell>
          <cell r="E4490">
            <v>1.7775708000262107E-2</v>
          </cell>
          <cell r="F4490">
            <v>1</v>
          </cell>
          <cell r="G4490">
            <v>11514.551651809124</v>
          </cell>
          <cell r="H4490">
            <v>11514.551651809124</v>
          </cell>
          <cell r="I4490">
            <v>11.608880937499999</v>
          </cell>
          <cell r="J4490">
            <v>12617</v>
          </cell>
          <cell r="K4490">
            <v>87833</v>
          </cell>
          <cell r="L4490">
            <v>7628</v>
          </cell>
          <cell r="M4490">
            <v>0.13154929780953628</v>
          </cell>
          <cell r="N4490">
            <v>0.13154929780953628</v>
          </cell>
          <cell r="O4490">
            <v>11837.66359293437</v>
          </cell>
          <cell r="P4490">
            <v>31086.281438129969</v>
          </cell>
          <cell r="Q4490">
            <v>49013.168168681608</v>
          </cell>
          <cell r="R4490">
            <v>63829.745850480293</v>
          </cell>
          <cell r="S4490">
            <v>129604.60616531913</v>
          </cell>
          <cell r="T4490">
            <v>1034.8165687149738</v>
          </cell>
          <cell r="U4490">
            <v>1098.1984014894799</v>
          </cell>
          <cell r="V4490">
            <v>1181.5597467189191</v>
          </cell>
          <cell r="W4490">
            <v>1317.8439854299929</v>
          </cell>
          <cell r="X4490">
            <v>1461.6558907905173</v>
          </cell>
          <cell r="Y4490">
            <v>739.32054550980354</v>
          </cell>
          <cell r="Z4490">
            <v>783.09536439091733</v>
          </cell>
          <cell r="AA4490">
            <v>818.40179906485048</v>
          </cell>
          <cell r="AB4490">
            <v>804.61347502266415</v>
          </cell>
          <cell r="AC4490">
            <v>914.45714137318521</v>
          </cell>
          <cell r="AD4490">
            <v>75.779793413883411</v>
          </cell>
          <cell r="AE4490">
            <v>74.089280004865998</v>
          </cell>
          <cell r="AF4490">
            <v>91.439035067436734</v>
          </cell>
          <cell r="AG4490">
            <v>110.41035717930042</v>
          </cell>
          <cell r="AH4490">
            <v>117.56278331307199</v>
          </cell>
        </row>
        <row r="4491">
          <cell r="B4491">
            <v>61300</v>
          </cell>
          <cell r="C4491" t="str">
            <v>WY</v>
          </cell>
          <cell r="D4491" t="str">
            <v>Cooperative</v>
          </cell>
          <cell r="E4491">
            <v>1.7775708000262107E-2</v>
          </cell>
          <cell r="F4491">
            <v>0</v>
          </cell>
          <cell r="G4491">
            <v>0</v>
          </cell>
          <cell r="H4491">
            <v>4504.0889669688404</v>
          </cell>
          <cell r="I4491">
            <v>11.608880937499999</v>
          </cell>
          <cell r="J4491">
            <v>0</v>
          </cell>
          <cell r="K4491">
            <v>0</v>
          </cell>
          <cell r="L4491">
            <v>0</v>
          </cell>
          <cell r="M4491">
            <v>0</v>
          </cell>
          <cell r="N4491">
            <v>3.3301250941330948E-2</v>
          </cell>
          <cell r="O4491">
            <v>11837.66359293437</v>
          </cell>
          <cell r="P4491">
            <v>31086.281438129969</v>
          </cell>
          <cell r="Q4491">
            <v>49013.168168681608</v>
          </cell>
          <cell r="R4491">
            <v>63829.745850480293</v>
          </cell>
          <cell r="S4491">
            <v>129604.60616531913</v>
          </cell>
          <cell r="T4491">
            <v>1034.8165687149738</v>
          </cell>
          <cell r="U4491">
            <v>1098.1984014894799</v>
          </cell>
          <cell r="V4491">
            <v>1181.5597467189191</v>
          </cell>
          <cell r="W4491">
            <v>1317.8439854299929</v>
          </cell>
          <cell r="X4491">
            <v>1461.6558907905173</v>
          </cell>
          <cell r="Y4491">
            <v>739.32054550980354</v>
          </cell>
          <cell r="Z4491">
            <v>783.09536439091733</v>
          </cell>
          <cell r="AA4491">
            <v>818.40179906485048</v>
          </cell>
          <cell r="AB4491">
            <v>804.61347502266415</v>
          </cell>
          <cell r="AC4491">
            <v>914.45714137318521</v>
          </cell>
          <cell r="AD4491">
            <v>75.779793413883411</v>
          </cell>
          <cell r="AE4491">
            <v>74.089280004865998</v>
          </cell>
          <cell r="AF4491">
            <v>91.439035067436734</v>
          </cell>
          <cell r="AG4491">
            <v>110.41035717930042</v>
          </cell>
          <cell r="AH4491">
            <v>117.56278331307199</v>
          </cell>
        </row>
        <row r="4492">
          <cell r="B4492">
            <v>13685</v>
          </cell>
          <cell r="C4492" t="str">
            <v>WY</v>
          </cell>
          <cell r="D4492" t="str">
            <v>Cooperative</v>
          </cell>
          <cell r="E4492">
            <v>1.7775708000262107E-2</v>
          </cell>
          <cell r="F4492">
            <v>0</v>
          </cell>
          <cell r="G4492">
            <v>0</v>
          </cell>
          <cell r="H4492">
            <v>4504.0889669688404</v>
          </cell>
          <cell r="I4492">
            <v>11.608880937499999</v>
          </cell>
          <cell r="J4492">
            <v>0</v>
          </cell>
          <cell r="K4492">
            <v>0</v>
          </cell>
          <cell r="L4492">
            <v>0</v>
          </cell>
          <cell r="M4492">
            <v>0</v>
          </cell>
          <cell r="N4492">
            <v>3.3301250941330948E-2</v>
          </cell>
          <cell r="O4492">
            <v>11837.66359293437</v>
          </cell>
          <cell r="P4492">
            <v>31086.281438129969</v>
          </cell>
          <cell r="Q4492">
            <v>49013.168168681608</v>
          </cell>
          <cell r="R4492">
            <v>63829.745850480293</v>
          </cell>
          <cell r="S4492">
            <v>129604.60616531913</v>
          </cell>
          <cell r="T4492">
            <v>1034.8165687149738</v>
          </cell>
          <cell r="U4492">
            <v>1098.1984014894799</v>
          </cell>
          <cell r="V4492">
            <v>1181.5597467189191</v>
          </cell>
          <cell r="W4492">
            <v>1317.8439854299929</v>
          </cell>
          <cell r="X4492">
            <v>1461.6558907905173</v>
          </cell>
          <cell r="Y4492">
            <v>739.32054550980354</v>
          </cell>
          <cell r="Z4492">
            <v>783.09536439091733</v>
          </cell>
          <cell r="AA4492">
            <v>818.40179906485048</v>
          </cell>
          <cell r="AB4492">
            <v>804.61347502266415</v>
          </cell>
          <cell r="AC4492">
            <v>914.45714137318521</v>
          </cell>
          <cell r="AD4492">
            <v>75.779793413883411</v>
          </cell>
          <cell r="AE4492">
            <v>74.089280004865998</v>
          </cell>
          <cell r="AF4492">
            <v>91.439035067436734</v>
          </cell>
          <cell r="AG4492">
            <v>110.41035717930042</v>
          </cell>
          <cell r="AH4492">
            <v>117.56278331307199</v>
          </cell>
        </row>
        <row r="4493">
          <cell r="B4493">
            <v>19156</v>
          </cell>
          <cell r="C4493" t="str">
            <v>WY</v>
          </cell>
          <cell r="D4493" t="str">
            <v>Cooperative</v>
          </cell>
          <cell r="E4493">
            <v>1.7775708000262107E-2</v>
          </cell>
          <cell r="F4493">
            <v>1</v>
          </cell>
          <cell r="G4493">
            <v>13998.373243102551</v>
          </cell>
          <cell r="H4493">
            <v>13998.373243102551</v>
          </cell>
          <cell r="I4493">
            <v>11.608880937499999</v>
          </cell>
          <cell r="J4493">
            <v>24649.3</v>
          </cell>
          <cell r="K4493">
            <v>215127</v>
          </cell>
          <cell r="L4493">
            <v>15368</v>
          </cell>
          <cell r="M4493">
            <v>0.10462859898120645</v>
          </cell>
          <cell r="N4493">
            <v>0.10462859898120645</v>
          </cell>
          <cell r="O4493">
            <v>11837.66359293437</v>
          </cell>
          <cell r="P4493">
            <v>31086.281438129969</v>
          </cell>
          <cell r="Q4493">
            <v>49013.168168681608</v>
          </cell>
          <cell r="R4493">
            <v>63829.745850480293</v>
          </cell>
          <cell r="S4493">
            <v>129604.60616531913</v>
          </cell>
          <cell r="T4493">
            <v>1034.8165687149738</v>
          </cell>
          <cell r="U4493">
            <v>1098.1984014894799</v>
          </cell>
          <cell r="V4493">
            <v>1181.5597467189191</v>
          </cell>
          <cell r="W4493">
            <v>1317.8439854299929</v>
          </cell>
          <cell r="X4493">
            <v>1461.6558907905173</v>
          </cell>
          <cell r="Y4493">
            <v>739.32054550980354</v>
          </cell>
          <cell r="Z4493">
            <v>783.09536439091733</v>
          </cell>
          <cell r="AA4493">
            <v>818.40179906485048</v>
          </cell>
          <cell r="AB4493">
            <v>804.61347502266415</v>
          </cell>
          <cell r="AC4493">
            <v>914.45714137318521</v>
          </cell>
          <cell r="AD4493">
            <v>75.779793413883411</v>
          </cell>
          <cell r="AE4493">
            <v>74.089280004865998</v>
          </cell>
          <cell r="AF4493">
            <v>91.439035067436734</v>
          </cell>
          <cell r="AG4493">
            <v>110.41035717930042</v>
          </cell>
          <cell r="AH4493">
            <v>117.56278331307199</v>
          </cell>
        </row>
        <row r="4494">
          <cell r="B4494">
            <v>17593</v>
          </cell>
          <cell r="C4494" t="str">
            <v>WY</v>
          </cell>
          <cell r="D4494" t="str">
            <v>Cooperative</v>
          </cell>
          <cell r="E4494">
            <v>1.7775708000262107E-2</v>
          </cell>
          <cell r="F4494">
            <v>0</v>
          </cell>
          <cell r="G4494">
            <v>0</v>
          </cell>
          <cell r="H4494">
            <v>4504.0889669688404</v>
          </cell>
          <cell r="I4494">
            <v>11.608880937499999</v>
          </cell>
          <cell r="J4494">
            <v>0</v>
          </cell>
          <cell r="K4494">
            <v>0</v>
          </cell>
          <cell r="L4494">
            <v>0</v>
          </cell>
          <cell r="M4494">
            <v>0</v>
          </cell>
          <cell r="N4494">
            <v>3.3301250941330948E-2</v>
          </cell>
          <cell r="O4494">
            <v>11837.66359293437</v>
          </cell>
          <cell r="P4494">
            <v>31086.281438129969</v>
          </cell>
          <cell r="Q4494">
            <v>49013.168168681608</v>
          </cell>
          <cell r="R4494">
            <v>63829.745850480293</v>
          </cell>
          <cell r="S4494">
            <v>129604.60616531913</v>
          </cell>
          <cell r="T4494">
            <v>1034.8165687149738</v>
          </cell>
          <cell r="U4494">
            <v>1098.1984014894799</v>
          </cell>
          <cell r="V4494">
            <v>1181.5597467189191</v>
          </cell>
          <cell r="W4494">
            <v>1317.8439854299929</v>
          </cell>
          <cell r="X4494">
            <v>1461.6558907905173</v>
          </cell>
          <cell r="Y4494">
            <v>739.32054550980354</v>
          </cell>
          <cell r="Z4494">
            <v>783.09536439091733</v>
          </cell>
          <cell r="AA4494">
            <v>818.40179906485048</v>
          </cell>
          <cell r="AB4494">
            <v>804.61347502266415</v>
          </cell>
          <cell r="AC4494">
            <v>914.45714137318521</v>
          </cell>
          <cell r="AD4494">
            <v>75.779793413883411</v>
          </cell>
          <cell r="AE4494">
            <v>74.089280004865998</v>
          </cell>
          <cell r="AF4494">
            <v>91.439035067436734</v>
          </cell>
          <cell r="AG4494">
            <v>110.41035717930042</v>
          </cell>
          <cell r="AH4494">
            <v>117.56278331307199</v>
          </cell>
        </row>
        <row r="4495">
          <cell r="B4495">
            <v>20506</v>
          </cell>
          <cell r="C4495" t="str">
            <v>WY</v>
          </cell>
          <cell r="D4495" t="str">
            <v>Cooperative</v>
          </cell>
          <cell r="E4495">
            <v>1.7775708000262107E-2</v>
          </cell>
          <cell r="F4495">
            <v>0</v>
          </cell>
          <cell r="G4495">
            <v>0</v>
          </cell>
          <cell r="H4495">
            <v>4504.0889669688404</v>
          </cell>
          <cell r="I4495">
            <v>11.608880937499999</v>
          </cell>
          <cell r="J4495">
            <v>0</v>
          </cell>
          <cell r="K4495">
            <v>0</v>
          </cell>
          <cell r="L4495">
            <v>0</v>
          </cell>
          <cell r="M4495">
            <v>0</v>
          </cell>
          <cell r="N4495">
            <v>3.3301250941330948E-2</v>
          </cell>
          <cell r="O4495">
            <v>11837.66359293437</v>
          </cell>
          <cell r="P4495">
            <v>31086.281438129969</v>
          </cell>
          <cell r="Q4495">
            <v>49013.168168681608</v>
          </cell>
          <cell r="R4495">
            <v>63829.745850480293</v>
          </cell>
          <cell r="S4495">
            <v>129604.60616531913</v>
          </cell>
          <cell r="T4495">
            <v>1034.8165687149738</v>
          </cell>
          <cell r="U4495">
            <v>1098.1984014894799</v>
          </cell>
          <cell r="V4495">
            <v>1181.5597467189191</v>
          </cell>
          <cell r="W4495">
            <v>1317.8439854299929</v>
          </cell>
          <cell r="X4495">
            <v>1461.6558907905173</v>
          </cell>
          <cell r="Y4495">
            <v>739.32054550980354</v>
          </cell>
          <cell r="Z4495">
            <v>783.09536439091733</v>
          </cell>
          <cell r="AA4495">
            <v>818.40179906485048</v>
          </cell>
          <cell r="AB4495">
            <v>804.61347502266415</v>
          </cell>
          <cell r="AC4495">
            <v>914.45714137318521</v>
          </cell>
          <cell r="AD4495">
            <v>75.779793413883411</v>
          </cell>
          <cell r="AE4495">
            <v>74.089280004865998</v>
          </cell>
          <cell r="AF4495">
            <v>91.439035067436734</v>
          </cell>
          <cell r="AG4495">
            <v>110.41035717930042</v>
          </cell>
          <cell r="AH4495">
            <v>117.56278331307199</v>
          </cell>
        </row>
        <row r="4496">
          <cell r="B4496">
            <v>21664</v>
          </cell>
          <cell r="C4496" t="str">
            <v>WY</v>
          </cell>
          <cell r="D4496" t="str">
            <v>Cooperative</v>
          </cell>
          <cell r="E4496">
            <v>1.7775708000262107E-2</v>
          </cell>
          <cell r="F4496">
            <v>0</v>
          </cell>
          <cell r="G4496">
            <v>0</v>
          </cell>
          <cell r="H4496">
            <v>4504.0889669688404</v>
          </cell>
          <cell r="I4496">
            <v>11.608880937499999</v>
          </cell>
          <cell r="J4496">
            <v>0</v>
          </cell>
          <cell r="K4496">
            <v>0</v>
          </cell>
          <cell r="L4496">
            <v>0</v>
          </cell>
          <cell r="M4496">
            <v>0</v>
          </cell>
          <cell r="N4496">
            <v>3.3301250941330948E-2</v>
          </cell>
          <cell r="O4496">
            <v>11837.66359293437</v>
          </cell>
          <cell r="P4496">
            <v>31086.281438129969</v>
          </cell>
          <cell r="Q4496">
            <v>49013.168168681608</v>
          </cell>
          <cell r="R4496">
            <v>63829.745850480293</v>
          </cell>
          <cell r="S4496">
            <v>129604.60616531913</v>
          </cell>
          <cell r="T4496">
            <v>1034.8165687149738</v>
          </cell>
          <cell r="U4496">
            <v>1098.1984014894799</v>
          </cell>
          <cell r="V4496">
            <v>1181.5597467189191</v>
          </cell>
          <cell r="W4496">
            <v>1317.8439854299929</v>
          </cell>
          <cell r="X4496">
            <v>1461.6558907905173</v>
          </cell>
          <cell r="Y4496">
            <v>739.32054550980354</v>
          </cell>
          <cell r="Z4496">
            <v>783.09536439091733</v>
          </cell>
          <cell r="AA4496">
            <v>818.40179906485048</v>
          </cell>
          <cell r="AB4496">
            <v>804.61347502266415</v>
          </cell>
          <cell r="AC4496">
            <v>914.45714137318521</v>
          </cell>
          <cell r="AD4496">
            <v>75.779793413883411</v>
          </cell>
          <cell r="AE4496">
            <v>74.089280004865998</v>
          </cell>
          <cell r="AF4496">
            <v>91.439035067436734</v>
          </cell>
          <cell r="AG4496">
            <v>110.41035717930042</v>
          </cell>
          <cell r="AH4496">
            <v>117.56278331307199</v>
          </cell>
        </row>
        <row r="4497">
          <cell r="B4497">
            <v>21079</v>
          </cell>
          <cell r="C4497" t="str">
            <v>WY</v>
          </cell>
          <cell r="D4497" t="str">
            <v>Cooperative</v>
          </cell>
          <cell r="E4497">
            <v>1.7775708000262107E-2</v>
          </cell>
          <cell r="F4497">
            <v>0</v>
          </cell>
          <cell r="G4497">
            <v>0</v>
          </cell>
          <cell r="H4497">
            <v>4504.0889669688404</v>
          </cell>
          <cell r="I4497">
            <v>11.608880937499999</v>
          </cell>
          <cell r="J4497">
            <v>0</v>
          </cell>
          <cell r="K4497">
            <v>0</v>
          </cell>
          <cell r="L4497">
            <v>0</v>
          </cell>
          <cell r="M4497">
            <v>0</v>
          </cell>
          <cell r="N4497">
            <v>3.3301250941330948E-2</v>
          </cell>
          <cell r="O4497">
            <v>11837.66359293437</v>
          </cell>
          <cell r="P4497">
            <v>31086.281438129969</v>
          </cell>
          <cell r="Q4497">
            <v>49013.168168681608</v>
          </cell>
          <cell r="R4497">
            <v>63829.745850480293</v>
          </cell>
          <cell r="S4497">
            <v>129604.60616531913</v>
          </cell>
          <cell r="T4497">
            <v>1034.8165687149738</v>
          </cell>
          <cell r="U4497">
            <v>1098.1984014894799</v>
          </cell>
          <cell r="V4497">
            <v>1181.5597467189191</v>
          </cell>
          <cell r="W4497">
            <v>1317.8439854299929</v>
          </cell>
          <cell r="X4497">
            <v>1461.6558907905173</v>
          </cell>
          <cell r="Y4497">
            <v>739.32054550980354</v>
          </cell>
          <cell r="Z4497">
            <v>783.09536439091733</v>
          </cell>
          <cell r="AA4497">
            <v>818.40179906485048</v>
          </cell>
          <cell r="AB4497">
            <v>804.61347502266415</v>
          </cell>
          <cell r="AC4497">
            <v>914.45714137318521</v>
          </cell>
          <cell r="AD4497">
            <v>75.779793413883411</v>
          </cell>
          <cell r="AE4497">
            <v>74.089280004865998</v>
          </cell>
          <cell r="AF4497">
            <v>91.439035067436734</v>
          </cell>
          <cell r="AG4497">
            <v>110.41035717930042</v>
          </cell>
          <cell r="AH4497">
            <v>117.56278331307199</v>
          </cell>
        </row>
        <row r="4498">
          <cell r="B4498">
            <v>1307</v>
          </cell>
          <cell r="C4498" t="str">
            <v>WY</v>
          </cell>
          <cell r="D4498" t="str">
            <v>Cooperative</v>
          </cell>
          <cell r="E4498">
            <v>1.7775708000262107E-2</v>
          </cell>
          <cell r="F4498">
            <v>0</v>
          </cell>
          <cell r="G4498">
            <v>0</v>
          </cell>
          <cell r="H4498">
            <v>4504.0889669688404</v>
          </cell>
          <cell r="I4498">
            <v>11.608880937499999</v>
          </cell>
          <cell r="J4498">
            <v>0</v>
          </cell>
          <cell r="K4498">
            <v>0</v>
          </cell>
          <cell r="L4498">
            <v>0</v>
          </cell>
          <cell r="M4498">
            <v>0</v>
          </cell>
          <cell r="N4498">
            <v>3.3301250941330948E-2</v>
          </cell>
          <cell r="O4498">
            <v>11837.66359293437</v>
          </cell>
          <cell r="P4498">
            <v>31086.281438129969</v>
          </cell>
          <cell r="Q4498">
            <v>49013.168168681608</v>
          </cell>
          <cell r="R4498">
            <v>63829.745850480293</v>
          </cell>
          <cell r="S4498">
            <v>129604.60616531913</v>
          </cell>
          <cell r="T4498">
            <v>1034.8165687149738</v>
          </cell>
          <cell r="U4498">
            <v>1098.1984014894799</v>
          </cell>
          <cell r="V4498">
            <v>1181.5597467189191</v>
          </cell>
          <cell r="W4498">
            <v>1317.8439854299929</v>
          </cell>
          <cell r="X4498">
            <v>1461.6558907905173</v>
          </cell>
          <cell r="Y4498">
            <v>739.32054550980354</v>
          </cell>
          <cell r="Z4498">
            <v>783.09536439091733</v>
          </cell>
          <cell r="AA4498">
            <v>818.40179906485048</v>
          </cell>
          <cell r="AB4498">
            <v>804.61347502266415</v>
          </cell>
          <cell r="AC4498">
            <v>914.45714137318521</v>
          </cell>
          <cell r="AD4498">
            <v>75.779793413883411</v>
          </cell>
          <cell r="AE4498">
            <v>74.089280004865998</v>
          </cell>
          <cell r="AF4498">
            <v>91.439035067436734</v>
          </cell>
          <cell r="AG4498">
            <v>110.41035717930042</v>
          </cell>
          <cell r="AH4498">
            <v>117.56278331307199</v>
          </cell>
        </row>
        <row r="4499">
          <cell r="B4499">
            <v>1683</v>
          </cell>
          <cell r="C4499" t="str">
            <v>WY</v>
          </cell>
          <cell r="D4499" t="str">
            <v>Cooperative</v>
          </cell>
          <cell r="E4499">
            <v>1.7775708000262107E-2</v>
          </cell>
          <cell r="F4499">
            <v>0</v>
          </cell>
          <cell r="G4499">
            <v>0</v>
          </cell>
          <cell r="H4499">
            <v>4504.0889669688404</v>
          </cell>
          <cell r="I4499">
            <v>11.608880937499999</v>
          </cell>
          <cell r="J4499">
            <v>0</v>
          </cell>
          <cell r="K4499">
            <v>0</v>
          </cell>
          <cell r="L4499">
            <v>0</v>
          </cell>
          <cell r="M4499">
            <v>0</v>
          </cell>
          <cell r="N4499">
            <v>3.3301250941330948E-2</v>
          </cell>
          <cell r="O4499">
            <v>11837.66359293437</v>
          </cell>
          <cell r="P4499">
            <v>31086.281438129969</v>
          </cell>
          <cell r="Q4499">
            <v>49013.168168681608</v>
          </cell>
          <cell r="R4499">
            <v>63829.745850480293</v>
          </cell>
          <cell r="S4499">
            <v>129604.60616531913</v>
          </cell>
          <cell r="T4499">
            <v>1034.8165687149738</v>
          </cell>
          <cell r="U4499">
            <v>1098.1984014894799</v>
          </cell>
          <cell r="V4499">
            <v>1181.5597467189191</v>
          </cell>
          <cell r="W4499">
            <v>1317.8439854299929</v>
          </cell>
          <cell r="X4499">
            <v>1461.6558907905173</v>
          </cell>
          <cell r="Y4499">
            <v>739.32054550980354</v>
          </cell>
          <cell r="Z4499">
            <v>783.09536439091733</v>
          </cell>
          <cell r="AA4499">
            <v>818.40179906485048</v>
          </cell>
          <cell r="AB4499">
            <v>804.61347502266415</v>
          </cell>
          <cell r="AC4499">
            <v>914.45714137318521</v>
          </cell>
          <cell r="AD4499">
            <v>75.779793413883411</v>
          </cell>
          <cell r="AE4499">
            <v>74.089280004865998</v>
          </cell>
          <cell r="AF4499">
            <v>91.439035067436734</v>
          </cell>
          <cell r="AG4499">
            <v>110.41035717930042</v>
          </cell>
          <cell r="AH4499">
            <v>117.56278331307199</v>
          </cell>
        </row>
        <row r="4500">
          <cell r="B4500">
            <v>6169</v>
          </cell>
          <cell r="C4500" t="str">
            <v>WY</v>
          </cell>
          <cell r="D4500" t="str">
            <v>Cooperative</v>
          </cell>
          <cell r="E4500">
            <v>1.7775708000262107E-2</v>
          </cell>
          <cell r="F4500">
            <v>1</v>
          </cell>
          <cell r="G4500">
            <v>13556.223002159828</v>
          </cell>
          <cell r="H4500">
            <v>13556.223002159828</v>
          </cell>
          <cell r="I4500">
            <v>11.608880937499999</v>
          </cell>
          <cell r="J4500">
            <v>20918</v>
          </cell>
          <cell r="K4500">
            <v>200849</v>
          </cell>
          <cell r="L4500">
            <v>14816</v>
          </cell>
          <cell r="M4500">
            <v>9.38716839036291E-2</v>
          </cell>
          <cell r="N4500">
            <v>9.38716839036291E-2</v>
          </cell>
          <cell r="O4500">
            <v>11837.66359293437</v>
          </cell>
          <cell r="P4500">
            <v>31086.281438129969</v>
          </cell>
          <cell r="Q4500">
            <v>49013.168168681608</v>
          </cell>
          <cell r="R4500">
            <v>63829.745850480293</v>
          </cell>
          <cell r="S4500">
            <v>129604.60616531913</v>
          </cell>
          <cell r="T4500">
            <v>1034.8165687149738</v>
          </cell>
          <cell r="U4500">
            <v>1098.1984014894799</v>
          </cell>
          <cell r="V4500">
            <v>1181.5597467189191</v>
          </cell>
          <cell r="W4500">
            <v>1317.8439854299929</v>
          </cell>
          <cell r="X4500">
            <v>1461.6558907905173</v>
          </cell>
          <cell r="Y4500">
            <v>739.32054550980354</v>
          </cell>
          <cell r="Z4500">
            <v>783.09536439091733</v>
          </cell>
          <cell r="AA4500">
            <v>818.40179906485048</v>
          </cell>
          <cell r="AB4500">
            <v>804.61347502266415</v>
          </cell>
          <cell r="AC4500">
            <v>914.45714137318521</v>
          </cell>
          <cell r="AD4500">
            <v>75.779793413883411</v>
          </cell>
          <cell r="AE4500">
            <v>74.089280004865998</v>
          </cell>
          <cell r="AF4500">
            <v>91.439035067436734</v>
          </cell>
          <cell r="AG4500">
            <v>110.41035717930042</v>
          </cell>
          <cell r="AH4500">
            <v>117.56278331307199</v>
          </cell>
        </row>
        <row r="4501">
          <cell r="B4501">
            <v>27000</v>
          </cell>
          <cell r="C4501" t="str">
            <v>WY</v>
          </cell>
          <cell r="D4501" t="str">
            <v>Federal</v>
          </cell>
          <cell r="E4501">
            <v>1.7775708000262107E-2</v>
          </cell>
          <cell r="F4501">
            <v>0</v>
          </cell>
          <cell r="G4501">
            <v>0</v>
          </cell>
          <cell r="H4501">
            <v>0</v>
          </cell>
          <cell r="I4501">
            <v>11.608880937499999</v>
          </cell>
          <cell r="J4501">
            <v>0</v>
          </cell>
          <cell r="K4501">
            <v>0</v>
          </cell>
          <cell r="L4501">
            <v>0</v>
          </cell>
          <cell r="M4501">
            <v>0</v>
          </cell>
          <cell r="N4501">
            <v>0</v>
          </cell>
          <cell r="O4501">
            <v>11837.66359293437</v>
          </cell>
          <cell r="P4501">
            <v>31086.281438129969</v>
          </cell>
          <cell r="Q4501">
            <v>49013.168168681608</v>
          </cell>
          <cell r="R4501">
            <v>63829.745850480293</v>
          </cell>
          <cell r="S4501">
            <v>129604.60616531913</v>
          </cell>
          <cell r="T4501">
            <v>1034.8165687149738</v>
          </cell>
          <cell r="U4501">
            <v>1098.1984014894799</v>
          </cell>
          <cell r="V4501">
            <v>1181.5597467189191</v>
          </cell>
          <cell r="W4501">
            <v>1317.8439854299929</v>
          </cell>
          <cell r="X4501">
            <v>1461.6558907905173</v>
          </cell>
          <cell r="Y4501">
            <v>739.32054550980354</v>
          </cell>
          <cell r="Z4501">
            <v>783.09536439091733</v>
          </cell>
          <cell r="AA4501">
            <v>818.40179906485048</v>
          </cell>
          <cell r="AB4501">
            <v>804.61347502266415</v>
          </cell>
          <cell r="AC4501">
            <v>914.45714137318521</v>
          </cell>
          <cell r="AD4501">
            <v>75.779793413883411</v>
          </cell>
          <cell r="AE4501">
            <v>74.089280004865998</v>
          </cell>
          <cell r="AF4501">
            <v>91.439035067436734</v>
          </cell>
          <cell r="AG4501">
            <v>110.41035717930042</v>
          </cell>
          <cell r="AH4501">
            <v>117.56278331307199</v>
          </cell>
        </row>
        <row r="4502">
          <cell r="B4502">
            <v>12199</v>
          </cell>
          <cell r="C4502" t="str">
            <v>WY</v>
          </cell>
          <cell r="D4502" t="str">
            <v>Investor Owned</v>
          </cell>
          <cell r="E4502">
            <v>1.7775708000262107E-2</v>
          </cell>
          <cell r="F4502">
            <v>1</v>
          </cell>
          <cell r="G4502">
            <v>9859.6690665656188</v>
          </cell>
          <cell r="H4502">
            <v>9859.6690665656188</v>
          </cell>
          <cell r="I4502">
            <v>11.608880937499999</v>
          </cell>
          <cell r="J4502">
            <v>122544</v>
          </cell>
          <cell r="K4502">
            <v>1170885</v>
          </cell>
          <cell r="L4502">
            <v>118755</v>
          </cell>
          <cell r="M4502">
            <v>9.0530366458880462E-2</v>
          </cell>
          <cell r="N4502">
            <v>9.0530366458880462E-2</v>
          </cell>
          <cell r="O4502">
            <v>11837.66359293437</v>
          </cell>
          <cell r="P4502">
            <v>31086.281438129969</v>
          </cell>
          <cell r="Q4502">
            <v>49013.168168681608</v>
          </cell>
          <cell r="R4502">
            <v>63829.745850480293</v>
          </cell>
          <cell r="S4502">
            <v>129604.60616531913</v>
          </cell>
          <cell r="T4502">
            <v>1034.8165687149738</v>
          </cell>
          <cell r="U4502">
            <v>1098.1984014894799</v>
          </cell>
          <cell r="V4502">
            <v>1181.5597467189191</v>
          </cell>
          <cell r="W4502">
            <v>1317.8439854299929</v>
          </cell>
          <cell r="X4502">
            <v>1461.6558907905173</v>
          </cell>
          <cell r="Y4502">
            <v>739.32054550980354</v>
          </cell>
          <cell r="Z4502">
            <v>783.09536439091733</v>
          </cell>
          <cell r="AA4502">
            <v>818.40179906485048</v>
          </cell>
          <cell r="AB4502">
            <v>804.61347502266415</v>
          </cell>
          <cell r="AC4502">
            <v>914.45714137318521</v>
          </cell>
          <cell r="AD4502">
            <v>75.779793413883411</v>
          </cell>
          <cell r="AE4502">
            <v>74.089280004865998</v>
          </cell>
          <cell r="AF4502">
            <v>91.439035067436734</v>
          </cell>
          <cell r="AG4502">
            <v>110.41035717930042</v>
          </cell>
          <cell r="AH4502">
            <v>117.56278331307199</v>
          </cell>
        </row>
        <row r="4503">
          <cell r="B4503">
            <v>12825</v>
          </cell>
          <cell r="C4503" t="str">
            <v>WY</v>
          </cell>
          <cell r="D4503" t="str">
            <v>Investor Owned</v>
          </cell>
          <cell r="E4503">
            <v>1.7775708000262107E-2</v>
          </cell>
          <cell r="F4503">
            <v>1</v>
          </cell>
          <cell r="G4503">
            <v>8573.8735807931298</v>
          </cell>
          <cell r="H4503">
            <v>8573.8735807931298</v>
          </cell>
          <cell r="I4503">
            <v>11.608880937499999</v>
          </cell>
          <cell r="J4503">
            <v>320518.19999999995</v>
          </cell>
          <cell r="K4503">
            <v>2635523</v>
          </cell>
          <cell r="L4503">
            <v>307390</v>
          </cell>
          <cell r="M4503">
            <v>0.10536684865336499</v>
          </cell>
          <cell r="N4503">
            <v>0.10536684865336499</v>
          </cell>
          <cell r="O4503">
            <v>11837.66359293437</v>
          </cell>
          <cell r="P4503">
            <v>31086.281438129969</v>
          </cell>
          <cell r="Q4503">
            <v>49013.168168681608</v>
          </cell>
          <cell r="R4503">
            <v>63829.745850480293</v>
          </cell>
          <cell r="S4503">
            <v>129604.60616531913</v>
          </cell>
          <cell r="T4503">
            <v>1034.8165687149738</v>
          </cell>
          <cell r="U4503">
            <v>1098.1984014894799</v>
          </cell>
          <cell r="V4503">
            <v>1181.5597467189191</v>
          </cell>
          <cell r="W4503">
            <v>1317.8439854299929</v>
          </cell>
          <cell r="X4503">
            <v>1461.6558907905173</v>
          </cell>
          <cell r="Y4503">
            <v>739.32054550980354</v>
          </cell>
          <cell r="Z4503">
            <v>783.09536439091733</v>
          </cell>
          <cell r="AA4503">
            <v>818.40179906485048</v>
          </cell>
          <cell r="AB4503">
            <v>804.61347502266415</v>
          </cell>
          <cell r="AC4503">
            <v>914.45714137318521</v>
          </cell>
          <cell r="AD4503">
            <v>75.779793413883411</v>
          </cell>
          <cell r="AE4503">
            <v>74.089280004865998</v>
          </cell>
          <cell r="AF4503">
            <v>91.439035067436734</v>
          </cell>
          <cell r="AG4503">
            <v>110.41035717930042</v>
          </cell>
          <cell r="AH4503">
            <v>117.56278331307199</v>
          </cell>
        </row>
        <row r="4504">
          <cell r="B4504">
            <v>3881</v>
          </cell>
          <cell r="C4504" t="str">
            <v>WY</v>
          </cell>
          <cell r="D4504" t="str">
            <v>Municipal</v>
          </cell>
          <cell r="E4504">
            <v>1.7775708000262107E-2</v>
          </cell>
          <cell r="F4504">
            <v>0</v>
          </cell>
          <cell r="G4504">
            <v>0</v>
          </cell>
          <cell r="H4504">
            <v>875.14139205188155</v>
          </cell>
          <cell r="I4504">
            <v>11.608880937499999</v>
          </cell>
          <cell r="J4504">
            <v>0</v>
          </cell>
          <cell r="K4504">
            <v>0</v>
          </cell>
          <cell r="L4504">
            <v>0</v>
          </cell>
          <cell r="M4504">
            <v>0</v>
          </cell>
          <cell r="N4504">
            <v>8.2994379690787389E-3</v>
          </cell>
          <cell r="O4504">
            <v>11837.66359293437</v>
          </cell>
          <cell r="P4504">
            <v>31086.281438129969</v>
          </cell>
          <cell r="Q4504">
            <v>49013.168168681608</v>
          </cell>
          <cell r="R4504">
            <v>63829.745850480293</v>
          </cell>
          <cell r="S4504">
            <v>129604.60616531913</v>
          </cell>
          <cell r="T4504">
            <v>1034.8165687149738</v>
          </cell>
          <cell r="U4504">
            <v>1098.1984014894799</v>
          </cell>
          <cell r="V4504">
            <v>1181.5597467189191</v>
          </cell>
          <cell r="W4504">
            <v>1317.8439854299929</v>
          </cell>
          <cell r="X4504">
            <v>1461.6558907905173</v>
          </cell>
          <cell r="Y4504">
            <v>739.32054550980354</v>
          </cell>
          <cell r="Z4504">
            <v>783.09536439091733</v>
          </cell>
          <cell r="AA4504">
            <v>818.40179906485048</v>
          </cell>
          <cell r="AB4504">
            <v>804.61347502266415</v>
          </cell>
          <cell r="AC4504">
            <v>914.45714137318521</v>
          </cell>
          <cell r="AD4504">
            <v>75.779793413883411</v>
          </cell>
          <cell r="AE4504">
            <v>74.089280004865998</v>
          </cell>
          <cell r="AF4504">
            <v>91.439035067436734</v>
          </cell>
          <cell r="AG4504">
            <v>110.41035717930042</v>
          </cell>
          <cell r="AH4504">
            <v>117.56278331307199</v>
          </cell>
        </row>
        <row r="4505">
          <cell r="B4505">
            <v>4981</v>
          </cell>
          <cell r="C4505" t="str">
            <v>WY</v>
          </cell>
          <cell r="D4505" t="str">
            <v>Municipal</v>
          </cell>
          <cell r="E4505">
            <v>1.7775708000262107E-2</v>
          </cell>
          <cell r="F4505">
            <v>0</v>
          </cell>
          <cell r="G4505">
            <v>0</v>
          </cell>
          <cell r="H4505">
            <v>875.14139205188155</v>
          </cell>
          <cell r="I4505">
            <v>11.608880937499999</v>
          </cell>
          <cell r="J4505">
            <v>0</v>
          </cell>
          <cell r="K4505">
            <v>0</v>
          </cell>
          <cell r="L4505">
            <v>0</v>
          </cell>
          <cell r="M4505">
            <v>0</v>
          </cell>
          <cell r="N4505">
            <v>8.2994379690787389E-3</v>
          </cell>
          <cell r="O4505">
            <v>11837.66359293437</v>
          </cell>
          <cell r="P4505">
            <v>31086.281438129969</v>
          </cell>
          <cell r="Q4505">
            <v>49013.168168681608</v>
          </cell>
          <cell r="R4505">
            <v>63829.745850480293</v>
          </cell>
          <cell r="S4505">
            <v>129604.60616531913</v>
          </cell>
          <cell r="T4505">
            <v>1034.8165687149738</v>
          </cell>
          <cell r="U4505">
            <v>1098.1984014894799</v>
          </cell>
          <cell r="V4505">
            <v>1181.5597467189191</v>
          </cell>
          <cell r="W4505">
            <v>1317.8439854299929</v>
          </cell>
          <cell r="X4505">
            <v>1461.6558907905173</v>
          </cell>
          <cell r="Y4505">
            <v>739.32054550980354</v>
          </cell>
          <cell r="Z4505">
            <v>783.09536439091733</v>
          </cell>
          <cell r="AA4505">
            <v>818.40179906485048</v>
          </cell>
          <cell r="AB4505">
            <v>804.61347502266415</v>
          </cell>
          <cell r="AC4505">
            <v>914.45714137318521</v>
          </cell>
          <cell r="AD4505">
            <v>75.779793413883411</v>
          </cell>
          <cell r="AE4505">
            <v>74.089280004865998</v>
          </cell>
          <cell r="AF4505">
            <v>91.439035067436734</v>
          </cell>
          <cell r="AG4505">
            <v>110.41035717930042</v>
          </cell>
          <cell r="AH4505">
            <v>117.56278331307199</v>
          </cell>
        </row>
        <row r="4506">
          <cell r="B4506">
            <v>7222</v>
          </cell>
          <cell r="C4506" t="str">
            <v>WY</v>
          </cell>
          <cell r="D4506" t="str">
            <v>Municipal</v>
          </cell>
          <cell r="E4506">
            <v>1.7775708000262107E-2</v>
          </cell>
          <cell r="F4506">
            <v>1</v>
          </cell>
          <cell r="G4506">
            <v>10501.696704622578</v>
          </cell>
          <cell r="H4506">
            <v>10501.696704622578</v>
          </cell>
          <cell r="I4506">
            <v>11.608880937499999</v>
          </cell>
          <cell r="J4506">
            <v>15717</v>
          </cell>
          <cell r="K4506">
            <v>139263</v>
          </cell>
          <cell r="L4506">
            <v>13261</v>
          </cell>
          <cell r="M4506">
            <v>9.9593255628944874E-2</v>
          </cell>
          <cell r="N4506">
            <v>9.9593255628944874E-2</v>
          </cell>
          <cell r="O4506">
            <v>11837.66359293437</v>
          </cell>
          <cell r="P4506">
            <v>31086.281438129969</v>
          </cell>
          <cell r="Q4506">
            <v>49013.168168681608</v>
          </cell>
          <cell r="R4506">
            <v>63829.745850480293</v>
          </cell>
          <cell r="S4506">
            <v>129604.60616531913</v>
          </cell>
          <cell r="T4506">
            <v>1034.8165687149738</v>
          </cell>
          <cell r="U4506">
            <v>1098.1984014894799</v>
          </cell>
          <cell r="V4506">
            <v>1181.5597467189191</v>
          </cell>
          <cell r="W4506">
            <v>1317.8439854299929</v>
          </cell>
          <cell r="X4506">
            <v>1461.6558907905173</v>
          </cell>
          <cell r="Y4506">
            <v>739.32054550980354</v>
          </cell>
          <cell r="Z4506">
            <v>783.09536439091733</v>
          </cell>
          <cell r="AA4506">
            <v>818.40179906485048</v>
          </cell>
          <cell r="AB4506">
            <v>804.61347502266415</v>
          </cell>
          <cell r="AC4506">
            <v>914.45714137318521</v>
          </cell>
          <cell r="AD4506">
            <v>75.779793413883411</v>
          </cell>
          <cell r="AE4506">
            <v>74.089280004865998</v>
          </cell>
          <cell r="AF4506">
            <v>91.439035067436734</v>
          </cell>
          <cell r="AG4506">
            <v>110.41035717930042</v>
          </cell>
          <cell r="AH4506">
            <v>117.56278331307199</v>
          </cell>
        </row>
        <row r="4507">
          <cell r="B4507">
            <v>15051</v>
          </cell>
          <cell r="C4507" t="str">
            <v>WY</v>
          </cell>
          <cell r="D4507" t="str">
            <v>Municipal</v>
          </cell>
          <cell r="E4507">
            <v>1.7775708000262107E-2</v>
          </cell>
          <cell r="F4507">
            <v>0</v>
          </cell>
          <cell r="G4507">
            <v>0</v>
          </cell>
          <cell r="H4507">
            <v>875.14139205188155</v>
          </cell>
          <cell r="I4507">
            <v>11.608880937499999</v>
          </cell>
          <cell r="J4507">
            <v>0</v>
          </cell>
          <cell r="K4507">
            <v>0</v>
          </cell>
          <cell r="L4507">
            <v>0</v>
          </cell>
          <cell r="M4507">
            <v>0</v>
          </cell>
          <cell r="N4507">
            <v>8.2994379690787389E-3</v>
          </cell>
          <cell r="O4507">
            <v>11837.66359293437</v>
          </cell>
          <cell r="P4507">
            <v>31086.281438129969</v>
          </cell>
          <cell r="Q4507">
            <v>49013.168168681608</v>
          </cell>
          <cell r="R4507">
            <v>63829.745850480293</v>
          </cell>
          <cell r="S4507">
            <v>129604.60616531913</v>
          </cell>
          <cell r="T4507">
            <v>1034.8165687149738</v>
          </cell>
          <cell r="U4507">
            <v>1098.1984014894799</v>
          </cell>
          <cell r="V4507">
            <v>1181.5597467189191</v>
          </cell>
          <cell r="W4507">
            <v>1317.8439854299929</v>
          </cell>
          <cell r="X4507">
            <v>1461.6558907905173</v>
          </cell>
          <cell r="Y4507">
            <v>739.32054550980354</v>
          </cell>
          <cell r="Z4507">
            <v>783.09536439091733</v>
          </cell>
          <cell r="AA4507">
            <v>818.40179906485048</v>
          </cell>
          <cell r="AB4507">
            <v>804.61347502266415</v>
          </cell>
          <cell r="AC4507">
            <v>914.45714137318521</v>
          </cell>
          <cell r="AD4507">
            <v>75.779793413883411</v>
          </cell>
          <cell r="AE4507">
            <v>74.089280004865998</v>
          </cell>
          <cell r="AF4507">
            <v>91.439035067436734</v>
          </cell>
          <cell r="AG4507">
            <v>110.41035717930042</v>
          </cell>
          <cell r="AH4507">
            <v>117.56278331307199</v>
          </cell>
        </row>
        <row r="4508">
          <cell r="B4508">
            <v>15294</v>
          </cell>
          <cell r="C4508" t="str">
            <v>WY</v>
          </cell>
          <cell r="D4508" t="str">
            <v>Municipal</v>
          </cell>
          <cell r="E4508">
            <v>1.7775708000262107E-2</v>
          </cell>
          <cell r="F4508">
            <v>0</v>
          </cell>
          <cell r="G4508">
            <v>0</v>
          </cell>
          <cell r="H4508">
            <v>875.14139205188155</v>
          </cell>
          <cell r="I4508">
            <v>11.608880937499999</v>
          </cell>
          <cell r="J4508">
            <v>0</v>
          </cell>
          <cell r="K4508">
            <v>0</v>
          </cell>
          <cell r="L4508">
            <v>0</v>
          </cell>
          <cell r="M4508">
            <v>0</v>
          </cell>
          <cell r="N4508">
            <v>8.2994379690787389E-3</v>
          </cell>
          <cell r="O4508">
            <v>11837.66359293437</v>
          </cell>
          <cell r="P4508">
            <v>31086.281438129969</v>
          </cell>
          <cell r="Q4508">
            <v>49013.168168681608</v>
          </cell>
          <cell r="R4508">
            <v>63829.745850480293</v>
          </cell>
          <cell r="S4508">
            <v>129604.60616531913</v>
          </cell>
          <cell r="T4508">
            <v>1034.8165687149738</v>
          </cell>
          <cell r="U4508">
            <v>1098.1984014894799</v>
          </cell>
          <cell r="V4508">
            <v>1181.5597467189191</v>
          </cell>
          <cell r="W4508">
            <v>1317.8439854299929</v>
          </cell>
          <cell r="X4508">
            <v>1461.6558907905173</v>
          </cell>
          <cell r="Y4508">
            <v>739.32054550980354</v>
          </cell>
          <cell r="Z4508">
            <v>783.09536439091733</v>
          </cell>
          <cell r="AA4508">
            <v>818.40179906485048</v>
          </cell>
          <cell r="AB4508">
            <v>804.61347502266415</v>
          </cell>
          <cell r="AC4508">
            <v>914.45714137318521</v>
          </cell>
          <cell r="AD4508">
            <v>75.779793413883411</v>
          </cell>
          <cell r="AE4508">
            <v>74.089280004865998</v>
          </cell>
          <cell r="AF4508">
            <v>91.439035067436734</v>
          </cell>
          <cell r="AG4508">
            <v>110.41035717930042</v>
          </cell>
          <cell r="AH4508">
            <v>117.56278331307199</v>
          </cell>
        </row>
        <row r="4509">
          <cell r="B4509">
            <v>19032</v>
          </cell>
          <cell r="C4509" t="str">
            <v>WY</v>
          </cell>
          <cell r="D4509" t="str">
            <v>Municipal</v>
          </cell>
          <cell r="E4509">
            <v>1.7775708000262107E-2</v>
          </cell>
          <cell r="F4509">
            <v>0</v>
          </cell>
          <cell r="G4509">
            <v>0</v>
          </cell>
          <cell r="H4509">
            <v>875.14139205188155</v>
          </cell>
          <cell r="I4509">
            <v>11.608880937499999</v>
          </cell>
          <cell r="J4509">
            <v>0</v>
          </cell>
          <cell r="K4509">
            <v>0</v>
          </cell>
          <cell r="L4509">
            <v>0</v>
          </cell>
          <cell r="M4509">
            <v>0</v>
          </cell>
          <cell r="N4509">
            <v>8.2994379690787389E-3</v>
          </cell>
          <cell r="O4509">
            <v>11837.66359293437</v>
          </cell>
          <cell r="P4509">
            <v>31086.281438129969</v>
          </cell>
          <cell r="Q4509">
            <v>49013.168168681608</v>
          </cell>
          <cell r="R4509">
            <v>63829.745850480293</v>
          </cell>
          <cell r="S4509">
            <v>129604.60616531913</v>
          </cell>
          <cell r="T4509">
            <v>1034.8165687149738</v>
          </cell>
          <cell r="U4509">
            <v>1098.1984014894799</v>
          </cell>
          <cell r="V4509">
            <v>1181.5597467189191</v>
          </cell>
          <cell r="W4509">
            <v>1317.8439854299929</v>
          </cell>
          <cell r="X4509">
            <v>1461.6558907905173</v>
          </cell>
          <cell r="Y4509">
            <v>739.32054550980354</v>
          </cell>
          <cell r="Z4509">
            <v>783.09536439091733</v>
          </cell>
          <cell r="AA4509">
            <v>818.40179906485048</v>
          </cell>
          <cell r="AB4509">
            <v>804.61347502266415</v>
          </cell>
          <cell r="AC4509">
            <v>914.45714137318521</v>
          </cell>
          <cell r="AD4509">
            <v>75.779793413883411</v>
          </cell>
          <cell r="AE4509">
            <v>74.089280004865998</v>
          </cell>
          <cell r="AF4509">
            <v>91.439035067436734</v>
          </cell>
          <cell r="AG4509">
            <v>110.41035717930042</v>
          </cell>
          <cell r="AH4509">
            <v>117.56278331307199</v>
          </cell>
        </row>
        <row r="4510">
          <cell r="B4510">
            <v>1779</v>
          </cell>
          <cell r="C4510" t="str">
            <v>WY</v>
          </cell>
          <cell r="D4510" t="str">
            <v>Municipal</v>
          </cell>
          <cell r="E4510">
            <v>1.7775708000262107E-2</v>
          </cell>
          <cell r="F4510">
            <v>0</v>
          </cell>
          <cell r="G4510">
            <v>0</v>
          </cell>
          <cell r="H4510">
            <v>875.14139205188155</v>
          </cell>
          <cell r="I4510">
            <v>11.608880937499999</v>
          </cell>
          <cell r="J4510">
            <v>0</v>
          </cell>
          <cell r="K4510">
            <v>0</v>
          </cell>
          <cell r="L4510">
            <v>0</v>
          </cell>
          <cell r="M4510">
            <v>0</v>
          </cell>
          <cell r="N4510">
            <v>8.2994379690787389E-3</v>
          </cell>
          <cell r="O4510">
            <v>11837.66359293437</v>
          </cell>
          <cell r="P4510">
            <v>31086.281438129969</v>
          </cell>
          <cell r="Q4510">
            <v>49013.168168681608</v>
          </cell>
          <cell r="R4510">
            <v>63829.745850480293</v>
          </cell>
          <cell r="S4510">
            <v>129604.60616531913</v>
          </cell>
          <cell r="T4510">
            <v>1034.8165687149738</v>
          </cell>
          <cell r="U4510">
            <v>1098.1984014894799</v>
          </cell>
          <cell r="V4510">
            <v>1181.5597467189191</v>
          </cell>
          <cell r="W4510">
            <v>1317.8439854299929</v>
          </cell>
          <cell r="X4510">
            <v>1461.6558907905173</v>
          </cell>
          <cell r="Y4510">
            <v>739.32054550980354</v>
          </cell>
          <cell r="Z4510">
            <v>783.09536439091733</v>
          </cell>
          <cell r="AA4510">
            <v>818.40179906485048</v>
          </cell>
          <cell r="AB4510">
            <v>804.61347502266415</v>
          </cell>
          <cell r="AC4510">
            <v>914.45714137318521</v>
          </cell>
          <cell r="AD4510">
            <v>75.779793413883411</v>
          </cell>
          <cell r="AE4510">
            <v>74.089280004865998</v>
          </cell>
          <cell r="AF4510">
            <v>91.439035067436734</v>
          </cell>
          <cell r="AG4510">
            <v>110.41035717930042</v>
          </cell>
          <cell r="AH4510">
            <v>117.56278331307199</v>
          </cell>
        </row>
        <row r="4511">
          <cell r="B4511">
            <v>6509</v>
          </cell>
          <cell r="C4511" t="str">
            <v>WY</v>
          </cell>
          <cell r="D4511" t="str">
            <v>Municipal</v>
          </cell>
          <cell r="E4511">
            <v>1.7775708000262107E-2</v>
          </cell>
          <cell r="F4511">
            <v>0</v>
          </cell>
          <cell r="G4511">
            <v>0</v>
          </cell>
          <cell r="H4511">
            <v>875.14139205188155</v>
          </cell>
          <cell r="I4511">
            <v>11.608880937499999</v>
          </cell>
          <cell r="J4511">
            <v>0</v>
          </cell>
          <cell r="K4511">
            <v>0</v>
          </cell>
          <cell r="L4511">
            <v>0</v>
          </cell>
          <cell r="M4511">
            <v>0</v>
          </cell>
          <cell r="N4511">
            <v>8.2994379690787389E-3</v>
          </cell>
          <cell r="O4511">
            <v>11837.66359293437</v>
          </cell>
          <cell r="P4511">
            <v>31086.281438129969</v>
          </cell>
          <cell r="Q4511">
            <v>49013.168168681608</v>
          </cell>
          <cell r="R4511">
            <v>63829.745850480293</v>
          </cell>
          <cell r="S4511">
            <v>129604.60616531913</v>
          </cell>
          <cell r="T4511">
            <v>1034.8165687149738</v>
          </cell>
          <cell r="U4511">
            <v>1098.1984014894799</v>
          </cell>
          <cell r="V4511">
            <v>1181.5597467189191</v>
          </cell>
          <cell r="W4511">
            <v>1317.8439854299929</v>
          </cell>
          <cell r="X4511">
            <v>1461.6558907905173</v>
          </cell>
          <cell r="Y4511">
            <v>739.32054550980354</v>
          </cell>
          <cell r="Z4511">
            <v>783.09536439091733</v>
          </cell>
          <cell r="AA4511">
            <v>818.40179906485048</v>
          </cell>
          <cell r="AB4511">
            <v>804.61347502266415</v>
          </cell>
          <cell r="AC4511">
            <v>914.45714137318521</v>
          </cell>
          <cell r="AD4511">
            <v>75.779793413883411</v>
          </cell>
          <cell r="AE4511">
            <v>74.089280004865998</v>
          </cell>
          <cell r="AF4511">
            <v>91.439035067436734</v>
          </cell>
          <cell r="AG4511">
            <v>110.41035717930042</v>
          </cell>
          <cell r="AH4511">
            <v>117.56278331307199</v>
          </cell>
        </row>
        <row r="4512">
          <cell r="B4512">
            <v>7759</v>
          </cell>
          <cell r="C4512" t="str">
            <v>WY</v>
          </cell>
          <cell r="D4512" t="str">
            <v>Municipal</v>
          </cell>
          <cell r="E4512">
            <v>1.7775708000262107E-2</v>
          </cell>
          <cell r="F4512">
            <v>0</v>
          </cell>
          <cell r="G4512">
            <v>0</v>
          </cell>
          <cell r="H4512">
            <v>875.14139205188155</v>
          </cell>
          <cell r="I4512">
            <v>11.608880937499999</v>
          </cell>
          <cell r="J4512">
            <v>0</v>
          </cell>
          <cell r="K4512">
            <v>0</v>
          </cell>
          <cell r="L4512">
            <v>0</v>
          </cell>
          <cell r="M4512">
            <v>0</v>
          </cell>
          <cell r="N4512">
            <v>8.2994379690787389E-3</v>
          </cell>
          <cell r="O4512">
            <v>11837.66359293437</v>
          </cell>
          <cell r="P4512">
            <v>31086.281438129969</v>
          </cell>
          <cell r="Q4512">
            <v>49013.168168681608</v>
          </cell>
          <cell r="R4512">
            <v>63829.745850480293</v>
          </cell>
          <cell r="S4512">
            <v>129604.60616531913</v>
          </cell>
          <cell r="T4512">
            <v>1034.8165687149738</v>
          </cell>
          <cell r="U4512">
            <v>1098.1984014894799</v>
          </cell>
          <cell r="V4512">
            <v>1181.5597467189191</v>
          </cell>
          <cell r="W4512">
            <v>1317.8439854299929</v>
          </cell>
          <cell r="X4512">
            <v>1461.6558907905173</v>
          </cell>
          <cell r="Y4512">
            <v>739.32054550980354</v>
          </cell>
          <cell r="Z4512">
            <v>783.09536439091733</v>
          </cell>
          <cell r="AA4512">
            <v>818.40179906485048</v>
          </cell>
          <cell r="AB4512">
            <v>804.61347502266415</v>
          </cell>
          <cell r="AC4512">
            <v>914.45714137318521</v>
          </cell>
          <cell r="AD4512">
            <v>75.779793413883411</v>
          </cell>
          <cell r="AE4512">
            <v>74.089280004865998</v>
          </cell>
          <cell r="AF4512">
            <v>91.439035067436734</v>
          </cell>
          <cell r="AG4512">
            <v>110.41035717930042</v>
          </cell>
          <cell r="AH4512">
            <v>117.56278331307199</v>
          </cell>
        </row>
        <row r="4513">
          <cell r="B4513">
            <v>11099</v>
          </cell>
          <cell r="C4513" t="str">
            <v>WY</v>
          </cell>
          <cell r="D4513" t="str">
            <v>Municipal</v>
          </cell>
          <cell r="E4513">
            <v>1.7775708000262107E-2</v>
          </cell>
          <cell r="F4513">
            <v>0</v>
          </cell>
          <cell r="G4513">
            <v>0</v>
          </cell>
          <cell r="H4513">
            <v>875.14139205188155</v>
          </cell>
          <cell r="I4513">
            <v>11.608880937499999</v>
          </cell>
          <cell r="J4513">
            <v>0</v>
          </cell>
          <cell r="K4513">
            <v>0</v>
          </cell>
          <cell r="L4513">
            <v>0</v>
          </cell>
          <cell r="M4513">
            <v>0</v>
          </cell>
          <cell r="N4513">
            <v>8.2994379690787389E-3</v>
          </cell>
          <cell r="O4513">
            <v>11837.66359293437</v>
          </cell>
          <cell r="P4513">
            <v>31086.281438129969</v>
          </cell>
          <cell r="Q4513">
            <v>49013.168168681608</v>
          </cell>
          <cell r="R4513">
            <v>63829.745850480293</v>
          </cell>
          <cell r="S4513">
            <v>129604.60616531913</v>
          </cell>
          <cell r="T4513">
            <v>1034.8165687149738</v>
          </cell>
          <cell r="U4513">
            <v>1098.1984014894799</v>
          </cell>
          <cell r="V4513">
            <v>1181.5597467189191</v>
          </cell>
          <cell r="W4513">
            <v>1317.8439854299929</v>
          </cell>
          <cell r="X4513">
            <v>1461.6558907905173</v>
          </cell>
          <cell r="Y4513">
            <v>739.32054550980354</v>
          </cell>
          <cell r="Z4513">
            <v>783.09536439091733</v>
          </cell>
          <cell r="AA4513">
            <v>818.40179906485048</v>
          </cell>
          <cell r="AB4513">
            <v>804.61347502266415</v>
          </cell>
          <cell r="AC4513">
            <v>914.45714137318521</v>
          </cell>
          <cell r="AD4513">
            <v>75.779793413883411</v>
          </cell>
          <cell r="AE4513">
            <v>74.089280004865998</v>
          </cell>
          <cell r="AF4513">
            <v>91.439035067436734</v>
          </cell>
          <cell r="AG4513">
            <v>110.41035717930042</v>
          </cell>
          <cell r="AH4513">
            <v>117.56278331307199</v>
          </cell>
        </row>
        <row r="4514">
          <cell r="B4514">
            <v>11330</v>
          </cell>
          <cell r="C4514" t="str">
            <v>WY</v>
          </cell>
          <cell r="D4514" t="str">
            <v>Municipal</v>
          </cell>
          <cell r="E4514">
            <v>1.7775708000262107E-2</v>
          </cell>
          <cell r="F4514">
            <v>0</v>
          </cell>
          <cell r="G4514">
            <v>0</v>
          </cell>
          <cell r="H4514">
            <v>875.14139205188155</v>
          </cell>
          <cell r="I4514">
            <v>11.608880937499999</v>
          </cell>
          <cell r="J4514">
            <v>0</v>
          </cell>
          <cell r="K4514">
            <v>0</v>
          </cell>
          <cell r="L4514">
            <v>0</v>
          </cell>
          <cell r="M4514">
            <v>0</v>
          </cell>
          <cell r="N4514">
            <v>8.2994379690787389E-3</v>
          </cell>
          <cell r="O4514">
            <v>11837.66359293437</v>
          </cell>
          <cell r="P4514">
            <v>31086.281438129969</v>
          </cell>
          <cell r="Q4514">
            <v>49013.168168681608</v>
          </cell>
          <cell r="R4514">
            <v>63829.745850480293</v>
          </cell>
          <cell r="S4514">
            <v>129604.60616531913</v>
          </cell>
          <cell r="T4514">
            <v>1034.8165687149738</v>
          </cell>
          <cell r="U4514">
            <v>1098.1984014894799</v>
          </cell>
          <cell r="V4514">
            <v>1181.5597467189191</v>
          </cell>
          <cell r="W4514">
            <v>1317.8439854299929</v>
          </cell>
          <cell r="X4514">
            <v>1461.6558907905173</v>
          </cell>
          <cell r="Y4514">
            <v>739.32054550980354</v>
          </cell>
          <cell r="Z4514">
            <v>783.09536439091733</v>
          </cell>
          <cell r="AA4514">
            <v>818.40179906485048</v>
          </cell>
          <cell r="AB4514">
            <v>804.61347502266415</v>
          </cell>
          <cell r="AC4514">
            <v>914.45714137318521</v>
          </cell>
          <cell r="AD4514">
            <v>75.779793413883411</v>
          </cell>
          <cell r="AE4514">
            <v>74.089280004865998</v>
          </cell>
          <cell r="AF4514">
            <v>91.439035067436734</v>
          </cell>
          <cell r="AG4514">
            <v>110.41035717930042</v>
          </cell>
          <cell r="AH4514">
            <v>117.56278331307199</v>
          </cell>
        </row>
        <row r="4515">
          <cell r="B4515">
            <v>20512</v>
          </cell>
          <cell r="C4515" t="str">
            <v>WY</v>
          </cell>
          <cell r="D4515" t="str">
            <v>Municipal</v>
          </cell>
          <cell r="E4515">
            <v>1.7775708000262107E-2</v>
          </cell>
          <cell r="F4515">
            <v>0</v>
          </cell>
          <cell r="G4515">
            <v>0</v>
          </cell>
          <cell r="H4515">
            <v>875.14139205188155</v>
          </cell>
          <cell r="I4515">
            <v>11.608880937499999</v>
          </cell>
          <cell r="J4515">
            <v>0</v>
          </cell>
          <cell r="K4515">
            <v>0</v>
          </cell>
          <cell r="L4515">
            <v>0</v>
          </cell>
          <cell r="M4515">
            <v>0</v>
          </cell>
          <cell r="N4515">
            <v>8.2994379690787389E-3</v>
          </cell>
          <cell r="O4515">
            <v>11837.66359293437</v>
          </cell>
          <cell r="P4515">
            <v>31086.281438129969</v>
          </cell>
          <cell r="Q4515">
            <v>49013.168168681608</v>
          </cell>
          <cell r="R4515">
            <v>63829.745850480293</v>
          </cell>
          <cell r="S4515">
            <v>129604.60616531913</v>
          </cell>
          <cell r="T4515">
            <v>1034.8165687149738</v>
          </cell>
          <cell r="U4515">
            <v>1098.1984014894799</v>
          </cell>
          <cell r="V4515">
            <v>1181.5597467189191</v>
          </cell>
          <cell r="W4515">
            <v>1317.8439854299929</v>
          </cell>
          <cell r="X4515">
            <v>1461.6558907905173</v>
          </cell>
          <cell r="Y4515">
            <v>739.32054550980354</v>
          </cell>
          <cell r="Z4515">
            <v>783.09536439091733</v>
          </cell>
          <cell r="AA4515">
            <v>818.40179906485048</v>
          </cell>
          <cell r="AB4515">
            <v>804.61347502266415</v>
          </cell>
          <cell r="AC4515">
            <v>914.45714137318521</v>
          </cell>
          <cell r="AD4515">
            <v>75.779793413883411</v>
          </cell>
          <cell r="AE4515">
            <v>74.089280004865998</v>
          </cell>
          <cell r="AF4515">
            <v>91.439035067436734</v>
          </cell>
          <cell r="AG4515">
            <v>110.41035717930042</v>
          </cell>
          <cell r="AH4515">
            <v>117.56278331307199</v>
          </cell>
        </row>
        <row r="4516">
          <cell r="B4516">
            <v>40603</v>
          </cell>
          <cell r="C4516" t="str">
            <v>WY</v>
          </cell>
          <cell r="D4516" t="str">
            <v>Municipal Mktg Authority</v>
          </cell>
          <cell r="E4516">
            <v>1.7775708000262107E-2</v>
          </cell>
          <cell r="F4516">
            <v>0</v>
          </cell>
          <cell r="G4516">
            <v>0</v>
          </cell>
          <cell r="H4516">
            <v>0</v>
          </cell>
          <cell r="I4516">
            <v>11.608880937499999</v>
          </cell>
          <cell r="J4516">
            <v>0</v>
          </cell>
          <cell r="K4516">
            <v>0</v>
          </cell>
          <cell r="L4516">
            <v>0</v>
          </cell>
          <cell r="M4516">
            <v>0</v>
          </cell>
          <cell r="N4516">
            <v>0</v>
          </cell>
          <cell r="O4516">
            <v>11837.66359293437</v>
          </cell>
          <cell r="P4516">
            <v>31086.281438129969</v>
          </cell>
          <cell r="Q4516">
            <v>49013.168168681608</v>
          </cell>
          <cell r="R4516">
            <v>63829.745850480293</v>
          </cell>
          <cell r="S4516">
            <v>129604.60616531913</v>
          </cell>
          <cell r="T4516">
            <v>1034.8165687149738</v>
          </cell>
          <cell r="U4516">
            <v>1098.1984014894799</v>
          </cell>
          <cell r="V4516">
            <v>1181.5597467189191</v>
          </cell>
          <cell r="W4516">
            <v>1317.8439854299929</v>
          </cell>
          <cell r="X4516">
            <v>1461.6558907905173</v>
          </cell>
          <cell r="Y4516">
            <v>739.32054550980354</v>
          </cell>
          <cell r="Z4516">
            <v>783.09536439091733</v>
          </cell>
          <cell r="AA4516">
            <v>818.40179906485048</v>
          </cell>
          <cell r="AB4516">
            <v>804.61347502266415</v>
          </cell>
          <cell r="AC4516">
            <v>914.45714137318521</v>
          </cell>
          <cell r="AD4516">
            <v>75.779793413883411</v>
          </cell>
          <cell r="AE4516">
            <v>74.089280004865998</v>
          </cell>
          <cell r="AF4516">
            <v>91.439035067436734</v>
          </cell>
          <cell r="AG4516">
            <v>110.41035717930042</v>
          </cell>
          <cell r="AH4516">
            <v>117.56278331307199</v>
          </cell>
        </row>
        <row r="4517">
          <cell r="B4517">
            <v>31516</v>
          </cell>
          <cell r="C4517" t="str">
            <v>WY</v>
          </cell>
          <cell r="D4517" t="str">
            <v>Political Subdivision</v>
          </cell>
          <cell r="E4517">
            <v>1.7775708000262107E-2</v>
          </cell>
          <cell r="F4517">
            <v>0</v>
          </cell>
          <cell r="G4517">
            <v>0</v>
          </cell>
          <cell r="H4517">
            <v>0</v>
          </cell>
          <cell r="I4517">
            <v>11.608880937499999</v>
          </cell>
          <cell r="J4517">
            <v>0</v>
          </cell>
          <cell r="K4517">
            <v>0</v>
          </cell>
          <cell r="L4517">
            <v>0</v>
          </cell>
          <cell r="M4517">
            <v>0</v>
          </cell>
          <cell r="N4517">
            <v>0</v>
          </cell>
          <cell r="O4517">
            <v>11837.66359293437</v>
          </cell>
          <cell r="P4517">
            <v>31086.281438129969</v>
          </cell>
          <cell r="Q4517">
            <v>49013.168168681608</v>
          </cell>
          <cell r="R4517">
            <v>63829.745850480293</v>
          </cell>
          <cell r="S4517">
            <v>129604.60616531913</v>
          </cell>
          <cell r="T4517">
            <v>1034.8165687149738</v>
          </cell>
          <cell r="U4517">
            <v>1098.1984014894799</v>
          </cell>
          <cell r="V4517">
            <v>1181.5597467189191</v>
          </cell>
          <cell r="W4517">
            <v>1317.8439854299929</v>
          </cell>
          <cell r="X4517">
            <v>1461.6558907905173</v>
          </cell>
          <cell r="Y4517">
            <v>739.32054550980354</v>
          </cell>
          <cell r="Z4517">
            <v>783.09536439091733</v>
          </cell>
          <cell r="AA4517">
            <v>818.40179906485048</v>
          </cell>
          <cell r="AB4517">
            <v>804.61347502266415</v>
          </cell>
          <cell r="AC4517">
            <v>914.45714137318521</v>
          </cell>
          <cell r="AD4517">
            <v>75.779793413883411</v>
          </cell>
          <cell r="AE4517">
            <v>74.089280004865998</v>
          </cell>
          <cell r="AF4517">
            <v>91.439035067436734</v>
          </cell>
          <cell r="AG4517">
            <v>110.41035717930042</v>
          </cell>
          <cell r="AH4517">
            <v>117.56278331307199</v>
          </cell>
        </row>
      </sheetData>
      <sheetData sheetId="7">
        <row r="3">
          <cell r="C3">
            <v>15750</v>
          </cell>
          <cell r="D3" t="str">
            <v>MN</v>
          </cell>
          <cell r="F3">
            <v>1</v>
          </cell>
          <cell r="Y3">
            <v>-3.8600184276798579</v>
          </cell>
        </row>
        <row r="4">
          <cell r="C4">
            <v>15750</v>
          </cell>
          <cell r="D4" t="str">
            <v>MN</v>
          </cell>
          <cell r="F4">
            <v>1</v>
          </cell>
          <cell r="Y4">
            <v>-0.12222388544477865</v>
          </cell>
        </row>
        <row r="5">
          <cell r="C5">
            <v>16181</v>
          </cell>
          <cell r="D5" t="str">
            <v>MN</v>
          </cell>
          <cell r="F5">
            <v>1</v>
          </cell>
          <cell r="Y5">
            <v>-2.6873921994105094</v>
          </cell>
        </row>
        <row r="6">
          <cell r="C6">
            <v>16181</v>
          </cell>
          <cell r="D6" t="str">
            <v>MN</v>
          </cell>
          <cell r="F6">
            <v>1</v>
          </cell>
          <cell r="Y6">
            <v>-2.6741784809722349</v>
          </cell>
        </row>
        <row r="7">
          <cell r="C7">
            <v>17900</v>
          </cell>
          <cell r="D7" t="str">
            <v>MN</v>
          </cell>
          <cell r="F7">
            <v>1</v>
          </cell>
          <cell r="Y7">
            <v>-2.7588915239396954</v>
          </cell>
        </row>
        <row r="8">
          <cell r="C8">
            <v>17900</v>
          </cell>
          <cell r="D8" t="str">
            <v>MN</v>
          </cell>
          <cell r="F8">
            <v>1</v>
          </cell>
          <cell r="Y8">
            <v>-2.96678883844679</v>
          </cell>
        </row>
        <row r="9">
          <cell r="C9">
            <v>17900</v>
          </cell>
          <cell r="D9" t="str">
            <v>MN</v>
          </cell>
          <cell r="F9">
            <v>1</v>
          </cell>
          <cell r="Y9">
            <v>-3.4402623339971288</v>
          </cell>
        </row>
        <row r="10">
          <cell r="C10">
            <v>17900</v>
          </cell>
          <cell r="D10" t="str">
            <v>MN</v>
          </cell>
          <cell r="F10">
            <v>1</v>
          </cell>
          <cell r="Y10">
            <v>-3.8348895529651243</v>
          </cell>
        </row>
        <row r="11">
          <cell r="C11">
            <v>17900</v>
          </cell>
          <cell r="D11" t="str">
            <v>MN</v>
          </cell>
          <cell r="F11">
            <v>1</v>
          </cell>
          <cell r="Y11">
            <v>-2.7588915239396954</v>
          </cell>
        </row>
        <row r="12">
          <cell r="C12">
            <v>17900</v>
          </cell>
          <cell r="D12" t="str">
            <v>MN</v>
          </cell>
          <cell r="F12">
            <v>1</v>
          </cell>
          <cell r="Y12">
            <v>-2.96678883844679</v>
          </cell>
        </row>
        <row r="13">
          <cell r="C13">
            <v>17900</v>
          </cell>
          <cell r="D13" t="str">
            <v>MN</v>
          </cell>
          <cell r="F13">
            <v>1</v>
          </cell>
          <cell r="Y13">
            <v>-3.4402623339971288</v>
          </cell>
        </row>
        <row r="14">
          <cell r="C14">
            <v>17900</v>
          </cell>
          <cell r="D14" t="str">
            <v>MN</v>
          </cell>
          <cell r="F14">
            <v>1</v>
          </cell>
          <cell r="Y14">
            <v>-3.8348895529651243</v>
          </cell>
        </row>
        <row r="15">
          <cell r="C15">
            <v>15387</v>
          </cell>
          <cell r="D15" t="str">
            <v>MN</v>
          </cell>
          <cell r="F15">
            <v>1</v>
          </cell>
          <cell r="Y15">
            <v>-3.0424505763952752</v>
          </cell>
        </row>
        <row r="16">
          <cell r="C16">
            <v>15387</v>
          </cell>
          <cell r="D16" t="str">
            <v>MN</v>
          </cell>
          <cell r="F16">
            <v>1</v>
          </cell>
          <cell r="Y16">
            <v>-3.287075279504017</v>
          </cell>
        </row>
        <row r="17">
          <cell r="C17">
            <v>15387</v>
          </cell>
          <cell r="D17" t="str">
            <v>MN</v>
          </cell>
          <cell r="F17">
            <v>1</v>
          </cell>
          <cell r="Y17">
            <v>-3.8013071101165306</v>
          </cell>
        </row>
        <row r="18">
          <cell r="C18">
            <v>15387</v>
          </cell>
          <cell r="D18" t="str">
            <v>MN</v>
          </cell>
          <cell r="F18">
            <v>0</v>
          </cell>
          <cell r="Y18">
            <v>-1.8609545244970238</v>
          </cell>
        </row>
        <row r="19">
          <cell r="C19">
            <v>15387</v>
          </cell>
          <cell r="D19" t="str">
            <v>MN</v>
          </cell>
          <cell r="F19">
            <v>0</v>
          </cell>
          <cell r="Y19">
            <v>-2.0110954256147386</v>
          </cell>
        </row>
        <row r="20">
          <cell r="C20">
            <v>15387</v>
          </cell>
          <cell r="D20" t="str">
            <v>MN</v>
          </cell>
          <cell r="F20">
            <v>0</v>
          </cell>
          <cell r="Y20">
            <v>-2.326530990713549</v>
          </cell>
        </row>
        <row r="21">
          <cell r="C21">
            <v>15387</v>
          </cell>
          <cell r="D21" t="str">
            <v>MN</v>
          </cell>
          <cell r="F21">
            <v>0</v>
          </cell>
          <cell r="Y21">
            <v>-3.2031340394534369</v>
          </cell>
        </row>
        <row r="22">
          <cell r="C22">
            <v>15387</v>
          </cell>
          <cell r="D22" t="str">
            <v>MN</v>
          </cell>
          <cell r="F22">
            <v>0</v>
          </cell>
          <cell r="Y22">
            <v>-3.4575503207118956</v>
          </cell>
        </row>
        <row r="23">
          <cell r="C23">
            <v>15387</v>
          </cell>
          <cell r="D23" t="str">
            <v>MN</v>
          </cell>
          <cell r="F23">
            <v>0</v>
          </cell>
          <cell r="Y23">
            <v>-3.9971280056389173</v>
          </cell>
        </row>
        <row r="24">
          <cell r="C24">
            <v>15348</v>
          </cell>
          <cell r="D24" t="str">
            <v>MN</v>
          </cell>
          <cell r="F24">
            <v>1</v>
          </cell>
          <cell r="Y24">
            <v>-2.3997167241626256</v>
          </cell>
        </row>
        <row r="25">
          <cell r="C25">
            <v>15348</v>
          </cell>
          <cell r="D25" t="str">
            <v>MN</v>
          </cell>
          <cell r="F25">
            <v>1</v>
          </cell>
          <cell r="Y25">
            <v>-2.6568342180688278</v>
          </cell>
        </row>
        <row r="26">
          <cell r="C26">
            <v>15348</v>
          </cell>
          <cell r="D26" t="str">
            <v>MN</v>
          </cell>
          <cell r="F26">
            <v>1</v>
          </cell>
          <cell r="Y26">
            <v>-3.2322026325045923</v>
          </cell>
        </row>
        <row r="27">
          <cell r="C27">
            <v>15348</v>
          </cell>
          <cell r="D27" t="str">
            <v>MN</v>
          </cell>
          <cell r="F27">
            <v>1</v>
          </cell>
          <cell r="Y27">
            <v>-3.6941175784745748</v>
          </cell>
        </row>
        <row r="28">
          <cell r="C28">
            <v>15348</v>
          </cell>
          <cell r="D28" t="str">
            <v>MN</v>
          </cell>
          <cell r="F28">
            <v>1</v>
          </cell>
          <cell r="Y28">
            <v>-2.0664924810405778</v>
          </cell>
        </row>
        <row r="29">
          <cell r="C29">
            <v>15348</v>
          </cell>
          <cell r="D29" t="str">
            <v>MN</v>
          </cell>
          <cell r="F29">
            <v>1</v>
          </cell>
          <cell r="Y29">
            <v>-2.4171964498060099</v>
          </cell>
        </row>
        <row r="30">
          <cell r="C30">
            <v>15348</v>
          </cell>
          <cell r="D30" t="str">
            <v>MN</v>
          </cell>
          <cell r="F30">
            <v>1</v>
          </cell>
          <cell r="Y30">
            <v>-3.2322026325045963</v>
          </cell>
        </row>
        <row r="31">
          <cell r="C31">
            <v>15348</v>
          </cell>
          <cell r="D31" t="str">
            <v>MN</v>
          </cell>
          <cell r="F31">
            <v>1</v>
          </cell>
          <cell r="Y31">
            <v>-4.0980981548926563</v>
          </cell>
        </row>
        <row r="32">
          <cell r="C32">
            <v>15348</v>
          </cell>
          <cell r="D32" t="str">
            <v>MN</v>
          </cell>
          <cell r="F32">
            <v>0</v>
          </cell>
          <cell r="Y32">
            <v>-2.5414962503904168</v>
          </cell>
        </row>
        <row r="33">
          <cell r="C33">
            <v>15348</v>
          </cell>
          <cell r="D33" t="str">
            <v>MN</v>
          </cell>
          <cell r="F33">
            <v>0</v>
          </cell>
          <cell r="Y33">
            <v>-2.8118115282578091</v>
          </cell>
        </row>
        <row r="34">
          <cell r="C34">
            <v>15348</v>
          </cell>
          <cell r="D34" t="str">
            <v>MN</v>
          </cell>
          <cell r="F34">
            <v>0</v>
          </cell>
          <cell r="Y34">
            <v>-3.4188444235493662</v>
          </cell>
        </row>
        <row r="35">
          <cell r="C35">
            <v>15348</v>
          </cell>
          <cell r="D35" t="str">
            <v>MN</v>
          </cell>
          <cell r="F35">
            <v>0</v>
          </cell>
          <cell r="Y35">
            <v>-3.9066556576073657</v>
          </cell>
        </row>
        <row r="36">
          <cell r="C36">
            <v>15348</v>
          </cell>
          <cell r="D36" t="str">
            <v>MN</v>
          </cell>
          <cell r="F36">
            <v>0</v>
          </cell>
          <cell r="Y36">
            <v>-2.1888231214830345</v>
          </cell>
        </row>
        <row r="37">
          <cell r="C37">
            <v>15348</v>
          </cell>
          <cell r="D37" t="str">
            <v>MN</v>
          </cell>
          <cell r="F37">
            <v>0</v>
          </cell>
          <cell r="Y37">
            <v>-2.5583485041336753</v>
          </cell>
        </row>
        <row r="38">
          <cell r="C38">
            <v>15348</v>
          </cell>
          <cell r="D38" t="str">
            <v>MN</v>
          </cell>
          <cell r="F38">
            <v>0</v>
          </cell>
          <cell r="Y38">
            <v>-3.4188444235493711</v>
          </cell>
        </row>
        <row r="39">
          <cell r="C39">
            <v>15348</v>
          </cell>
          <cell r="D39" t="str">
            <v>MN</v>
          </cell>
          <cell r="F39">
            <v>0</v>
          </cell>
          <cell r="Y39">
            <v>-4.3336951698180277</v>
          </cell>
        </row>
        <row r="40">
          <cell r="C40">
            <v>1009</v>
          </cell>
          <cell r="D40" t="str">
            <v>MN</v>
          </cell>
          <cell r="F40">
            <v>1</v>
          </cell>
          <cell r="Y40">
            <v>-2.5366664865831501</v>
          </cell>
        </row>
        <row r="41">
          <cell r="C41">
            <v>1009</v>
          </cell>
          <cell r="D41" t="str">
            <v>MN</v>
          </cell>
          <cell r="F41">
            <v>1</v>
          </cell>
          <cell r="Y41">
            <v>-2.7587456521213123</v>
          </cell>
        </row>
        <row r="42">
          <cell r="C42">
            <v>1009</v>
          </cell>
          <cell r="D42" t="str">
            <v>MN</v>
          </cell>
          <cell r="F42">
            <v>1</v>
          </cell>
          <cell r="Y42">
            <v>-2.5199147054523854</v>
          </cell>
        </row>
        <row r="43">
          <cell r="C43">
            <v>1009</v>
          </cell>
          <cell r="D43" t="str">
            <v>MN</v>
          </cell>
          <cell r="F43">
            <v>1</v>
          </cell>
          <cell r="Y43">
            <v>-2.8145745858768607</v>
          </cell>
        </row>
        <row r="44">
          <cell r="C44">
            <v>7494</v>
          </cell>
          <cell r="D44" t="str">
            <v>MN</v>
          </cell>
          <cell r="F44">
            <v>1</v>
          </cell>
          <cell r="Y44">
            <v>-1.8371601662975641</v>
          </cell>
        </row>
        <row r="45">
          <cell r="C45">
            <v>9650</v>
          </cell>
          <cell r="D45" t="str">
            <v>MN</v>
          </cell>
          <cell r="F45">
            <v>1</v>
          </cell>
          <cell r="Y45">
            <v>-1.8371601662975641</v>
          </cell>
        </row>
        <row r="46">
          <cell r="C46">
            <v>10040</v>
          </cell>
          <cell r="D46" t="str">
            <v>MN</v>
          </cell>
          <cell r="F46">
            <v>1</v>
          </cell>
          <cell r="Y46">
            <v>-1.8371601662975641</v>
          </cell>
        </row>
        <row r="47">
          <cell r="C47">
            <v>10179</v>
          </cell>
          <cell r="D47" t="str">
            <v>MN</v>
          </cell>
          <cell r="F47">
            <v>1</v>
          </cell>
          <cell r="Y47">
            <v>-1.8371601662975641</v>
          </cell>
        </row>
        <row r="48">
          <cell r="C48">
            <v>12900</v>
          </cell>
          <cell r="D48" t="str">
            <v>MN</v>
          </cell>
          <cell r="F48">
            <v>1</v>
          </cell>
          <cell r="Y48">
            <v>-1.8371601662975641</v>
          </cell>
        </row>
        <row r="49">
          <cell r="C49">
            <v>17320</v>
          </cell>
          <cell r="D49" t="str">
            <v>MN</v>
          </cell>
          <cell r="F49">
            <v>1</v>
          </cell>
          <cell r="Y49">
            <v>-1.8371601662975641</v>
          </cell>
        </row>
        <row r="50">
          <cell r="C50">
            <v>5111</v>
          </cell>
          <cell r="D50" t="str">
            <v>MN</v>
          </cell>
          <cell r="F50">
            <v>1</v>
          </cell>
          <cell r="Y50">
            <v>-2.1792758840251003</v>
          </cell>
        </row>
        <row r="51">
          <cell r="C51">
            <v>12894</v>
          </cell>
          <cell r="D51" t="str">
            <v>MN</v>
          </cell>
          <cell r="F51">
            <v>1</v>
          </cell>
          <cell r="Y51">
            <v>0.47114067922177855</v>
          </cell>
        </row>
        <row r="52">
          <cell r="C52">
            <v>12894</v>
          </cell>
          <cell r="D52" t="str">
            <v>MN</v>
          </cell>
          <cell r="F52">
            <v>1</v>
          </cell>
          <cell r="Y52">
            <v>0.47114067922177671</v>
          </cell>
        </row>
        <row r="53">
          <cell r="C53">
            <v>12894</v>
          </cell>
          <cell r="D53" t="str">
            <v>MN</v>
          </cell>
          <cell r="F53">
            <v>1</v>
          </cell>
          <cell r="Y53">
            <v>0.50317192922177845</v>
          </cell>
        </row>
        <row r="54">
          <cell r="C54">
            <v>12894</v>
          </cell>
          <cell r="D54" t="str">
            <v>MN</v>
          </cell>
          <cell r="F54">
            <v>1</v>
          </cell>
          <cell r="Y54">
            <v>0.69535942922177829</v>
          </cell>
        </row>
        <row r="55">
          <cell r="C55">
            <v>12894</v>
          </cell>
          <cell r="D55" t="str">
            <v>MN</v>
          </cell>
          <cell r="F55">
            <v>0</v>
          </cell>
          <cell r="Y55">
            <v>0.69535942922177829</v>
          </cell>
        </row>
        <row r="56">
          <cell r="C56">
            <v>12894</v>
          </cell>
          <cell r="D56" t="str">
            <v>MN</v>
          </cell>
          <cell r="F56">
            <v>0</v>
          </cell>
          <cell r="Y56">
            <v>0.69535942922177829</v>
          </cell>
        </row>
        <row r="57">
          <cell r="C57">
            <v>12894</v>
          </cell>
          <cell r="D57" t="str">
            <v>MN</v>
          </cell>
          <cell r="F57">
            <v>0</v>
          </cell>
          <cell r="Y57">
            <v>0.69535942922177829</v>
          </cell>
        </row>
        <row r="58">
          <cell r="C58">
            <v>12894</v>
          </cell>
          <cell r="D58" t="str">
            <v>MN</v>
          </cell>
          <cell r="F58">
            <v>1</v>
          </cell>
          <cell r="Y58">
            <v>0.69535942922177829</v>
          </cell>
        </row>
        <row r="59">
          <cell r="C59">
            <v>12894</v>
          </cell>
          <cell r="D59" t="str">
            <v>MN</v>
          </cell>
          <cell r="F59">
            <v>1</v>
          </cell>
          <cell r="Y59">
            <v>0.47114067922177671</v>
          </cell>
        </row>
        <row r="60">
          <cell r="C60">
            <v>12894</v>
          </cell>
          <cell r="D60" t="str">
            <v>MN</v>
          </cell>
          <cell r="F60">
            <v>1</v>
          </cell>
          <cell r="Y60">
            <v>0.66332817922177667</v>
          </cell>
        </row>
        <row r="61">
          <cell r="C61">
            <v>12894</v>
          </cell>
          <cell r="D61" t="str">
            <v>MN</v>
          </cell>
          <cell r="F61">
            <v>0</v>
          </cell>
          <cell r="Y61">
            <v>0.66332817922177667</v>
          </cell>
        </row>
        <row r="62">
          <cell r="C62">
            <v>12894</v>
          </cell>
          <cell r="D62" t="str">
            <v>MN</v>
          </cell>
          <cell r="F62">
            <v>0</v>
          </cell>
          <cell r="Y62">
            <v>0.66332817922177667</v>
          </cell>
        </row>
        <row r="63">
          <cell r="C63">
            <v>12894</v>
          </cell>
          <cell r="D63" t="str">
            <v>MN</v>
          </cell>
          <cell r="F63">
            <v>0</v>
          </cell>
          <cell r="Y63">
            <v>0.66332817922177667</v>
          </cell>
        </row>
        <row r="64">
          <cell r="C64">
            <v>12894</v>
          </cell>
          <cell r="D64" t="str">
            <v>MN</v>
          </cell>
          <cell r="F64">
            <v>1</v>
          </cell>
          <cell r="Y64">
            <v>0.66332817922177667</v>
          </cell>
        </row>
        <row r="65">
          <cell r="C65">
            <v>1233</v>
          </cell>
          <cell r="D65" t="str">
            <v>MN</v>
          </cell>
          <cell r="F65">
            <v>1</v>
          </cell>
          <cell r="Y65">
            <v>-2.1392472682397168</v>
          </cell>
        </row>
        <row r="66">
          <cell r="C66">
            <v>689</v>
          </cell>
          <cell r="D66" t="str">
            <v>MN</v>
          </cell>
          <cell r="F66">
            <v>1</v>
          </cell>
          <cell r="Y66">
            <v>-1.0547558909437849</v>
          </cell>
        </row>
        <row r="67">
          <cell r="C67">
            <v>689</v>
          </cell>
          <cell r="D67" t="str">
            <v>MN</v>
          </cell>
          <cell r="F67">
            <v>1</v>
          </cell>
          <cell r="Y67">
            <v>-0.36877510742601077</v>
          </cell>
        </row>
        <row r="68">
          <cell r="C68">
            <v>689</v>
          </cell>
          <cell r="D68" t="str">
            <v>MN</v>
          </cell>
          <cell r="F68">
            <v>1</v>
          </cell>
          <cell r="Y68">
            <v>-0.36877510742601077</v>
          </cell>
        </row>
        <row r="69">
          <cell r="C69">
            <v>11479</v>
          </cell>
          <cell r="D69" t="str">
            <v>WI</v>
          </cell>
          <cell r="F69">
            <v>1</v>
          </cell>
          <cell r="Y69">
            <v>0.78039571749683723</v>
          </cell>
        </row>
        <row r="70">
          <cell r="C70">
            <v>887</v>
          </cell>
          <cell r="D70" t="str">
            <v>MN</v>
          </cell>
          <cell r="F70">
            <v>1</v>
          </cell>
          <cell r="Y70">
            <v>-3.3616849169356282</v>
          </cell>
        </row>
        <row r="71">
          <cell r="C71">
            <v>887</v>
          </cell>
          <cell r="D71" t="str">
            <v>MN</v>
          </cell>
          <cell r="F71">
            <v>1</v>
          </cell>
          <cell r="Y71">
            <v>-3.2895715979238203</v>
          </cell>
        </row>
        <row r="72">
          <cell r="C72">
            <v>13936</v>
          </cell>
          <cell r="D72" t="str">
            <v>WI</v>
          </cell>
          <cell r="F72">
            <v>1</v>
          </cell>
          <cell r="Y72">
            <v>0.22025085657497839</v>
          </cell>
        </row>
        <row r="73">
          <cell r="C73">
            <v>13936</v>
          </cell>
          <cell r="D73" t="str">
            <v>WI</v>
          </cell>
          <cell r="F73">
            <v>1</v>
          </cell>
          <cell r="Y73">
            <v>2.7837164374745371</v>
          </cell>
        </row>
        <row r="74">
          <cell r="C74">
            <v>1529</v>
          </cell>
          <cell r="D74" t="str">
            <v>MN</v>
          </cell>
          <cell r="F74">
            <v>1</v>
          </cell>
          <cell r="Y74">
            <v>-2.9868924392439204</v>
          </cell>
        </row>
        <row r="75">
          <cell r="C75">
            <v>1529</v>
          </cell>
          <cell r="D75" t="str">
            <v>MN</v>
          </cell>
          <cell r="F75">
            <v>1</v>
          </cell>
          <cell r="Y75">
            <v>-2.9984248424842446</v>
          </cell>
        </row>
        <row r="76">
          <cell r="C76">
            <v>1529</v>
          </cell>
          <cell r="D76" t="str">
            <v>MN</v>
          </cell>
          <cell r="F76">
            <v>1</v>
          </cell>
          <cell r="Y76">
            <v>-3.0849639963996398</v>
          </cell>
        </row>
        <row r="77">
          <cell r="C77">
            <v>1529</v>
          </cell>
          <cell r="D77" t="str">
            <v>MN</v>
          </cell>
          <cell r="F77">
            <v>1</v>
          </cell>
          <cell r="Y77">
            <v>-3.1714351698327725</v>
          </cell>
        </row>
        <row r="78">
          <cell r="C78">
            <v>1529</v>
          </cell>
          <cell r="D78" t="str">
            <v>MN</v>
          </cell>
          <cell r="F78">
            <v>1</v>
          </cell>
          <cell r="Y78">
            <v>-3.2592286455311816</v>
          </cell>
        </row>
        <row r="79">
          <cell r="C79">
            <v>1529</v>
          </cell>
          <cell r="D79" t="str">
            <v>MN</v>
          </cell>
          <cell r="F79">
            <v>1</v>
          </cell>
          <cell r="Y79">
            <v>-3.0849639963996398</v>
          </cell>
        </row>
        <row r="80">
          <cell r="C80">
            <v>1529</v>
          </cell>
          <cell r="D80" t="str">
            <v>MN</v>
          </cell>
          <cell r="F80">
            <v>1</v>
          </cell>
          <cell r="Y80">
            <v>-3.1714351698327725</v>
          </cell>
        </row>
        <row r="81">
          <cell r="C81">
            <v>1529</v>
          </cell>
          <cell r="D81" t="str">
            <v>MN</v>
          </cell>
          <cell r="F81">
            <v>1</v>
          </cell>
          <cell r="Y81">
            <v>-3.2592286455311816</v>
          </cell>
        </row>
        <row r="82">
          <cell r="C82">
            <v>1529</v>
          </cell>
          <cell r="D82" t="str">
            <v>MN</v>
          </cell>
          <cell r="F82">
            <v>1</v>
          </cell>
          <cell r="Y82">
            <v>-0.92487669979257003</v>
          </cell>
        </row>
        <row r="83">
          <cell r="C83">
            <v>15983</v>
          </cell>
          <cell r="D83" t="str">
            <v>WI</v>
          </cell>
          <cell r="F83">
            <v>1</v>
          </cell>
          <cell r="Y83">
            <v>-1.0613255636111316</v>
          </cell>
        </row>
        <row r="84">
          <cell r="C84">
            <v>16082</v>
          </cell>
          <cell r="D84" t="str">
            <v>WI</v>
          </cell>
          <cell r="F84">
            <v>1</v>
          </cell>
          <cell r="Y84">
            <v>-0.17350246931892699</v>
          </cell>
        </row>
        <row r="85">
          <cell r="C85">
            <v>16082</v>
          </cell>
          <cell r="D85" t="str">
            <v>WI</v>
          </cell>
          <cell r="F85">
            <v>1</v>
          </cell>
          <cell r="Y85">
            <v>-0.21636138036203184</v>
          </cell>
        </row>
        <row r="86">
          <cell r="C86">
            <v>16082</v>
          </cell>
          <cell r="D86" t="str">
            <v>WI</v>
          </cell>
          <cell r="F86">
            <v>1</v>
          </cell>
          <cell r="Y86">
            <v>-0.2228443716939143</v>
          </cell>
        </row>
        <row r="87">
          <cell r="C87">
            <v>16082</v>
          </cell>
          <cell r="D87" t="str">
            <v>WI</v>
          </cell>
          <cell r="F87">
            <v>1</v>
          </cell>
          <cell r="Y87">
            <v>-0.26570328273701882</v>
          </cell>
        </row>
        <row r="88">
          <cell r="C88">
            <v>16082</v>
          </cell>
          <cell r="D88" t="str">
            <v>WI</v>
          </cell>
          <cell r="F88">
            <v>1</v>
          </cell>
          <cell r="Y88">
            <v>7.8029276712818757E-2</v>
          </cell>
        </row>
        <row r="89">
          <cell r="C89">
            <v>16082</v>
          </cell>
          <cell r="D89" t="str">
            <v>WI</v>
          </cell>
          <cell r="F89">
            <v>1</v>
          </cell>
          <cell r="Y89">
            <v>3.5170365669714404E-2</v>
          </cell>
        </row>
        <row r="90">
          <cell r="C90">
            <v>17868</v>
          </cell>
          <cell r="D90" t="str">
            <v>WI</v>
          </cell>
          <cell r="F90">
            <v>1</v>
          </cell>
          <cell r="Y90">
            <v>-1.763735800173631</v>
          </cell>
        </row>
        <row r="91">
          <cell r="C91">
            <v>4577</v>
          </cell>
          <cell r="D91" t="str">
            <v>MN</v>
          </cell>
          <cell r="F91">
            <v>1</v>
          </cell>
          <cell r="Y91">
            <v>-1.4541917811030627</v>
          </cell>
        </row>
        <row r="92">
          <cell r="C92">
            <v>4577</v>
          </cell>
          <cell r="D92" t="str">
            <v>MN</v>
          </cell>
          <cell r="F92">
            <v>1</v>
          </cell>
          <cell r="Y92">
            <v>-0.76177568230552495</v>
          </cell>
        </row>
        <row r="93">
          <cell r="C93">
            <v>4577</v>
          </cell>
          <cell r="D93" t="str">
            <v>MN</v>
          </cell>
          <cell r="F93">
            <v>1</v>
          </cell>
          <cell r="Y93">
            <v>-1.3835026726175681</v>
          </cell>
        </row>
        <row r="94">
          <cell r="C94">
            <v>5632</v>
          </cell>
          <cell r="D94" t="str">
            <v>WI</v>
          </cell>
          <cell r="F94">
            <v>1</v>
          </cell>
          <cell r="Y94">
            <v>-1.1440371845133159</v>
          </cell>
        </row>
        <row r="95">
          <cell r="C95">
            <v>5632</v>
          </cell>
          <cell r="D95" t="str">
            <v>WI</v>
          </cell>
          <cell r="F95">
            <v>1</v>
          </cell>
          <cell r="Y95">
            <v>-0.8703780282481306</v>
          </cell>
        </row>
        <row r="96">
          <cell r="C96">
            <v>1251</v>
          </cell>
          <cell r="D96" t="str">
            <v>WI</v>
          </cell>
          <cell r="F96">
            <v>1</v>
          </cell>
          <cell r="Y96">
            <v>-0.6615894999332369</v>
          </cell>
        </row>
        <row r="97">
          <cell r="C97">
            <v>1367</v>
          </cell>
          <cell r="D97" t="str">
            <v>MI</v>
          </cell>
          <cell r="F97">
            <v>1</v>
          </cell>
          <cell r="Y97">
            <v>-0.63212114973439126</v>
          </cell>
        </row>
        <row r="98">
          <cell r="C98">
            <v>9475</v>
          </cell>
          <cell r="D98" t="str">
            <v>MN</v>
          </cell>
          <cell r="F98">
            <v>1</v>
          </cell>
          <cell r="Y98">
            <v>-3.1421638591751915</v>
          </cell>
        </row>
        <row r="99">
          <cell r="C99">
            <v>9475</v>
          </cell>
          <cell r="D99" t="str">
            <v>MN</v>
          </cell>
          <cell r="F99">
            <v>1</v>
          </cell>
          <cell r="Y99">
            <v>-2.238635846347143</v>
          </cell>
        </row>
        <row r="100">
          <cell r="C100">
            <v>9475</v>
          </cell>
          <cell r="D100" t="str">
            <v>MN</v>
          </cell>
          <cell r="F100">
            <v>1</v>
          </cell>
          <cell r="Y100">
            <v>1.5570762303686922</v>
          </cell>
        </row>
        <row r="101">
          <cell r="C101">
            <v>9991</v>
          </cell>
          <cell r="D101" t="str">
            <v>MN</v>
          </cell>
          <cell r="F101">
            <v>1</v>
          </cell>
          <cell r="Y101">
            <v>-3.8402850953828138</v>
          </cell>
        </row>
        <row r="102">
          <cell r="C102">
            <v>9991</v>
          </cell>
          <cell r="D102" t="str">
            <v>MN</v>
          </cell>
          <cell r="F102">
            <v>1</v>
          </cell>
          <cell r="Y102">
            <v>-3.9088279514893891</v>
          </cell>
        </row>
        <row r="103">
          <cell r="C103">
            <v>9991</v>
          </cell>
          <cell r="D103" t="str">
            <v>MN</v>
          </cell>
          <cell r="F103">
            <v>1</v>
          </cell>
          <cell r="Y103">
            <v>-4.331181771386893</v>
          </cell>
        </row>
        <row r="104">
          <cell r="C104">
            <v>9991</v>
          </cell>
          <cell r="D104" t="str">
            <v>MN</v>
          </cell>
          <cell r="F104">
            <v>1</v>
          </cell>
          <cell r="Y104">
            <v>-4.4603149977517491</v>
          </cell>
        </row>
        <row r="105">
          <cell r="C105">
            <v>9991</v>
          </cell>
          <cell r="D105" t="str">
            <v>MN</v>
          </cell>
          <cell r="F105">
            <v>1</v>
          </cell>
          <cell r="Y105">
            <v>-3.5901212911546243</v>
          </cell>
        </row>
        <row r="106">
          <cell r="C106">
            <v>10618</v>
          </cell>
          <cell r="D106" t="str">
            <v>MN</v>
          </cell>
          <cell r="F106">
            <v>1</v>
          </cell>
          <cell r="Y106">
            <v>-1.0573512630677173</v>
          </cell>
        </row>
        <row r="107">
          <cell r="C107">
            <v>10618</v>
          </cell>
          <cell r="D107" t="str">
            <v>MN</v>
          </cell>
          <cell r="F107">
            <v>1</v>
          </cell>
          <cell r="Y107">
            <v>-1.0573512630677173</v>
          </cell>
        </row>
        <row r="108">
          <cell r="C108">
            <v>10618</v>
          </cell>
          <cell r="D108" t="str">
            <v>MN</v>
          </cell>
          <cell r="F108">
            <v>1</v>
          </cell>
          <cell r="Y108">
            <v>-0.85681985937051086</v>
          </cell>
        </row>
        <row r="109">
          <cell r="C109">
            <v>10618</v>
          </cell>
          <cell r="D109" t="str">
            <v>MN</v>
          </cell>
          <cell r="F109">
            <v>1</v>
          </cell>
          <cell r="Y109">
            <v>-0.85681985937051086</v>
          </cell>
        </row>
        <row r="110">
          <cell r="C110">
            <v>13481</v>
          </cell>
          <cell r="D110" t="str">
            <v>WI</v>
          </cell>
          <cell r="F110">
            <v>1</v>
          </cell>
          <cell r="Y110">
            <v>-0.23171334372190708</v>
          </cell>
        </row>
        <row r="111">
          <cell r="C111">
            <v>13481</v>
          </cell>
          <cell r="D111" t="str">
            <v>WI</v>
          </cell>
          <cell r="F111">
            <v>1</v>
          </cell>
          <cell r="Y111">
            <v>-0.18925843171458884</v>
          </cell>
        </row>
        <row r="112">
          <cell r="C112">
            <v>11910</v>
          </cell>
          <cell r="D112" t="str">
            <v>MN</v>
          </cell>
          <cell r="F112">
            <v>1</v>
          </cell>
          <cell r="Y112">
            <v>-2.4498837638480766</v>
          </cell>
        </row>
        <row r="113">
          <cell r="C113">
            <v>12227</v>
          </cell>
          <cell r="D113" t="str">
            <v>MN</v>
          </cell>
          <cell r="F113">
            <v>1</v>
          </cell>
          <cell r="Y113">
            <v>-0.86990427221364375</v>
          </cell>
        </row>
        <row r="114">
          <cell r="C114">
            <v>12227</v>
          </cell>
          <cell r="D114" t="str">
            <v>MN</v>
          </cell>
          <cell r="F114">
            <v>1</v>
          </cell>
          <cell r="Y114">
            <v>-0.97888290195513361</v>
          </cell>
        </row>
        <row r="115">
          <cell r="C115">
            <v>12227</v>
          </cell>
          <cell r="D115" t="str">
            <v>MN</v>
          </cell>
          <cell r="F115">
            <v>1</v>
          </cell>
          <cell r="Y115">
            <v>-0.10388290195513442</v>
          </cell>
        </row>
        <row r="116">
          <cell r="C116">
            <v>13700</v>
          </cell>
          <cell r="D116" t="str">
            <v>MN</v>
          </cell>
          <cell r="F116">
            <v>1</v>
          </cell>
          <cell r="Y116">
            <v>1.0619474071742341</v>
          </cell>
        </row>
        <row r="117">
          <cell r="C117">
            <v>13700</v>
          </cell>
          <cell r="D117" t="str">
            <v>MN</v>
          </cell>
          <cell r="F117">
            <v>1</v>
          </cell>
          <cell r="Y117">
            <v>1.0330415546857004</v>
          </cell>
        </row>
        <row r="118">
          <cell r="C118">
            <v>13700</v>
          </cell>
          <cell r="D118" t="str">
            <v>MN</v>
          </cell>
          <cell r="F118">
            <v>1</v>
          </cell>
          <cell r="Y118">
            <v>1.0619474071742341</v>
          </cell>
        </row>
        <row r="119">
          <cell r="C119">
            <v>13700</v>
          </cell>
          <cell r="D119" t="str">
            <v>MN</v>
          </cell>
          <cell r="F119">
            <v>1</v>
          </cell>
          <cell r="Y119">
            <v>1.0330415546857004</v>
          </cell>
        </row>
        <row r="120">
          <cell r="C120">
            <v>14468</v>
          </cell>
          <cell r="D120" t="str">
            <v>MN</v>
          </cell>
          <cell r="F120">
            <v>1</v>
          </cell>
          <cell r="Y120">
            <v>0.51809726441060766</v>
          </cell>
        </row>
        <row r="121">
          <cell r="C121">
            <v>14468</v>
          </cell>
          <cell r="D121" t="str">
            <v>MN</v>
          </cell>
          <cell r="F121">
            <v>1</v>
          </cell>
          <cell r="Y121">
            <v>0.51153563585381812</v>
          </cell>
        </row>
        <row r="122">
          <cell r="C122">
            <v>16368</v>
          </cell>
          <cell r="D122" t="str">
            <v>MN</v>
          </cell>
          <cell r="F122">
            <v>1</v>
          </cell>
          <cell r="Y122">
            <v>-2.9795298753031281</v>
          </cell>
        </row>
        <row r="123">
          <cell r="C123">
            <v>16368</v>
          </cell>
          <cell r="D123" t="str">
            <v>MN</v>
          </cell>
          <cell r="F123">
            <v>1</v>
          </cell>
          <cell r="Y123">
            <v>-3.0678925444892511</v>
          </cell>
        </row>
        <row r="124">
          <cell r="C124">
            <v>17550</v>
          </cell>
          <cell r="D124" t="str">
            <v>MN</v>
          </cell>
          <cell r="F124">
            <v>1</v>
          </cell>
          <cell r="Y124">
            <v>0.26365483810189894</v>
          </cell>
        </row>
        <row r="125">
          <cell r="C125">
            <v>18019</v>
          </cell>
          <cell r="D125" t="str">
            <v>MN</v>
          </cell>
          <cell r="F125">
            <v>1</v>
          </cell>
          <cell r="Y125">
            <v>-3.2616650729838206</v>
          </cell>
        </row>
        <row r="126">
          <cell r="C126">
            <v>18019</v>
          </cell>
          <cell r="D126" t="str">
            <v>MN</v>
          </cell>
          <cell r="F126">
            <v>1</v>
          </cell>
          <cell r="Y126">
            <v>-4.6078814875391814</v>
          </cell>
        </row>
        <row r="127">
          <cell r="C127">
            <v>18047</v>
          </cell>
          <cell r="D127" t="str">
            <v>MN</v>
          </cell>
          <cell r="F127">
            <v>1</v>
          </cell>
          <cell r="Y127">
            <v>-2.7480177708971305</v>
          </cell>
        </row>
        <row r="128">
          <cell r="C128">
            <v>18047</v>
          </cell>
          <cell r="D128" t="str">
            <v>MN</v>
          </cell>
          <cell r="F128">
            <v>1</v>
          </cell>
          <cell r="Y128">
            <v>-0.11051777089713476</v>
          </cell>
        </row>
        <row r="129">
          <cell r="C129">
            <v>19157</v>
          </cell>
          <cell r="D129" t="str">
            <v>IA</v>
          </cell>
          <cell r="F129">
            <v>1</v>
          </cell>
          <cell r="Y129">
            <v>-0.46590093659699666</v>
          </cell>
        </row>
        <row r="130">
          <cell r="C130">
            <v>19157</v>
          </cell>
          <cell r="D130" t="str">
            <v>IA</v>
          </cell>
          <cell r="F130">
            <v>1</v>
          </cell>
          <cell r="Y130">
            <v>-1.4386282093242655</v>
          </cell>
        </row>
        <row r="131">
          <cell r="C131">
            <v>5417</v>
          </cell>
          <cell r="D131" t="str">
            <v>WI</v>
          </cell>
          <cell r="F131">
            <v>0</v>
          </cell>
          <cell r="Y131">
            <v>0.33287264203424249</v>
          </cell>
        </row>
        <row r="132">
          <cell r="C132">
            <v>19813</v>
          </cell>
          <cell r="D132" t="str">
            <v>WI</v>
          </cell>
          <cell r="F132">
            <v>1</v>
          </cell>
          <cell r="Y132">
            <v>-0.80321963847517197</v>
          </cell>
        </row>
        <row r="133">
          <cell r="C133">
            <v>18383</v>
          </cell>
          <cell r="D133" t="str">
            <v>WI</v>
          </cell>
          <cell r="F133">
            <v>1</v>
          </cell>
          <cell r="Y133">
            <v>-1.2336607740691234</v>
          </cell>
        </row>
        <row r="134">
          <cell r="C134">
            <v>18383</v>
          </cell>
          <cell r="D134" t="str">
            <v>WI</v>
          </cell>
          <cell r="F134">
            <v>1</v>
          </cell>
          <cell r="Y134">
            <v>-1.3890155411139835</v>
          </cell>
        </row>
        <row r="135">
          <cell r="C135">
            <v>18383</v>
          </cell>
          <cell r="D135" t="str">
            <v>WI</v>
          </cell>
          <cell r="F135">
            <v>1</v>
          </cell>
          <cell r="Y135">
            <v>-1.2336607740691234</v>
          </cell>
        </row>
        <row r="136">
          <cell r="C136">
            <v>18383</v>
          </cell>
          <cell r="D136" t="str">
            <v>WI</v>
          </cell>
          <cell r="F136">
            <v>1</v>
          </cell>
          <cell r="Y136">
            <v>-1.3890155411139835</v>
          </cell>
        </row>
        <row r="137">
          <cell r="C137">
            <v>3701</v>
          </cell>
          <cell r="D137" t="str">
            <v>WI</v>
          </cell>
          <cell r="F137">
            <v>0</v>
          </cell>
          <cell r="Y137">
            <v>-1.4231761461230314</v>
          </cell>
        </row>
        <row r="138">
          <cell r="C138">
            <v>13780</v>
          </cell>
          <cell r="D138" t="str">
            <v>MI</v>
          </cell>
          <cell r="F138">
            <v>1</v>
          </cell>
          <cell r="Y138">
            <v>0.15390393871100819</v>
          </cell>
        </row>
        <row r="139">
          <cell r="C139">
            <v>13780</v>
          </cell>
          <cell r="D139" t="str">
            <v>MI</v>
          </cell>
          <cell r="F139">
            <v>0</v>
          </cell>
          <cell r="Y139">
            <v>4.5414112455621117E-2</v>
          </cell>
        </row>
        <row r="140">
          <cell r="C140">
            <v>4346</v>
          </cell>
          <cell r="D140" t="str">
            <v>MN</v>
          </cell>
          <cell r="F140">
            <v>1</v>
          </cell>
          <cell r="Y140">
            <v>-2.3672859742574635</v>
          </cell>
        </row>
        <row r="141">
          <cell r="C141">
            <v>20996</v>
          </cell>
          <cell r="D141" t="str">
            <v>MN</v>
          </cell>
          <cell r="F141">
            <v>1</v>
          </cell>
          <cell r="Y141">
            <v>-2.2242938583594678</v>
          </cell>
        </row>
        <row r="142">
          <cell r="C142">
            <v>20996</v>
          </cell>
          <cell r="D142" t="str">
            <v>MN</v>
          </cell>
          <cell r="F142">
            <v>1</v>
          </cell>
          <cell r="Y142">
            <v>0.17123245743000262</v>
          </cell>
        </row>
        <row r="143">
          <cell r="C143">
            <v>20996</v>
          </cell>
          <cell r="D143" t="str">
            <v>MN</v>
          </cell>
          <cell r="F143">
            <v>1</v>
          </cell>
          <cell r="Y143">
            <v>-2.1487675425699928</v>
          </cell>
        </row>
        <row r="144">
          <cell r="C144">
            <v>20996</v>
          </cell>
          <cell r="D144" t="str">
            <v>MN</v>
          </cell>
          <cell r="F144">
            <v>1</v>
          </cell>
          <cell r="Y144">
            <v>-0.37184708747014888</v>
          </cell>
        </row>
        <row r="145">
          <cell r="C145">
            <v>20996</v>
          </cell>
          <cell r="D145" t="str">
            <v>MN</v>
          </cell>
          <cell r="F145">
            <v>1</v>
          </cell>
          <cell r="Y145">
            <v>9.8549298297199994E-2</v>
          </cell>
        </row>
        <row r="146">
          <cell r="C146">
            <v>6395</v>
          </cell>
          <cell r="D146" t="str">
            <v>MT</v>
          </cell>
          <cell r="F146">
            <v>1</v>
          </cell>
          <cell r="Y146">
            <v>-1.2709502182513721</v>
          </cell>
        </row>
        <row r="147">
          <cell r="C147">
            <v>6395</v>
          </cell>
          <cell r="D147" t="str">
            <v>MT</v>
          </cell>
          <cell r="F147">
            <v>1</v>
          </cell>
          <cell r="Y147">
            <v>-0.36108334853522372</v>
          </cell>
        </row>
        <row r="148">
          <cell r="C148">
            <v>6395</v>
          </cell>
          <cell r="D148" t="str">
            <v>MT</v>
          </cell>
          <cell r="F148">
            <v>1</v>
          </cell>
          <cell r="Y148">
            <v>-0.57917322686709161</v>
          </cell>
        </row>
        <row r="149">
          <cell r="C149">
            <v>12692</v>
          </cell>
          <cell r="D149" t="str">
            <v>ID</v>
          </cell>
          <cell r="F149">
            <v>1</v>
          </cell>
          <cell r="Y149">
            <v>-0.48381813707043675</v>
          </cell>
        </row>
        <row r="150">
          <cell r="C150">
            <v>12692</v>
          </cell>
          <cell r="D150" t="str">
            <v>ID</v>
          </cell>
          <cell r="F150">
            <v>1</v>
          </cell>
          <cell r="Y150">
            <v>-0.6099926125435623</v>
          </cell>
        </row>
        <row r="151">
          <cell r="C151">
            <v>12692</v>
          </cell>
          <cell r="D151" t="str">
            <v>ID</v>
          </cell>
          <cell r="F151">
            <v>1</v>
          </cell>
          <cell r="Y151">
            <v>-0.43875582440146299</v>
          </cell>
        </row>
        <row r="152">
          <cell r="C152">
            <v>12692</v>
          </cell>
          <cell r="D152" t="str">
            <v>ID</v>
          </cell>
          <cell r="F152">
            <v>1</v>
          </cell>
          <cell r="Y152">
            <v>-0.68019424522082683</v>
          </cell>
        </row>
        <row r="153">
          <cell r="C153">
            <v>20847</v>
          </cell>
          <cell r="D153" t="str">
            <v>MI</v>
          </cell>
          <cell r="F153">
            <v>0</v>
          </cell>
          <cell r="Y153">
            <v>0.22180876259272714</v>
          </cell>
        </row>
        <row r="154">
          <cell r="C154">
            <v>20847</v>
          </cell>
          <cell r="D154" t="str">
            <v>MI</v>
          </cell>
          <cell r="F154">
            <v>0</v>
          </cell>
          <cell r="Y154">
            <v>1.3683762037302833</v>
          </cell>
        </row>
        <row r="155">
          <cell r="C155">
            <v>26916</v>
          </cell>
          <cell r="D155" t="str">
            <v>MT</v>
          </cell>
          <cell r="F155">
            <v>1</v>
          </cell>
          <cell r="Y155">
            <v>-1.8487432294114834</v>
          </cell>
        </row>
        <row r="156">
          <cell r="C156">
            <v>21513</v>
          </cell>
          <cell r="D156" t="str">
            <v>MT</v>
          </cell>
          <cell r="F156">
            <v>1</v>
          </cell>
          <cell r="Y156">
            <v>2.2000964268781891</v>
          </cell>
        </row>
        <row r="157">
          <cell r="C157">
            <v>21513</v>
          </cell>
          <cell r="D157" t="str">
            <v>MT</v>
          </cell>
          <cell r="F157">
            <v>1</v>
          </cell>
          <cell r="Y157">
            <v>1.1285055177872811</v>
          </cell>
        </row>
        <row r="158">
          <cell r="C158">
            <v>1417</v>
          </cell>
          <cell r="D158" t="str">
            <v>MT</v>
          </cell>
          <cell r="F158">
            <v>1</v>
          </cell>
          <cell r="Y158">
            <v>-1.8178627837526238</v>
          </cell>
        </row>
        <row r="159">
          <cell r="C159">
            <v>19189</v>
          </cell>
          <cell r="D159" t="str">
            <v>AZ</v>
          </cell>
          <cell r="F159">
            <v>1</v>
          </cell>
          <cell r="Y159">
            <v>0.20706709948394969</v>
          </cell>
        </row>
        <row r="160">
          <cell r="C160">
            <v>19189</v>
          </cell>
          <cell r="D160" t="str">
            <v>AZ</v>
          </cell>
          <cell r="F160">
            <v>1</v>
          </cell>
          <cell r="Y160">
            <v>0.20706709948394969</v>
          </cell>
        </row>
        <row r="161">
          <cell r="C161">
            <v>19189</v>
          </cell>
          <cell r="D161" t="str">
            <v>AZ</v>
          </cell>
          <cell r="F161">
            <v>1</v>
          </cell>
          <cell r="Y161">
            <v>0.20706709948394969</v>
          </cell>
        </row>
        <row r="162">
          <cell r="C162">
            <v>19189</v>
          </cell>
          <cell r="D162" t="str">
            <v>AZ</v>
          </cell>
          <cell r="F162">
            <v>1</v>
          </cell>
          <cell r="Y162">
            <v>-0.73281455228177494</v>
          </cell>
        </row>
        <row r="163">
          <cell r="C163">
            <v>19728</v>
          </cell>
          <cell r="D163" t="str">
            <v>AZ</v>
          </cell>
          <cell r="F163">
            <v>1</v>
          </cell>
          <cell r="Y163">
            <v>-1.2734374382279886E-2</v>
          </cell>
        </row>
        <row r="164">
          <cell r="C164">
            <v>24211</v>
          </cell>
          <cell r="D164" t="str">
            <v>AZ</v>
          </cell>
          <cell r="F164">
            <v>1</v>
          </cell>
          <cell r="Y164">
            <v>-6.5336971282631186E-3</v>
          </cell>
        </row>
        <row r="165">
          <cell r="C165">
            <v>24949</v>
          </cell>
          <cell r="D165" t="str">
            <v>ND</v>
          </cell>
          <cell r="F165">
            <v>1</v>
          </cell>
          <cell r="Y165">
            <v>-2.6956917691379318E-3</v>
          </cell>
        </row>
        <row r="166">
          <cell r="C166">
            <v>24949</v>
          </cell>
          <cell r="D166" t="str">
            <v>ND</v>
          </cell>
          <cell r="F166">
            <v>1</v>
          </cell>
          <cell r="Y166">
            <v>2.7039538417015022E-3</v>
          </cell>
        </row>
        <row r="167">
          <cell r="C167">
            <v>24949</v>
          </cell>
          <cell r="D167" t="str">
            <v>ND</v>
          </cell>
          <cell r="F167">
            <v>1</v>
          </cell>
          <cell r="Y167">
            <v>-2.6956917691379318E-3</v>
          </cell>
        </row>
        <row r="168">
          <cell r="C168">
            <v>24949</v>
          </cell>
          <cell r="D168" t="str">
            <v>ND</v>
          </cell>
          <cell r="F168">
            <v>1</v>
          </cell>
          <cell r="Y168">
            <v>2.7039538417015022E-3</v>
          </cell>
        </row>
        <row r="169">
          <cell r="C169">
            <v>13758</v>
          </cell>
          <cell r="D169" t="str">
            <v>ID</v>
          </cell>
          <cell r="F169">
            <v>1</v>
          </cell>
          <cell r="Y169">
            <v>1.7838156241406731</v>
          </cell>
        </row>
        <row r="170">
          <cell r="C170">
            <v>13758</v>
          </cell>
          <cell r="D170" t="str">
            <v>ID</v>
          </cell>
          <cell r="F170">
            <v>1</v>
          </cell>
          <cell r="Y170">
            <v>1.7686519886728103</v>
          </cell>
        </row>
        <row r="171">
          <cell r="C171">
            <v>10454</v>
          </cell>
          <cell r="D171" t="str">
            <v>ID</v>
          </cell>
          <cell r="F171">
            <v>0</v>
          </cell>
          <cell r="Y171">
            <v>1.5821971994430866</v>
          </cell>
        </row>
        <row r="172">
          <cell r="C172">
            <v>9996</v>
          </cell>
          <cell r="D172" t="str">
            <v>KS</v>
          </cell>
          <cell r="F172">
            <v>1</v>
          </cell>
          <cell r="Y172">
            <v>0.58021381766638191</v>
          </cell>
        </row>
        <row r="173">
          <cell r="C173">
            <v>22500</v>
          </cell>
          <cell r="D173" t="str">
            <v>KS</v>
          </cell>
          <cell r="F173">
            <v>1</v>
          </cell>
          <cell r="Y173">
            <v>-1.5103475030315747</v>
          </cell>
        </row>
        <row r="174">
          <cell r="C174">
            <v>22500</v>
          </cell>
          <cell r="D174" t="str">
            <v>KS</v>
          </cell>
          <cell r="F174">
            <v>0</v>
          </cell>
          <cell r="Y174">
            <v>-1.479823180799791</v>
          </cell>
        </row>
        <row r="175">
          <cell r="C175">
            <v>22500</v>
          </cell>
          <cell r="D175" t="str">
            <v>KS</v>
          </cell>
          <cell r="F175">
            <v>0</v>
          </cell>
          <cell r="Y175">
            <v>0.13360528002308208</v>
          </cell>
        </row>
        <row r="176">
          <cell r="C176">
            <v>12524</v>
          </cell>
          <cell r="D176" t="str">
            <v>KS</v>
          </cell>
          <cell r="F176">
            <v>1</v>
          </cell>
          <cell r="Y176">
            <v>8.9712986415235396E-2</v>
          </cell>
        </row>
        <row r="177">
          <cell r="C177">
            <v>12524</v>
          </cell>
          <cell r="D177" t="str">
            <v>KS</v>
          </cell>
          <cell r="F177">
            <v>0</v>
          </cell>
          <cell r="Y177">
            <v>8.3649519818727328E-2</v>
          </cell>
        </row>
        <row r="178">
          <cell r="C178">
            <v>10378</v>
          </cell>
          <cell r="D178" t="str">
            <v>NM</v>
          </cell>
          <cell r="F178">
            <v>1</v>
          </cell>
          <cell r="Y178">
            <v>0.70588346583664363</v>
          </cell>
        </row>
        <row r="179">
          <cell r="C179">
            <v>12647</v>
          </cell>
          <cell r="D179" t="str">
            <v>MN</v>
          </cell>
          <cell r="F179">
            <v>1</v>
          </cell>
          <cell r="Y179">
            <v>3.5856451226359477E-2</v>
          </cell>
        </row>
        <row r="180">
          <cell r="C180">
            <v>12647</v>
          </cell>
          <cell r="D180" t="str">
            <v>MN</v>
          </cell>
          <cell r="F180">
            <v>1</v>
          </cell>
          <cell r="Y180">
            <v>-0.26301811083605187</v>
          </cell>
        </row>
        <row r="181">
          <cell r="C181">
            <v>12647</v>
          </cell>
          <cell r="D181" t="str">
            <v>MN</v>
          </cell>
          <cell r="F181">
            <v>1</v>
          </cell>
          <cell r="Y181">
            <v>3.1818676943711023E-2</v>
          </cell>
        </row>
        <row r="182">
          <cell r="C182">
            <v>19791</v>
          </cell>
          <cell r="D182" t="str">
            <v>VT</v>
          </cell>
          <cell r="F182">
            <v>1</v>
          </cell>
          <cell r="Y182">
            <v>-0.36246921595463288</v>
          </cell>
        </row>
        <row r="183">
          <cell r="C183">
            <v>19791</v>
          </cell>
          <cell r="D183" t="str">
            <v>VT</v>
          </cell>
          <cell r="F183">
            <v>1</v>
          </cell>
          <cell r="Y183">
            <v>-0.28735675367295199</v>
          </cell>
        </row>
        <row r="184">
          <cell r="C184">
            <v>19791</v>
          </cell>
          <cell r="D184" t="str">
            <v>VT</v>
          </cell>
          <cell r="F184">
            <v>1</v>
          </cell>
          <cell r="Y184">
            <v>-0.7830605693660414</v>
          </cell>
        </row>
        <row r="185">
          <cell r="C185">
            <v>19791</v>
          </cell>
          <cell r="D185" t="str">
            <v>VT</v>
          </cell>
          <cell r="F185">
            <v>1</v>
          </cell>
          <cell r="Y185">
            <v>0.1391547963129374</v>
          </cell>
        </row>
        <row r="186">
          <cell r="C186">
            <v>19791</v>
          </cell>
          <cell r="D186" t="str">
            <v>VT</v>
          </cell>
          <cell r="F186">
            <v>1</v>
          </cell>
          <cell r="Y186">
            <v>-0.22436430844544694</v>
          </cell>
        </row>
        <row r="187">
          <cell r="C187">
            <v>19791</v>
          </cell>
          <cell r="D187" t="str">
            <v>VT</v>
          </cell>
          <cell r="F187">
            <v>1</v>
          </cell>
          <cell r="Y187">
            <v>-0.13364189561587148</v>
          </cell>
        </row>
        <row r="188">
          <cell r="C188">
            <v>19791</v>
          </cell>
          <cell r="D188" t="str">
            <v>VT</v>
          </cell>
          <cell r="F188">
            <v>1</v>
          </cell>
          <cell r="Y188">
            <v>-0.62052298029384667</v>
          </cell>
        </row>
        <row r="189">
          <cell r="C189">
            <v>19791</v>
          </cell>
          <cell r="D189" t="str">
            <v>VT</v>
          </cell>
          <cell r="F189">
            <v>1</v>
          </cell>
          <cell r="Y189">
            <v>0.26742695181922971</v>
          </cell>
        </row>
        <row r="190">
          <cell r="C190">
            <v>19791</v>
          </cell>
          <cell r="D190" t="str">
            <v>VT</v>
          </cell>
          <cell r="F190">
            <v>1</v>
          </cell>
          <cell r="Y190">
            <v>-0.23043865255027648</v>
          </cell>
        </row>
        <row r="191">
          <cell r="C191">
            <v>19791</v>
          </cell>
          <cell r="D191" t="str">
            <v>VT</v>
          </cell>
          <cell r="F191">
            <v>1</v>
          </cell>
          <cell r="Y191">
            <v>-0.14059004928954555</v>
          </cell>
        </row>
        <row r="192">
          <cell r="C192">
            <v>19791</v>
          </cell>
          <cell r="D192" t="str">
            <v>VT</v>
          </cell>
          <cell r="F192">
            <v>1</v>
          </cell>
          <cell r="Y192">
            <v>-0.63225950651772955</v>
          </cell>
        </row>
        <row r="193">
          <cell r="C193">
            <v>19791</v>
          </cell>
          <cell r="D193" t="str">
            <v>VT</v>
          </cell>
          <cell r="F193">
            <v>1</v>
          </cell>
          <cell r="Y193">
            <v>0.26675308977440865</v>
          </cell>
        </row>
        <row r="194">
          <cell r="C194">
            <v>13781</v>
          </cell>
          <cell r="D194" t="str">
            <v>MN</v>
          </cell>
          <cell r="F194">
            <v>1</v>
          </cell>
          <cell r="Y194">
            <v>0.33252263467450327</v>
          </cell>
        </row>
        <row r="195">
          <cell r="C195">
            <v>13781</v>
          </cell>
          <cell r="D195" t="str">
            <v>MN</v>
          </cell>
          <cell r="F195">
            <v>1</v>
          </cell>
          <cell r="Y195">
            <v>0.28710621498288885</v>
          </cell>
        </row>
        <row r="196">
          <cell r="C196">
            <v>13781</v>
          </cell>
          <cell r="D196" t="str">
            <v>MN</v>
          </cell>
          <cell r="F196">
            <v>1</v>
          </cell>
          <cell r="Y196">
            <v>0.6237093171842425</v>
          </cell>
        </row>
        <row r="197">
          <cell r="C197">
            <v>13781</v>
          </cell>
          <cell r="D197" t="str">
            <v>MN</v>
          </cell>
          <cell r="F197">
            <v>1</v>
          </cell>
          <cell r="Y197">
            <v>0.56344732181477497</v>
          </cell>
        </row>
        <row r="198">
          <cell r="C198">
            <v>13781</v>
          </cell>
          <cell r="D198" t="str">
            <v>MN</v>
          </cell>
          <cell r="F198">
            <v>1</v>
          </cell>
          <cell r="Y198">
            <v>0.55585528446704247</v>
          </cell>
        </row>
        <row r="199">
          <cell r="C199">
            <v>13781</v>
          </cell>
          <cell r="D199" t="str">
            <v>MN</v>
          </cell>
          <cell r="F199">
            <v>1</v>
          </cell>
          <cell r="Y199">
            <v>1.2809457441495775</v>
          </cell>
        </row>
        <row r="200">
          <cell r="C200">
            <v>13781</v>
          </cell>
          <cell r="D200" t="str">
            <v>MN</v>
          </cell>
          <cell r="F200">
            <v>0</v>
          </cell>
          <cell r="Y200">
            <v>-2.3212607358462357E-2</v>
          </cell>
        </row>
        <row r="201">
          <cell r="C201">
            <v>13781</v>
          </cell>
          <cell r="D201" t="str">
            <v>MN</v>
          </cell>
          <cell r="F201">
            <v>0</v>
          </cell>
          <cell r="Y201">
            <v>0.23176650656441139</v>
          </cell>
        </row>
        <row r="202">
          <cell r="C202">
            <v>13781</v>
          </cell>
          <cell r="D202" t="str">
            <v>MN</v>
          </cell>
          <cell r="F202">
            <v>0</v>
          </cell>
          <cell r="Y202">
            <v>0.27469598937746353</v>
          </cell>
        </row>
        <row r="203">
          <cell r="C203">
            <v>13781</v>
          </cell>
          <cell r="D203" t="str">
            <v>MN</v>
          </cell>
          <cell r="F203">
            <v>1</v>
          </cell>
          <cell r="Y203">
            <v>0.45082682395880008</v>
          </cell>
        </row>
        <row r="204">
          <cell r="C204">
            <v>7601</v>
          </cell>
          <cell r="D204" t="str">
            <v>VT</v>
          </cell>
          <cell r="F204">
            <v>1</v>
          </cell>
          <cell r="Y204">
            <v>-0.22588071320512432</v>
          </cell>
        </row>
        <row r="205">
          <cell r="C205">
            <v>1529</v>
          </cell>
          <cell r="D205" t="str">
            <v>MN</v>
          </cell>
          <cell r="F205">
            <v>1</v>
          </cell>
          <cell r="Y205">
            <v>2.833654687507972</v>
          </cell>
        </row>
        <row r="206">
          <cell r="C206">
            <v>7601</v>
          </cell>
          <cell r="D206" t="str">
            <v>VT</v>
          </cell>
          <cell r="F206">
            <v>1</v>
          </cell>
          <cell r="Y206">
            <v>0.22815130674845491</v>
          </cell>
        </row>
        <row r="207">
          <cell r="C207">
            <v>7601</v>
          </cell>
          <cell r="D207" t="str">
            <v>VT</v>
          </cell>
          <cell r="F207">
            <v>1</v>
          </cell>
          <cell r="Y207">
            <v>-6.5509997009980947E-2</v>
          </cell>
        </row>
        <row r="208">
          <cell r="C208">
            <v>7601</v>
          </cell>
          <cell r="D208" t="str">
            <v>VT</v>
          </cell>
          <cell r="F208">
            <v>1</v>
          </cell>
          <cell r="Y208">
            <v>1.1868582732367967</v>
          </cell>
        </row>
        <row r="209">
          <cell r="C209">
            <v>7601</v>
          </cell>
          <cell r="D209" t="str">
            <v>VT</v>
          </cell>
          <cell r="F209">
            <v>1</v>
          </cell>
          <cell r="Y209">
            <v>3.6791754401763881</v>
          </cell>
        </row>
        <row r="210">
          <cell r="C210">
            <v>7601</v>
          </cell>
          <cell r="D210" t="str">
            <v>VT</v>
          </cell>
          <cell r="F210">
            <v>1</v>
          </cell>
          <cell r="Y210">
            <v>0.22815130674845491</v>
          </cell>
        </row>
        <row r="211">
          <cell r="C211">
            <v>7601</v>
          </cell>
          <cell r="D211" t="str">
            <v>VT</v>
          </cell>
          <cell r="F211">
            <v>1</v>
          </cell>
          <cell r="Y211">
            <v>1.0253476975501186</v>
          </cell>
        </row>
        <row r="212">
          <cell r="C212">
            <v>7601</v>
          </cell>
          <cell r="D212" t="str">
            <v>VT</v>
          </cell>
          <cell r="F212">
            <v>1</v>
          </cell>
          <cell r="Y212">
            <v>-1.8763245598236056</v>
          </cell>
        </row>
        <row r="213">
          <cell r="C213">
            <v>7601</v>
          </cell>
          <cell r="D213" t="str">
            <v>VT</v>
          </cell>
          <cell r="F213">
            <v>1</v>
          </cell>
          <cell r="Y213">
            <v>0.77209713238742739</v>
          </cell>
        </row>
        <row r="214">
          <cell r="C214">
            <v>7601</v>
          </cell>
          <cell r="D214" t="str">
            <v>VT</v>
          </cell>
          <cell r="F214">
            <v>1</v>
          </cell>
          <cell r="Y214">
            <v>0.86899974264705926</v>
          </cell>
        </row>
        <row r="215">
          <cell r="C215">
            <v>7601</v>
          </cell>
          <cell r="D215" t="str">
            <v>VT</v>
          </cell>
          <cell r="F215">
            <v>1</v>
          </cell>
          <cell r="Y215">
            <v>1.0143536580365073</v>
          </cell>
        </row>
        <row r="216">
          <cell r="C216">
            <v>54913</v>
          </cell>
          <cell r="D216" t="str">
            <v>MA</v>
          </cell>
          <cell r="F216">
            <v>1</v>
          </cell>
          <cell r="Y216">
            <v>1.9825833836179843</v>
          </cell>
        </row>
        <row r="217">
          <cell r="C217">
            <v>54913</v>
          </cell>
          <cell r="D217" t="str">
            <v>MA</v>
          </cell>
          <cell r="F217">
            <v>1</v>
          </cell>
          <cell r="Y217">
            <v>-0.2120735598762703</v>
          </cell>
        </row>
        <row r="218">
          <cell r="C218">
            <v>24590</v>
          </cell>
          <cell r="D218" t="str">
            <v>NH</v>
          </cell>
          <cell r="F218">
            <v>0</v>
          </cell>
          <cell r="Y218">
            <v>0.82260271931661699</v>
          </cell>
        </row>
        <row r="219">
          <cell r="C219">
            <v>7601</v>
          </cell>
          <cell r="D219" t="str">
            <v>VT</v>
          </cell>
          <cell r="F219">
            <v>1</v>
          </cell>
          <cell r="Y219">
            <v>3.6791754401763881</v>
          </cell>
        </row>
        <row r="220">
          <cell r="C220">
            <v>15748</v>
          </cell>
          <cell r="D220" t="str">
            <v>MA</v>
          </cell>
          <cell r="F220">
            <v>1</v>
          </cell>
          <cell r="Y220">
            <v>1.3552807695833639E-2</v>
          </cell>
        </row>
        <row r="221">
          <cell r="C221">
            <v>15748</v>
          </cell>
          <cell r="D221" t="str">
            <v>MA</v>
          </cell>
          <cell r="F221">
            <v>0</v>
          </cell>
          <cell r="Y221">
            <v>1.3552807695833639E-2</v>
          </cell>
        </row>
        <row r="222">
          <cell r="C222">
            <v>15748</v>
          </cell>
          <cell r="D222" t="str">
            <v>MA</v>
          </cell>
          <cell r="F222">
            <v>1</v>
          </cell>
          <cell r="Y222">
            <v>1.1350074750257528</v>
          </cell>
        </row>
        <row r="223">
          <cell r="C223">
            <v>15748</v>
          </cell>
          <cell r="D223" t="str">
            <v>MA</v>
          </cell>
          <cell r="F223">
            <v>0</v>
          </cell>
          <cell r="Y223">
            <v>1.1350074750257528</v>
          </cell>
        </row>
        <row r="224">
          <cell r="C224">
            <v>12473</v>
          </cell>
          <cell r="D224" t="str">
            <v>MA</v>
          </cell>
          <cell r="F224">
            <v>1</v>
          </cell>
          <cell r="Y224">
            <v>2.3377127207484234</v>
          </cell>
        </row>
        <row r="225">
          <cell r="C225">
            <v>12473</v>
          </cell>
          <cell r="D225" t="str">
            <v>MA</v>
          </cell>
          <cell r="F225">
            <v>0</v>
          </cell>
          <cell r="Y225">
            <v>2.3377127207484234</v>
          </cell>
        </row>
        <row r="226">
          <cell r="C226">
            <v>12473</v>
          </cell>
          <cell r="D226" t="str">
            <v>MA</v>
          </cell>
          <cell r="F226">
            <v>1</v>
          </cell>
          <cell r="Y226">
            <v>2.7190509320368728</v>
          </cell>
        </row>
        <row r="227">
          <cell r="C227">
            <v>20326</v>
          </cell>
          <cell r="D227" t="str">
            <v>MA</v>
          </cell>
          <cell r="F227">
            <v>1</v>
          </cell>
          <cell r="Y227">
            <v>1.1203102794910607</v>
          </cell>
        </row>
        <row r="228">
          <cell r="C228">
            <v>17127</v>
          </cell>
          <cell r="D228" t="str">
            <v>MA</v>
          </cell>
          <cell r="F228">
            <v>1</v>
          </cell>
          <cell r="Y228">
            <v>2.2784138470168216</v>
          </cell>
        </row>
        <row r="229">
          <cell r="C229">
            <v>8774</v>
          </cell>
          <cell r="D229" t="str">
            <v>MA</v>
          </cell>
          <cell r="F229">
            <v>1</v>
          </cell>
          <cell r="Y229">
            <v>0</v>
          </cell>
        </row>
        <row r="230">
          <cell r="C230" t="str">
            <v>59808TX</v>
          </cell>
          <cell r="D230" t="str">
            <v>TX</v>
          </cell>
          <cell r="F230">
            <v>1</v>
          </cell>
          <cell r="Y230">
            <v>-2.1298265027082222</v>
          </cell>
        </row>
        <row r="231">
          <cell r="C231" t="str">
            <v>59808TX</v>
          </cell>
          <cell r="D231" t="str">
            <v>TX</v>
          </cell>
          <cell r="F231">
            <v>1</v>
          </cell>
          <cell r="Y231">
            <v>-2.0516677319666359</v>
          </cell>
        </row>
        <row r="232">
          <cell r="C232" t="str">
            <v>59808TX</v>
          </cell>
          <cell r="D232" t="str">
            <v>TX</v>
          </cell>
          <cell r="F232">
            <v>1</v>
          </cell>
          <cell r="Y232">
            <v>-1.9344295758542569</v>
          </cell>
        </row>
        <row r="233">
          <cell r="C233">
            <v>4226</v>
          </cell>
          <cell r="D233" t="str">
            <v>NY</v>
          </cell>
          <cell r="F233">
            <v>1</v>
          </cell>
          <cell r="Y233">
            <v>4.5622356840003322</v>
          </cell>
        </row>
        <row r="234">
          <cell r="C234">
            <v>4226</v>
          </cell>
          <cell r="D234" t="str">
            <v>NY</v>
          </cell>
          <cell r="F234">
            <v>1</v>
          </cell>
          <cell r="Y234">
            <v>0.45622356840003303</v>
          </cell>
        </row>
        <row r="235">
          <cell r="C235">
            <v>4226</v>
          </cell>
          <cell r="D235" t="str">
            <v>NY</v>
          </cell>
          <cell r="F235">
            <v>1</v>
          </cell>
          <cell r="Y235">
            <v>4.5622356840003322</v>
          </cell>
        </row>
        <row r="236">
          <cell r="C236">
            <v>4226</v>
          </cell>
          <cell r="D236" t="str">
            <v>NY</v>
          </cell>
          <cell r="F236">
            <v>1</v>
          </cell>
          <cell r="Y236">
            <v>4.5622356840003322</v>
          </cell>
        </row>
        <row r="237">
          <cell r="C237">
            <v>4226</v>
          </cell>
          <cell r="D237" t="str">
            <v>NY</v>
          </cell>
          <cell r="F237">
            <v>1</v>
          </cell>
          <cell r="Y237">
            <v>0.45622356840003303</v>
          </cell>
        </row>
        <row r="238">
          <cell r="C238">
            <v>4226</v>
          </cell>
          <cell r="D238" t="str">
            <v>NY</v>
          </cell>
          <cell r="F238">
            <v>1</v>
          </cell>
          <cell r="Y238">
            <v>4.5622356840003322</v>
          </cell>
        </row>
        <row r="239">
          <cell r="C239">
            <v>4226</v>
          </cell>
          <cell r="D239" t="str">
            <v>NY</v>
          </cell>
          <cell r="F239">
            <v>1</v>
          </cell>
          <cell r="Y239">
            <v>4.5622356840003322</v>
          </cell>
        </row>
        <row r="240">
          <cell r="C240">
            <v>4226</v>
          </cell>
          <cell r="D240" t="str">
            <v>NY</v>
          </cell>
          <cell r="F240">
            <v>1</v>
          </cell>
          <cell r="Y240">
            <v>0.45622356840003303</v>
          </cell>
        </row>
        <row r="241">
          <cell r="C241">
            <v>4226</v>
          </cell>
          <cell r="D241" t="str">
            <v>NY</v>
          </cell>
          <cell r="F241">
            <v>1</v>
          </cell>
          <cell r="Y241">
            <v>0.45622356840003303</v>
          </cell>
        </row>
        <row r="242">
          <cell r="C242">
            <v>4226</v>
          </cell>
          <cell r="D242" t="str">
            <v>NY</v>
          </cell>
          <cell r="F242">
            <v>1</v>
          </cell>
          <cell r="Y242">
            <v>4.5622356840003322</v>
          </cell>
        </row>
        <row r="243">
          <cell r="C243">
            <v>4226</v>
          </cell>
          <cell r="D243" t="str">
            <v>NY</v>
          </cell>
          <cell r="F243">
            <v>1</v>
          </cell>
          <cell r="Y243">
            <v>0.45622356840003303</v>
          </cell>
        </row>
        <row r="244">
          <cell r="C244">
            <v>4226</v>
          </cell>
          <cell r="D244" t="str">
            <v>NY</v>
          </cell>
          <cell r="F244">
            <v>1</v>
          </cell>
          <cell r="Y244">
            <v>4.5622356840003322</v>
          </cell>
        </row>
        <row r="245">
          <cell r="C245">
            <v>4226</v>
          </cell>
          <cell r="D245" t="str">
            <v>NY</v>
          </cell>
          <cell r="F245">
            <v>1</v>
          </cell>
          <cell r="Y245">
            <v>0.45622356840003303</v>
          </cell>
        </row>
        <row r="246">
          <cell r="C246">
            <v>4226</v>
          </cell>
          <cell r="D246" t="str">
            <v>NY</v>
          </cell>
          <cell r="F246">
            <v>1</v>
          </cell>
          <cell r="Y246">
            <v>4.5622356840003322</v>
          </cell>
        </row>
        <row r="247">
          <cell r="C247">
            <v>4226</v>
          </cell>
          <cell r="D247" t="str">
            <v>NY</v>
          </cell>
          <cell r="F247">
            <v>1</v>
          </cell>
          <cell r="Y247">
            <v>4.5622356840003322</v>
          </cell>
        </row>
        <row r="248">
          <cell r="C248">
            <v>3249</v>
          </cell>
          <cell r="D248" t="str">
            <v>NY</v>
          </cell>
          <cell r="F248">
            <v>1</v>
          </cell>
          <cell r="Y248">
            <v>1.1452360533552493</v>
          </cell>
        </row>
        <row r="249">
          <cell r="C249">
            <v>13511</v>
          </cell>
          <cell r="D249" t="str">
            <v>NY</v>
          </cell>
          <cell r="F249">
            <v>1</v>
          </cell>
          <cell r="Y249">
            <v>8.9228314548140938E-2</v>
          </cell>
        </row>
        <row r="250">
          <cell r="C250">
            <v>13511</v>
          </cell>
          <cell r="D250" t="str">
            <v>NY</v>
          </cell>
          <cell r="F250">
            <v>1</v>
          </cell>
          <cell r="Y250">
            <v>0.35162533104453181</v>
          </cell>
        </row>
        <row r="251">
          <cell r="C251">
            <v>13511</v>
          </cell>
          <cell r="D251" t="str">
            <v>NY</v>
          </cell>
          <cell r="F251">
            <v>1</v>
          </cell>
          <cell r="Y251">
            <v>8.9228314548140938E-2</v>
          </cell>
        </row>
        <row r="252">
          <cell r="C252">
            <v>13511</v>
          </cell>
          <cell r="D252" t="str">
            <v>NY</v>
          </cell>
          <cell r="F252">
            <v>1</v>
          </cell>
          <cell r="Y252">
            <v>0.35162533104453181</v>
          </cell>
        </row>
        <row r="253">
          <cell r="C253">
            <v>4226</v>
          </cell>
          <cell r="D253" t="str">
            <v>NY</v>
          </cell>
          <cell r="F253">
            <v>1</v>
          </cell>
          <cell r="Y253">
            <v>0.45622356840003303</v>
          </cell>
        </row>
        <row r="254">
          <cell r="C254">
            <v>4226</v>
          </cell>
          <cell r="D254" t="str">
            <v>NY</v>
          </cell>
          <cell r="F254">
            <v>1</v>
          </cell>
          <cell r="Y254">
            <v>0.45622356840003303</v>
          </cell>
        </row>
        <row r="255">
          <cell r="C255">
            <v>16183</v>
          </cell>
          <cell r="D255" t="str">
            <v>NY</v>
          </cell>
          <cell r="F255">
            <v>1</v>
          </cell>
          <cell r="Y255">
            <v>0.2004933350299464</v>
          </cell>
        </row>
        <row r="256">
          <cell r="C256">
            <v>4226</v>
          </cell>
          <cell r="D256" t="str">
            <v>NY</v>
          </cell>
          <cell r="F256">
            <v>1</v>
          </cell>
          <cell r="Y256">
            <v>0.45622356840003303</v>
          </cell>
        </row>
        <row r="257">
          <cell r="C257">
            <v>19126</v>
          </cell>
          <cell r="D257" t="str">
            <v>NJ</v>
          </cell>
          <cell r="F257">
            <v>1</v>
          </cell>
          <cell r="Y257">
            <v>-2.4785722610472223</v>
          </cell>
        </row>
        <row r="258">
          <cell r="C258">
            <v>19126</v>
          </cell>
          <cell r="D258" t="str">
            <v>NJ</v>
          </cell>
          <cell r="F258">
            <v>1</v>
          </cell>
          <cell r="Y258">
            <v>-2.3744305694065817</v>
          </cell>
        </row>
        <row r="259">
          <cell r="C259">
            <v>19126</v>
          </cell>
          <cell r="D259" t="str">
            <v>NJ</v>
          </cell>
          <cell r="F259">
            <v>1</v>
          </cell>
          <cell r="Y259">
            <v>-2.3119455544221981</v>
          </cell>
        </row>
        <row r="260">
          <cell r="C260">
            <v>1015</v>
          </cell>
          <cell r="D260" t="str">
            <v>TX</v>
          </cell>
          <cell r="F260">
            <v>1</v>
          </cell>
          <cell r="Y260">
            <v>-0.84260214957277768</v>
          </cell>
        </row>
        <row r="261">
          <cell r="C261">
            <v>1015</v>
          </cell>
          <cell r="D261" t="str">
            <v>TX</v>
          </cell>
          <cell r="F261">
            <v>1</v>
          </cell>
          <cell r="Y261">
            <v>-0.5466060782942842</v>
          </cell>
        </row>
        <row r="262">
          <cell r="C262">
            <v>1175</v>
          </cell>
          <cell r="D262" t="str">
            <v>TX</v>
          </cell>
          <cell r="F262">
            <v>1</v>
          </cell>
          <cell r="Y262">
            <v>2.3695965989531933</v>
          </cell>
        </row>
        <row r="263">
          <cell r="C263">
            <v>16604</v>
          </cell>
          <cell r="D263" t="str">
            <v>TX</v>
          </cell>
          <cell r="F263">
            <v>1</v>
          </cell>
          <cell r="Y263">
            <v>1.6244658425640421</v>
          </cell>
        </row>
        <row r="264">
          <cell r="C264">
            <v>16604</v>
          </cell>
          <cell r="D264" t="str">
            <v>TX</v>
          </cell>
          <cell r="F264">
            <v>1</v>
          </cell>
          <cell r="Y264">
            <v>-7.8404900194435176E-2</v>
          </cell>
        </row>
        <row r="265">
          <cell r="C265">
            <v>5078</v>
          </cell>
          <cell r="D265" t="str">
            <v>TX</v>
          </cell>
          <cell r="F265">
            <v>1</v>
          </cell>
          <cell r="Y265">
            <v>2.0503805106753807</v>
          </cell>
        </row>
        <row r="266">
          <cell r="C266">
            <v>18429</v>
          </cell>
          <cell r="D266" t="str">
            <v>WA</v>
          </cell>
          <cell r="F266">
            <v>1</v>
          </cell>
          <cell r="Y266">
            <v>-2.4303133174650835</v>
          </cell>
        </row>
        <row r="267">
          <cell r="C267">
            <v>1579</v>
          </cell>
          <cell r="D267" t="str">
            <v>WA</v>
          </cell>
          <cell r="F267">
            <v>1</v>
          </cell>
          <cell r="Y267">
            <v>-3.3969337709683947</v>
          </cell>
        </row>
        <row r="268">
          <cell r="C268">
            <v>1579</v>
          </cell>
          <cell r="D268" t="str">
            <v>WA</v>
          </cell>
          <cell r="F268">
            <v>1</v>
          </cell>
          <cell r="Y268">
            <v>-3.9094337709683948</v>
          </cell>
        </row>
        <row r="269">
          <cell r="C269">
            <v>1625</v>
          </cell>
          <cell r="D269" t="str">
            <v>WA</v>
          </cell>
          <cell r="F269">
            <v>1</v>
          </cell>
          <cell r="Y269">
            <v>-1.6012283533501694</v>
          </cell>
        </row>
        <row r="270">
          <cell r="C270">
            <v>16868</v>
          </cell>
          <cell r="D270" t="str">
            <v>WA</v>
          </cell>
          <cell r="F270">
            <v>1</v>
          </cell>
          <cell r="Y270">
            <v>-4.1232942055042487</v>
          </cell>
        </row>
        <row r="271">
          <cell r="C271">
            <v>4442</v>
          </cell>
          <cell r="D271" t="str">
            <v>WA</v>
          </cell>
          <cell r="F271">
            <v>1</v>
          </cell>
          <cell r="Y271">
            <v>-3.7908930299159054</v>
          </cell>
        </row>
        <row r="272">
          <cell r="C272">
            <v>5701</v>
          </cell>
          <cell r="D272" t="str">
            <v>NM</v>
          </cell>
          <cell r="F272">
            <v>1</v>
          </cell>
          <cell r="Y272">
            <v>1.5609565354841164</v>
          </cell>
        </row>
        <row r="273">
          <cell r="C273">
            <v>7752</v>
          </cell>
          <cell r="D273" t="str">
            <v>TX</v>
          </cell>
          <cell r="F273">
            <v>1</v>
          </cell>
          <cell r="Y273">
            <v>-5.0554473735145627E-2</v>
          </cell>
        </row>
        <row r="274">
          <cell r="C274">
            <v>12452</v>
          </cell>
          <cell r="D274" t="str">
            <v>TX</v>
          </cell>
          <cell r="F274">
            <v>1</v>
          </cell>
          <cell r="Y274">
            <v>-2.0882697578881122E-2</v>
          </cell>
        </row>
        <row r="275">
          <cell r="C275">
            <v>19490</v>
          </cell>
          <cell r="D275" t="str">
            <v>TX</v>
          </cell>
          <cell r="F275">
            <v>1</v>
          </cell>
          <cell r="Y275">
            <v>1.9709240058946684</v>
          </cell>
        </row>
        <row r="276">
          <cell r="C276">
            <v>9231</v>
          </cell>
          <cell r="D276" t="str">
            <v>MO</v>
          </cell>
          <cell r="F276">
            <v>1</v>
          </cell>
          <cell r="Y276">
            <v>-0.26499136882537827</v>
          </cell>
        </row>
        <row r="277">
          <cell r="C277">
            <v>9231</v>
          </cell>
          <cell r="D277" t="str">
            <v>MO</v>
          </cell>
          <cell r="F277">
            <v>1</v>
          </cell>
          <cell r="Y277">
            <v>-0.26499136882537827</v>
          </cell>
        </row>
        <row r="278">
          <cell r="C278">
            <v>18448</v>
          </cell>
          <cell r="D278" t="str">
            <v>WA</v>
          </cell>
          <cell r="F278">
            <v>1</v>
          </cell>
          <cell r="Y278">
            <v>-3.4082731960805184</v>
          </cell>
        </row>
        <row r="279">
          <cell r="C279">
            <v>13830</v>
          </cell>
          <cell r="D279" t="str">
            <v>TX</v>
          </cell>
          <cell r="F279">
            <v>1</v>
          </cell>
          <cell r="Y279">
            <v>-1.6248234111891997</v>
          </cell>
        </row>
        <row r="280">
          <cell r="C280">
            <v>15138</v>
          </cell>
          <cell r="D280" t="str">
            <v>MO</v>
          </cell>
          <cell r="F280">
            <v>1</v>
          </cell>
          <cell r="Y280">
            <v>-0.67024937907061177</v>
          </cell>
        </row>
        <row r="281">
          <cell r="C281">
            <v>15138</v>
          </cell>
          <cell r="D281" t="str">
            <v>MO</v>
          </cell>
          <cell r="F281">
            <v>0</v>
          </cell>
          <cell r="Y281">
            <v>-1.1960673947247122</v>
          </cell>
        </row>
        <row r="282">
          <cell r="C282">
            <v>15138</v>
          </cell>
          <cell r="D282" t="str">
            <v>MO</v>
          </cell>
          <cell r="F282">
            <v>1</v>
          </cell>
          <cell r="Y282">
            <v>-0.63789260509077295</v>
          </cell>
        </row>
        <row r="283">
          <cell r="C283">
            <v>15138</v>
          </cell>
          <cell r="D283" t="str">
            <v>MO</v>
          </cell>
          <cell r="F283">
            <v>0</v>
          </cell>
          <cell r="Y283">
            <v>-1.1637106207448733</v>
          </cell>
        </row>
        <row r="284">
          <cell r="C284">
            <v>6716</v>
          </cell>
          <cell r="D284" t="str">
            <v>WA</v>
          </cell>
          <cell r="F284">
            <v>1</v>
          </cell>
          <cell r="Y284">
            <v>5.5211274095133271</v>
          </cell>
        </row>
        <row r="285">
          <cell r="C285">
            <v>15419</v>
          </cell>
          <cell r="D285" t="str">
            <v>WA</v>
          </cell>
          <cell r="F285">
            <v>1</v>
          </cell>
          <cell r="Y285">
            <v>4.6891248895778066</v>
          </cell>
        </row>
        <row r="286">
          <cell r="C286">
            <v>8699</v>
          </cell>
          <cell r="D286" t="str">
            <v>ID</v>
          </cell>
          <cell r="F286">
            <v>1</v>
          </cell>
          <cell r="Y286">
            <v>4.1820373580483725</v>
          </cell>
        </row>
        <row r="287">
          <cell r="C287">
            <v>20169</v>
          </cell>
          <cell r="D287" t="str">
            <v>ID</v>
          </cell>
          <cell r="F287">
            <v>1</v>
          </cell>
          <cell r="Y287">
            <v>4.8486869367795942</v>
          </cell>
        </row>
        <row r="288">
          <cell r="C288">
            <v>14170</v>
          </cell>
          <cell r="D288" t="str">
            <v>WA</v>
          </cell>
          <cell r="F288">
            <v>1</v>
          </cell>
          <cell r="Y288">
            <v>7.4329403943420473</v>
          </cell>
        </row>
        <row r="289">
          <cell r="C289">
            <v>17833</v>
          </cell>
          <cell r="D289" t="str">
            <v>MO</v>
          </cell>
          <cell r="F289">
            <v>1</v>
          </cell>
          <cell r="Y289">
            <v>-0.81579038414405725</v>
          </cell>
        </row>
        <row r="290">
          <cell r="C290">
            <v>14668</v>
          </cell>
          <cell r="D290" t="str">
            <v>WA</v>
          </cell>
          <cell r="F290">
            <v>1</v>
          </cell>
          <cell r="Y290">
            <v>5.5449610527072322</v>
          </cell>
        </row>
        <row r="291">
          <cell r="C291">
            <v>19784</v>
          </cell>
          <cell r="D291" t="str">
            <v>WA</v>
          </cell>
          <cell r="F291">
            <v>1</v>
          </cell>
          <cell r="Y291">
            <v>8.3319583201951861</v>
          </cell>
        </row>
        <row r="292">
          <cell r="C292">
            <v>13781</v>
          </cell>
          <cell r="D292" t="str">
            <v>MN</v>
          </cell>
          <cell r="F292">
            <v>0</v>
          </cell>
          <cell r="Y292">
            <v>0.1730916151040065</v>
          </cell>
        </row>
        <row r="293">
          <cell r="C293">
            <v>13781</v>
          </cell>
          <cell r="D293" t="str">
            <v>MN</v>
          </cell>
          <cell r="F293">
            <v>0</v>
          </cell>
          <cell r="Y293">
            <v>0.1730916151040065</v>
          </cell>
        </row>
        <row r="294">
          <cell r="C294">
            <v>13781</v>
          </cell>
          <cell r="D294" t="str">
            <v>MN</v>
          </cell>
          <cell r="F294">
            <v>0</v>
          </cell>
          <cell r="Y294">
            <v>0.33074411438546902</v>
          </cell>
        </row>
        <row r="295">
          <cell r="C295">
            <v>13781</v>
          </cell>
          <cell r="D295" t="str">
            <v>MN</v>
          </cell>
          <cell r="F295">
            <v>0</v>
          </cell>
          <cell r="Y295">
            <v>0.30842263151428861</v>
          </cell>
        </row>
        <row r="296">
          <cell r="C296">
            <v>13781</v>
          </cell>
          <cell r="D296" t="str">
            <v>MN</v>
          </cell>
          <cell r="F296">
            <v>0</v>
          </cell>
          <cell r="Y296">
            <v>0.38172201991013449</v>
          </cell>
        </row>
        <row r="297">
          <cell r="C297">
            <v>13781</v>
          </cell>
          <cell r="D297" t="str">
            <v>MN</v>
          </cell>
          <cell r="F297">
            <v>0</v>
          </cell>
          <cell r="Y297">
            <v>0.19409730720565505</v>
          </cell>
        </row>
        <row r="298">
          <cell r="C298">
            <v>13781</v>
          </cell>
          <cell r="D298" t="str">
            <v>MN</v>
          </cell>
          <cell r="F298">
            <v>0</v>
          </cell>
          <cell r="Y298">
            <v>0.38953835588823227</v>
          </cell>
        </row>
        <row r="299">
          <cell r="C299">
            <v>13781</v>
          </cell>
          <cell r="D299" t="str">
            <v>MN</v>
          </cell>
          <cell r="F299">
            <v>0</v>
          </cell>
          <cell r="Y299">
            <v>0.40415422822213909</v>
          </cell>
        </row>
        <row r="300">
          <cell r="C300">
            <v>13781</v>
          </cell>
          <cell r="D300" t="str">
            <v>MN</v>
          </cell>
          <cell r="F300">
            <v>0</v>
          </cell>
          <cell r="Y300">
            <v>0.32013145981554564</v>
          </cell>
        </row>
        <row r="301">
          <cell r="C301">
            <v>13781</v>
          </cell>
          <cell r="D301" t="str">
            <v>MN</v>
          </cell>
          <cell r="F301">
            <v>0</v>
          </cell>
          <cell r="Y301">
            <v>0.42515992032378752</v>
          </cell>
        </row>
        <row r="302">
          <cell r="C302">
            <v>13781</v>
          </cell>
          <cell r="D302" t="str">
            <v>MN</v>
          </cell>
          <cell r="F302">
            <v>0</v>
          </cell>
          <cell r="Y302">
            <v>0.36339717281117301</v>
          </cell>
        </row>
        <row r="303">
          <cell r="C303">
            <v>13781</v>
          </cell>
          <cell r="D303" t="str">
            <v>MN</v>
          </cell>
          <cell r="F303">
            <v>0</v>
          </cell>
          <cell r="Y303">
            <v>0.38172201991013449</v>
          </cell>
        </row>
        <row r="304">
          <cell r="C304">
            <v>13781</v>
          </cell>
          <cell r="D304" t="str">
            <v>MN</v>
          </cell>
          <cell r="F304">
            <v>0</v>
          </cell>
          <cell r="Y304">
            <v>0.15208592300235818</v>
          </cell>
        </row>
        <row r="305">
          <cell r="C305">
            <v>13781</v>
          </cell>
          <cell r="D305" t="str">
            <v>MN</v>
          </cell>
          <cell r="F305">
            <v>0</v>
          </cell>
          <cell r="Y305">
            <v>0.23275371188086355</v>
          </cell>
        </row>
        <row r="306">
          <cell r="C306">
            <v>13781</v>
          </cell>
          <cell r="D306" t="str">
            <v>MN</v>
          </cell>
          <cell r="F306">
            <v>0</v>
          </cell>
          <cell r="Y306">
            <v>0.15335548431867432</v>
          </cell>
        </row>
        <row r="307">
          <cell r="C307">
            <v>13781</v>
          </cell>
          <cell r="D307" t="str">
            <v>MN</v>
          </cell>
          <cell r="F307">
            <v>0</v>
          </cell>
          <cell r="Y307">
            <v>0.15335548431867432</v>
          </cell>
        </row>
        <row r="308">
          <cell r="C308">
            <v>13781</v>
          </cell>
          <cell r="D308" t="str">
            <v>MN</v>
          </cell>
          <cell r="F308">
            <v>0</v>
          </cell>
          <cell r="Y308">
            <v>0.38172201991013449</v>
          </cell>
        </row>
        <row r="309">
          <cell r="C309">
            <v>13781</v>
          </cell>
          <cell r="D309" t="str">
            <v>MN</v>
          </cell>
          <cell r="F309">
            <v>0</v>
          </cell>
          <cell r="Y309">
            <v>0.34507232571221147</v>
          </cell>
        </row>
        <row r="310">
          <cell r="C310">
            <v>13781</v>
          </cell>
          <cell r="D310" t="str">
            <v>MN</v>
          </cell>
          <cell r="F310">
            <v>0</v>
          </cell>
          <cell r="Y310">
            <v>0.28060449711565788</v>
          </cell>
        </row>
        <row r="311">
          <cell r="C311">
            <v>13781</v>
          </cell>
          <cell r="D311" t="str">
            <v>MN</v>
          </cell>
          <cell r="F311">
            <v>0</v>
          </cell>
          <cell r="Y311">
            <v>0.30047285670302931</v>
          </cell>
        </row>
        <row r="312">
          <cell r="C312">
            <v>2001</v>
          </cell>
          <cell r="D312" t="str">
            <v>MO</v>
          </cell>
          <cell r="F312">
            <v>1</v>
          </cell>
          <cell r="Y312">
            <v>-0.64357056000660828</v>
          </cell>
        </row>
        <row r="313">
          <cell r="C313">
            <v>56697</v>
          </cell>
          <cell r="D313" t="str">
            <v>IL</v>
          </cell>
          <cell r="F313">
            <v>1</v>
          </cell>
          <cell r="Y313">
            <v>1.2671756977539441</v>
          </cell>
        </row>
        <row r="314">
          <cell r="C314">
            <v>56697</v>
          </cell>
          <cell r="D314" t="str">
            <v>IL</v>
          </cell>
          <cell r="F314">
            <v>0</v>
          </cell>
          <cell r="Y314">
            <v>1.2743638579923917</v>
          </cell>
        </row>
        <row r="315">
          <cell r="C315">
            <v>16622</v>
          </cell>
          <cell r="D315" t="str">
            <v>CO</v>
          </cell>
          <cell r="F315">
            <v>1</v>
          </cell>
          <cell r="Y315">
            <v>1.5028990898179613</v>
          </cell>
        </row>
        <row r="316">
          <cell r="C316">
            <v>40437</v>
          </cell>
          <cell r="D316" t="str">
            <v>OR</v>
          </cell>
          <cell r="F316">
            <v>1</v>
          </cell>
          <cell r="Y316">
            <v>0.58774131443354616</v>
          </cell>
        </row>
        <row r="317">
          <cell r="C317">
            <v>40437</v>
          </cell>
          <cell r="D317" t="str">
            <v>OR</v>
          </cell>
          <cell r="F317">
            <v>1</v>
          </cell>
          <cell r="Y317">
            <v>0.58774131443354616</v>
          </cell>
        </row>
        <row r="318">
          <cell r="C318">
            <v>40437</v>
          </cell>
          <cell r="D318" t="str">
            <v>OR</v>
          </cell>
          <cell r="F318">
            <v>1</v>
          </cell>
          <cell r="Y318">
            <v>0.36201057823456578</v>
          </cell>
        </row>
        <row r="319">
          <cell r="C319">
            <v>40437</v>
          </cell>
          <cell r="D319" t="str">
            <v>OR</v>
          </cell>
          <cell r="F319">
            <v>1</v>
          </cell>
          <cell r="Y319">
            <v>0.36201057823456578</v>
          </cell>
        </row>
        <row r="320">
          <cell r="C320">
            <v>40437</v>
          </cell>
          <cell r="D320" t="str">
            <v>OR</v>
          </cell>
          <cell r="F320">
            <v>1</v>
          </cell>
          <cell r="Y320">
            <v>0.47487594633405605</v>
          </cell>
        </row>
        <row r="321">
          <cell r="C321">
            <v>40437</v>
          </cell>
          <cell r="D321" t="str">
            <v>OR</v>
          </cell>
          <cell r="F321">
            <v>1</v>
          </cell>
          <cell r="Y321">
            <v>0.47487594633405605</v>
          </cell>
        </row>
        <row r="322">
          <cell r="C322">
            <v>40437</v>
          </cell>
          <cell r="D322" t="str">
            <v>OR</v>
          </cell>
          <cell r="F322">
            <v>1</v>
          </cell>
          <cell r="Y322">
            <v>1.7880975347563051</v>
          </cell>
        </row>
        <row r="323">
          <cell r="C323">
            <v>10681</v>
          </cell>
          <cell r="D323" t="str">
            <v>OR</v>
          </cell>
          <cell r="F323">
            <v>1</v>
          </cell>
          <cell r="Y323">
            <v>-1.117882528707782</v>
          </cell>
        </row>
        <row r="324">
          <cell r="C324">
            <v>10681</v>
          </cell>
          <cell r="D324" t="str">
            <v>OR</v>
          </cell>
          <cell r="F324">
            <v>1</v>
          </cell>
          <cell r="Y324">
            <v>-1.117882528707782</v>
          </cell>
        </row>
        <row r="325">
          <cell r="C325">
            <v>10681</v>
          </cell>
          <cell r="D325" t="str">
            <v>OR</v>
          </cell>
          <cell r="F325">
            <v>1</v>
          </cell>
          <cell r="Y325">
            <v>-1.7132732319849091</v>
          </cell>
        </row>
        <row r="326">
          <cell r="C326">
            <v>10681</v>
          </cell>
          <cell r="D326" t="str">
            <v>OR</v>
          </cell>
          <cell r="F326">
            <v>1</v>
          </cell>
          <cell r="Y326">
            <v>-1.7132732319849091</v>
          </cell>
        </row>
        <row r="327">
          <cell r="C327">
            <v>3240</v>
          </cell>
          <cell r="D327" t="str">
            <v>OR</v>
          </cell>
          <cell r="F327">
            <v>1</v>
          </cell>
          <cell r="Y327">
            <v>0.23361494109876529</v>
          </cell>
        </row>
        <row r="328">
          <cell r="C328">
            <v>3240</v>
          </cell>
          <cell r="D328" t="str">
            <v>OR</v>
          </cell>
          <cell r="F328">
            <v>1</v>
          </cell>
          <cell r="Y328">
            <v>0.23361494109876529</v>
          </cell>
        </row>
        <row r="329">
          <cell r="C329">
            <v>3240</v>
          </cell>
          <cell r="D329" t="str">
            <v>OR</v>
          </cell>
          <cell r="F329">
            <v>1</v>
          </cell>
          <cell r="Y329">
            <v>0.23397459022157255</v>
          </cell>
        </row>
        <row r="330">
          <cell r="C330">
            <v>907</v>
          </cell>
          <cell r="D330" t="str">
            <v>OR</v>
          </cell>
          <cell r="F330">
            <v>1</v>
          </cell>
          <cell r="Y330">
            <v>-4.2587350960658013</v>
          </cell>
        </row>
        <row r="331">
          <cell r="C331">
            <v>907</v>
          </cell>
          <cell r="D331" t="str">
            <v>OR</v>
          </cell>
          <cell r="F331">
            <v>1</v>
          </cell>
          <cell r="Y331">
            <v>-4.2587350960658013</v>
          </cell>
        </row>
        <row r="332">
          <cell r="C332">
            <v>907</v>
          </cell>
          <cell r="D332" t="str">
            <v>OR</v>
          </cell>
          <cell r="F332">
            <v>1</v>
          </cell>
          <cell r="Y332">
            <v>-4.2587350960658013</v>
          </cell>
        </row>
        <row r="333">
          <cell r="C333">
            <v>907</v>
          </cell>
          <cell r="D333" t="str">
            <v>OR</v>
          </cell>
          <cell r="F333">
            <v>1</v>
          </cell>
          <cell r="Y333">
            <v>-3.7113517581137958</v>
          </cell>
        </row>
        <row r="334">
          <cell r="C334">
            <v>907</v>
          </cell>
          <cell r="D334" t="str">
            <v>OR</v>
          </cell>
          <cell r="F334">
            <v>1</v>
          </cell>
          <cell r="Y334">
            <v>-3.7113517581137958</v>
          </cell>
        </row>
        <row r="335">
          <cell r="C335">
            <v>907</v>
          </cell>
          <cell r="D335" t="str">
            <v>OR</v>
          </cell>
          <cell r="F335">
            <v>1</v>
          </cell>
          <cell r="Y335">
            <v>-3.7113517581137958</v>
          </cell>
        </row>
        <row r="336">
          <cell r="C336">
            <v>16622</v>
          </cell>
          <cell r="D336" t="str">
            <v>CO</v>
          </cell>
          <cell r="F336">
            <v>1</v>
          </cell>
          <cell r="Y336">
            <v>3.7988234120360014</v>
          </cell>
        </row>
        <row r="337">
          <cell r="C337">
            <v>19499</v>
          </cell>
          <cell r="D337" t="str">
            <v>CO</v>
          </cell>
          <cell r="F337">
            <v>1</v>
          </cell>
          <cell r="Y337">
            <v>-1.5341566724366864</v>
          </cell>
        </row>
        <row r="338">
          <cell r="C338">
            <v>8773</v>
          </cell>
          <cell r="D338" t="str">
            <v>CO</v>
          </cell>
          <cell r="F338">
            <v>1</v>
          </cell>
          <cell r="Y338">
            <v>-0.55063247681607674</v>
          </cell>
        </row>
        <row r="339">
          <cell r="C339">
            <v>5086</v>
          </cell>
          <cell r="D339" t="str">
            <v>CO</v>
          </cell>
          <cell r="F339">
            <v>1</v>
          </cell>
          <cell r="Y339">
            <v>-3.4865424042306054E-2</v>
          </cell>
        </row>
        <row r="340">
          <cell r="C340">
            <v>5862</v>
          </cell>
          <cell r="D340" t="str">
            <v>CO</v>
          </cell>
          <cell r="F340">
            <v>0</v>
          </cell>
          <cell r="Y340">
            <v>-1.7956585680586654</v>
          </cell>
        </row>
        <row r="341">
          <cell r="C341">
            <v>14626</v>
          </cell>
          <cell r="D341" t="str">
            <v>TX</v>
          </cell>
          <cell r="F341">
            <v>1</v>
          </cell>
          <cell r="Y341">
            <v>1.0075833840849389</v>
          </cell>
        </row>
        <row r="342">
          <cell r="C342">
            <v>40165</v>
          </cell>
          <cell r="D342" t="str">
            <v>AZ</v>
          </cell>
          <cell r="F342">
            <v>1</v>
          </cell>
          <cell r="Y342">
            <v>-4.1013063041260791</v>
          </cell>
        </row>
        <row r="343">
          <cell r="C343">
            <v>7563</v>
          </cell>
          <cell r="D343" t="str">
            <v>CO</v>
          </cell>
          <cell r="F343">
            <v>1</v>
          </cell>
          <cell r="Y343">
            <v>0.14762221782932911</v>
          </cell>
        </row>
        <row r="344">
          <cell r="C344">
            <v>7563</v>
          </cell>
          <cell r="D344" t="str">
            <v>CO</v>
          </cell>
          <cell r="F344">
            <v>1</v>
          </cell>
          <cell r="Y344">
            <v>-0.28003541865066434</v>
          </cell>
        </row>
        <row r="345">
          <cell r="C345">
            <v>3989</v>
          </cell>
          <cell r="D345" t="str">
            <v>CO</v>
          </cell>
          <cell r="F345">
            <v>1</v>
          </cell>
          <cell r="Y345">
            <v>-2.1650235464044397E-2</v>
          </cell>
        </row>
        <row r="346">
          <cell r="C346">
            <v>3989</v>
          </cell>
          <cell r="D346" t="str">
            <v>CO</v>
          </cell>
          <cell r="F346">
            <v>0</v>
          </cell>
          <cell r="Y346">
            <v>1.3386228577665071</v>
          </cell>
        </row>
        <row r="347">
          <cell r="C347">
            <v>21081</v>
          </cell>
          <cell r="D347" t="str">
            <v>CO</v>
          </cell>
          <cell r="F347">
            <v>1</v>
          </cell>
          <cell r="Y347">
            <v>0.77707509220728699</v>
          </cell>
        </row>
        <row r="348">
          <cell r="C348">
            <v>21081</v>
          </cell>
          <cell r="D348" t="str">
            <v>CO</v>
          </cell>
          <cell r="F348">
            <v>1</v>
          </cell>
          <cell r="Y348">
            <v>2.844273078784465</v>
          </cell>
        </row>
        <row r="349">
          <cell r="C349">
            <v>6604</v>
          </cell>
          <cell r="D349" t="str">
            <v>CO</v>
          </cell>
          <cell r="F349">
            <v>1</v>
          </cell>
          <cell r="Y349">
            <v>0.7050386672482517</v>
          </cell>
        </row>
        <row r="350">
          <cell r="C350">
            <v>15257</v>
          </cell>
          <cell r="D350" t="str">
            <v>CO</v>
          </cell>
          <cell r="F350">
            <v>1</v>
          </cell>
          <cell r="Y350">
            <v>2.5770664018939491</v>
          </cell>
        </row>
        <row r="351">
          <cell r="C351">
            <v>12377</v>
          </cell>
          <cell r="D351" t="str">
            <v>IN</v>
          </cell>
          <cell r="F351">
            <v>1</v>
          </cell>
          <cell r="Y351">
            <v>-0.2310296948448059</v>
          </cell>
        </row>
        <row r="352">
          <cell r="C352">
            <v>12377</v>
          </cell>
          <cell r="D352" t="str">
            <v>IN</v>
          </cell>
          <cell r="F352">
            <v>1</v>
          </cell>
          <cell r="Y352">
            <v>-7.9834943207703707E-2</v>
          </cell>
        </row>
        <row r="353">
          <cell r="C353">
            <v>12377</v>
          </cell>
          <cell r="D353" t="str">
            <v>IN</v>
          </cell>
          <cell r="F353">
            <v>0</v>
          </cell>
          <cell r="Y353">
            <v>-0.2310296948448059</v>
          </cell>
        </row>
        <row r="354">
          <cell r="C354">
            <v>12377</v>
          </cell>
          <cell r="D354" t="str">
            <v>IN</v>
          </cell>
          <cell r="F354">
            <v>0</v>
          </cell>
          <cell r="Y354">
            <v>-7.9834943207703707E-2</v>
          </cell>
        </row>
        <row r="355">
          <cell r="C355">
            <v>3436</v>
          </cell>
          <cell r="D355" t="str">
            <v>MI</v>
          </cell>
          <cell r="F355">
            <v>1</v>
          </cell>
          <cell r="Y355">
            <v>-0.44183711097846601</v>
          </cell>
        </row>
        <row r="356">
          <cell r="C356">
            <v>3436</v>
          </cell>
          <cell r="D356" t="str">
            <v>MI</v>
          </cell>
          <cell r="F356">
            <v>1</v>
          </cell>
          <cell r="Y356">
            <v>-0.28387244508895709</v>
          </cell>
        </row>
        <row r="357">
          <cell r="C357">
            <v>38084</v>
          </cell>
          <cell r="D357" t="str">
            <v>MI</v>
          </cell>
          <cell r="F357">
            <v>1</v>
          </cell>
          <cell r="Y357">
            <v>-2.1158881617910907</v>
          </cell>
        </row>
        <row r="358">
          <cell r="C358">
            <v>38084</v>
          </cell>
          <cell r="D358" t="str">
            <v>MI</v>
          </cell>
          <cell r="F358">
            <v>1</v>
          </cell>
          <cell r="Y358">
            <v>-1.9579234959015812</v>
          </cell>
        </row>
        <row r="359">
          <cell r="C359">
            <v>38084</v>
          </cell>
          <cell r="D359" t="str">
            <v>MI</v>
          </cell>
          <cell r="F359">
            <v>0</v>
          </cell>
          <cell r="Y359">
            <v>-2.1158881617910907</v>
          </cell>
        </row>
        <row r="360">
          <cell r="C360">
            <v>38084</v>
          </cell>
          <cell r="D360" t="str">
            <v>MI</v>
          </cell>
          <cell r="F360">
            <v>0</v>
          </cell>
          <cell r="Y360">
            <v>-1.9579234959015812</v>
          </cell>
        </row>
        <row r="361">
          <cell r="C361">
            <v>19396</v>
          </cell>
          <cell r="D361" t="str">
            <v>MI</v>
          </cell>
          <cell r="F361">
            <v>1</v>
          </cell>
          <cell r="Y361">
            <v>-0.41264443991110128</v>
          </cell>
        </row>
        <row r="362">
          <cell r="C362">
            <v>19396</v>
          </cell>
          <cell r="D362" t="str">
            <v>MI</v>
          </cell>
          <cell r="F362">
            <v>1</v>
          </cell>
          <cell r="Y362">
            <v>-0.2546797740215922</v>
          </cell>
        </row>
        <row r="363">
          <cell r="C363">
            <v>19396</v>
          </cell>
          <cell r="D363" t="str">
            <v>MI</v>
          </cell>
          <cell r="F363">
            <v>0</v>
          </cell>
          <cell r="Y363">
            <v>-0.41264443991110128</v>
          </cell>
        </row>
        <row r="364">
          <cell r="C364">
            <v>19396</v>
          </cell>
          <cell r="D364" t="str">
            <v>MI</v>
          </cell>
          <cell r="F364">
            <v>0</v>
          </cell>
          <cell r="Y364">
            <v>-0.2546797740215922</v>
          </cell>
        </row>
        <row r="365">
          <cell r="C365">
            <v>15340</v>
          </cell>
          <cell r="D365" t="str">
            <v>MI</v>
          </cell>
          <cell r="F365">
            <v>1</v>
          </cell>
          <cell r="Y365">
            <v>-2.1158881617910907</v>
          </cell>
        </row>
        <row r="366">
          <cell r="C366">
            <v>15340</v>
          </cell>
          <cell r="D366" t="str">
            <v>MI</v>
          </cell>
          <cell r="F366">
            <v>1</v>
          </cell>
          <cell r="Y366">
            <v>-1.9579234959015812</v>
          </cell>
        </row>
        <row r="367">
          <cell r="C367">
            <v>15340</v>
          </cell>
          <cell r="D367" t="str">
            <v>MI</v>
          </cell>
          <cell r="F367">
            <v>0</v>
          </cell>
          <cell r="Y367">
            <v>-2.1158881617910907</v>
          </cell>
        </row>
        <row r="368">
          <cell r="C368">
            <v>15340</v>
          </cell>
          <cell r="D368" t="str">
            <v>MI</v>
          </cell>
          <cell r="F368">
            <v>0</v>
          </cell>
          <cell r="Y368">
            <v>-1.9579234959015812</v>
          </cell>
        </row>
        <row r="369">
          <cell r="C369">
            <v>3436</v>
          </cell>
          <cell r="D369" t="str">
            <v>MI</v>
          </cell>
          <cell r="F369">
            <v>1</v>
          </cell>
          <cell r="Y369">
            <v>-0.26061763707096031</v>
          </cell>
        </row>
        <row r="370">
          <cell r="C370">
            <v>19125</v>
          </cell>
          <cell r="D370" t="str">
            <v>MI</v>
          </cell>
          <cell r="F370">
            <v>1</v>
          </cell>
          <cell r="Y370">
            <v>-1.5998584777210592</v>
          </cell>
        </row>
        <row r="371">
          <cell r="C371">
            <v>7787</v>
          </cell>
          <cell r="D371" t="str">
            <v>CO</v>
          </cell>
          <cell r="F371">
            <v>1</v>
          </cell>
          <cell r="Y371">
            <v>-1.739379356396247</v>
          </cell>
        </row>
        <row r="372">
          <cell r="C372">
            <v>7787</v>
          </cell>
          <cell r="D372" t="str">
            <v>CO</v>
          </cell>
          <cell r="F372">
            <v>1</v>
          </cell>
          <cell r="Y372">
            <v>-0.67167102306291571</v>
          </cell>
        </row>
        <row r="373">
          <cell r="C373">
            <v>20576</v>
          </cell>
          <cell r="D373" t="str">
            <v>CO</v>
          </cell>
          <cell r="F373">
            <v>1</v>
          </cell>
          <cell r="Y373">
            <v>4.1390917167221968</v>
          </cell>
        </row>
        <row r="374">
          <cell r="C374">
            <v>20576</v>
          </cell>
          <cell r="D374" t="str">
            <v>CO</v>
          </cell>
          <cell r="F374">
            <v>0</v>
          </cell>
          <cell r="Y374">
            <v>4.1390917167221968</v>
          </cell>
        </row>
        <row r="375">
          <cell r="C375">
            <v>19396</v>
          </cell>
          <cell r="D375" t="str">
            <v>MI</v>
          </cell>
          <cell r="F375">
            <v>1</v>
          </cell>
          <cell r="Y375">
            <v>-0.99699709737329067</v>
          </cell>
        </row>
        <row r="376">
          <cell r="C376">
            <v>24558</v>
          </cell>
          <cell r="D376" t="str">
            <v>MI</v>
          </cell>
          <cell r="F376">
            <v>1</v>
          </cell>
          <cell r="Y376">
            <v>0.1113477189276796</v>
          </cell>
        </row>
        <row r="377">
          <cell r="C377">
            <v>10704</v>
          </cell>
          <cell r="D377" t="str">
            <v>MI</v>
          </cell>
          <cell r="F377">
            <v>1</v>
          </cell>
          <cell r="Y377">
            <v>0.16372750144808743</v>
          </cell>
        </row>
        <row r="378">
          <cell r="C378">
            <v>11701</v>
          </cell>
          <cell r="D378" t="str">
            <v>MI</v>
          </cell>
          <cell r="F378">
            <v>1</v>
          </cell>
          <cell r="Y378">
            <v>-0.18773320830350962</v>
          </cell>
        </row>
        <row r="379">
          <cell r="C379">
            <v>4254</v>
          </cell>
          <cell r="D379" t="str">
            <v>MI</v>
          </cell>
          <cell r="F379">
            <v>1</v>
          </cell>
          <cell r="Y379">
            <v>-0.83946792761846045</v>
          </cell>
        </row>
        <row r="380">
          <cell r="C380">
            <v>4254</v>
          </cell>
          <cell r="D380" t="str">
            <v>MI</v>
          </cell>
          <cell r="F380">
            <v>1</v>
          </cell>
          <cell r="Y380">
            <v>-1.2336426214023126</v>
          </cell>
        </row>
        <row r="381">
          <cell r="C381">
            <v>4254</v>
          </cell>
          <cell r="D381" t="str">
            <v>MI</v>
          </cell>
          <cell r="F381">
            <v>1</v>
          </cell>
          <cell r="Y381">
            <v>-1.3368607997730446</v>
          </cell>
        </row>
        <row r="382">
          <cell r="C382">
            <v>4254</v>
          </cell>
          <cell r="D382" t="str">
            <v>MI</v>
          </cell>
          <cell r="F382">
            <v>1</v>
          </cell>
          <cell r="Y382">
            <v>-1.3627246603236145</v>
          </cell>
        </row>
        <row r="383">
          <cell r="C383">
            <v>4254</v>
          </cell>
          <cell r="D383" t="str">
            <v>MI</v>
          </cell>
          <cell r="F383">
            <v>1</v>
          </cell>
          <cell r="Y383">
            <v>-0.70261548653529338</v>
          </cell>
        </row>
        <row r="384">
          <cell r="C384">
            <v>4254</v>
          </cell>
          <cell r="D384" t="str">
            <v>MI</v>
          </cell>
          <cell r="F384">
            <v>1</v>
          </cell>
          <cell r="Y384">
            <v>-1.0947428079589299</v>
          </cell>
        </row>
        <row r="385">
          <cell r="C385">
            <v>4254</v>
          </cell>
          <cell r="D385" t="str">
            <v>MI</v>
          </cell>
          <cell r="F385">
            <v>1</v>
          </cell>
          <cell r="Y385">
            <v>-1.1928000774111249</v>
          </cell>
        </row>
        <row r="386">
          <cell r="C386">
            <v>4254</v>
          </cell>
          <cell r="D386" t="str">
            <v>MI</v>
          </cell>
          <cell r="F386">
            <v>1</v>
          </cell>
          <cell r="Y386">
            <v>-1.3627246603236145</v>
          </cell>
        </row>
        <row r="387">
          <cell r="C387">
            <v>4254</v>
          </cell>
          <cell r="D387" t="str">
            <v>MI</v>
          </cell>
          <cell r="F387">
            <v>1</v>
          </cell>
          <cell r="Y387">
            <v>-0.58980469050727735</v>
          </cell>
        </row>
        <row r="388">
          <cell r="C388">
            <v>4254</v>
          </cell>
          <cell r="D388" t="str">
            <v>MI</v>
          </cell>
          <cell r="F388">
            <v>1</v>
          </cell>
          <cell r="Y388">
            <v>-0.95584299451554688</v>
          </cell>
        </row>
        <row r="389">
          <cell r="C389">
            <v>4254</v>
          </cell>
          <cell r="D389" t="str">
            <v>MI</v>
          </cell>
          <cell r="F389">
            <v>1</v>
          </cell>
          <cell r="Y389">
            <v>-1.0487393550492066</v>
          </cell>
        </row>
        <row r="390">
          <cell r="C390">
            <v>4254</v>
          </cell>
          <cell r="D390" t="str">
            <v>MI</v>
          </cell>
          <cell r="F390">
            <v>1</v>
          </cell>
          <cell r="Y390">
            <v>-1.0720168295447188</v>
          </cell>
        </row>
        <row r="391">
          <cell r="C391">
            <v>329</v>
          </cell>
          <cell r="D391" t="str">
            <v>IA</v>
          </cell>
          <cell r="F391">
            <v>1</v>
          </cell>
          <cell r="Y391">
            <v>-0.99359533568168956</v>
          </cell>
        </row>
        <row r="392">
          <cell r="C392">
            <v>329</v>
          </cell>
          <cell r="D392" t="str">
            <v>IA</v>
          </cell>
          <cell r="F392">
            <v>1</v>
          </cell>
          <cell r="Y392">
            <v>-1.1414015340857007</v>
          </cell>
        </row>
        <row r="393">
          <cell r="C393">
            <v>329</v>
          </cell>
          <cell r="D393" t="str">
            <v>IA</v>
          </cell>
          <cell r="F393">
            <v>1</v>
          </cell>
          <cell r="Y393">
            <v>-1.4896075120150056</v>
          </cell>
        </row>
        <row r="394">
          <cell r="C394">
            <v>329</v>
          </cell>
          <cell r="D394" t="str">
            <v>IA</v>
          </cell>
          <cell r="F394">
            <v>1</v>
          </cell>
          <cell r="Y394">
            <v>-1.5123968021093497</v>
          </cell>
        </row>
        <row r="395">
          <cell r="C395">
            <v>329</v>
          </cell>
          <cell r="D395" t="str">
            <v>IA</v>
          </cell>
          <cell r="F395">
            <v>1</v>
          </cell>
          <cell r="Y395">
            <v>-1.8004116507445858</v>
          </cell>
        </row>
        <row r="396">
          <cell r="C396">
            <v>6168</v>
          </cell>
          <cell r="D396" t="str">
            <v>IA</v>
          </cell>
          <cell r="F396">
            <v>1</v>
          </cell>
          <cell r="Y396">
            <v>-0.58311381173759969</v>
          </cell>
        </row>
        <row r="397">
          <cell r="C397">
            <v>6168</v>
          </cell>
          <cell r="D397" t="str">
            <v>IA</v>
          </cell>
          <cell r="F397">
            <v>1</v>
          </cell>
          <cell r="Y397">
            <v>-0.9582251305884627</v>
          </cell>
        </row>
        <row r="398">
          <cell r="C398">
            <v>6722</v>
          </cell>
          <cell r="D398" t="str">
            <v>IA</v>
          </cell>
          <cell r="F398">
            <v>1</v>
          </cell>
          <cell r="Y398">
            <v>-1.053303971037947</v>
          </cell>
        </row>
        <row r="399">
          <cell r="C399">
            <v>12450</v>
          </cell>
          <cell r="D399" t="str">
            <v>IA</v>
          </cell>
          <cell r="F399">
            <v>1</v>
          </cell>
          <cell r="Y399">
            <v>0.53062822362167072</v>
          </cell>
        </row>
        <row r="400">
          <cell r="C400">
            <v>12450</v>
          </cell>
          <cell r="D400" t="str">
            <v>IA</v>
          </cell>
          <cell r="F400">
            <v>1</v>
          </cell>
          <cell r="Y400">
            <v>0.7402873145307618</v>
          </cell>
        </row>
        <row r="401">
          <cell r="C401">
            <v>14202</v>
          </cell>
          <cell r="D401" t="str">
            <v>IA</v>
          </cell>
          <cell r="F401">
            <v>1</v>
          </cell>
          <cell r="Y401">
            <v>-1.5505546716430065</v>
          </cell>
        </row>
        <row r="402">
          <cell r="C402">
            <v>15291</v>
          </cell>
          <cell r="D402" t="str">
            <v>IA</v>
          </cell>
          <cell r="F402">
            <v>1</v>
          </cell>
          <cell r="Y402">
            <v>0.8158195644116677</v>
          </cell>
        </row>
        <row r="403">
          <cell r="C403">
            <v>7303</v>
          </cell>
          <cell r="D403" t="str">
            <v>IA</v>
          </cell>
          <cell r="F403">
            <v>1</v>
          </cell>
          <cell r="Y403">
            <v>-1.2554070500337347</v>
          </cell>
        </row>
        <row r="404">
          <cell r="C404">
            <v>3203</v>
          </cell>
          <cell r="D404" t="str">
            <v>IA</v>
          </cell>
          <cell r="F404">
            <v>1</v>
          </cell>
          <cell r="Y404">
            <v>0.52885147967423984</v>
          </cell>
        </row>
        <row r="405">
          <cell r="C405">
            <v>3203</v>
          </cell>
          <cell r="D405" t="str">
            <v>IA</v>
          </cell>
          <cell r="F405">
            <v>1</v>
          </cell>
          <cell r="Y405">
            <v>0.52885147967423785</v>
          </cell>
        </row>
        <row r="406">
          <cell r="C406">
            <v>17681</v>
          </cell>
          <cell r="D406" t="str">
            <v>OK</v>
          </cell>
          <cell r="F406">
            <v>1</v>
          </cell>
          <cell r="Y406">
            <v>1.3454848072565162</v>
          </cell>
        </row>
        <row r="407">
          <cell r="C407">
            <v>14201</v>
          </cell>
          <cell r="D407" t="str">
            <v>IA</v>
          </cell>
          <cell r="F407">
            <v>1</v>
          </cell>
          <cell r="Y407">
            <v>-0.10730181379359592</v>
          </cell>
        </row>
        <row r="408">
          <cell r="C408">
            <v>8319</v>
          </cell>
          <cell r="D408" t="str">
            <v>IA</v>
          </cell>
          <cell r="F408">
            <v>1</v>
          </cell>
          <cell r="Y408">
            <v>0.18174970990451142</v>
          </cell>
        </row>
        <row r="409">
          <cell r="C409">
            <v>7891</v>
          </cell>
          <cell r="D409" t="str">
            <v>OH</v>
          </cell>
          <cell r="F409">
            <v>1</v>
          </cell>
          <cell r="Y409">
            <v>0.32021304978339338</v>
          </cell>
        </row>
        <row r="410">
          <cell r="C410">
            <v>7891</v>
          </cell>
          <cell r="D410" t="str">
            <v>OH</v>
          </cell>
          <cell r="F410">
            <v>1</v>
          </cell>
          <cell r="Y410">
            <v>0.32021304978339338</v>
          </cell>
        </row>
        <row r="411">
          <cell r="C411">
            <v>7891</v>
          </cell>
          <cell r="D411" t="str">
            <v>OH</v>
          </cell>
          <cell r="F411">
            <v>1</v>
          </cell>
          <cell r="Y411">
            <v>0.32021304978339338</v>
          </cell>
        </row>
        <row r="412">
          <cell r="C412">
            <v>2651</v>
          </cell>
          <cell r="D412" t="str">
            <v>OH</v>
          </cell>
          <cell r="F412">
            <v>1</v>
          </cell>
          <cell r="Y412">
            <v>4.3657864014970639E-3</v>
          </cell>
        </row>
        <row r="413">
          <cell r="C413">
            <v>2651</v>
          </cell>
          <cell r="D413" t="str">
            <v>OH</v>
          </cell>
          <cell r="F413">
            <v>1</v>
          </cell>
          <cell r="Y413">
            <v>4.3657864014970639E-3</v>
          </cell>
        </row>
        <row r="414">
          <cell r="C414">
            <v>2651</v>
          </cell>
          <cell r="D414" t="str">
            <v>OH</v>
          </cell>
          <cell r="F414">
            <v>1</v>
          </cell>
          <cell r="Y414">
            <v>4.3657864014970639E-3</v>
          </cell>
        </row>
        <row r="415">
          <cell r="C415">
            <v>12990</v>
          </cell>
          <cell r="D415" t="str">
            <v>OH</v>
          </cell>
          <cell r="F415">
            <v>1</v>
          </cell>
          <cell r="Y415">
            <v>4.3657864014970639E-3</v>
          </cell>
        </row>
        <row r="416">
          <cell r="C416">
            <v>4796</v>
          </cell>
          <cell r="D416" t="str">
            <v>OH</v>
          </cell>
          <cell r="F416">
            <v>1</v>
          </cell>
          <cell r="Y416">
            <v>4.3657864014970639E-3</v>
          </cell>
        </row>
        <row r="417">
          <cell r="C417">
            <v>4796</v>
          </cell>
          <cell r="D417" t="str">
            <v>OH</v>
          </cell>
          <cell r="F417">
            <v>1</v>
          </cell>
          <cell r="Y417">
            <v>4.3657864014970639E-3</v>
          </cell>
        </row>
        <row r="418">
          <cell r="C418">
            <v>4796</v>
          </cell>
          <cell r="D418" t="str">
            <v>OH</v>
          </cell>
          <cell r="F418">
            <v>1</v>
          </cell>
          <cell r="Y418">
            <v>4.3657864014970639E-3</v>
          </cell>
        </row>
        <row r="419">
          <cell r="C419">
            <v>6335</v>
          </cell>
          <cell r="D419" t="str">
            <v>OH</v>
          </cell>
          <cell r="F419">
            <v>1</v>
          </cell>
          <cell r="Y419">
            <v>4.3657864014970639E-3</v>
          </cell>
        </row>
        <row r="420">
          <cell r="C420">
            <v>8034</v>
          </cell>
          <cell r="D420" t="str">
            <v>OH</v>
          </cell>
          <cell r="F420">
            <v>1</v>
          </cell>
          <cell r="Y420">
            <v>4.3657864014970639E-3</v>
          </cell>
        </row>
        <row r="421">
          <cell r="C421">
            <v>8034</v>
          </cell>
          <cell r="D421" t="str">
            <v>OH</v>
          </cell>
          <cell r="F421">
            <v>1</v>
          </cell>
          <cell r="Y421">
            <v>4.3657864014970639E-3</v>
          </cell>
        </row>
        <row r="422">
          <cell r="C422">
            <v>8034</v>
          </cell>
          <cell r="D422" t="str">
            <v>OH</v>
          </cell>
          <cell r="F422">
            <v>1</v>
          </cell>
          <cell r="Y422">
            <v>4.3657864014970639E-3</v>
          </cell>
        </row>
        <row r="423">
          <cell r="C423">
            <v>10668</v>
          </cell>
          <cell r="D423" t="str">
            <v>OH</v>
          </cell>
          <cell r="F423">
            <v>1</v>
          </cell>
          <cell r="Y423">
            <v>4.3657864014970639E-3</v>
          </cell>
        </row>
        <row r="424">
          <cell r="C424">
            <v>10668</v>
          </cell>
          <cell r="D424" t="str">
            <v>OH</v>
          </cell>
          <cell r="F424">
            <v>1</v>
          </cell>
          <cell r="Y424">
            <v>4.3657864014970639E-3</v>
          </cell>
        </row>
        <row r="425">
          <cell r="C425">
            <v>10668</v>
          </cell>
          <cell r="D425" t="str">
            <v>OH</v>
          </cell>
          <cell r="F425">
            <v>1</v>
          </cell>
          <cell r="Y425">
            <v>4.3657864014970639E-3</v>
          </cell>
        </row>
        <row r="426">
          <cell r="C426">
            <v>11203</v>
          </cell>
          <cell r="D426" t="str">
            <v>OH</v>
          </cell>
          <cell r="F426">
            <v>1</v>
          </cell>
          <cell r="Y426">
            <v>4.3657864014970639E-3</v>
          </cell>
        </row>
        <row r="427">
          <cell r="C427">
            <v>11203</v>
          </cell>
          <cell r="D427" t="str">
            <v>OH</v>
          </cell>
          <cell r="F427">
            <v>1</v>
          </cell>
          <cell r="Y427">
            <v>4.3657864014970639E-3</v>
          </cell>
        </row>
        <row r="428">
          <cell r="C428">
            <v>11203</v>
          </cell>
          <cell r="D428" t="str">
            <v>OH</v>
          </cell>
          <cell r="F428">
            <v>1</v>
          </cell>
          <cell r="Y428">
            <v>4.3657864014970639E-3</v>
          </cell>
        </row>
        <row r="429">
          <cell r="C429">
            <v>11200</v>
          </cell>
          <cell r="D429" t="str">
            <v>OH</v>
          </cell>
          <cell r="F429">
            <v>1</v>
          </cell>
          <cell r="Y429">
            <v>4.3657864014970639E-3</v>
          </cell>
        </row>
        <row r="430">
          <cell r="C430">
            <v>11200</v>
          </cell>
          <cell r="D430" t="str">
            <v>OH</v>
          </cell>
          <cell r="F430">
            <v>1</v>
          </cell>
          <cell r="Y430">
            <v>4.3657864014970639E-3</v>
          </cell>
        </row>
        <row r="431">
          <cell r="C431">
            <v>11200</v>
          </cell>
          <cell r="D431" t="str">
            <v>OH</v>
          </cell>
          <cell r="F431">
            <v>1</v>
          </cell>
          <cell r="Y431">
            <v>4.3657864014970639E-3</v>
          </cell>
        </row>
        <row r="432">
          <cell r="C432">
            <v>11200</v>
          </cell>
          <cell r="D432" t="str">
            <v>OH</v>
          </cell>
          <cell r="F432">
            <v>1</v>
          </cell>
          <cell r="Y432">
            <v>4.3657864014970639E-3</v>
          </cell>
        </row>
        <row r="433">
          <cell r="C433">
            <v>36189</v>
          </cell>
          <cell r="D433" t="str">
            <v>OH</v>
          </cell>
          <cell r="F433">
            <v>1</v>
          </cell>
          <cell r="Y433">
            <v>4.3657864014970639E-3</v>
          </cell>
        </row>
        <row r="434">
          <cell r="C434">
            <v>36189</v>
          </cell>
          <cell r="D434" t="str">
            <v>OH</v>
          </cell>
          <cell r="F434">
            <v>1</v>
          </cell>
          <cell r="Y434">
            <v>4.3657864014970639E-3</v>
          </cell>
        </row>
        <row r="435">
          <cell r="C435">
            <v>36189</v>
          </cell>
          <cell r="D435" t="str">
            <v>OH</v>
          </cell>
          <cell r="F435">
            <v>1</v>
          </cell>
          <cell r="Y435">
            <v>4.3657864014970639E-3</v>
          </cell>
        </row>
        <row r="436">
          <cell r="C436">
            <v>13693</v>
          </cell>
          <cell r="D436" t="str">
            <v>OH</v>
          </cell>
          <cell r="F436">
            <v>1</v>
          </cell>
          <cell r="Y436">
            <v>4.3657864014970639E-3</v>
          </cell>
        </row>
        <row r="437">
          <cell r="C437">
            <v>13693</v>
          </cell>
          <cell r="D437" t="str">
            <v>OH</v>
          </cell>
          <cell r="F437">
            <v>1</v>
          </cell>
          <cell r="Y437">
            <v>4.3657864014970639E-3</v>
          </cell>
        </row>
        <row r="438">
          <cell r="C438">
            <v>13693</v>
          </cell>
          <cell r="D438" t="str">
            <v>OH</v>
          </cell>
          <cell r="F438">
            <v>1</v>
          </cell>
          <cell r="Y438">
            <v>4.3657864014970639E-3</v>
          </cell>
        </row>
        <row r="439">
          <cell r="C439">
            <v>13693</v>
          </cell>
          <cell r="D439" t="str">
            <v>OH</v>
          </cell>
          <cell r="F439">
            <v>1</v>
          </cell>
          <cell r="Y439">
            <v>4.3657864014970639E-3</v>
          </cell>
        </row>
        <row r="440">
          <cell r="C440">
            <v>14599</v>
          </cell>
          <cell r="D440" t="str">
            <v>IN</v>
          </cell>
          <cell r="F440">
            <v>1</v>
          </cell>
          <cell r="Y440">
            <v>1.6436968264986185E-2</v>
          </cell>
        </row>
        <row r="441">
          <cell r="C441">
            <v>14599</v>
          </cell>
          <cell r="D441" t="str">
            <v>IN</v>
          </cell>
          <cell r="F441">
            <v>1</v>
          </cell>
          <cell r="Y441">
            <v>1.6436968264986185E-2</v>
          </cell>
        </row>
        <row r="442">
          <cell r="C442">
            <v>14599</v>
          </cell>
          <cell r="D442" t="str">
            <v>IN</v>
          </cell>
          <cell r="F442">
            <v>1</v>
          </cell>
          <cell r="Y442">
            <v>1.6436968264986185E-2</v>
          </cell>
        </row>
        <row r="443">
          <cell r="C443">
            <v>15054</v>
          </cell>
          <cell r="D443" t="str">
            <v>OH</v>
          </cell>
          <cell r="F443">
            <v>1</v>
          </cell>
          <cell r="Y443">
            <v>4.3657864014970639E-3</v>
          </cell>
        </row>
        <row r="444">
          <cell r="C444">
            <v>18085</v>
          </cell>
          <cell r="D444" t="str">
            <v>OH</v>
          </cell>
          <cell r="F444">
            <v>1</v>
          </cell>
          <cell r="Y444">
            <v>4.3657864014970639E-3</v>
          </cell>
        </row>
        <row r="445">
          <cell r="C445">
            <v>19176</v>
          </cell>
          <cell r="D445" t="str">
            <v>OH</v>
          </cell>
          <cell r="F445">
            <v>1</v>
          </cell>
          <cell r="Y445">
            <v>4.3657864014970639E-3</v>
          </cell>
        </row>
        <row r="446">
          <cell r="C446">
            <v>19176</v>
          </cell>
          <cell r="D446" t="str">
            <v>OH</v>
          </cell>
          <cell r="F446">
            <v>1</v>
          </cell>
          <cell r="Y446">
            <v>4.3657864014970639E-3</v>
          </cell>
        </row>
        <row r="447">
          <cell r="C447">
            <v>19176</v>
          </cell>
          <cell r="D447" t="str">
            <v>OH</v>
          </cell>
          <cell r="F447">
            <v>1</v>
          </cell>
          <cell r="Y447">
            <v>4.3657864014970639E-3</v>
          </cell>
        </row>
        <row r="448">
          <cell r="C448">
            <v>16572</v>
          </cell>
          <cell r="D448" t="str">
            <v>AZ</v>
          </cell>
          <cell r="F448">
            <v>1</v>
          </cell>
          <cell r="Y448">
            <v>-2.3705623648450342</v>
          </cell>
        </row>
        <row r="449">
          <cell r="C449">
            <v>19062</v>
          </cell>
          <cell r="D449" t="str">
            <v>IA</v>
          </cell>
          <cell r="F449">
            <v>1</v>
          </cell>
          <cell r="Y449">
            <v>-1.7074083046820401</v>
          </cell>
        </row>
        <row r="450">
          <cell r="C450">
            <v>15308</v>
          </cell>
          <cell r="D450" t="str">
            <v>CA</v>
          </cell>
          <cell r="F450">
            <v>1</v>
          </cell>
          <cell r="Y450">
            <v>-0.16294774362557252</v>
          </cell>
        </row>
        <row r="451">
          <cell r="C451">
            <v>15308</v>
          </cell>
          <cell r="D451" t="str">
            <v>CA</v>
          </cell>
          <cell r="F451">
            <v>1</v>
          </cell>
          <cell r="Y451">
            <v>-0.16294774362557252</v>
          </cell>
        </row>
        <row r="452">
          <cell r="C452">
            <v>15308</v>
          </cell>
          <cell r="D452" t="str">
            <v>CA</v>
          </cell>
          <cell r="F452">
            <v>1</v>
          </cell>
          <cell r="Y452">
            <v>-0.16294774362557252</v>
          </cell>
        </row>
        <row r="453">
          <cell r="C453">
            <v>15308</v>
          </cell>
          <cell r="D453" t="str">
            <v>CA</v>
          </cell>
          <cell r="F453">
            <v>1</v>
          </cell>
          <cell r="Y453">
            <v>-0.12210910670931378</v>
          </cell>
        </row>
        <row r="454">
          <cell r="C454">
            <v>15308</v>
          </cell>
          <cell r="D454" t="str">
            <v>CA</v>
          </cell>
          <cell r="F454">
            <v>1</v>
          </cell>
          <cell r="Y454">
            <v>-0.11576145107036766</v>
          </cell>
        </row>
        <row r="455">
          <cell r="C455">
            <v>15308</v>
          </cell>
          <cell r="D455" t="str">
            <v>CA</v>
          </cell>
          <cell r="F455">
            <v>1</v>
          </cell>
          <cell r="Y455">
            <v>-0.10126000231331786</v>
          </cell>
        </row>
        <row r="456">
          <cell r="C456">
            <v>16295</v>
          </cell>
          <cell r="D456" t="str">
            <v>CA</v>
          </cell>
          <cell r="F456">
            <v>1</v>
          </cell>
          <cell r="Y456">
            <v>3.2226608637915342</v>
          </cell>
        </row>
        <row r="457">
          <cell r="C457">
            <v>16295</v>
          </cell>
          <cell r="D457" t="str">
            <v>CA</v>
          </cell>
          <cell r="F457">
            <v>1</v>
          </cell>
          <cell r="Y457">
            <v>3.2226608637915342</v>
          </cell>
        </row>
        <row r="458">
          <cell r="C458">
            <v>5598</v>
          </cell>
          <cell r="D458" t="str">
            <v>OK</v>
          </cell>
          <cell r="F458">
            <v>1</v>
          </cell>
          <cell r="Y458">
            <v>-0.67656344581287486</v>
          </cell>
        </row>
        <row r="459">
          <cell r="C459">
            <v>3248</v>
          </cell>
          <cell r="D459" t="str">
            <v>GA</v>
          </cell>
          <cell r="F459">
            <v>1</v>
          </cell>
          <cell r="Y459">
            <v>-1.8491033959065677</v>
          </cell>
        </row>
        <row r="460">
          <cell r="C460">
            <v>19219</v>
          </cell>
          <cell r="D460" t="str">
            <v>AL</v>
          </cell>
          <cell r="F460">
            <v>1</v>
          </cell>
          <cell r="Y460">
            <v>0.82436169656072367</v>
          </cell>
        </row>
        <row r="461">
          <cell r="C461">
            <v>7090</v>
          </cell>
          <cell r="D461" t="str">
            <v>GA</v>
          </cell>
          <cell r="F461">
            <v>1</v>
          </cell>
          <cell r="Y461">
            <v>-0.73417754553764403</v>
          </cell>
        </row>
        <row r="462">
          <cell r="C462">
            <v>7090</v>
          </cell>
          <cell r="D462" t="str">
            <v>GA</v>
          </cell>
          <cell r="F462">
            <v>1</v>
          </cell>
          <cell r="Y462">
            <v>-0.39874543310045624</v>
          </cell>
        </row>
        <row r="463">
          <cell r="C463">
            <v>7887</v>
          </cell>
          <cell r="D463" t="str">
            <v>GA</v>
          </cell>
          <cell r="F463">
            <v>1</v>
          </cell>
          <cell r="Y463">
            <v>-1.8939095665127776</v>
          </cell>
        </row>
        <row r="464">
          <cell r="C464">
            <v>9689</v>
          </cell>
          <cell r="D464" t="str">
            <v>GA</v>
          </cell>
          <cell r="F464">
            <v>1</v>
          </cell>
          <cell r="Y464">
            <v>-2.079725009597523</v>
          </cell>
        </row>
        <row r="465">
          <cell r="C465">
            <v>7140</v>
          </cell>
          <cell r="D465" t="str">
            <v>GA</v>
          </cell>
          <cell r="F465">
            <v>1</v>
          </cell>
          <cell r="Y465">
            <v>-0.2030329522289771</v>
          </cell>
        </row>
        <row r="466">
          <cell r="C466">
            <v>31833</v>
          </cell>
          <cell r="D466" t="str">
            <v>FL</v>
          </cell>
          <cell r="F466">
            <v>1</v>
          </cell>
          <cell r="Y466">
            <v>0.5213738997171562</v>
          </cell>
        </row>
        <row r="467">
          <cell r="C467">
            <v>12706</v>
          </cell>
          <cell r="D467" t="str">
            <v>GA</v>
          </cell>
          <cell r="F467">
            <v>1</v>
          </cell>
          <cell r="Y467">
            <v>-1.8499445617751507</v>
          </cell>
        </row>
        <row r="468">
          <cell r="C468">
            <v>16674</v>
          </cell>
          <cell r="D468" t="str">
            <v>GA</v>
          </cell>
          <cell r="F468">
            <v>1</v>
          </cell>
          <cell r="Y468">
            <v>0.4415879890361557</v>
          </cell>
        </row>
        <row r="469">
          <cell r="C469">
            <v>8714</v>
          </cell>
          <cell r="D469" t="str">
            <v>UT</v>
          </cell>
          <cell r="F469">
            <v>1</v>
          </cell>
          <cell r="Y469">
            <v>-0.61453690769423397</v>
          </cell>
        </row>
        <row r="470">
          <cell r="C470">
            <v>8714</v>
          </cell>
          <cell r="D470" t="str">
            <v>UT</v>
          </cell>
          <cell r="F470">
            <v>0</v>
          </cell>
          <cell r="Y470">
            <v>-0.26128537430749482</v>
          </cell>
        </row>
        <row r="471">
          <cell r="C471">
            <v>8714</v>
          </cell>
          <cell r="D471" t="str">
            <v>UT</v>
          </cell>
          <cell r="F471">
            <v>0</v>
          </cell>
          <cell r="Y471">
            <v>0.39226718288173634</v>
          </cell>
        </row>
        <row r="472">
          <cell r="C472">
            <v>8714</v>
          </cell>
          <cell r="D472" t="str">
            <v>UT</v>
          </cell>
          <cell r="F472">
            <v>0</v>
          </cell>
          <cell r="Y472" t="e">
            <v>#NAME?</v>
          </cell>
        </row>
        <row r="473">
          <cell r="C473">
            <v>8714</v>
          </cell>
          <cell r="D473" t="str">
            <v>UT</v>
          </cell>
          <cell r="F473">
            <v>0</v>
          </cell>
          <cell r="Y473" t="e">
            <v>#NAME?</v>
          </cell>
        </row>
        <row r="474">
          <cell r="C474">
            <v>11135</v>
          </cell>
          <cell r="D474" t="str">
            <v>UT</v>
          </cell>
          <cell r="F474">
            <v>1</v>
          </cell>
          <cell r="Y474">
            <v>-0.44245427439717594</v>
          </cell>
        </row>
        <row r="475">
          <cell r="C475">
            <v>11135</v>
          </cell>
          <cell r="D475" t="str">
            <v>UT</v>
          </cell>
          <cell r="F475">
            <v>1</v>
          </cell>
          <cell r="Y475">
            <v>-0.22495705587342318</v>
          </cell>
        </row>
        <row r="476">
          <cell r="C476">
            <v>11135</v>
          </cell>
          <cell r="D476" t="str">
            <v>UT</v>
          </cell>
          <cell r="F476">
            <v>1</v>
          </cell>
          <cell r="Y476">
            <v>-0.32181581718933461</v>
          </cell>
        </row>
        <row r="477">
          <cell r="C477">
            <v>17832</v>
          </cell>
          <cell r="D477" t="str">
            <v>GA</v>
          </cell>
          <cell r="F477">
            <v>1</v>
          </cell>
          <cell r="Y477">
            <v>-0.17997769087548612</v>
          </cell>
        </row>
        <row r="478">
          <cell r="C478">
            <v>18305</v>
          </cell>
          <cell r="D478" t="str">
            <v>GA</v>
          </cell>
          <cell r="F478">
            <v>1</v>
          </cell>
          <cell r="Y478">
            <v>-1.88461318347023</v>
          </cell>
        </row>
        <row r="479">
          <cell r="C479">
            <v>18956</v>
          </cell>
          <cell r="D479" t="str">
            <v>GA</v>
          </cell>
          <cell r="F479">
            <v>1</v>
          </cell>
          <cell r="Y479">
            <v>0.34739051063447701</v>
          </cell>
        </row>
        <row r="480">
          <cell r="C480">
            <v>20065</v>
          </cell>
          <cell r="D480" t="str">
            <v>GA</v>
          </cell>
          <cell r="F480">
            <v>1</v>
          </cell>
          <cell r="Y480">
            <v>0.52029034428850485</v>
          </cell>
        </row>
        <row r="481">
          <cell r="C481">
            <v>13781</v>
          </cell>
          <cell r="D481" t="str">
            <v>MN</v>
          </cell>
          <cell r="F481">
            <v>1</v>
          </cell>
          <cell r="Y481">
            <v>0.12628645652443149</v>
          </cell>
        </row>
        <row r="482">
          <cell r="C482">
            <v>4226</v>
          </cell>
          <cell r="D482" t="str">
            <v>NY</v>
          </cell>
          <cell r="F482">
            <v>1</v>
          </cell>
          <cell r="Y482">
            <v>0.22811178420001652</v>
          </cell>
        </row>
        <row r="483">
          <cell r="C483" t="str">
            <v>15270DC</v>
          </cell>
          <cell r="D483" t="str">
            <v>DC</v>
          </cell>
          <cell r="F483">
            <v>1</v>
          </cell>
          <cell r="Y483">
            <v>0.11295337412385303</v>
          </cell>
        </row>
        <row r="484">
          <cell r="C484">
            <v>13781</v>
          </cell>
          <cell r="D484" t="str">
            <v>MN</v>
          </cell>
          <cell r="F484">
            <v>1</v>
          </cell>
          <cell r="Y484">
            <v>0.25257291304886298</v>
          </cell>
        </row>
        <row r="485">
          <cell r="C485">
            <v>13781</v>
          </cell>
          <cell r="D485" t="str">
            <v>MN</v>
          </cell>
          <cell r="F485">
            <v>1</v>
          </cell>
          <cell r="Y485">
            <v>0.12628645652443149</v>
          </cell>
        </row>
        <row r="486">
          <cell r="C486">
            <v>13781</v>
          </cell>
          <cell r="D486" t="str">
            <v>MN</v>
          </cell>
          <cell r="F486">
            <v>1</v>
          </cell>
          <cell r="Y486">
            <v>0.12628645652443149</v>
          </cell>
        </row>
        <row r="487">
          <cell r="C487">
            <v>4226</v>
          </cell>
          <cell r="D487" t="str">
            <v>NY</v>
          </cell>
          <cell r="F487">
            <v>1</v>
          </cell>
          <cell r="Y487">
            <v>0.22811178420001652</v>
          </cell>
        </row>
        <row r="488">
          <cell r="C488">
            <v>11804</v>
          </cell>
          <cell r="D488" t="str">
            <v>MA</v>
          </cell>
          <cell r="F488">
            <v>1</v>
          </cell>
          <cell r="Y488">
            <v>0.34745638469627416</v>
          </cell>
        </row>
        <row r="489">
          <cell r="C489">
            <v>1167</v>
          </cell>
          <cell r="D489" t="str">
            <v>MD</v>
          </cell>
          <cell r="F489">
            <v>1</v>
          </cell>
          <cell r="Y489">
            <v>0.2071392421991001</v>
          </cell>
        </row>
        <row r="490">
          <cell r="C490" t="str">
            <v>15270MD</v>
          </cell>
          <cell r="D490" t="str">
            <v>MD</v>
          </cell>
          <cell r="F490">
            <v>1</v>
          </cell>
          <cell r="Y490">
            <v>0.15985291661376999</v>
          </cell>
        </row>
        <row r="491">
          <cell r="C491" t="str">
            <v>15270MD</v>
          </cell>
          <cell r="D491" t="str">
            <v>MD</v>
          </cell>
          <cell r="F491">
            <v>1</v>
          </cell>
          <cell r="Y491">
            <v>0.15985291661376999</v>
          </cell>
        </row>
        <row r="492">
          <cell r="C492">
            <v>13781</v>
          </cell>
          <cell r="D492" t="str">
            <v>MN</v>
          </cell>
          <cell r="F492">
            <v>1</v>
          </cell>
          <cell r="Y492">
            <v>0.25257291304886298</v>
          </cell>
        </row>
        <row r="493">
          <cell r="C493">
            <v>13781</v>
          </cell>
          <cell r="D493" t="str">
            <v>MN</v>
          </cell>
          <cell r="F493">
            <v>1</v>
          </cell>
          <cell r="Y493">
            <v>0.25257291304886298</v>
          </cell>
        </row>
        <row r="494">
          <cell r="C494">
            <v>13781</v>
          </cell>
          <cell r="D494" t="str">
            <v>MN</v>
          </cell>
          <cell r="F494">
            <v>1</v>
          </cell>
          <cell r="Y494">
            <v>0.25257291304886298</v>
          </cell>
        </row>
        <row r="495">
          <cell r="C495">
            <v>13781</v>
          </cell>
          <cell r="D495" t="str">
            <v>MN</v>
          </cell>
          <cell r="F495">
            <v>1</v>
          </cell>
          <cell r="Y495">
            <v>0.25257291304886298</v>
          </cell>
        </row>
        <row r="496">
          <cell r="C496">
            <v>13781</v>
          </cell>
          <cell r="D496" t="str">
            <v>MN</v>
          </cell>
          <cell r="F496">
            <v>1</v>
          </cell>
          <cell r="Y496">
            <v>0.25257291304886298</v>
          </cell>
        </row>
        <row r="497">
          <cell r="C497">
            <v>18445</v>
          </cell>
          <cell r="D497" t="str">
            <v>FL</v>
          </cell>
          <cell r="F497">
            <v>1</v>
          </cell>
          <cell r="Y497">
            <v>-0.29621554729869493</v>
          </cell>
        </row>
        <row r="498">
          <cell r="C498">
            <v>18445</v>
          </cell>
          <cell r="D498" t="str">
            <v>FL</v>
          </cell>
          <cell r="F498">
            <v>1</v>
          </cell>
          <cell r="Y498">
            <v>-0.29621554729869493</v>
          </cell>
        </row>
        <row r="499">
          <cell r="C499">
            <v>18445</v>
          </cell>
          <cell r="D499" t="str">
            <v>FL</v>
          </cell>
          <cell r="F499">
            <v>1</v>
          </cell>
          <cell r="Y499">
            <v>-0.29621554729869493</v>
          </cell>
        </row>
        <row r="500">
          <cell r="C500">
            <v>18445</v>
          </cell>
          <cell r="D500" t="str">
            <v>FL</v>
          </cell>
          <cell r="F500">
            <v>0</v>
          </cell>
          <cell r="Y500">
            <v>-0.29621554729869493</v>
          </cell>
        </row>
        <row r="501">
          <cell r="C501">
            <v>14063</v>
          </cell>
          <cell r="D501" t="str">
            <v>AR</v>
          </cell>
          <cell r="F501">
            <v>1</v>
          </cell>
          <cell r="Y501">
            <v>-0.16347970771530981</v>
          </cell>
        </row>
        <row r="502">
          <cell r="C502">
            <v>14063</v>
          </cell>
          <cell r="D502" t="str">
            <v>AR</v>
          </cell>
          <cell r="F502">
            <v>1</v>
          </cell>
          <cell r="Y502">
            <v>-0.16347970771530981</v>
          </cell>
        </row>
        <row r="503">
          <cell r="C503">
            <v>14610</v>
          </cell>
          <cell r="D503" t="str">
            <v>FL</v>
          </cell>
          <cell r="F503">
            <v>1</v>
          </cell>
          <cell r="Y503">
            <v>-0.52997631754463004</v>
          </cell>
        </row>
        <row r="504">
          <cell r="C504">
            <v>14610</v>
          </cell>
          <cell r="D504" t="str">
            <v>FL</v>
          </cell>
          <cell r="F504">
            <v>1</v>
          </cell>
          <cell r="Y504">
            <v>-0.52997631754463004</v>
          </cell>
        </row>
        <row r="505">
          <cell r="C505">
            <v>13337</v>
          </cell>
          <cell r="D505" t="str">
            <v>NE</v>
          </cell>
          <cell r="F505">
            <v>1</v>
          </cell>
          <cell r="Y505">
            <v>0.18421930745232917</v>
          </cell>
        </row>
        <row r="506">
          <cell r="C506">
            <v>19160</v>
          </cell>
          <cell r="D506" t="str">
            <v>CO</v>
          </cell>
          <cell r="F506">
            <v>1</v>
          </cell>
          <cell r="Y506">
            <v>3.8099454697899202</v>
          </cell>
        </row>
        <row r="507">
          <cell r="C507">
            <v>727</v>
          </cell>
          <cell r="D507" t="str">
            <v>TN</v>
          </cell>
          <cell r="F507">
            <v>1</v>
          </cell>
          <cell r="Y507">
            <v>1.4160205706830835</v>
          </cell>
        </row>
        <row r="508">
          <cell r="C508">
            <v>727</v>
          </cell>
          <cell r="D508" t="str">
            <v>TN</v>
          </cell>
          <cell r="F508">
            <v>0</v>
          </cell>
          <cell r="Y508">
            <v>1.4160205706830835</v>
          </cell>
        </row>
        <row r="509">
          <cell r="C509">
            <v>6194</v>
          </cell>
          <cell r="D509" t="str">
            <v>KY</v>
          </cell>
          <cell r="F509">
            <v>1</v>
          </cell>
          <cell r="Y509">
            <v>-1.1718905664549406</v>
          </cell>
        </row>
        <row r="510">
          <cell r="C510">
            <v>1708</v>
          </cell>
          <cell r="D510" t="str">
            <v>KY</v>
          </cell>
          <cell r="F510">
            <v>1</v>
          </cell>
          <cell r="Y510">
            <v>-1.1628104144983544</v>
          </cell>
        </row>
        <row r="511">
          <cell r="C511">
            <v>3687</v>
          </cell>
          <cell r="D511" t="str">
            <v>KY</v>
          </cell>
          <cell r="F511">
            <v>1</v>
          </cell>
          <cell r="Y511">
            <v>-1.1672250270115299</v>
          </cell>
        </row>
        <row r="512">
          <cell r="C512">
            <v>4622</v>
          </cell>
          <cell r="D512" t="str">
            <v>KY</v>
          </cell>
          <cell r="F512">
            <v>1</v>
          </cell>
          <cell r="Y512">
            <v>-1.1733061627292434</v>
          </cell>
        </row>
        <row r="513">
          <cell r="C513">
            <v>6442</v>
          </cell>
          <cell r="D513" t="str">
            <v>KY</v>
          </cell>
          <cell r="F513">
            <v>1</v>
          </cell>
          <cell r="Y513">
            <v>-1.1734370659510773</v>
          </cell>
        </row>
        <row r="514">
          <cell r="C514">
            <v>7558</v>
          </cell>
          <cell r="D514" t="str">
            <v>KY</v>
          </cell>
          <cell r="F514">
            <v>1</v>
          </cell>
          <cell r="Y514">
            <v>-1.1367607263257342</v>
          </cell>
        </row>
        <row r="515">
          <cell r="C515">
            <v>9292</v>
          </cell>
          <cell r="D515" t="str">
            <v>KY</v>
          </cell>
          <cell r="F515">
            <v>1</v>
          </cell>
          <cell r="Y515">
            <v>-1.1613422685546106</v>
          </cell>
        </row>
        <row r="516">
          <cell r="C516">
            <v>9575</v>
          </cell>
          <cell r="D516" t="str">
            <v>KY</v>
          </cell>
          <cell r="F516">
            <v>1</v>
          </cell>
          <cell r="Y516">
            <v>-1.1600538446585165</v>
          </cell>
        </row>
        <row r="517">
          <cell r="C517">
            <v>11011</v>
          </cell>
          <cell r="D517" t="str">
            <v>KY</v>
          </cell>
          <cell r="F517">
            <v>1</v>
          </cell>
          <cell r="Y517">
            <v>-1.1633201920121501</v>
          </cell>
        </row>
        <row r="518">
          <cell r="C518">
            <v>13651</v>
          </cell>
          <cell r="D518" t="str">
            <v>KY</v>
          </cell>
          <cell r="F518">
            <v>1</v>
          </cell>
          <cell r="Y518">
            <v>-1.1679283288951354</v>
          </cell>
        </row>
        <row r="519">
          <cell r="C519">
            <v>14251</v>
          </cell>
          <cell r="D519" t="str">
            <v>KY</v>
          </cell>
          <cell r="F519">
            <v>1</v>
          </cell>
          <cell r="Y519">
            <v>-1.1696801902653107</v>
          </cell>
        </row>
        <row r="520">
          <cell r="C520">
            <v>16587</v>
          </cell>
          <cell r="D520" t="str">
            <v>KY</v>
          </cell>
          <cell r="F520">
            <v>1</v>
          </cell>
          <cell r="Y520">
            <v>-1.1872201643641187</v>
          </cell>
        </row>
        <row r="521">
          <cell r="C521">
            <v>17044</v>
          </cell>
          <cell r="D521" t="str">
            <v>KY</v>
          </cell>
          <cell r="F521">
            <v>1</v>
          </cell>
          <cell r="Y521">
            <v>-1.1685828877875355</v>
          </cell>
        </row>
        <row r="522">
          <cell r="C522">
            <v>17564</v>
          </cell>
          <cell r="D522" t="str">
            <v>KY</v>
          </cell>
          <cell r="F522">
            <v>1</v>
          </cell>
          <cell r="Y522">
            <v>-1.1745777898225325</v>
          </cell>
        </row>
        <row r="523">
          <cell r="C523">
            <v>18498</v>
          </cell>
          <cell r="D523" t="str">
            <v>KY</v>
          </cell>
          <cell r="F523">
            <v>1</v>
          </cell>
          <cell r="Y523">
            <v>-1.1833553156682426</v>
          </cell>
        </row>
        <row r="524">
          <cell r="C524">
            <v>11018</v>
          </cell>
          <cell r="D524" t="str">
            <v>NE</v>
          </cell>
          <cell r="F524">
            <v>1</v>
          </cell>
          <cell r="Y524">
            <v>-0.32731395112393363</v>
          </cell>
        </row>
        <row r="525">
          <cell r="C525">
            <v>11018</v>
          </cell>
          <cell r="D525" t="str">
            <v>NE</v>
          </cell>
          <cell r="F525">
            <v>1</v>
          </cell>
          <cell r="Y525">
            <v>-0.26043006351311149</v>
          </cell>
        </row>
        <row r="526">
          <cell r="C526">
            <v>12470</v>
          </cell>
          <cell r="D526" t="str">
            <v>TN</v>
          </cell>
          <cell r="F526">
            <v>1</v>
          </cell>
          <cell r="Y526">
            <v>-1.6605515641622046</v>
          </cell>
        </row>
        <row r="527">
          <cell r="C527">
            <v>19437</v>
          </cell>
          <cell r="D527" t="str">
            <v>IA</v>
          </cell>
          <cell r="F527">
            <v>1</v>
          </cell>
          <cell r="Y527">
            <v>-1.4080952476135793</v>
          </cell>
        </row>
        <row r="528">
          <cell r="C528">
            <v>19437</v>
          </cell>
          <cell r="D528" t="str">
            <v>IA</v>
          </cell>
          <cell r="F528">
            <v>1</v>
          </cell>
          <cell r="Y528">
            <v>-1.4130952476135794</v>
          </cell>
        </row>
        <row r="529">
          <cell r="C529">
            <v>14289</v>
          </cell>
          <cell r="D529" t="str">
            <v>AR</v>
          </cell>
          <cell r="F529">
            <v>1</v>
          </cell>
          <cell r="Y529">
            <v>-6.4872137445323528</v>
          </cell>
        </row>
        <row r="530">
          <cell r="C530">
            <v>6779</v>
          </cell>
          <cell r="D530" t="str">
            <v>NE</v>
          </cell>
          <cell r="F530">
            <v>1</v>
          </cell>
          <cell r="Y530">
            <v>-1.1770110207096447</v>
          </cell>
        </row>
        <row r="531">
          <cell r="C531">
            <v>6779</v>
          </cell>
          <cell r="D531" t="str">
            <v>NE</v>
          </cell>
          <cell r="F531">
            <v>1</v>
          </cell>
          <cell r="Y531">
            <v>-1.1825934699907201</v>
          </cell>
        </row>
        <row r="532">
          <cell r="C532">
            <v>3408</v>
          </cell>
          <cell r="D532" t="str">
            <v>GA</v>
          </cell>
          <cell r="F532">
            <v>1</v>
          </cell>
          <cell r="Y532">
            <v>-0.17391362890825815</v>
          </cell>
        </row>
        <row r="533">
          <cell r="C533">
            <v>3408</v>
          </cell>
          <cell r="D533" t="str">
            <v>GA</v>
          </cell>
          <cell r="F533">
            <v>1</v>
          </cell>
          <cell r="Y533">
            <v>2.0945289940425584</v>
          </cell>
        </row>
        <row r="534">
          <cell r="C534">
            <v>2144</v>
          </cell>
          <cell r="D534" t="str">
            <v>MA</v>
          </cell>
          <cell r="F534">
            <v>1</v>
          </cell>
          <cell r="Y534">
            <v>5.3595429415364323E-4</v>
          </cell>
        </row>
        <row r="535">
          <cell r="C535">
            <v>11804</v>
          </cell>
          <cell r="D535" t="str">
            <v>MA</v>
          </cell>
          <cell r="F535">
            <v>1</v>
          </cell>
          <cell r="Y535">
            <v>0.52118457704441135</v>
          </cell>
        </row>
        <row r="536">
          <cell r="C536">
            <v>11804</v>
          </cell>
          <cell r="D536" t="str">
            <v>MA</v>
          </cell>
          <cell r="F536">
            <v>1</v>
          </cell>
          <cell r="Y536">
            <v>0.52118457704441135</v>
          </cell>
        </row>
        <row r="537">
          <cell r="C537">
            <v>11804</v>
          </cell>
          <cell r="D537" t="str">
            <v>MA</v>
          </cell>
          <cell r="F537">
            <v>1</v>
          </cell>
          <cell r="Y537">
            <v>0.52118457704441135</v>
          </cell>
        </row>
        <row r="538">
          <cell r="C538">
            <v>54913</v>
          </cell>
          <cell r="D538" t="str">
            <v>MA</v>
          </cell>
          <cell r="F538">
            <v>1</v>
          </cell>
          <cell r="Y538">
            <v>0.30862695850063498</v>
          </cell>
        </row>
        <row r="539">
          <cell r="C539">
            <v>11804</v>
          </cell>
          <cell r="D539" t="str">
            <v>MA</v>
          </cell>
          <cell r="F539">
            <v>1</v>
          </cell>
          <cell r="Y539">
            <v>0.34745638469627416</v>
          </cell>
        </row>
        <row r="540">
          <cell r="C540">
            <v>13511</v>
          </cell>
          <cell r="D540" t="str">
            <v>NY</v>
          </cell>
          <cell r="F540">
            <v>1</v>
          </cell>
          <cell r="Y540">
            <v>0.17845662909628188</v>
          </cell>
        </row>
        <row r="541">
          <cell r="C541">
            <v>13511</v>
          </cell>
          <cell r="D541" t="str">
            <v>NY</v>
          </cell>
          <cell r="F541">
            <v>1</v>
          </cell>
          <cell r="Y541">
            <v>0.17845662909628188</v>
          </cell>
        </row>
        <row r="542">
          <cell r="C542">
            <v>4226</v>
          </cell>
          <cell r="D542" t="str">
            <v>NY</v>
          </cell>
          <cell r="F542">
            <v>1</v>
          </cell>
          <cell r="Y542">
            <v>0.17957880486414302</v>
          </cell>
        </row>
        <row r="543">
          <cell r="C543">
            <v>14154</v>
          </cell>
          <cell r="D543" t="str">
            <v>NY</v>
          </cell>
          <cell r="F543">
            <v>1</v>
          </cell>
          <cell r="Y543">
            <v>0.17216333001890008</v>
          </cell>
        </row>
        <row r="544">
          <cell r="C544">
            <v>3249</v>
          </cell>
          <cell r="D544" t="str">
            <v>NY</v>
          </cell>
          <cell r="F544">
            <v>1</v>
          </cell>
          <cell r="Y544">
            <v>0.17311677433184092</v>
          </cell>
        </row>
        <row r="545">
          <cell r="C545">
            <v>13781</v>
          </cell>
          <cell r="D545" t="str">
            <v>MN</v>
          </cell>
          <cell r="F545">
            <v>1</v>
          </cell>
          <cell r="Y545">
            <v>0.22990397904482307</v>
          </cell>
        </row>
        <row r="546">
          <cell r="C546">
            <v>13781</v>
          </cell>
          <cell r="D546" t="str">
            <v>MN</v>
          </cell>
          <cell r="F546">
            <v>0</v>
          </cell>
          <cell r="Y546">
            <v>0.47722994017102144</v>
          </cell>
        </row>
        <row r="547">
          <cell r="C547">
            <v>13781</v>
          </cell>
          <cell r="D547" t="str">
            <v>MN</v>
          </cell>
          <cell r="F547">
            <v>1</v>
          </cell>
          <cell r="Y547">
            <v>0.32828718634203191</v>
          </cell>
        </row>
        <row r="548">
          <cell r="C548">
            <v>13781</v>
          </cell>
          <cell r="D548" t="str">
            <v>MN</v>
          </cell>
          <cell r="F548">
            <v>0</v>
          </cell>
          <cell r="Y548">
            <v>0.57564238188155892</v>
          </cell>
        </row>
        <row r="549">
          <cell r="C549">
            <v>13781</v>
          </cell>
          <cell r="D549" t="str">
            <v>MN</v>
          </cell>
          <cell r="F549">
            <v>0</v>
          </cell>
          <cell r="Y549">
            <v>0.97200081184298193</v>
          </cell>
        </row>
        <row r="550">
          <cell r="C550">
            <v>13781</v>
          </cell>
          <cell r="D550" t="str">
            <v>MN</v>
          </cell>
          <cell r="F550">
            <v>1</v>
          </cell>
          <cell r="Y550">
            <v>0.39140865832536959</v>
          </cell>
        </row>
        <row r="551">
          <cell r="C551">
            <v>15466</v>
          </cell>
          <cell r="D551" t="str">
            <v>CO</v>
          </cell>
          <cell r="F551">
            <v>1</v>
          </cell>
          <cell r="Y551">
            <v>0.25116394056537628</v>
          </cell>
        </row>
        <row r="552">
          <cell r="C552">
            <v>3291</v>
          </cell>
          <cell r="D552" t="str">
            <v>VA</v>
          </cell>
          <cell r="F552">
            <v>1</v>
          </cell>
          <cell r="Y552">
            <v>-0.81656715915058053</v>
          </cell>
        </row>
        <row r="553">
          <cell r="C553">
            <v>3291</v>
          </cell>
          <cell r="D553" t="str">
            <v>VA</v>
          </cell>
          <cell r="F553">
            <v>1</v>
          </cell>
          <cell r="Y553">
            <v>-0.81656715915058053</v>
          </cell>
        </row>
        <row r="554">
          <cell r="C554">
            <v>3291</v>
          </cell>
          <cell r="D554" t="str">
            <v>VA</v>
          </cell>
          <cell r="F554">
            <v>1</v>
          </cell>
          <cell r="Y554">
            <v>-0.81656715915058053</v>
          </cell>
        </row>
        <row r="555">
          <cell r="C555">
            <v>3291</v>
          </cell>
          <cell r="D555" t="str">
            <v>VA</v>
          </cell>
          <cell r="F555">
            <v>1</v>
          </cell>
          <cell r="Y555">
            <v>-0.81656715915058053</v>
          </cell>
        </row>
        <row r="556">
          <cell r="C556">
            <v>3291</v>
          </cell>
          <cell r="D556" t="str">
            <v>VA</v>
          </cell>
          <cell r="F556">
            <v>1</v>
          </cell>
          <cell r="Y556">
            <v>-0.81656715915058053</v>
          </cell>
        </row>
        <row r="557">
          <cell r="C557">
            <v>3291</v>
          </cell>
          <cell r="D557" t="str">
            <v>VA</v>
          </cell>
          <cell r="F557">
            <v>1</v>
          </cell>
          <cell r="Y557">
            <v>-0.81656715915058053</v>
          </cell>
        </row>
        <row r="558">
          <cell r="C558">
            <v>3291</v>
          </cell>
          <cell r="D558" t="str">
            <v>VA</v>
          </cell>
          <cell r="F558">
            <v>1</v>
          </cell>
          <cell r="Y558">
            <v>-0.81656715915058053</v>
          </cell>
        </row>
        <row r="559">
          <cell r="C559">
            <v>3291</v>
          </cell>
          <cell r="D559" t="str">
            <v>VA</v>
          </cell>
          <cell r="F559">
            <v>1</v>
          </cell>
          <cell r="Y559">
            <v>-0.81656715915058053</v>
          </cell>
        </row>
        <row r="560">
          <cell r="C560">
            <v>18940</v>
          </cell>
          <cell r="D560" t="str">
            <v>IN</v>
          </cell>
          <cell r="F560">
            <v>1</v>
          </cell>
          <cell r="Y560">
            <v>8.9310163627631476E-3</v>
          </cell>
        </row>
        <row r="561">
          <cell r="C561">
            <v>18940</v>
          </cell>
          <cell r="D561" t="str">
            <v>IN</v>
          </cell>
          <cell r="F561">
            <v>1</v>
          </cell>
          <cell r="Y561">
            <v>-0.38222673983436806</v>
          </cell>
        </row>
        <row r="562">
          <cell r="C562">
            <v>18940</v>
          </cell>
          <cell r="D562" t="str">
            <v>IN</v>
          </cell>
          <cell r="F562">
            <v>1</v>
          </cell>
          <cell r="Y562">
            <v>-4.5941150220470205E-2</v>
          </cell>
        </row>
        <row r="563">
          <cell r="C563">
            <v>18940</v>
          </cell>
          <cell r="D563" t="str">
            <v>IN</v>
          </cell>
          <cell r="F563">
            <v>1</v>
          </cell>
          <cell r="Y563">
            <v>-0.36336734133812759</v>
          </cell>
        </row>
        <row r="564">
          <cell r="C564">
            <v>18940</v>
          </cell>
          <cell r="D564" t="str">
            <v>IN</v>
          </cell>
          <cell r="F564">
            <v>1</v>
          </cell>
          <cell r="Y564">
            <v>-0.34460174690090617</v>
          </cell>
        </row>
        <row r="565">
          <cell r="C565">
            <v>20603</v>
          </cell>
          <cell r="D565" t="str">
            <v>IN</v>
          </cell>
          <cell r="F565">
            <v>1</v>
          </cell>
          <cell r="Y565">
            <v>-3.5013122973406863</v>
          </cell>
        </row>
        <row r="566">
          <cell r="C566">
            <v>20603</v>
          </cell>
          <cell r="D566" t="str">
            <v>IN</v>
          </cell>
          <cell r="F566">
            <v>1</v>
          </cell>
          <cell r="Y566">
            <v>-3.5555451015734914</v>
          </cell>
        </row>
        <row r="567">
          <cell r="C567">
            <v>20603</v>
          </cell>
          <cell r="D567" t="str">
            <v>IN</v>
          </cell>
          <cell r="F567">
            <v>1</v>
          </cell>
          <cell r="Y567">
            <v>-3.6705186465470367</v>
          </cell>
        </row>
        <row r="568">
          <cell r="C568">
            <v>20603</v>
          </cell>
          <cell r="D568" t="str">
            <v>IN</v>
          </cell>
          <cell r="F568">
            <v>1</v>
          </cell>
          <cell r="Y568">
            <v>-3.9894075354359235</v>
          </cell>
        </row>
        <row r="569">
          <cell r="C569">
            <v>8000</v>
          </cell>
          <cell r="D569" t="str">
            <v>IN</v>
          </cell>
          <cell r="F569">
            <v>1</v>
          </cell>
          <cell r="Y569">
            <v>-0.36315380968049282</v>
          </cell>
        </row>
        <row r="570">
          <cell r="C570">
            <v>1283</v>
          </cell>
          <cell r="D570" t="str">
            <v>IN</v>
          </cell>
          <cell r="F570">
            <v>1</v>
          </cell>
          <cell r="Y570">
            <v>-1.4952551360911559</v>
          </cell>
        </row>
        <row r="571">
          <cell r="C571">
            <v>1283</v>
          </cell>
          <cell r="D571" t="str">
            <v>IN</v>
          </cell>
          <cell r="F571">
            <v>1</v>
          </cell>
          <cell r="Y571">
            <v>-1.4952551360911559</v>
          </cell>
        </row>
        <row r="572">
          <cell r="C572">
            <v>1283</v>
          </cell>
          <cell r="D572" t="str">
            <v>IN</v>
          </cell>
          <cell r="F572">
            <v>1</v>
          </cell>
          <cell r="Y572">
            <v>-8.8442759823710998E-3</v>
          </cell>
        </row>
        <row r="573">
          <cell r="C573">
            <v>22822</v>
          </cell>
          <cell r="D573" t="str">
            <v>IN</v>
          </cell>
          <cell r="F573">
            <v>1</v>
          </cell>
          <cell r="Y573">
            <v>-1.4952551360911559</v>
          </cell>
        </row>
        <row r="574">
          <cell r="C574">
            <v>22822</v>
          </cell>
          <cell r="D574" t="str">
            <v>IN</v>
          </cell>
          <cell r="F574">
            <v>1</v>
          </cell>
          <cell r="Y574">
            <v>-8.8442759823710998E-3</v>
          </cell>
        </row>
        <row r="575">
          <cell r="C575">
            <v>5394</v>
          </cell>
          <cell r="D575" t="str">
            <v>IN</v>
          </cell>
          <cell r="F575">
            <v>1</v>
          </cell>
          <cell r="Y575">
            <v>-2.5117928082327783</v>
          </cell>
        </row>
        <row r="576">
          <cell r="C576">
            <v>8179</v>
          </cell>
          <cell r="D576" t="str">
            <v>IN</v>
          </cell>
          <cell r="F576">
            <v>1</v>
          </cell>
          <cell r="Y576">
            <v>-1.25327026016461</v>
          </cell>
        </row>
        <row r="577">
          <cell r="C577">
            <v>8179</v>
          </cell>
          <cell r="D577" t="str">
            <v>IN</v>
          </cell>
          <cell r="F577">
            <v>1</v>
          </cell>
          <cell r="Y577">
            <v>-1.1416223402908989</v>
          </cell>
        </row>
        <row r="578">
          <cell r="C578">
            <v>8179</v>
          </cell>
          <cell r="D578" t="str">
            <v>IN</v>
          </cell>
          <cell r="F578">
            <v>1</v>
          </cell>
          <cell r="Y578">
            <v>3.8745761820261331</v>
          </cell>
        </row>
        <row r="579">
          <cell r="C579">
            <v>8179</v>
          </cell>
          <cell r="D579" t="str">
            <v>IN</v>
          </cell>
          <cell r="F579">
            <v>1</v>
          </cell>
          <cell r="Y579">
            <v>5.992577258988824</v>
          </cell>
        </row>
        <row r="580">
          <cell r="C580">
            <v>8466</v>
          </cell>
          <cell r="D580" t="str">
            <v>IN</v>
          </cell>
          <cell r="F580">
            <v>1</v>
          </cell>
          <cell r="Y580">
            <v>-1.4952551360911559</v>
          </cell>
        </row>
        <row r="581">
          <cell r="C581">
            <v>8466</v>
          </cell>
          <cell r="D581" t="str">
            <v>IN</v>
          </cell>
          <cell r="F581">
            <v>1</v>
          </cell>
          <cell r="Y581">
            <v>-8.8442759823710998E-3</v>
          </cell>
        </row>
        <row r="582">
          <cell r="C582">
            <v>9778</v>
          </cell>
          <cell r="D582" t="str">
            <v>IN</v>
          </cell>
          <cell r="F582">
            <v>1</v>
          </cell>
          <cell r="Y582">
            <v>-1.4952551360911559</v>
          </cell>
        </row>
        <row r="583">
          <cell r="C583">
            <v>17038</v>
          </cell>
          <cell r="D583" t="str">
            <v>IN</v>
          </cell>
          <cell r="F583">
            <v>1</v>
          </cell>
          <cell r="Y583">
            <v>-1.4952551360911559</v>
          </cell>
        </row>
        <row r="584">
          <cell r="C584">
            <v>17038</v>
          </cell>
          <cell r="D584" t="str">
            <v>IN</v>
          </cell>
          <cell r="F584">
            <v>1</v>
          </cell>
          <cell r="Y584">
            <v>-8.8442759823710998E-3</v>
          </cell>
        </row>
        <row r="585">
          <cell r="C585">
            <v>17599</v>
          </cell>
          <cell r="D585" t="str">
            <v>IN</v>
          </cell>
          <cell r="F585">
            <v>1</v>
          </cell>
          <cell r="Y585">
            <v>-1.4952551360911559</v>
          </cell>
        </row>
        <row r="586">
          <cell r="C586">
            <v>17599</v>
          </cell>
          <cell r="D586" t="str">
            <v>IN</v>
          </cell>
          <cell r="F586">
            <v>1</v>
          </cell>
          <cell r="Y586">
            <v>-8.8442759823710998E-3</v>
          </cell>
        </row>
        <row r="587">
          <cell r="C587">
            <v>19445</v>
          </cell>
          <cell r="D587" t="str">
            <v>IN</v>
          </cell>
          <cell r="F587">
            <v>1</v>
          </cell>
          <cell r="Y587">
            <v>-2.4973873551495527</v>
          </cell>
        </row>
        <row r="588">
          <cell r="C588">
            <v>25295</v>
          </cell>
          <cell r="D588" t="str">
            <v>IN</v>
          </cell>
          <cell r="F588">
            <v>1</v>
          </cell>
          <cell r="Y588">
            <v>-1.4952551360911559</v>
          </cell>
        </row>
        <row r="589">
          <cell r="C589">
            <v>25295</v>
          </cell>
          <cell r="D589" t="str">
            <v>IN</v>
          </cell>
          <cell r="F589">
            <v>1</v>
          </cell>
          <cell r="Y589">
            <v>-8.8442759823710998E-3</v>
          </cell>
        </row>
        <row r="590">
          <cell r="C590">
            <v>20216</v>
          </cell>
          <cell r="D590" t="str">
            <v>IN</v>
          </cell>
          <cell r="F590">
            <v>1</v>
          </cell>
          <cell r="Y590">
            <v>-1.4952551360911559</v>
          </cell>
        </row>
        <row r="591">
          <cell r="C591">
            <v>20216</v>
          </cell>
          <cell r="D591" t="str">
            <v>IN</v>
          </cell>
          <cell r="F591">
            <v>1</v>
          </cell>
          <cell r="Y591">
            <v>-8.8442759823710998E-3</v>
          </cell>
        </row>
        <row r="592">
          <cell r="C592">
            <v>3644</v>
          </cell>
          <cell r="D592" t="str">
            <v>WA</v>
          </cell>
          <cell r="F592">
            <v>1</v>
          </cell>
          <cell r="Y592">
            <v>-1.0075481244629951</v>
          </cell>
        </row>
        <row r="593">
          <cell r="C593">
            <v>1062</v>
          </cell>
          <cell r="D593" t="str">
            <v>VA</v>
          </cell>
          <cell r="F593">
            <v>1</v>
          </cell>
          <cell r="Y593">
            <v>1.8279020591055979</v>
          </cell>
        </row>
        <row r="594">
          <cell r="C594">
            <v>3843</v>
          </cell>
          <cell r="D594" t="str">
            <v>GA</v>
          </cell>
          <cell r="F594">
            <v>1</v>
          </cell>
          <cell r="Y594">
            <v>-1.4618339434993302</v>
          </cell>
        </row>
        <row r="595">
          <cell r="C595">
            <v>1708</v>
          </cell>
          <cell r="D595" t="str">
            <v>KY</v>
          </cell>
          <cell r="F595">
            <v>1</v>
          </cell>
          <cell r="Y595">
            <v>-1.1628104144983544</v>
          </cell>
        </row>
        <row r="596">
          <cell r="C596">
            <v>10171</v>
          </cell>
          <cell r="D596" t="str">
            <v>KY</v>
          </cell>
          <cell r="F596">
            <v>1</v>
          </cell>
          <cell r="Y596">
            <v>-1.1079043568931595</v>
          </cell>
        </row>
        <row r="597">
          <cell r="C597">
            <v>10171</v>
          </cell>
          <cell r="D597" t="str">
            <v>KY</v>
          </cell>
          <cell r="F597">
            <v>1</v>
          </cell>
          <cell r="Y597">
            <v>-0.86539120279692539</v>
          </cell>
        </row>
        <row r="598">
          <cell r="C598">
            <v>5531</v>
          </cell>
          <cell r="D598" t="str">
            <v>IL</v>
          </cell>
          <cell r="F598">
            <v>1</v>
          </cell>
          <cell r="Y598">
            <v>-2.7932780134659398</v>
          </cell>
        </row>
        <row r="599">
          <cell r="C599">
            <v>10562</v>
          </cell>
          <cell r="D599" t="str">
            <v>IN</v>
          </cell>
          <cell r="F599">
            <v>1</v>
          </cell>
          <cell r="Y599">
            <v>-1.421527107751128</v>
          </cell>
        </row>
        <row r="600">
          <cell r="C600">
            <v>27599</v>
          </cell>
          <cell r="D600" t="str">
            <v>IN</v>
          </cell>
          <cell r="F600">
            <v>1</v>
          </cell>
          <cell r="Y600">
            <v>-1.2888935596245661</v>
          </cell>
        </row>
        <row r="601">
          <cell r="C601">
            <v>27599</v>
          </cell>
          <cell r="D601" t="str">
            <v>IN</v>
          </cell>
          <cell r="F601">
            <v>1</v>
          </cell>
          <cell r="Y601">
            <v>-1.2045449929997838</v>
          </cell>
        </row>
        <row r="602">
          <cell r="C602">
            <v>27599</v>
          </cell>
          <cell r="D602" t="str">
            <v>IN</v>
          </cell>
          <cell r="F602">
            <v>1</v>
          </cell>
          <cell r="Y602">
            <v>-0.15988930692839284</v>
          </cell>
        </row>
        <row r="603">
          <cell r="C603">
            <v>13647</v>
          </cell>
          <cell r="D603" t="str">
            <v>IN</v>
          </cell>
          <cell r="F603">
            <v>1</v>
          </cell>
          <cell r="Y603">
            <v>-2.8149031971143907</v>
          </cell>
        </row>
        <row r="604">
          <cell r="C604">
            <v>13762</v>
          </cell>
          <cell r="D604" t="str">
            <v>VA</v>
          </cell>
          <cell r="F604">
            <v>1</v>
          </cell>
          <cell r="Y604">
            <v>2.9359572673124048</v>
          </cell>
        </row>
        <row r="605">
          <cell r="C605">
            <v>11249</v>
          </cell>
          <cell r="D605" t="str">
            <v>KY</v>
          </cell>
          <cell r="F605">
            <v>1</v>
          </cell>
          <cell r="Y605">
            <v>-3.0919585225769843</v>
          </cell>
        </row>
        <row r="606">
          <cell r="C606">
            <v>11249</v>
          </cell>
          <cell r="D606" t="str">
            <v>KY</v>
          </cell>
          <cell r="F606">
            <v>1</v>
          </cell>
          <cell r="Y606">
            <v>-2.8494453684807506</v>
          </cell>
        </row>
        <row r="607">
          <cell r="C607">
            <v>6235</v>
          </cell>
          <cell r="D607" t="str">
            <v>NC</v>
          </cell>
          <cell r="F607">
            <v>1</v>
          </cell>
          <cell r="Y607">
            <v>-0.67085176951524284</v>
          </cell>
        </row>
        <row r="608">
          <cell r="C608">
            <v>24889</v>
          </cell>
          <cell r="D608" t="str">
            <v>NC</v>
          </cell>
          <cell r="F608">
            <v>1</v>
          </cell>
          <cell r="Y608">
            <v>0.18192705534312162</v>
          </cell>
        </row>
        <row r="609">
          <cell r="C609">
            <v>24889</v>
          </cell>
          <cell r="D609" t="str">
            <v>NC</v>
          </cell>
          <cell r="F609">
            <v>1</v>
          </cell>
          <cell r="Y609">
            <v>0.13259880683723757</v>
          </cell>
        </row>
        <row r="610">
          <cell r="C610">
            <v>24889</v>
          </cell>
          <cell r="D610" t="str">
            <v>NC</v>
          </cell>
          <cell r="F610">
            <v>1</v>
          </cell>
          <cell r="Y610">
            <v>4.7231542522604718E-2</v>
          </cell>
        </row>
        <row r="611">
          <cell r="C611">
            <v>2982</v>
          </cell>
          <cell r="D611" t="str">
            <v>NC</v>
          </cell>
          <cell r="F611">
            <v>1</v>
          </cell>
          <cell r="Y611">
            <v>0.5605443658210415</v>
          </cell>
        </row>
        <row r="612">
          <cell r="C612">
            <v>8245</v>
          </cell>
          <cell r="D612" t="str">
            <v>NE</v>
          </cell>
          <cell r="F612">
            <v>1</v>
          </cell>
          <cell r="Y612">
            <v>-0.63878487103662163</v>
          </cell>
        </row>
        <row r="613">
          <cell r="C613">
            <v>8245</v>
          </cell>
          <cell r="D613" t="str">
            <v>NE</v>
          </cell>
          <cell r="F613">
            <v>1</v>
          </cell>
          <cell r="Y613">
            <v>0.35910988359778145</v>
          </cell>
        </row>
        <row r="614">
          <cell r="C614">
            <v>14127</v>
          </cell>
          <cell r="D614" t="str">
            <v>NE</v>
          </cell>
          <cell r="F614">
            <v>1</v>
          </cell>
          <cell r="Y614">
            <v>-0.15397542897235522</v>
          </cell>
        </row>
        <row r="615">
          <cell r="C615">
            <v>14717</v>
          </cell>
          <cell r="D615" t="str">
            <v>NC</v>
          </cell>
          <cell r="F615">
            <v>1</v>
          </cell>
          <cell r="Y615">
            <v>0</v>
          </cell>
        </row>
        <row r="616">
          <cell r="C616">
            <v>15023</v>
          </cell>
          <cell r="D616" t="str">
            <v>NC</v>
          </cell>
          <cell r="F616">
            <v>1</v>
          </cell>
          <cell r="Y616">
            <v>1.8001745479109563</v>
          </cell>
        </row>
        <row r="617">
          <cell r="C617">
            <v>15671</v>
          </cell>
          <cell r="D617" t="str">
            <v>NC</v>
          </cell>
          <cell r="F617">
            <v>1</v>
          </cell>
          <cell r="Y617">
            <v>1.0822536528429469</v>
          </cell>
        </row>
        <row r="618">
          <cell r="C618">
            <v>15671</v>
          </cell>
          <cell r="D618" t="str">
            <v>NC</v>
          </cell>
          <cell r="F618">
            <v>1</v>
          </cell>
          <cell r="Y618">
            <v>1.3913381706904215</v>
          </cell>
        </row>
        <row r="619">
          <cell r="C619">
            <v>16101</v>
          </cell>
          <cell r="D619" t="str">
            <v>NC</v>
          </cell>
          <cell r="F619">
            <v>1</v>
          </cell>
          <cell r="Y619">
            <v>2.6277613155481885</v>
          </cell>
        </row>
        <row r="620">
          <cell r="C620">
            <v>1889</v>
          </cell>
          <cell r="D620" t="str">
            <v>NC</v>
          </cell>
          <cell r="F620">
            <v>1</v>
          </cell>
          <cell r="Y620">
            <v>0.83198440861059642</v>
          </cell>
        </row>
        <row r="621">
          <cell r="C621">
            <v>5070</v>
          </cell>
          <cell r="D621" t="str">
            <v>DE</v>
          </cell>
          <cell r="F621">
            <v>1</v>
          </cell>
          <cell r="Y621">
            <v>-8.1459537629920368E-3</v>
          </cell>
        </row>
        <row r="622">
          <cell r="C622">
            <v>13519</v>
          </cell>
          <cell r="D622" t="str">
            <v>DE</v>
          </cell>
          <cell r="F622">
            <v>1</v>
          </cell>
          <cell r="Y622">
            <v>0.22099847914270412</v>
          </cell>
        </row>
        <row r="623">
          <cell r="C623">
            <v>13216</v>
          </cell>
          <cell r="D623" t="str">
            <v>TN</v>
          </cell>
          <cell r="F623">
            <v>1</v>
          </cell>
          <cell r="Y623">
            <v>0.40862234866832403</v>
          </cell>
        </row>
        <row r="624">
          <cell r="C624">
            <v>9777</v>
          </cell>
          <cell r="D624" t="str">
            <v>TN</v>
          </cell>
          <cell r="F624">
            <v>1</v>
          </cell>
          <cell r="Y624">
            <v>1.6540105620941434</v>
          </cell>
        </row>
        <row r="625">
          <cell r="C625">
            <v>9777</v>
          </cell>
          <cell r="D625" t="str">
            <v>TN</v>
          </cell>
          <cell r="F625">
            <v>0</v>
          </cell>
          <cell r="Y625">
            <v>1.6540105620941434</v>
          </cell>
        </row>
        <row r="626">
          <cell r="C626">
            <v>9777</v>
          </cell>
          <cell r="D626" t="str">
            <v>TN</v>
          </cell>
          <cell r="F626">
            <v>1</v>
          </cell>
          <cell r="Y626">
            <v>1.6863031952116507</v>
          </cell>
        </row>
        <row r="627">
          <cell r="C627">
            <v>9777</v>
          </cell>
          <cell r="D627" t="str">
            <v>TN</v>
          </cell>
          <cell r="F627">
            <v>0</v>
          </cell>
          <cell r="Y627">
            <v>1.6863031952116507</v>
          </cell>
        </row>
        <row r="628">
          <cell r="C628">
            <v>5399</v>
          </cell>
          <cell r="D628" t="str">
            <v>TN</v>
          </cell>
          <cell r="F628">
            <v>1</v>
          </cell>
          <cell r="Y628">
            <v>-2.8505284904594124</v>
          </cell>
        </row>
        <row r="629">
          <cell r="C629">
            <v>5399</v>
          </cell>
          <cell r="D629" t="str">
            <v>TN</v>
          </cell>
          <cell r="F629">
            <v>1</v>
          </cell>
          <cell r="Y629">
            <v>-2.8505284904594195</v>
          </cell>
        </row>
        <row r="630">
          <cell r="C630">
            <v>3502</v>
          </cell>
          <cell r="D630" t="str">
            <v>FL</v>
          </cell>
          <cell r="F630">
            <v>1</v>
          </cell>
          <cell r="Y630">
            <v>-0.10550101341042964</v>
          </cell>
        </row>
        <row r="631">
          <cell r="C631">
            <v>3502</v>
          </cell>
          <cell r="D631" t="str">
            <v>FL</v>
          </cell>
          <cell r="F631">
            <v>1</v>
          </cell>
          <cell r="Y631">
            <v>-9.9746412678951651E-2</v>
          </cell>
        </row>
        <row r="632">
          <cell r="C632">
            <v>6455</v>
          </cell>
          <cell r="D632" t="str">
            <v>FL</v>
          </cell>
          <cell r="F632">
            <v>1</v>
          </cell>
          <cell r="Y632">
            <v>2.759433661575581</v>
          </cell>
        </row>
        <row r="633">
          <cell r="C633">
            <v>6443</v>
          </cell>
          <cell r="D633" t="str">
            <v>FL</v>
          </cell>
          <cell r="F633">
            <v>1</v>
          </cell>
          <cell r="Y633">
            <v>-2.5235362874724903</v>
          </cell>
        </row>
        <row r="634">
          <cell r="C634">
            <v>6616</v>
          </cell>
          <cell r="D634" t="str">
            <v>FL</v>
          </cell>
          <cell r="F634">
            <v>1</v>
          </cell>
          <cell r="Y634">
            <v>-0.62213654859792511</v>
          </cell>
        </row>
        <row r="635">
          <cell r="C635">
            <v>10171</v>
          </cell>
          <cell r="D635" t="str">
            <v>KY</v>
          </cell>
          <cell r="F635">
            <v>1</v>
          </cell>
          <cell r="Y635">
            <v>-0.6198390803062479</v>
          </cell>
        </row>
        <row r="636">
          <cell r="C636">
            <v>10171</v>
          </cell>
          <cell r="D636" t="str">
            <v>KY</v>
          </cell>
          <cell r="F636">
            <v>1</v>
          </cell>
          <cell r="Y636">
            <v>-0.34825514313212463</v>
          </cell>
        </row>
        <row r="637">
          <cell r="C637">
            <v>4176</v>
          </cell>
          <cell r="D637" t="str">
            <v>CT</v>
          </cell>
          <cell r="F637">
            <v>1</v>
          </cell>
          <cell r="Y637">
            <v>0.38327199627520042</v>
          </cell>
        </row>
        <row r="638">
          <cell r="C638">
            <v>40307</v>
          </cell>
          <cell r="D638" t="str">
            <v>IL</v>
          </cell>
          <cell r="F638">
            <v>1</v>
          </cell>
          <cell r="Y638">
            <v>-4.9737960804532896E-2</v>
          </cell>
        </row>
        <row r="639">
          <cell r="C639">
            <v>40307</v>
          </cell>
          <cell r="D639" t="str">
            <v>IL</v>
          </cell>
          <cell r="F639">
            <v>1</v>
          </cell>
          <cell r="Y639">
            <v>-4.9737960804532896E-2</v>
          </cell>
        </row>
        <row r="640">
          <cell r="C640">
            <v>40307</v>
          </cell>
          <cell r="D640" t="str">
            <v>IL</v>
          </cell>
          <cell r="F640">
            <v>1</v>
          </cell>
          <cell r="Y640">
            <v>-4.9737960804532896E-2</v>
          </cell>
        </row>
        <row r="641">
          <cell r="C641">
            <v>9750</v>
          </cell>
          <cell r="D641" t="str">
            <v>IL</v>
          </cell>
          <cell r="F641">
            <v>1</v>
          </cell>
          <cell r="Y641">
            <v>-3.3918937364416049E-2</v>
          </cell>
        </row>
        <row r="642">
          <cell r="C642">
            <v>17828</v>
          </cell>
          <cell r="D642" t="str">
            <v>IL</v>
          </cell>
          <cell r="F642">
            <v>1</v>
          </cell>
          <cell r="Y642">
            <v>-0.90015302742093239</v>
          </cell>
        </row>
        <row r="643">
          <cell r="C643">
            <v>18454</v>
          </cell>
          <cell r="D643" t="str">
            <v>FL</v>
          </cell>
          <cell r="F643">
            <v>1</v>
          </cell>
          <cell r="Y643">
            <v>-0.64590188080070232</v>
          </cell>
        </row>
        <row r="644">
          <cell r="C644">
            <v>18454</v>
          </cell>
          <cell r="D644" t="str">
            <v>FL</v>
          </cell>
          <cell r="F644">
            <v>1</v>
          </cell>
          <cell r="Y644">
            <v>-0.64590188080070232</v>
          </cell>
        </row>
        <row r="645">
          <cell r="C645">
            <v>18454</v>
          </cell>
          <cell r="D645" t="str">
            <v>FL</v>
          </cell>
          <cell r="F645">
            <v>1</v>
          </cell>
          <cell r="Y645">
            <v>-0.64590188080070232</v>
          </cell>
        </row>
        <row r="646">
          <cell r="C646">
            <v>18454</v>
          </cell>
          <cell r="D646" t="str">
            <v>FL</v>
          </cell>
          <cell r="F646">
            <v>0</v>
          </cell>
          <cell r="Y646">
            <v>-0.39788388014610948</v>
          </cell>
        </row>
        <row r="647">
          <cell r="C647">
            <v>162</v>
          </cell>
          <cell r="D647" t="str">
            <v>SC</v>
          </cell>
          <cell r="F647">
            <v>1</v>
          </cell>
          <cell r="Y647">
            <v>7.1583967003153656E-2</v>
          </cell>
        </row>
        <row r="648">
          <cell r="C648">
            <v>14175</v>
          </cell>
          <cell r="D648" t="str">
            <v>SC</v>
          </cell>
          <cell r="F648">
            <v>1</v>
          </cell>
          <cell r="Y648">
            <v>1.4546403102825678</v>
          </cell>
        </row>
        <row r="649">
          <cell r="C649">
            <v>21002</v>
          </cell>
          <cell r="D649" t="str">
            <v>NC</v>
          </cell>
          <cell r="F649">
            <v>1</v>
          </cell>
          <cell r="Y649">
            <v>0.89394817268552218</v>
          </cell>
        </row>
        <row r="650">
          <cell r="C650">
            <v>17539</v>
          </cell>
          <cell r="D650" t="str">
            <v>SC</v>
          </cell>
          <cell r="F650">
            <v>1</v>
          </cell>
          <cell r="Y650">
            <v>0.20036331804151558</v>
          </cell>
        </row>
        <row r="651">
          <cell r="C651">
            <v>17539</v>
          </cell>
          <cell r="D651" t="str">
            <v>SC</v>
          </cell>
          <cell r="F651">
            <v>1</v>
          </cell>
          <cell r="Y651">
            <v>-8.6377122101989022E-3</v>
          </cell>
        </row>
        <row r="652">
          <cell r="C652">
            <v>13214</v>
          </cell>
          <cell r="D652" t="str">
            <v>RI</v>
          </cell>
          <cell r="F652">
            <v>1</v>
          </cell>
          <cell r="Y652">
            <v>0.40753894477714458</v>
          </cell>
        </row>
        <row r="653">
          <cell r="C653">
            <v>8786</v>
          </cell>
          <cell r="D653" t="str">
            <v>SC</v>
          </cell>
          <cell r="F653">
            <v>1</v>
          </cell>
          <cell r="Y653">
            <v>0.12952000685544293</v>
          </cell>
        </row>
        <row r="654">
          <cell r="C654">
            <v>1890</v>
          </cell>
          <cell r="D654" t="str">
            <v>SC</v>
          </cell>
          <cell r="F654">
            <v>1</v>
          </cell>
          <cell r="Y654">
            <v>0.69413524605590105</v>
          </cell>
        </row>
        <row r="655">
          <cell r="C655">
            <v>2212</v>
          </cell>
          <cell r="D655" t="str">
            <v>NC</v>
          </cell>
          <cell r="F655">
            <v>1</v>
          </cell>
          <cell r="Y655">
            <v>0.62970968510119296</v>
          </cell>
        </row>
        <row r="656">
          <cell r="C656">
            <v>3844</v>
          </cell>
          <cell r="D656" t="str">
            <v>SC</v>
          </cell>
          <cell r="F656">
            <v>1</v>
          </cell>
          <cell r="Y656">
            <v>-1.5371741126197489</v>
          </cell>
        </row>
        <row r="657">
          <cell r="C657">
            <v>5929</v>
          </cell>
          <cell r="D657" t="str">
            <v>SC</v>
          </cell>
          <cell r="F657">
            <v>1</v>
          </cell>
          <cell r="Y657">
            <v>0.57413615686847219</v>
          </cell>
        </row>
        <row r="658">
          <cell r="C658">
            <v>10768</v>
          </cell>
          <cell r="D658" t="str">
            <v>SC</v>
          </cell>
          <cell r="F658">
            <v>1</v>
          </cell>
          <cell r="Y658">
            <v>0.65806925522515458</v>
          </cell>
        </row>
        <row r="659">
          <cell r="C659">
            <v>11019</v>
          </cell>
          <cell r="D659" t="str">
            <v>SC</v>
          </cell>
          <cell r="F659">
            <v>1</v>
          </cell>
          <cell r="Y659">
            <v>-3.4894762444523504E-2</v>
          </cell>
        </row>
        <row r="660">
          <cell r="C660">
            <v>13524</v>
          </cell>
          <cell r="D660" t="str">
            <v>SC</v>
          </cell>
          <cell r="F660">
            <v>1</v>
          </cell>
          <cell r="Y660">
            <v>1.4272951269204996</v>
          </cell>
        </row>
        <row r="661">
          <cell r="C661">
            <v>14398</v>
          </cell>
          <cell r="D661" t="str">
            <v>SC</v>
          </cell>
          <cell r="F661">
            <v>1</v>
          </cell>
          <cell r="Y661">
            <v>0.73851359861231913</v>
          </cell>
        </row>
        <row r="662">
          <cell r="C662">
            <v>3046</v>
          </cell>
          <cell r="D662" t="str">
            <v>NC</v>
          </cell>
          <cell r="F662">
            <v>1</v>
          </cell>
          <cell r="Y662">
            <v>0.65773065595820102</v>
          </cell>
        </row>
        <row r="663">
          <cell r="C663">
            <v>3046</v>
          </cell>
          <cell r="D663" t="str">
            <v>NC</v>
          </cell>
          <cell r="F663">
            <v>0</v>
          </cell>
          <cell r="Y663">
            <v>0.61830757903512412</v>
          </cell>
        </row>
        <row r="664">
          <cell r="C664">
            <v>5416</v>
          </cell>
          <cell r="D664" t="str">
            <v>NC</v>
          </cell>
          <cell r="F664">
            <v>1</v>
          </cell>
          <cell r="Y664">
            <v>0.73342152860527454</v>
          </cell>
        </row>
        <row r="665">
          <cell r="C665">
            <v>5416</v>
          </cell>
          <cell r="D665" t="str">
            <v>NC</v>
          </cell>
          <cell r="F665">
            <v>0</v>
          </cell>
          <cell r="Y665">
            <v>0.69399845168219776</v>
          </cell>
        </row>
        <row r="666">
          <cell r="C666">
            <v>11021</v>
          </cell>
          <cell r="D666" t="str">
            <v>NV</v>
          </cell>
          <cell r="F666">
            <v>1</v>
          </cell>
          <cell r="Y666">
            <v>1.6768203717170131</v>
          </cell>
        </row>
        <row r="667">
          <cell r="C667">
            <v>11021</v>
          </cell>
          <cell r="D667" t="str">
            <v>NV</v>
          </cell>
          <cell r="F667">
            <v>1</v>
          </cell>
          <cell r="Y667">
            <v>1.6768203717170131</v>
          </cell>
        </row>
        <row r="668">
          <cell r="C668">
            <v>11021</v>
          </cell>
          <cell r="D668" t="str">
            <v>NV</v>
          </cell>
          <cell r="F668">
            <v>1</v>
          </cell>
          <cell r="Y668">
            <v>1.6768203717170131</v>
          </cell>
        </row>
        <row r="669">
          <cell r="C669">
            <v>14328</v>
          </cell>
          <cell r="D669" t="str">
            <v>CA</v>
          </cell>
          <cell r="F669">
            <v>1</v>
          </cell>
          <cell r="Y669">
            <v>1.906881677771479</v>
          </cell>
        </row>
        <row r="670">
          <cell r="C670">
            <v>14328</v>
          </cell>
          <cell r="D670" t="str">
            <v>CA</v>
          </cell>
          <cell r="F670">
            <v>0</v>
          </cell>
          <cell r="Y670">
            <v>3.8552450677791881</v>
          </cell>
        </row>
        <row r="671">
          <cell r="C671">
            <v>14328</v>
          </cell>
          <cell r="D671" t="str">
            <v>CA</v>
          </cell>
          <cell r="F671">
            <v>0</v>
          </cell>
          <cell r="Y671">
            <v>4.8323318096049759</v>
          </cell>
        </row>
        <row r="672">
          <cell r="C672">
            <v>6452</v>
          </cell>
          <cell r="D672" t="str">
            <v>FL</v>
          </cell>
          <cell r="F672">
            <v>1</v>
          </cell>
          <cell r="Y672">
            <v>7.3165205135812428E-2</v>
          </cell>
        </row>
        <row r="673">
          <cell r="C673">
            <v>6452</v>
          </cell>
          <cell r="D673" t="str">
            <v>FL</v>
          </cell>
          <cell r="F673">
            <v>1</v>
          </cell>
          <cell r="Y673">
            <v>7.8267492902010377E-2</v>
          </cell>
        </row>
        <row r="674">
          <cell r="C674">
            <v>17470</v>
          </cell>
          <cell r="D674" t="str">
            <v>WA</v>
          </cell>
          <cell r="F674">
            <v>1</v>
          </cell>
          <cell r="Y674">
            <v>-0.66713803319122045</v>
          </cell>
        </row>
        <row r="675">
          <cell r="C675">
            <v>15466</v>
          </cell>
          <cell r="D675" t="str">
            <v>CO</v>
          </cell>
          <cell r="F675">
            <v>0</v>
          </cell>
          <cell r="Y675">
            <v>2.5116394056537619</v>
          </cell>
        </row>
        <row r="676">
          <cell r="C676">
            <v>15466</v>
          </cell>
          <cell r="D676" t="str">
            <v>CO</v>
          </cell>
          <cell r="F676">
            <v>0</v>
          </cell>
          <cell r="Y676">
            <v>2.5116394056537619</v>
          </cell>
        </row>
        <row r="677">
          <cell r="C677">
            <v>15466</v>
          </cell>
          <cell r="D677" t="str">
            <v>CO</v>
          </cell>
          <cell r="F677">
            <v>1</v>
          </cell>
          <cell r="Y677">
            <v>2.5116394056537619</v>
          </cell>
        </row>
        <row r="678">
          <cell r="C678">
            <v>1167</v>
          </cell>
          <cell r="D678" t="str">
            <v>MD</v>
          </cell>
          <cell r="F678">
            <v>1</v>
          </cell>
          <cell r="Y678">
            <v>0.2071392421991001</v>
          </cell>
        </row>
        <row r="679">
          <cell r="C679">
            <v>11804</v>
          </cell>
          <cell r="D679" t="str">
            <v>MA</v>
          </cell>
          <cell r="F679">
            <v>1</v>
          </cell>
          <cell r="Y679">
            <v>0.34745638469627416</v>
          </cell>
        </row>
        <row r="680">
          <cell r="C680">
            <v>5027</v>
          </cell>
          <cell r="D680" t="str">
            <v>DE</v>
          </cell>
          <cell r="F680">
            <v>1</v>
          </cell>
          <cell r="Y680">
            <v>0.25430647288935143</v>
          </cell>
        </row>
        <row r="681">
          <cell r="C681">
            <v>12472</v>
          </cell>
          <cell r="D681" t="str">
            <v>GA</v>
          </cell>
          <cell r="F681">
            <v>1</v>
          </cell>
          <cell r="Y681">
            <v>-0.14465763227550041</v>
          </cell>
        </row>
        <row r="682">
          <cell r="C682">
            <v>13511</v>
          </cell>
          <cell r="D682" t="str">
            <v>NY</v>
          </cell>
          <cell r="F682">
            <v>1</v>
          </cell>
          <cell r="Y682">
            <v>0.17845662909628188</v>
          </cell>
        </row>
        <row r="683">
          <cell r="C683">
            <v>13573</v>
          </cell>
          <cell r="D683" t="str">
            <v>NY</v>
          </cell>
          <cell r="F683">
            <v>1</v>
          </cell>
          <cell r="Y683">
            <v>1.2119922960679187E-2</v>
          </cell>
        </row>
        <row r="684">
          <cell r="C684">
            <v>13511</v>
          </cell>
          <cell r="D684" t="str">
            <v>NY</v>
          </cell>
          <cell r="F684">
            <v>1</v>
          </cell>
          <cell r="Y684">
            <v>0.17845662909628188</v>
          </cell>
        </row>
        <row r="685">
          <cell r="C685">
            <v>13214</v>
          </cell>
          <cell r="D685" t="str">
            <v>RI</v>
          </cell>
          <cell r="F685">
            <v>1</v>
          </cell>
          <cell r="Y685">
            <v>0.40753894477714458</v>
          </cell>
        </row>
        <row r="686">
          <cell r="C686">
            <v>13214</v>
          </cell>
          <cell r="D686" t="str">
            <v>RI</v>
          </cell>
          <cell r="F686">
            <v>1</v>
          </cell>
          <cell r="Y686">
            <v>0.40753894477714458</v>
          </cell>
        </row>
        <row r="687">
          <cell r="C687">
            <v>13214</v>
          </cell>
          <cell r="D687" t="str">
            <v>RI</v>
          </cell>
          <cell r="F687">
            <v>1</v>
          </cell>
          <cell r="Y687">
            <v>0</v>
          </cell>
        </row>
        <row r="688">
          <cell r="C688">
            <v>7554</v>
          </cell>
          <cell r="D688" t="str">
            <v>IL</v>
          </cell>
          <cell r="F688">
            <v>1</v>
          </cell>
          <cell r="Y688">
            <v>0.87397082407977544</v>
          </cell>
        </row>
        <row r="689">
          <cell r="C689">
            <v>7554</v>
          </cell>
          <cell r="D689" t="str">
            <v>IL</v>
          </cell>
          <cell r="F689">
            <v>1</v>
          </cell>
          <cell r="Y689">
            <v>0.61525910169085118</v>
          </cell>
        </row>
        <row r="690">
          <cell r="C690">
            <v>7554</v>
          </cell>
          <cell r="D690" t="str">
            <v>IL</v>
          </cell>
          <cell r="F690">
            <v>1</v>
          </cell>
          <cell r="Y690">
            <v>0.65722369575231498</v>
          </cell>
        </row>
        <row r="691">
          <cell r="C691">
            <v>61222</v>
          </cell>
          <cell r="D691" t="str">
            <v>TX</v>
          </cell>
          <cell r="F691">
            <v>1</v>
          </cell>
          <cell r="Y691">
            <v>-2.0461160555526297</v>
          </cell>
        </row>
        <row r="692">
          <cell r="C692" t="str">
            <v>15270DC</v>
          </cell>
          <cell r="D692" t="str">
            <v>DC</v>
          </cell>
          <cell r="F692">
            <v>1</v>
          </cell>
          <cell r="Y692">
            <v>0.22590674824770607</v>
          </cell>
        </row>
        <row r="693">
          <cell r="C693">
            <v>4110</v>
          </cell>
          <cell r="D693" t="str">
            <v>IL</v>
          </cell>
          <cell r="F693">
            <v>1</v>
          </cell>
          <cell r="Y693">
            <v>0.19980406183941932</v>
          </cell>
        </row>
        <row r="694">
          <cell r="C694">
            <v>56697</v>
          </cell>
          <cell r="D694" t="str">
            <v>IL</v>
          </cell>
          <cell r="F694">
            <v>1</v>
          </cell>
          <cell r="Y694">
            <v>0.13851036447089204</v>
          </cell>
        </row>
        <row r="695">
          <cell r="C695">
            <v>54913</v>
          </cell>
          <cell r="D695" t="str">
            <v>MA</v>
          </cell>
          <cell r="F695">
            <v>1</v>
          </cell>
          <cell r="Y695">
            <v>0.30862695850063498</v>
          </cell>
        </row>
        <row r="696">
          <cell r="C696">
            <v>20455</v>
          </cell>
          <cell r="D696" t="str">
            <v>MA</v>
          </cell>
          <cell r="F696">
            <v>1</v>
          </cell>
          <cell r="Y696">
            <v>0.22071988204430382</v>
          </cell>
        </row>
        <row r="697">
          <cell r="C697">
            <v>11804</v>
          </cell>
          <cell r="D697" t="str">
            <v>MA</v>
          </cell>
          <cell r="F697">
            <v>1</v>
          </cell>
          <cell r="Y697">
            <v>0.34745638469627416</v>
          </cell>
        </row>
        <row r="698">
          <cell r="C698">
            <v>1167</v>
          </cell>
          <cell r="D698" t="str">
            <v>MD</v>
          </cell>
          <cell r="F698">
            <v>1</v>
          </cell>
          <cell r="Y698">
            <v>0.10356962109955005</v>
          </cell>
        </row>
        <row r="699">
          <cell r="C699">
            <v>5027</v>
          </cell>
          <cell r="D699" t="str">
            <v>DE</v>
          </cell>
          <cell r="F699">
            <v>1</v>
          </cell>
          <cell r="Y699">
            <v>0.12715323644467572</v>
          </cell>
        </row>
        <row r="700">
          <cell r="C700" t="str">
            <v>15270MD</v>
          </cell>
          <cell r="D700" t="str">
            <v>MD</v>
          </cell>
          <cell r="F700">
            <v>1</v>
          </cell>
          <cell r="Y700">
            <v>7.9926458306884995E-2</v>
          </cell>
        </row>
        <row r="701">
          <cell r="C701">
            <v>13573</v>
          </cell>
          <cell r="D701" t="str">
            <v>NY</v>
          </cell>
          <cell r="F701">
            <v>1</v>
          </cell>
          <cell r="Y701">
            <v>6.0599614803395936E-3</v>
          </cell>
        </row>
        <row r="702">
          <cell r="C702">
            <v>3249</v>
          </cell>
          <cell r="D702" t="str">
            <v>NY</v>
          </cell>
          <cell r="F702">
            <v>1</v>
          </cell>
          <cell r="Y702">
            <v>0.15247602855027501</v>
          </cell>
        </row>
        <row r="703">
          <cell r="C703">
            <v>4226</v>
          </cell>
          <cell r="D703" t="str">
            <v>NY</v>
          </cell>
          <cell r="F703">
            <v>1</v>
          </cell>
          <cell r="Y703">
            <v>0.45622356840003303</v>
          </cell>
        </row>
        <row r="704">
          <cell r="C704">
            <v>13511</v>
          </cell>
          <cell r="D704" t="str">
            <v>NY</v>
          </cell>
          <cell r="F704">
            <v>1</v>
          </cell>
          <cell r="Y704">
            <v>0.17845662909628188</v>
          </cell>
        </row>
        <row r="705">
          <cell r="C705">
            <v>16183</v>
          </cell>
          <cell r="D705" t="str">
            <v>NY</v>
          </cell>
          <cell r="F705">
            <v>1</v>
          </cell>
          <cell r="Y705">
            <v>0.2004933350299464</v>
          </cell>
        </row>
        <row r="706">
          <cell r="C706">
            <v>13214</v>
          </cell>
          <cell r="D706" t="str">
            <v>RI</v>
          </cell>
          <cell r="F706">
            <v>1</v>
          </cell>
          <cell r="Y706">
            <v>0.40753894477714458</v>
          </cell>
        </row>
        <row r="707">
          <cell r="C707">
            <v>60870</v>
          </cell>
          <cell r="D707" t="str">
            <v>NJ</v>
          </cell>
          <cell r="F707">
            <v>1</v>
          </cell>
          <cell r="Y707">
            <v>0.1981986330821825</v>
          </cell>
        </row>
        <row r="708">
          <cell r="C708">
            <v>54913</v>
          </cell>
          <cell r="D708" t="str">
            <v>MA</v>
          </cell>
          <cell r="F708">
            <v>1</v>
          </cell>
          <cell r="Y708">
            <v>0.46294043775095245</v>
          </cell>
        </row>
        <row r="709">
          <cell r="C709">
            <v>5027</v>
          </cell>
          <cell r="D709" t="str">
            <v>DE</v>
          </cell>
          <cell r="F709">
            <v>1</v>
          </cell>
          <cell r="Y709">
            <v>0.38145970933402717</v>
          </cell>
        </row>
        <row r="710">
          <cell r="C710">
            <v>5027</v>
          </cell>
          <cell r="D710" t="str">
            <v>DE</v>
          </cell>
          <cell r="F710">
            <v>1</v>
          </cell>
          <cell r="Y710">
            <v>0.69454352553189269</v>
          </cell>
        </row>
        <row r="711">
          <cell r="C711">
            <v>15248</v>
          </cell>
          <cell r="D711" t="str">
            <v>OR</v>
          </cell>
          <cell r="F711">
            <v>1</v>
          </cell>
          <cell r="Y711">
            <v>1.3614406616953327</v>
          </cell>
        </row>
        <row r="712">
          <cell r="C712">
            <v>15248</v>
          </cell>
          <cell r="D712" t="str">
            <v>OR</v>
          </cell>
          <cell r="F712">
            <v>1</v>
          </cell>
          <cell r="Y712">
            <v>1.4535792056895622</v>
          </cell>
        </row>
        <row r="713">
          <cell r="C713">
            <v>15248</v>
          </cell>
          <cell r="D713" t="str">
            <v>OR</v>
          </cell>
          <cell r="F713">
            <v>1</v>
          </cell>
          <cell r="Y713">
            <v>1.4535792056895622</v>
          </cell>
        </row>
        <row r="714">
          <cell r="C714">
            <v>15248</v>
          </cell>
          <cell r="D714" t="str">
            <v>OR</v>
          </cell>
          <cell r="F714">
            <v>1</v>
          </cell>
          <cell r="Y714">
            <v>1.4535792056895622</v>
          </cell>
        </row>
        <row r="715">
          <cell r="C715">
            <v>15248</v>
          </cell>
          <cell r="D715" t="str">
            <v>OR</v>
          </cell>
          <cell r="F715">
            <v>0</v>
          </cell>
          <cell r="Y715">
            <v>1.3614406616953327</v>
          </cell>
        </row>
        <row r="716">
          <cell r="C716">
            <v>15248</v>
          </cell>
          <cell r="D716" t="str">
            <v>OR</v>
          </cell>
          <cell r="F716">
            <v>0</v>
          </cell>
          <cell r="Y716">
            <v>1.3550293345062709</v>
          </cell>
        </row>
        <row r="717">
          <cell r="C717">
            <v>15248</v>
          </cell>
          <cell r="D717" t="str">
            <v>OR</v>
          </cell>
          <cell r="F717">
            <v>1</v>
          </cell>
          <cell r="Y717">
            <v>1.3568230181219798</v>
          </cell>
        </row>
        <row r="718">
          <cell r="C718">
            <v>15248</v>
          </cell>
          <cell r="D718" t="str">
            <v>OR</v>
          </cell>
          <cell r="F718">
            <v>0</v>
          </cell>
          <cell r="Y718">
            <v>1.3568230181219798</v>
          </cell>
        </row>
        <row r="719">
          <cell r="C719">
            <v>15248</v>
          </cell>
          <cell r="D719" t="str">
            <v>OR</v>
          </cell>
          <cell r="F719">
            <v>1</v>
          </cell>
          <cell r="Y719">
            <v>1.4469972675598581</v>
          </cell>
        </row>
        <row r="720">
          <cell r="C720">
            <v>15248</v>
          </cell>
          <cell r="D720" t="str">
            <v>OR</v>
          </cell>
          <cell r="F720">
            <v>1</v>
          </cell>
          <cell r="Y720">
            <v>1.1960165902167104</v>
          </cell>
        </row>
        <row r="721">
          <cell r="C721">
            <v>15248</v>
          </cell>
          <cell r="D721" t="str">
            <v>OR</v>
          </cell>
          <cell r="F721">
            <v>1</v>
          </cell>
          <cell r="Y721">
            <v>1.4469972675598581</v>
          </cell>
        </row>
        <row r="722">
          <cell r="C722">
            <v>15248</v>
          </cell>
          <cell r="D722" t="str">
            <v>OR</v>
          </cell>
          <cell r="F722">
            <v>1</v>
          </cell>
          <cell r="Y722">
            <v>0.16570226272267738</v>
          </cell>
        </row>
        <row r="723">
          <cell r="C723" t="str">
            <v>14354OR</v>
          </cell>
          <cell r="D723" t="str">
            <v>WA</v>
          </cell>
          <cell r="F723">
            <v>1</v>
          </cell>
          <cell r="Y723">
            <v>1.648928467562647</v>
          </cell>
        </row>
        <row r="724">
          <cell r="C724">
            <v>814</v>
          </cell>
          <cell r="D724" t="str">
            <v>AR</v>
          </cell>
          <cell r="F724">
            <v>1</v>
          </cell>
          <cell r="Y724">
            <v>1.2717498998111278</v>
          </cell>
        </row>
        <row r="725">
          <cell r="C725">
            <v>13511</v>
          </cell>
          <cell r="D725" t="str">
            <v>NY</v>
          </cell>
          <cell r="F725">
            <v>1</v>
          </cell>
          <cell r="Y725">
            <v>8.9228314548140938E-2</v>
          </cell>
        </row>
        <row r="726">
          <cell r="C726">
            <v>13573</v>
          </cell>
          <cell r="D726" t="str">
            <v>NY</v>
          </cell>
          <cell r="F726">
            <v>1</v>
          </cell>
          <cell r="Y726">
            <v>6.0599614803395936E-3</v>
          </cell>
        </row>
        <row r="727">
          <cell r="C727">
            <v>16183</v>
          </cell>
          <cell r="D727" t="str">
            <v>NY</v>
          </cell>
          <cell r="F727">
            <v>1</v>
          </cell>
          <cell r="Y727">
            <v>0.1002466675149732</v>
          </cell>
        </row>
        <row r="728">
          <cell r="C728">
            <v>11804</v>
          </cell>
          <cell r="D728" t="str">
            <v>MA</v>
          </cell>
          <cell r="F728">
            <v>1</v>
          </cell>
          <cell r="Y728">
            <v>0.26059228852220567</v>
          </cell>
        </row>
        <row r="729">
          <cell r="C729">
            <v>1167</v>
          </cell>
          <cell r="D729" t="str">
            <v>MD</v>
          </cell>
          <cell r="F729">
            <v>1</v>
          </cell>
          <cell r="Y729">
            <v>0.10356962109955005</v>
          </cell>
        </row>
        <row r="730">
          <cell r="C730" t="str">
            <v>15270DC</v>
          </cell>
          <cell r="D730" t="str">
            <v>DC</v>
          </cell>
          <cell r="F730">
            <v>1</v>
          </cell>
          <cell r="Y730">
            <v>0.11295337412385303</v>
          </cell>
        </row>
        <row r="731">
          <cell r="C731">
            <v>56697</v>
          </cell>
          <cell r="D731" t="str">
            <v>IL</v>
          </cell>
          <cell r="F731">
            <v>1</v>
          </cell>
          <cell r="Y731">
            <v>0.13851036447089204</v>
          </cell>
        </row>
        <row r="732">
          <cell r="C732">
            <v>4110</v>
          </cell>
          <cell r="D732" t="str">
            <v>IL</v>
          </cell>
          <cell r="F732">
            <v>1</v>
          </cell>
          <cell r="Y732">
            <v>0.19980406183941932</v>
          </cell>
        </row>
        <row r="733">
          <cell r="C733">
            <v>13781</v>
          </cell>
          <cell r="D733" t="str">
            <v>MN</v>
          </cell>
          <cell r="F733">
            <v>1</v>
          </cell>
          <cell r="Y733">
            <v>-0.62512468475863325</v>
          </cell>
        </row>
        <row r="734">
          <cell r="C734">
            <v>13781</v>
          </cell>
          <cell r="D734" t="str">
            <v>MN</v>
          </cell>
          <cell r="F734">
            <v>0</v>
          </cell>
          <cell r="Y734">
            <v>-0.4150677637421496</v>
          </cell>
        </row>
        <row r="735">
          <cell r="C735">
            <v>13781</v>
          </cell>
          <cell r="D735" t="str">
            <v>MN</v>
          </cell>
          <cell r="F735">
            <v>1</v>
          </cell>
          <cell r="Y735">
            <v>0.56078698655803116</v>
          </cell>
        </row>
        <row r="736">
          <cell r="C736">
            <v>13781</v>
          </cell>
          <cell r="D736" t="str">
            <v>MN</v>
          </cell>
          <cell r="F736">
            <v>0</v>
          </cell>
          <cell r="Y736">
            <v>0.56078698655803116</v>
          </cell>
        </row>
        <row r="737">
          <cell r="C737">
            <v>13781</v>
          </cell>
          <cell r="D737" t="str">
            <v>MN</v>
          </cell>
          <cell r="F737">
            <v>0</v>
          </cell>
          <cell r="Y737">
            <v>0.79195665054986686</v>
          </cell>
        </row>
        <row r="738">
          <cell r="C738">
            <v>13781</v>
          </cell>
          <cell r="D738" t="str">
            <v>MN</v>
          </cell>
          <cell r="F738">
            <v>0</v>
          </cell>
          <cell r="Y738">
            <v>-0.62512468475863325</v>
          </cell>
        </row>
        <row r="739">
          <cell r="C739">
            <v>13781</v>
          </cell>
          <cell r="D739" t="str">
            <v>MN</v>
          </cell>
          <cell r="F739">
            <v>0</v>
          </cell>
          <cell r="Y739">
            <v>-0.20501084272566508</v>
          </cell>
        </row>
        <row r="740">
          <cell r="C740">
            <v>13781</v>
          </cell>
          <cell r="D740" t="str">
            <v>MN</v>
          </cell>
          <cell r="F740">
            <v>1</v>
          </cell>
          <cell r="Y740">
            <v>0.56078698655803116</v>
          </cell>
        </row>
        <row r="741">
          <cell r="C741">
            <v>13781</v>
          </cell>
          <cell r="D741" t="str">
            <v>MN</v>
          </cell>
          <cell r="F741">
            <v>0</v>
          </cell>
          <cell r="Y741">
            <v>0.56078698655803116</v>
          </cell>
        </row>
        <row r="742">
          <cell r="C742">
            <v>13781</v>
          </cell>
          <cell r="D742" t="str">
            <v>MN</v>
          </cell>
          <cell r="F742">
            <v>0</v>
          </cell>
          <cell r="Y742">
            <v>0.79195665054986686</v>
          </cell>
        </row>
        <row r="743">
          <cell r="C743">
            <v>54913</v>
          </cell>
          <cell r="D743" t="str">
            <v>MA</v>
          </cell>
          <cell r="F743">
            <v>1</v>
          </cell>
          <cell r="Y743">
            <v>0.30862695850063498</v>
          </cell>
        </row>
        <row r="744">
          <cell r="C744">
            <v>11804</v>
          </cell>
          <cell r="D744" t="str">
            <v>MA</v>
          </cell>
          <cell r="F744">
            <v>1</v>
          </cell>
          <cell r="Y744">
            <v>0.34745638469627416</v>
          </cell>
        </row>
        <row r="745">
          <cell r="C745">
            <v>11804</v>
          </cell>
          <cell r="D745" t="str">
            <v>MA</v>
          </cell>
          <cell r="F745">
            <v>1</v>
          </cell>
          <cell r="Y745">
            <v>0.34745638469627416</v>
          </cell>
        </row>
        <row r="746">
          <cell r="C746">
            <v>14154</v>
          </cell>
          <cell r="D746" t="str">
            <v>NY</v>
          </cell>
          <cell r="F746">
            <v>1</v>
          </cell>
          <cell r="Y746">
            <v>0.30180992063637807</v>
          </cell>
        </row>
        <row r="747">
          <cell r="C747">
            <v>3249</v>
          </cell>
          <cell r="D747" t="str">
            <v>NY</v>
          </cell>
          <cell r="F747">
            <v>1</v>
          </cell>
          <cell r="Y747">
            <v>0.30495205710055001</v>
          </cell>
        </row>
        <row r="748">
          <cell r="C748">
            <v>13573</v>
          </cell>
          <cell r="D748" t="str">
            <v>NY</v>
          </cell>
          <cell r="F748">
            <v>1</v>
          </cell>
          <cell r="Y748">
            <v>1.2119922960679187E-2</v>
          </cell>
        </row>
        <row r="749">
          <cell r="C749">
            <v>13511</v>
          </cell>
          <cell r="D749" t="str">
            <v>NY</v>
          </cell>
          <cell r="F749">
            <v>1</v>
          </cell>
          <cell r="Y749">
            <v>0.17845662909628188</v>
          </cell>
        </row>
        <row r="750">
          <cell r="C750">
            <v>4226</v>
          </cell>
          <cell r="D750" t="str">
            <v>NY</v>
          </cell>
          <cell r="F750">
            <v>1</v>
          </cell>
          <cell r="Y750">
            <v>0.45622356840003303</v>
          </cell>
        </row>
        <row r="751">
          <cell r="C751">
            <v>20455</v>
          </cell>
          <cell r="D751" t="str">
            <v>MA</v>
          </cell>
          <cell r="F751">
            <v>1</v>
          </cell>
          <cell r="Y751">
            <v>0.22071988204430382</v>
          </cell>
        </row>
        <row r="752">
          <cell r="C752">
            <v>3266</v>
          </cell>
          <cell r="D752" t="str">
            <v>ME</v>
          </cell>
          <cell r="F752">
            <v>1</v>
          </cell>
          <cell r="Y752">
            <v>0.28795391019025496</v>
          </cell>
        </row>
        <row r="753">
          <cell r="C753">
            <v>13214</v>
          </cell>
          <cell r="D753" t="str">
            <v>RI</v>
          </cell>
          <cell r="F753">
            <v>1</v>
          </cell>
          <cell r="Y753">
            <v>0.40753894477714458</v>
          </cell>
        </row>
        <row r="754">
          <cell r="C754">
            <v>15477</v>
          </cell>
          <cell r="D754" t="str">
            <v>NJ</v>
          </cell>
          <cell r="F754">
            <v>1</v>
          </cell>
          <cell r="Y754">
            <v>0.29500993047255747</v>
          </cell>
        </row>
        <row r="755">
          <cell r="C755" t="str">
            <v>15270DC</v>
          </cell>
          <cell r="D755" t="str">
            <v>DC</v>
          </cell>
          <cell r="F755">
            <v>1</v>
          </cell>
          <cell r="Y755">
            <v>0.22590674824770607</v>
          </cell>
        </row>
        <row r="756">
          <cell r="C756">
            <v>1167</v>
          </cell>
          <cell r="D756" t="str">
            <v>MD</v>
          </cell>
          <cell r="F756">
            <v>1</v>
          </cell>
          <cell r="Y756">
            <v>0.2071392421991001</v>
          </cell>
        </row>
        <row r="757">
          <cell r="C757">
            <v>11171</v>
          </cell>
          <cell r="D757" t="str">
            <v>NY</v>
          </cell>
          <cell r="F757">
            <v>1</v>
          </cell>
          <cell r="Y757">
            <v>0.43238684896602053</v>
          </cell>
        </row>
        <row r="758">
          <cell r="C758">
            <v>13781</v>
          </cell>
          <cell r="D758" t="str">
            <v>MN</v>
          </cell>
          <cell r="F758">
            <v>1</v>
          </cell>
          <cell r="Y758">
            <v>0.25257291304886298</v>
          </cell>
        </row>
        <row r="759">
          <cell r="C759">
            <v>20455</v>
          </cell>
          <cell r="D759" t="str">
            <v>MA</v>
          </cell>
          <cell r="F759">
            <v>1</v>
          </cell>
          <cell r="Y759">
            <v>0.22071988204430382</v>
          </cell>
        </row>
        <row r="760">
          <cell r="C760">
            <v>15466</v>
          </cell>
          <cell r="D760" t="str">
            <v>CO</v>
          </cell>
          <cell r="F760">
            <v>1</v>
          </cell>
          <cell r="Y760">
            <v>0.25116394056537628</v>
          </cell>
        </row>
        <row r="761">
          <cell r="C761">
            <v>54913</v>
          </cell>
          <cell r="D761" t="str">
            <v>MA</v>
          </cell>
          <cell r="F761">
            <v>1</v>
          </cell>
          <cell r="Y761">
            <v>0.30862695850063498</v>
          </cell>
        </row>
        <row r="762">
          <cell r="C762">
            <v>11804</v>
          </cell>
          <cell r="D762" t="str">
            <v>MA</v>
          </cell>
          <cell r="F762">
            <v>1</v>
          </cell>
          <cell r="Y762">
            <v>0.34745638469627416</v>
          </cell>
        </row>
        <row r="763">
          <cell r="C763">
            <v>5086</v>
          </cell>
          <cell r="D763" t="str">
            <v>CO</v>
          </cell>
          <cell r="F763">
            <v>1</v>
          </cell>
          <cell r="Y763">
            <v>3.5394499692110992</v>
          </cell>
        </row>
        <row r="764">
          <cell r="C764">
            <v>5862</v>
          </cell>
          <cell r="D764" t="str">
            <v>CO</v>
          </cell>
          <cell r="F764">
            <v>1</v>
          </cell>
          <cell r="Y764">
            <v>3.2806350392624597</v>
          </cell>
        </row>
        <row r="765">
          <cell r="C765">
            <v>6604</v>
          </cell>
          <cell r="D765" t="str">
            <v>CO</v>
          </cell>
          <cell r="F765">
            <v>1</v>
          </cell>
          <cell r="Y765">
            <v>0.85770636656881416</v>
          </cell>
        </row>
        <row r="766">
          <cell r="C766">
            <v>7563</v>
          </cell>
          <cell r="D766" t="str">
            <v>CO</v>
          </cell>
          <cell r="F766">
            <v>1</v>
          </cell>
          <cell r="Y766">
            <v>3.0807820185901589</v>
          </cell>
        </row>
        <row r="767">
          <cell r="C767">
            <v>15466</v>
          </cell>
          <cell r="D767" t="str">
            <v>CO</v>
          </cell>
          <cell r="F767">
            <v>1</v>
          </cell>
          <cell r="Y767">
            <v>1.1911717456583433</v>
          </cell>
        </row>
        <row r="768">
          <cell r="C768">
            <v>15466</v>
          </cell>
          <cell r="D768" t="str">
            <v>CO</v>
          </cell>
          <cell r="F768">
            <v>1</v>
          </cell>
          <cell r="Y768">
            <v>1.0454731883502635</v>
          </cell>
        </row>
        <row r="769">
          <cell r="C769">
            <v>15466</v>
          </cell>
          <cell r="D769" t="str">
            <v>CO</v>
          </cell>
          <cell r="F769">
            <v>1</v>
          </cell>
          <cell r="Y769">
            <v>1.2225205587309995</v>
          </cell>
        </row>
        <row r="770">
          <cell r="C770">
            <v>15466</v>
          </cell>
          <cell r="D770" t="str">
            <v>CO</v>
          </cell>
          <cell r="F770">
            <v>1</v>
          </cell>
          <cell r="Y770">
            <v>2.5116394056537619</v>
          </cell>
        </row>
        <row r="771">
          <cell r="C771">
            <v>8773</v>
          </cell>
          <cell r="D771" t="str">
            <v>CO</v>
          </cell>
          <cell r="F771">
            <v>1</v>
          </cell>
          <cell r="Y771">
            <v>2.9029063088366156</v>
          </cell>
        </row>
        <row r="772">
          <cell r="C772">
            <v>15257</v>
          </cell>
          <cell r="D772" t="str">
            <v>CO</v>
          </cell>
          <cell r="F772">
            <v>1</v>
          </cell>
          <cell r="Y772">
            <v>0.92328199251147414</v>
          </cell>
        </row>
        <row r="773">
          <cell r="C773">
            <v>21081</v>
          </cell>
          <cell r="D773" t="str">
            <v>CO</v>
          </cell>
          <cell r="F773">
            <v>1</v>
          </cell>
          <cell r="Y773">
            <v>0.92321702934864935</v>
          </cell>
        </row>
        <row r="774">
          <cell r="C774">
            <v>56146</v>
          </cell>
          <cell r="D774" t="str">
            <v>CO</v>
          </cell>
          <cell r="F774">
            <v>1</v>
          </cell>
          <cell r="Y774">
            <v>3.9166957499443016</v>
          </cell>
        </row>
        <row r="775">
          <cell r="C775">
            <v>694</v>
          </cell>
          <cell r="D775" t="str">
            <v>CA</v>
          </cell>
          <cell r="F775">
            <v>1</v>
          </cell>
          <cell r="Y775">
            <v>1.5053317049775143</v>
          </cell>
        </row>
        <row r="776">
          <cell r="C776">
            <v>4226</v>
          </cell>
          <cell r="D776" t="str">
            <v>NY</v>
          </cell>
          <cell r="F776">
            <v>1</v>
          </cell>
          <cell r="Y776">
            <v>4.3936477385462425</v>
          </cell>
        </row>
        <row r="777">
          <cell r="C777">
            <v>15248</v>
          </cell>
          <cell r="D777" t="str">
            <v>OR</v>
          </cell>
          <cell r="F777">
            <v>1</v>
          </cell>
          <cell r="Y777">
            <v>0.73719093670518765</v>
          </cell>
        </row>
      </sheetData>
      <sheetData sheetId="8"/>
      <sheetData sheetId="9">
        <row r="1">
          <cell r="A1" t="str">
            <v>Scenario</v>
          </cell>
          <cell r="D1" t="str">
            <v>Utility ID</v>
          </cell>
          <cell r="E1" t="str">
            <v>State</v>
          </cell>
          <cell r="G1" t="str">
            <v>Residential Customer</v>
          </cell>
          <cell r="Z1" t="str">
            <v>Unit NPV of Subscription (Real $/W-AC)</v>
          </cell>
        </row>
        <row r="3">
          <cell r="A3" t="str">
            <v>Low</v>
          </cell>
          <cell r="D3">
            <v>15750</v>
          </cell>
          <cell r="E3" t="str">
            <v>MN</v>
          </cell>
          <cell r="G3">
            <v>1</v>
          </cell>
          <cell r="Z3">
            <v>-3.889644808840746</v>
          </cell>
        </row>
        <row r="4">
          <cell r="A4" t="str">
            <v>Low</v>
          </cell>
          <cell r="D4">
            <v>15750</v>
          </cell>
          <cell r="E4" t="str">
            <v>MN</v>
          </cell>
          <cell r="G4">
            <v>1</v>
          </cell>
          <cell r="Z4">
            <v>-0.11725423098475851</v>
          </cell>
        </row>
        <row r="5">
          <cell r="A5" t="str">
            <v>Low</v>
          </cell>
          <cell r="D5">
            <v>16181</v>
          </cell>
          <cell r="E5" t="str">
            <v>MN</v>
          </cell>
          <cell r="G5">
            <v>1</v>
          </cell>
          <cell r="Z5">
            <v>-2.5658306154684949</v>
          </cell>
        </row>
        <row r="6">
          <cell r="A6" t="str">
            <v>Low</v>
          </cell>
          <cell r="D6">
            <v>16181</v>
          </cell>
          <cell r="E6" t="str">
            <v>MN</v>
          </cell>
          <cell r="G6">
            <v>1</v>
          </cell>
          <cell r="Z6">
            <v>-2.5404385038012842</v>
          </cell>
        </row>
        <row r="7">
          <cell r="A7" t="str">
            <v>Low</v>
          </cell>
          <cell r="D7">
            <v>17900</v>
          </cell>
          <cell r="E7" t="str">
            <v>MN</v>
          </cell>
          <cell r="G7">
            <v>1</v>
          </cell>
          <cell r="Z7">
            <v>-2.4667425038097206</v>
          </cell>
        </row>
        <row r="8">
          <cell r="A8" t="str">
            <v>Low</v>
          </cell>
          <cell r="D8">
            <v>17900</v>
          </cell>
          <cell r="E8" t="str">
            <v>MN</v>
          </cell>
          <cell r="G8">
            <v>1</v>
          </cell>
          <cell r="Z8">
            <v>-2.7648653436741082</v>
          </cell>
        </row>
        <row r="9">
          <cell r="A9" t="str">
            <v>Low</v>
          </cell>
          <cell r="D9">
            <v>17900</v>
          </cell>
          <cell r="E9" t="str">
            <v>MN</v>
          </cell>
          <cell r="G9">
            <v>1</v>
          </cell>
          <cell r="Z9">
            <v>-3.4459051138266106</v>
          </cell>
        </row>
        <row r="10">
          <cell r="A10" t="str">
            <v>Low</v>
          </cell>
          <cell r="D10">
            <v>17900</v>
          </cell>
          <cell r="E10" t="str">
            <v>MN</v>
          </cell>
          <cell r="G10">
            <v>1</v>
          </cell>
          <cell r="Z10">
            <v>-3.933010495260854</v>
          </cell>
        </row>
        <row r="11">
          <cell r="A11" t="str">
            <v>Low</v>
          </cell>
          <cell r="D11">
            <v>17900</v>
          </cell>
          <cell r="E11" t="str">
            <v>MN</v>
          </cell>
          <cell r="G11">
            <v>1</v>
          </cell>
          <cell r="Z11">
            <v>-2.4667425038097206</v>
          </cell>
        </row>
        <row r="12">
          <cell r="A12" t="str">
            <v>Low</v>
          </cell>
          <cell r="D12">
            <v>17900</v>
          </cell>
          <cell r="E12" t="str">
            <v>MN</v>
          </cell>
          <cell r="G12">
            <v>1</v>
          </cell>
          <cell r="Z12">
            <v>-2.7648653436741082</v>
          </cell>
        </row>
        <row r="13">
          <cell r="A13" t="str">
            <v>Low</v>
          </cell>
          <cell r="D13">
            <v>17900</v>
          </cell>
          <cell r="E13" t="str">
            <v>MN</v>
          </cell>
          <cell r="G13">
            <v>1</v>
          </cell>
          <cell r="Z13">
            <v>-3.4459051138266106</v>
          </cell>
        </row>
        <row r="14">
          <cell r="A14" t="str">
            <v>Low</v>
          </cell>
          <cell r="D14">
            <v>17900</v>
          </cell>
          <cell r="E14" t="str">
            <v>MN</v>
          </cell>
          <cell r="G14">
            <v>1</v>
          </cell>
          <cell r="Z14">
            <v>-3.933010495260854</v>
          </cell>
        </row>
        <row r="15">
          <cell r="A15" t="str">
            <v>Low</v>
          </cell>
          <cell r="D15">
            <v>15387</v>
          </cell>
          <cell r="E15" t="str">
            <v>MN</v>
          </cell>
          <cell r="G15">
            <v>1</v>
          </cell>
          <cell r="Z15">
            <v>-2.7200176444050177</v>
          </cell>
        </row>
        <row r="16">
          <cell r="A16" t="str">
            <v>Low</v>
          </cell>
          <cell r="D16">
            <v>15387</v>
          </cell>
          <cell r="E16" t="str">
            <v>MN</v>
          </cell>
          <cell r="G16">
            <v>1</v>
          </cell>
          <cell r="Z16">
            <v>-3.0629636657221386</v>
          </cell>
        </row>
        <row r="17">
          <cell r="A17" t="str">
            <v>Low</v>
          </cell>
          <cell r="D17">
            <v>15387</v>
          </cell>
          <cell r="E17" t="str">
            <v>MN</v>
          </cell>
          <cell r="G17">
            <v>1</v>
          </cell>
          <cell r="Z17">
            <v>-3.8069498899460146</v>
          </cell>
        </row>
        <row r="18">
          <cell r="A18" t="str">
            <v>Low</v>
          </cell>
          <cell r="D18">
            <v>15387</v>
          </cell>
          <cell r="E18" t="str">
            <v>MN</v>
          </cell>
          <cell r="G18">
            <v>0</v>
          </cell>
          <cell r="Z18">
            <v>-1.6647045585912794</v>
          </cell>
        </row>
        <row r="19">
          <cell r="A19" t="str">
            <v>Low</v>
          </cell>
          <cell r="D19">
            <v>15387</v>
          </cell>
          <cell r="E19" t="str">
            <v>MN</v>
          </cell>
          <cell r="G19">
            <v>0</v>
          </cell>
          <cell r="Z19">
            <v>-1.875378414982402</v>
          </cell>
        </row>
        <row r="20">
          <cell r="A20" t="str">
            <v>Low</v>
          </cell>
          <cell r="D20">
            <v>15387</v>
          </cell>
          <cell r="E20" t="str">
            <v>MN</v>
          </cell>
          <cell r="G20">
            <v>0</v>
          </cell>
          <cell r="Z20">
            <v>-2.3321737705430317</v>
          </cell>
        </row>
        <row r="21">
          <cell r="A21" t="str">
            <v>Low</v>
          </cell>
          <cell r="D21">
            <v>15387</v>
          </cell>
          <cell r="E21" t="str">
            <v>MN</v>
          </cell>
          <cell r="G21">
            <v>0</v>
          </cell>
          <cell r="Z21">
            <v>-2.8635402240756842</v>
          </cell>
        </row>
        <row r="22">
          <cell r="A22" t="str">
            <v>Low</v>
          </cell>
          <cell r="D22">
            <v>15387</v>
          </cell>
          <cell r="E22" t="str">
            <v>MN</v>
          </cell>
          <cell r="G22">
            <v>0</v>
          </cell>
          <cell r="Z22">
            <v>-3.2216289016509299</v>
          </cell>
        </row>
        <row r="23">
          <cell r="A23" t="str">
            <v>Low</v>
          </cell>
          <cell r="D23">
            <v>15387</v>
          </cell>
          <cell r="E23" t="str">
            <v>MN</v>
          </cell>
          <cell r="G23">
            <v>0</v>
          </cell>
          <cell r="Z23">
            <v>-4.0027707854684031</v>
          </cell>
        </row>
        <row r="24">
          <cell r="A24" t="str">
            <v>Low</v>
          </cell>
          <cell r="D24">
            <v>15348</v>
          </cell>
          <cell r="E24" t="str">
            <v>MN</v>
          </cell>
          <cell r="G24">
            <v>1</v>
          </cell>
          <cell r="Z24">
            <v>-2.1459273257223432</v>
          </cell>
        </row>
        <row r="25">
          <cell r="A25" t="str">
            <v>Low</v>
          </cell>
          <cell r="D25">
            <v>15348</v>
          </cell>
          <cell r="E25" t="str">
            <v>MN</v>
          </cell>
          <cell r="G25">
            <v>1</v>
          </cell>
          <cell r="Z25">
            <v>-2.4763830965308515</v>
          </cell>
        </row>
        <row r="26">
          <cell r="A26" t="str">
            <v>Low</v>
          </cell>
          <cell r="D26">
            <v>15348</v>
          </cell>
          <cell r="E26" t="str">
            <v>MN</v>
          </cell>
          <cell r="G26">
            <v>1</v>
          </cell>
          <cell r="Z26">
            <v>-3.2378454123340763</v>
          </cell>
        </row>
        <row r="27">
          <cell r="A27" t="str">
            <v>Low</v>
          </cell>
          <cell r="D27">
            <v>15348</v>
          </cell>
          <cell r="E27" t="str">
            <v>MN</v>
          </cell>
          <cell r="G27">
            <v>1</v>
          </cell>
          <cell r="Z27">
            <v>-3.7888696734233198</v>
          </cell>
        </row>
        <row r="28">
          <cell r="A28" t="str">
            <v>Low</v>
          </cell>
          <cell r="D28">
            <v>15348</v>
          </cell>
          <cell r="E28" t="str">
            <v>MN</v>
          </cell>
          <cell r="G28">
            <v>1</v>
          </cell>
          <cell r="Z28">
            <v>-1.8734436600641811</v>
          </cell>
        </row>
        <row r="29">
          <cell r="A29" t="str">
            <v>Low</v>
          </cell>
          <cell r="D29">
            <v>15348</v>
          </cell>
          <cell r="E29" t="str">
            <v>MN</v>
          </cell>
          <cell r="G29">
            <v>1</v>
          </cell>
          <cell r="Z29">
            <v>-2.2774629713163259</v>
          </cell>
        </row>
        <row r="30">
          <cell r="A30" t="str">
            <v>Low</v>
          </cell>
          <cell r="D30">
            <v>15348</v>
          </cell>
          <cell r="E30" t="str">
            <v>MN</v>
          </cell>
          <cell r="G30">
            <v>1</v>
          </cell>
          <cell r="Z30">
            <v>-3.2378454123340767</v>
          </cell>
        </row>
        <row r="31">
          <cell r="A31" t="str">
            <v>Low</v>
          </cell>
          <cell r="D31">
            <v>15348</v>
          </cell>
          <cell r="E31" t="str">
            <v>MN</v>
          </cell>
          <cell r="G31">
            <v>1</v>
          </cell>
          <cell r="Z31">
            <v>-4.1037409347221354</v>
          </cell>
        </row>
        <row r="32">
          <cell r="A32" t="str">
            <v>Low</v>
          </cell>
          <cell r="D32">
            <v>15348</v>
          </cell>
          <cell r="E32" t="str">
            <v>MN</v>
          </cell>
          <cell r="G32">
            <v>0</v>
          </cell>
          <cell r="Z32">
            <v>-2.2725648960199929</v>
          </cell>
        </row>
        <row r="33">
          <cell r="A33" t="str">
            <v>Low</v>
          </cell>
          <cell r="D33">
            <v>15348</v>
          </cell>
          <cell r="E33" t="str">
            <v>MN</v>
          </cell>
          <cell r="G33">
            <v>0</v>
          </cell>
          <cell r="Z33">
            <v>-2.6206242201024796</v>
          </cell>
        </row>
        <row r="34">
          <cell r="A34" t="str">
            <v>Low</v>
          </cell>
          <cell r="D34">
            <v>15348</v>
          </cell>
          <cell r="E34" t="str">
            <v>MN</v>
          </cell>
          <cell r="G34">
            <v>0</v>
          </cell>
          <cell r="Z34">
            <v>-3.4244872033788512</v>
          </cell>
        </row>
        <row r="35">
          <cell r="A35" t="str">
            <v>Low</v>
          </cell>
          <cell r="D35">
            <v>15348</v>
          </cell>
          <cell r="E35" t="str">
            <v>MN</v>
          </cell>
          <cell r="G35">
            <v>0</v>
          </cell>
          <cell r="Z35">
            <v>-4.0064940514917557</v>
          </cell>
        </row>
        <row r="36">
          <cell r="A36" t="str">
            <v>Low</v>
          </cell>
          <cell r="D36">
            <v>15348</v>
          </cell>
          <cell r="E36" t="str">
            <v>MN</v>
          </cell>
          <cell r="G36">
            <v>0</v>
          </cell>
          <cell r="Z36">
            <v>-1.9841775144673843</v>
          </cell>
        </row>
        <row r="37">
          <cell r="A37" t="str">
            <v>Low</v>
          </cell>
          <cell r="D37">
            <v>15348</v>
          </cell>
          <cell r="E37" t="str">
            <v>MN</v>
          </cell>
          <cell r="G37">
            <v>0</v>
          </cell>
          <cell r="Z37">
            <v>-2.4102279338178856</v>
          </cell>
        </row>
        <row r="38">
          <cell r="A38" t="str">
            <v>Low</v>
          </cell>
          <cell r="D38">
            <v>15348</v>
          </cell>
          <cell r="E38" t="str">
            <v>MN</v>
          </cell>
          <cell r="G38">
            <v>0</v>
          </cell>
          <cell r="Z38">
            <v>-3.4244872033788512</v>
          </cell>
        </row>
        <row r="39">
          <cell r="A39" t="str">
            <v>Low</v>
          </cell>
          <cell r="D39">
            <v>15348</v>
          </cell>
          <cell r="E39" t="str">
            <v>MN</v>
          </cell>
          <cell r="G39">
            <v>0</v>
          </cell>
          <cell r="Z39">
            <v>-4.3393379496475077</v>
          </cell>
        </row>
        <row r="40">
          <cell r="A40" t="str">
            <v>Low</v>
          </cell>
          <cell r="D40">
            <v>1009</v>
          </cell>
          <cell r="E40" t="str">
            <v>MN</v>
          </cell>
          <cell r="G40">
            <v>1</v>
          </cell>
          <cell r="Z40">
            <v>-2.2965535392559606</v>
          </cell>
        </row>
        <row r="41">
          <cell r="A41" t="str">
            <v>Low</v>
          </cell>
          <cell r="D41">
            <v>1009</v>
          </cell>
          <cell r="E41" t="str">
            <v>MN</v>
          </cell>
          <cell r="G41">
            <v>1</v>
          </cell>
          <cell r="Z41">
            <v>-2.6295618933877272</v>
          </cell>
        </row>
        <row r="42">
          <cell r="A42" t="str">
            <v>Low</v>
          </cell>
          <cell r="D42">
            <v>1009</v>
          </cell>
          <cell r="E42" t="str">
            <v>MN</v>
          </cell>
          <cell r="G42">
            <v>1</v>
          </cell>
          <cell r="Z42">
            <v>-2.2800727151398661</v>
          </cell>
        </row>
        <row r="43">
          <cell r="A43" t="str">
            <v>Low</v>
          </cell>
          <cell r="D43">
            <v>1009</v>
          </cell>
          <cell r="E43" t="str">
            <v>MN</v>
          </cell>
          <cell r="G43">
            <v>1</v>
          </cell>
          <cell r="Z43">
            <v>-2.6690604685111587</v>
          </cell>
        </row>
        <row r="44">
          <cell r="A44" t="str">
            <v>Low</v>
          </cell>
          <cell r="D44">
            <v>7494</v>
          </cell>
          <cell r="E44" t="str">
            <v>MN</v>
          </cell>
          <cell r="G44">
            <v>1</v>
          </cell>
          <cell r="Z44">
            <v>-1.5852877416053597</v>
          </cell>
        </row>
        <row r="45">
          <cell r="A45" t="str">
            <v>Low</v>
          </cell>
          <cell r="D45">
            <v>9650</v>
          </cell>
          <cell r="E45" t="str">
            <v>MN</v>
          </cell>
          <cell r="G45">
            <v>1</v>
          </cell>
          <cell r="Z45">
            <v>-1.5852877416053597</v>
          </cell>
        </row>
        <row r="46">
          <cell r="A46" t="str">
            <v>Low</v>
          </cell>
          <cell r="D46">
            <v>10040</v>
          </cell>
          <cell r="E46" t="str">
            <v>MN</v>
          </cell>
          <cell r="G46">
            <v>1</v>
          </cell>
          <cell r="Z46">
            <v>-1.5852877416053597</v>
          </cell>
        </row>
        <row r="47">
          <cell r="A47" t="str">
            <v>Low</v>
          </cell>
          <cell r="D47">
            <v>10179</v>
          </cell>
          <cell r="E47" t="str">
            <v>MN</v>
          </cell>
          <cell r="G47">
            <v>1</v>
          </cell>
          <cell r="Z47">
            <v>-1.5852877416053597</v>
          </cell>
        </row>
        <row r="48">
          <cell r="A48" t="str">
            <v>Low</v>
          </cell>
          <cell r="D48">
            <v>12900</v>
          </cell>
          <cell r="E48" t="str">
            <v>MN</v>
          </cell>
          <cell r="G48">
            <v>1</v>
          </cell>
          <cell r="Z48">
            <v>-1.5852877416053597</v>
          </cell>
        </row>
        <row r="49">
          <cell r="A49" t="str">
            <v>Low</v>
          </cell>
          <cell r="D49">
            <v>17320</v>
          </cell>
          <cell r="E49" t="str">
            <v>MN</v>
          </cell>
          <cell r="G49">
            <v>1</v>
          </cell>
          <cell r="Z49">
            <v>-1.5852877416053597</v>
          </cell>
        </row>
        <row r="50">
          <cell r="A50" t="str">
            <v>Low</v>
          </cell>
          <cell r="D50">
            <v>5111</v>
          </cell>
          <cell r="E50" t="str">
            <v>MN</v>
          </cell>
          <cell r="G50">
            <v>1</v>
          </cell>
          <cell r="Z50">
            <v>-2.2309009800581721</v>
          </cell>
        </row>
        <row r="51">
          <cell r="A51" t="str">
            <v>Low</v>
          </cell>
          <cell r="D51">
            <v>12894</v>
          </cell>
          <cell r="E51" t="str">
            <v>MN</v>
          </cell>
          <cell r="G51">
            <v>1</v>
          </cell>
          <cell r="Z51">
            <v>8.6132490420545896E-2</v>
          </cell>
        </row>
        <row r="52">
          <cell r="A52" t="str">
            <v>Low</v>
          </cell>
          <cell r="D52">
            <v>12894</v>
          </cell>
          <cell r="E52" t="str">
            <v>MN</v>
          </cell>
          <cell r="G52">
            <v>1</v>
          </cell>
          <cell r="Z52">
            <v>8.6132490420545521E-2</v>
          </cell>
        </row>
        <row r="53">
          <cell r="A53" t="str">
            <v>Low</v>
          </cell>
          <cell r="D53">
            <v>12894</v>
          </cell>
          <cell r="E53" t="str">
            <v>MN</v>
          </cell>
          <cell r="G53">
            <v>1</v>
          </cell>
          <cell r="Z53">
            <v>0.11816374042054624</v>
          </cell>
        </row>
        <row r="54">
          <cell r="A54" t="str">
            <v>Low</v>
          </cell>
          <cell r="D54">
            <v>12894</v>
          </cell>
          <cell r="E54" t="str">
            <v>MN</v>
          </cell>
          <cell r="G54">
            <v>1</v>
          </cell>
          <cell r="Z54">
            <v>0.3103512404205459</v>
          </cell>
        </row>
        <row r="55">
          <cell r="A55" t="str">
            <v>Low</v>
          </cell>
          <cell r="D55">
            <v>12894</v>
          </cell>
          <cell r="E55" t="str">
            <v>MN</v>
          </cell>
          <cell r="G55">
            <v>0</v>
          </cell>
          <cell r="Z55">
            <v>0.3103512404205459</v>
          </cell>
        </row>
        <row r="56">
          <cell r="A56" t="str">
            <v>Low</v>
          </cell>
          <cell r="D56">
            <v>12894</v>
          </cell>
          <cell r="E56" t="str">
            <v>MN</v>
          </cell>
          <cell r="G56">
            <v>0</v>
          </cell>
          <cell r="Z56">
            <v>0.3103512404205459</v>
          </cell>
        </row>
        <row r="57">
          <cell r="A57" t="str">
            <v>Low</v>
          </cell>
          <cell r="D57">
            <v>12894</v>
          </cell>
          <cell r="E57" t="str">
            <v>MN</v>
          </cell>
          <cell r="G57">
            <v>0</v>
          </cell>
          <cell r="Z57">
            <v>0.3103512404205459</v>
          </cell>
        </row>
        <row r="58">
          <cell r="A58" t="str">
            <v>Low</v>
          </cell>
          <cell r="D58">
            <v>12894</v>
          </cell>
          <cell r="E58" t="str">
            <v>MN</v>
          </cell>
          <cell r="G58">
            <v>1</v>
          </cell>
          <cell r="Z58">
            <v>0.3103512404205459</v>
          </cell>
        </row>
        <row r="59">
          <cell r="A59" t="str">
            <v>Low</v>
          </cell>
          <cell r="D59">
            <v>12894</v>
          </cell>
          <cell r="E59" t="str">
            <v>MN</v>
          </cell>
          <cell r="G59">
            <v>1</v>
          </cell>
          <cell r="Z59">
            <v>8.6132490420545521E-2</v>
          </cell>
        </row>
        <row r="60">
          <cell r="A60" t="str">
            <v>Low</v>
          </cell>
          <cell r="D60">
            <v>12894</v>
          </cell>
          <cell r="E60" t="str">
            <v>MN</v>
          </cell>
          <cell r="G60">
            <v>1</v>
          </cell>
          <cell r="Z60">
            <v>0.27831999042054556</v>
          </cell>
        </row>
        <row r="61">
          <cell r="A61" t="str">
            <v>Low</v>
          </cell>
          <cell r="D61">
            <v>12894</v>
          </cell>
          <cell r="E61" t="str">
            <v>MN</v>
          </cell>
          <cell r="G61">
            <v>0</v>
          </cell>
          <cell r="Z61">
            <v>0.27831999042054556</v>
          </cell>
        </row>
        <row r="62">
          <cell r="A62" t="str">
            <v>Low</v>
          </cell>
          <cell r="D62">
            <v>12894</v>
          </cell>
          <cell r="E62" t="str">
            <v>MN</v>
          </cell>
          <cell r="G62">
            <v>0</v>
          </cell>
          <cell r="Z62">
            <v>0.27831999042054556</v>
          </cell>
        </row>
        <row r="63">
          <cell r="A63" t="str">
            <v>Low</v>
          </cell>
          <cell r="D63">
            <v>12894</v>
          </cell>
          <cell r="E63" t="str">
            <v>MN</v>
          </cell>
          <cell r="G63">
            <v>0</v>
          </cell>
          <cell r="Z63">
            <v>0.27831999042054556</v>
          </cell>
        </row>
        <row r="64">
          <cell r="A64" t="str">
            <v>Low</v>
          </cell>
          <cell r="D64">
            <v>12894</v>
          </cell>
          <cell r="E64" t="str">
            <v>MN</v>
          </cell>
          <cell r="G64">
            <v>1</v>
          </cell>
          <cell r="Z64">
            <v>0.27831999042054556</v>
          </cell>
        </row>
        <row r="65">
          <cell r="A65" t="str">
            <v>Low</v>
          </cell>
          <cell r="D65">
            <v>1233</v>
          </cell>
          <cell r="E65" t="str">
            <v>MN</v>
          </cell>
          <cell r="G65">
            <v>1</v>
          </cell>
          <cell r="Z65">
            <v>-2.1906067922775652</v>
          </cell>
        </row>
        <row r="66">
          <cell r="A66" t="str">
            <v>Low</v>
          </cell>
          <cell r="D66">
            <v>689</v>
          </cell>
          <cell r="E66" t="str">
            <v>MN</v>
          </cell>
          <cell r="G66">
            <v>1</v>
          </cell>
          <cell r="Z66">
            <v>-1.3854363031808128</v>
          </cell>
        </row>
        <row r="67">
          <cell r="A67" t="str">
            <v>Low</v>
          </cell>
          <cell r="D67">
            <v>689</v>
          </cell>
          <cell r="E67" t="str">
            <v>MN</v>
          </cell>
          <cell r="G67">
            <v>1</v>
          </cell>
          <cell r="Z67">
            <v>-0.32268163412461798</v>
          </cell>
        </row>
        <row r="68">
          <cell r="A68" t="str">
            <v>Low</v>
          </cell>
          <cell r="D68">
            <v>689</v>
          </cell>
          <cell r="E68" t="str">
            <v>MN</v>
          </cell>
          <cell r="G68">
            <v>1</v>
          </cell>
          <cell r="Z68">
            <v>-0.32268163412461798</v>
          </cell>
        </row>
        <row r="69">
          <cell r="A69" t="str">
            <v>Low</v>
          </cell>
          <cell r="D69">
            <v>11479</v>
          </cell>
          <cell r="E69" t="str">
            <v>WI</v>
          </cell>
          <cell r="G69">
            <v>1</v>
          </cell>
          <cell r="Z69">
            <v>0.44808414357575432</v>
          </cell>
        </row>
        <row r="70">
          <cell r="A70" t="str">
            <v>Low</v>
          </cell>
          <cell r="D70">
            <v>887</v>
          </cell>
          <cell r="E70" t="str">
            <v>MN</v>
          </cell>
          <cell r="G70">
            <v>1</v>
          </cell>
          <cell r="Z70">
            <v>-3.6295029763302913</v>
          </cell>
        </row>
        <row r="71">
          <cell r="A71" t="str">
            <v>Low</v>
          </cell>
          <cell r="D71">
            <v>887</v>
          </cell>
          <cell r="E71" t="str">
            <v>MN</v>
          </cell>
          <cell r="G71">
            <v>1</v>
          </cell>
          <cell r="Z71">
            <v>-3.5154940148121052</v>
          </cell>
        </row>
        <row r="72">
          <cell r="A72" t="str">
            <v>Low</v>
          </cell>
          <cell r="D72">
            <v>13936</v>
          </cell>
          <cell r="E72" t="str">
            <v>WI</v>
          </cell>
          <cell r="G72">
            <v>1</v>
          </cell>
          <cell r="Z72">
            <v>-0.37466764461850283</v>
          </cell>
        </row>
        <row r="73">
          <cell r="A73" t="str">
            <v>Low</v>
          </cell>
          <cell r="D73">
            <v>13936</v>
          </cell>
          <cell r="E73" t="str">
            <v>WI</v>
          </cell>
          <cell r="G73">
            <v>1</v>
          </cell>
          <cell r="Z73">
            <v>2.2501448361349072</v>
          </cell>
        </row>
        <row r="74">
          <cell r="A74" t="str">
            <v>Low</v>
          </cell>
          <cell r="D74">
            <v>1529</v>
          </cell>
          <cell r="E74" t="str">
            <v>MN</v>
          </cell>
          <cell r="G74">
            <v>1</v>
          </cell>
          <cell r="Z74">
            <v>-2.9868924392439218</v>
          </cell>
        </row>
        <row r="75">
          <cell r="A75" t="str">
            <v>Low</v>
          </cell>
          <cell r="D75">
            <v>1529</v>
          </cell>
          <cell r="E75" t="str">
            <v>MN</v>
          </cell>
          <cell r="G75">
            <v>1</v>
          </cell>
          <cell r="Z75">
            <v>-2.9984248424842472</v>
          </cell>
        </row>
        <row r="76">
          <cell r="A76" t="str">
            <v>Low</v>
          </cell>
          <cell r="D76">
            <v>1529</v>
          </cell>
          <cell r="E76" t="str">
            <v>MN</v>
          </cell>
          <cell r="G76">
            <v>1</v>
          </cell>
          <cell r="Z76">
            <v>-3.0849639963996398</v>
          </cell>
        </row>
        <row r="77">
          <cell r="A77" t="str">
            <v>Low</v>
          </cell>
          <cell r="D77">
            <v>1529</v>
          </cell>
          <cell r="E77" t="str">
            <v>MN</v>
          </cell>
          <cell r="G77">
            <v>1</v>
          </cell>
          <cell r="Z77">
            <v>-3.1422334853411535</v>
          </cell>
        </row>
        <row r="78">
          <cell r="A78" t="str">
            <v>Low</v>
          </cell>
          <cell r="D78">
            <v>1529</v>
          </cell>
          <cell r="E78" t="str">
            <v>MN</v>
          </cell>
          <cell r="G78">
            <v>1</v>
          </cell>
          <cell r="Z78">
            <v>-3.1996147013974272</v>
          </cell>
        </row>
        <row r="79">
          <cell r="A79" t="str">
            <v>Low</v>
          </cell>
          <cell r="D79">
            <v>1529</v>
          </cell>
          <cell r="E79" t="str">
            <v>MN</v>
          </cell>
          <cell r="G79">
            <v>1</v>
          </cell>
          <cell r="Z79">
            <v>-3.0849639963996398</v>
          </cell>
        </row>
        <row r="80">
          <cell r="A80" t="str">
            <v>Low</v>
          </cell>
          <cell r="D80">
            <v>1529</v>
          </cell>
          <cell r="E80" t="str">
            <v>MN</v>
          </cell>
          <cell r="G80">
            <v>1</v>
          </cell>
          <cell r="Z80">
            <v>-3.1422334853411535</v>
          </cell>
        </row>
        <row r="81">
          <cell r="A81" t="str">
            <v>Low</v>
          </cell>
          <cell r="D81">
            <v>1529</v>
          </cell>
          <cell r="E81" t="str">
            <v>MN</v>
          </cell>
          <cell r="G81">
            <v>1</v>
          </cell>
          <cell r="Z81">
            <v>-3.1996147013974272</v>
          </cell>
        </row>
        <row r="82">
          <cell r="A82" t="str">
            <v>Low</v>
          </cell>
          <cell r="D82">
            <v>1529</v>
          </cell>
          <cell r="E82" t="str">
            <v>MN</v>
          </cell>
          <cell r="G82">
            <v>1</v>
          </cell>
          <cell r="Z82">
            <v>-0.80927567735229466</v>
          </cell>
        </row>
        <row r="83">
          <cell r="A83" t="str">
            <v>Low</v>
          </cell>
          <cell r="D83">
            <v>15983</v>
          </cell>
          <cell r="E83" t="str">
            <v>WI</v>
          </cell>
          <cell r="G83">
            <v>1</v>
          </cell>
          <cell r="Z83">
            <v>-1.3003006887679174</v>
          </cell>
        </row>
        <row r="84">
          <cell r="A84" t="str">
            <v>Low</v>
          </cell>
          <cell r="D84">
            <v>16082</v>
          </cell>
          <cell r="E84" t="str">
            <v>WI</v>
          </cell>
          <cell r="G84">
            <v>1</v>
          </cell>
          <cell r="Z84">
            <v>-0.49388841167800801</v>
          </cell>
        </row>
        <row r="85">
          <cell r="A85" t="str">
            <v>Low</v>
          </cell>
          <cell r="D85">
            <v>16082</v>
          </cell>
          <cell r="E85" t="str">
            <v>WI</v>
          </cell>
          <cell r="G85">
            <v>1</v>
          </cell>
          <cell r="Z85">
            <v>-0.52853229855805905</v>
          </cell>
        </row>
        <row r="86">
          <cell r="A86" t="str">
            <v>Low</v>
          </cell>
          <cell r="D86">
            <v>16082</v>
          </cell>
          <cell r="E86" t="str">
            <v>WI</v>
          </cell>
          <cell r="G86">
            <v>1</v>
          </cell>
          <cell r="Z86">
            <v>-0.52794245021839403</v>
          </cell>
        </row>
        <row r="87">
          <cell r="A87" t="str">
            <v>Low</v>
          </cell>
          <cell r="D87">
            <v>16082</v>
          </cell>
          <cell r="E87" t="str">
            <v>WI</v>
          </cell>
          <cell r="G87">
            <v>1</v>
          </cell>
          <cell r="Z87">
            <v>-0.56258633709844463</v>
          </cell>
        </row>
        <row r="88">
          <cell r="A88" t="str">
            <v>Low</v>
          </cell>
          <cell r="D88">
            <v>16082</v>
          </cell>
          <cell r="E88" t="str">
            <v>WI</v>
          </cell>
          <cell r="G88">
            <v>1</v>
          </cell>
          <cell r="Z88">
            <v>-0.24235666564626199</v>
          </cell>
        </row>
        <row r="89">
          <cell r="A89" t="str">
            <v>Low</v>
          </cell>
          <cell r="D89">
            <v>16082</v>
          </cell>
          <cell r="E89" t="str">
            <v>WI</v>
          </cell>
          <cell r="G89">
            <v>1</v>
          </cell>
          <cell r="Z89">
            <v>-0.27700055252631284</v>
          </cell>
        </row>
        <row r="90">
          <cell r="A90" t="str">
            <v>Low</v>
          </cell>
          <cell r="D90">
            <v>17868</v>
          </cell>
          <cell r="E90" t="str">
            <v>WI</v>
          </cell>
          <cell r="G90">
            <v>1</v>
          </cell>
          <cell r="Z90">
            <v>-1.9561332959310105</v>
          </cell>
        </row>
        <row r="91">
          <cell r="A91" t="str">
            <v>Low</v>
          </cell>
          <cell r="D91">
            <v>4577</v>
          </cell>
          <cell r="E91" t="str">
            <v>MN</v>
          </cell>
          <cell r="G91">
            <v>1</v>
          </cell>
          <cell r="Z91">
            <v>-1.9051960057486468</v>
          </cell>
        </row>
        <row r="92">
          <cell r="A92" t="str">
            <v>Low</v>
          </cell>
          <cell r="D92">
            <v>4577</v>
          </cell>
          <cell r="E92" t="str">
            <v>MN</v>
          </cell>
          <cell r="G92">
            <v>1</v>
          </cell>
          <cell r="Z92">
            <v>-0.82164035922158796</v>
          </cell>
        </row>
        <row r="93">
          <cell r="A93" t="str">
            <v>Low</v>
          </cell>
          <cell r="D93">
            <v>4577</v>
          </cell>
          <cell r="E93" t="str">
            <v>MN</v>
          </cell>
          <cell r="G93">
            <v>1</v>
          </cell>
          <cell r="Z93">
            <v>-1.8141958897760597</v>
          </cell>
        </row>
        <row r="94">
          <cell r="A94" t="str">
            <v>Low</v>
          </cell>
          <cell r="D94">
            <v>5632</v>
          </cell>
          <cell r="E94" t="str">
            <v>WI</v>
          </cell>
          <cell r="G94">
            <v>1</v>
          </cell>
          <cell r="Z94">
            <v>-1.336701524691378</v>
          </cell>
        </row>
        <row r="95">
          <cell r="A95" t="str">
            <v>Low</v>
          </cell>
          <cell r="D95">
            <v>5632</v>
          </cell>
          <cell r="E95" t="str">
            <v>WI</v>
          </cell>
          <cell r="G95">
            <v>1</v>
          </cell>
          <cell r="Z95">
            <v>-0.82751747947078347</v>
          </cell>
        </row>
        <row r="96">
          <cell r="A96" t="str">
            <v>Low</v>
          </cell>
          <cell r="D96">
            <v>1251</v>
          </cell>
          <cell r="E96" t="str">
            <v>WI</v>
          </cell>
          <cell r="G96">
            <v>1</v>
          </cell>
          <cell r="Z96">
            <v>-1.159265896039567</v>
          </cell>
        </row>
        <row r="97">
          <cell r="A97" t="str">
            <v>Low</v>
          </cell>
          <cell r="D97">
            <v>1367</v>
          </cell>
          <cell r="E97" t="str">
            <v>MI</v>
          </cell>
          <cell r="G97">
            <v>1</v>
          </cell>
          <cell r="Z97">
            <v>-0.99722065214998512</v>
          </cell>
        </row>
        <row r="98">
          <cell r="A98" t="str">
            <v>Low</v>
          </cell>
          <cell r="D98">
            <v>9475</v>
          </cell>
          <cell r="E98" t="str">
            <v>MN</v>
          </cell>
          <cell r="G98">
            <v>1</v>
          </cell>
          <cell r="Z98">
            <v>-3.0511199716661586</v>
          </cell>
        </row>
        <row r="99">
          <cell r="A99" t="str">
            <v>Low</v>
          </cell>
          <cell r="D99">
            <v>9475</v>
          </cell>
          <cell r="E99" t="str">
            <v>MN</v>
          </cell>
          <cell r="G99">
            <v>1</v>
          </cell>
          <cell r="Z99">
            <v>-2.0217606849715057</v>
          </cell>
        </row>
        <row r="100">
          <cell r="A100" t="str">
            <v>Low</v>
          </cell>
          <cell r="D100">
            <v>9475</v>
          </cell>
          <cell r="E100" t="str">
            <v>MN</v>
          </cell>
          <cell r="G100">
            <v>1</v>
          </cell>
          <cell r="Z100">
            <v>0.36288763444173239</v>
          </cell>
        </row>
        <row r="101">
          <cell r="A101" t="str">
            <v>Low</v>
          </cell>
          <cell r="D101">
            <v>9991</v>
          </cell>
          <cell r="E101" t="str">
            <v>MN</v>
          </cell>
          <cell r="G101">
            <v>1</v>
          </cell>
          <cell r="Z101">
            <v>-3.9290793148977237</v>
          </cell>
        </row>
        <row r="102">
          <cell r="A102" t="str">
            <v>Low</v>
          </cell>
          <cell r="D102">
            <v>9991</v>
          </cell>
          <cell r="E102" t="str">
            <v>MN</v>
          </cell>
          <cell r="G102">
            <v>1</v>
          </cell>
          <cell r="Z102">
            <v>-3.901306862961289</v>
          </cell>
        </row>
        <row r="103">
          <cell r="A103" t="str">
            <v>Low</v>
          </cell>
          <cell r="D103">
            <v>9991</v>
          </cell>
          <cell r="E103" t="str">
            <v>MN</v>
          </cell>
          <cell r="G103">
            <v>1</v>
          </cell>
          <cell r="Z103">
            <v>-3.8817334913135686</v>
          </cell>
        </row>
        <row r="104">
          <cell r="A104" t="str">
            <v>Low</v>
          </cell>
          <cell r="D104">
            <v>9991</v>
          </cell>
          <cell r="E104" t="str">
            <v>MN</v>
          </cell>
          <cell r="G104">
            <v>1</v>
          </cell>
          <cell r="Z104">
            <v>-4.1702415996403328</v>
          </cell>
        </row>
        <row r="105">
          <cell r="A105" t="str">
            <v>Low</v>
          </cell>
          <cell r="D105">
            <v>9991</v>
          </cell>
          <cell r="E105" t="str">
            <v>MN</v>
          </cell>
          <cell r="G105">
            <v>1</v>
          </cell>
          <cell r="Z105">
            <v>-3.5226360215031427</v>
          </cell>
        </row>
        <row r="106">
          <cell r="A106" t="str">
            <v>Low</v>
          </cell>
          <cell r="D106">
            <v>10618</v>
          </cell>
          <cell r="E106" t="str">
            <v>MN</v>
          </cell>
          <cell r="G106">
            <v>1</v>
          </cell>
          <cell r="Z106">
            <v>-1.5255483755787946</v>
          </cell>
        </row>
        <row r="107">
          <cell r="A107" t="str">
            <v>Low</v>
          </cell>
          <cell r="D107">
            <v>10618</v>
          </cell>
          <cell r="E107" t="str">
            <v>MN</v>
          </cell>
          <cell r="G107">
            <v>1</v>
          </cell>
          <cell r="Z107">
            <v>-1.5255483755787946</v>
          </cell>
        </row>
        <row r="108">
          <cell r="A108" t="str">
            <v>Low</v>
          </cell>
          <cell r="D108">
            <v>10618</v>
          </cell>
          <cell r="E108" t="str">
            <v>MN</v>
          </cell>
          <cell r="G108">
            <v>1</v>
          </cell>
          <cell r="Z108">
            <v>-1.2686850431078318</v>
          </cell>
        </row>
        <row r="109">
          <cell r="A109" t="str">
            <v>Low</v>
          </cell>
          <cell r="D109">
            <v>10618</v>
          </cell>
          <cell r="E109" t="str">
            <v>MN</v>
          </cell>
          <cell r="G109">
            <v>1</v>
          </cell>
          <cell r="Z109">
            <v>-1.2686850431078318</v>
          </cell>
        </row>
        <row r="110">
          <cell r="A110" t="str">
            <v>Low</v>
          </cell>
          <cell r="D110">
            <v>13481</v>
          </cell>
          <cell r="E110" t="str">
            <v>WI</v>
          </cell>
          <cell r="G110">
            <v>1</v>
          </cell>
          <cell r="Z110">
            <v>-0.54094165915733639</v>
          </cell>
        </row>
        <row r="111">
          <cell r="A111" t="str">
            <v>Low</v>
          </cell>
          <cell r="D111">
            <v>13481</v>
          </cell>
          <cell r="E111" t="str">
            <v>WI</v>
          </cell>
          <cell r="G111">
            <v>1</v>
          </cell>
          <cell r="Z111">
            <v>-0.50662433439831833</v>
          </cell>
        </row>
        <row r="112">
          <cell r="A112" t="str">
            <v>Low</v>
          </cell>
          <cell r="D112">
            <v>11910</v>
          </cell>
          <cell r="E112" t="str">
            <v>MN</v>
          </cell>
          <cell r="G112">
            <v>1</v>
          </cell>
          <cell r="Z112">
            <v>-2.7230443278991179</v>
          </cell>
        </row>
        <row r="113">
          <cell r="A113" t="str">
            <v>Low</v>
          </cell>
          <cell r="D113">
            <v>12227</v>
          </cell>
          <cell r="E113" t="str">
            <v>MN</v>
          </cell>
          <cell r="G113">
            <v>1</v>
          </cell>
          <cell r="Z113">
            <v>-0.97147558160106329</v>
          </cell>
        </row>
        <row r="114">
          <cell r="A114" t="str">
            <v>Low</v>
          </cell>
          <cell r="D114">
            <v>12227</v>
          </cell>
          <cell r="E114" t="str">
            <v>MN</v>
          </cell>
          <cell r="G114">
            <v>1</v>
          </cell>
          <cell r="Z114">
            <v>-1.4261812672466019</v>
          </cell>
        </row>
        <row r="115">
          <cell r="A115" t="str">
            <v>Low</v>
          </cell>
          <cell r="D115">
            <v>12227</v>
          </cell>
          <cell r="E115" t="str">
            <v>MN</v>
          </cell>
          <cell r="G115">
            <v>1</v>
          </cell>
          <cell r="Z115">
            <v>-0.55118126724660077</v>
          </cell>
        </row>
        <row r="116">
          <cell r="A116" t="str">
            <v>Low</v>
          </cell>
          <cell r="D116">
            <v>13700</v>
          </cell>
          <cell r="E116" t="str">
            <v>MN</v>
          </cell>
          <cell r="G116">
            <v>1</v>
          </cell>
          <cell r="Z116">
            <v>0.80087638369544745</v>
          </cell>
        </row>
        <row r="117">
          <cell r="A117" t="str">
            <v>Low</v>
          </cell>
          <cell r="D117">
            <v>13700</v>
          </cell>
          <cell r="E117" t="str">
            <v>MN</v>
          </cell>
          <cell r="G117">
            <v>1</v>
          </cell>
          <cell r="Z117">
            <v>0.77806318469554248</v>
          </cell>
        </row>
        <row r="118">
          <cell r="A118" t="str">
            <v>Low</v>
          </cell>
          <cell r="D118">
            <v>13700</v>
          </cell>
          <cell r="E118" t="str">
            <v>MN</v>
          </cell>
          <cell r="G118">
            <v>1</v>
          </cell>
          <cell r="Z118">
            <v>0.80087638369544745</v>
          </cell>
        </row>
        <row r="119">
          <cell r="A119" t="str">
            <v>Low</v>
          </cell>
          <cell r="D119">
            <v>13700</v>
          </cell>
          <cell r="E119" t="str">
            <v>MN</v>
          </cell>
          <cell r="G119">
            <v>1</v>
          </cell>
          <cell r="Z119">
            <v>0.77806318469554248</v>
          </cell>
        </row>
        <row r="120">
          <cell r="A120" t="str">
            <v>Low</v>
          </cell>
          <cell r="D120">
            <v>14468</v>
          </cell>
          <cell r="E120" t="str">
            <v>MN</v>
          </cell>
          <cell r="G120">
            <v>1</v>
          </cell>
          <cell r="Z120">
            <v>-4.0171412440697031E-2</v>
          </cell>
        </row>
        <row r="121">
          <cell r="A121" t="str">
            <v>Low</v>
          </cell>
          <cell r="D121">
            <v>14468</v>
          </cell>
          <cell r="E121" t="str">
            <v>MN</v>
          </cell>
          <cell r="G121">
            <v>1</v>
          </cell>
          <cell r="Z121">
            <v>-1.2971132233612889E-2</v>
          </cell>
        </row>
        <row r="122">
          <cell r="A122" t="str">
            <v>Low</v>
          </cell>
          <cell r="D122">
            <v>16368</v>
          </cell>
          <cell r="E122" t="str">
            <v>MN</v>
          </cell>
          <cell r="G122">
            <v>1</v>
          </cell>
          <cell r="Z122">
            <v>-3.0313725039582109</v>
          </cell>
        </row>
        <row r="123">
          <cell r="A123" t="str">
            <v>Low</v>
          </cell>
          <cell r="D123">
            <v>16368</v>
          </cell>
          <cell r="E123" t="str">
            <v>MN</v>
          </cell>
          <cell r="G123">
            <v>1</v>
          </cell>
          <cell r="Z123">
            <v>-3.0017476276741042</v>
          </cell>
        </row>
        <row r="124">
          <cell r="A124" t="str">
            <v>Low</v>
          </cell>
          <cell r="D124">
            <v>17550</v>
          </cell>
          <cell r="E124" t="str">
            <v>MN</v>
          </cell>
          <cell r="G124">
            <v>1</v>
          </cell>
          <cell r="Z124">
            <v>5.4490248482838136E-2</v>
          </cell>
        </row>
        <row r="125">
          <cell r="A125" t="str">
            <v>Low</v>
          </cell>
          <cell r="D125">
            <v>18019</v>
          </cell>
          <cell r="E125" t="str">
            <v>MN</v>
          </cell>
          <cell r="G125">
            <v>1</v>
          </cell>
          <cell r="Z125">
            <v>-3.1759023242468643</v>
          </cell>
        </row>
        <row r="126">
          <cell r="A126" t="str">
            <v>Low</v>
          </cell>
          <cell r="D126">
            <v>18019</v>
          </cell>
          <cell r="E126" t="str">
            <v>MN</v>
          </cell>
          <cell r="G126">
            <v>1</v>
          </cell>
          <cell r="Z126">
            <v>-4.064758989062164</v>
          </cell>
        </row>
        <row r="127">
          <cell r="A127" t="str">
            <v>Low</v>
          </cell>
          <cell r="D127">
            <v>18047</v>
          </cell>
          <cell r="E127" t="str">
            <v>MN</v>
          </cell>
          <cell r="G127">
            <v>1</v>
          </cell>
          <cell r="Z127">
            <v>-2.8082964631936473</v>
          </cell>
        </row>
        <row r="128">
          <cell r="A128" t="str">
            <v>Low</v>
          </cell>
          <cell r="D128">
            <v>18047</v>
          </cell>
          <cell r="E128" t="str">
            <v>MN</v>
          </cell>
          <cell r="G128">
            <v>1</v>
          </cell>
          <cell r="Z128">
            <v>-0.17079646319364805</v>
          </cell>
        </row>
        <row r="129">
          <cell r="A129" t="str">
            <v>Low</v>
          </cell>
          <cell r="D129">
            <v>19157</v>
          </cell>
          <cell r="E129" t="str">
            <v>IA</v>
          </cell>
          <cell r="G129">
            <v>1</v>
          </cell>
          <cell r="Z129">
            <v>-1.0474648753980853</v>
          </cell>
        </row>
        <row r="130">
          <cell r="A130" t="str">
            <v>Low</v>
          </cell>
          <cell r="D130">
            <v>19157</v>
          </cell>
          <cell r="E130" t="str">
            <v>IA</v>
          </cell>
          <cell r="G130">
            <v>1</v>
          </cell>
          <cell r="Z130">
            <v>-2.0201921481253557</v>
          </cell>
        </row>
        <row r="131">
          <cell r="A131" t="str">
            <v>Low</v>
          </cell>
          <cell r="D131">
            <v>5417</v>
          </cell>
          <cell r="E131" t="str">
            <v>WI</v>
          </cell>
          <cell r="G131">
            <v>0</v>
          </cell>
          <cell r="Z131">
            <v>-0.24928628846170303</v>
          </cell>
        </row>
        <row r="132">
          <cell r="A132" t="str">
            <v>Low</v>
          </cell>
          <cell r="D132">
            <v>19813</v>
          </cell>
          <cell r="E132" t="str">
            <v>WI</v>
          </cell>
          <cell r="G132">
            <v>1</v>
          </cell>
          <cell r="Z132">
            <v>-1.0414598819876062</v>
          </cell>
        </row>
        <row r="133">
          <cell r="A133" t="str">
            <v>Low</v>
          </cell>
          <cell r="D133">
            <v>18383</v>
          </cell>
          <cell r="E133" t="str">
            <v>WI</v>
          </cell>
          <cell r="G133">
            <v>1</v>
          </cell>
          <cell r="Z133">
            <v>-1.4768186251447688</v>
          </cell>
        </row>
        <row r="134">
          <cell r="A134" t="str">
            <v>Low</v>
          </cell>
          <cell r="D134">
            <v>18383</v>
          </cell>
          <cell r="E134" t="str">
            <v>WI</v>
          </cell>
          <cell r="G134">
            <v>1</v>
          </cell>
          <cell r="Z134">
            <v>-1.5979055147222883</v>
          </cell>
        </row>
        <row r="135">
          <cell r="A135" t="str">
            <v>Low</v>
          </cell>
          <cell r="D135">
            <v>18383</v>
          </cell>
          <cell r="E135" t="str">
            <v>WI</v>
          </cell>
          <cell r="G135">
            <v>1</v>
          </cell>
          <cell r="Z135">
            <v>-1.4768186251447688</v>
          </cell>
        </row>
        <row r="136">
          <cell r="A136" t="str">
            <v>Low</v>
          </cell>
          <cell r="D136">
            <v>18383</v>
          </cell>
          <cell r="E136" t="str">
            <v>WI</v>
          </cell>
          <cell r="G136">
            <v>1</v>
          </cell>
          <cell r="Z136">
            <v>-1.5979055147222883</v>
          </cell>
        </row>
        <row r="137">
          <cell r="A137" t="str">
            <v>Low</v>
          </cell>
          <cell r="D137">
            <v>3701</v>
          </cell>
          <cell r="E137" t="str">
            <v>WI</v>
          </cell>
          <cell r="G137">
            <v>0</v>
          </cell>
          <cell r="Z137">
            <v>-1.6709578816823123</v>
          </cell>
        </row>
        <row r="138">
          <cell r="A138" t="str">
            <v>Low</v>
          </cell>
          <cell r="D138">
            <v>13780</v>
          </cell>
          <cell r="E138" t="str">
            <v>MI</v>
          </cell>
          <cell r="G138">
            <v>1</v>
          </cell>
          <cell r="Z138">
            <v>-0.18860256751552801</v>
          </cell>
        </row>
        <row r="139">
          <cell r="A139" t="str">
            <v>Low</v>
          </cell>
          <cell r="D139">
            <v>13780</v>
          </cell>
          <cell r="E139" t="str">
            <v>MI</v>
          </cell>
          <cell r="G139">
            <v>0</v>
          </cell>
          <cell r="Z139">
            <v>-0.27629749902342365</v>
          </cell>
        </row>
        <row r="140">
          <cell r="A140" t="str">
            <v>Low</v>
          </cell>
          <cell r="D140">
            <v>4346</v>
          </cell>
          <cell r="E140" t="str">
            <v>MN</v>
          </cell>
          <cell r="G140">
            <v>1</v>
          </cell>
          <cell r="Z140">
            <v>-2.4572633640407981</v>
          </cell>
        </row>
        <row r="141">
          <cell r="A141" t="str">
            <v>Low</v>
          </cell>
          <cell r="D141">
            <v>20996</v>
          </cell>
          <cell r="E141" t="str">
            <v>MN</v>
          </cell>
          <cell r="G141">
            <v>1</v>
          </cell>
          <cell r="Z141">
            <v>-2.6965322138494341</v>
          </cell>
        </row>
        <row r="142">
          <cell r="A142" t="str">
            <v>Low</v>
          </cell>
          <cell r="D142">
            <v>20996</v>
          </cell>
          <cell r="E142" t="str">
            <v>MN</v>
          </cell>
          <cell r="G142">
            <v>1</v>
          </cell>
          <cell r="Z142">
            <v>-0.30100589805995992</v>
          </cell>
        </row>
        <row r="143">
          <cell r="A143" t="str">
            <v>Low</v>
          </cell>
          <cell r="D143">
            <v>20996</v>
          </cell>
          <cell r="E143" t="str">
            <v>MN</v>
          </cell>
          <cell r="G143">
            <v>1</v>
          </cell>
          <cell r="Z143">
            <v>-2.62100589805996</v>
          </cell>
        </row>
        <row r="144">
          <cell r="A144" t="str">
            <v>Low</v>
          </cell>
          <cell r="D144">
            <v>20996</v>
          </cell>
          <cell r="E144" t="str">
            <v>MN</v>
          </cell>
          <cell r="G144">
            <v>1</v>
          </cell>
          <cell r="Z144">
            <v>-0.4896642593853644</v>
          </cell>
        </row>
        <row r="145">
          <cell r="A145" t="str">
            <v>Low</v>
          </cell>
          <cell r="D145">
            <v>20996</v>
          </cell>
          <cell r="E145" t="str">
            <v>MN</v>
          </cell>
          <cell r="G145">
            <v>1</v>
          </cell>
          <cell r="Z145">
            <v>7.9659764077601544E-2</v>
          </cell>
        </row>
        <row r="146">
          <cell r="A146" t="str">
            <v>Low</v>
          </cell>
          <cell r="D146">
            <v>6395</v>
          </cell>
          <cell r="E146" t="str">
            <v>MT</v>
          </cell>
          <cell r="G146">
            <v>1</v>
          </cell>
          <cell r="Z146">
            <v>-1.65692083841426</v>
          </cell>
        </row>
        <row r="147">
          <cell r="A147" t="str">
            <v>Low</v>
          </cell>
          <cell r="D147">
            <v>6395</v>
          </cell>
          <cell r="E147" t="str">
            <v>MT</v>
          </cell>
          <cell r="G147">
            <v>1</v>
          </cell>
          <cell r="Z147">
            <v>-0.7252797298892486</v>
          </cell>
        </row>
        <row r="148">
          <cell r="A148" t="str">
            <v>Low</v>
          </cell>
          <cell r="D148">
            <v>6395</v>
          </cell>
          <cell r="E148" t="str">
            <v>MT</v>
          </cell>
          <cell r="G148">
            <v>1</v>
          </cell>
          <cell r="Z148">
            <v>-0.89526373178292651</v>
          </cell>
        </row>
        <row r="149">
          <cell r="A149" t="str">
            <v>Low</v>
          </cell>
          <cell r="D149">
            <v>12692</v>
          </cell>
          <cell r="E149" t="str">
            <v>ID</v>
          </cell>
          <cell r="G149">
            <v>1</v>
          </cell>
          <cell r="Z149">
            <v>-0.88075613066917013</v>
          </cell>
        </row>
        <row r="150">
          <cell r="A150" t="str">
            <v>Low</v>
          </cell>
          <cell r="D150">
            <v>12692</v>
          </cell>
          <cell r="E150" t="str">
            <v>ID</v>
          </cell>
          <cell r="G150">
            <v>1</v>
          </cell>
          <cell r="Z150">
            <v>-1.0099501172949459</v>
          </cell>
        </row>
        <row r="151">
          <cell r="A151" t="str">
            <v>Low</v>
          </cell>
          <cell r="D151">
            <v>12692</v>
          </cell>
          <cell r="E151" t="str">
            <v>ID</v>
          </cell>
          <cell r="G151">
            <v>1</v>
          </cell>
          <cell r="Z151">
            <v>-0.83461542115996323</v>
          </cell>
        </row>
        <row r="152">
          <cell r="A152" t="str">
            <v>Low</v>
          </cell>
          <cell r="D152">
            <v>12692</v>
          </cell>
          <cell r="E152" t="str">
            <v>ID</v>
          </cell>
          <cell r="G152">
            <v>1</v>
          </cell>
          <cell r="Z152">
            <v>-1.0227810380718514</v>
          </cell>
        </row>
        <row r="153">
          <cell r="A153" t="str">
            <v>Low</v>
          </cell>
          <cell r="D153">
            <v>20847</v>
          </cell>
          <cell r="E153" t="str">
            <v>MI</v>
          </cell>
          <cell r="G153">
            <v>0</v>
          </cell>
          <cell r="Z153">
            <v>-0.16491936586474606</v>
          </cell>
        </row>
        <row r="154">
          <cell r="A154" t="str">
            <v>Low</v>
          </cell>
          <cell r="D154">
            <v>20847</v>
          </cell>
          <cell r="E154" t="str">
            <v>MI</v>
          </cell>
          <cell r="G154">
            <v>0</v>
          </cell>
          <cell r="Z154">
            <v>0.78683102227875246</v>
          </cell>
        </row>
        <row r="155">
          <cell r="A155" t="str">
            <v>Low</v>
          </cell>
          <cell r="D155">
            <v>26916</v>
          </cell>
          <cell r="E155" t="str">
            <v>MT</v>
          </cell>
          <cell r="G155">
            <v>1</v>
          </cell>
          <cell r="Z155">
            <v>-2.0190345926611193</v>
          </cell>
        </row>
        <row r="156">
          <cell r="A156" t="str">
            <v>Low</v>
          </cell>
          <cell r="D156">
            <v>21513</v>
          </cell>
          <cell r="E156" t="str">
            <v>MT</v>
          </cell>
          <cell r="G156">
            <v>1</v>
          </cell>
          <cell r="Z156">
            <v>1.6295514586233364</v>
          </cell>
        </row>
        <row r="157">
          <cell r="A157" t="str">
            <v>Low</v>
          </cell>
          <cell r="D157">
            <v>21513</v>
          </cell>
          <cell r="E157" t="str">
            <v>MT</v>
          </cell>
          <cell r="G157">
            <v>1</v>
          </cell>
          <cell r="Z157">
            <v>0.55796054953242769</v>
          </cell>
        </row>
        <row r="158">
          <cell r="A158" t="str">
            <v>Low</v>
          </cell>
          <cell r="D158">
            <v>1417</v>
          </cell>
          <cell r="E158" t="str">
            <v>MT</v>
          </cell>
          <cell r="G158">
            <v>1</v>
          </cell>
          <cell r="Z158">
            <v>-1.9642162465511939</v>
          </cell>
        </row>
        <row r="159">
          <cell r="A159" t="str">
            <v>Low</v>
          </cell>
          <cell r="D159">
            <v>19189</v>
          </cell>
          <cell r="E159" t="str">
            <v>AZ</v>
          </cell>
          <cell r="G159">
            <v>1</v>
          </cell>
          <cell r="Z159">
            <v>-0.50206883107939215</v>
          </cell>
        </row>
        <row r="160">
          <cell r="A160" t="str">
            <v>Low</v>
          </cell>
          <cell r="D160">
            <v>19189</v>
          </cell>
          <cell r="E160" t="str">
            <v>AZ</v>
          </cell>
          <cell r="G160">
            <v>1</v>
          </cell>
          <cell r="Z160">
            <v>-0.50206883107939215</v>
          </cell>
        </row>
        <row r="161">
          <cell r="A161" t="str">
            <v>Low</v>
          </cell>
          <cell r="D161">
            <v>19189</v>
          </cell>
          <cell r="E161" t="str">
            <v>AZ</v>
          </cell>
          <cell r="G161">
            <v>1</v>
          </cell>
          <cell r="Z161">
            <v>-0.50206883107939215</v>
          </cell>
        </row>
        <row r="162">
          <cell r="A162" t="str">
            <v>Low</v>
          </cell>
          <cell r="D162">
            <v>19189</v>
          </cell>
          <cell r="E162" t="str">
            <v>AZ</v>
          </cell>
          <cell r="G162">
            <v>1</v>
          </cell>
          <cell r="Z162">
            <v>-0.64121951964457546</v>
          </cell>
        </row>
        <row r="163">
          <cell r="A163" t="str">
            <v>Low</v>
          </cell>
          <cell r="D163">
            <v>19728</v>
          </cell>
          <cell r="E163" t="str">
            <v>AZ</v>
          </cell>
          <cell r="G163">
            <v>1</v>
          </cell>
          <cell r="Z163">
            <v>-1.1135223694933758E-2</v>
          </cell>
        </row>
        <row r="164">
          <cell r="A164" t="str">
            <v>Low</v>
          </cell>
          <cell r="D164">
            <v>24211</v>
          </cell>
          <cell r="E164" t="str">
            <v>AZ</v>
          </cell>
          <cell r="G164">
            <v>1</v>
          </cell>
          <cell r="Z164">
            <v>-5.7132118857283554E-3</v>
          </cell>
        </row>
        <row r="165">
          <cell r="A165" t="str">
            <v>Low</v>
          </cell>
          <cell r="D165">
            <v>24949</v>
          </cell>
          <cell r="E165" t="str">
            <v>ND</v>
          </cell>
          <cell r="G165">
            <v>1</v>
          </cell>
          <cell r="Z165">
            <v>-0.44016473165383679</v>
          </cell>
        </row>
        <row r="166">
          <cell r="A166" t="str">
            <v>Low</v>
          </cell>
          <cell r="D166">
            <v>24949</v>
          </cell>
          <cell r="E166" t="str">
            <v>ND</v>
          </cell>
          <cell r="G166">
            <v>1</v>
          </cell>
          <cell r="Z166">
            <v>-0.41438735604568711</v>
          </cell>
        </row>
        <row r="167">
          <cell r="A167" t="str">
            <v>Low</v>
          </cell>
          <cell r="D167">
            <v>24949</v>
          </cell>
          <cell r="E167" t="str">
            <v>ND</v>
          </cell>
          <cell r="G167">
            <v>1</v>
          </cell>
          <cell r="Z167">
            <v>-0.44016473165383679</v>
          </cell>
        </row>
        <row r="168">
          <cell r="A168" t="str">
            <v>Low</v>
          </cell>
          <cell r="D168">
            <v>24949</v>
          </cell>
          <cell r="E168" t="str">
            <v>ND</v>
          </cell>
          <cell r="G168">
            <v>1</v>
          </cell>
          <cell r="Z168">
            <v>-0.41438735604568711</v>
          </cell>
        </row>
        <row r="169">
          <cell r="A169" t="str">
            <v>Low</v>
          </cell>
          <cell r="D169">
            <v>13758</v>
          </cell>
          <cell r="E169" t="str">
            <v>ID</v>
          </cell>
          <cell r="G169">
            <v>1</v>
          </cell>
          <cell r="Z169">
            <v>1.4117664899432245</v>
          </cell>
        </row>
        <row r="170">
          <cell r="A170" t="str">
            <v>Low</v>
          </cell>
          <cell r="D170">
            <v>13758</v>
          </cell>
          <cell r="E170" t="str">
            <v>ID</v>
          </cell>
          <cell r="G170">
            <v>1</v>
          </cell>
          <cell r="Z170">
            <v>1.3999476221452336</v>
          </cell>
        </row>
        <row r="171">
          <cell r="A171" t="str">
            <v>Low</v>
          </cell>
          <cell r="D171">
            <v>10454</v>
          </cell>
          <cell r="E171" t="str">
            <v>ID</v>
          </cell>
          <cell r="G171">
            <v>0</v>
          </cell>
          <cell r="Z171">
            <v>1.246928736741064</v>
          </cell>
        </row>
        <row r="172">
          <cell r="A172" t="str">
            <v>Low</v>
          </cell>
          <cell r="D172">
            <v>9996</v>
          </cell>
          <cell r="E172" t="str">
            <v>KS</v>
          </cell>
          <cell r="G172">
            <v>1</v>
          </cell>
          <cell r="Z172">
            <v>0.18929127503609061</v>
          </cell>
        </row>
        <row r="173">
          <cell r="A173" t="str">
            <v>Low</v>
          </cell>
          <cell r="D173">
            <v>22500</v>
          </cell>
          <cell r="E173" t="str">
            <v>KS</v>
          </cell>
          <cell r="G173">
            <v>1</v>
          </cell>
          <cell r="Z173">
            <v>-1.5055256092038951</v>
          </cell>
        </row>
        <row r="174">
          <cell r="A174" t="str">
            <v>Low</v>
          </cell>
          <cell r="D174">
            <v>22500</v>
          </cell>
          <cell r="E174" t="str">
            <v>KS</v>
          </cell>
          <cell r="G174">
            <v>0</v>
          </cell>
          <cell r="Z174">
            <v>-1.4788344545398602</v>
          </cell>
        </row>
        <row r="175">
          <cell r="A175" t="str">
            <v>Low</v>
          </cell>
          <cell r="D175">
            <v>22500</v>
          </cell>
          <cell r="E175" t="str">
            <v>KS</v>
          </cell>
          <cell r="G175">
            <v>0</v>
          </cell>
          <cell r="Z175">
            <v>-6.8016279440876889E-2</v>
          </cell>
        </row>
        <row r="176">
          <cell r="A176" t="str">
            <v>Low</v>
          </cell>
          <cell r="D176">
            <v>12524</v>
          </cell>
          <cell r="E176" t="str">
            <v>KS</v>
          </cell>
          <cell r="G176">
            <v>1</v>
          </cell>
          <cell r="Z176">
            <v>-0.50989710974459745</v>
          </cell>
        </row>
        <row r="177">
          <cell r="A177" t="str">
            <v>Low</v>
          </cell>
          <cell r="D177">
            <v>12524</v>
          </cell>
          <cell r="E177" t="str">
            <v>KS</v>
          </cell>
          <cell r="G177">
            <v>0</v>
          </cell>
          <cell r="Z177">
            <v>-0.51610568259134493</v>
          </cell>
        </row>
        <row r="178">
          <cell r="A178" t="str">
            <v>Low</v>
          </cell>
          <cell r="D178">
            <v>10378</v>
          </cell>
          <cell r="E178" t="str">
            <v>NM</v>
          </cell>
          <cell r="G178">
            <v>1</v>
          </cell>
          <cell r="Z178">
            <v>-0.13586581158108685</v>
          </cell>
        </row>
        <row r="179">
          <cell r="A179" t="str">
            <v>Low</v>
          </cell>
          <cell r="D179">
            <v>12647</v>
          </cell>
          <cell r="E179" t="str">
            <v>MN</v>
          </cell>
          <cell r="G179">
            <v>1</v>
          </cell>
          <cell r="Z179">
            <v>-0.39609756947743285</v>
          </cell>
        </row>
        <row r="180">
          <cell r="A180" t="str">
            <v>Low</v>
          </cell>
          <cell r="D180">
            <v>12647</v>
          </cell>
          <cell r="E180" t="str">
            <v>MN</v>
          </cell>
          <cell r="G180">
            <v>1</v>
          </cell>
          <cell r="Z180">
            <v>-0.36267576276894065</v>
          </cell>
        </row>
        <row r="181">
          <cell r="A181" t="str">
            <v>Low</v>
          </cell>
          <cell r="D181">
            <v>12647</v>
          </cell>
          <cell r="E181" t="str">
            <v>MN</v>
          </cell>
          <cell r="G181">
            <v>1</v>
          </cell>
          <cell r="Z181">
            <v>-0.10602300340783881</v>
          </cell>
        </row>
        <row r="182">
          <cell r="A182" t="str">
            <v>Low</v>
          </cell>
          <cell r="D182">
            <v>19791</v>
          </cell>
          <cell r="E182" t="str">
            <v>VT</v>
          </cell>
          <cell r="G182">
            <v>1</v>
          </cell>
          <cell r="Z182">
            <v>-0.44838475266865907</v>
          </cell>
        </row>
        <row r="183">
          <cell r="A183" t="str">
            <v>Low</v>
          </cell>
          <cell r="D183">
            <v>19791</v>
          </cell>
          <cell r="E183" t="str">
            <v>VT</v>
          </cell>
          <cell r="G183">
            <v>1</v>
          </cell>
          <cell r="Z183">
            <v>-0.48678923435111893</v>
          </cell>
        </row>
        <row r="184">
          <cell r="A184" t="str">
            <v>Low</v>
          </cell>
          <cell r="D184">
            <v>19791</v>
          </cell>
          <cell r="E184" t="str">
            <v>VT</v>
          </cell>
          <cell r="G184">
            <v>1</v>
          </cell>
          <cell r="Z184">
            <v>-0.70279709495994391</v>
          </cell>
        </row>
        <row r="185">
          <cell r="A185" t="str">
            <v>Low</v>
          </cell>
          <cell r="D185">
            <v>19791</v>
          </cell>
          <cell r="E185" t="str">
            <v>VT</v>
          </cell>
          <cell r="G185">
            <v>1</v>
          </cell>
          <cell r="Z185">
            <v>9.2800811624449957E-3</v>
          </cell>
        </row>
        <row r="186">
          <cell r="A186" t="str">
            <v>Low</v>
          </cell>
          <cell r="D186">
            <v>19791</v>
          </cell>
          <cell r="E186" t="str">
            <v>VT</v>
          </cell>
          <cell r="G186">
            <v>1</v>
          </cell>
          <cell r="Z186">
            <v>-0.32761052329798046</v>
          </cell>
        </row>
        <row r="187">
          <cell r="A187" t="str">
            <v>Low</v>
          </cell>
          <cell r="D187">
            <v>19791</v>
          </cell>
          <cell r="E187" t="str">
            <v>VT</v>
          </cell>
          <cell r="G187">
            <v>1</v>
          </cell>
          <cell r="Z187">
            <v>-0.34756653723270581</v>
          </cell>
        </row>
        <row r="188">
          <cell r="A188" t="str">
            <v>Low</v>
          </cell>
          <cell r="D188">
            <v>19791</v>
          </cell>
          <cell r="E188" t="str">
            <v>VT</v>
          </cell>
          <cell r="G188">
            <v>1</v>
          </cell>
          <cell r="Z188">
            <v>-0.56730638639876674</v>
          </cell>
        </row>
        <row r="189">
          <cell r="A189" t="str">
            <v>Low</v>
          </cell>
          <cell r="D189">
            <v>19791</v>
          </cell>
          <cell r="E189" t="str">
            <v>VT</v>
          </cell>
          <cell r="G189">
            <v>1</v>
          </cell>
          <cell r="Z189">
            <v>0.11903625509897547</v>
          </cell>
        </row>
        <row r="190">
          <cell r="A190" t="str">
            <v>Low</v>
          </cell>
          <cell r="D190">
            <v>19791</v>
          </cell>
          <cell r="E190" t="str">
            <v>VT</v>
          </cell>
          <cell r="G190">
            <v>1</v>
          </cell>
          <cell r="Z190">
            <v>-0.33470341918397717</v>
          </cell>
        </row>
        <row r="191">
          <cell r="A191" t="str">
            <v>Low</v>
          </cell>
          <cell r="D191">
            <v>19791</v>
          </cell>
          <cell r="E191" t="str">
            <v>VT</v>
          </cell>
          <cell r="G191">
            <v>1</v>
          </cell>
          <cell r="Z191">
            <v>-0.35675812927805983</v>
          </cell>
        </row>
        <row r="192">
          <cell r="A192" t="str">
            <v>Low</v>
          </cell>
          <cell r="D192">
            <v>19791</v>
          </cell>
          <cell r="E192" t="str">
            <v>VT</v>
          </cell>
          <cell r="G192">
            <v>1</v>
          </cell>
          <cell r="Z192">
            <v>-0.57777423909819581</v>
          </cell>
        </row>
        <row r="193">
          <cell r="A193" t="str">
            <v>Low</v>
          </cell>
          <cell r="D193">
            <v>19791</v>
          </cell>
          <cell r="E193" t="str">
            <v>VT</v>
          </cell>
          <cell r="G193">
            <v>1</v>
          </cell>
          <cell r="Z193">
            <v>0.11704183426931643</v>
          </cell>
        </row>
        <row r="194">
          <cell r="A194" t="str">
            <v>Low</v>
          </cell>
          <cell r="D194">
            <v>13781</v>
          </cell>
          <cell r="E194" t="str">
            <v>MN</v>
          </cell>
          <cell r="G194">
            <v>1</v>
          </cell>
          <cell r="Z194">
            <v>0.11281471026029172</v>
          </cell>
        </row>
        <row r="195">
          <cell r="A195" t="str">
            <v>Low</v>
          </cell>
          <cell r="D195">
            <v>13781</v>
          </cell>
          <cell r="E195" t="str">
            <v>MN</v>
          </cell>
          <cell r="G195">
            <v>1</v>
          </cell>
          <cell r="Z195">
            <v>6.9180793503872587E-2</v>
          </cell>
        </row>
        <row r="196">
          <cell r="A196" t="str">
            <v>Low</v>
          </cell>
          <cell r="D196">
            <v>13781</v>
          </cell>
          <cell r="E196" t="str">
            <v>MN</v>
          </cell>
          <cell r="G196">
            <v>1</v>
          </cell>
          <cell r="Z196">
            <v>0.34658460748329184</v>
          </cell>
        </row>
        <row r="197">
          <cell r="A197" t="str">
            <v>Low</v>
          </cell>
          <cell r="D197">
            <v>13781</v>
          </cell>
          <cell r="E197" t="str">
            <v>MN</v>
          </cell>
          <cell r="G197">
            <v>1</v>
          </cell>
          <cell r="Z197">
            <v>0.2836419974981661</v>
          </cell>
        </row>
        <row r="198">
          <cell r="A198" t="str">
            <v>Low</v>
          </cell>
          <cell r="D198">
            <v>13781</v>
          </cell>
          <cell r="E198" t="str">
            <v>MN</v>
          </cell>
          <cell r="G198">
            <v>1</v>
          </cell>
          <cell r="Z198">
            <v>0.28935386118610357</v>
          </cell>
        </row>
        <row r="199">
          <cell r="A199" t="str">
            <v>Low</v>
          </cell>
          <cell r="D199">
            <v>13781</v>
          </cell>
          <cell r="E199" t="str">
            <v>MN</v>
          </cell>
          <cell r="G199">
            <v>1</v>
          </cell>
          <cell r="Z199">
            <v>0.58774428719905958</v>
          </cell>
        </row>
        <row r="200">
          <cell r="A200" t="str">
            <v>Low</v>
          </cell>
          <cell r="D200">
            <v>13781</v>
          </cell>
          <cell r="E200" t="str">
            <v>MN</v>
          </cell>
          <cell r="G200">
            <v>0</v>
          </cell>
          <cell r="Z200">
            <v>-0.18464496464077818</v>
          </cell>
        </row>
        <row r="201">
          <cell r="A201" t="str">
            <v>Low</v>
          </cell>
          <cell r="D201">
            <v>13781</v>
          </cell>
          <cell r="E201" t="str">
            <v>MN</v>
          </cell>
          <cell r="G201">
            <v>0</v>
          </cell>
          <cell r="Z201">
            <v>4.8120327416843918E-2</v>
          </cell>
        </row>
        <row r="202">
          <cell r="A202" t="str">
            <v>Low</v>
          </cell>
          <cell r="D202">
            <v>13781</v>
          </cell>
          <cell r="E202" t="str">
            <v>MN</v>
          </cell>
          <cell r="G202">
            <v>0</v>
          </cell>
          <cell r="Z202">
            <v>8.208152046835486E-2</v>
          </cell>
        </row>
        <row r="203">
          <cell r="A203" t="str">
            <v>Low</v>
          </cell>
          <cell r="D203">
            <v>13781</v>
          </cell>
          <cell r="E203" t="str">
            <v>MN</v>
          </cell>
          <cell r="G203">
            <v>1</v>
          </cell>
          <cell r="Z203">
            <v>0.19853248983822999</v>
          </cell>
        </row>
        <row r="204">
          <cell r="A204" t="str">
            <v>Low</v>
          </cell>
          <cell r="D204">
            <v>7601</v>
          </cell>
          <cell r="E204" t="str">
            <v>VT</v>
          </cell>
          <cell r="G204">
            <v>1</v>
          </cell>
          <cell r="Z204">
            <v>-1.0963970803867626</v>
          </cell>
        </row>
        <row r="205">
          <cell r="A205" t="str">
            <v>Low</v>
          </cell>
          <cell r="D205">
            <v>1529</v>
          </cell>
          <cell r="E205" t="str">
            <v>MN</v>
          </cell>
          <cell r="G205">
            <v>1</v>
          </cell>
          <cell r="Z205">
            <v>2.2905111227026178</v>
          </cell>
        </row>
        <row r="206">
          <cell r="A206" t="str">
            <v>Low</v>
          </cell>
          <cell r="D206">
            <v>7601</v>
          </cell>
          <cell r="E206" t="str">
            <v>VT</v>
          </cell>
          <cell r="G206">
            <v>1</v>
          </cell>
          <cell r="Z206">
            <v>-0.62959798653109222</v>
          </cell>
        </row>
        <row r="207">
          <cell r="A207" t="str">
            <v>Low</v>
          </cell>
          <cell r="D207">
            <v>7601</v>
          </cell>
          <cell r="E207" t="str">
            <v>VT</v>
          </cell>
          <cell r="G207">
            <v>1</v>
          </cell>
          <cell r="Z207">
            <v>-0.15519299537826503</v>
          </cell>
        </row>
        <row r="208">
          <cell r="A208" t="str">
            <v>Low</v>
          </cell>
          <cell r="D208">
            <v>7601</v>
          </cell>
          <cell r="E208" t="str">
            <v>VT</v>
          </cell>
          <cell r="G208">
            <v>1</v>
          </cell>
          <cell r="Z208">
            <v>0.25075601584968044</v>
          </cell>
        </row>
        <row r="209">
          <cell r="A209" t="str">
            <v>Low</v>
          </cell>
          <cell r="D209">
            <v>7601</v>
          </cell>
          <cell r="E209" t="str">
            <v>VT</v>
          </cell>
          <cell r="G209">
            <v>1</v>
          </cell>
          <cell r="Z209">
            <v>2.9739658488556078</v>
          </cell>
        </row>
        <row r="210">
          <cell r="A210" t="str">
            <v>Low</v>
          </cell>
          <cell r="D210">
            <v>7601</v>
          </cell>
          <cell r="E210" t="str">
            <v>VT</v>
          </cell>
          <cell r="G210">
            <v>1</v>
          </cell>
          <cell r="Z210">
            <v>-0.62959798653109222</v>
          </cell>
        </row>
        <row r="211">
          <cell r="A211" t="str">
            <v>Low</v>
          </cell>
          <cell r="D211">
            <v>7601</v>
          </cell>
          <cell r="E211" t="str">
            <v>VT</v>
          </cell>
          <cell r="G211">
            <v>1</v>
          </cell>
          <cell r="Z211">
            <v>0.25662872815564131</v>
          </cell>
        </row>
        <row r="212">
          <cell r="A212" t="str">
            <v>Low</v>
          </cell>
          <cell r="D212">
            <v>7601</v>
          </cell>
          <cell r="E212" t="str">
            <v>VT</v>
          </cell>
          <cell r="G212">
            <v>1</v>
          </cell>
          <cell r="Z212">
            <v>-2.5815341511443903</v>
          </cell>
        </row>
        <row r="213">
          <cell r="A213" t="str">
            <v>Low</v>
          </cell>
          <cell r="D213">
            <v>7601</v>
          </cell>
          <cell r="E213" t="str">
            <v>VT</v>
          </cell>
          <cell r="G213">
            <v>1</v>
          </cell>
          <cell r="Z213">
            <v>0.43195111894752908</v>
          </cell>
        </row>
        <row r="214">
          <cell r="A214" t="str">
            <v>Low</v>
          </cell>
          <cell r="D214">
            <v>7601</v>
          </cell>
          <cell r="E214" t="str">
            <v>VT</v>
          </cell>
          <cell r="G214">
            <v>1</v>
          </cell>
          <cell r="Z214">
            <v>0.51668494327779824</v>
          </cell>
        </row>
        <row r="215">
          <cell r="A215" t="str">
            <v>Low</v>
          </cell>
          <cell r="D215">
            <v>7601</v>
          </cell>
          <cell r="E215" t="str">
            <v>VT</v>
          </cell>
          <cell r="G215">
            <v>1</v>
          </cell>
          <cell r="Z215">
            <v>0.64378567977320222</v>
          </cell>
        </row>
        <row r="216">
          <cell r="A216" t="str">
            <v>Low</v>
          </cell>
          <cell r="D216">
            <v>54913</v>
          </cell>
          <cell r="E216" t="str">
            <v>MA</v>
          </cell>
          <cell r="G216">
            <v>1</v>
          </cell>
          <cell r="Z216">
            <v>1.4674784204973113</v>
          </cell>
        </row>
        <row r="217">
          <cell r="A217" t="str">
            <v>Low</v>
          </cell>
          <cell r="D217">
            <v>54913</v>
          </cell>
          <cell r="E217" t="str">
            <v>MA</v>
          </cell>
          <cell r="G217">
            <v>1</v>
          </cell>
          <cell r="Z217">
            <v>-0.45137655468475985</v>
          </cell>
        </row>
        <row r="218">
          <cell r="A218" t="str">
            <v>Low</v>
          </cell>
          <cell r="D218">
            <v>24590</v>
          </cell>
          <cell r="E218" t="str">
            <v>NH</v>
          </cell>
          <cell r="G218">
            <v>0</v>
          </cell>
          <cell r="Z218">
            <v>0.66492952951058182</v>
          </cell>
        </row>
        <row r="219">
          <cell r="A219" t="str">
            <v>Low</v>
          </cell>
          <cell r="D219">
            <v>7601</v>
          </cell>
          <cell r="E219" t="str">
            <v>VT</v>
          </cell>
          <cell r="G219">
            <v>1</v>
          </cell>
          <cell r="Z219">
            <v>2.9739658488556078</v>
          </cell>
        </row>
        <row r="220">
          <cell r="A220" t="str">
            <v>Low</v>
          </cell>
          <cell r="D220">
            <v>15748</v>
          </cell>
          <cell r="E220" t="str">
            <v>MA</v>
          </cell>
          <cell r="G220">
            <v>1</v>
          </cell>
          <cell r="Z220">
            <v>-0.17380795162362303</v>
          </cell>
        </row>
        <row r="221">
          <cell r="A221" t="str">
            <v>Low</v>
          </cell>
          <cell r="D221">
            <v>15748</v>
          </cell>
          <cell r="E221" t="str">
            <v>MA</v>
          </cell>
          <cell r="G221">
            <v>0</v>
          </cell>
          <cell r="Z221">
            <v>-0.17380795162362303</v>
          </cell>
        </row>
        <row r="222">
          <cell r="A222" t="str">
            <v>Low</v>
          </cell>
          <cell r="D222">
            <v>15748</v>
          </cell>
          <cell r="E222" t="str">
            <v>MA</v>
          </cell>
          <cell r="G222">
            <v>1</v>
          </cell>
          <cell r="Z222">
            <v>0.80681726085818994</v>
          </cell>
        </row>
        <row r="223">
          <cell r="A223" t="str">
            <v>Low</v>
          </cell>
          <cell r="D223">
            <v>15748</v>
          </cell>
          <cell r="E223" t="str">
            <v>MA</v>
          </cell>
          <cell r="G223">
            <v>0</v>
          </cell>
          <cell r="Z223">
            <v>0.80681726085818994</v>
          </cell>
        </row>
        <row r="224">
          <cell r="A224" t="str">
            <v>Low</v>
          </cell>
          <cell r="D224">
            <v>12473</v>
          </cell>
          <cell r="E224" t="str">
            <v>MA</v>
          </cell>
          <cell r="G224">
            <v>1</v>
          </cell>
          <cell r="Z224">
            <v>1.8391946196178057</v>
          </cell>
        </row>
        <row r="225">
          <cell r="A225" t="str">
            <v>Low</v>
          </cell>
          <cell r="D225">
            <v>12473</v>
          </cell>
          <cell r="E225" t="str">
            <v>MA</v>
          </cell>
          <cell r="G225">
            <v>0</v>
          </cell>
          <cell r="Z225">
            <v>1.8391946196178057</v>
          </cell>
        </row>
        <row r="226">
          <cell r="A226" t="str">
            <v>Low</v>
          </cell>
          <cell r="D226">
            <v>12473</v>
          </cell>
          <cell r="E226" t="str">
            <v>MA</v>
          </cell>
          <cell r="G226">
            <v>1</v>
          </cell>
          <cell r="Z226">
            <v>2.197874155408309</v>
          </cell>
        </row>
        <row r="227">
          <cell r="A227" t="str">
            <v>Low</v>
          </cell>
          <cell r="D227">
            <v>20326</v>
          </cell>
          <cell r="E227" t="str">
            <v>MA</v>
          </cell>
          <cell r="G227">
            <v>1</v>
          </cell>
          <cell r="Z227">
            <v>0.90557369864606463</v>
          </cell>
        </row>
        <row r="228">
          <cell r="A228" t="str">
            <v>Low</v>
          </cell>
          <cell r="D228">
            <v>17127</v>
          </cell>
          <cell r="E228" t="str">
            <v>MA</v>
          </cell>
          <cell r="G228">
            <v>1</v>
          </cell>
          <cell r="Z228">
            <v>1.8416966194639801</v>
          </cell>
        </row>
        <row r="229">
          <cell r="A229" t="str">
            <v>Low</v>
          </cell>
          <cell r="D229">
            <v>8774</v>
          </cell>
          <cell r="E229" t="str">
            <v>MA</v>
          </cell>
          <cell r="G229">
            <v>1</v>
          </cell>
          <cell r="Z229">
            <v>0</v>
          </cell>
        </row>
        <row r="230">
          <cell r="A230" t="str">
            <v>Low</v>
          </cell>
          <cell r="D230" t="str">
            <v>59808TX</v>
          </cell>
          <cell r="E230" t="str">
            <v>TX</v>
          </cell>
          <cell r="G230">
            <v>1</v>
          </cell>
          <cell r="Z230">
            <v>-1.8636179136187947</v>
          </cell>
        </row>
        <row r="231">
          <cell r="A231" t="str">
            <v>Low</v>
          </cell>
          <cell r="D231" t="str">
            <v>59808TX</v>
          </cell>
          <cell r="E231" t="str">
            <v>TX</v>
          </cell>
          <cell r="G231">
            <v>1</v>
          </cell>
          <cell r="Z231">
            <v>-1.7952282654126004</v>
          </cell>
        </row>
        <row r="232">
          <cell r="A232" t="str">
            <v>Low</v>
          </cell>
          <cell r="D232" t="str">
            <v>59808TX</v>
          </cell>
          <cell r="E232" t="str">
            <v>TX</v>
          </cell>
          <cell r="G232">
            <v>1</v>
          </cell>
          <cell r="Z232">
            <v>-1.6926437931033087</v>
          </cell>
        </row>
        <row r="233">
          <cell r="A233" t="str">
            <v>Low</v>
          </cell>
          <cell r="D233">
            <v>4226</v>
          </cell>
          <cell r="E233" t="str">
            <v>NY</v>
          </cell>
          <cell r="G233">
            <v>1</v>
          </cell>
          <cell r="Z233">
            <v>3.6877646470691032</v>
          </cell>
        </row>
        <row r="234">
          <cell r="A234" t="str">
            <v>Low</v>
          </cell>
          <cell r="D234">
            <v>4226</v>
          </cell>
          <cell r="E234" t="str">
            <v>NY</v>
          </cell>
          <cell r="G234">
            <v>1</v>
          </cell>
          <cell r="Z234">
            <v>0.36877646470691022</v>
          </cell>
        </row>
        <row r="235">
          <cell r="A235" t="str">
            <v>Low</v>
          </cell>
          <cell r="D235">
            <v>4226</v>
          </cell>
          <cell r="E235" t="str">
            <v>NY</v>
          </cell>
          <cell r="G235">
            <v>1</v>
          </cell>
          <cell r="Z235">
            <v>3.6877646470691032</v>
          </cell>
        </row>
        <row r="236">
          <cell r="A236" t="str">
            <v>Low</v>
          </cell>
          <cell r="D236">
            <v>4226</v>
          </cell>
          <cell r="E236" t="str">
            <v>NY</v>
          </cell>
          <cell r="G236">
            <v>1</v>
          </cell>
          <cell r="Z236">
            <v>3.6877646470691032</v>
          </cell>
        </row>
        <row r="237">
          <cell r="A237" t="str">
            <v>Low</v>
          </cell>
          <cell r="D237">
            <v>4226</v>
          </cell>
          <cell r="E237" t="str">
            <v>NY</v>
          </cell>
          <cell r="G237">
            <v>1</v>
          </cell>
          <cell r="Z237">
            <v>0.36877646470691022</v>
          </cell>
        </row>
        <row r="238">
          <cell r="A238" t="str">
            <v>Low</v>
          </cell>
          <cell r="D238">
            <v>4226</v>
          </cell>
          <cell r="E238" t="str">
            <v>NY</v>
          </cell>
          <cell r="G238">
            <v>1</v>
          </cell>
          <cell r="Z238">
            <v>3.6877646470691032</v>
          </cell>
        </row>
        <row r="239">
          <cell r="A239" t="str">
            <v>Low</v>
          </cell>
          <cell r="D239">
            <v>4226</v>
          </cell>
          <cell r="E239" t="str">
            <v>NY</v>
          </cell>
          <cell r="G239">
            <v>1</v>
          </cell>
          <cell r="Z239">
            <v>3.6877646470691032</v>
          </cell>
        </row>
        <row r="240">
          <cell r="A240" t="str">
            <v>Low</v>
          </cell>
          <cell r="D240">
            <v>4226</v>
          </cell>
          <cell r="E240" t="str">
            <v>NY</v>
          </cell>
          <cell r="G240">
            <v>1</v>
          </cell>
          <cell r="Z240">
            <v>0.36877646470691022</v>
          </cell>
        </row>
        <row r="241">
          <cell r="A241" t="str">
            <v>Low</v>
          </cell>
          <cell r="D241">
            <v>4226</v>
          </cell>
          <cell r="E241" t="str">
            <v>NY</v>
          </cell>
          <cell r="G241">
            <v>1</v>
          </cell>
          <cell r="Z241">
            <v>0.36877646470691022</v>
          </cell>
        </row>
        <row r="242">
          <cell r="A242" t="str">
            <v>Low</v>
          </cell>
          <cell r="D242">
            <v>4226</v>
          </cell>
          <cell r="E242" t="str">
            <v>NY</v>
          </cell>
          <cell r="G242">
            <v>1</v>
          </cell>
          <cell r="Z242">
            <v>3.6877646470691032</v>
          </cell>
        </row>
        <row r="243">
          <cell r="A243" t="str">
            <v>Low</v>
          </cell>
          <cell r="D243">
            <v>4226</v>
          </cell>
          <cell r="E243" t="str">
            <v>NY</v>
          </cell>
          <cell r="G243">
            <v>1</v>
          </cell>
          <cell r="Z243">
            <v>0.36877646470691022</v>
          </cell>
        </row>
        <row r="244">
          <cell r="A244" t="str">
            <v>Low</v>
          </cell>
          <cell r="D244">
            <v>4226</v>
          </cell>
          <cell r="E244" t="str">
            <v>NY</v>
          </cell>
          <cell r="G244">
            <v>1</v>
          </cell>
          <cell r="Z244">
            <v>3.6877646470691032</v>
          </cell>
        </row>
        <row r="245">
          <cell r="A245" t="str">
            <v>Low</v>
          </cell>
          <cell r="D245">
            <v>4226</v>
          </cell>
          <cell r="E245" t="str">
            <v>NY</v>
          </cell>
          <cell r="G245">
            <v>1</v>
          </cell>
          <cell r="Z245">
            <v>0.36877646470691022</v>
          </cell>
        </row>
        <row r="246">
          <cell r="A246" t="str">
            <v>Low</v>
          </cell>
          <cell r="D246">
            <v>4226</v>
          </cell>
          <cell r="E246" t="str">
            <v>NY</v>
          </cell>
          <cell r="G246">
            <v>1</v>
          </cell>
          <cell r="Z246">
            <v>3.6877646470691032</v>
          </cell>
        </row>
        <row r="247">
          <cell r="A247" t="str">
            <v>Low</v>
          </cell>
          <cell r="D247">
            <v>4226</v>
          </cell>
          <cell r="E247" t="str">
            <v>NY</v>
          </cell>
          <cell r="G247">
            <v>1</v>
          </cell>
          <cell r="Z247">
            <v>3.6877646470691032</v>
          </cell>
        </row>
        <row r="248">
          <cell r="A248" t="str">
            <v>Low</v>
          </cell>
          <cell r="D248">
            <v>3249</v>
          </cell>
          <cell r="E248" t="str">
            <v>NY</v>
          </cell>
          <cell r="G248">
            <v>1</v>
          </cell>
          <cell r="Z248">
            <v>0.79873411147278517</v>
          </cell>
        </row>
        <row r="249">
          <cell r="A249" t="str">
            <v>Low</v>
          </cell>
          <cell r="D249">
            <v>13511</v>
          </cell>
          <cell r="E249" t="str">
            <v>NY</v>
          </cell>
          <cell r="G249">
            <v>1</v>
          </cell>
          <cell r="Z249">
            <v>7.2125389107401475E-2</v>
          </cell>
        </row>
        <row r="250">
          <cell r="A250" t="str">
            <v>Low</v>
          </cell>
          <cell r="D250">
            <v>13511</v>
          </cell>
          <cell r="E250" t="str">
            <v>NY</v>
          </cell>
          <cell r="G250">
            <v>1</v>
          </cell>
          <cell r="Z250">
            <v>0.18867117213957957</v>
          </cell>
        </row>
        <row r="251">
          <cell r="A251" t="str">
            <v>Low</v>
          </cell>
          <cell r="D251">
            <v>13511</v>
          </cell>
          <cell r="E251" t="str">
            <v>NY</v>
          </cell>
          <cell r="G251">
            <v>1</v>
          </cell>
          <cell r="Z251">
            <v>7.2125389107401475E-2</v>
          </cell>
        </row>
        <row r="252">
          <cell r="A252" t="str">
            <v>Low</v>
          </cell>
          <cell r="D252">
            <v>13511</v>
          </cell>
          <cell r="E252" t="str">
            <v>NY</v>
          </cell>
          <cell r="G252">
            <v>1</v>
          </cell>
          <cell r="Z252">
            <v>0.18867117213957957</v>
          </cell>
        </row>
        <row r="253">
          <cell r="A253" t="str">
            <v>Low</v>
          </cell>
          <cell r="D253">
            <v>4226</v>
          </cell>
          <cell r="E253" t="str">
            <v>NY</v>
          </cell>
          <cell r="G253">
            <v>1</v>
          </cell>
          <cell r="Z253">
            <v>0.36877646470691022</v>
          </cell>
        </row>
        <row r="254">
          <cell r="A254" t="str">
            <v>Low</v>
          </cell>
          <cell r="D254">
            <v>4226</v>
          </cell>
          <cell r="E254" t="str">
            <v>NY</v>
          </cell>
          <cell r="G254">
            <v>1</v>
          </cell>
          <cell r="Z254">
            <v>0.36877646470691022</v>
          </cell>
        </row>
        <row r="255">
          <cell r="A255" t="str">
            <v>Low</v>
          </cell>
          <cell r="D255">
            <v>16183</v>
          </cell>
          <cell r="E255" t="str">
            <v>NY</v>
          </cell>
          <cell r="G255">
            <v>1</v>
          </cell>
          <cell r="Z255">
            <v>0.16206357674360869</v>
          </cell>
        </row>
        <row r="256">
          <cell r="A256" t="str">
            <v>Low</v>
          </cell>
          <cell r="D256">
            <v>4226</v>
          </cell>
          <cell r="E256" t="str">
            <v>NY</v>
          </cell>
          <cell r="G256">
            <v>1</v>
          </cell>
          <cell r="Z256">
            <v>0.36877646470691022</v>
          </cell>
        </row>
        <row r="257">
          <cell r="A257" t="str">
            <v>Low</v>
          </cell>
          <cell r="D257">
            <v>19126</v>
          </cell>
          <cell r="E257" t="str">
            <v>NJ</v>
          </cell>
          <cell r="G257">
            <v>1</v>
          </cell>
          <cell r="Z257">
            <v>-2.1687736818058752</v>
          </cell>
        </row>
        <row r="258">
          <cell r="A258" t="str">
            <v>Low</v>
          </cell>
          <cell r="D258">
            <v>19126</v>
          </cell>
          <cell r="E258" t="str">
            <v>NJ</v>
          </cell>
          <cell r="G258">
            <v>1</v>
          </cell>
          <cell r="Z258">
            <v>-2.0776487371921828</v>
          </cell>
        </row>
        <row r="259">
          <cell r="A259" t="str">
            <v>Low</v>
          </cell>
          <cell r="D259">
            <v>19126</v>
          </cell>
          <cell r="E259" t="str">
            <v>NJ</v>
          </cell>
          <cell r="G259">
            <v>1</v>
          </cell>
          <cell r="Z259">
            <v>-2.0229737704239668</v>
          </cell>
        </row>
        <row r="260">
          <cell r="A260" t="str">
            <v>Low</v>
          </cell>
          <cell r="D260">
            <v>1015</v>
          </cell>
          <cell r="E260" t="str">
            <v>TX</v>
          </cell>
          <cell r="G260">
            <v>1</v>
          </cell>
          <cell r="Z260">
            <v>-0.73728468398754554</v>
          </cell>
        </row>
        <row r="261">
          <cell r="A261" t="str">
            <v>Low</v>
          </cell>
          <cell r="D261">
            <v>1015</v>
          </cell>
          <cell r="E261" t="str">
            <v>TX</v>
          </cell>
          <cell r="G261">
            <v>1</v>
          </cell>
          <cell r="Z261">
            <v>-0.47828538047904023</v>
          </cell>
        </row>
        <row r="262">
          <cell r="A262" t="str">
            <v>Low</v>
          </cell>
          <cell r="D262">
            <v>1175</v>
          </cell>
          <cell r="E262" t="str">
            <v>TX</v>
          </cell>
          <cell r="G262">
            <v>1</v>
          </cell>
          <cell r="Z262">
            <v>1.9118601272120723</v>
          </cell>
        </row>
        <row r="263">
          <cell r="A263" t="str">
            <v>Low</v>
          </cell>
          <cell r="D263">
            <v>16604</v>
          </cell>
          <cell r="E263" t="str">
            <v>TX</v>
          </cell>
          <cell r="G263">
            <v>1</v>
          </cell>
          <cell r="Z263">
            <v>0.94020386948069479</v>
          </cell>
        </row>
        <row r="264">
          <cell r="A264" t="str">
            <v>Low</v>
          </cell>
          <cell r="D264">
            <v>16604</v>
          </cell>
          <cell r="E264" t="str">
            <v>TX</v>
          </cell>
          <cell r="G264">
            <v>1</v>
          </cell>
          <cell r="Z264">
            <v>-0.54185832120042832</v>
          </cell>
        </row>
        <row r="265">
          <cell r="A265" t="str">
            <v>Low</v>
          </cell>
          <cell r="D265">
            <v>5078</v>
          </cell>
          <cell r="E265" t="str">
            <v>TX</v>
          </cell>
          <cell r="G265">
            <v>1</v>
          </cell>
          <cell r="Z265">
            <v>1.6508679981682257</v>
          </cell>
        </row>
        <row r="266">
          <cell r="A266" t="str">
            <v>Low</v>
          </cell>
          <cell r="D266">
            <v>18429</v>
          </cell>
          <cell r="E266" t="str">
            <v>WA</v>
          </cell>
          <cell r="G266">
            <v>1</v>
          </cell>
          <cell r="Z266">
            <v>-2.7201263346749887</v>
          </cell>
        </row>
        <row r="267">
          <cell r="A267" t="str">
            <v>Low</v>
          </cell>
          <cell r="D267">
            <v>1579</v>
          </cell>
          <cell r="E267" t="str">
            <v>WA</v>
          </cell>
          <cell r="G267">
            <v>1</v>
          </cell>
          <cell r="Z267">
            <v>-3.7281625745321105</v>
          </cell>
        </row>
        <row r="268">
          <cell r="A268" t="str">
            <v>Low</v>
          </cell>
          <cell r="D268">
            <v>1579</v>
          </cell>
          <cell r="E268" t="str">
            <v>WA</v>
          </cell>
          <cell r="G268">
            <v>1</v>
          </cell>
          <cell r="Z268">
            <v>-4.2406625745321129</v>
          </cell>
        </row>
        <row r="269">
          <cell r="A269" t="str">
            <v>Low</v>
          </cell>
          <cell r="D269">
            <v>1625</v>
          </cell>
          <cell r="E269" t="str">
            <v>WA</v>
          </cell>
          <cell r="G269">
            <v>1</v>
          </cell>
          <cell r="Z269">
            <v>-2.0219295698777651</v>
          </cell>
        </row>
        <row r="270">
          <cell r="A270" t="str">
            <v>Low</v>
          </cell>
          <cell r="D270">
            <v>16868</v>
          </cell>
          <cell r="E270" t="str">
            <v>WA</v>
          </cell>
          <cell r="G270">
            <v>1</v>
          </cell>
          <cell r="Z270">
            <v>-4.4664262995829453</v>
          </cell>
        </row>
        <row r="271">
          <cell r="A271" t="str">
            <v>Low</v>
          </cell>
          <cell r="D271">
            <v>4442</v>
          </cell>
          <cell r="E271" t="str">
            <v>WA</v>
          </cell>
          <cell r="G271">
            <v>1</v>
          </cell>
          <cell r="Z271">
            <v>-4.0466093028822501</v>
          </cell>
        </row>
        <row r="272">
          <cell r="A272" t="str">
            <v>Low</v>
          </cell>
          <cell r="D272">
            <v>5701</v>
          </cell>
          <cell r="E272" t="str">
            <v>NM</v>
          </cell>
          <cell r="G272">
            <v>1</v>
          </cell>
          <cell r="Z272">
            <v>1.2617586477080773</v>
          </cell>
        </row>
        <row r="273">
          <cell r="A273" t="str">
            <v>Low</v>
          </cell>
          <cell r="D273">
            <v>7752</v>
          </cell>
          <cell r="E273" t="str">
            <v>TX</v>
          </cell>
          <cell r="G273">
            <v>1</v>
          </cell>
          <cell r="Z273">
            <v>-4.4205970149883027E-2</v>
          </cell>
        </row>
        <row r="274">
          <cell r="A274" t="str">
            <v>Low</v>
          </cell>
          <cell r="D274">
            <v>12452</v>
          </cell>
          <cell r="E274" t="str">
            <v>TX</v>
          </cell>
          <cell r="G274">
            <v>1</v>
          </cell>
          <cell r="Z274">
            <v>-1.8903044935284948E-2</v>
          </cell>
        </row>
        <row r="275">
          <cell r="A275" t="str">
            <v>Low</v>
          </cell>
          <cell r="D275">
            <v>19490</v>
          </cell>
          <cell r="E275" t="str">
            <v>TX</v>
          </cell>
          <cell r="G275">
            <v>1</v>
          </cell>
          <cell r="Z275">
            <v>1.5931451977564355</v>
          </cell>
        </row>
        <row r="276">
          <cell r="A276" t="str">
            <v>Low</v>
          </cell>
          <cell r="D276">
            <v>9231</v>
          </cell>
          <cell r="E276" t="str">
            <v>MO</v>
          </cell>
          <cell r="G276">
            <v>1</v>
          </cell>
          <cell r="Z276">
            <v>-0.23171441961085179</v>
          </cell>
        </row>
        <row r="277">
          <cell r="A277" t="str">
            <v>Low</v>
          </cell>
          <cell r="D277">
            <v>9231</v>
          </cell>
          <cell r="E277" t="str">
            <v>MO</v>
          </cell>
          <cell r="G277">
            <v>1</v>
          </cell>
          <cell r="Z277">
            <v>-0.23171441961085179</v>
          </cell>
        </row>
        <row r="278">
          <cell r="A278" t="str">
            <v>Low</v>
          </cell>
          <cell r="D278">
            <v>18448</v>
          </cell>
          <cell r="E278" t="str">
            <v>WA</v>
          </cell>
          <cell r="G278">
            <v>1</v>
          </cell>
          <cell r="Z278">
            <v>-3.5765820496819831</v>
          </cell>
        </row>
        <row r="279">
          <cell r="A279" t="str">
            <v>Low</v>
          </cell>
          <cell r="D279">
            <v>13830</v>
          </cell>
          <cell r="E279" t="str">
            <v>TX</v>
          </cell>
          <cell r="G279">
            <v>1</v>
          </cell>
          <cell r="Z279">
            <v>-1.7121185750091044</v>
          </cell>
        </row>
        <row r="280">
          <cell r="A280" t="str">
            <v>Low</v>
          </cell>
          <cell r="D280">
            <v>15138</v>
          </cell>
          <cell r="E280" t="str">
            <v>MO</v>
          </cell>
          <cell r="G280">
            <v>1</v>
          </cell>
          <cell r="Z280">
            <v>-0.74504812865555803</v>
          </cell>
        </row>
        <row r="281">
          <cell r="A281" t="str">
            <v>Low</v>
          </cell>
          <cell r="D281">
            <v>15138</v>
          </cell>
          <cell r="E281" t="str">
            <v>MO</v>
          </cell>
          <cell r="G281">
            <v>0</v>
          </cell>
          <cell r="Z281">
            <v>-1.2051437618117933</v>
          </cell>
        </row>
        <row r="282">
          <cell r="A282" t="str">
            <v>Low</v>
          </cell>
          <cell r="D282">
            <v>15138</v>
          </cell>
          <cell r="E282" t="str">
            <v>MO</v>
          </cell>
          <cell r="G282">
            <v>1</v>
          </cell>
          <cell r="Z282">
            <v>-0.9904662667649623</v>
          </cell>
        </row>
        <row r="283">
          <cell r="A283" t="str">
            <v>Low</v>
          </cell>
          <cell r="D283">
            <v>15138</v>
          </cell>
          <cell r="E283" t="str">
            <v>MO</v>
          </cell>
          <cell r="G283">
            <v>0</v>
          </cell>
          <cell r="Z283">
            <v>-1.4505618999211984</v>
          </cell>
        </row>
        <row r="284">
          <cell r="A284" t="str">
            <v>Low</v>
          </cell>
          <cell r="D284">
            <v>6716</v>
          </cell>
          <cell r="E284" t="str">
            <v>WA</v>
          </cell>
          <cell r="G284">
            <v>1</v>
          </cell>
          <cell r="Z284">
            <v>4.8300707637687603</v>
          </cell>
        </row>
        <row r="285">
          <cell r="A285" t="str">
            <v>Low</v>
          </cell>
          <cell r="D285">
            <v>15419</v>
          </cell>
          <cell r="E285" t="str">
            <v>WA</v>
          </cell>
          <cell r="G285">
            <v>1</v>
          </cell>
          <cell r="Z285">
            <v>4.0963003053563476</v>
          </cell>
        </row>
        <row r="286">
          <cell r="A286" t="str">
            <v>Low</v>
          </cell>
          <cell r="D286">
            <v>8699</v>
          </cell>
          <cell r="E286" t="str">
            <v>ID</v>
          </cell>
          <cell r="G286">
            <v>1</v>
          </cell>
          <cell r="Z286">
            <v>3.5753838890899394</v>
          </cell>
        </row>
        <row r="287">
          <cell r="A287" t="str">
            <v>Low</v>
          </cell>
          <cell r="D287">
            <v>20169</v>
          </cell>
          <cell r="E287" t="str">
            <v>ID</v>
          </cell>
          <cell r="G287">
            <v>1</v>
          </cell>
          <cell r="Z287">
            <v>4.2035563362789379</v>
          </cell>
        </row>
        <row r="288">
          <cell r="A288" t="str">
            <v>Low</v>
          </cell>
          <cell r="D288">
            <v>14170</v>
          </cell>
          <cell r="E288" t="str">
            <v>WA</v>
          </cell>
          <cell r="G288">
            <v>1</v>
          </cell>
          <cell r="Z288">
            <v>6.6965670028694051</v>
          </cell>
        </row>
        <row r="289">
          <cell r="A289" t="str">
            <v>Low</v>
          </cell>
          <cell r="D289">
            <v>17833</v>
          </cell>
          <cell r="E289" t="str">
            <v>MO</v>
          </cell>
          <cell r="G289">
            <v>1</v>
          </cell>
          <cell r="Z289">
            <v>-0.83718792668749609</v>
          </cell>
        </row>
        <row r="290">
          <cell r="A290" t="str">
            <v>Low</v>
          </cell>
          <cell r="D290">
            <v>14668</v>
          </cell>
          <cell r="E290" t="str">
            <v>WA</v>
          </cell>
          <cell r="G290">
            <v>1</v>
          </cell>
          <cell r="Z290">
            <v>4.9627423756837725</v>
          </cell>
        </row>
        <row r="291">
          <cell r="A291" t="str">
            <v>Low</v>
          </cell>
          <cell r="D291">
            <v>19784</v>
          </cell>
          <cell r="E291" t="str">
            <v>WA</v>
          </cell>
          <cell r="G291">
            <v>1</v>
          </cell>
          <cell r="Z291">
            <v>7.7589675852067188</v>
          </cell>
        </row>
        <row r="292">
          <cell r="A292" t="str">
            <v>Low</v>
          </cell>
          <cell r="D292">
            <v>13781</v>
          </cell>
          <cell r="E292" t="str">
            <v>MN</v>
          </cell>
          <cell r="G292">
            <v>0</v>
          </cell>
          <cell r="Z292">
            <v>7.2087831810494505E-3</v>
          </cell>
        </row>
        <row r="293">
          <cell r="A293" t="str">
            <v>Low</v>
          </cell>
          <cell r="D293">
            <v>13781</v>
          </cell>
          <cell r="E293" t="str">
            <v>MN</v>
          </cell>
          <cell r="G293">
            <v>0</v>
          </cell>
          <cell r="Z293">
            <v>7.2087831810494505E-3</v>
          </cell>
        </row>
        <row r="294">
          <cell r="A294" t="str">
            <v>Low</v>
          </cell>
          <cell r="D294">
            <v>13781</v>
          </cell>
          <cell r="E294" t="str">
            <v>MN</v>
          </cell>
          <cell r="G294">
            <v>0</v>
          </cell>
          <cell r="Z294">
            <v>0.13215742991010629</v>
          </cell>
        </row>
        <row r="295">
          <cell r="A295" t="str">
            <v>Low</v>
          </cell>
          <cell r="D295">
            <v>13781</v>
          </cell>
          <cell r="E295" t="str">
            <v>MN</v>
          </cell>
          <cell r="G295">
            <v>0</v>
          </cell>
          <cell r="Z295">
            <v>0.10144378089310395</v>
          </cell>
        </row>
        <row r="296">
          <cell r="A296" t="str">
            <v>Low</v>
          </cell>
          <cell r="D296">
            <v>13781</v>
          </cell>
          <cell r="E296" t="str">
            <v>MN</v>
          </cell>
          <cell r="G296">
            <v>0</v>
          </cell>
          <cell r="Z296">
            <v>0.16558142454534555</v>
          </cell>
        </row>
        <row r="297">
          <cell r="A297" t="str">
            <v>Low</v>
          </cell>
          <cell r="D297">
            <v>13781</v>
          </cell>
          <cell r="E297" t="str">
            <v>MN</v>
          </cell>
          <cell r="G297">
            <v>0</v>
          </cell>
          <cell r="Z297">
            <v>2.5373057450624164E-2</v>
          </cell>
        </row>
        <row r="298">
          <cell r="A298" t="str">
            <v>Low</v>
          </cell>
          <cell r="D298">
            <v>13781</v>
          </cell>
          <cell r="E298" t="str">
            <v>MN</v>
          </cell>
          <cell r="G298">
            <v>0</v>
          </cell>
          <cell r="Z298">
            <v>0.1833034139671593</v>
          </cell>
        </row>
        <row r="299">
          <cell r="A299" t="str">
            <v>Low</v>
          </cell>
          <cell r="D299">
            <v>13781</v>
          </cell>
          <cell r="E299" t="str">
            <v>MN</v>
          </cell>
          <cell r="G299">
            <v>0</v>
          </cell>
          <cell r="Z299">
            <v>0.20701580014637117</v>
          </cell>
        </row>
        <row r="300">
          <cell r="A300" t="str">
            <v>Low</v>
          </cell>
          <cell r="D300">
            <v>13781</v>
          </cell>
          <cell r="E300" t="str">
            <v>MN</v>
          </cell>
          <cell r="G300">
            <v>0</v>
          </cell>
          <cell r="Z300">
            <v>0.13435870306807249</v>
          </cell>
        </row>
        <row r="301">
          <cell r="A301" t="str">
            <v>Low</v>
          </cell>
          <cell r="D301">
            <v>13781</v>
          </cell>
          <cell r="E301" t="str">
            <v>MN</v>
          </cell>
          <cell r="G301">
            <v>0</v>
          </cell>
          <cell r="Z301">
            <v>0.22518007441594587</v>
          </cell>
        </row>
        <row r="302">
          <cell r="A302" t="str">
            <v>Low</v>
          </cell>
          <cell r="D302">
            <v>13781</v>
          </cell>
          <cell r="E302" t="str">
            <v>MN</v>
          </cell>
          <cell r="G302">
            <v>0</v>
          </cell>
          <cell r="Z302">
            <v>0.14954701363228537</v>
          </cell>
        </row>
        <row r="303">
          <cell r="A303" t="str">
            <v>Low</v>
          </cell>
          <cell r="D303">
            <v>13781</v>
          </cell>
          <cell r="E303" t="str">
            <v>MN</v>
          </cell>
          <cell r="G303">
            <v>0</v>
          </cell>
          <cell r="Z303">
            <v>0.16558142454534555</v>
          </cell>
        </row>
        <row r="304">
          <cell r="A304" t="str">
            <v>Low</v>
          </cell>
          <cell r="D304">
            <v>13781</v>
          </cell>
          <cell r="E304" t="str">
            <v>MN</v>
          </cell>
          <cell r="G304">
            <v>0</v>
          </cell>
          <cell r="Z304">
            <v>-1.0955491088525253E-2</v>
          </cell>
        </row>
        <row r="305">
          <cell r="A305" t="str">
            <v>Low</v>
          </cell>
          <cell r="D305">
            <v>13781</v>
          </cell>
          <cell r="E305" t="str">
            <v>MN</v>
          </cell>
          <cell r="G305">
            <v>0</v>
          </cell>
          <cell r="Z305">
            <v>4.6914123148351201E-2</v>
          </cell>
        </row>
        <row r="306">
          <cell r="A306" t="str">
            <v>Low</v>
          </cell>
          <cell r="D306">
            <v>13781</v>
          </cell>
          <cell r="E306" t="str">
            <v>MN</v>
          </cell>
          <cell r="G306">
            <v>0</v>
          </cell>
          <cell r="Z306">
            <v>-3.6408061419001035E-3</v>
          </cell>
        </row>
        <row r="307">
          <cell r="A307" t="str">
            <v>Low</v>
          </cell>
          <cell r="D307">
            <v>13781</v>
          </cell>
          <cell r="E307" t="str">
            <v>MN</v>
          </cell>
          <cell r="G307">
            <v>0</v>
          </cell>
          <cell r="Z307">
            <v>-3.6408061419001035E-3</v>
          </cell>
        </row>
        <row r="308">
          <cell r="A308" t="str">
            <v>Low</v>
          </cell>
          <cell r="D308">
            <v>13781</v>
          </cell>
          <cell r="E308" t="str">
            <v>MN</v>
          </cell>
          <cell r="G308">
            <v>0</v>
          </cell>
          <cell r="Z308">
            <v>0.16558142454534555</v>
          </cell>
        </row>
        <row r="309">
          <cell r="A309" t="str">
            <v>Low</v>
          </cell>
          <cell r="D309">
            <v>13781</v>
          </cell>
          <cell r="E309" t="str">
            <v>MN</v>
          </cell>
          <cell r="G309">
            <v>0</v>
          </cell>
          <cell r="Z309">
            <v>0.13351260271922488</v>
          </cell>
        </row>
        <row r="310">
          <cell r="A310" t="str">
            <v>Low</v>
          </cell>
          <cell r="D310">
            <v>13781</v>
          </cell>
          <cell r="E310" t="str">
            <v>MN</v>
          </cell>
          <cell r="G310">
            <v>0</v>
          </cell>
          <cell r="Z310">
            <v>9.0852930234098267E-2</v>
          </cell>
        </row>
        <row r="311">
          <cell r="A311" t="str">
            <v>Low</v>
          </cell>
          <cell r="D311">
            <v>13781</v>
          </cell>
          <cell r="E311" t="str">
            <v>MN</v>
          </cell>
          <cell r="G311">
            <v>0</v>
          </cell>
          <cell r="Z311">
            <v>0.1081162450229418</v>
          </cell>
        </row>
        <row r="312">
          <cell r="A312" t="str">
            <v>Low</v>
          </cell>
          <cell r="D312">
            <v>2001</v>
          </cell>
          <cell r="E312" t="str">
            <v>MO</v>
          </cell>
          <cell r="G312">
            <v>1</v>
          </cell>
          <cell r="Z312">
            <v>-0.72339654746477</v>
          </cell>
        </row>
        <row r="313">
          <cell r="A313" t="str">
            <v>Low</v>
          </cell>
          <cell r="D313">
            <v>56697</v>
          </cell>
          <cell r="E313" t="str">
            <v>IL</v>
          </cell>
          <cell r="G313">
            <v>1</v>
          </cell>
          <cell r="Z313">
            <v>1.0162949394161898</v>
          </cell>
        </row>
        <row r="314">
          <cell r="A314" t="str">
            <v>Low</v>
          </cell>
          <cell r="D314">
            <v>56697</v>
          </cell>
          <cell r="E314" t="str">
            <v>IL</v>
          </cell>
          <cell r="G314">
            <v>0</v>
          </cell>
          <cell r="Z314">
            <v>1.0225804285817606</v>
          </cell>
        </row>
        <row r="315">
          <cell r="A315" t="str">
            <v>Low</v>
          </cell>
          <cell r="D315">
            <v>16622</v>
          </cell>
          <cell r="E315" t="str">
            <v>CO</v>
          </cell>
          <cell r="G315">
            <v>1</v>
          </cell>
          <cell r="Z315">
            <v>0.56205736923402461</v>
          </cell>
        </row>
        <row r="316">
          <cell r="A316" t="str">
            <v>Low</v>
          </cell>
          <cell r="D316">
            <v>40437</v>
          </cell>
          <cell r="E316" t="str">
            <v>OR</v>
          </cell>
          <cell r="G316">
            <v>1</v>
          </cell>
          <cell r="Z316">
            <v>0.19194866333429267</v>
          </cell>
        </row>
        <row r="317">
          <cell r="A317" t="str">
            <v>Low</v>
          </cell>
          <cell r="D317">
            <v>40437</v>
          </cell>
          <cell r="E317" t="str">
            <v>OR</v>
          </cell>
          <cell r="G317">
            <v>1</v>
          </cell>
          <cell r="Z317">
            <v>0.19194866333429267</v>
          </cell>
        </row>
        <row r="318">
          <cell r="A318" t="str">
            <v>Low</v>
          </cell>
          <cell r="D318">
            <v>40437</v>
          </cell>
          <cell r="E318" t="str">
            <v>OR</v>
          </cell>
          <cell r="G318">
            <v>1</v>
          </cell>
          <cell r="Z318">
            <v>1.9275214773144703E-2</v>
          </cell>
        </row>
        <row r="319">
          <cell r="A319" t="str">
            <v>Low</v>
          </cell>
          <cell r="D319">
            <v>40437</v>
          </cell>
          <cell r="E319" t="str">
            <v>OR</v>
          </cell>
          <cell r="G319">
            <v>1</v>
          </cell>
          <cell r="Z319">
            <v>1.9275214773144703E-2</v>
          </cell>
        </row>
        <row r="320">
          <cell r="A320" t="str">
            <v>Low</v>
          </cell>
          <cell r="D320">
            <v>40437</v>
          </cell>
          <cell r="E320" t="str">
            <v>OR</v>
          </cell>
          <cell r="G320">
            <v>1</v>
          </cell>
          <cell r="Z320">
            <v>0.10561193905371892</v>
          </cell>
        </row>
        <row r="321">
          <cell r="A321" t="str">
            <v>Low</v>
          </cell>
          <cell r="D321">
            <v>40437</v>
          </cell>
          <cell r="E321" t="str">
            <v>OR</v>
          </cell>
          <cell r="G321">
            <v>1</v>
          </cell>
          <cell r="Z321">
            <v>0.10561193905371892</v>
          </cell>
        </row>
        <row r="322">
          <cell r="A322" t="str">
            <v>Low</v>
          </cell>
          <cell r="D322">
            <v>40437</v>
          </cell>
          <cell r="E322" t="str">
            <v>OR</v>
          </cell>
          <cell r="G322">
            <v>1</v>
          </cell>
          <cell r="Z322">
            <v>1.4453621712948836</v>
          </cell>
        </row>
        <row r="323">
          <cell r="A323" t="str">
            <v>Low</v>
          </cell>
          <cell r="D323">
            <v>10681</v>
          </cell>
          <cell r="E323" t="str">
            <v>OR</v>
          </cell>
          <cell r="G323">
            <v>1</v>
          </cell>
          <cell r="Z323">
            <v>-1.6504169461929341</v>
          </cell>
        </row>
        <row r="324">
          <cell r="A324" t="str">
            <v>Low</v>
          </cell>
          <cell r="D324">
            <v>10681</v>
          </cell>
          <cell r="E324" t="str">
            <v>OR</v>
          </cell>
          <cell r="G324">
            <v>1</v>
          </cell>
          <cell r="Z324">
            <v>-1.6504169461929341</v>
          </cell>
        </row>
        <row r="325">
          <cell r="A325" t="str">
            <v>Low</v>
          </cell>
          <cell r="D325">
            <v>10681</v>
          </cell>
          <cell r="E325" t="str">
            <v>OR</v>
          </cell>
          <cell r="G325">
            <v>1</v>
          </cell>
          <cell r="Z325">
            <v>-2.1058629687739439</v>
          </cell>
        </row>
        <row r="326">
          <cell r="A326" t="str">
            <v>Low</v>
          </cell>
          <cell r="D326">
            <v>10681</v>
          </cell>
          <cell r="E326" t="str">
            <v>OR</v>
          </cell>
          <cell r="G326">
            <v>1</v>
          </cell>
          <cell r="Z326">
            <v>-2.1058629687739439</v>
          </cell>
        </row>
        <row r="327">
          <cell r="A327" t="str">
            <v>Low</v>
          </cell>
          <cell r="D327">
            <v>3240</v>
          </cell>
          <cell r="E327" t="str">
            <v>OR</v>
          </cell>
          <cell r="G327">
            <v>1</v>
          </cell>
          <cell r="Z327">
            <v>-0.14929501075784721</v>
          </cell>
        </row>
        <row r="328">
          <cell r="A328" t="str">
            <v>Low</v>
          </cell>
          <cell r="D328">
            <v>3240</v>
          </cell>
          <cell r="E328" t="str">
            <v>OR</v>
          </cell>
          <cell r="G328">
            <v>1</v>
          </cell>
          <cell r="Z328">
            <v>-0.14929501075784721</v>
          </cell>
        </row>
        <row r="329">
          <cell r="A329" t="str">
            <v>Low</v>
          </cell>
          <cell r="D329">
            <v>3240</v>
          </cell>
          <cell r="E329" t="str">
            <v>OR</v>
          </cell>
          <cell r="G329">
            <v>1</v>
          </cell>
          <cell r="Z329">
            <v>-0.14893536163503959</v>
          </cell>
        </row>
        <row r="330">
          <cell r="A330" t="str">
            <v>Low</v>
          </cell>
          <cell r="D330">
            <v>907</v>
          </cell>
          <cell r="E330" t="str">
            <v>OR</v>
          </cell>
          <cell r="G330">
            <v>1</v>
          </cell>
          <cell r="Z330">
            <v>-4.3686435957893002</v>
          </cell>
        </row>
        <row r="331">
          <cell r="A331" t="str">
            <v>Low</v>
          </cell>
          <cell r="D331">
            <v>907</v>
          </cell>
          <cell r="E331" t="str">
            <v>OR</v>
          </cell>
          <cell r="G331">
            <v>1</v>
          </cell>
          <cell r="Z331">
            <v>-4.3686435957893002</v>
          </cell>
        </row>
        <row r="332">
          <cell r="A332" t="str">
            <v>Low</v>
          </cell>
          <cell r="D332">
            <v>907</v>
          </cell>
          <cell r="E332" t="str">
            <v>OR</v>
          </cell>
          <cell r="G332">
            <v>1</v>
          </cell>
          <cell r="Z332">
            <v>-4.3686435957893002</v>
          </cell>
        </row>
        <row r="333">
          <cell r="A333" t="str">
            <v>Low</v>
          </cell>
          <cell r="D333">
            <v>907</v>
          </cell>
          <cell r="E333" t="str">
            <v>OR</v>
          </cell>
          <cell r="G333">
            <v>1</v>
          </cell>
          <cell r="Z333">
            <v>-3.6755692683738852</v>
          </cell>
        </row>
        <row r="334">
          <cell r="A334" t="str">
            <v>Low</v>
          </cell>
          <cell r="D334">
            <v>907</v>
          </cell>
          <cell r="E334" t="str">
            <v>OR</v>
          </cell>
          <cell r="G334">
            <v>1</v>
          </cell>
          <cell r="Z334">
            <v>-3.6755692683738852</v>
          </cell>
        </row>
        <row r="335">
          <cell r="A335" t="str">
            <v>Low</v>
          </cell>
          <cell r="D335">
            <v>907</v>
          </cell>
          <cell r="E335" t="str">
            <v>OR</v>
          </cell>
          <cell r="G335">
            <v>1</v>
          </cell>
          <cell r="Z335">
            <v>-3.6755692683738852</v>
          </cell>
        </row>
        <row r="336">
          <cell r="A336" t="str">
            <v>Low</v>
          </cell>
          <cell r="D336">
            <v>16622</v>
          </cell>
          <cell r="E336" t="str">
            <v>CO</v>
          </cell>
          <cell r="G336">
            <v>1</v>
          </cell>
          <cell r="Z336">
            <v>3.0706801773732679</v>
          </cell>
        </row>
        <row r="337">
          <cell r="A337" t="str">
            <v>Low</v>
          </cell>
          <cell r="D337">
            <v>19499</v>
          </cell>
          <cell r="E337" t="str">
            <v>CO</v>
          </cell>
          <cell r="G337">
            <v>1</v>
          </cell>
          <cell r="Z337">
            <v>-2.2369326703240704</v>
          </cell>
        </row>
        <row r="338">
          <cell r="A338" t="str">
            <v>Low</v>
          </cell>
          <cell r="D338">
            <v>8773</v>
          </cell>
          <cell r="E338" t="str">
            <v>CO</v>
          </cell>
          <cell r="G338">
            <v>1</v>
          </cell>
          <cell r="Z338">
            <v>-1.0643904059242708</v>
          </cell>
        </row>
        <row r="339">
          <cell r="A339" t="str">
            <v>Low</v>
          </cell>
          <cell r="D339">
            <v>5086</v>
          </cell>
          <cell r="E339" t="str">
            <v>CO</v>
          </cell>
          <cell r="G339">
            <v>1</v>
          </cell>
          <cell r="Z339">
            <v>-0.77487693798862145</v>
          </cell>
        </row>
        <row r="340">
          <cell r="A340" t="str">
            <v>Low</v>
          </cell>
          <cell r="D340">
            <v>5862</v>
          </cell>
          <cell r="E340" t="str">
            <v>CO</v>
          </cell>
          <cell r="G340">
            <v>0</v>
          </cell>
          <cell r="Z340">
            <v>-2.5429622069417963</v>
          </cell>
        </row>
        <row r="341">
          <cell r="A341" t="str">
            <v>Low</v>
          </cell>
          <cell r="D341">
            <v>14626</v>
          </cell>
          <cell r="E341" t="str">
            <v>TX</v>
          </cell>
          <cell r="G341">
            <v>1</v>
          </cell>
          <cell r="Z341">
            <v>0.73578995971329764</v>
          </cell>
        </row>
        <row r="342">
          <cell r="A342" t="str">
            <v>Low</v>
          </cell>
          <cell r="D342">
            <v>40165</v>
          </cell>
          <cell r="E342" t="str">
            <v>AZ</v>
          </cell>
          <cell r="G342">
            <v>1</v>
          </cell>
          <cell r="Z342">
            <v>-4.2536823118133453</v>
          </cell>
        </row>
        <row r="343">
          <cell r="A343" t="str">
            <v>Low</v>
          </cell>
          <cell r="D343">
            <v>7563</v>
          </cell>
          <cell r="E343" t="str">
            <v>CO</v>
          </cell>
          <cell r="G343">
            <v>1</v>
          </cell>
          <cell r="Z343">
            <v>-0.46589691520606913</v>
          </cell>
        </row>
        <row r="344">
          <cell r="A344" t="str">
            <v>Low</v>
          </cell>
          <cell r="D344">
            <v>7563</v>
          </cell>
          <cell r="E344" t="str">
            <v>CO</v>
          </cell>
          <cell r="G344">
            <v>1</v>
          </cell>
          <cell r="Z344">
            <v>-0.77519823529412479</v>
          </cell>
        </row>
        <row r="345">
          <cell r="A345" t="str">
            <v>Low</v>
          </cell>
          <cell r="D345">
            <v>3989</v>
          </cell>
          <cell r="E345" t="str">
            <v>CO</v>
          </cell>
          <cell r="G345">
            <v>1</v>
          </cell>
          <cell r="Z345">
            <v>-0.48731492176523955</v>
          </cell>
        </row>
        <row r="346">
          <cell r="A346" t="str">
            <v>Low</v>
          </cell>
          <cell r="D346">
            <v>3989</v>
          </cell>
          <cell r="E346" t="str">
            <v>CO</v>
          </cell>
          <cell r="G346">
            <v>0</v>
          </cell>
          <cell r="Z346">
            <v>1.0092998026435771</v>
          </cell>
        </row>
        <row r="347">
          <cell r="A347" t="str">
            <v>Low</v>
          </cell>
          <cell r="D347">
            <v>21081</v>
          </cell>
          <cell r="E347" t="str">
            <v>CO</v>
          </cell>
          <cell r="G347">
            <v>1</v>
          </cell>
          <cell r="Z347">
            <v>0.23189623675207335</v>
          </cell>
        </row>
        <row r="348">
          <cell r="A348" t="str">
            <v>Low</v>
          </cell>
          <cell r="D348">
            <v>21081</v>
          </cell>
          <cell r="E348" t="str">
            <v>CO</v>
          </cell>
          <cell r="G348">
            <v>1</v>
          </cell>
          <cell r="Z348">
            <v>2.2990942233292526</v>
          </cell>
        </row>
        <row r="349">
          <cell r="A349" t="str">
            <v>Low</v>
          </cell>
          <cell r="D349">
            <v>6604</v>
          </cell>
          <cell r="E349" t="str">
            <v>CO</v>
          </cell>
          <cell r="G349">
            <v>1</v>
          </cell>
          <cell r="Z349">
            <v>0.25751574027100566</v>
          </cell>
        </row>
        <row r="350">
          <cell r="A350" t="str">
            <v>Low</v>
          </cell>
          <cell r="D350">
            <v>15257</v>
          </cell>
          <cell r="E350" t="str">
            <v>CO</v>
          </cell>
          <cell r="G350">
            <v>1</v>
          </cell>
          <cell r="Z350">
            <v>2.0831046505078787</v>
          </cell>
        </row>
        <row r="351">
          <cell r="A351" t="str">
            <v>Low</v>
          </cell>
          <cell r="D351">
            <v>12377</v>
          </cell>
          <cell r="E351" t="str">
            <v>IN</v>
          </cell>
          <cell r="G351">
            <v>1</v>
          </cell>
          <cell r="Z351">
            <v>-0.51989116250664558</v>
          </cell>
        </row>
        <row r="352">
          <cell r="A352" t="str">
            <v>Low</v>
          </cell>
          <cell r="D352">
            <v>12377</v>
          </cell>
          <cell r="E352" t="str">
            <v>IN</v>
          </cell>
          <cell r="G352">
            <v>1</v>
          </cell>
          <cell r="Z352">
            <v>-0.26242868084037579</v>
          </cell>
        </row>
        <row r="353">
          <cell r="A353" t="str">
            <v>Low</v>
          </cell>
          <cell r="D353">
            <v>12377</v>
          </cell>
          <cell r="E353" t="str">
            <v>IN</v>
          </cell>
          <cell r="G353">
            <v>0</v>
          </cell>
          <cell r="Z353">
            <v>-0.51989116250664558</v>
          </cell>
        </row>
        <row r="354">
          <cell r="A354" t="str">
            <v>Low</v>
          </cell>
          <cell r="D354">
            <v>12377</v>
          </cell>
          <cell r="E354" t="str">
            <v>IN</v>
          </cell>
          <cell r="G354">
            <v>0</v>
          </cell>
          <cell r="Z354">
            <v>-0.26242868084037579</v>
          </cell>
        </row>
        <row r="355">
          <cell r="A355" t="str">
            <v>Low</v>
          </cell>
          <cell r="D355">
            <v>3436</v>
          </cell>
          <cell r="E355" t="str">
            <v>MI</v>
          </cell>
          <cell r="G355">
            <v>1</v>
          </cell>
          <cell r="Z355">
            <v>-0.70520876819105449</v>
          </cell>
        </row>
        <row r="356">
          <cell r="A356" t="str">
            <v>Low</v>
          </cell>
          <cell r="D356">
            <v>3436</v>
          </cell>
          <cell r="E356" t="str">
            <v>MI</v>
          </cell>
          <cell r="G356">
            <v>1</v>
          </cell>
          <cell r="Z356">
            <v>-0.43621811570390673</v>
          </cell>
        </row>
        <row r="357">
          <cell r="A357" t="str">
            <v>Low</v>
          </cell>
          <cell r="D357">
            <v>38084</v>
          </cell>
          <cell r="E357" t="str">
            <v>MI</v>
          </cell>
          <cell r="G357">
            <v>1</v>
          </cell>
          <cell r="Z357">
            <v>-2.0583844281478685</v>
          </cell>
        </row>
        <row r="358">
          <cell r="A358" t="str">
            <v>Low</v>
          </cell>
          <cell r="D358">
            <v>38084</v>
          </cell>
          <cell r="E358" t="str">
            <v>MI</v>
          </cell>
          <cell r="G358">
            <v>1</v>
          </cell>
          <cell r="Z358">
            <v>-1.7893937756607219</v>
          </cell>
        </row>
        <row r="359">
          <cell r="A359" t="str">
            <v>Low</v>
          </cell>
          <cell r="D359">
            <v>38084</v>
          </cell>
          <cell r="E359" t="str">
            <v>MI</v>
          </cell>
          <cell r="G359">
            <v>0</v>
          </cell>
          <cell r="Z359">
            <v>-2.0583844281478685</v>
          </cell>
        </row>
        <row r="360">
          <cell r="A360" t="str">
            <v>Low</v>
          </cell>
          <cell r="D360">
            <v>38084</v>
          </cell>
          <cell r="E360" t="str">
            <v>MI</v>
          </cell>
          <cell r="G360">
            <v>0</v>
          </cell>
          <cell r="Z360">
            <v>-1.7893937756607219</v>
          </cell>
        </row>
        <row r="361">
          <cell r="A361" t="str">
            <v>Low</v>
          </cell>
          <cell r="D361">
            <v>19396</v>
          </cell>
          <cell r="E361" t="str">
            <v>MI</v>
          </cell>
          <cell r="G361">
            <v>1</v>
          </cell>
          <cell r="Z361">
            <v>-0.68161163122303425</v>
          </cell>
        </row>
        <row r="362">
          <cell r="A362" t="str">
            <v>Low</v>
          </cell>
          <cell r="D362">
            <v>19396</v>
          </cell>
          <cell r="E362" t="str">
            <v>MI</v>
          </cell>
          <cell r="G362">
            <v>1</v>
          </cell>
          <cell r="Z362">
            <v>-0.41262097873588627</v>
          </cell>
        </row>
        <row r="363">
          <cell r="A363" t="str">
            <v>Low</v>
          </cell>
          <cell r="D363">
            <v>19396</v>
          </cell>
          <cell r="E363" t="str">
            <v>MI</v>
          </cell>
          <cell r="G363">
            <v>0</v>
          </cell>
          <cell r="Z363">
            <v>-0.68161163122303425</v>
          </cell>
        </row>
        <row r="364">
          <cell r="A364" t="str">
            <v>Low</v>
          </cell>
          <cell r="D364">
            <v>19396</v>
          </cell>
          <cell r="E364" t="str">
            <v>MI</v>
          </cell>
          <cell r="G364">
            <v>0</v>
          </cell>
          <cell r="Z364">
            <v>-0.41262097873588627</v>
          </cell>
        </row>
        <row r="365">
          <cell r="A365" t="str">
            <v>Low</v>
          </cell>
          <cell r="D365">
            <v>15340</v>
          </cell>
          <cell r="E365" t="str">
            <v>MI</v>
          </cell>
          <cell r="G365">
            <v>1</v>
          </cell>
          <cell r="Z365">
            <v>-2.0583844281478685</v>
          </cell>
        </row>
        <row r="366">
          <cell r="A366" t="str">
            <v>Low</v>
          </cell>
          <cell r="D366">
            <v>15340</v>
          </cell>
          <cell r="E366" t="str">
            <v>MI</v>
          </cell>
          <cell r="G366">
            <v>1</v>
          </cell>
          <cell r="Z366">
            <v>-1.7893937756607219</v>
          </cell>
        </row>
        <row r="367">
          <cell r="A367" t="str">
            <v>Low</v>
          </cell>
          <cell r="D367">
            <v>15340</v>
          </cell>
          <cell r="E367" t="str">
            <v>MI</v>
          </cell>
          <cell r="G367">
            <v>0</v>
          </cell>
          <cell r="Z367">
            <v>-2.0583844281478685</v>
          </cell>
        </row>
        <row r="368">
          <cell r="A368" t="str">
            <v>Low</v>
          </cell>
          <cell r="D368">
            <v>15340</v>
          </cell>
          <cell r="E368" t="str">
            <v>MI</v>
          </cell>
          <cell r="G368">
            <v>0</v>
          </cell>
          <cell r="Z368">
            <v>-1.7893937756607219</v>
          </cell>
        </row>
        <row r="369">
          <cell r="A369" t="str">
            <v>Low</v>
          </cell>
          <cell r="D369">
            <v>3436</v>
          </cell>
          <cell r="E369" t="str">
            <v>MI</v>
          </cell>
          <cell r="G369">
            <v>1</v>
          </cell>
          <cell r="Z369">
            <v>-0.60939829188915395</v>
          </cell>
        </row>
        <row r="370">
          <cell r="A370" t="str">
            <v>Low</v>
          </cell>
          <cell r="D370">
            <v>19125</v>
          </cell>
          <cell r="E370" t="str">
            <v>MI</v>
          </cell>
          <cell r="G370">
            <v>1</v>
          </cell>
          <cell r="Z370">
            <v>-1.6919388198546057</v>
          </cell>
        </row>
        <row r="371">
          <cell r="A371" t="str">
            <v>Low</v>
          </cell>
          <cell r="D371">
            <v>7787</v>
          </cell>
          <cell r="E371" t="str">
            <v>CO</v>
          </cell>
          <cell r="G371">
            <v>1</v>
          </cell>
          <cell r="Z371">
            <v>-2.3064599214325998</v>
          </cell>
        </row>
        <row r="372">
          <cell r="A372" t="str">
            <v>Low</v>
          </cell>
          <cell r="D372">
            <v>7787</v>
          </cell>
          <cell r="E372" t="str">
            <v>CO</v>
          </cell>
          <cell r="G372">
            <v>1</v>
          </cell>
          <cell r="Z372">
            <v>-1.2387515880992654</v>
          </cell>
        </row>
        <row r="373">
          <cell r="A373" t="str">
            <v>Low</v>
          </cell>
          <cell r="D373">
            <v>20576</v>
          </cell>
          <cell r="E373" t="str">
            <v>CO</v>
          </cell>
          <cell r="G373">
            <v>1</v>
          </cell>
          <cell r="Z373">
            <v>3.4225886310063207</v>
          </cell>
        </row>
        <row r="374">
          <cell r="A374" t="str">
            <v>Low</v>
          </cell>
          <cell r="D374">
            <v>20576</v>
          </cell>
          <cell r="E374" t="str">
            <v>CO</v>
          </cell>
          <cell r="G374">
            <v>0</v>
          </cell>
          <cell r="Z374">
            <v>3.4225886310063207</v>
          </cell>
        </row>
        <row r="375">
          <cell r="A375" t="str">
            <v>Low</v>
          </cell>
          <cell r="D375">
            <v>19396</v>
          </cell>
          <cell r="E375" t="str">
            <v>MI</v>
          </cell>
          <cell r="G375">
            <v>1</v>
          </cell>
          <cell r="Z375">
            <v>-1.3059967731478286</v>
          </cell>
        </row>
        <row r="376">
          <cell r="A376" t="str">
            <v>Low</v>
          </cell>
          <cell r="D376">
            <v>24558</v>
          </cell>
          <cell r="E376" t="str">
            <v>MI</v>
          </cell>
          <cell r="G376">
            <v>1</v>
          </cell>
          <cell r="Z376">
            <v>-0.15588142409159636</v>
          </cell>
        </row>
        <row r="377">
          <cell r="A377" t="str">
            <v>Low</v>
          </cell>
          <cell r="D377">
            <v>10704</v>
          </cell>
          <cell r="E377" t="str">
            <v>MI</v>
          </cell>
          <cell r="G377">
            <v>1</v>
          </cell>
          <cell r="Z377">
            <v>-0.12018716816049341</v>
          </cell>
        </row>
        <row r="378">
          <cell r="A378" t="str">
            <v>Low</v>
          </cell>
          <cell r="D378">
            <v>11701</v>
          </cell>
          <cell r="E378" t="str">
            <v>MI</v>
          </cell>
          <cell r="G378">
            <v>1</v>
          </cell>
          <cell r="Z378">
            <v>-0.46757253656797793</v>
          </cell>
        </row>
        <row r="379">
          <cell r="A379" t="str">
            <v>Low</v>
          </cell>
          <cell r="D379">
            <v>4254</v>
          </cell>
          <cell r="E379" t="str">
            <v>MI</v>
          </cell>
          <cell r="G379">
            <v>1</v>
          </cell>
          <cell r="Z379">
            <v>-1.1925312371632206</v>
          </cell>
        </row>
        <row r="380">
          <cell r="A380" t="str">
            <v>Low</v>
          </cell>
          <cell r="D380">
            <v>4254</v>
          </cell>
          <cell r="E380" t="str">
            <v>MI</v>
          </cell>
          <cell r="G380">
            <v>1</v>
          </cell>
          <cell r="Z380">
            <v>-1.480817840873891</v>
          </cell>
        </row>
        <row r="381">
          <cell r="A381" t="str">
            <v>Low</v>
          </cell>
          <cell r="D381">
            <v>4254</v>
          </cell>
          <cell r="E381" t="str">
            <v>MI</v>
          </cell>
          <cell r="G381">
            <v>1</v>
          </cell>
          <cell r="Z381">
            <v>-1.4907804371999507</v>
          </cell>
        </row>
        <row r="382">
          <cell r="A382" t="str">
            <v>Low</v>
          </cell>
          <cell r="D382">
            <v>4254</v>
          </cell>
          <cell r="E382" t="str">
            <v>MI</v>
          </cell>
          <cell r="G382">
            <v>1</v>
          </cell>
          <cell r="Z382">
            <v>-1.2936765952369742</v>
          </cell>
        </row>
        <row r="383">
          <cell r="A383" t="str">
            <v>Low</v>
          </cell>
          <cell r="D383">
            <v>4254</v>
          </cell>
          <cell r="E383" t="str">
            <v>MI</v>
          </cell>
          <cell r="G383">
            <v>1</v>
          </cell>
          <cell r="Z383">
            <v>-1.0524037480121422</v>
          </cell>
        </row>
        <row r="384">
          <cell r="A384" t="str">
            <v>Low</v>
          </cell>
          <cell r="D384">
            <v>4254</v>
          </cell>
          <cell r="E384" t="str">
            <v>MI</v>
          </cell>
          <cell r="G384">
            <v>1</v>
          </cell>
          <cell r="Z384">
            <v>-1.3443600420966415</v>
          </cell>
        </row>
        <row r="385">
          <cell r="A385" t="str">
            <v>Low</v>
          </cell>
          <cell r="D385">
            <v>4254</v>
          </cell>
          <cell r="E385" t="str">
            <v>MI</v>
          </cell>
          <cell r="G385">
            <v>1</v>
          </cell>
          <cell r="Z385">
            <v>-1.353824508606398</v>
          </cell>
        </row>
        <row r="386">
          <cell r="A386" t="str">
            <v>Low</v>
          </cell>
          <cell r="D386">
            <v>4254</v>
          </cell>
          <cell r="E386" t="str">
            <v>MI</v>
          </cell>
          <cell r="G386">
            <v>1</v>
          </cell>
          <cell r="Z386">
            <v>-1.2936765952369742</v>
          </cell>
        </row>
        <row r="387">
          <cell r="A387" t="str">
            <v>Low</v>
          </cell>
          <cell r="D387">
            <v>4254</v>
          </cell>
          <cell r="E387" t="str">
            <v>MI</v>
          </cell>
          <cell r="G387">
            <v>1</v>
          </cell>
          <cell r="Z387">
            <v>-0.93689325019841563</v>
          </cell>
        </row>
        <row r="388">
          <cell r="A388" t="str">
            <v>Low</v>
          </cell>
          <cell r="D388">
            <v>4254</v>
          </cell>
          <cell r="E388" t="str">
            <v>MI</v>
          </cell>
          <cell r="G388">
            <v>1</v>
          </cell>
          <cell r="Z388">
            <v>-1.2079022433193916</v>
          </cell>
        </row>
        <row r="389">
          <cell r="A389" t="str">
            <v>Low</v>
          </cell>
          <cell r="D389">
            <v>4254</v>
          </cell>
          <cell r="E389" t="str">
            <v>MI</v>
          </cell>
          <cell r="G389">
            <v>1</v>
          </cell>
          <cell r="Z389">
            <v>-1.2168685800128454</v>
          </cell>
        </row>
        <row r="390">
          <cell r="A390" t="str">
            <v>Low</v>
          </cell>
          <cell r="D390">
            <v>4254</v>
          </cell>
          <cell r="E390" t="str">
            <v>MI</v>
          </cell>
          <cell r="G390">
            <v>1</v>
          </cell>
          <cell r="Z390">
            <v>-1.0394751222461667</v>
          </cell>
        </row>
        <row r="391">
          <cell r="A391" t="str">
            <v>Low</v>
          </cell>
          <cell r="D391">
            <v>329</v>
          </cell>
          <cell r="E391" t="str">
            <v>IA</v>
          </cell>
          <cell r="G391">
            <v>1</v>
          </cell>
          <cell r="Z391">
            <v>-0.95584827836865693</v>
          </cell>
        </row>
        <row r="392">
          <cell r="A392" t="str">
            <v>Low</v>
          </cell>
          <cell r="D392">
            <v>329</v>
          </cell>
          <cell r="E392" t="str">
            <v>IA</v>
          </cell>
          <cell r="G392">
            <v>1</v>
          </cell>
          <cell r="Z392">
            <v>-1.1609233762026792</v>
          </cell>
        </row>
        <row r="393">
          <cell r="A393" t="str">
            <v>Low</v>
          </cell>
          <cell r="D393">
            <v>329</v>
          </cell>
          <cell r="E393" t="str">
            <v>IA</v>
          </cell>
          <cell r="G393">
            <v>1</v>
          </cell>
          <cell r="Z393">
            <v>-1.5331286233984243</v>
          </cell>
        </row>
        <row r="394">
          <cell r="A394" t="str">
            <v>Low</v>
          </cell>
          <cell r="D394">
            <v>329</v>
          </cell>
          <cell r="E394" t="str">
            <v>IA</v>
          </cell>
          <cell r="G394">
            <v>1</v>
          </cell>
          <cell r="Z394">
            <v>-1.6667919886068299</v>
          </cell>
        </row>
        <row r="395">
          <cell r="A395" t="str">
            <v>Low</v>
          </cell>
          <cell r="D395">
            <v>329</v>
          </cell>
          <cell r="E395" t="str">
            <v>IA</v>
          </cell>
          <cell r="G395">
            <v>1</v>
          </cell>
          <cell r="Z395">
            <v>-2.0171695461519343</v>
          </cell>
        </row>
        <row r="396">
          <cell r="A396" t="str">
            <v>Low</v>
          </cell>
          <cell r="D396">
            <v>6168</v>
          </cell>
          <cell r="E396" t="str">
            <v>IA</v>
          </cell>
          <cell r="G396">
            <v>1</v>
          </cell>
          <cell r="Z396">
            <v>-0.80314577799765952</v>
          </cell>
        </row>
        <row r="397">
          <cell r="A397" t="str">
            <v>Low</v>
          </cell>
          <cell r="D397">
            <v>6168</v>
          </cell>
          <cell r="E397" t="str">
            <v>IA</v>
          </cell>
          <cell r="G397">
            <v>1</v>
          </cell>
          <cell r="Z397">
            <v>-1.1948374992353445</v>
          </cell>
        </row>
        <row r="398">
          <cell r="A398" t="str">
            <v>Low</v>
          </cell>
          <cell r="D398">
            <v>6722</v>
          </cell>
          <cell r="E398" t="str">
            <v>IA</v>
          </cell>
          <cell r="G398">
            <v>1</v>
          </cell>
          <cell r="Z398">
            <v>-1.2501456888002815</v>
          </cell>
        </row>
        <row r="399">
          <cell r="A399" t="str">
            <v>Low</v>
          </cell>
          <cell r="D399">
            <v>12450</v>
          </cell>
          <cell r="E399" t="str">
            <v>IA</v>
          </cell>
          <cell r="G399">
            <v>1</v>
          </cell>
          <cell r="Z399">
            <v>4.0448935823146723E-2</v>
          </cell>
        </row>
        <row r="400">
          <cell r="A400" t="str">
            <v>Low</v>
          </cell>
          <cell r="D400">
            <v>12450</v>
          </cell>
          <cell r="E400" t="str">
            <v>IA</v>
          </cell>
          <cell r="G400">
            <v>1</v>
          </cell>
          <cell r="Z400">
            <v>0.25010802673223786</v>
          </cell>
        </row>
        <row r="401">
          <cell r="A401" t="str">
            <v>Low</v>
          </cell>
          <cell r="D401">
            <v>14202</v>
          </cell>
          <cell r="E401" t="str">
            <v>IA</v>
          </cell>
          <cell r="G401">
            <v>1</v>
          </cell>
          <cell r="Z401">
            <v>-1.708581045359258</v>
          </cell>
        </row>
        <row r="402">
          <cell r="A402" t="str">
            <v>Low</v>
          </cell>
          <cell r="D402">
            <v>15291</v>
          </cell>
          <cell r="E402" t="str">
            <v>IA</v>
          </cell>
          <cell r="G402">
            <v>1</v>
          </cell>
          <cell r="Z402">
            <v>0.37370719717096279</v>
          </cell>
        </row>
        <row r="403">
          <cell r="A403" t="str">
            <v>Low</v>
          </cell>
          <cell r="D403">
            <v>7303</v>
          </cell>
          <cell r="E403" t="str">
            <v>IA</v>
          </cell>
          <cell r="G403">
            <v>1</v>
          </cell>
          <cell r="Z403">
            <v>-1.413406161010256</v>
          </cell>
        </row>
        <row r="404">
          <cell r="A404" t="str">
            <v>Low</v>
          </cell>
          <cell r="D404">
            <v>3203</v>
          </cell>
          <cell r="E404" t="str">
            <v>IA</v>
          </cell>
          <cell r="G404">
            <v>1</v>
          </cell>
          <cell r="Z404">
            <v>0.18745470688153923</v>
          </cell>
        </row>
        <row r="405">
          <cell r="A405" t="str">
            <v>Low</v>
          </cell>
          <cell r="D405">
            <v>3203</v>
          </cell>
          <cell r="E405" t="str">
            <v>IA</v>
          </cell>
          <cell r="G405">
            <v>1</v>
          </cell>
          <cell r="Z405">
            <v>0.18745470688153867</v>
          </cell>
        </row>
        <row r="406">
          <cell r="A406" t="str">
            <v>Low</v>
          </cell>
          <cell r="D406">
            <v>17681</v>
          </cell>
          <cell r="E406" t="str">
            <v>OK</v>
          </cell>
          <cell r="G406">
            <v>1</v>
          </cell>
          <cell r="Z406">
            <v>0.87709419290388146</v>
          </cell>
        </row>
        <row r="407">
          <cell r="A407" t="str">
            <v>Low</v>
          </cell>
          <cell r="D407">
            <v>14201</v>
          </cell>
          <cell r="E407" t="str">
            <v>IA</v>
          </cell>
          <cell r="G407">
            <v>1</v>
          </cell>
          <cell r="Z407">
            <v>-0.43020996250718452</v>
          </cell>
        </row>
        <row r="408">
          <cell r="A408" t="str">
            <v>Low</v>
          </cell>
          <cell r="D408">
            <v>8319</v>
          </cell>
          <cell r="E408" t="str">
            <v>IA</v>
          </cell>
          <cell r="G408">
            <v>1</v>
          </cell>
          <cell r="Z408">
            <v>-0.28968265385020692</v>
          </cell>
        </row>
        <row r="409">
          <cell r="A409" t="str">
            <v>Low</v>
          </cell>
          <cell r="D409">
            <v>7891</v>
          </cell>
          <cell r="E409" t="str">
            <v>OH</v>
          </cell>
          <cell r="G409">
            <v>1</v>
          </cell>
          <cell r="Z409">
            <v>0.14508768623832716</v>
          </cell>
        </row>
        <row r="410">
          <cell r="A410" t="str">
            <v>Low</v>
          </cell>
          <cell r="D410">
            <v>7891</v>
          </cell>
          <cell r="E410" t="str">
            <v>OH</v>
          </cell>
          <cell r="G410">
            <v>1</v>
          </cell>
          <cell r="Z410">
            <v>0.14508768623832716</v>
          </cell>
        </row>
        <row r="411">
          <cell r="A411" t="str">
            <v>Low</v>
          </cell>
          <cell r="D411">
            <v>7891</v>
          </cell>
          <cell r="E411" t="str">
            <v>OH</v>
          </cell>
          <cell r="G411">
            <v>1</v>
          </cell>
          <cell r="Z411">
            <v>0.14508768623832716</v>
          </cell>
        </row>
        <row r="412">
          <cell r="A412" t="str">
            <v>Low</v>
          </cell>
          <cell r="D412">
            <v>2651</v>
          </cell>
          <cell r="E412" t="str">
            <v>OH</v>
          </cell>
          <cell r="G412">
            <v>1</v>
          </cell>
          <cell r="Z412">
            <v>1.9781262757168593E-3</v>
          </cell>
        </row>
        <row r="413">
          <cell r="A413" t="str">
            <v>Low</v>
          </cell>
          <cell r="D413">
            <v>2651</v>
          </cell>
          <cell r="E413" t="str">
            <v>OH</v>
          </cell>
          <cell r="G413">
            <v>1</v>
          </cell>
          <cell r="Z413">
            <v>1.9781262757168593E-3</v>
          </cell>
        </row>
        <row r="414">
          <cell r="A414" t="str">
            <v>Low</v>
          </cell>
          <cell r="D414">
            <v>2651</v>
          </cell>
          <cell r="E414" t="str">
            <v>OH</v>
          </cell>
          <cell r="G414">
            <v>1</v>
          </cell>
          <cell r="Z414">
            <v>1.9781262757168593E-3</v>
          </cell>
        </row>
        <row r="415">
          <cell r="A415" t="str">
            <v>Low</v>
          </cell>
          <cell r="D415">
            <v>12990</v>
          </cell>
          <cell r="E415" t="str">
            <v>OH</v>
          </cell>
          <cell r="G415">
            <v>1</v>
          </cell>
          <cell r="Z415">
            <v>1.9781262757168593E-3</v>
          </cell>
        </row>
        <row r="416">
          <cell r="A416" t="str">
            <v>Low</v>
          </cell>
          <cell r="D416">
            <v>4796</v>
          </cell>
          <cell r="E416" t="str">
            <v>OH</v>
          </cell>
          <cell r="G416">
            <v>1</v>
          </cell>
          <cell r="Z416">
            <v>1.9781262757168593E-3</v>
          </cell>
        </row>
        <row r="417">
          <cell r="A417" t="str">
            <v>Low</v>
          </cell>
          <cell r="D417">
            <v>4796</v>
          </cell>
          <cell r="E417" t="str">
            <v>OH</v>
          </cell>
          <cell r="G417">
            <v>1</v>
          </cell>
          <cell r="Z417">
            <v>1.9781262757168593E-3</v>
          </cell>
        </row>
        <row r="418">
          <cell r="A418" t="str">
            <v>Low</v>
          </cell>
          <cell r="D418">
            <v>4796</v>
          </cell>
          <cell r="E418" t="str">
            <v>OH</v>
          </cell>
          <cell r="G418">
            <v>1</v>
          </cell>
          <cell r="Z418">
            <v>1.9781262757168593E-3</v>
          </cell>
        </row>
        <row r="419">
          <cell r="A419" t="str">
            <v>Low</v>
          </cell>
          <cell r="D419">
            <v>6335</v>
          </cell>
          <cell r="E419" t="str">
            <v>OH</v>
          </cell>
          <cell r="G419">
            <v>1</v>
          </cell>
          <cell r="Z419">
            <v>1.9781262757168593E-3</v>
          </cell>
        </row>
        <row r="420">
          <cell r="A420" t="str">
            <v>Low</v>
          </cell>
          <cell r="D420">
            <v>8034</v>
          </cell>
          <cell r="E420" t="str">
            <v>OH</v>
          </cell>
          <cell r="G420">
            <v>1</v>
          </cell>
          <cell r="Z420">
            <v>1.9781262757168593E-3</v>
          </cell>
        </row>
        <row r="421">
          <cell r="A421" t="str">
            <v>Low</v>
          </cell>
          <cell r="D421">
            <v>8034</v>
          </cell>
          <cell r="E421" t="str">
            <v>OH</v>
          </cell>
          <cell r="G421">
            <v>1</v>
          </cell>
          <cell r="Z421">
            <v>1.9781262757168593E-3</v>
          </cell>
        </row>
        <row r="422">
          <cell r="A422" t="str">
            <v>Low</v>
          </cell>
          <cell r="D422">
            <v>8034</v>
          </cell>
          <cell r="E422" t="str">
            <v>OH</v>
          </cell>
          <cell r="G422">
            <v>1</v>
          </cell>
          <cell r="Z422">
            <v>1.9781262757168593E-3</v>
          </cell>
        </row>
        <row r="423">
          <cell r="A423" t="str">
            <v>Low</v>
          </cell>
          <cell r="D423">
            <v>10668</v>
          </cell>
          <cell r="E423" t="str">
            <v>OH</v>
          </cell>
          <cell r="G423">
            <v>1</v>
          </cell>
          <cell r="Z423">
            <v>1.9781262757168593E-3</v>
          </cell>
        </row>
        <row r="424">
          <cell r="A424" t="str">
            <v>Low</v>
          </cell>
          <cell r="D424">
            <v>10668</v>
          </cell>
          <cell r="E424" t="str">
            <v>OH</v>
          </cell>
          <cell r="G424">
            <v>1</v>
          </cell>
          <cell r="Z424">
            <v>1.9781262757168593E-3</v>
          </cell>
        </row>
        <row r="425">
          <cell r="A425" t="str">
            <v>Low</v>
          </cell>
          <cell r="D425">
            <v>10668</v>
          </cell>
          <cell r="E425" t="str">
            <v>OH</v>
          </cell>
          <cell r="G425">
            <v>1</v>
          </cell>
          <cell r="Z425">
            <v>1.9781262757168593E-3</v>
          </cell>
        </row>
        <row r="426">
          <cell r="A426" t="str">
            <v>Low</v>
          </cell>
          <cell r="D426">
            <v>11203</v>
          </cell>
          <cell r="E426" t="str">
            <v>OH</v>
          </cell>
          <cell r="G426">
            <v>1</v>
          </cell>
          <cell r="Z426">
            <v>1.9781262757168593E-3</v>
          </cell>
        </row>
        <row r="427">
          <cell r="A427" t="str">
            <v>Low</v>
          </cell>
          <cell r="D427">
            <v>11203</v>
          </cell>
          <cell r="E427" t="str">
            <v>OH</v>
          </cell>
          <cell r="G427">
            <v>1</v>
          </cell>
          <cell r="Z427">
            <v>1.9781262757168593E-3</v>
          </cell>
        </row>
        <row r="428">
          <cell r="A428" t="str">
            <v>Low</v>
          </cell>
          <cell r="D428">
            <v>11203</v>
          </cell>
          <cell r="E428" t="str">
            <v>OH</v>
          </cell>
          <cell r="G428">
            <v>1</v>
          </cell>
          <cell r="Z428">
            <v>1.9781262757168593E-3</v>
          </cell>
        </row>
        <row r="429">
          <cell r="A429" t="str">
            <v>Low</v>
          </cell>
          <cell r="D429">
            <v>11200</v>
          </cell>
          <cell r="E429" t="str">
            <v>OH</v>
          </cell>
          <cell r="G429">
            <v>1</v>
          </cell>
          <cell r="Z429">
            <v>1.9781262757168593E-3</v>
          </cell>
        </row>
        <row r="430">
          <cell r="A430" t="str">
            <v>Low</v>
          </cell>
          <cell r="D430">
            <v>11200</v>
          </cell>
          <cell r="E430" t="str">
            <v>OH</v>
          </cell>
          <cell r="G430">
            <v>1</v>
          </cell>
          <cell r="Z430">
            <v>1.9781262757168593E-3</v>
          </cell>
        </row>
        <row r="431">
          <cell r="A431" t="str">
            <v>Low</v>
          </cell>
          <cell r="D431">
            <v>11200</v>
          </cell>
          <cell r="E431" t="str">
            <v>OH</v>
          </cell>
          <cell r="G431">
            <v>1</v>
          </cell>
          <cell r="Z431">
            <v>1.9781262757168593E-3</v>
          </cell>
        </row>
        <row r="432">
          <cell r="A432" t="str">
            <v>Low</v>
          </cell>
          <cell r="D432">
            <v>11200</v>
          </cell>
          <cell r="E432" t="str">
            <v>OH</v>
          </cell>
          <cell r="G432">
            <v>1</v>
          </cell>
          <cell r="Z432">
            <v>1.9781262757168593E-3</v>
          </cell>
        </row>
        <row r="433">
          <cell r="A433" t="str">
            <v>Low</v>
          </cell>
          <cell r="D433">
            <v>36189</v>
          </cell>
          <cell r="E433" t="str">
            <v>OH</v>
          </cell>
          <cell r="G433">
            <v>1</v>
          </cell>
          <cell r="Z433">
            <v>1.9781262757168593E-3</v>
          </cell>
        </row>
        <row r="434">
          <cell r="A434" t="str">
            <v>Low</v>
          </cell>
          <cell r="D434">
            <v>36189</v>
          </cell>
          <cell r="E434" t="str">
            <v>OH</v>
          </cell>
          <cell r="G434">
            <v>1</v>
          </cell>
          <cell r="Z434">
            <v>1.9781262757168593E-3</v>
          </cell>
        </row>
        <row r="435">
          <cell r="A435" t="str">
            <v>Low</v>
          </cell>
          <cell r="D435">
            <v>36189</v>
          </cell>
          <cell r="E435" t="str">
            <v>OH</v>
          </cell>
          <cell r="G435">
            <v>1</v>
          </cell>
          <cell r="Z435">
            <v>1.9781262757168593E-3</v>
          </cell>
        </row>
        <row r="436">
          <cell r="A436" t="str">
            <v>Low</v>
          </cell>
          <cell r="D436">
            <v>13693</v>
          </cell>
          <cell r="E436" t="str">
            <v>OH</v>
          </cell>
          <cell r="G436">
            <v>1</v>
          </cell>
          <cell r="Z436">
            <v>1.9781262757168593E-3</v>
          </cell>
        </row>
        <row r="437">
          <cell r="A437" t="str">
            <v>Low</v>
          </cell>
          <cell r="D437">
            <v>13693</v>
          </cell>
          <cell r="E437" t="str">
            <v>OH</v>
          </cell>
          <cell r="G437">
            <v>1</v>
          </cell>
          <cell r="Z437">
            <v>1.9781262757168593E-3</v>
          </cell>
        </row>
        <row r="438">
          <cell r="A438" t="str">
            <v>Low</v>
          </cell>
          <cell r="D438">
            <v>13693</v>
          </cell>
          <cell r="E438" t="str">
            <v>OH</v>
          </cell>
          <cell r="G438">
            <v>1</v>
          </cell>
          <cell r="Z438">
            <v>1.9781262757168593E-3</v>
          </cell>
        </row>
        <row r="439">
          <cell r="A439" t="str">
            <v>Low</v>
          </cell>
          <cell r="D439">
            <v>13693</v>
          </cell>
          <cell r="E439" t="str">
            <v>OH</v>
          </cell>
          <cell r="G439">
            <v>1</v>
          </cell>
          <cell r="Z439">
            <v>1.9781262757168593E-3</v>
          </cell>
        </row>
        <row r="440">
          <cell r="A440" t="str">
            <v>Low</v>
          </cell>
          <cell r="D440">
            <v>14599</v>
          </cell>
          <cell r="E440" t="str">
            <v>IN</v>
          </cell>
          <cell r="G440">
            <v>1</v>
          </cell>
          <cell r="Z440">
            <v>7.4475468627928946E-3</v>
          </cell>
        </row>
        <row r="441">
          <cell r="A441" t="str">
            <v>Low</v>
          </cell>
          <cell r="D441">
            <v>14599</v>
          </cell>
          <cell r="E441" t="str">
            <v>IN</v>
          </cell>
          <cell r="G441">
            <v>1</v>
          </cell>
          <cell r="Z441">
            <v>7.4475468627928946E-3</v>
          </cell>
        </row>
        <row r="442">
          <cell r="A442" t="str">
            <v>Low</v>
          </cell>
          <cell r="D442">
            <v>14599</v>
          </cell>
          <cell r="E442" t="str">
            <v>IN</v>
          </cell>
          <cell r="G442">
            <v>1</v>
          </cell>
          <cell r="Z442">
            <v>7.4475468627928946E-3</v>
          </cell>
        </row>
        <row r="443">
          <cell r="A443" t="str">
            <v>Low</v>
          </cell>
          <cell r="D443">
            <v>15054</v>
          </cell>
          <cell r="E443" t="str">
            <v>OH</v>
          </cell>
          <cell r="G443">
            <v>1</v>
          </cell>
          <cell r="Z443">
            <v>1.9781262757168593E-3</v>
          </cell>
        </row>
        <row r="444">
          <cell r="A444" t="str">
            <v>Low</v>
          </cell>
          <cell r="D444">
            <v>18085</v>
          </cell>
          <cell r="E444" t="str">
            <v>OH</v>
          </cell>
          <cell r="G444">
            <v>1</v>
          </cell>
          <cell r="Z444">
            <v>1.9781262757168593E-3</v>
          </cell>
        </row>
        <row r="445">
          <cell r="A445" t="str">
            <v>Low</v>
          </cell>
          <cell r="D445">
            <v>19176</v>
          </cell>
          <cell r="E445" t="str">
            <v>OH</v>
          </cell>
          <cell r="G445">
            <v>1</v>
          </cell>
          <cell r="Z445">
            <v>1.9781262757168593E-3</v>
          </cell>
        </row>
        <row r="446">
          <cell r="A446" t="str">
            <v>Low</v>
          </cell>
          <cell r="D446">
            <v>19176</v>
          </cell>
          <cell r="E446" t="str">
            <v>OH</v>
          </cell>
          <cell r="G446">
            <v>1</v>
          </cell>
          <cell r="Z446">
            <v>1.9781262757168593E-3</v>
          </cell>
        </row>
        <row r="447">
          <cell r="A447" t="str">
            <v>Low</v>
          </cell>
          <cell r="D447">
            <v>19176</v>
          </cell>
          <cell r="E447" t="str">
            <v>OH</v>
          </cell>
          <cell r="G447">
            <v>1</v>
          </cell>
          <cell r="Z447">
            <v>1.9781262757168593E-3</v>
          </cell>
        </row>
        <row r="448">
          <cell r="A448" t="str">
            <v>Low</v>
          </cell>
          <cell r="D448">
            <v>16572</v>
          </cell>
          <cell r="E448" t="str">
            <v>AZ</v>
          </cell>
          <cell r="G448">
            <v>1</v>
          </cell>
          <cell r="Z448">
            <v>-2.0742640223784288</v>
          </cell>
        </row>
        <row r="449">
          <cell r="A449" t="str">
            <v>Low</v>
          </cell>
          <cell r="D449">
            <v>19062</v>
          </cell>
          <cell r="E449" t="str">
            <v>IA</v>
          </cell>
          <cell r="G449">
            <v>1</v>
          </cell>
          <cell r="Z449">
            <v>-1.7272323993395167</v>
          </cell>
        </row>
        <row r="450">
          <cell r="A450" t="str">
            <v>Low</v>
          </cell>
          <cell r="D450">
            <v>15308</v>
          </cell>
          <cell r="E450" t="str">
            <v>CA</v>
          </cell>
          <cell r="G450">
            <v>1</v>
          </cell>
          <cell r="Z450">
            <v>-0.1425807846875036</v>
          </cell>
        </row>
        <row r="451">
          <cell r="A451" t="str">
            <v>Low</v>
          </cell>
          <cell r="D451">
            <v>15308</v>
          </cell>
          <cell r="E451" t="str">
            <v>CA</v>
          </cell>
          <cell r="G451">
            <v>1</v>
          </cell>
          <cell r="Z451">
            <v>-0.1425807846875036</v>
          </cell>
        </row>
        <row r="452">
          <cell r="A452" t="str">
            <v>Low</v>
          </cell>
          <cell r="D452">
            <v>15308</v>
          </cell>
          <cell r="E452" t="str">
            <v>CA</v>
          </cell>
          <cell r="G452">
            <v>1</v>
          </cell>
          <cell r="Z452">
            <v>-0.1425807846875036</v>
          </cell>
        </row>
        <row r="453">
          <cell r="A453" t="str">
            <v>Low</v>
          </cell>
          <cell r="D453">
            <v>15308</v>
          </cell>
          <cell r="E453" t="str">
            <v>CA</v>
          </cell>
          <cell r="G453">
            <v>1</v>
          </cell>
          <cell r="Z453">
            <v>-0.10906793806067007</v>
          </cell>
        </row>
        <row r="454">
          <cell r="A454" t="str">
            <v>Low</v>
          </cell>
          <cell r="D454">
            <v>15308</v>
          </cell>
          <cell r="E454" t="str">
            <v>CA</v>
          </cell>
          <cell r="G454">
            <v>1</v>
          </cell>
          <cell r="Z454">
            <v>-0.10774197686300438</v>
          </cell>
        </row>
        <row r="455">
          <cell r="A455" t="str">
            <v>Low</v>
          </cell>
          <cell r="D455">
            <v>15308</v>
          </cell>
          <cell r="E455" t="str">
            <v>CA</v>
          </cell>
          <cell r="G455">
            <v>1</v>
          </cell>
          <cell r="Z455">
            <v>-0.101260002313318</v>
          </cell>
        </row>
        <row r="456">
          <cell r="A456" t="str">
            <v>Low</v>
          </cell>
          <cell r="D456">
            <v>16295</v>
          </cell>
          <cell r="E456" t="str">
            <v>CA</v>
          </cell>
          <cell r="G456">
            <v>1</v>
          </cell>
          <cell r="Z456">
            <v>2.5835442750771707</v>
          </cell>
        </row>
        <row r="457">
          <cell r="A457" t="str">
            <v>Low</v>
          </cell>
          <cell r="D457">
            <v>16295</v>
          </cell>
          <cell r="E457" t="str">
            <v>CA</v>
          </cell>
          <cell r="G457">
            <v>1</v>
          </cell>
          <cell r="Z457">
            <v>2.5835442750771707</v>
          </cell>
        </row>
        <row r="458">
          <cell r="A458" t="str">
            <v>Low</v>
          </cell>
          <cell r="D458">
            <v>5598</v>
          </cell>
          <cell r="E458" t="str">
            <v>OK</v>
          </cell>
          <cell r="G458">
            <v>1</v>
          </cell>
          <cell r="Z458">
            <v>-1.2167569391073783</v>
          </cell>
        </row>
        <row r="459">
          <cell r="A459" t="str">
            <v>Low</v>
          </cell>
          <cell r="D459">
            <v>3248</v>
          </cell>
          <cell r="E459" t="str">
            <v>GA</v>
          </cell>
          <cell r="G459">
            <v>1</v>
          </cell>
          <cell r="Z459">
            <v>-1.6350945624125184</v>
          </cell>
        </row>
        <row r="460">
          <cell r="A460" t="str">
            <v>Low</v>
          </cell>
          <cell r="D460">
            <v>19219</v>
          </cell>
          <cell r="E460" t="str">
            <v>AL</v>
          </cell>
          <cell r="G460">
            <v>1</v>
          </cell>
          <cell r="Z460">
            <v>0.51854094385158855</v>
          </cell>
        </row>
        <row r="461">
          <cell r="A461" t="str">
            <v>Low</v>
          </cell>
          <cell r="D461">
            <v>7090</v>
          </cell>
          <cell r="E461" t="str">
            <v>GA</v>
          </cell>
          <cell r="G461">
            <v>1</v>
          </cell>
          <cell r="Z461">
            <v>-0.77821634987127286</v>
          </cell>
        </row>
        <row r="462">
          <cell r="A462" t="str">
            <v>Low</v>
          </cell>
          <cell r="D462">
            <v>7090</v>
          </cell>
          <cell r="E462" t="str">
            <v>GA</v>
          </cell>
          <cell r="G462">
            <v>1</v>
          </cell>
          <cell r="Z462">
            <v>-0.4849069579588024</v>
          </cell>
        </row>
        <row r="463">
          <cell r="A463" t="str">
            <v>Low</v>
          </cell>
          <cell r="D463">
            <v>7887</v>
          </cell>
          <cell r="E463" t="str">
            <v>GA</v>
          </cell>
          <cell r="G463">
            <v>1</v>
          </cell>
          <cell r="Z463">
            <v>-1.6787029864130203</v>
          </cell>
        </row>
        <row r="464">
          <cell r="A464" t="str">
            <v>Low</v>
          </cell>
          <cell r="D464">
            <v>9689</v>
          </cell>
          <cell r="E464" t="str">
            <v>GA</v>
          </cell>
          <cell r="G464">
            <v>1</v>
          </cell>
          <cell r="Z464">
            <v>-1.8399878513569508</v>
          </cell>
        </row>
        <row r="465">
          <cell r="A465" t="str">
            <v>Low</v>
          </cell>
          <cell r="D465">
            <v>7140</v>
          </cell>
          <cell r="E465" t="str">
            <v>GA</v>
          </cell>
          <cell r="G465">
            <v>1</v>
          </cell>
          <cell r="Z465">
            <v>-0.34880551659983766</v>
          </cell>
        </row>
        <row r="466">
          <cell r="A466" t="str">
            <v>Low</v>
          </cell>
          <cell r="D466">
            <v>31833</v>
          </cell>
          <cell r="E466" t="str">
            <v>FL</v>
          </cell>
          <cell r="G466">
            <v>1</v>
          </cell>
          <cell r="Z466">
            <v>0.27362863263286324</v>
          </cell>
        </row>
        <row r="467">
          <cell r="A467" t="str">
            <v>Low</v>
          </cell>
          <cell r="D467">
            <v>12706</v>
          </cell>
          <cell r="E467" t="str">
            <v>GA</v>
          </cell>
          <cell r="G467">
            <v>1</v>
          </cell>
          <cell r="Z467">
            <v>-1.6431650174413077</v>
          </cell>
        </row>
        <row r="468">
          <cell r="A468" t="str">
            <v>Low</v>
          </cell>
          <cell r="D468">
            <v>16674</v>
          </cell>
          <cell r="E468" t="str">
            <v>GA</v>
          </cell>
          <cell r="G468">
            <v>1</v>
          </cell>
          <cell r="Z468">
            <v>0.22391680621253654</v>
          </cell>
        </row>
        <row r="469">
          <cell r="A469" t="str">
            <v>Low</v>
          </cell>
          <cell r="D469">
            <v>8714</v>
          </cell>
          <cell r="E469" t="str">
            <v>UT</v>
          </cell>
          <cell r="G469">
            <v>1</v>
          </cell>
          <cell r="Z469">
            <v>-0.55401481722357837</v>
          </cell>
        </row>
        <row r="470">
          <cell r="A470" t="str">
            <v>Low</v>
          </cell>
          <cell r="D470">
            <v>8714</v>
          </cell>
          <cell r="E470" t="str">
            <v>UT</v>
          </cell>
          <cell r="G470">
            <v>0</v>
          </cell>
          <cell r="Z470">
            <v>-0.25161424023492734</v>
          </cell>
        </row>
        <row r="471">
          <cell r="A471" t="str">
            <v>Low</v>
          </cell>
          <cell r="D471">
            <v>8714</v>
          </cell>
          <cell r="E471" t="str">
            <v>UT</v>
          </cell>
          <cell r="G471">
            <v>0</v>
          </cell>
          <cell r="Z471">
            <v>0.31358671738418814</v>
          </cell>
        </row>
        <row r="472">
          <cell r="A472" t="str">
            <v>Low</v>
          </cell>
          <cell r="D472">
            <v>8714</v>
          </cell>
          <cell r="E472" t="str">
            <v>UT</v>
          </cell>
          <cell r="G472">
            <v>0</v>
          </cell>
          <cell r="Z472" t="e">
            <v>#NAME?</v>
          </cell>
        </row>
        <row r="473">
          <cell r="A473" t="str">
            <v>Low</v>
          </cell>
          <cell r="D473">
            <v>8714</v>
          </cell>
          <cell r="E473" t="str">
            <v>UT</v>
          </cell>
          <cell r="G473">
            <v>0</v>
          </cell>
          <cell r="Z473" t="e">
            <v>#NAME?</v>
          </cell>
        </row>
        <row r="474">
          <cell r="A474" t="str">
            <v>Low</v>
          </cell>
          <cell r="D474">
            <v>11135</v>
          </cell>
          <cell r="E474" t="str">
            <v>UT</v>
          </cell>
          <cell r="G474">
            <v>1</v>
          </cell>
          <cell r="Z474">
            <v>-0.5123542147108785</v>
          </cell>
        </row>
        <row r="475">
          <cell r="A475" t="str">
            <v>Low</v>
          </cell>
          <cell r="D475">
            <v>11135</v>
          </cell>
          <cell r="E475" t="str">
            <v>UT</v>
          </cell>
          <cell r="G475">
            <v>1</v>
          </cell>
          <cell r="Z475">
            <v>-0.32204213431948514</v>
          </cell>
        </row>
        <row r="476">
          <cell r="A476" t="str">
            <v>Low</v>
          </cell>
          <cell r="D476">
            <v>11135</v>
          </cell>
          <cell r="E476" t="str">
            <v>UT</v>
          </cell>
          <cell r="G476">
            <v>1</v>
          </cell>
          <cell r="Z476">
            <v>-0.40679444745378562</v>
          </cell>
        </row>
        <row r="477">
          <cell r="A477" t="str">
            <v>Low</v>
          </cell>
          <cell r="D477">
            <v>17832</v>
          </cell>
          <cell r="E477" t="str">
            <v>GA</v>
          </cell>
          <cell r="G477">
            <v>1</v>
          </cell>
          <cell r="Z477">
            <v>-0.29329069817324832</v>
          </cell>
        </row>
        <row r="478">
          <cell r="A478" t="str">
            <v>Low</v>
          </cell>
          <cell r="D478">
            <v>18305</v>
          </cell>
          <cell r="E478" t="str">
            <v>GA</v>
          </cell>
          <cell r="G478">
            <v>1</v>
          </cell>
          <cell r="Z478">
            <v>-1.6711884967845809</v>
          </cell>
        </row>
        <row r="479">
          <cell r="A479" t="str">
            <v>Low</v>
          </cell>
          <cell r="D479">
            <v>18956</v>
          </cell>
          <cell r="E479" t="str">
            <v>GA</v>
          </cell>
          <cell r="G479">
            <v>1</v>
          </cell>
          <cell r="Z479">
            <v>0.12935899953442845</v>
          </cell>
        </row>
        <row r="480">
          <cell r="A480" t="str">
            <v>Low</v>
          </cell>
          <cell r="D480">
            <v>20065</v>
          </cell>
          <cell r="E480" t="str">
            <v>GA</v>
          </cell>
          <cell r="G480">
            <v>1</v>
          </cell>
          <cell r="Z480">
            <v>0.2819562676100914</v>
          </cell>
        </row>
        <row r="481">
          <cell r="A481" t="str">
            <v>Low</v>
          </cell>
          <cell r="D481">
            <v>13781</v>
          </cell>
          <cell r="E481" t="str">
            <v>MN</v>
          </cell>
          <cell r="G481">
            <v>1</v>
          </cell>
          <cell r="Z481">
            <v>0.10208037506867081</v>
          </cell>
        </row>
        <row r="482">
          <cell r="A482" t="str">
            <v>Low</v>
          </cell>
          <cell r="D482">
            <v>4226</v>
          </cell>
          <cell r="E482" t="str">
            <v>NY</v>
          </cell>
          <cell r="G482">
            <v>1</v>
          </cell>
          <cell r="Z482">
            <v>0.18438823235345511</v>
          </cell>
        </row>
        <row r="483">
          <cell r="A483" t="str">
            <v>Low</v>
          </cell>
          <cell r="D483" t="str">
            <v>15270DC</v>
          </cell>
          <cell r="E483" t="str">
            <v>DC</v>
          </cell>
          <cell r="G483">
            <v>1</v>
          </cell>
          <cell r="Z483">
            <v>9.1302924424078225E-2</v>
          </cell>
        </row>
        <row r="484">
          <cell r="A484" t="str">
            <v>Low</v>
          </cell>
          <cell r="D484">
            <v>13781</v>
          </cell>
          <cell r="E484" t="str">
            <v>MN</v>
          </cell>
          <cell r="G484">
            <v>1</v>
          </cell>
          <cell r="Z484">
            <v>0.20416075013734161</v>
          </cell>
        </row>
        <row r="485">
          <cell r="A485" t="str">
            <v>Low</v>
          </cell>
          <cell r="D485">
            <v>13781</v>
          </cell>
          <cell r="E485" t="str">
            <v>MN</v>
          </cell>
          <cell r="G485">
            <v>1</v>
          </cell>
          <cell r="Z485">
            <v>0.10208037506867081</v>
          </cell>
        </row>
        <row r="486">
          <cell r="A486" t="str">
            <v>Low</v>
          </cell>
          <cell r="D486">
            <v>13781</v>
          </cell>
          <cell r="E486" t="str">
            <v>MN</v>
          </cell>
          <cell r="G486">
            <v>1</v>
          </cell>
          <cell r="Z486">
            <v>0.10208037506867081</v>
          </cell>
        </row>
        <row r="487">
          <cell r="A487" t="str">
            <v>Low</v>
          </cell>
          <cell r="D487">
            <v>4226</v>
          </cell>
          <cell r="E487" t="str">
            <v>NY</v>
          </cell>
          <cell r="G487">
            <v>1</v>
          </cell>
          <cell r="Z487">
            <v>0.18438823235345511</v>
          </cell>
        </row>
        <row r="488">
          <cell r="A488" t="str">
            <v>Low</v>
          </cell>
          <cell r="D488">
            <v>11804</v>
          </cell>
          <cell r="E488" t="str">
            <v>MA</v>
          </cell>
          <cell r="G488">
            <v>1</v>
          </cell>
          <cell r="Z488">
            <v>0.28085733851387523</v>
          </cell>
        </row>
        <row r="489">
          <cell r="A489" t="str">
            <v>Low</v>
          </cell>
          <cell r="D489">
            <v>1167</v>
          </cell>
          <cell r="E489" t="str">
            <v>MD</v>
          </cell>
          <cell r="G489">
            <v>1</v>
          </cell>
          <cell r="Z489">
            <v>0.16743562308309504</v>
          </cell>
        </row>
        <row r="490">
          <cell r="A490" t="str">
            <v>Low</v>
          </cell>
          <cell r="D490" t="str">
            <v>15270MD</v>
          </cell>
          <cell r="E490" t="str">
            <v>MD</v>
          </cell>
          <cell r="G490">
            <v>1</v>
          </cell>
          <cell r="Z490">
            <v>0.12921295072205732</v>
          </cell>
        </row>
        <row r="491">
          <cell r="A491" t="str">
            <v>Low</v>
          </cell>
          <cell r="D491" t="str">
            <v>15270MD</v>
          </cell>
          <cell r="E491" t="str">
            <v>MD</v>
          </cell>
          <cell r="G491">
            <v>1</v>
          </cell>
          <cell r="Z491">
            <v>0.12921295072205732</v>
          </cell>
        </row>
        <row r="492">
          <cell r="A492" t="str">
            <v>Low</v>
          </cell>
          <cell r="D492">
            <v>13781</v>
          </cell>
          <cell r="E492" t="str">
            <v>MN</v>
          </cell>
          <cell r="G492">
            <v>1</v>
          </cell>
          <cell r="Z492">
            <v>0.20416075013734161</v>
          </cell>
        </row>
        <row r="493">
          <cell r="A493" t="str">
            <v>Low</v>
          </cell>
          <cell r="D493">
            <v>13781</v>
          </cell>
          <cell r="E493" t="str">
            <v>MN</v>
          </cell>
          <cell r="G493">
            <v>1</v>
          </cell>
          <cell r="Z493">
            <v>0.20416075013734161</v>
          </cell>
        </row>
        <row r="494">
          <cell r="A494" t="str">
            <v>Low</v>
          </cell>
          <cell r="D494">
            <v>13781</v>
          </cell>
          <cell r="E494" t="str">
            <v>MN</v>
          </cell>
          <cell r="G494">
            <v>1</v>
          </cell>
          <cell r="Z494">
            <v>0.20416075013734161</v>
          </cell>
        </row>
        <row r="495">
          <cell r="A495" t="str">
            <v>Low</v>
          </cell>
          <cell r="D495">
            <v>13781</v>
          </cell>
          <cell r="E495" t="str">
            <v>MN</v>
          </cell>
          <cell r="G495">
            <v>1</v>
          </cell>
          <cell r="Z495">
            <v>0.20416075013734161</v>
          </cell>
        </row>
        <row r="496">
          <cell r="A496" t="str">
            <v>Low</v>
          </cell>
          <cell r="D496">
            <v>13781</v>
          </cell>
          <cell r="E496" t="str">
            <v>MN</v>
          </cell>
          <cell r="G496">
            <v>1</v>
          </cell>
          <cell r="Z496">
            <v>0.20416075013734161</v>
          </cell>
        </row>
        <row r="497">
          <cell r="A497" t="str">
            <v>Low</v>
          </cell>
          <cell r="D497">
            <v>18445</v>
          </cell>
          <cell r="E497" t="str">
            <v>FL</v>
          </cell>
          <cell r="G497">
            <v>1</v>
          </cell>
          <cell r="Z497">
            <v>-0.30292898943504581</v>
          </cell>
        </row>
        <row r="498">
          <cell r="A498" t="str">
            <v>Low</v>
          </cell>
          <cell r="D498">
            <v>18445</v>
          </cell>
          <cell r="E498" t="str">
            <v>FL</v>
          </cell>
          <cell r="G498">
            <v>1</v>
          </cell>
          <cell r="Z498">
            <v>-0.30292898943504581</v>
          </cell>
        </row>
        <row r="499">
          <cell r="A499" t="str">
            <v>Low</v>
          </cell>
          <cell r="D499">
            <v>18445</v>
          </cell>
          <cell r="E499" t="str">
            <v>FL</v>
          </cell>
          <cell r="G499">
            <v>1</v>
          </cell>
          <cell r="Z499">
            <v>-0.30292898943504581</v>
          </cell>
        </row>
        <row r="500">
          <cell r="A500" t="str">
            <v>Low</v>
          </cell>
          <cell r="D500">
            <v>18445</v>
          </cell>
          <cell r="E500" t="str">
            <v>FL</v>
          </cell>
          <cell r="G500">
            <v>0</v>
          </cell>
          <cell r="Z500">
            <v>-0.30292898943504581</v>
          </cell>
        </row>
        <row r="501">
          <cell r="A501" t="str">
            <v>Low</v>
          </cell>
          <cell r="D501">
            <v>14063</v>
          </cell>
          <cell r="E501" t="str">
            <v>AR</v>
          </cell>
          <cell r="G501">
            <v>1</v>
          </cell>
          <cell r="Z501">
            <v>-0.27889684460250469</v>
          </cell>
        </row>
        <row r="502">
          <cell r="A502" t="str">
            <v>Low</v>
          </cell>
          <cell r="D502">
            <v>14063</v>
          </cell>
          <cell r="E502" t="str">
            <v>AR</v>
          </cell>
          <cell r="G502">
            <v>1</v>
          </cell>
          <cell r="Z502">
            <v>-0.27889684460250469</v>
          </cell>
        </row>
        <row r="503">
          <cell r="A503" t="str">
            <v>Low</v>
          </cell>
          <cell r="D503">
            <v>14610</v>
          </cell>
          <cell r="E503" t="str">
            <v>FL</v>
          </cell>
          <cell r="G503">
            <v>1</v>
          </cell>
          <cell r="Z503">
            <v>-0.51136724497543073</v>
          </cell>
        </row>
        <row r="504">
          <cell r="A504" t="str">
            <v>Low</v>
          </cell>
          <cell r="D504">
            <v>14610</v>
          </cell>
          <cell r="E504" t="str">
            <v>FL</v>
          </cell>
          <cell r="G504">
            <v>1</v>
          </cell>
          <cell r="Z504">
            <v>-0.51136724497543073</v>
          </cell>
        </row>
        <row r="505">
          <cell r="A505" t="str">
            <v>Low</v>
          </cell>
          <cell r="D505">
            <v>13337</v>
          </cell>
          <cell r="E505" t="str">
            <v>NE</v>
          </cell>
          <cell r="G505">
            <v>1</v>
          </cell>
          <cell r="Z505">
            <v>6.4852070728454711E-2</v>
          </cell>
        </row>
        <row r="506">
          <cell r="A506" t="str">
            <v>Low</v>
          </cell>
          <cell r="D506">
            <v>19160</v>
          </cell>
          <cell r="E506" t="str">
            <v>CO</v>
          </cell>
          <cell r="G506">
            <v>1</v>
          </cell>
          <cell r="Z506">
            <v>2.9828311958543585</v>
          </cell>
        </row>
        <row r="507">
          <cell r="A507" t="str">
            <v>Low</v>
          </cell>
          <cell r="D507">
            <v>727</v>
          </cell>
          <cell r="E507" t="str">
            <v>TN</v>
          </cell>
          <cell r="G507">
            <v>1</v>
          </cell>
          <cell r="Z507">
            <v>0.97523455768724765</v>
          </cell>
        </row>
        <row r="508">
          <cell r="A508" t="str">
            <v>Low</v>
          </cell>
          <cell r="D508">
            <v>727</v>
          </cell>
          <cell r="E508" t="str">
            <v>TN</v>
          </cell>
          <cell r="G508">
            <v>0</v>
          </cell>
          <cell r="Z508">
            <v>0.97523455768724765</v>
          </cell>
        </row>
        <row r="509">
          <cell r="A509" t="str">
            <v>Low</v>
          </cell>
          <cell r="D509">
            <v>6194</v>
          </cell>
          <cell r="E509" t="str">
            <v>KY</v>
          </cell>
          <cell r="G509">
            <v>1</v>
          </cell>
          <cell r="Z509">
            <v>-1.2210255027259482</v>
          </cell>
        </row>
        <row r="510">
          <cell r="A510" t="str">
            <v>Low</v>
          </cell>
          <cell r="D510">
            <v>1708</v>
          </cell>
          <cell r="E510" t="str">
            <v>KY</v>
          </cell>
          <cell r="G510">
            <v>1</v>
          </cell>
          <cell r="Z510">
            <v>-1.213685797876209</v>
          </cell>
        </row>
        <row r="511">
          <cell r="A511" t="str">
            <v>Low</v>
          </cell>
          <cell r="D511">
            <v>3687</v>
          </cell>
          <cell r="E511" t="str">
            <v>KY</v>
          </cell>
          <cell r="G511">
            <v>1</v>
          </cell>
          <cell r="Z511">
            <v>-1.2172542351697251</v>
          </cell>
        </row>
        <row r="512">
          <cell r="A512" t="str">
            <v>Low</v>
          </cell>
          <cell r="D512">
            <v>4622</v>
          </cell>
          <cell r="E512" t="str">
            <v>KY</v>
          </cell>
          <cell r="G512">
            <v>1</v>
          </cell>
          <cell r="Z512">
            <v>-1.2221697631843034</v>
          </cell>
        </row>
        <row r="513">
          <cell r="A513" t="str">
            <v>Low</v>
          </cell>
          <cell r="D513">
            <v>6442</v>
          </cell>
          <cell r="E513" t="str">
            <v>KY</v>
          </cell>
          <cell r="G513">
            <v>1</v>
          </cell>
          <cell r="Z513">
            <v>-1.2222755754016248</v>
          </cell>
        </row>
        <row r="514">
          <cell r="A514" t="str">
            <v>Low</v>
          </cell>
          <cell r="D514">
            <v>7558</v>
          </cell>
          <cell r="E514" t="str">
            <v>KY</v>
          </cell>
          <cell r="G514">
            <v>1</v>
          </cell>
          <cell r="Z514">
            <v>-1.1926292094480704</v>
          </cell>
        </row>
        <row r="515">
          <cell r="A515" t="str">
            <v>Low</v>
          </cell>
          <cell r="D515">
            <v>9292</v>
          </cell>
          <cell r="E515" t="str">
            <v>KY</v>
          </cell>
          <cell r="G515">
            <v>1</v>
          </cell>
          <cell r="Z515">
            <v>-1.2124990602582761</v>
          </cell>
        </row>
        <row r="516">
          <cell r="A516" t="str">
            <v>Low</v>
          </cell>
          <cell r="D516">
            <v>9575</v>
          </cell>
          <cell r="E516" t="str">
            <v>KY</v>
          </cell>
          <cell r="G516">
            <v>1</v>
          </cell>
          <cell r="Z516">
            <v>-1.2114575962867593</v>
          </cell>
        </row>
        <row r="517">
          <cell r="A517" t="str">
            <v>Low</v>
          </cell>
          <cell r="D517">
            <v>11011</v>
          </cell>
          <cell r="E517" t="str">
            <v>KY</v>
          </cell>
          <cell r="G517">
            <v>1</v>
          </cell>
          <cell r="Z517">
            <v>-1.2140978632808608</v>
          </cell>
        </row>
        <row r="518">
          <cell r="A518" t="str">
            <v>Low</v>
          </cell>
          <cell r="D518">
            <v>13651</v>
          </cell>
          <cell r="E518" t="str">
            <v>KY</v>
          </cell>
          <cell r="G518">
            <v>1</v>
          </cell>
          <cell r="Z518">
            <v>-1.217822730969202</v>
          </cell>
        </row>
        <row r="519">
          <cell r="A519" t="str">
            <v>Low</v>
          </cell>
          <cell r="D519">
            <v>14251</v>
          </cell>
          <cell r="E519" t="str">
            <v>KY</v>
          </cell>
          <cell r="G519">
            <v>1</v>
          </cell>
          <cell r="Z519">
            <v>-1.2192388025786007</v>
          </cell>
        </row>
        <row r="520">
          <cell r="A520" t="str">
            <v>Low</v>
          </cell>
          <cell r="D520">
            <v>16587</v>
          </cell>
          <cell r="E520" t="str">
            <v>KY</v>
          </cell>
          <cell r="G520">
            <v>1</v>
          </cell>
          <cell r="Z520">
            <v>-1.2334167847944104</v>
          </cell>
        </row>
        <row r="521">
          <cell r="A521" t="str">
            <v>Low</v>
          </cell>
          <cell r="D521">
            <v>17044</v>
          </cell>
          <cell r="E521" t="str">
            <v>KY</v>
          </cell>
          <cell r="G521">
            <v>1</v>
          </cell>
          <cell r="Z521">
            <v>-1.2183518266385216</v>
          </cell>
        </row>
        <row r="522">
          <cell r="A522" t="str">
            <v>Low</v>
          </cell>
          <cell r="D522">
            <v>17564</v>
          </cell>
          <cell r="E522" t="str">
            <v>KY</v>
          </cell>
          <cell r="G522">
            <v>1</v>
          </cell>
          <cell r="Z522">
            <v>-1.2231976498968056</v>
          </cell>
        </row>
        <row r="523">
          <cell r="A523" t="str">
            <v>Low</v>
          </cell>
          <cell r="D523">
            <v>18498</v>
          </cell>
          <cell r="E523" t="str">
            <v>KY</v>
          </cell>
          <cell r="G523">
            <v>1</v>
          </cell>
          <cell r="Z523">
            <v>-1.2302927347947787</v>
          </cell>
        </row>
        <row r="524">
          <cell r="A524" t="str">
            <v>Low</v>
          </cell>
          <cell r="D524">
            <v>11018</v>
          </cell>
          <cell r="E524" t="str">
            <v>NE</v>
          </cell>
          <cell r="G524">
            <v>1</v>
          </cell>
          <cell r="Z524">
            <v>-0.67415047762741609</v>
          </cell>
        </row>
        <row r="525">
          <cell r="A525" t="str">
            <v>Low</v>
          </cell>
          <cell r="D525">
            <v>11018</v>
          </cell>
          <cell r="E525" t="str">
            <v>NE</v>
          </cell>
          <cell r="G525">
            <v>1</v>
          </cell>
          <cell r="Z525">
            <v>-0.57087500337959185</v>
          </cell>
        </row>
        <row r="526">
          <cell r="A526" t="str">
            <v>Low</v>
          </cell>
          <cell r="D526">
            <v>12470</v>
          </cell>
          <cell r="E526" t="str">
            <v>TN</v>
          </cell>
          <cell r="G526">
            <v>1</v>
          </cell>
          <cell r="Z526">
            <v>-1.4623596582366707</v>
          </cell>
        </row>
        <row r="527">
          <cell r="A527" t="str">
            <v>Low</v>
          </cell>
          <cell r="D527">
            <v>19437</v>
          </cell>
          <cell r="E527" t="str">
            <v>IA</v>
          </cell>
          <cell r="G527">
            <v>1</v>
          </cell>
          <cell r="Z527">
            <v>-1.5685097937534509</v>
          </cell>
        </row>
        <row r="528">
          <cell r="A528" t="str">
            <v>Low</v>
          </cell>
          <cell r="D528">
            <v>19437</v>
          </cell>
          <cell r="E528" t="str">
            <v>IA</v>
          </cell>
          <cell r="G528">
            <v>1</v>
          </cell>
          <cell r="Z528">
            <v>-1.5735097937534508</v>
          </cell>
        </row>
        <row r="529">
          <cell r="A529" t="str">
            <v>Low</v>
          </cell>
          <cell r="D529">
            <v>14289</v>
          </cell>
          <cell r="E529" t="str">
            <v>AR</v>
          </cell>
          <cell r="G529">
            <v>1</v>
          </cell>
          <cell r="Z529">
            <v>-7.1200150358884713</v>
          </cell>
        </row>
        <row r="530">
          <cell r="A530" t="str">
            <v>Low</v>
          </cell>
          <cell r="D530">
            <v>6779</v>
          </cell>
          <cell r="E530" t="str">
            <v>NE</v>
          </cell>
          <cell r="G530">
            <v>1</v>
          </cell>
          <cell r="Z530">
            <v>-1.1031044046748917</v>
          </cell>
        </row>
        <row r="531">
          <cell r="A531" t="str">
            <v>Low</v>
          </cell>
          <cell r="D531">
            <v>6779</v>
          </cell>
          <cell r="E531" t="str">
            <v>NE</v>
          </cell>
          <cell r="G531">
            <v>1</v>
          </cell>
          <cell r="Z531">
            <v>-1.0347802379212117</v>
          </cell>
        </row>
        <row r="532">
          <cell r="A532" t="str">
            <v>Low</v>
          </cell>
          <cell r="D532">
            <v>3408</v>
          </cell>
          <cell r="E532" t="str">
            <v>GA</v>
          </cell>
          <cell r="G532">
            <v>1</v>
          </cell>
          <cell r="Z532">
            <v>-0.57860533046073559</v>
          </cell>
        </row>
        <row r="533">
          <cell r="A533" t="str">
            <v>Low</v>
          </cell>
          <cell r="D533">
            <v>3408</v>
          </cell>
          <cell r="E533" t="str">
            <v>GA</v>
          </cell>
          <cell r="G533">
            <v>1</v>
          </cell>
          <cell r="Z533">
            <v>1.6898372924900824</v>
          </cell>
        </row>
        <row r="534">
          <cell r="A534" t="str">
            <v>Low</v>
          </cell>
          <cell r="D534">
            <v>2144</v>
          </cell>
          <cell r="E534" t="str">
            <v>MA</v>
          </cell>
          <cell r="G534">
            <v>1</v>
          </cell>
          <cell r="Z534">
            <v>-0.17939612012996267</v>
          </cell>
        </row>
        <row r="535">
          <cell r="A535" t="str">
            <v>Low</v>
          </cell>
          <cell r="D535">
            <v>11804</v>
          </cell>
          <cell r="E535" t="str">
            <v>MA</v>
          </cell>
          <cell r="G535">
            <v>1</v>
          </cell>
          <cell r="Z535">
            <v>0.42128600777081282</v>
          </cell>
        </row>
        <row r="536">
          <cell r="A536" t="str">
            <v>Low</v>
          </cell>
          <cell r="D536">
            <v>11804</v>
          </cell>
          <cell r="E536" t="str">
            <v>MA</v>
          </cell>
          <cell r="G536">
            <v>1</v>
          </cell>
          <cell r="Z536">
            <v>0.42128600777081282</v>
          </cell>
        </row>
        <row r="537">
          <cell r="A537" t="str">
            <v>Low</v>
          </cell>
          <cell r="D537">
            <v>11804</v>
          </cell>
          <cell r="E537" t="str">
            <v>MA</v>
          </cell>
          <cell r="G537">
            <v>1</v>
          </cell>
          <cell r="Z537">
            <v>0.42128600777081282</v>
          </cell>
        </row>
        <row r="538">
          <cell r="A538" t="str">
            <v>Low</v>
          </cell>
          <cell r="D538">
            <v>54913</v>
          </cell>
          <cell r="E538" t="str">
            <v>MA</v>
          </cell>
          <cell r="G538">
            <v>1</v>
          </cell>
          <cell r="Z538">
            <v>0.24947058098785893</v>
          </cell>
        </row>
        <row r="539">
          <cell r="A539" t="str">
            <v>Low</v>
          </cell>
          <cell r="D539">
            <v>11804</v>
          </cell>
          <cell r="E539" t="str">
            <v>MA</v>
          </cell>
          <cell r="G539">
            <v>1</v>
          </cell>
          <cell r="Z539">
            <v>0.28085733851387523</v>
          </cell>
        </row>
        <row r="540">
          <cell r="A540" t="str">
            <v>Low</v>
          </cell>
          <cell r="D540">
            <v>13511</v>
          </cell>
          <cell r="E540" t="str">
            <v>NY</v>
          </cell>
          <cell r="G540">
            <v>1</v>
          </cell>
          <cell r="Z540">
            <v>0.14425077821480295</v>
          </cell>
        </row>
        <row r="541">
          <cell r="A541" t="str">
            <v>Low</v>
          </cell>
          <cell r="D541">
            <v>13511</v>
          </cell>
          <cell r="E541" t="str">
            <v>NY</v>
          </cell>
          <cell r="G541">
            <v>1</v>
          </cell>
          <cell r="Z541">
            <v>0.14425077821480295</v>
          </cell>
        </row>
        <row r="542">
          <cell r="A542" t="str">
            <v>Low</v>
          </cell>
          <cell r="D542">
            <v>4226</v>
          </cell>
          <cell r="E542" t="str">
            <v>NY</v>
          </cell>
          <cell r="G542">
            <v>1</v>
          </cell>
          <cell r="Z542">
            <v>0.15713311728702756</v>
          </cell>
        </row>
        <row r="543">
          <cell r="A543" t="str">
            <v>Low</v>
          </cell>
          <cell r="D543">
            <v>14154</v>
          </cell>
          <cell r="E543" t="str">
            <v>NY</v>
          </cell>
          <cell r="G543">
            <v>1</v>
          </cell>
          <cell r="Z543">
            <v>0.15064450812472652</v>
          </cell>
        </row>
        <row r="544">
          <cell r="A544" t="str">
            <v>Low</v>
          </cell>
          <cell r="D544">
            <v>3249</v>
          </cell>
          <cell r="E544" t="str">
            <v>NY</v>
          </cell>
          <cell r="G544">
            <v>1</v>
          </cell>
          <cell r="Z544">
            <v>0.1514787807281405</v>
          </cell>
        </row>
        <row r="545">
          <cell r="A545" t="str">
            <v>Low</v>
          </cell>
          <cell r="D545">
            <v>13781</v>
          </cell>
          <cell r="E545" t="str">
            <v>MN</v>
          </cell>
          <cell r="G545">
            <v>1</v>
          </cell>
          <cell r="Z545">
            <v>2.3059122559776223E-2</v>
          </cell>
        </row>
        <row r="546">
          <cell r="A546" t="str">
            <v>Low</v>
          </cell>
          <cell r="D546">
            <v>13781</v>
          </cell>
          <cell r="E546" t="str">
            <v>MN</v>
          </cell>
          <cell r="G546">
            <v>0</v>
          </cell>
          <cell r="Z546">
            <v>0.23911677871276849</v>
          </cell>
        </row>
        <row r="547">
          <cell r="A547" t="str">
            <v>Low</v>
          </cell>
          <cell r="D547">
            <v>13781</v>
          </cell>
          <cell r="E547" t="str">
            <v>MN</v>
          </cell>
          <cell r="G547">
            <v>1</v>
          </cell>
          <cell r="Z547">
            <v>0.10063712300427236</v>
          </cell>
        </row>
        <row r="548">
          <cell r="A548" t="str">
            <v>Low</v>
          </cell>
          <cell r="D548">
            <v>13781</v>
          </cell>
          <cell r="E548" t="str">
            <v>MN</v>
          </cell>
          <cell r="G548">
            <v>0</v>
          </cell>
          <cell r="Z548">
            <v>0.3468186613225499</v>
          </cell>
        </row>
        <row r="549">
          <cell r="A549" t="str">
            <v>Low</v>
          </cell>
          <cell r="D549">
            <v>13781</v>
          </cell>
          <cell r="E549" t="str">
            <v>MN</v>
          </cell>
          <cell r="G549">
            <v>0</v>
          </cell>
          <cell r="Z549">
            <v>0.67204587336540011</v>
          </cell>
        </row>
        <row r="550">
          <cell r="A550" t="str">
            <v>Low</v>
          </cell>
          <cell r="D550">
            <v>13781</v>
          </cell>
          <cell r="E550" t="str">
            <v>MN</v>
          </cell>
          <cell r="G550">
            <v>1</v>
          </cell>
          <cell r="Z550">
            <v>0.15050335986909841</v>
          </cell>
        </row>
        <row r="551">
          <cell r="A551" t="str">
            <v>Low</v>
          </cell>
          <cell r="D551">
            <v>15466</v>
          </cell>
          <cell r="E551" t="str">
            <v>CO</v>
          </cell>
          <cell r="G551">
            <v>1</v>
          </cell>
          <cell r="Z551">
            <v>0.20302184384814712</v>
          </cell>
        </row>
        <row r="552">
          <cell r="A552" t="str">
            <v>Low</v>
          </cell>
          <cell r="D552">
            <v>3291</v>
          </cell>
          <cell r="E552" t="str">
            <v>VA</v>
          </cell>
          <cell r="G552">
            <v>1</v>
          </cell>
          <cell r="Z552">
            <v>-0.72793337470634156</v>
          </cell>
        </row>
        <row r="553">
          <cell r="A553" t="str">
            <v>Low</v>
          </cell>
          <cell r="D553">
            <v>3291</v>
          </cell>
          <cell r="E553" t="str">
            <v>VA</v>
          </cell>
          <cell r="G553">
            <v>1</v>
          </cell>
          <cell r="Z553">
            <v>-0.72793337470634156</v>
          </cell>
        </row>
        <row r="554">
          <cell r="A554" t="str">
            <v>Low</v>
          </cell>
          <cell r="D554">
            <v>3291</v>
          </cell>
          <cell r="E554" t="str">
            <v>VA</v>
          </cell>
          <cell r="G554">
            <v>1</v>
          </cell>
          <cell r="Z554">
            <v>-0.72793337470634156</v>
          </cell>
        </row>
        <row r="555">
          <cell r="A555" t="str">
            <v>Low</v>
          </cell>
          <cell r="D555">
            <v>3291</v>
          </cell>
          <cell r="E555" t="str">
            <v>VA</v>
          </cell>
          <cell r="G555">
            <v>1</v>
          </cell>
          <cell r="Z555">
            <v>-0.72793337470634156</v>
          </cell>
        </row>
        <row r="556">
          <cell r="A556" t="str">
            <v>Low</v>
          </cell>
          <cell r="D556">
            <v>3291</v>
          </cell>
          <cell r="E556" t="str">
            <v>VA</v>
          </cell>
          <cell r="G556">
            <v>1</v>
          </cell>
          <cell r="Z556">
            <v>-0.72793337470634156</v>
          </cell>
        </row>
        <row r="557">
          <cell r="A557" t="str">
            <v>Low</v>
          </cell>
          <cell r="D557">
            <v>3291</v>
          </cell>
          <cell r="E557" t="str">
            <v>VA</v>
          </cell>
          <cell r="G557">
            <v>1</v>
          </cell>
          <cell r="Z557">
            <v>-0.72793337470634156</v>
          </cell>
        </row>
        <row r="558">
          <cell r="A558" t="str">
            <v>Low</v>
          </cell>
          <cell r="D558">
            <v>3291</v>
          </cell>
          <cell r="E558" t="str">
            <v>VA</v>
          </cell>
          <cell r="G558">
            <v>1</v>
          </cell>
          <cell r="Z558">
            <v>-0.72793337470634156</v>
          </cell>
        </row>
        <row r="559">
          <cell r="A559" t="str">
            <v>Low</v>
          </cell>
          <cell r="D559">
            <v>3291</v>
          </cell>
          <cell r="E559" t="str">
            <v>VA</v>
          </cell>
          <cell r="G559">
            <v>1</v>
          </cell>
          <cell r="Z559">
            <v>-0.72793337470634156</v>
          </cell>
        </row>
        <row r="560">
          <cell r="A560" t="str">
            <v>Low</v>
          </cell>
          <cell r="D560">
            <v>18940</v>
          </cell>
          <cell r="E560" t="str">
            <v>IN</v>
          </cell>
          <cell r="G560">
            <v>1</v>
          </cell>
          <cell r="Z560">
            <v>-0.60060828125594579</v>
          </cell>
        </row>
        <row r="561">
          <cell r="A561" t="str">
            <v>Low</v>
          </cell>
          <cell r="D561">
            <v>18940</v>
          </cell>
          <cell r="E561" t="str">
            <v>IN</v>
          </cell>
          <cell r="G561">
            <v>1</v>
          </cell>
          <cell r="Z561">
            <v>-0.92430047903366486</v>
          </cell>
        </row>
        <row r="562">
          <cell r="A562" t="str">
            <v>Low</v>
          </cell>
          <cell r="D562">
            <v>18940</v>
          </cell>
          <cell r="E562" t="str">
            <v>IN</v>
          </cell>
          <cell r="G562">
            <v>1</v>
          </cell>
          <cell r="Z562">
            <v>-0.22878970359420508</v>
          </cell>
        </row>
        <row r="563">
          <cell r="A563" t="str">
            <v>Low</v>
          </cell>
          <cell r="D563">
            <v>18940</v>
          </cell>
          <cell r="E563" t="str">
            <v>IN</v>
          </cell>
          <cell r="G563">
            <v>1</v>
          </cell>
          <cell r="Z563">
            <v>-0.87691265615543634</v>
          </cell>
        </row>
        <row r="564">
          <cell r="A564" t="str">
            <v>Low</v>
          </cell>
          <cell r="D564">
            <v>18940</v>
          </cell>
          <cell r="E564" t="str">
            <v>IN</v>
          </cell>
          <cell r="G564">
            <v>1</v>
          </cell>
          <cell r="Z564">
            <v>-0.83089629744572302</v>
          </cell>
        </row>
        <row r="565">
          <cell r="A565" t="str">
            <v>Low</v>
          </cell>
          <cell r="D565">
            <v>20603</v>
          </cell>
          <cell r="E565" t="str">
            <v>IN</v>
          </cell>
          <cell r="G565">
            <v>1</v>
          </cell>
          <cell r="Z565">
            <v>-3.696219078342847</v>
          </cell>
        </row>
        <row r="566">
          <cell r="A566" t="str">
            <v>Low</v>
          </cell>
          <cell r="D566">
            <v>20603</v>
          </cell>
          <cell r="E566" t="str">
            <v>IN</v>
          </cell>
          <cell r="G566">
            <v>1</v>
          </cell>
          <cell r="Z566">
            <v>-3.7504518825756517</v>
          </cell>
        </row>
        <row r="567">
          <cell r="A567" t="str">
            <v>Low</v>
          </cell>
          <cell r="D567">
            <v>20603</v>
          </cell>
          <cell r="E567" t="str">
            <v>IN</v>
          </cell>
          <cell r="G567">
            <v>1</v>
          </cell>
          <cell r="Z567">
            <v>-3.8654254275491957</v>
          </cell>
        </row>
        <row r="568">
          <cell r="A568" t="str">
            <v>Low</v>
          </cell>
          <cell r="D568">
            <v>20603</v>
          </cell>
          <cell r="E568" t="str">
            <v>IN</v>
          </cell>
          <cell r="G568">
            <v>1</v>
          </cell>
          <cell r="Z568">
            <v>-4.1843143164380834</v>
          </cell>
        </row>
        <row r="569">
          <cell r="A569" t="str">
            <v>Low</v>
          </cell>
          <cell r="D569">
            <v>8000</v>
          </cell>
          <cell r="E569" t="str">
            <v>IN</v>
          </cell>
          <cell r="G569">
            <v>1</v>
          </cell>
          <cell r="Z569">
            <v>-0.89253340976629625</v>
          </cell>
        </row>
        <row r="570">
          <cell r="A570" t="str">
            <v>Low</v>
          </cell>
          <cell r="D570">
            <v>1283</v>
          </cell>
          <cell r="E570" t="str">
            <v>IN</v>
          </cell>
          <cell r="G570">
            <v>1</v>
          </cell>
          <cell r="Z570">
            <v>-1.5063292483557493</v>
          </cell>
        </row>
        <row r="571">
          <cell r="A571" t="str">
            <v>Low</v>
          </cell>
          <cell r="D571">
            <v>1283</v>
          </cell>
          <cell r="E571" t="str">
            <v>IN</v>
          </cell>
          <cell r="G571">
            <v>1</v>
          </cell>
          <cell r="Z571">
            <v>-1.5063292483557493</v>
          </cell>
        </row>
        <row r="572">
          <cell r="A572" t="str">
            <v>Low</v>
          </cell>
          <cell r="D572">
            <v>1283</v>
          </cell>
          <cell r="E572" t="str">
            <v>IN</v>
          </cell>
          <cell r="G572">
            <v>1</v>
          </cell>
          <cell r="Z572">
            <v>-7.7388233890304161E-3</v>
          </cell>
        </row>
        <row r="573">
          <cell r="A573" t="str">
            <v>Low</v>
          </cell>
          <cell r="D573">
            <v>22822</v>
          </cell>
          <cell r="E573" t="str">
            <v>IN</v>
          </cell>
          <cell r="G573">
            <v>1</v>
          </cell>
          <cell r="Z573">
            <v>-1.5063292483557493</v>
          </cell>
        </row>
        <row r="574">
          <cell r="A574" t="str">
            <v>Low</v>
          </cell>
          <cell r="D574">
            <v>22822</v>
          </cell>
          <cell r="E574" t="str">
            <v>IN</v>
          </cell>
          <cell r="G574">
            <v>1</v>
          </cell>
          <cell r="Z574">
            <v>-7.7388233890304161E-3</v>
          </cell>
        </row>
        <row r="575">
          <cell r="A575" t="str">
            <v>Low</v>
          </cell>
          <cell r="D575">
            <v>5394</v>
          </cell>
          <cell r="E575" t="str">
            <v>IN</v>
          </cell>
          <cell r="G575">
            <v>1</v>
          </cell>
          <cell r="Z575">
            <v>-2.3512866934241035</v>
          </cell>
        </row>
        <row r="576">
          <cell r="A576" t="str">
            <v>Low</v>
          </cell>
          <cell r="D576">
            <v>8179</v>
          </cell>
          <cell r="E576" t="str">
            <v>IN</v>
          </cell>
          <cell r="G576">
            <v>1</v>
          </cell>
          <cell r="Z576">
            <v>-1.1735205714995722</v>
          </cell>
        </row>
        <row r="577">
          <cell r="A577" t="str">
            <v>Low</v>
          </cell>
          <cell r="D577">
            <v>8179</v>
          </cell>
          <cell r="E577" t="str">
            <v>IN</v>
          </cell>
          <cell r="G577">
            <v>1</v>
          </cell>
          <cell r="Z577">
            <v>-1.0246016233484834</v>
          </cell>
        </row>
        <row r="578">
          <cell r="A578" t="str">
            <v>Low</v>
          </cell>
          <cell r="D578">
            <v>8179</v>
          </cell>
          <cell r="E578" t="str">
            <v>IN</v>
          </cell>
          <cell r="G578">
            <v>1</v>
          </cell>
          <cell r="Z578">
            <v>3.0830365803878204</v>
          </cell>
        </row>
        <row r="579">
          <cell r="A579" t="str">
            <v>Low</v>
          </cell>
          <cell r="D579">
            <v>8179</v>
          </cell>
          <cell r="E579" t="str">
            <v>IN</v>
          </cell>
          <cell r="G579">
            <v>1</v>
          </cell>
          <cell r="Z579">
            <v>4.8303531826362667</v>
          </cell>
        </row>
        <row r="580">
          <cell r="A580" t="str">
            <v>Low</v>
          </cell>
          <cell r="D580">
            <v>8466</v>
          </cell>
          <cell r="E580" t="str">
            <v>IN</v>
          </cell>
          <cell r="G580">
            <v>1</v>
          </cell>
          <cell r="Z580">
            <v>-1.5063292483557493</v>
          </cell>
        </row>
        <row r="581">
          <cell r="A581" t="str">
            <v>Low</v>
          </cell>
          <cell r="D581">
            <v>8466</v>
          </cell>
          <cell r="E581" t="str">
            <v>IN</v>
          </cell>
          <cell r="G581">
            <v>1</v>
          </cell>
          <cell r="Z581">
            <v>-7.7388233890304161E-3</v>
          </cell>
        </row>
        <row r="582">
          <cell r="A582" t="str">
            <v>Low</v>
          </cell>
          <cell r="D582">
            <v>9778</v>
          </cell>
          <cell r="E582" t="str">
            <v>IN</v>
          </cell>
          <cell r="G582">
            <v>1</v>
          </cell>
          <cell r="Z582">
            <v>-1.5063292483557493</v>
          </cell>
        </row>
        <row r="583">
          <cell r="A583" t="str">
            <v>Low</v>
          </cell>
          <cell r="D583">
            <v>17038</v>
          </cell>
          <cell r="E583" t="str">
            <v>IN</v>
          </cell>
          <cell r="G583">
            <v>1</v>
          </cell>
          <cell r="Z583">
            <v>-1.5063292483557493</v>
          </cell>
        </row>
        <row r="584">
          <cell r="A584" t="str">
            <v>Low</v>
          </cell>
          <cell r="D584">
            <v>17038</v>
          </cell>
          <cell r="E584" t="str">
            <v>IN</v>
          </cell>
          <cell r="G584">
            <v>1</v>
          </cell>
          <cell r="Z584">
            <v>-7.7388233890304161E-3</v>
          </cell>
        </row>
        <row r="585">
          <cell r="A585" t="str">
            <v>Low</v>
          </cell>
          <cell r="D585">
            <v>17599</v>
          </cell>
          <cell r="E585" t="str">
            <v>IN</v>
          </cell>
          <cell r="G585">
            <v>1</v>
          </cell>
          <cell r="Z585">
            <v>-1.5063292483557493</v>
          </cell>
        </row>
        <row r="586">
          <cell r="A586" t="str">
            <v>Low</v>
          </cell>
          <cell r="D586">
            <v>17599</v>
          </cell>
          <cell r="E586" t="str">
            <v>IN</v>
          </cell>
          <cell r="G586">
            <v>1</v>
          </cell>
          <cell r="Z586">
            <v>-7.7388233890304161E-3</v>
          </cell>
        </row>
        <row r="587">
          <cell r="A587" t="str">
            <v>Low</v>
          </cell>
          <cell r="D587">
            <v>19445</v>
          </cell>
          <cell r="E587" t="str">
            <v>IN</v>
          </cell>
          <cell r="G587">
            <v>1</v>
          </cell>
          <cell r="Z587">
            <v>-2.3396424198080701</v>
          </cell>
        </row>
        <row r="588">
          <cell r="A588" t="str">
            <v>Low</v>
          </cell>
          <cell r="D588">
            <v>25295</v>
          </cell>
          <cell r="E588" t="str">
            <v>IN</v>
          </cell>
          <cell r="G588">
            <v>1</v>
          </cell>
          <cell r="Z588">
            <v>-1.5063292483557493</v>
          </cell>
        </row>
        <row r="589">
          <cell r="A589" t="str">
            <v>Low</v>
          </cell>
          <cell r="D589">
            <v>25295</v>
          </cell>
          <cell r="E589" t="str">
            <v>IN</v>
          </cell>
          <cell r="G589">
            <v>1</v>
          </cell>
          <cell r="Z589">
            <v>-7.7388233890304161E-3</v>
          </cell>
        </row>
        <row r="590">
          <cell r="A590" t="str">
            <v>Low</v>
          </cell>
          <cell r="D590">
            <v>20216</v>
          </cell>
          <cell r="E590" t="str">
            <v>IN</v>
          </cell>
          <cell r="G590">
            <v>1</v>
          </cell>
          <cell r="Z590">
            <v>-1.5063292483557493</v>
          </cell>
        </row>
        <row r="591">
          <cell r="A591" t="str">
            <v>Low</v>
          </cell>
          <cell r="D591">
            <v>20216</v>
          </cell>
          <cell r="E591" t="str">
            <v>IN</v>
          </cell>
          <cell r="G591">
            <v>1</v>
          </cell>
          <cell r="Z591">
            <v>-7.7388233890304161E-3</v>
          </cell>
        </row>
        <row r="592">
          <cell r="A592" t="str">
            <v>Low</v>
          </cell>
          <cell r="D592">
            <v>3644</v>
          </cell>
          <cell r="E592" t="str">
            <v>WA</v>
          </cell>
          <cell r="G592">
            <v>1</v>
          </cell>
          <cell r="Z592">
            <v>-1.4070065950940043</v>
          </cell>
        </row>
        <row r="593">
          <cell r="A593" t="str">
            <v>Low</v>
          </cell>
          <cell r="D593">
            <v>1062</v>
          </cell>
          <cell r="E593" t="str">
            <v>VA</v>
          </cell>
          <cell r="G593">
            <v>1</v>
          </cell>
          <cell r="Z593">
            <v>1.4775371240715478</v>
          </cell>
        </row>
        <row r="594">
          <cell r="A594" t="str">
            <v>Low</v>
          </cell>
          <cell r="D594">
            <v>3843</v>
          </cell>
          <cell r="E594" t="str">
            <v>GA</v>
          </cell>
          <cell r="G594">
            <v>1</v>
          </cell>
          <cell r="Z594">
            <v>-1.3294458857776135</v>
          </cell>
        </row>
        <row r="595">
          <cell r="A595" t="str">
            <v>Low</v>
          </cell>
          <cell r="D595">
            <v>1708</v>
          </cell>
          <cell r="E595" t="str">
            <v>KY</v>
          </cell>
          <cell r="G595">
            <v>1</v>
          </cell>
          <cell r="Z595">
            <v>-1.213685797876209</v>
          </cell>
        </row>
        <row r="596">
          <cell r="A596" t="str">
            <v>Low</v>
          </cell>
          <cell r="D596">
            <v>10171</v>
          </cell>
          <cell r="E596" t="str">
            <v>KY</v>
          </cell>
          <cell r="G596">
            <v>1</v>
          </cell>
          <cell r="Z596">
            <v>-1.106914578688194</v>
          </cell>
        </row>
        <row r="597">
          <cell r="A597" t="str">
            <v>Low</v>
          </cell>
          <cell r="D597">
            <v>10171</v>
          </cell>
          <cell r="E597" t="str">
            <v>KY</v>
          </cell>
          <cell r="G597">
            <v>1</v>
          </cell>
          <cell r="Z597">
            <v>-1.3366946955652979</v>
          </cell>
        </row>
        <row r="598">
          <cell r="A598" t="str">
            <v>Low</v>
          </cell>
          <cell r="D598">
            <v>5531</v>
          </cell>
          <cell r="E598" t="str">
            <v>IL</v>
          </cell>
          <cell r="G598">
            <v>1</v>
          </cell>
          <cell r="Z598">
            <v>-2.8047093113027732</v>
          </cell>
        </row>
        <row r="599">
          <cell r="A599" t="str">
            <v>Low</v>
          </cell>
          <cell r="D599">
            <v>10562</v>
          </cell>
          <cell r="E599" t="str">
            <v>IN</v>
          </cell>
          <cell r="G599">
            <v>1</v>
          </cell>
          <cell r="Z599">
            <v>-1.2771607135730445</v>
          </cell>
        </row>
        <row r="600">
          <cell r="A600" t="str">
            <v>Low</v>
          </cell>
          <cell r="D600">
            <v>27599</v>
          </cell>
          <cell r="E600" t="str">
            <v>IN</v>
          </cell>
          <cell r="G600">
            <v>1</v>
          </cell>
          <cell r="Z600">
            <v>-1.2994719543546978</v>
          </cell>
        </row>
        <row r="601">
          <cell r="A601" t="str">
            <v>Low</v>
          </cell>
          <cell r="D601">
            <v>27599</v>
          </cell>
          <cell r="E601" t="str">
            <v>IN</v>
          </cell>
          <cell r="G601">
            <v>1</v>
          </cell>
          <cell r="Z601">
            <v>-1.0569291706481982</v>
          </cell>
        </row>
        <row r="602">
          <cell r="A602" t="str">
            <v>Low</v>
          </cell>
          <cell r="D602">
            <v>27599</v>
          </cell>
          <cell r="E602" t="str">
            <v>IN</v>
          </cell>
          <cell r="G602">
            <v>1</v>
          </cell>
          <cell r="Z602">
            <v>-0.13981081014494429</v>
          </cell>
        </row>
        <row r="603">
          <cell r="A603" t="str">
            <v>Low</v>
          </cell>
          <cell r="D603">
            <v>13647</v>
          </cell>
          <cell r="E603" t="str">
            <v>IN</v>
          </cell>
          <cell r="G603">
            <v>1</v>
          </cell>
          <cell r="Z603">
            <v>-2.5189194753391897</v>
          </cell>
        </row>
        <row r="604">
          <cell r="A604" t="str">
            <v>Low</v>
          </cell>
          <cell r="D604">
            <v>13762</v>
          </cell>
          <cell r="E604" t="str">
            <v>VA</v>
          </cell>
          <cell r="G604">
            <v>1</v>
          </cell>
          <cell r="Z604">
            <v>2.3670565888958106</v>
          </cell>
        </row>
        <row r="605">
          <cell r="A605" t="str">
            <v>Low</v>
          </cell>
          <cell r="D605">
            <v>11249</v>
          </cell>
          <cell r="E605" t="str">
            <v>KY</v>
          </cell>
          <cell r="G605">
            <v>1</v>
          </cell>
          <cell r="Z605">
            <v>-2.7106731998700422</v>
          </cell>
        </row>
        <row r="606">
          <cell r="A606" t="str">
            <v>Low</v>
          </cell>
          <cell r="D606">
            <v>11249</v>
          </cell>
          <cell r="E606" t="str">
            <v>KY</v>
          </cell>
          <cell r="G606">
            <v>1</v>
          </cell>
          <cell r="Z606">
            <v>-2.9404533167471456</v>
          </cell>
        </row>
        <row r="607">
          <cell r="A607" t="str">
            <v>Low</v>
          </cell>
          <cell r="D607">
            <v>6235</v>
          </cell>
          <cell r="E607" t="str">
            <v>NC</v>
          </cell>
          <cell r="G607">
            <v>1</v>
          </cell>
          <cell r="Z607">
            <v>-0.60304847912575399</v>
          </cell>
        </row>
        <row r="608">
          <cell r="A608" t="str">
            <v>Low</v>
          </cell>
          <cell r="D608">
            <v>24889</v>
          </cell>
          <cell r="E608" t="str">
            <v>NC</v>
          </cell>
          <cell r="G608">
            <v>1</v>
          </cell>
          <cell r="Z608">
            <v>-0.37119101999945553</v>
          </cell>
        </row>
        <row r="609">
          <cell r="A609" t="str">
            <v>Low</v>
          </cell>
          <cell r="D609">
            <v>24889</v>
          </cell>
          <cell r="E609" t="str">
            <v>NC</v>
          </cell>
          <cell r="G609">
            <v>1</v>
          </cell>
          <cell r="Z609">
            <v>-0.39590924073935629</v>
          </cell>
        </row>
        <row r="610">
          <cell r="A610" t="str">
            <v>Low</v>
          </cell>
          <cell r="D610">
            <v>24889</v>
          </cell>
          <cell r="E610" t="str">
            <v>NC</v>
          </cell>
          <cell r="G610">
            <v>1</v>
          </cell>
          <cell r="Z610">
            <v>-0.50588653281996909</v>
          </cell>
        </row>
        <row r="611">
          <cell r="A611" t="str">
            <v>Low</v>
          </cell>
          <cell r="D611">
            <v>2982</v>
          </cell>
          <cell r="E611" t="str">
            <v>NC</v>
          </cell>
          <cell r="G611">
            <v>1</v>
          </cell>
          <cell r="Z611">
            <v>9.5622006887837785E-2</v>
          </cell>
        </row>
        <row r="612">
          <cell r="A612" t="str">
            <v>Low</v>
          </cell>
          <cell r="D612">
            <v>8245</v>
          </cell>
          <cell r="E612" t="str">
            <v>NE</v>
          </cell>
          <cell r="G612">
            <v>1</v>
          </cell>
          <cell r="Z612">
            <v>-0.7655577926891094</v>
          </cell>
        </row>
        <row r="613">
          <cell r="A613" t="str">
            <v>Low</v>
          </cell>
          <cell r="D613">
            <v>8245</v>
          </cell>
          <cell r="E613" t="str">
            <v>NE</v>
          </cell>
          <cell r="G613">
            <v>1</v>
          </cell>
          <cell r="Z613">
            <v>0.28043897336936746</v>
          </cell>
        </row>
        <row r="614">
          <cell r="A614" t="str">
            <v>Low</v>
          </cell>
          <cell r="D614">
            <v>14127</v>
          </cell>
          <cell r="E614" t="str">
            <v>NE</v>
          </cell>
          <cell r="G614">
            <v>1</v>
          </cell>
          <cell r="Z614">
            <v>-0.13472992627575114</v>
          </cell>
        </row>
        <row r="615">
          <cell r="A615" t="str">
            <v>Low</v>
          </cell>
          <cell r="D615">
            <v>14717</v>
          </cell>
          <cell r="E615" t="str">
            <v>NC</v>
          </cell>
          <cell r="G615">
            <v>1</v>
          </cell>
          <cell r="Z615">
            <v>0</v>
          </cell>
        </row>
        <row r="616">
          <cell r="A616" t="str">
            <v>Low</v>
          </cell>
          <cell r="D616">
            <v>15023</v>
          </cell>
          <cell r="E616" t="str">
            <v>NC</v>
          </cell>
          <cell r="G616">
            <v>1</v>
          </cell>
          <cell r="Z616">
            <v>1.3778921840149079</v>
          </cell>
        </row>
        <row r="617">
          <cell r="A617" t="str">
            <v>Low</v>
          </cell>
          <cell r="D617">
            <v>15671</v>
          </cell>
          <cell r="E617" t="str">
            <v>NC</v>
          </cell>
          <cell r="G617">
            <v>1</v>
          </cell>
          <cell r="Z617">
            <v>0.53986115042340443</v>
          </cell>
        </row>
        <row r="618">
          <cell r="A618" t="str">
            <v>Low</v>
          </cell>
          <cell r="D618">
            <v>15671</v>
          </cell>
          <cell r="E618" t="str">
            <v>NC</v>
          </cell>
          <cell r="G618">
            <v>1</v>
          </cell>
          <cell r="Z618">
            <v>1.0295760844098587</v>
          </cell>
        </row>
        <row r="619">
          <cell r="A619" t="str">
            <v>Low</v>
          </cell>
          <cell r="D619">
            <v>16101</v>
          </cell>
          <cell r="E619" t="str">
            <v>NC</v>
          </cell>
          <cell r="G619">
            <v>1</v>
          </cell>
          <cell r="Z619">
            <v>2.0630814451913078</v>
          </cell>
        </row>
        <row r="620">
          <cell r="A620" t="str">
            <v>Low</v>
          </cell>
          <cell r="D620">
            <v>1889</v>
          </cell>
          <cell r="E620" t="str">
            <v>NC</v>
          </cell>
          <cell r="G620">
            <v>1</v>
          </cell>
          <cell r="Z620">
            <v>0.55921490114060279</v>
          </cell>
        </row>
        <row r="621">
          <cell r="A621" t="str">
            <v>Low</v>
          </cell>
          <cell r="D621">
            <v>5070</v>
          </cell>
          <cell r="E621" t="str">
            <v>DE</v>
          </cell>
          <cell r="G621">
            <v>1</v>
          </cell>
          <cell r="Z621">
            <v>-7.1230053897052229E-3</v>
          </cell>
        </row>
        <row r="622">
          <cell r="A622" t="str">
            <v>Low</v>
          </cell>
          <cell r="D622">
            <v>13519</v>
          </cell>
          <cell r="E622" t="str">
            <v>DE</v>
          </cell>
          <cell r="G622">
            <v>1</v>
          </cell>
          <cell r="Z622">
            <v>0.17803918716928294</v>
          </cell>
        </row>
        <row r="623">
          <cell r="A623" t="str">
            <v>Low</v>
          </cell>
          <cell r="D623">
            <v>13216</v>
          </cell>
          <cell r="E623" t="str">
            <v>TN</v>
          </cell>
          <cell r="G623">
            <v>1</v>
          </cell>
          <cell r="Z623">
            <v>-2.9195178903264615E-2</v>
          </cell>
        </row>
        <row r="624">
          <cell r="A624" t="str">
            <v>Low</v>
          </cell>
          <cell r="D624">
            <v>9777</v>
          </cell>
          <cell r="E624" t="str">
            <v>TN</v>
          </cell>
          <cell r="G624">
            <v>1</v>
          </cell>
          <cell r="Z624">
            <v>1.223629592834979</v>
          </cell>
        </row>
        <row r="625">
          <cell r="A625" t="str">
            <v>Low</v>
          </cell>
          <cell r="D625">
            <v>9777</v>
          </cell>
          <cell r="E625" t="str">
            <v>TN</v>
          </cell>
          <cell r="G625">
            <v>0</v>
          </cell>
          <cell r="Z625">
            <v>1.223629592834979</v>
          </cell>
        </row>
        <row r="626">
          <cell r="A626" t="str">
            <v>Low</v>
          </cell>
          <cell r="D626">
            <v>9777</v>
          </cell>
          <cell r="E626" t="str">
            <v>TN</v>
          </cell>
          <cell r="G626">
            <v>1</v>
          </cell>
          <cell r="Z626">
            <v>1.3261267601603479</v>
          </cell>
        </row>
        <row r="627">
          <cell r="A627" t="str">
            <v>Low</v>
          </cell>
          <cell r="D627">
            <v>9777</v>
          </cell>
          <cell r="E627" t="str">
            <v>TN</v>
          </cell>
          <cell r="G627">
            <v>0</v>
          </cell>
          <cell r="Z627">
            <v>1.3261267601603479</v>
          </cell>
        </row>
        <row r="628">
          <cell r="A628" t="str">
            <v>Low</v>
          </cell>
          <cell r="D628">
            <v>5399</v>
          </cell>
          <cell r="E628" t="str">
            <v>TN</v>
          </cell>
          <cell r="G628">
            <v>1</v>
          </cell>
          <cell r="Z628">
            <v>-3.2864900665773997</v>
          </cell>
        </row>
        <row r="629">
          <cell r="A629" t="str">
            <v>Low</v>
          </cell>
          <cell r="D629">
            <v>5399</v>
          </cell>
          <cell r="E629" t="str">
            <v>TN</v>
          </cell>
          <cell r="G629">
            <v>1</v>
          </cell>
          <cell r="Z629">
            <v>-3.2864900665774024</v>
          </cell>
        </row>
        <row r="630">
          <cell r="A630" t="str">
            <v>Low</v>
          </cell>
          <cell r="D630">
            <v>3502</v>
          </cell>
          <cell r="E630" t="str">
            <v>FL</v>
          </cell>
          <cell r="G630">
            <v>1</v>
          </cell>
          <cell r="Z630">
            <v>-9.2252461652302623E-2</v>
          </cell>
        </row>
        <row r="631">
          <cell r="A631" t="str">
            <v>Low</v>
          </cell>
          <cell r="D631">
            <v>3502</v>
          </cell>
          <cell r="E631" t="str">
            <v>FL</v>
          </cell>
          <cell r="G631">
            <v>1</v>
          </cell>
          <cell r="Z631">
            <v>-8.7220509198540658E-2</v>
          </cell>
        </row>
        <row r="632">
          <cell r="A632" t="str">
            <v>Low</v>
          </cell>
          <cell r="D632">
            <v>6455</v>
          </cell>
          <cell r="E632" t="str">
            <v>FL</v>
          </cell>
          <cell r="G632">
            <v>1</v>
          </cell>
          <cell r="Z632">
            <v>2.2223190540531479</v>
          </cell>
        </row>
        <row r="633">
          <cell r="A633" t="str">
            <v>Low</v>
          </cell>
          <cell r="D633">
            <v>6443</v>
          </cell>
          <cell r="E633" t="str">
            <v>FL</v>
          </cell>
          <cell r="G633">
            <v>1</v>
          </cell>
          <cell r="Z633">
            <v>-3.1779380118968543</v>
          </cell>
        </row>
        <row r="634">
          <cell r="A634" t="str">
            <v>Low</v>
          </cell>
          <cell r="D634">
            <v>6616</v>
          </cell>
          <cell r="E634" t="str">
            <v>FL</v>
          </cell>
          <cell r="G634">
            <v>1</v>
          </cell>
          <cell r="Z634">
            <v>-0.54437524146205063</v>
          </cell>
        </row>
        <row r="635">
          <cell r="A635" t="str">
            <v>Low</v>
          </cell>
          <cell r="D635">
            <v>10171</v>
          </cell>
          <cell r="E635" t="str">
            <v>KY</v>
          </cell>
          <cell r="G635">
            <v>1</v>
          </cell>
          <cell r="Z635">
            <v>-0.7143212320232194</v>
          </cell>
        </row>
        <row r="636">
          <cell r="A636" t="str">
            <v>Low</v>
          </cell>
          <cell r="D636">
            <v>10171</v>
          </cell>
          <cell r="E636" t="str">
            <v>KY</v>
          </cell>
          <cell r="G636">
            <v>1</v>
          </cell>
          <cell r="Z636">
            <v>-0.91868120160124234</v>
          </cell>
        </row>
        <row r="637">
          <cell r="A637" t="str">
            <v>Low</v>
          </cell>
          <cell r="D637">
            <v>4176</v>
          </cell>
          <cell r="E637" t="str">
            <v>CT</v>
          </cell>
          <cell r="G637">
            <v>1</v>
          </cell>
          <cell r="Z637">
            <v>0.30980795732059818</v>
          </cell>
        </row>
        <row r="638">
          <cell r="A638" t="str">
            <v>Low</v>
          </cell>
          <cell r="D638">
            <v>40307</v>
          </cell>
          <cell r="E638" t="str">
            <v>IL</v>
          </cell>
          <cell r="G638">
            <v>1</v>
          </cell>
          <cell r="Z638">
            <v>-4.3491992858243927E-2</v>
          </cell>
        </row>
        <row r="639">
          <cell r="A639" t="str">
            <v>Low</v>
          </cell>
          <cell r="D639">
            <v>40307</v>
          </cell>
          <cell r="E639" t="str">
            <v>IL</v>
          </cell>
          <cell r="G639">
            <v>1</v>
          </cell>
          <cell r="Z639">
            <v>-4.3491992858243927E-2</v>
          </cell>
        </row>
        <row r="640">
          <cell r="A640" t="str">
            <v>Low</v>
          </cell>
          <cell r="D640">
            <v>40307</v>
          </cell>
          <cell r="E640" t="str">
            <v>IL</v>
          </cell>
          <cell r="G640">
            <v>1</v>
          </cell>
          <cell r="Z640">
            <v>-4.3491992858243927E-2</v>
          </cell>
        </row>
        <row r="641">
          <cell r="A641" t="str">
            <v>Low</v>
          </cell>
          <cell r="D641">
            <v>9750</v>
          </cell>
          <cell r="E641" t="str">
            <v>IL</v>
          </cell>
          <cell r="G641">
            <v>1</v>
          </cell>
          <cell r="Z641">
            <v>-0.66325902238949275</v>
          </cell>
        </row>
        <row r="642">
          <cell r="A642" t="str">
            <v>Low</v>
          </cell>
          <cell r="D642">
            <v>17828</v>
          </cell>
          <cell r="E642" t="str">
            <v>IL</v>
          </cell>
          <cell r="G642">
            <v>1</v>
          </cell>
          <cell r="Z642">
            <v>-0.78711407558047564</v>
          </cell>
        </row>
        <row r="643">
          <cell r="A643" t="str">
            <v>Low</v>
          </cell>
          <cell r="D643">
            <v>18454</v>
          </cell>
          <cell r="E643" t="str">
            <v>FL</v>
          </cell>
          <cell r="G643">
            <v>1</v>
          </cell>
          <cell r="Z643">
            <v>-0.60982581148623194</v>
          </cell>
        </row>
        <row r="644">
          <cell r="A644" t="str">
            <v>Low</v>
          </cell>
          <cell r="D644">
            <v>18454</v>
          </cell>
          <cell r="E644" t="str">
            <v>FL</v>
          </cell>
          <cell r="G644">
            <v>1</v>
          </cell>
          <cell r="Z644">
            <v>-0.60982581148623194</v>
          </cell>
        </row>
        <row r="645">
          <cell r="A645" t="str">
            <v>Low</v>
          </cell>
          <cell r="D645">
            <v>18454</v>
          </cell>
          <cell r="E645" t="str">
            <v>FL</v>
          </cell>
          <cell r="G645">
            <v>1</v>
          </cell>
          <cell r="Z645">
            <v>-0.60982581148623194</v>
          </cell>
        </row>
        <row r="646">
          <cell r="A646" t="str">
            <v>Low</v>
          </cell>
          <cell r="D646">
            <v>18454</v>
          </cell>
          <cell r="E646" t="str">
            <v>FL</v>
          </cell>
          <cell r="G646">
            <v>0</v>
          </cell>
          <cell r="Z646">
            <v>-0.40934690640503124</v>
          </cell>
        </row>
        <row r="647">
          <cell r="A647" t="str">
            <v>Low</v>
          </cell>
          <cell r="D647">
            <v>162</v>
          </cell>
          <cell r="E647" t="str">
            <v>SC</v>
          </cell>
          <cell r="G647">
            <v>1</v>
          </cell>
          <cell r="Z647">
            <v>-8.0198013706975962E-2</v>
          </cell>
        </row>
        <row r="648">
          <cell r="A648" t="str">
            <v>Low</v>
          </cell>
          <cell r="D648">
            <v>14175</v>
          </cell>
          <cell r="E648" t="str">
            <v>SC</v>
          </cell>
          <cell r="G648">
            <v>1</v>
          </cell>
          <cell r="Z648">
            <v>1.0868025710022988</v>
          </cell>
        </row>
        <row r="649">
          <cell r="A649" t="str">
            <v>Low</v>
          </cell>
          <cell r="D649">
            <v>21002</v>
          </cell>
          <cell r="E649" t="str">
            <v>NC</v>
          </cell>
          <cell r="G649">
            <v>1</v>
          </cell>
          <cell r="Z649">
            <v>0.61426673814606725</v>
          </cell>
        </row>
        <row r="650">
          <cell r="A650" t="str">
            <v>Low</v>
          </cell>
          <cell r="D650">
            <v>17539</v>
          </cell>
          <cell r="E650" t="str">
            <v>SC</v>
          </cell>
          <cell r="G650">
            <v>1</v>
          </cell>
          <cell r="Z650">
            <v>0.16003694557042455</v>
          </cell>
        </row>
        <row r="651">
          <cell r="A651" t="str">
            <v>Low</v>
          </cell>
          <cell r="D651">
            <v>17539</v>
          </cell>
          <cell r="E651" t="str">
            <v>SC</v>
          </cell>
          <cell r="G651">
            <v>1</v>
          </cell>
          <cell r="Z651">
            <v>-0.44840779470920122</v>
          </cell>
        </row>
        <row r="652">
          <cell r="A652" t="str">
            <v>Low</v>
          </cell>
          <cell r="D652">
            <v>13214</v>
          </cell>
          <cell r="E652" t="str">
            <v>RI</v>
          </cell>
          <cell r="G652">
            <v>1</v>
          </cell>
          <cell r="Z652">
            <v>0.32942351446762563</v>
          </cell>
        </row>
        <row r="653">
          <cell r="A653" t="str">
            <v>Low</v>
          </cell>
          <cell r="D653">
            <v>8786</v>
          </cell>
          <cell r="E653" t="str">
            <v>SC</v>
          </cell>
          <cell r="G653">
            <v>1</v>
          </cell>
          <cell r="Z653">
            <v>-9.5404833833794389E-2</v>
          </cell>
        </row>
        <row r="654">
          <cell r="A654" t="str">
            <v>Low</v>
          </cell>
          <cell r="D654">
            <v>1890</v>
          </cell>
          <cell r="E654" t="str">
            <v>SC</v>
          </cell>
          <cell r="G654">
            <v>1</v>
          </cell>
          <cell r="Z654">
            <v>0.44552856818963493</v>
          </cell>
        </row>
        <row r="655">
          <cell r="A655" t="str">
            <v>Low</v>
          </cell>
          <cell r="D655">
            <v>2212</v>
          </cell>
          <cell r="E655" t="str">
            <v>NC</v>
          </cell>
          <cell r="G655">
            <v>1</v>
          </cell>
          <cell r="Z655">
            <v>0.38503749624612482</v>
          </cell>
        </row>
        <row r="656">
          <cell r="A656" t="str">
            <v>Low</v>
          </cell>
          <cell r="D656">
            <v>3844</v>
          </cell>
          <cell r="E656" t="str">
            <v>SC</v>
          </cell>
          <cell r="G656">
            <v>1</v>
          </cell>
          <cell r="Z656">
            <v>-1.3948790278239491</v>
          </cell>
        </row>
        <row r="657">
          <cell r="A657" t="str">
            <v>Low</v>
          </cell>
          <cell r="D657">
            <v>5929</v>
          </cell>
          <cell r="E657" t="str">
            <v>SC</v>
          </cell>
          <cell r="G657">
            <v>1</v>
          </cell>
          <cell r="Z657">
            <v>0.3394626743933008</v>
          </cell>
        </row>
        <row r="658">
          <cell r="A658" t="str">
            <v>Low</v>
          </cell>
          <cell r="D658">
            <v>10768</v>
          </cell>
          <cell r="E658" t="str">
            <v>SC</v>
          </cell>
          <cell r="G658">
            <v>1</v>
          </cell>
          <cell r="Z658">
            <v>0.41788685327380626</v>
          </cell>
        </row>
        <row r="659">
          <cell r="A659" t="str">
            <v>Low</v>
          </cell>
          <cell r="D659">
            <v>11019</v>
          </cell>
          <cell r="E659" t="str">
            <v>SC</v>
          </cell>
          <cell r="G659">
            <v>1</v>
          </cell>
          <cell r="Z659">
            <v>-0.18206184934901237</v>
          </cell>
        </row>
        <row r="660">
          <cell r="A660" t="str">
            <v>Low</v>
          </cell>
          <cell r="D660">
            <v>13524</v>
          </cell>
          <cell r="E660" t="str">
            <v>SC</v>
          </cell>
          <cell r="G660">
            <v>1</v>
          </cell>
          <cell r="Z660">
            <v>1.0676473473367232</v>
          </cell>
        </row>
        <row r="661">
          <cell r="A661" t="str">
            <v>Low</v>
          </cell>
          <cell r="D661">
            <v>14398</v>
          </cell>
          <cell r="E661" t="str">
            <v>SC</v>
          </cell>
          <cell r="G661">
            <v>1</v>
          </cell>
          <cell r="Z661">
            <v>0.48954682231415975</v>
          </cell>
        </row>
        <row r="662">
          <cell r="A662" t="str">
            <v>Low</v>
          </cell>
          <cell r="D662">
            <v>3046</v>
          </cell>
          <cell r="E662" t="str">
            <v>NC</v>
          </cell>
          <cell r="G662">
            <v>1</v>
          </cell>
          <cell r="Z662">
            <v>0.47488968892128985</v>
          </cell>
        </row>
        <row r="663">
          <cell r="A663" t="str">
            <v>Low</v>
          </cell>
          <cell r="D663">
            <v>3046</v>
          </cell>
          <cell r="E663" t="str">
            <v>NC</v>
          </cell>
          <cell r="G663">
            <v>0</v>
          </cell>
          <cell r="Z663">
            <v>0.43546661199821302</v>
          </cell>
        </row>
        <row r="664">
          <cell r="A664" t="str">
            <v>Low</v>
          </cell>
          <cell r="D664">
            <v>5416</v>
          </cell>
          <cell r="E664" t="str">
            <v>NC</v>
          </cell>
          <cell r="G664">
            <v>1</v>
          </cell>
          <cell r="Z664">
            <v>0.53792006880798604</v>
          </cell>
        </row>
        <row r="665">
          <cell r="A665" t="str">
            <v>Low</v>
          </cell>
          <cell r="D665">
            <v>5416</v>
          </cell>
          <cell r="E665" t="str">
            <v>NC</v>
          </cell>
          <cell r="G665">
            <v>0</v>
          </cell>
          <cell r="Z665">
            <v>0.4984969918849092</v>
          </cell>
        </row>
        <row r="666">
          <cell r="A666" t="str">
            <v>Low</v>
          </cell>
          <cell r="D666">
            <v>11021</v>
          </cell>
          <cell r="E666" t="str">
            <v>NV</v>
          </cell>
          <cell r="G666">
            <v>1</v>
          </cell>
          <cell r="Z666">
            <v>1.3525644765226652</v>
          </cell>
        </row>
        <row r="667">
          <cell r="A667" t="str">
            <v>Low</v>
          </cell>
          <cell r="D667">
            <v>11021</v>
          </cell>
          <cell r="E667" t="str">
            <v>NV</v>
          </cell>
          <cell r="G667">
            <v>1</v>
          </cell>
          <cell r="Z667">
            <v>1.3525644765226652</v>
          </cell>
        </row>
        <row r="668">
          <cell r="A668" t="str">
            <v>Low</v>
          </cell>
          <cell r="D668">
            <v>11021</v>
          </cell>
          <cell r="E668" t="str">
            <v>NV</v>
          </cell>
          <cell r="G668">
            <v>1</v>
          </cell>
          <cell r="Z668">
            <v>1.3525644765226652</v>
          </cell>
        </row>
        <row r="669">
          <cell r="A669" t="str">
            <v>Low</v>
          </cell>
          <cell r="D669">
            <v>14328</v>
          </cell>
          <cell r="E669" t="str">
            <v>CA</v>
          </cell>
          <cell r="G669">
            <v>1</v>
          </cell>
          <cell r="Z669">
            <v>1.4579568838367369</v>
          </cell>
        </row>
        <row r="670">
          <cell r="A670" t="str">
            <v>Low</v>
          </cell>
          <cell r="D670">
            <v>14328</v>
          </cell>
          <cell r="E670" t="str">
            <v>CA</v>
          </cell>
          <cell r="G670">
            <v>0</v>
          </cell>
          <cell r="Z670">
            <v>2.9500781262496361</v>
          </cell>
        </row>
        <row r="671">
          <cell r="A671" t="str">
            <v>Low</v>
          </cell>
          <cell r="D671">
            <v>14328</v>
          </cell>
          <cell r="E671" t="str">
            <v>CA</v>
          </cell>
          <cell r="G671">
            <v>0</v>
          </cell>
          <cell r="Z671">
            <v>3.6816563408120104</v>
          </cell>
        </row>
        <row r="672">
          <cell r="A672" t="str">
            <v>Low</v>
          </cell>
          <cell r="D672">
            <v>6452</v>
          </cell>
          <cell r="E672" t="str">
            <v>FL</v>
          </cell>
          <cell r="G672">
            <v>1</v>
          </cell>
          <cell r="Z672">
            <v>9.1812737689715672E-3</v>
          </cell>
        </row>
        <row r="673">
          <cell r="A673" t="str">
            <v>Low</v>
          </cell>
          <cell r="D673">
            <v>6452</v>
          </cell>
          <cell r="E673" t="str">
            <v>FL</v>
          </cell>
          <cell r="G673">
            <v>1</v>
          </cell>
          <cell r="Z673">
            <v>6.8438858112909742E-2</v>
          </cell>
        </row>
        <row r="674">
          <cell r="A674" t="str">
            <v>Low</v>
          </cell>
          <cell r="D674">
            <v>17470</v>
          </cell>
          <cell r="E674" t="str">
            <v>WA</v>
          </cell>
          <cell r="G674">
            <v>1</v>
          </cell>
          <cell r="Z674">
            <v>-0.84947614679250505</v>
          </cell>
        </row>
        <row r="675">
          <cell r="A675" t="str">
            <v>Low</v>
          </cell>
          <cell r="D675">
            <v>15466</v>
          </cell>
          <cell r="E675" t="str">
            <v>CO</v>
          </cell>
          <cell r="G675">
            <v>0</v>
          </cell>
          <cell r="Z675">
            <v>2.0302184384814717</v>
          </cell>
        </row>
        <row r="676">
          <cell r="A676" t="str">
            <v>Low</v>
          </cell>
          <cell r="D676">
            <v>15466</v>
          </cell>
          <cell r="E676" t="str">
            <v>CO</v>
          </cell>
          <cell r="G676">
            <v>0</v>
          </cell>
          <cell r="Z676">
            <v>2.0302184384814717</v>
          </cell>
        </row>
        <row r="677">
          <cell r="A677" t="str">
            <v>Low</v>
          </cell>
          <cell r="D677">
            <v>15466</v>
          </cell>
          <cell r="E677" t="str">
            <v>CO</v>
          </cell>
          <cell r="G677">
            <v>1</v>
          </cell>
          <cell r="Z677">
            <v>2.0302184384814717</v>
          </cell>
        </row>
        <row r="678">
          <cell r="A678" t="str">
            <v>Low</v>
          </cell>
          <cell r="D678">
            <v>1167</v>
          </cell>
          <cell r="E678" t="str">
            <v>MD</v>
          </cell>
          <cell r="G678">
            <v>1</v>
          </cell>
          <cell r="Z678">
            <v>0.16743562308309504</v>
          </cell>
        </row>
        <row r="679">
          <cell r="A679" t="str">
            <v>Low</v>
          </cell>
          <cell r="D679">
            <v>11804</v>
          </cell>
          <cell r="E679" t="str">
            <v>MA</v>
          </cell>
          <cell r="G679">
            <v>1</v>
          </cell>
          <cell r="Z679">
            <v>0.28085733851387523</v>
          </cell>
        </row>
        <row r="680">
          <cell r="A680" t="str">
            <v>Low</v>
          </cell>
          <cell r="D680">
            <v>5027</v>
          </cell>
          <cell r="E680" t="str">
            <v>DE</v>
          </cell>
          <cell r="G680">
            <v>1</v>
          </cell>
          <cell r="Z680">
            <v>0.20556202818085709</v>
          </cell>
        </row>
        <row r="681">
          <cell r="A681" t="str">
            <v>Low</v>
          </cell>
          <cell r="D681">
            <v>12472</v>
          </cell>
          <cell r="E681" t="str">
            <v>GA</v>
          </cell>
          <cell r="G681">
            <v>1</v>
          </cell>
          <cell r="Z681">
            <v>-0.27582642742812036</v>
          </cell>
        </row>
        <row r="682">
          <cell r="A682" t="str">
            <v>Low</v>
          </cell>
          <cell r="D682">
            <v>13511</v>
          </cell>
          <cell r="E682" t="str">
            <v>NY</v>
          </cell>
          <cell r="G682">
            <v>1</v>
          </cell>
          <cell r="Z682">
            <v>0.14425077821480295</v>
          </cell>
        </row>
        <row r="683">
          <cell r="A683" t="str">
            <v>Low</v>
          </cell>
          <cell r="D683">
            <v>13573</v>
          </cell>
          <cell r="E683" t="str">
            <v>NY</v>
          </cell>
          <cell r="G683">
            <v>1</v>
          </cell>
          <cell r="Z683">
            <v>9.7968247401903751E-3</v>
          </cell>
        </row>
        <row r="684">
          <cell r="A684" t="str">
            <v>Low</v>
          </cell>
          <cell r="D684">
            <v>13511</v>
          </cell>
          <cell r="E684" t="str">
            <v>NY</v>
          </cell>
          <cell r="G684">
            <v>1</v>
          </cell>
          <cell r="Z684">
            <v>0.14425077821480295</v>
          </cell>
        </row>
        <row r="685">
          <cell r="A685" t="str">
            <v>Low</v>
          </cell>
          <cell r="D685">
            <v>13214</v>
          </cell>
          <cell r="E685" t="str">
            <v>RI</v>
          </cell>
          <cell r="G685">
            <v>1</v>
          </cell>
          <cell r="Z685">
            <v>0.32942351446762563</v>
          </cell>
        </row>
        <row r="686">
          <cell r="A686" t="str">
            <v>Low</v>
          </cell>
          <cell r="D686">
            <v>13214</v>
          </cell>
          <cell r="E686" t="str">
            <v>RI</v>
          </cell>
          <cell r="G686">
            <v>1</v>
          </cell>
          <cell r="Z686">
            <v>0.32942351446762563</v>
          </cell>
        </row>
        <row r="687">
          <cell r="A687" t="str">
            <v>Low</v>
          </cell>
          <cell r="D687">
            <v>13214</v>
          </cell>
          <cell r="E687" t="str">
            <v>RI</v>
          </cell>
          <cell r="G687">
            <v>1</v>
          </cell>
          <cell r="Z687">
            <v>0</v>
          </cell>
        </row>
        <row r="688">
          <cell r="A688" t="str">
            <v>Low</v>
          </cell>
          <cell r="D688">
            <v>7554</v>
          </cell>
          <cell r="E688" t="str">
            <v>IL</v>
          </cell>
          <cell r="G688">
            <v>1</v>
          </cell>
          <cell r="Z688">
            <v>0.57007482839453416</v>
          </cell>
        </row>
        <row r="689">
          <cell r="A689" t="str">
            <v>Low</v>
          </cell>
          <cell r="D689">
            <v>7554</v>
          </cell>
          <cell r="E689" t="str">
            <v>IL</v>
          </cell>
          <cell r="G689">
            <v>1</v>
          </cell>
          <cell r="Z689">
            <v>0.34369967544470564</v>
          </cell>
        </row>
        <row r="690">
          <cell r="A690" t="str">
            <v>Low</v>
          </cell>
          <cell r="D690">
            <v>7554</v>
          </cell>
          <cell r="E690" t="str">
            <v>IL</v>
          </cell>
          <cell r="G690">
            <v>1</v>
          </cell>
          <cell r="Z690">
            <v>0.3804190838712796</v>
          </cell>
        </row>
        <row r="691">
          <cell r="A691" t="str">
            <v>Low</v>
          </cell>
          <cell r="D691">
            <v>61222</v>
          </cell>
          <cell r="E691" t="str">
            <v>TX</v>
          </cell>
          <cell r="G691">
            <v>1</v>
          </cell>
          <cell r="Z691">
            <v>-1.7903704971377661</v>
          </cell>
        </row>
        <row r="692">
          <cell r="A692" t="str">
            <v>Low</v>
          </cell>
          <cell r="D692" t="str">
            <v>15270DC</v>
          </cell>
          <cell r="E692" t="str">
            <v>DC</v>
          </cell>
          <cell r="G692">
            <v>1</v>
          </cell>
          <cell r="Z692">
            <v>0.18260584884815645</v>
          </cell>
        </row>
        <row r="693">
          <cell r="A693" t="str">
            <v>Low</v>
          </cell>
          <cell r="D693">
            <v>4110</v>
          </cell>
          <cell r="E693" t="str">
            <v>IL</v>
          </cell>
          <cell r="G693">
            <v>1</v>
          </cell>
          <cell r="Z693">
            <v>0.16150642067358964</v>
          </cell>
        </row>
        <row r="694">
          <cell r="A694" t="str">
            <v>Low</v>
          </cell>
          <cell r="D694">
            <v>56697</v>
          </cell>
          <cell r="E694" t="str">
            <v>IL</v>
          </cell>
          <cell r="G694">
            <v>1</v>
          </cell>
          <cell r="Z694">
            <v>0.11196125336964835</v>
          </cell>
        </row>
        <row r="695">
          <cell r="A695" t="str">
            <v>Low</v>
          </cell>
          <cell r="D695">
            <v>54913</v>
          </cell>
          <cell r="E695" t="str">
            <v>MA</v>
          </cell>
          <cell r="G695">
            <v>1</v>
          </cell>
          <cell r="Z695">
            <v>0.24947058098785893</v>
          </cell>
        </row>
        <row r="696">
          <cell r="A696" t="str">
            <v>Low</v>
          </cell>
          <cell r="D696">
            <v>20455</v>
          </cell>
          <cell r="E696" t="str">
            <v>MA</v>
          </cell>
          <cell r="G696">
            <v>1</v>
          </cell>
          <cell r="Z696">
            <v>0.17841318035427192</v>
          </cell>
        </row>
        <row r="697">
          <cell r="A697" t="str">
            <v>Low</v>
          </cell>
          <cell r="D697">
            <v>11804</v>
          </cell>
          <cell r="E697" t="str">
            <v>MA</v>
          </cell>
          <cell r="G697">
            <v>1</v>
          </cell>
          <cell r="Z697">
            <v>0.28085733851387523</v>
          </cell>
        </row>
        <row r="698">
          <cell r="A698" t="str">
            <v>Low</v>
          </cell>
          <cell r="D698">
            <v>1167</v>
          </cell>
          <cell r="E698" t="str">
            <v>MD</v>
          </cell>
          <cell r="G698">
            <v>1</v>
          </cell>
          <cell r="Z698">
            <v>8.3717811541547518E-2</v>
          </cell>
        </row>
        <row r="699">
          <cell r="A699" t="str">
            <v>Low</v>
          </cell>
          <cell r="D699">
            <v>5027</v>
          </cell>
          <cell r="E699" t="str">
            <v>DE</v>
          </cell>
          <cell r="G699">
            <v>1</v>
          </cell>
          <cell r="Z699">
            <v>0.10278101409042854</v>
          </cell>
        </row>
        <row r="700">
          <cell r="A700" t="str">
            <v>Low</v>
          </cell>
          <cell r="D700" t="str">
            <v>15270MD</v>
          </cell>
          <cell r="E700" t="str">
            <v>MD</v>
          </cell>
          <cell r="G700">
            <v>1</v>
          </cell>
          <cell r="Z700">
            <v>6.4606475361028662E-2</v>
          </cell>
        </row>
        <row r="701">
          <cell r="A701" t="str">
            <v>Low</v>
          </cell>
          <cell r="D701">
            <v>13573</v>
          </cell>
          <cell r="E701" t="str">
            <v>NY</v>
          </cell>
          <cell r="G701">
            <v>1</v>
          </cell>
          <cell r="Z701">
            <v>4.8984123700951876E-3</v>
          </cell>
        </row>
        <row r="702">
          <cell r="A702" t="str">
            <v>Low</v>
          </cell>
          <cell r="D702">
            <v>3249</v>
          </cell>
          <cell r="E702" t="str">
            <v>NY</v>
          </cell>
          <cell r="G702">
            <v>1</v>
          </cell>
          <cell r="Z702">
            <v>0.12325003497411653</v>
          </cell>
        </row>
        <row r="703">
          <cell r="A703" t="str">
            <v>Low</v>
          </cell>
          <cell r="D703">
            <v>4226</v>
          </cell>
          <cell r="E703" t="str">
            <v>NY</v>
          </cell>
          <cell r="G703">
            <v>1</v>
          </cell>
          <cell r="Z703">
            <v>0.36877646470691022</v>
          </cell>
        </row>
        <row r="704">
          <cell r="A704" t="str">
            <v>Low</v>
          </cell>
          <cell r="D704">
            <v>13511</v>
          </cell>
          <cell r="E704" t="str">
            <v>NY</v>
          </cell>
          <cell r="G704">
            <v>1</v>
          </cell>
          <cell r="Z704">
            <v>0.14425077821480295</v>
          </cell>
        </row>
        <row r="705">
          <cell r="A705" t="str">
            <v>Low</v>
          </cell>
          <cell r="D705">
            <v>16183</v>
          </cell>
          <cell r="E705" t="str">
            <v>NY</v>
          </cell>
          <cell r="G705">
            <v>1</v>
          </cell>
          <cell r="Z705">
            <v>0.16206357674360869</v>
          </cell>
        </row>
        <row r="706">
          <cell r="A706" t="str">
            <v>Low</v>
          </cell>
          <cell r="D706">
            <v>13214</v>
          </cell>
          <cell r="E706" t="str">
            <v>RI</v>
          </cell>
          <cell r="G706">
            <v>1</v>
          </cell>
          <cell r="Z706">
            <v>0.32942351446762563</v>
          </cell>
        </row>
        <row r="707">
          <cell r="A707" t="str">
            <v>Low</v>
          </cell>
          <cell r="D707">
            <v>60870</v>
          </cell>
          <cell r="E707" t="str">
            <v>NJ</v>
          </cell>
          <cell r="G707">
            <v>1</v>
          </cell>
          <cell r="Z707">
            <v>0.16020871406121781</v>
          </cell>
        </row>
        <row r="708">
          <cell r="A708" t="str">
            <v>Low</v>
          </cell>
          <cell r="D708">
            <v>54913</v>
          </cell>
          <cell r="E708" t="str">
            <v>MA</v>
          </cell>
          <cell r="G708">
            <v>1</v>
          </cell>
          <cell r="Z708">
            <v>0.37420587148178847</v>
          </cell>
        </row>
        <row r="709">
          <cell r="A709" t="str">
            <v>Low</v>
          </cell>
          <cell r="D709">
            <v>5027</v>
          </cell>
          <cell r="E709" t="str">
            <v>DE</v>
          </cell>
          <cell r="G709">
            <v>1</v>
          </cell>
          <cell r="Z709">
            <v>0.30834304227128551</v>
          </cell>
        </row>
        <row r="710">
          <cell r="A710" t="str">
            <v>Low</v>
          </cell>
          <cell r="D710">
            <v>5027</v>
          </cell>
          <cell r="E710" t="str">
            <v>DE</v>
          </cell>
          <cell r="G710">
            <v>1</v>
          </cell>
          <cell r="Z710">
            <v>0.45714659341485075</v>
          </cell>
        </row>
        <row r="711">
          <cell r="A711" t="str">
            <v>Low</v>
          </cell>
          <cell r="D711">
            <v>15248</v>
          </cell>
          <cell r="E711" t="str">
            <v>OR</v>
          </cell>
          <cell r="G711">
            <v>1</v>
          </cell>
          <cell r="Z711">
            <v>1.1914369351816549</v>
          </cell>
        </row>
        <row r="712">
          <cell r="A712" t="str">
            <v>Low</v>
          </cell>
          <cell r="D712">
            <v>15248</v>
          </cell>
          <cell r="E712" t="str">
            <v>OR</v>
          </cell>
          <cell r="G712">
            <v>1</v>
          </cell>
          <cell r="Z712">
            <v>1.2718952661835465</v>
          </cell>
        </row>
        <row r="713">
          <cell r="A713" t="str">
            <v>Low</v>
          </cell>
          <cell r="D713">
            <v>15248</v>
          </cell>
          <cell r="E713" t="str">
            <v>OR</v>
          </cell>
          <cell r="G713">
            <v>1</v>
          </cell>
          <cell r="Z713">
            <v>1.2718952661835465</v>
          </cell>
        </row>
        <row r="714">
          <cell r="A714" t="str">
            <v>Low</v>
          </cell>
          <cell r="D714">
            <v>15248</v>
          </cell>
          <cell r="E714" t="str">
            <v>OR</v>
          </cell>
          <cell r="G714">
            <v>1</v>
          </cell>
          <cell r="Z714">
            <v>1.2718952661835465</v>
          </cell>
        </row>
        <row r="715">
          <cell r="A715" t="str">
            <v>Low</v>
          </cell>
          <cell r="D715">
            <v>15248</v>
          </cell>
          <cell r="E715" t="str">
            <v>OR</v>
          </cell>
          <cell r="G715">
            <v>0</v>
          </cell>
          <cell r="Z715">
            <v>1.1914369351816549</v>
          </cell>
        </row>
        <row r="716">
          <cell r="A716" t="str">
            <v>Low</v>
          </cell>
          <cell r="D716">
            <v>15248</v>
          </cell>
          <cell r="E716" t="str">
            <v>OR</v>
          </cell>
          <cell r="G716">
            <v>0</v>
          </cell>
          <cell r="Z716">
            <v>1.1858269645176538</v>
          </cell>
        </row>
        <row r="717">
          <cell r="A717" t="str">
            <v>Low</v>
          </cell>
          <cell r="D717">
            <v>15248</v>
          </cell>
          <cell r="E717" t="str">
            <v>OR</v>
          </cell>
          <cell r="G717">
            <v>1</v>
          </cell>
          <cell r="Z717">
            <v>1.1873964542922186</v>
          </cell>
        </row>
        <row r="718">
          <cell r="A718" t="str">
            <v>Low</v>
          </cell>
          <cell r="D718">
            <v>15248</v>
          </cell>
          <cell r="E718" t="str">
            <v>OR</v>
          </cell>
          <cell r="G718">
            <v>0</v>
          </cell>
          <cell r="Z718">
            <v>1.1873964542922186</v>
          </cell>
        </row>
        <row r="719">
          <cell r="A719" t="str">
            <v>Low</v>
          </cell>
          <cell r="D719">
            <v>15248</v>
          </cell>
          <cell r="E719" t="str">
            <v>OR</v>
          </cell>
          <cell r="G719">
            <v>1</v>
          </cell>
          <cell r="Z719">
            <v>1.2662997576297776</v>
          </cell>
        </row>
        <row r="720">
          <cell r="A720" t="str">
            <v>Low</v>
          </cell>
          <cell r="D720">
            <v>15248</v>
          </cell>
          <cell r="E720" t="str">
            <v>OR</v>
          </cell>
          <cell r="G720">
            <v>1</v>
          </cell>
          <cell r="Z720">
            <v>1.0467046920898104</v>
          </cell>
        </row>
        <row r="721">
          <cell r="A721" t="str">
            <v>Low</v>
          </cell>
          <cell r="D721">
            <v>15248</v>
          </cell>
          <cell r="E721" t="str">
            <v>OR</v>
          </cell>
          <cell r="G721">
            <v>1</v>
          </cell>
          <cell r="Z721">
            <v>1.2662997576297776</v>
          </cell>
        </row>
        <row r="722">
          <cell r="A722" t="str">
            <v>Low</v>
          </cell>
          <cell r="D722">
            <v>15248</v>
          </cell>
          <cell r="E722" t="str">
            <v>OR</v>
          </cell>
          <cell r="G722">
            <v>1</v>
          </cell>
          <cell r="Z722">
            <v>0.14515476266960628</v>
          </cell>
        </row>
        <row r="723">
          <cell r="A723" t="str">
            <v>Low</v>
          </cell>
          <cell r="D723" t="str">
            <v>14354OR</v>
          </cell>
          <cell r="E723" t="str">
            <v>WA</v>
          </cell>
          <cell r="G723">
            <v>1</v>
          </cell>
          <cell r="Z723">
            <v>1.4428276793993497</v>
          </cell>
        </row>
        <row r="724">
          <cell r="A724" t="str">
            <v>Low</v>
          </cell>
          <cell r="D724">
            <v>814</v>
          </cell>
          <cell r="E724" t="str">
            <v>AR</v>
          </cell>
          <cell r="G724">
            <v>1</v>
          </cell>
          <cell r="Z724">
            <v>0.95797476819259464</v>
          </cell>
        </row>
        <row r="725">
          <cell r="A725" t="str">
            <v>Low</v>
          </cell>
          <cell r="D725">
            <v>13511</v>
          </cell>
          <cell r="E725" t="str">
            <v>NY</v>
          </cell>
          <cell r="G725">
            <v>1</v>
          </cell>
          <cell r="Z725">
            <v>7.2125389107401475E-2</v>
          </cell>
        </row>
        <row r="726">
          <cell r="A726" t="str">
            <v>Low</v>
          </cell>
          <cell r="D726">
            <v>13573</v>
          </cell>
          <cell r="E726" t="str">
            <v>NY</v>
          </cell>
          <cell r="G726">
            <v>1</v>
          </cell>
          <cell r="Z726">
            <v>4.8984123700951876E-3</v>
          </cell>
        </row>
        <row r="727">
          <cell r="A727" t="str">
            <v>Low</v>
          </cell>
          <cell r="D727">
            <v>16183</v>
          </cell>
          <cell r="E727" t="str">
            <v>NY</v>
          </cell>
          <cell r="G727">
            <v>1</v>
          </cell>
          <cell r="Z727">
            <v>8.1031788371804345E-2</v>
          </cell>
        </row>
        <row r="728">
          <cell r="A728" t="str">
            <v>Low</v>
          </cell>
          <cell r="D728">
            <v>11804</v>
          </cell>
          <cell r="E728" t="str">
            <v>MA</v>
          </cell>
          <cell r="G728">
            <v>1</v>
          </cell>
          <cell r="Z728">
            <v>0.21064300388540641</v>
          </cell>
        </row>
        <row r="729">
          <cell r="A729" t="str">
            <v>Low</v>
          </cell>
          <cell r="D729">
            <v>1167</v>
          </cell>
          <cell r="E729" t="str">
            <v>MD</v>
          </cell>
          <cell r="G729">
            <v>1</v>
          </cell>
          <cell r="Z729">
            <v>8.3717811541547518E-2</v>
          </cell>
        </row>
        <row r="730">
          <cell r="A730" t="str">
            <v>Low</v>
          </cell>
          <cell r="D730" t="str">
            <v>15270DC</v>
          </cell>
          <cell r="E730" t="str">
            <v>DC</v>
          </cell>
          <cell r="G730">
            <v>1</v>
          </cell>
          <cell r="Z730">
            <v>9.1302924424078225E-2</v>
          </cell>
        </row>
        <row r="731">
          <cell r="A731" t="str">
            <v>Low</v>
          </cell>
          <cell r="D731">
            <v>56697</v>
          </cell>
          <cell r="E731" t="str">
            <v>IL</v>
          </cell>
          <cell r="G731">
            <v>1</v>
          </cell>
          <cell r="Z731">
            <v>0.11196125336964835</v>
          </cell>
        </row>
        <row r="732">
          <cell r="A732" t="str">
            <v>Low</v>
          </cell>
          <cell r="D732">
            <v>4110</v>
          </cell>
          <cell r="E732" t="str">
            <v>IL</v>
          </cell>
          <cell r="G732">
            <v>1</v>
          </cell>
          <cell r="Z732">
            <v>0.16150642067358964</v>
          </cell>
        </row>
        <row r="733">
          <cell r="A733" t="str">
            <v>Low</v>
          </cell>
          <cell r="D733">
            <v>13781</v>
          </cell>
          <cell r="E733" t="str">
            <v>MN</v>
          </cell>
          <cell r="G733">
            <v>1</v>
          </cell>
          <cell r="Z733">
            <v>-0.68303363906278924</v>
          </cell>
        </row>
        <row r="734">
          <cell r="A734" t="str">
            <v>Low</v>
          </cell>
          <cell r="D734">
            <v>13781</v>
          </cell>
          <cell r="E734" t="str">
            <v>MN</v>
          </cell>
          <cell r="G734">
            <v>0</v>
          </cell>
          <cell r="Z734">
            <v>-0.50139089636704248</v>
          </cell>
        </row>
        <row r="735">
          <cell r="A735" t="str">
            <v>Low</v>
          </cell>
          <cell r="D735">
            <v>13781</v>
          </cell>
          <cell r="E735" t="str">
            <v>MN</v>
          </cell>
          <cell r="G735">
            <v>1</v>
          </cell>
          <cell r="Z735">
            <v>2.9641863224487121E-2</v>
          </cell>
        </row>
        <row r="736">
          <cell r="A736" t="str">
            <v>Low</v>
          </cell>
          <cell r="D736">
            <v>13781</v>
          </cell>
          <cell r="E736" t="str">
            <v>MN</v>
          </cell>
          <cell r="G736">
            <v>0</v>
          </cell>
          <cell r="Z736">
            <v>2.9641863224487121E-2</v>
          </cell>
        </row>
        <row r="737">
          <cell r="A737" t="str">
            <v>Low</v>
          </cell>
          <cell r="D737">
            <v>13781</v>
          </cell>
          <cell r="E737" t="str">
            <v>MN</v>
          </cell>
          <cell r="G737">
            <v>0</v>
          </cell>
          <cell r="Z737">
            <v>0.26634370300671434</v>
          </cell>
        </row>
        <row r="738">
          <cell r="A738" t="str">
            <v>Low</v>
          </cell>
          <cell r="D738">
            <v>13781</v>
          </cell>
          <cell r="E738" t="str">
            <v>MN</v>
          </cell>
          <cell r="G738">
            <v>0</v>
          </cell>
          <cell r="Z738">
            <v>-0.68303363906278924</v>
          </cell>
        </row>
        <row r="739">
          <cell r="A739" t="str">
            <v>Low</v>
          </cell>
          <cell r="D739">
            <v>13781</v>
          </cell>
          <cell r="E739" t="str">
            <v>MN</v>
          </cell>
          <cell r="G739">
            <v>0</v>
          </cell>
          <cell r="Z739">
            <v>-0.31974815367129555</v>
          </cell>
        </row>
        <row r="740">
          <cell r="A740" t="str">
            <v>Low</v>
          </cell>
          <cell r="D740">
            <v>13781</v>
          </cell>
          <cell r="E740" t="str">
            <v>MN</v>
          </cell>
          <cell r="G740">
            <v>1</v>
          </cell>
          <cell r="Z740">
            <v>2.9641863224487121E-2</v>
          </cell>
        </row>
        <row r="741">
          <cell r="A741" t="str">
            <v>Low</v>
          </cell>
          <cell r="D741">
            <v>13781</v>
          </cell>
          <cell r="E741" t="str">
            <v>MN</v>
          </cell>
          <cell r="G741">
            <v>0</v>
          </cell>
          <cell r="Z741">
            <v>2.9641863224487121E-2</v>
          </cell>
        </row>
        <row r="742">
          <cell r="A742" t="str">
            <v>Low</v>
          </cell>
          <cell r="D742">
            <v>13781</v>
          </cell>
          <cell r="E742" t="str">
            <v>MN</v>
          </cell>
          <cell r="G742">
            <v>0</v>
          </cell>
          <cell r="Z742">
            <v>0.26634370300671434</v>
          </cell>
        </row>
        <row r="743">
          <cell r="A743" t="str">
            <v>Low</v>
          </cell>
          <cell r="D743">
            <v>54913</v>
          </cell>
          <cell r="E743" t="str">
            <v>MA</v>
          </cell>
          <cell r="G743">
            <v>1</v>
          </cell>
          <cell r="Z743">
            <v>0.24947058098785893</v>
          </cell>
        </row>
        <row r="744">
          <cell r="A744" t="str">
            <v>Low</v>
          </cell>
          <cell r="D744">
            <v>11804</v>
          </cell>
          <cell r="E744" t="str">
            <v>MA</v>
          </cell>
          <cell r="G744">
            <v>1</v>
          </cell>
          <cell r="Z744">
            <v>0.28085733851387523</v>
          </cell>
        </row>
        <row r="745">
          <cell r="A745" t="str">
            <v>Low</v>
          </cell>
          <cell r="D745">
            <v>11804</v>
          </cell>
          <cell r="E745" t="str">
            <v>MA</v>
          </cell>
          <cell r="G745">
            <v>1</v>
          </cell>
          <cell r="Z745">
            <v>0.28085733851387523</v>
          </cell>
        </row>
        <row r="746">
          <cell r="A746" t="str">
            <v>Low</v>
          </cell>
          <cell r="D746">
            <v>14154</v>
          </cell>
          <cell r="E746" t="str">
            <v>NY</v>
          </cell>
          <cell r="G746">
            <v>1</v>
          </cell>
          <cell r="Z746">
            <v>0.24396020559850723</v>
          </cell>
        </row>
        <row r="747">
          <cell r="A747" t="str">
            <v>Low</v>
          </cell>
          <cell r="D747">
            <v>3249</v>
          </cell>
          <cell r="E747" t="str">
            <v>NY</v>
          </cell>
          <cell r="G747">
            <v>1</v>
          </cell>
          <cell r="Z747">
            <v>0.24650006994823306</v>
          </cell>
        </row>
        <row r="748">
          <cell r="A748" t="str">
            <v>Low</v>
          </cell>
          <cell r="D748">
            <v>13573</v>
          </cell>
          <cell r="E748" t="str">
            <v>NY</v>
          </cell>
          <cell r="G748">
            <v>1</v>
          </cell>
          <cell r="Z748">
            <v>9.7968247401903751E-3</v>
          </cell>
        </row>
        <row r="749">
          <cell r="A749" t="str">
            <v>Low</v>
          </cell>
          <cell r="D749">
            <v>13511</v>
          </cell>
          <cell r="E749" t="str">
            <v>NY</v>
          </cell>
          <cell r="G749">
            <v>1</v>
          </cell>
          <cell r="Z749">
            <v>0.14425077821480295</v>
          </cell>
        </row>
        <row r="750">
          <cell r="A750" t="str">
            <v>Low</v>
          </cell>
          <cell r="D750">
            <v>4226</v>
          </cell>
          <cell r="E750" t="str">
            <v>NY</v>
          </cell>
          <cell r="G750">
            <v>1</v>
          </cell>
          <cell r="Z750">
            <v>0.36877646470691022</v>
          </cell>
        </row>
        <row r="751">
          <cell r="A751" t="str">
            <v>Low</v>
          </cell>
          <cell r="D751">
            <v>20455</v>
          </cell>
          <cell r="E751" t="str">
            <v>MA</v>
          </cell>
          <cell r="G751">
            <v>1</v>
          </cell>
          <cell r="Z751">
            <v>0.17841318035427192</v>
          </cell>
        </row>
        <row r="752">
          <cell r="A752" t="str">
            <v>Low</v>
          </cell>
          <cell r="D752">
            <v>3266</v>
          </cell>
          <cell r="E752" t="str">
            <v>ME</v>
          </cell>
          <cell r="G752">
            <v>1</v>
          </cell>
          <cell r="Z752">
            <v>0.23276005965869273</v>
          </cell>
        </row>
        <row r="753">
          <cell r="A753" t="str">
            <v>Low</v>
          </cell>
          <cell r="D753">
            <v>13214</v>
          </cell>
          <cell r="E753" t="str">
            <v>RI</v>
          </cell>
          <cell r="G753">
            <v>1</v>
          </cell>
          <cell r="Z753">
            <v>0.32942351446762563</v>
          </cell>
        </row>
        <row r="754">
          <cell r="A754" t="str">
            <v>Low</v>
          </cell>
          <cell r="D754">
            <v>15477</v>
          </cell>
          <cell r="E754" t="str">
            <v>NJ</v>
          </cell>
          <cell r="G754">
            <v>1</v>
          </cell>
          <cell r="Z754">
            <v>0.23846361027474983</v>
          </cell>
        </row>
        <row r="755">
          <cell r="A755" t="str">
            <v>Low</v>
          </cell>
          <cell r="D755" t="str">
            <v>15270DC</v>
          </cell>
          <cell r="E755" t="str">
            <v>DC</v>
          </cell>
          <cell r="G755">
            <v>1</v>
          </cell>
          <cell r="Z755">
            <v>0.18260584884815645</v>
          </cell>
        </row>
        <row r="756">
          <cell r="A756" t="str">
            <v>Low</v>
          </cell>
          <cell r="D756">
            <v>1167</v>
          </cell>
          <cell r="E756" t="str">
            <v>MD</v>
          </cell>
          <cell r="G756">
            <v>1</v>
          </cell>
          <cell r="Z756">
            <v>0.16743562308309504</v>
          </cell>
        </row>
        <row r="757">
          <cell r="A757" t="str">
            <v>Low</v>
          </cell>
          <cell r="D757">
            <v>11171</v>
          </cell>
          <cell r="E757" t="str">
            <v>NY</v>
          </cell>
          <cell r="G757">
            <v>1</v>
          </cell>
          <cell r="Z757">
            <v>0.34950867204570807</v>
          </cell>
        </row>
        <row r="758">
          <cell r="A758" t="str">
            <v>Low</v>
          </cell>
          <cell r="D758">
            <v>13781</v>
          </cell>
          <cell r="E758" t="str">
            <v>MN</v>
          </cell>
          <cell r="G758">
            <v>1</v>
          </cell>
          <cell r="Z758">
            <v>0.20416075013734161</v>
          </cell>
        </row>
        <row r="759">
          <cell r="A759" t="str">
            <v>Low</v>
          </cell>
          <cell r="D759">
            <v>20455</v>
          </cell>
          <cell r="E759" t="str">
            <v>MA</v>
          </cell>
          <cell r="G759">
            <v>1</v>
          </cell>
          <cell r="Z759">
            <v>0.17841318035427192</v>
          </cell>
        </row>
        <row r="760">
          <cell r="A760" t="str">
            <v>Low</v>
          </cell>
          <cell r="D760">
            <v>15466</v>
          </cell>
          <cell r="E760" t="str">
            <v>CO</v>
          </cell>
          <cell r="G760">
            <v>1</v>
          </cell>
          <cell r="Z760">
            <v>0.20302184384814712</v>
          </cell>
        </row>
        <row r="761">
          <cell r="A761" t="str">
            <v>Low</v>
          </cell>
          <cell r="D761">
            <v>54913</v>
          </cell>
          <cell r="E761" t="str">
            <v>MA</v>
          </cell>
          <cell r="G761">
            <v>1</v>
          </cell>
          <cell r="Z761">
            <v>0.24947058098785893</v>
          </cell>
        </row>
        <row r="762">
          <cell r="A762" t="str">
            <v>Low</v>
          </cell>
          <cell r="D762">
            <v>11804</v>
          </cell>
          <cell r="E762" t="str">
            <v>MA</v>
          </cell>
          <cell r="G762">
            <v>1</v>
          </cell>
          <cell r="Z762">
            <v>0.28085733851387523</v>
          </cell>
        </row>
        <row r="763">
          <cell r="A763" t="str">
            <v>Low</v>
          </cell>
          <cell r="D763">
            <v>5086</v>
          </cell>
          <cell r="E763" t="str">
            <v>CO</v>
          </cell>
          <cell r="G763">
            <v>1</v>
          </cell>
          <cell r="Z763">
            <v>2.9185493039212536</v>
          </cell>
        </row>
        <row r="764">
          <cell r="A764" t="str">
            <v>Low</v>
          </cell>
          <cell r="D764">
            <v>5862</v>
          </cell>
          <cell r="E764" t="str">
            <v>CO</v>
          </cell>
          <cell r="G764">
            <v>1</v>
          </cell>
          <cell r="Z764">
            <v>2.6898570457114404</v>
          </cell>
        </row>
        <row r="765">
          <cell r="A765" t="str">
            <v>Low</v>
          </cell>
          <cell r="D765">
            <v>6604</v>
          </cell>
          <cell r="E765" t="str">
            <v>CO</v>
          </cell>
          <cell r="G765">
            <v>1</v>
          </cell>
          <cell r="Z765">
            <v>0.59092979609435059</v>
          </cell>
        </row>
        <row r="766">
          <cell r="A766" t="str">
            <v>Low</v>
          </cell>
          <cell r="D766">
            <v>7563</v>
          </cell>
          <cell r="E766" t="str">
            <v>CO</v>
          </cell>
          <cell r="G766">
            <v>1</v>
          </cell>
          <cell r="Z766">
            <v>2.5193803248619351</v>
          </cell>
        </row>
        <row r="767">
          <cell r="A767" t="str">
            <v>Low</v>
          </cell>
          <cell r="D767">
            <v>15466</v>
          </cell>
          <cell r="E767" t="str">
            <v>CO</v>
          </cell>
          <cell r="G767">
            <v>1</v>
          </cell>
          <cell r="Z767">
            <v>0.88390737971079802</v>
          </cell>
        </row>
        <row r="768">
          <cell r="A768" t="str">
            <v>Low</v>
          </cell>
          <cell r="D768">
            <v>15466</v>
          </cell>
          <cell r="E768" t="str">
            <v>CO</v>
          </cell>
          <cell r="G768">
            <v>1</v>
          </cell>
          <cell r="Z768">
            <v>0.74730942057080851</v>
          </cell>
        </row>
        <row r="769">
          <cell r="A769" t="str">
            <v>Low</v>
          </cell>
          <cell r="D769">
            <v>15466</v>
          </cell>
          <cell r="E769" t="str">
            <v>CO</v>
          </cell>
          <cell r="G769">
            <v>1</v>
          </cell>
          <cell r="Z769">
            <v>0.90879480400428603</v>
          </cell>
        </row>
        <row r="770">
          <cell r="A770" t="str">
            <v>Low</v>
          </cell>
          <cell r="D770">
            <v>15466</v>
          </cell>
          <cell r="E770" t="str">
            <v>CO</v>
          </cell>
          <cell r="G770">
            <v>1</v>
          </cell>
          <cell r="Z770">
            <v>2.0302184384814717</v>
          </cell>
        </row>
        <row r="771">
          <cell r="A771" t="str">
            <v>Low</v>
          </cell>
          <cell r="D771">
            <v>8773</v>
          </cell>
          <cell r="E771" t="str">
            <v>CO</v>
          </cell>
          <cell r="G771">
            <v>1</v>
          </cell>
          <cell r="Z771">
            <v>2.3747507317508028</v>
          </cell>
        </row>
        <row r="772">
          <cell r="A772" t="str">
            <v>Low</v>
          </cell>
          <cell r="D772">
            <v>15257</v>
          </cell>
          <cell r="E772" t="str">
            <v>CO</v>
          </cell>
          <cell r="G772">
            <v>1</v>
          </cell>
          <cell r="Z772">
            <v>0.65804292034846179</v>
          </cell>
        </row>
        <row r="773">
          <cell r="A773" t="str">
            <v>Low</v>
          </cell>
          <cell r="D773">
            <v>21081</v>
          </cell>
          <cell r="E773" t="str">
            <v>CO</v>
          </cell>
          <cell r="G773">
            <v>1</v>
          </cell>
          <cell r="Z773">
            <v>0.67448098994931716</v>
          </cell>
        </row>
        <row r="774">
          <cell r="A774" t="str">
            <v>Low</v>
          </cell>
          <cell r="D774">
            <v>56146</v>
          </cell>
          <cell r="E774" t="str">
            <v>CO</v>
          </cell>
          <cell r="G774">
            <v>1</v>
          </cell>
          <cell r="Z774">
            <v>3.1659592183333936</v>
          </cell>
        </row>
        <row r="775">
          <cell r="A775" t="str">
            <v>Low</v>
          </cell>
          <cell r="D775">
            <v>694</v>
          </cell>
          <cell r="E775" t="str">
            <v>CA</v>
          </cell>
          <cell r="G775">
            <v>1</v>
          </cell>
          <cell r="Z775">
            <v>1.2167957616036069</v>
          </cell>
        </row>
        <row r="776">
          <cell r="A776" t="str">
            <v>Low</v>
          </cell>
          <cell r="D776">
            <v>4226</v>
          </cell>
          <cell r="E776" t="str">
            <v>NY</v>
          </cell>
          <cell r="G776">
            <v>1</v>
          </cell>
          <cell r="Z776">
            <v>3.5191767016150144</v>
          </cell>
        </row>
        <row r="777">
          <cell r="A777" t="str">
            <v>Low</v>
          </cell>
          <cell r="D777">
            <v>15248</v>
          </cell>
          <cell r="E777" t="str">
            <v>OR</v>
          </cell>
          <cell r="G777">
            <v>1</v>
          </cell>
          <cell r="Z777">
            <v>0.48078203760267307</v>
          </cell>
        </row>
        <row r="778">
          <cell r="A778" t="str">
            <v>Base</v>
          </cell>
          <cell r="D778">
            <v>15750</v>
          </cell>
          <cell r="E778" t="str">
            <v>MN</v>
          </cell>
          <cell r="G778">
            <v>1</v>
          </cell>
          <cell r="Z778">
            <v>-3.8600184276798579</v>
          </cell>
        </row>
        <row r="779">
          <cell r="A779" t="str">
            <v>Base</v>
          </cell>
          <cell r="D779">
            <v>15750</v>
          </cell>
          <cell r="E779" t="str">
            <v>MN</v>
          </cell>
          <cell r="G779">
            <v>1</v>
          </cell>
          <cell r="Z779">
            <v>-0.12222388544477865</v>
          </cell>
        </row>
        <row r="780">
          <cell r="A780" t="str">
            <v>Base</v>
          </cell>
          <cell r="D780">
            <v>16181</v>
          </cell>
          <cell r="E780" t="str">
            <v>MN</v>
          </cell>
          <cell r="G780">
            <v>1</v>
          </cell>
          <cell r="Z780">
            <v>-2.6873921994105094</v>
          </cell>
        </row>
        <row r="781">
          <cell r="A781" t="str">
            <v>Base</v>
          </cell>
          <cell r="D781">
            <v>16181</v>
          </cell>
          <cell r="E781" t="str">
            <v>MN</v>
          </cell>
          <cell r="G781">
            <v>1</v>
          </cell>
          <cell r="Z781">
            <v>-2.6741784809722349</v>
          </cell>
        </row>
        <row r="782">
          <cell r="A782" t="str">
            <v>Base</v>
          </cell>
          <cell r="D782">
            <v>17900</v>
          </cell>
          <cell r="E782" t="str">
            <v>MN</v>
          </cell>
          <cell r="G782">
            <v>1</v>
          </cell>
          <cell r="Z782">
            <v>-2.7588915239396954</v>
          </cell>
        </row>
        <row r="783">
          <cell r="A783" t="str">
            <v>Base</v>
          </cell>
          <cell r="D783">
            <v>17900</v>
          </cell>
          <cell r="E783" t="str">
            <v>MN</v>
          </cell>
          <cell r="G783">
            <v>1</v>
          </cell>
          <cell r="Z783">
            <v>-2.96678883844679</v>
          </cell>
        </row>
        <row r="784">
          <cell r="A784" t="str">
            <v>Base</v>
          </cell>
          <cell r="D784">
            <v>17900</v>
          </cell>
          <cell r="E784" t="str">
            <v>MN</v>
          </cell>
          <cell r="G784">
            <v>1</v>
          </cell>
          <cell r="Z784">
            <v>-3.4402623339971288</v>
          </cell>
        </row>
        <row r="785">
          <cell r="A785" t="str">
            <v>Base</v>
          </cell>
          <cell r="D785">
            <v>17900</v>
          </cell>
          <cell r="E785" t="str">
            <v>MN</v>
          </cell>
          <cell r="G785">
            <v>1</v>
          </cell>
          <cell r="Z785">
            <v>-3.8348895529651243</v>
          </cell>
        </row>
        <row r="786">
          <cell r="A786" t="str">
            <v>Base</v>
          </cell>
          <cell r="D786">
            <v>17900</v>
          </cell>
          <cell r="E786" t="str">
            <v>MN</v>
          </cell>
          <cell r="G786">
            <v>1</v>
          </cell>
          <cell r="Z786">
            <v>-2.7588915239396954</v>
          </cell>
        </row>
        <row r="787">
          <cell r="A787" t="str">
            <v>Base</v>
          </cell>
          <cell r="D787">
            <v>17900</v>
          </cell>
          <cell r="E787" t="str">
            <v>MN</v>
          </cell>
          <cell r="G787">
            <v>1</v>
          </cell>
          <cell r="Z787">
            <v>-2.96678883844679</v>
          </cell>
        </row>
        <row r="788">
          <cell r="A788" t="str">
            <v>Base</v>
          </cell>
          <cell r="D788">
            <v>17900</v>
          </cell>
          <cell r="E788" t="str">
            <v>MN</v>
          </cell>
          <cell r="G788">
            <v>1</v>
          </cell>
          <cell r="Z788">
            <v>-3.4402623339971288</v>
          </cell>
        </row>
        <row r="789">
          <cell r="A789" t="str">
            <v>Base</v>
          </cell>
          <cell r="D789">
            <v>17900</v>
          </cell>
          <cell r="E789" t="str">
            <v>MN</v>
          </cell>
          <cell r="G789">
            <v>1</v>
          </cell>
          <cell r="Z789">
            <v>-3.8348895529651243</v>
          </cell>
        </row>
        <row r="790">
          <cell r="A790" t="str">
            <v>Base</v>
          </cell>
          <cell r="D790">
            <v>15387</v>
          </cell>
          <cell r="E790" t="str">
            <v>MN</v>
          </cell>
          <cell r="G790">
            <v>1</v>
          </cell>
          <cell r="Z790">
            <v>-3.0424505763952752</v>
          </cell>
        </row>
        <row r="791">
          <cell r="A791" t="str">
            <v>Base</v>
          </cell>
          <cell r="D791">
            <v>15387</v>
          </cell>
          <cell r="E791" t="str">
            <v>MN</v>
          </cell>
          <cell r="G791">
            <v>1</v>
          </cell>
          <cell r="Z791">
            <v>-3.287075279504017</v>
          </cell>
        </row>
        <row r="792">
          <cell r="A792" t="str">
            <v>Base</v>
          </cell>
          <cell r="D792">
            <v>15387</v>
          </cell>
          <cell r="E792" t="str">
            <v>MN</v>
          </cell>
          <cell r="G792">
            <v>1</v>
          </cell>
          <cell r="Z792">
            <v>-3.8013071101165306</v>
          </cell>
        </row>
        <row r="793">
          <cell r="A793" t="str">
            <v>Base</v>
          </cell>
          <cell r="D793">
            <v>15387</v>
          </cell>
          <cell r="E793" t="str">
            <v>MN</v>
          </cell>
          <cell r="G793">
            <v>0</v>
          </cell>
          <cell r="Z793">
            <v>-1.8609545244970238</v>
          </cell>
        </row>
        <row r="794">
          <cell r="A794" t="str">
            <v>Base</v>
          </cell>
          <cell r="D794">
            <v>15387</v>
          </cell>
          <cell r="E794" t="str">
            <v>MN</v>
          </cell>
          <cell r="G794">
            <v>0</v>
          </cell>
          <cell r="Z794">
            <v>-2.0110954256147386</v>
          </cell>
        </row>
        <row r="795">
          <cell r="A795" t="str">
            <v>Base</v>
          </cell>
          <cell r="D795">
            <v>15387</v>
          </cell>
          <cell r="E795" t="str">
            <v>MN</v>
          </cell>
          <cell r="G795">
            <v>0</v>
          </cell>
          <cell r="Z795">
            <v>-2.326530990713549</v>
          </cell>
        </row>
        <row r="796">
          <cell r="A796" t="str">
            <v>Base</v>
          </cell>
          <cell r="D796">
            <v>15387</v>
          </cell>
          <cell r="E796" t="str">
            <v>MN</v>
          </cell>
          <cell r="G796">
            <v>0</v>
          </cell>
          <cell r="Z796">
            <v>-3.2031340394534369</v>
          </cell>
        </row>
        <row r="797">
          <cell r="A797" t="str">
            <v>Base</v>
          </cell>
          <cell r="D797">
            <v>15387</v>
          </cell>
          <cell r="E797" t="str">
            <v>MN</v>
          </cell>
          <cell r="G797">
            <v>0</v>
          </cell>
          <cell r="Z797">
            <v>-3.4575503207118956</v>
          </cell>
        </row>
        <row r="798">
          <cell r="A798" t="str">
            <v>Base</v>
          </cell>
          <cell r="D798">
            <v>15387</v>
          </cell>
          <cell r="E798" t="str">
            <v>MN</v>
          </cell>
          <cell r="G798">
            <v>0</v>
          </cell>
          <cell r="Z798">
            <v>-3.9971280056389173</v>
          </cell>
        </row>
        <row r="799">
          <cell r="A799" t="str">
            <v>Base</v>
          </cell>
          <cell r="D799">
            <v>15348</v>
          </cell>
          <cell r="E799" t="str">
            <v>MN</v>
          </cell>
          <cell r="G799">
            <v>1</v>
          </cell>
          <cell r="Z799">
            <v>-2.3997167241626256</v>
          </cell>
        </row>
        <row r="800">
          <cell r="A800" t="str">
            <v>Base</v>
          </cell>
          <cell r="D800">
            <v>15348</v>
          </cell>
          <cell r="E800" t="str">
            <v>MN</v>
          </cell>
          <cell r="G800">
            <v>1</v>
          </cell>
          <cell r="Z800">
            <v>-2.6568342180688278</v>
          </cell>
        </row>
        <row r="801">
          <cell r="A801" t="str">
            <v>Base</v>
          </cell>
          <cell r="D801">
            <v>15348</v>
          </cell>
          <cell r="E801" t="str">
            <v>MN</v>
          </cell>
          <cell r="G801">
            <v>1</v>
          </cell>
          <cell r="Z801">
            <v>-3.2322026325045923</v>
          </cell>
        </row>
        <row r="802">
          <cell r="A802" t="str">
            <v>Base</v>
          </cell>
          <cell r="D802">
            <v>15348</v>
          </cell>
          <cell r="E802" t="str">
            <v>MN</v>
          </cell>
          <cell r="G802">
            <v>1</v>
          </cell>
          <cell r="Z802">
            <v>-3.6941175784745748</v>
          </cell>
        </row>
        <row r="803">
          <cell r="A803" t="str">
            <v>Base</v>
          </cell>
          <cell r="D803">
            <v>15348</v>
          </cell>
          <cell r="E803" t="str">
            <v>MN</v>
          </cell>
          <cell r="G803">
            <v>1</v>
          </cell>
          <cell r="Z803">
            <v>-2.0664924810405778</v>
          </cell>
        </row>
        <row r="804">
          <cell r="A804" t="str">
            <v>Base</v>
          </cell>
          <cell r="D804">
            <v>15348</v>
          </cell>
          <cell r="E804" t="str">
            <v>MN</v>
          </cell>
          <cell r="G804">
            <v>1</v>
          </cell>
          <cell r="Z804">
            <v>-2.4171964498060099</v>
          </cell>
        </row>
        <row r="805">
          <cell r="A805" t="str">
            <v>Base</v>
          </cell>
          <cell r="D805">
            <v>15348</v>
          </cell>
          <cell r="E805" t="str">
            <v>MN</v>
          </cell>
          <cell r="G805">
            <v>1</v>
          </cell>
          <cell r="Z805">
            <v>-3.2322026325045963</v>
          </cell>
        </row>
        <row r="806">
          <cell r="A806" t="str">
            <v>Base</v>
          </cell>
          <cell r="D806">
            <v>15348</v>
          </cell>
          <cell r="E806" t="str">
            <v>MN</v>
          </cell>
          <cell r="G806">
            <v>1</v>
          </cell>
          <cell r="Z806">
            <v>-4.0980981548926563</v>
          </cell>
        </row>
        <row r="807">
          <cell r="A807" t="str">
            <v>Base</v>
          </cell>
          <cell r="D807">
            <v>15348</v>
          </cell>
          <cell r="E807" t="str">
            <v>MN</v>
          </cell>
          <cell r="G807">
            <v>0</v>
          </cell>
          <cell r="Z807">
            <v>-2.5414962503904168</v>
          </cell>
        </row>
        <row r="808">
          <cell r="A808" t="str">
            <v>Base</v>
          </cell>
          <cell r="D808">
            <v>15348</v>
          </cell>
          <cell r="E808" t="str">
            <v>MN</v>
          </cell>
          <cell r="G808">
            <v>0</v>
          </cell>
          <cell r="Z808">
            <v>-2.8118115282578091</v>
          </cell>
        </row>
        <row r="809">
          <cell r="A809" t="str">
            <v>Base</v>
          </cell>
          <cell r="D809">
            <v>15348</v>
          </cell>
          <cell r="E809" t="str">
            <v>MN</v>
          </cell>
          <cell r="G809">
            <v>0</v>
          </cell>
          <cell r="Z809">
            <v>-3.4188444235493662</v>
          </cell>
        </row>
        <row r="810">
          <cell r="A810" t="str">
            <v>Base</v>
          </cell>
          <cell r="D810">
            <v>15348</v>
          </cell>
          <cell r="E810" t="str">
            <v>MN</v>
          </cell>
          <cell r="G810">
            <v>0</v>
          </cell>
          <cell r="Z810">
            <v>-3.9066556576073657</v>
          </cell>
        </row>
        <row r="811">
          <cell r="A811" t="str">
            <v>Base</v>
          </cell>
          <cell r="D811">
            <v>15348</v>
          </cell>
          <cell r="E811" t="str">
            <v>MN</v>
          </cell>
          <cell r="G811">
            <v>0</v>
          </cell>
          <cell r="Z811">
            <v>-2.1888231214830345</v>
          </cell>
        </row>
        <row r="812">
          <cell r="A812" t="str">
            <v>Base</v>
          </cell>
          <cell r="D812">
            <v>15348</v>
          </cell>
          <cell r="E812" t="str">
            <v>MN</v>
          </cell>
          <cell r="G812">
            <v>0</v>
          </cell>
          <cell r="Z812">
            <v>-2.5583485041336753</v>
          </cell>
        </row>
        <row r="813">
          <cell r="A813" t="str">
            <v>Base</v>
          </cell>
          <cell r="D813">
            <v>15348</v>
          </cell>
          <cell r="E813" t="str">
            <v>MN</v>
          </cell>
          <cell r="G813">
            <v>0</v>
          </cell>
          <cell r="Z813">
            <v>-3.4188444235493711</v>
          </cell>
        </row>
        <row r="814">
          <cell r="A814" t="str">
            <v>Base</v>
          </cell>
          <cell r="D814">
            <v>15348</v>
          </cell>
          <cell r="E814" t="str">
            <v>MN</v>
          </cell>
          <cell r="G814">
            <v>0</v>
          </cell>
          <cell r="Z814">
            <v>-4.3336951698180277</v>
          </cell>
        </row>
        <row r="815">
          <cell r="A815" t="str">
            <v>Base</v>
          </cell>
          <cell r="D815">
            <v>1009</v>
          </cell>
          <cell r="E815" t="str">
            <v>MN</v>
          </cell>
          <cell r="G815">
            <v>1</v>
          </cell>
          <cell r="Z815">
            <v>-2.5366664865831501</v>
          </cell>
        </row>
        <row r="816">
          <cell r="A816" t="str">
            <v>Base</v>
          </cell>
          <cell r="D816">
            <v>1009</v>
          </cell>
          <cell r="E816" t="str">
            <v>MN</v>
          </cell>
          <cell r="G816">
            <v>1</v>
          </cell>
          <cell r="Z816">
            <v>-2.7587456521213123</v>
          </cell>
        </row>
        <row r="817">
          <cell r="A817" t="str">
            <v>Base</v>
          </cell>
          <cell r="D817">
            <v>1009</v>
          </cell>
          <cell r="E817" t="str">
            <v>MN</v>
          </cell>
          <cell r="G817">
            <v>1</v>
          </cell>
          <cell r="Z817">
            <v>-2.5199147054523854</v>
          </cell>
        </row>
        <row r="818">
          <cell r="A818" t="str">
            <v>Base</v>
          </cell>
          <cell r="D818">
            <v>1009</v>
          </cell>
          <cell r="E818" t="str">
            <v>MN</v>
          </cell>
          <cell r="G818">
            <v>1</v>
          </cell>
          <cell r="Z818">
            <v>-2.8145745858768607</v>
          </cell>
        </row>
        <row r="819">
          <cell r="A819" t="str">
            <v>Base</v>
          </cell>
          <cell r="D819">
            <v>7494</v>
          </cell>
          <cell r="E819" t="str">
            <v>MN</v>
          </cell>
          <cell r="G819">
            <v>1</v>
          </cell>
          <cell r="Z819">
            <v>-1.8371601662975641</v>
          </cell>
        </row>
        <row r="820">
          <cell r="A820" t="str">
            <v>Base</v>
          </cell>
          <cell r="D820">
            <v>9650</v>
          </cell>
          <cell r="E820" t="str">
            <v>MN</v>
          </cell>
          <cell r="G820">
            <v>1</v>
          </cell>
          <cell r="Z820">
            <v>-1.8371601662975641</v>
          </cell>
        </row>
        <row r="821">
          <cell r="A821" t="str">
            <v>Base</v>
          </cell>
          <cell r="D821">
            <v>10040</v>
          </cell>
          <cell r="E821" t="str">
            <v>MN</v>
          </cell>
          <cell r="G821">
            <v>1</v>
          </cell>
          <cell r="Z821">
            <v>-1.8371601662975641</v>
          </cell>
        </row>
        <row r="822">
          <cell r="A822" t="str">
            <v>Base</v>
          </cell>
          <cell r="D822">
            <v>10179</v>
          </cell>
          <cell r="E822" t="str">
            <v>MN</v>
          </cell>
          <cell r="G822">
            <v>1</v>
          </cell>
          <cell r="Z822">
            <v>-1.8371601662975641</v>
          </cell>
        </row>
        <row r="823">
          <cell r="A823" t="str">
            <v>Base</v>
          </cell>
          <cell r="D823">
            <v>12900</v>
          </cell>
          <cell r="E823" t="str">
            <v>MN</v>
          </cell>
          <cell r="G823">
            <v>1</v>
          </cell>
          <cell r="Z823">
            <v>-1.8371601662975641</v>
          </cell>
        </row>
        <row r="824">
          <cell r="A824" t="str">
            <v>Base</v>
          </cell>
          <cell r="D824">
            <v>17320</v>
          </cell>
          <cell r="E824" t="str">
            <v>MN</v>
          </cell>
          <cell r="G824">
            <v>1</v>
          </cell>
          <cell r="Z824">
            <v>-1.8371601662975641</v>
          </cell>
        </row>
        <row r="825">
          <cell r="A825" t="str">
            <v>Base</v>
          </cell>
          <cell r="D825">
            <v>5111</v>
          </cell>
          <cell r="E825" t="str">
            <v>MN</v>
          </cell>
          <cell r="G825">
            <v>1</v>
          </cell>
          <cell r="Z825">
            <v>-2.1792758840251003</v>
          </cell>
        </row>
        <row r="826">
          <cell r="A826" t="str">
            <v>Base</v>
          </cell>
          <cell r="D826">
            <v>12894</v>
          </cell>
          <cell r="E826" t="str">
            <v>MN</v>
          </cell>
          <cell r="G826">
            <v>1</v>
          </cell>
          <cell r="Z826">
            <v>0.47114067922177855</v>
          </cell>
        </row>
        <row r="827">
          <cell r="A827" t="str">
            <v>Base</v>
          </cell>
          <cell r="D827">
            <v>12894</v>
          </cell>
          <cell r="E827" t="str">
            <v>MN</v>
          </cell>
          <cell r="G827">
            <v>1</v>
          </cell>
          <cell r="Z827">
            <v>0.47114067922177671</v>
          </cell>
        </row>
        <row r="828">
          <cell r="A828" t="str">
            <v>Base</v>
          </cell>
          <cell r="D828">
            <v>12894</v>
          </cell>
          <cell r="E828" t="str">
            <v>MN</v>
          </cell>
          <cell r="G828">
            <v>1</v>
          </cell>
          <cell r="Z828">
            <v>0.50317192922177845</v>
          </cell>
        </row>
        <row r="829">
          <cell r="A829" t="str">
            <v>Base</v>
          </cell>
          <cell r="D829">
            <v>12894</v>
          </cell>
          <cell r="E829" t="str">
            <v>MN</v>
          </cell>
          <cell r="G829">
            <v>1</v>
          </cell>
          <cell r="Z829">
            <v>0.69535942922177829</v>
          </cell>
        </row>
        <row r="830">
          <cell r="A830" t="str">
            <v>Base</v>
          </cell>
          <cell r="D830">
            <v>12894</v>
          </cell>
          <cell r="E830" t="str">
            <v>MN</v>
          </cell>
          <cell r="G830">
            <v>0</v>
          </cell>
          <cell r="Z830">
            <v>0.69535942922177829</v>
          </cell>
        </row>
        <row r="831">
          <cell r="A831" t="str">
            <v>Base</v>
          </cell>
          <cell r="D831">
            <v>12894</v>
          </cell>
          <cell r="E831" t="str">
            <v>MN</v>
          </cell>
          <cell r="G831">
            <v>0</v>
          </cell>
          <cell r="Z831">
            <v>0.69535942922177829</v>
          </cell>
        </row>
        <row r="832">
          <cell r="A832" t="str">
            <v>Base</v>
          </cell>
          <cell r="D832">
            <v>12894</v>
          </cell>
          <cell r="E832" t="str">
            <v>MN</v>
          </cell>
          <cell r="G832">
            <v>0</v>
          </cell>
          <cell r="Z832">
            <v>0.69535942922177829</v>
          </cell>
        </row>
        <row r="833">
          <cell r="A833" t="str">
            <v>Base</v>
          </cell>
          <cell r="D833">
            <v>12894</v>
          </cell>
          <cell r="E833" t="str">
            <v>MN</v>
          </cell>
          <cell r="G833">
            <v>1</v>
          </cell>
          <cell r="Z833">
            <v>0.69535942922177829</v>
          </cell>
        </row>
        <row r="834">
          <cell r="A834" t="str">
            <v>Base</v>
          </cell>
          <cell r="D834">
            <v>12894</v>
          </cell>
          <cell r="E834" t="str">
            <v>MN</v>
          </cell>
          <cell r="G834">
            <v>1</v>
          </cell>
          <cell r="Z834">
            <v>0.47114067922177671</v>
          </cell>
        </row>
        <row r="835">
          <cell r="A835" t="str">
            <v>Base</v>
          </cell>
          <cell r="D835">
            <v>12894</v>
          </cell>
          <cell r="E835" t="str">
            <v>MN</v>
          </cell>
          <cell r="G835">
            <v>1</v>
          </cell>
          <cell r="Z835">
            <v>0.66332817922177667</v>
          </cell>
        </row>
        <row r="836">
          <cell r="A836" t="str">
            <v>Base</v>
          </cell>
          <cell r="D836">
            <v>12894</v>
          </cell>
          <cell r="E836" t="str">
            <v>MN</v>
          </cell>
          <cell r="G836">
            <v>0</v>
          </cell>
          <cell r="Z836">
            <v>0.66332817922177667</v>
          </cell>
        </row>
        <row r="837">
          <cell r="A837" t="str">
            <v>Base</v>
          </cell>
          <cell r="D837">
            <v>12894</v>
          </cell>
          <cell r="E837" t="str">
            <v>MN</v>
          </cell>
          <cell r="G837">
            <v>0</v>
          </cell>
          <cell r="Z837">
            <v>0.66332817922177667</v>
          </cell>
        </row>
        <row r="838">
          <cell r="A838" t="str">
            <v>Base</v>
          </cell>
          <cell r="D838">
            <v>12894</v>
          </cell>
          <cell r="E838" t="str">
            <v>MN</v>
          </cell>
          <cell r="G838">
            <v>0</v>
          </cell>
          <cell r="Z838">
            <v>0.66332817922177667</v>
          </cell>
        </row>
        <row r="839">
          <cell r="A839" t="str">
            <v>Base</v>
          </cell>
          <cell r="D839">
            <v>12894</v>
          </cell>
          <cell r="E839" t="str">
            <v>MN</v>
          </cell>
          <cell r="G839">
            <v>1</v>
          </cell>
          <cell r="Z839">
            <v>0.66332817922177667</v>
          </cell>
        </row>
        <row r="840">
          <cell r="A840" t="str">
            <v>Base</v>
          </cell>
          <cell r="D840">
            <v>1233</v>
          </cell>
          <cell r="E840" t="str">
            <v>MN</v>
          </cell>
          <cell r="G840">
            <v>1</v>
          </cell>
          <cell r="Z840">
            <v>-2.1392472682397168</v>
          </cell>
        </row>
        <row r="841">
          <cell r="A841" t="str">
            <v>Base</v>
          </cell>
          <cell r="D841">
            <v>689</v>
          </cell>
          <cell r="E841" t="str">
            <v>MN</v>
          </cell>
          <cell r="G841">
            <v>1</v>
          </cell>
          <cell r="Z841">
            <v>-1.0547558909437849</v>
          </cell>
        </row>
        <row r="842">
          <cell r="A842" t="str">
            <v>Base</v>
          </cell>
          <cell r="D842">
            <v>689</v>
          </cell>
          <cell r="E842" t="str">
            <v>MN</v>
          </cell>
          <cell r="G842">
            <v>1</v>
          </cell>
          <cell r="Z842">
            <v>-0.36877510742601077</v>
          </cell>
        </row>
        <row r="843">
          <cell r="A843" t="str">
            <v>Base</v>
          </cell>
          <cell r="D843">
            <v>689</v>
          </cell>
          <cell r="E843" t="str">
            <v>MN</v>
          </cell>
          <cell r="G843">
            <v>1</v>
          </cell>
          <cell r="Z843">
            <v>-0.36877510742601077</v>
          </cell>
        </row>
        <row r="844">
          <cell r="A844" t="str">
            <v>Base</v>
          </cell>
          <cell r="D844">
            <v>11479</v>
          </cell>
          <cell r="E844" t="str">
            <v>WI</v>
          </cell>
          <cell r="G844">
            <v>1</v>
          </cell>
          <cell r="Z844">
            <v>0.78039571749683723</v>
          </cell>
        </row>
        <row r="845">
          <cell r="A845" t="str">
            <v>Base</v>
          </cell>
          <cell r="D845">
            <v>887</v>
          </cell>
          <cell r="E845" t="str">
            <v>MN</v>
          </cell>
          <cell r="G845">
            <v>1</v>
          </cell>
          <cell r="Z845">
            <v>-3.3616849169356282</v>
          </cell>
        </row>
        <row r="846">
          <cell r="A846" t="str">
            <v>Base</v>
          </cell>
          <cell r="D846">
            <v>887</v>
          </cell>
          <cell r="E846" t="str">
            <v>MN</v>
          </cell>
          <cell r="G846">
            <v>1</v>
          </cell>
          <cell r="Z846">
            <v>-3.2895715979238203</v>
          </cell>
        </row>
        <row r="847">
          <cell r="A847" t="str">
            <v>Base</v>
          </cell>
          <cell r="D847">
            <v>13936</v>
          </cell>
          <cell r="E847" t="str">
            <v>WI</v>
          </cell>
          <cell r="G847">
            <v>1</v>
          </cell>
          <cell r="Z847">
            <v>0.22025085657497839</v>
          </cell>
        </row>
        <row r="848">
          <cell r="A848" t="str">
            <v>Base</v>
          </cell>
          <cell r="D848">
            <v>13936</v>
          </cell>
          <cell r="E848" t="str">
            <v>WI</v>
          </cell>
          <cell r="G848">
            <v>1</v>
          </cell>
          <cell r="Z848">
            <v>2.7837164374745371</v>
          </cell>
        </row>
        <row r="849">
          <cell r="A849" t="str">
            <v>Base</v>
          </cell>
          <cell r="D849">
            <v>1529</v>
          </cell>
          <cell r="E849" t="str">
            <v>MN</v>
          </cell>
          <cell r="G849">
            <v>1</v>
          </cell>
          <cell r="Z849">
            <v>-2.9868924392439204</v>
          </cell>
        </row>
        <row r="850">
          <cell r="A850" t="str">
            <v>Base</v>
          </cell>
          <cell r="D850">
            <v>1529</v>
          </cell>
          <cell r="E850" t="str">
            <v>MN</v>
          </cell>
          <cell r="G850">
            <v>1</v>
          </cell>
          <cell r="Z850">
            <v>-2.9984248424842446</v>
          </cell>
        </row>
        <row r="851">
          <cell r="A851" t="str">
            <v>Base</v>
          </cell>
          <cell r="D851">
            <v>1529</v>
          </cell>
          <cell r="E851" t="str">
            <v>MN</v>
          </cell>
          <cell r="G851">
            <v>1</v>
          </cell>
          <cell r="Z851">
            <v>-3.0849639963996398</v>
          </cell>
        </row>
        <row r="852">
          <cell r="A852" t="str">
            <v>Base</v>
          </cell>
          <cell r="D852">
            <v>1529</v>
          </cell>
          <cell r="E852" t="str">
            <v>MN</v>
          </cell>
          <cell r="G852">
            <v>1</v>
          </cell>
          <cell r="Z852">
            <v>-3.1714351698327725</v>
          </cell>
        </row>
        <row r="853">
          <cell r="A853" t="str">
            <v>Base</v>
          </cell>
          <cell r="D853">
            <v>1529</v>
          </cell>
          <cell r="E853" t="str">
            <v>MN</v>
          </cell>
          <cell r="G853">
            <v>1</v>
          </cell>
          <cell r="Z853">
            <v>-3.2592286455311816</v>
          </cell>
        </row>
        <row r="854">
          <cell r="A854" t="str">
            <v>Base</v>
          </cell>
          <cell r="D854">
            <v>1529</v>
          </cell>
          <cell r="E854" t="str">
            <v>MN</v>
          </cell>
          <cell r="G854">
            <v>1</v>
          </cell>
          <cell r="Z854">
            <v>-3.0849639963996398</v>
          </cell>
        </row>
        <row r="855">
          <cell r="A855" t="str">
            <v>Base</v>
          </cell>
          <cell r="D855">
            <v>1529</v>
          </cell>
          <cell r="E855" t="str">
            <v>MN</v>
          </cell>
          <cell r="G855">
            <v>1</v>
          </cell>
          <cell r="Z855">
            <v>-3.1714351698327725</v>
          </cell>
        </row>
        <row r="856">
          <cell r="A856" t="str">
            <v>Base</v>
          </cell>
          <cell r="D856">
            <v>1529</v>
          </cell>
          <cell r="E856" t="str">
            <v>MN</v>
          </cell>
          <cell r="G856">
            <v>1</v>
          </cell>
          <cell r="Z856">
            <v>-3.2592286455311816</v>
          </cell>
        </row>
        <row r="857">
          <cell r="A857" t="str">
            <v>Base</v>
          </cell>
          <cell r="D857">
            <v>1529</v>
          </cell>
          <cell r="E857" t="str">
            <v>MN</v>
          </cell>
          <cell r="G857">
            <v>1</v>
          </cell>
          <cell r="Z857">
            <v>-0.92487669979257003</v>
          </cell>
        </row>
        <row r="858">
          <cell r="A858" t="str">
            <v>Base</v>
          </cell>
          <cell r="D858">
            <v>15983</v>
          </cell>
          <cell r="E858" t="str">
            <v>WI</v>
          </cell>
          <cell r="G858">
            <v>1</v>
          </cell>
          <cell r="Z858">
            <v>-1.0613255636111316</v>
          </cell>
        </row>
        <row r="859">
          <cell r="A859" t="str">
            <v>Base</v>
          </cell>
          <cell r="D859">
            <v>16082</v>
          </cell>
          <cell r="E859" t="str">
            <v>WI</v>
          </cell>
          <cell r="G859">
            <v>1</v>
          </cell>
          <cell r="Z859">
            <v>-0.17350246931892699</v>
          </cell>
        </row>
        <row r="860">
          <cell r="A860" t="str">
            <v>Base</v>
          </cell>
          <cell r="D860">
            <v>16082</v>
          </cell>
          <cell r="E860" t="str">
            <v>WI</v>
          </cell>
          <cell r="G860">
            <v>1</v>
          </cell>
          <cell r="Z860">
            <v>-0.21636138036203184</v>
          </cell>
        </row>
        <row r="861">
          <cell r="A861" t="str">
            <v>Base</v>
          </cell>
          <cell r="D861">
            <v>16082</v>
          </cell>
          <cell r="E861" t="str">
            <v>WI</v>
          </cell>
          <cell r="G861">
            <v>1</v>
          </cell>
          <cell r="Z861">
            <v>-0.2228443716939143</v>
          </cell>
        </row>
        <row r="862">
          <cell r="A862" t="str">
            <v>Base</v>
          </cell>
          <cell r="D862">
            <v>16082</v>
          </cell>
          <cell r="E862" t="str">
            <v>WI</v>
          </cell>
          <cell r="G862">
            <v>1</v>
          </cell>
          <cell r="Z862">
            <v>-0.26570328273701882</v>
          </cell>
        </row>
        <row r="863">
          <cell r="A863" t="str">
            <v>Base</v>
          </cell>
          <cell r="D863">
            <v>16082</v>
          </cell>
          <cell r="E863" t="str">
            <v>WI</v>
          </cell>
          <cell r="G863">
            <v>1</v>
          </cell>
          <cell r="Z863">
            <v>7.8029276712818757E-2</v>
          </cell>
        </row>
        <row r="864">
          <cell r="A864" t="str">
            <v>Base</v>
          </cell>
          <cell r="D864">
            <v>16082</v>
          </cell>
          <cell r="E864" t="str">
            <v>WI</v>
          </cell>
          <cell r="G864">
            <v>1</v>
          </cell>
          <cell r="Z864">
            <v>3.5170365669714404E-2</v>
          </cell>
        </row>
        <row r="865">
          <cell r="A865" t="str">
            <v>Base</v>
          </cell>
          <cell r="D865">
            <v>17868</v>
          </cell>
          <cell r="E865" t="str">
            <v>WI</v>
          </cell>
          <cell r="G865">
            <v>1</v>
          </cell>
          <cell r="Z865">
            <v>-1.763735800173631</v>
          </cell>
        </row>
        <row r="866">
          <cell r="A866" t="str">
            <v>Base</v>
          </cell>
          <cell r="D866">
            <v>4577</v>
          </cell>
          <cell r="E866" t="str">
            <v>MN</v>
          </cell>
          <cell r="G866">
            <v>1</v>
          </cell>
          <cell r="Z866">
            <v>-1.4541917811030627</v>
          </cell>
        </row>
        <row r="867">
          <cell r="A867" t="str">
            <v>Base</v>
          </cell>
          <cell r="D867">
            <v>4577</v>
          </cell>
          <cell r="E867" t="str">
            <v>MN</v>
          </cell>
          <cell r="G867">
            <v>1</v>
          </cell>
          <cell r="Z867">
            <v>-0.76177568230552495</v>
          </cell>
        </row>
        <row r="868">
          <cell r="A868" t="str">
            <v>Base</v>
          </cell>
          <cell r="D868">
            <v>4577</v>
          </cell>
          <cell r="E868" t="str">
            <v>MN</v>
          </cell>
          <cell r="G868">
            <v>1</v>
          </cell>
          <cell r="Z868">
            <v>-1.3835026726175681</v>
          </cell>
        </row>
        <row r="869">
          <cell r="A869" t="str">
            <v>Base</v>
          </cell>
          <cell r="D869">
            <v>5632</v>
          </cell>
          <cell r="E869" t="str">
            <v>WI</v>
          </cell>
          <cell r="G869">
            <v>1</v>
          </cell>
          <cell r="Z869">
            <v>-1.1440371845133159</v>
          </cell>
        </row>
        <row r="870">
          <cell r="A870" t="str">
            <v>Base</v>
          </cell>
          <cell r="D870">
            <v>5632</v>
          </cell>
          <cell r="E870" t="str">
            <v>WI</v>
          </cell>
          <cell r="G870">
            <v>1</v>
          </cell>
          <cell r="Z870">
            <v>-0.8703780282481306</v>
          </cell>
        </row>
        <row r="871">
          <cell r="A871" t="str">
            <v>Base</v>
          </cell>
          <cell r="D871">
            <v>1251</v>
          </cell>
          <cell r="E871" t="str">
            <v>WI</v>
          </cell>
          <cell r="G871">
            <v>1</v>
          </cell>
          <cell r="Z871">
            <v>-0.6615894999332369</v>
          </cell>
        </row>
        <row r="872">
          <cell r="A872" t="str">
            <v>Base</v>
          </cell>
          <cell r="D872">
            <v>1367</v>
          </cell>
          <cell r="E872" t="str">
            <v>MI</v>
          </cell>
          <cell r="G872">
            <v>1</v>
          </cell>
          <cell r="Z872">
            <v>-0.63212114973439126</v>
          </cell>
        </row>
        <row r="873">
          <cell r="A873" t="str">
            <v>Base</v>
          </cell>
          <cell r="D873">
            <v>9475</v>
          </cell>
          <cell r="E873" t="str">
            <v>MN</v>
          </cell>
          <cell r="G873">
            <v>1</v>
          </cell>
          <cell r="Z873">
            <v>-3.1421638591751915</v>
          </cell>
        </row>
        <row r="874">
          <cell r="A874" t="str">
            <v>Base</v>
          </cell>
          <cell r="D874">
            <v>9475</v>
          </cell>
          <cell r="E874" t="str">
            <v>MN</v>
          </cell>
          <cell r="G874">
            <v>1</v>
          </cell>
          <cell r="Z874">
            <v>-2.238635846347143</v>
          </cell>
        </row>
        <row r="875">
          <cell r="A875" t="str">
            <v>Base</v>
          </cell>
          <cell r="D875">
            <v>9475</v>
          </cell>
          <cell r="E875" t="str">
            <v>MN</v>
          </cell>
          <cell r="G875">
            <v>1</v>
          </cell>
          <cell r="Z875">
            <v>1.5570762303686922</v>
          </cell>
        </row>
        <row r="876">
          <cell r="A876" t="str">
            <v>Base</v>
          </cell>
          <cell r="D876">
            <v>9991</v>
          </cell>
          <cell r="E876" t="str">
            <v>MN</v>
          </cell>
          <cell r="G876">
            <v>1</v>
          </cell>
          <cell r="Z876">
            <v>-3.8402850953828138</v>
          </cell>
        </row>
        <row r="877">
          <cell r="A877" t="str">
            <v>Base</v>
          </cell>
          <cell r="D877">
            <v>9991</v>
          </cell>
          <cell r="E877" t="str">
            <v>MN</v>
          </cell>
          <cell r="G877">
            <v>1</v>
          </cell>
          <cell r="Z877">
            <v>-3.9088279514893891</v>
          </cell>
        </row>
        <row r="878">
          <cell r="A878" t="str">
            <v>Base</v>
          </cell>
          <cell r="D878">
            <v>9991</v>
          </cell>
          <cell r="E878" t="str">
            <v>MN</v>
          </cell>
          <cell r="G878">
            <v>1</v>
          </cell>
          <cell r="Z878">
            <v>-4.331181771386893</v>
          </cell>
        </row>
        <row r="879">
          <cell r="A879" t="str">
            <v>Base</v>
          </cell>
          <cell r="D879">
            <v>9991</v>
          </cell>
          <cell r="E879" t="str">
            <v>MN</v>
          </cell>
          <cell r="G879">
            <v>1</v>
          </cell>
          <cell r="Z879">
            <v>-4.4603149977517491</v>
          </cell>
        </row>
        <row r="880">
          <cell r="A880" t="str">
            <v>Base</v>
          </cell>
          <cell r="D880">
            <v>9991</v>
          </cell>
          <cell r="E880" t="str">
            <v>MN</v>
          </cell>
          <cell r="G880">
            <v>1</v>
          </cell>
          <cell r="Z880">
            <v>-3.5901212911546243</v>
          </cell>
        </row>
        <row r="881">
          <cell r="A881" t="str">
            <v>Base</v>
          </cell>
          <cell r="D881">
            <v>10618</v>
          </cell>
          <cell r="E881" t="str">
            <v>MN</v>
          </cell>
          <cell r="G881">
            <v>1</v>
          </cell>
          <cell r="Z881">
            <v>-1.0573512630677173</v>
          </cell>
        </row>
        <row r="882">
          <cell r="A882" t="str">
            <v>Base</v>
          </cell>
          <cell r="D882">
            <v>10618</v>
          </cell>
          <cell r="E882" t="str">
            <v>MN</v>
          </cell>
          <cell r="G882">
            <v>1</v>
          </cell>
          <cell r="Z882">
            <v>-1.0573512630677173</v>
          </cell>
        </row>
        <row r="883">
          <cell r="A883" t="str">
            <v>Base</v>
          </cell>
          <cell r="D883">
            <v>10618</v>
          </cell>
          <cell r="E883" t="str">
            <v>MN</v>
          </cell>
          <cell r="G883">
            <v>1</v>
          </cell>
          <cell r="Z883">
            <v>-0.85681985937051086</v>
          </cell>
        </row>
        <row r="884">
          <cell r="A884" t="str">
            <v>Base</v>
          </cell>
          <cell r="D884">
            <v>10618</v>
          </cell>
          <cell r="E884" t="str">
            <v>MN</v>
          </cell>
          <cell r="G884">
            <v>1</v>
          </cell>
          <cell r="Z884">
            <v>-0.85681985937051086</v>
          </cell>
        </row>
        <row r="885">
          <cell r="A885" t="str">
            <v>Base</v>
          </cell>
          <cell r="D885">
            <v>13481</v>
          </cell>
          <cell r="E885" t="str">
            <v>WI</v>
          </cell>
          <cell r="G885">
            <v>1</v>
          </cell>
          <cell r="Z885">
            <v>-0.23171334372190708</v>
          </cell>
        </row>
        <row r="886">
          <cell r="A886" t="str">
            <v>Base</v>
          </cell>
          <cell r="D886">
            <v>13481</v>
          </cell>
          <cell r="E886" t="str">
            <v>WI</v>
          </cell>
          <cell r="G886">
            <v>1</v>
          </cell>
          <cell r="Z886">
            <v>-0.18925843171458884</v>
          </cell>
        </row>
        <row r="887">
          <cell r="A887" t="str">
            <v>Base</v>
          </cell>
          <cell r="D887">
            <v>11910</v>
          </cell>
          <cell r="E887" t="str">
            <v>MN</v>
          </cell>
          <cell r="G887">
            <v>1</v>
          </cell>
          <cell r="Z887">
            <v>-2.4498837638480766</v>
          </cell>
        </row>
        <row r="888">
          <cell r="A888" t="str">
            <v>Base</v>
          </cell>
          <cell r="D888">
            <v>12227</v>
          </cell>
          <cell r="E888" t="str">
            <v>MN</v>
          </cell>
          <cell r="G888">
            <v>1</v>
          </cell>
          <cell r="Z888">
            <v>-0.86990427221364375</v>
          </cell>
        </row>
        <row r="889">
          <cell r="A889" t="str">
            <v>Base</v>
          </cell>
          <cell r="D889">
            <v>12227</v>
          </cell>
          <cell r="E889" t="str">
            <v>MN</v>
          </cell>
          <cell r="G889">
            <v>1</v>
          </cell>
          <cell r="Z889">
            <v>-0.97888290195513361</v>
          </cell>
        </row>
        <row r="890">
          <cell r="A890" t="str">
            <v>Base</v>
          </cell>
          <cell r="D890">
            <v>12227</v>
          </cell>
          <cell r="E890" t="str">
            <v>MN</v>
          </cell>
          <cell r="G890">
            <v>1</v>
          </cell>
          <cell r="Z890">
            <v>-0.10388290195513442</v>
          </cell>
        </row>
        <row r="891">
          <cell r="A891" t="str">
            <v>Base</v>
          </cell>
          <cell r="D891">
            <v>13700</v>
          </cell>
          <cell r="E891" t="str">
            <v>MN</v>
          </cell>
          <cell r="G891">
            <v>1</v>
          </cell>
          <cell r="Z891">
            <v>1.0619474071742341</v>
          </cell>
        </row>
        <row r="892">
          <cell r="A892" t="str">
            <v>Base</v>
          </cell>
          <cell r="D892">
            <v>13700</v>
          </cell>
          <cell r="E892" t="str">
            <v>MN</v>
          </cell>
          <cell r="G892">
            <v>1</v>
          </cell>
          <cell r="Z892">
            <v>1.0330415546857004</v>
          </cell>
        </row>
        <row r="893">
          <cell r="A893" t="str">
            <v>Base</v>
          </cell>
          <cell r="D893">
            <v>13700</v>
          </cell>
          <cell r="E893" t="str">
            <v>MN</v>
          </cell>
          <cell r="G893">
            <v>1</v>
          </cell>
          <cell r="Z893">
            <v>1.0619474071742341</v>
          </cell>
        </row>
        <row r="894">
          <cell r="A894" t="str">
            <v>Base</v>
          </cell>
          <cell r="D894">
            <v>13700</v>
          </cell>
          <cell r="E894" t="str">
            <v>MN</v>
          </cell>
          <cell r="G894">
            <v>1</v>
          </cell>
          <cell r="Z894">
            <v>1.0330415546857004</v>
          </cell>
        </row>
        <row r="895">
          <cell r="A895" t="str">
            <v>Base</v>
          </cell>
          <cell r="D895">
            <v>14468</v>
          </cell>
          <cell r="E895" t="str">
            <v>MN</v>
          </cell>
          <cell r="G895">
            <v>1</v>
          </cell>
          <cell r="Z895">
            <v>0.51809726441060766</v>
          </cell>
        </row>
        <row r="896">
          <cell r="A896" t="str">
            <v>Base</v>
          </cell>
          <cell r="D896">
            <v>14468</v>
          </cell>
          <cell r="E896" t="str">
            <v>MN</v>
          </cell>
          <cell r="G896">
            <v>1</v>
          </cell>
          <cell r="Z896">
            <v>0.51153563585381812</v>
          </cell>
        </row>
        <row r="897">
          <cell r="A897" t="str">
            <v>Base</v>
          </cell>
          <cell r="D897">
            <v>16368</v>
          </cell>
          <cell r="E897" t="str">
            <v>MN</v>
          </cell>
          <cell r="G897">
            <v>1</v>
          </cell>
          <cell r="Z897">
            <v>-2.9795298753031281</v>
          </cell>
        </row>
        <row r="898">
          <cell r="A898" t="str">
            <v>Base</v>
          </cell>
          <cell r="D898">
            <v>16368</v>
          </cell>
          <cell r="E898" t="str">
            <v>MN</v>
          </cell>
          <cell r="G898">
            <v>1</v>
          </cell>
          <cell r="Z898">
            <v>-3.0678925444892511</v>
          </cell>
        </row>
        <row r="899">
          <cell r="A899" t="str">
            <v>Base</v>
          </cell>
          <cell r="D899">
            <v>17550</v>
          </cell>
          <cell r="E899" t="str">
            <v>MN</v>
          </cell>
          <cell r="G899">
            <v>1</v>
          </cell>
          <cell r="Z899">
            <v>0.26365483810189894</v>
          </cell>
        </row>
        <row r="900">
          <cell r="A900" t="str">
            <v>Base</v>
          </cell>
          <cell r="D900">
            <v>18019</v>
          </cell>
          <cell r="E900" t="str">
            <v>MN</v>
          </cell>
          <cell r="G900">
            <v>1</v>
          </cell>
          <cell r="Z900">
            <v>-3.2616650729838206</v>
          </cell>
        </row>
        <row r="901">
          <cell r="A901" t="str">
            <v>Base</v>
          </cell>
          <cell r="D901">
            <v>18019</v>
          </cell>
          <cell r="E901" t="str">
            <v>MN</v>
          </cell>
          <cell r="G901">
            <v>1</v>
          </cell>
          <cell r="Z901">
            <v>-4.6078814875391814</v>
          </cell>
        </row>
        <row r="902">
          <cell r="A902" t="str">
            <v>Base</v>
          </cell>
          <cell r="D902">
            <v>18047</v>
          </cell>
          <cell r="E902" t="str">
            <v>MN</v>
          </cell>
          <cell r="G902">
            <v>1</v>
          </cell>
          <cell r="Z902">
            <v>-2.7480177708971305</v>
          </cell>
        </row>
        <row r="903">
          <cell r="A903" t="str">
            <v>Base</v>
          </cell>
          <cell r="D903">
            <v>18047</v>
          </cell>
          <cell r="E903" t="str">
            <v>MN</v>
          </cell>
          <cell r="G903">
            <v>1</v>
          </cell>
          <cell r="Z903">
            <v>-0.11051777089713476</v>
          </cell>
        </row>
        <row r="904">
          <cell r="A904" t="str">
            <v>Base</v>
          </cell>
          <cell r="D904">
            <v>19157</v>
          </cell>
          <cell r="E904" t="str">
            <v>IA</v>
          </cell>
          <cell r="G904">
            <v>1</v>
          </cell>
          <cell r="Z904">
            <v>-0.46590093659699666</v>
          </cell>
        </row>
        <row r="905">
          <cell r="A905" t="str">
            <v>Base</v>
          </cell>
          <cell r="D905">
            <v>19157</v>
          </cell>
          <cell r="E905" t="str">
            <v>IA</v>
          </cell>
          <cell r="G905">
            <v>1</v>
          </cell>
          <cell r="Z905">
            <v>-1.4386282093242655</v>
          </cell>
        </row>
        <row r="906">
          <cell r="A906" t="str">
            <v>Base</v>
          </cell>
          <cell r="D906">
            <v>5417</v>
          </cell>
          <cell r="E906" t="str">
            <v>WI</v>
          </cell>
          <cell r="G906">
            <v>0</v>
          </cell>
          <cell r="Z906">
            <v>0.33287264203424249</v>
          </cell>
        </row>
        <row r="907">
          <cell r="A907" t="str">
            <v>Base</v>
          </cell>
          <cell r="D907">
            <v>19813</v>
          </cell>
          <cell r="E907" t="str">
            <v>WI</v>
          </cell>
          <cell r="G907">
            <v>1</v>
          </cell>
          <cell r="Z907">
            <v>-0.80321963847517197</v>
          </cell>
        </row>
        <row r="908">
          <cell r="A908" t="str">
            <v>Base</v>
          </cell>
          <cell r="D908">
            <v>18383</v>
          </cell>
          <cell r="E908" t="str">
            <v>WI</v>
          </cell>
          <cell r="G908">
            <v>1</v>
          </cell>
          <cell r="Z908">
            <v>-1.2336607740691234</v>
          </cell>
        </row>
        <row r="909">
          <cell r="A909" t="str">
            <v>Base</v>
          </cell>
          <cell r="D909">
            <v>18383</v>
          </cell>
          <cell r="E909" t="str">
            <v>WI</v>
          </cell>
          <cell r="G909">
            <v>1</v>
          </cell>
          <cell r="Z909">
            <v>-1.3890155411139835</v>
          </cell>
        </row>
        <row r="910">
          <cell r="A910" t="str">
            <v>Base</v>
          </cell>
          <cell r="D910">
            <v>18383</v>
          </cell>
          <cell r="E910" t="str">
            <v>WI</v>
          </cell>
          <cell r="G910">
            <v>1</v>
          </cell>
          <cell r="Z910">
            <v>-1.2336607740691234</v>
          </cell>
        </row>
        <row r="911">
          <cell r="A911" t="str">
            <v>Base</v>
          </cell>
          <cell r="D911">
            <v>18383</v>
          </cell>
          <cell r="E911" t="str">
            <v>WI</v>
          </cell>
          <cell r="G911">
            <v>1</v>
          </cell>
          <cell r="Z911">
            <v>-1.3890155411139835</v>
          </cell>
        </row>
        <row r="912">
          <cell r="A912" t="str">
            <v>Base</v>
          </cell>
          <cell r="D912">
            <v>3701</v>
          </cell>
          <cell r="E912" t="str">
            <v>WI</v>
          </cell>
          <cell r="G912">
            <v>0</v>
          </cell>
          <cell r="Z912">
            <v>-1.4231761461230314</v>
          </cell>
        </row>
        <row r="913">
          <cell r="A913" t="str">
            <v>Base</v>
          </cell>
          <cell r="D913">
            <v>13780</v>
          </cell>
          <cell r="E913" t="str">
            <v>MI</v>
          </cell>
          <cell r="G913">
            <v>1</v>
          </cell>
          <cell r="Z913">
            <v>0.15390393871100819</v>
          </cell>
        </row>
        <row r="914">
          <cell r="A914" t="str">
            <v>Base</v>
          </cell>
          <cell r="D914">
            <v>13780</v>
          </cell>
          <cell r="E914" t="str">
            <v>MI</v>
          </cell>
          <cell r="G914">
            <v>0</v>
          </cell>
          <cell r="Z914">
            <v>4.5414112455621117E-2</v>
          </cell>
        </row>
        <row r="915">
          <cell r="A915" t="str">
            <v>Base</v>
          </cell>
          <cell r="D915">
            <v>4346</v>
          </cell>
          <cell r="E915" t="str">
            <v>MN</v>
          </cell>
          <cell r="G915">
            <v>1</v>
          </cell>
          <cell r="Z915">
            <v>-2.3672859742574635</v>
          </cell>
        </row>
        <row r="916">
          <cell r="A916" t="str">
            <v>Base</v>
          </cell>
          <cell r="D916">
            <v>20996</v>
          </cell>
          <cell r="E916" t="str">
            <v>MN</v>
          </cell>
          <cell r="G916">
            <v>1</v>
          </cell>
          <cell r="Z916">
            <v>-2.2242938583594678</v>
          </cell>
        </row>
        <row r="917">
          <cell r="A917" t="str">
            <v>Base</v>
          </cell>
          <cell r="D917">
            <v>20996</v>
          </cell>
          <cell r="E917" t="str">
            <v>MN</v>
          </cell>
          <cell r="G917">
            <v>1</v>
          </cell>
          <cell r="Z917">
            <v>0.17123245743000262</v>
          </cell>
        </row>
        <row r="918">
          <cell r="A918" t="str">
            <v>Base</v>
          </cell>
          <cell r="D918">
            <v>20996</v>
          </cell>
          <cell r="E918" t="str">
            <v>MN</v>
          </cell>
          <cell r="G918">
            <v>1</v>
          </cell>
          <cell r="Z918">
            <v>-2.1487675425699928</v>
          </cell>
        </row>
        <row r="919">
          <cell r="A919" t="str">
            <v>Base</v>
          </cell>
          <cell r="D919">
            <v>20996</v>
          </cell>
          <cell r="E919" t="str">
            <v>MN</v>
          </cell>
          <cell r="G919">
            <v>1</v>
          </cell>
          <cell r="Z919">
            <v>-0.37184708747014888</v>
          </cell>
        </row>
        <row r="920">
          <cell r="A920" t="str">
            <v>Base</v>
          </cell>
          <cell r="D920">
            <v>20996</v>
          </cell>
          <cell r="E920" t="str">
            <v>MN</v>
          </cell>
          <cell r="G920">
            <v>1</v>
          </cell>
          <cell r="Z920">
            <v>9.8549298297199994E-2</v>
          </cell>
        </row>
        <row r="921">
          <cell r="A921" t="str">
            <v>Base</v>
          </cell>
          <cell r="D921">
            <v>6395</v>
          </cell>
          <cell r="E921" t="str">
            <v>MT</v>
          </cell>
          <cell r="G921">
            <v>1</v>
          </cell>
          <cell r="Z921">
            <v>-1.2709502182513721</v>
          </cell>
        </row>
        <row r="922">
          <cell r="A922" t="str">
            <v>Base</v>
          </cell>
          <cell r="D922">
            <v>6395</v>
          </cell>
          <cell r="E922" t="str">
            <v>MT</v>
          </cell>
          <cell r="G922">
            <v>1</v>
          </cell>
          <cell r="Z922">
            <v>-0.36108334853522372</v>
          </cell>
        </row>
        <row r="923">
          <cell r="A923" t="str">
            <v>Base</v>
          </cell>
          <cell r="D923">
            <v>6395</v>
          </cell>
          <cell r="E923" t="str">
            <v>MT</v>
          </cell>
          <cell r="G923">
            <v>1</v>
          </cell>
          <cell r="Z923">
            <v>-0.57917322686709161</v>
          </cell>
        </row>
        <row r="924">
          <cell r="A924" t="str">
            <v>Base</v>
          </cell>
          <cell r="D924">
            <v>12692</v>
          </cell>
          <cell r="E924" t="str">
            <v>ID</v>
          </cell>
          <cell r="G924">
            <v>1</v>
          </cell>
          <cell r="Z924">
            <v>-0.48381813707043675</v>
          </cell>
        </row>
        <row r="925">
          <cell r="A925" t="str">
            <v>Base</v>
          </cell>
          <cell r="D925">
            <v>12692</v>
          </cell>
          <cell r="E925" t="str">
            <v>ID</v>
          </cell>
          <cell r="G925">
            <v>1</v>
          </cell>
          <cell r="Z925">
            <v>-0.6099926125435623</v>
          </cell>
        </row>
        <row r="926">
          <cell r="A926" t="str">
            <v>Base</v>
          </cell>
          <cell r="D926">
            <v>12692</v>
          </cell>
          <cell r="E926" t="str">
            <v>ID</v>
          </cell>
          <cell r="G926">
            <v>1</v>
          </cell>
          <cell r="Z926">
            <v>-0.43875582440146299</v>
          </cell>
        </row>
        <row r="927">
          <cell r="A927" t="str">
            <v>Base</v>
          </cell>
          <cell r="D927">
            <v>12692</v>
          </cell>
          <cell r="E927" t="str">
            <v>ID</v>
          </cell>
          <cell r="G927">
            <v>1</v>
          </cell>
          <cell r="Z927">
            <v>-0.68019424522082683</v>
          </cell>
        </row>
        <row r="928">
          <cell r="A928" t="str">
            <v>Base</v>
          </cell>
          <cell r="D928">
            <v>20847</v>
          </cell>
          <cell r="E928" t="str">
            <v>MI</v>
          </cell>
          <cell r="G928">
            <v>0</v>
          </cell>
          <cell r="Z928">
            <v>0.22180876259272714</v>
          </cell>
        </row>
        <row r="929">
          <cell r="A929" t="str">
            <v>Base</v>
          </cell>
          <cell r="D929">
            <v>20847</v>
          </cell>
          <cell r="E929" t="str">
            <v>MI</v>
          </cell>
          <cell r="G929">
            <v>0</v>
          </cell>
          <cell r="Z929">
            <v>1.3683762037302833</v>
          </cell>
        </row>
        <row r="930">
          <cell r="A930" t="str">
            <v>Base</v>
          </cell>
          <cell r="D930">
            <v>26916</v>
          </cell>
          <cell r="E930" t="str">
            <v>MT</v>
          </cell>
          <cell r="G930">
            <v>1</v>
          </cell>
          <cell r="Z930">
            <v>-1.8487432294114834</v>
          </cell>
        </row>
        <row r="931">
          <cell r="A931" t="str">
            <v>Base</v>
          </cell>
          <cell r="D931">
            <v>21513</v>
          </cell>
          <cell r="E931" t="str">
            <v>MT</v>
          </cell>
          <cell r="G931">
            <v>1</v>
          </cell>
          <cell r="Z931">
            <v>2.2000964268781891</v>
          </cell>
        </row>
        <row r="932">
          <cell r="A932" t="str">
            <v>Base</v>
          </cell>
          <cell r="D932">
            <v>21513</v>
          </cell>
          <cell r="E932" t="str">
            <v>MT</v>
          </cell>
          <cell r="G932">
            <v>1</v>
          </cell>
          <cell r="Z932">
            <v>1.1285055177872811</v>
          </cell>
        </row>
        <row r="933">
          <cell r="A933" t="str">
            <v>Base</v>
          </cell>
          <cell r="D933">
            <v>1417</v>
          </cell>
          <cell r="E933" t="str">
            <v>MT</v>
          </cell>
          <cell r="G933">
            <v>1</v>
          </cell>
          <cell r="Z933">
            <v>-1.8178627837526238</v>
          </cell>
        </row>
        <row r="934">
          <cell r="A934" t="str">
            <v>Base</v>
          </cell>
          <cell r="D934">
            <v>19189</v>
          </cell>
          <cell r="E934" t="str">
            <v>AZ</v>
          </cell>
          <cell r="G934">
            <v>1</v>
          </cell>
          <cell r="Z934">
            <v>0.20706709948394969</v>
          </cell>
        </row>
        <row r="935">
          <cell r="A935" t="str">
            <v>Base</v>
          </cell>
          <cell r="D935">
            <v>19189</v>
          </cell>
          <cell r="E935" t="str">
            <v>AZ</v>
          </cell>
          <cell r="G935">
            <v>1</v>
          </cell>
          <cell r="Z935">
            <v>0.20706709948394969</v>
          </cell>
        </row>
        <row r="936">
          <cell r="A936" t="str">
            <v>Base</v>
          </cell>
          <cell r="D936">
            <v>19189</v>
          </cell>
          <cell r="E936" t="str">
            <v>AZ</v>
          </cell>
          <cell r="G936">
            <v>1</v>
          </cell>
          <cell r="Z936">
            <v>0.20706709948394969</v>
          </cell>
        </row>
        <row r="937">
          <cell r="A937" t="str">
            <v>Base</v>
          </cell>
          <cell r="D937">
            <v>19189</v>
          </cell>
          <cell r="E937" t="str">
            <v>AZ</v>
          </cell>
          <cell r="G937">
            <v>1</v>
          </cell>
          <cell r="Z937">
            <v>-0.73281455228177494</v>
          </cell>
        </row>
        <row r="938">
          <cell r="A938" t="str">
            <v>Base</v>
          </cell>
          <cell r="D938">
            <v>19728</v>
          </cell>
          <cell r="E938" t="str">
            <v>AZ</v>
          </cell>
          <cell r="G938">
            <v>1</v>
          </cell>
          <cell r="Z938">
            <v>-1.2734374382279886E-2</v>
          </cell>
        </row>
        <row r="939">
          <cell r="A939" t="str">
            <v>Base</v>
          </cell>
          <cell r="D939">
            <v>24211</v>
          </cell>
          <cell r="E939" t="str">
            <v>AZ</v>
          </cell>
          <cell r="G939">
            <v>1</v>
          </cell>
          <cell r="Z939">
            <v>-6.5336971282631186E-3</v>
          </cell>
        </row>
        <row r="940">
          <cell r="A940" t="str">
            <v>Base</v>
          </cell>
          <cell r="D940">
            <v>24949</v>
          </cell>
          <cell r="E940" t="str">
            <v>ND</v>
          </cell>
          <cell r="G940">
            <v>1</v>
          </cell>
          <cell r="Z940">
            <v>-2.6956917691379318E-3</v>
          </cell>
        </row>
        <row r="941">
          <cell r="A941" t="str">
            <v>Base</v>
          </cell>
          <cell r="D941">
            <v>24949</v>
          </cell>
          <cell r="E941" t="str">
            <v>ND</v>
          </cell>
          <cell r="G941">
            <v>1</v>
          </cell>
          <cell r="Z941">
            <v>2.7039538417015022E-3</v>
          </cell>
        </row>
        <row r="942">
          <cell r="A942" t="str">
            <v>Base</v>
          </cell>
          <cell r="D942">
            <v>24949</v>
          </cell>
          <cell r="E942" t="str">
            <v>ND</v>
          </cell>
          <cell r="G942">
            <v>1</v>
          </cell>
          <cell r="Z942">
            <v>-2.6956917691379318E-3</v>
          </cell>
        </row>
        <row r="943">
          <cell r="A943" t="str">
            <v>Base</v>
          </cell>
          <cell r="D943">
            <v>24949</v>
          </cell>
          <cell r="E943" t="str">
            <v>ND</v>
          </cell>
          <cell r="G943">
            <v>1</v>
          </cell>
          <cell r="Z943">
            <v>2.7039538417015022E-3</v>
          </cell>
        </row>
        <row r="944">
          <cell r="A944" t="str">
            <v>Base</v>
          </cell>
          <cell r="D944">
            <v>13758</v>
          </cell>
          <cell r="E944" t="str">
            <v>ID</v>
          </cell>
          <cell r="G944">
            <v>1</v>
          </cell>
          <cell r="Z944">
            <v>1.7838156241406731</v>
          </cell>
        </row>
        <row r="945">
          <cell r="A945" t="str">
            <v>Base</v>
          </cell>
          <cell r="D945">
            <v>13758</v>
          </cell>
          <cell r="E945" t="str">
            <v>ID</v>
          </cell>
          <cell r="G945">
            <v>1</v>
          </cell>
          <cell r="Z945">
            <v>1.7686519886728103</v>
          </cell>
        </row>
        <row r="946">
          <cell r="A946" t="str">
            <v>Base</v>
          </cell>
          <cell r="D946">
            <v>10454</v>
          </cell>
          <cell r="E946" t="str">
            <v>ID</v>
          </cell>
          <cell r="G946">
            <v>0</v>
          </cell>
          <cell r="Z946">
            <v>1.5821971994430866</v>
          </cell>
        </row>
        <row r="947">
          <cell r="A947" t="str">
            <v>Base</v>
          </cell>
          <cell r="D947">
            <v>9996</v>
          </cell>
          <cell r="E947" t="str">
            <v>KS</v>
          </cell>
          <cell r="G947">
            <v>1</v>
          </cell>
          <cell r="Z947">
            <v>0.58021381766638191</v>
          </cell>
        </row>
        <row r="948">
          <cell r="A948" t="str">
            <v>Base</v>
          </cell>
          <cell r="D948">
            <v>22500</v>
          </cell>
          <cell r="E948" t="str">
            <v>KS</v>
          </cell>
          <cell r="G948">
            <v>1</v>
          </cell>
          <cell r="Z948">
            <v>-1.5103475030315747</v>
          </cell>
        </row>
        <row r="949">
          <cell r="A949" t="str">
            <v>Base</v>
          </cell>
          <cell r="D949">
            <v>22500</v>
          </cell>
          <cell r="E949" t="str">
            <v>KS</v>
          </cell>
          <cell r="G949">
            <v>0</v>
          </cell>
          <cell r="Z949">
            <v>-1.479823180799791</v>
          </cell>
        </row>
        <row r="950">
          <cell r="A950" t="str">
            <v>Base</v>
          </cell>
          <cell r="D950">
            <v>22500</v>
          </cell>
          <cell r="E950" t="str">
            <v>KS</v>
          </cell>
          <cell r="G950">
            <v>0</v>
          </cell>
          <cell r="Z950">
            <v>0.13360528002308208</v>
          </cell>
        </row>
        <row r="951">
          <cell r="A951" t="str">
            <v>Base</v>
          </cell>
          <cell r="D951">
            <v>12524</v>
          </cell>
          <cell r="E951" t="str">
            <v>KS</v>
          </cell>
          <cell r="G951">
            <v>1</v>
          </cell>
          <cell r="Z951">
            <v>8.9712986415235396E-2</v>
          </cell>
        </row>
        <row r="952">
          <cell r="A952" t="str">
            <v>Base</v>
          </cell>
          <cell r="D952">
            <v>12524</v>
          </cell>
          <cell r="E952" t="str">
            <v>KS</v>
          </cell>
          <cell r="G952">
            <v>0</v>
          </cell>
          <cell r="Z952">
            <v>8.3649519818727328E-2</v>
          </cell>
        </row>
        <row r="953">
          <cell r="A953" t="str">
            <v>Base</v>
          </cell>
          <cell r="D953">
            <v>10378</v>
          </cell>
          <cell r="E953" t="str">
            <v>NM</v>
          </cell>
          <cell r="G953">
            <v>1</v>
          </cell>
          <cell r="Z953">
            <v>0.70588346583664363</v>
          </cell>
        </row>
        <row r="954">
          <cell r="A954" t="str">
            <v>Base</v>
          </cell>
          <cell r="D954">
            <v>12647</v>
          </cell>
          <cell r="E954" t="str">
            <v>MN</v>
          </cell>
          <cell r="G954">
            <v>1</v>
          </cell>
          <cell r="Z954">
            <v>3.5856451226359477E-2</v>
          </cell>
        </row>
        <row r="955">
          <cell r="A955" t="str">
            <v>Base</v>
          </cell>
          <cell r="D955">
            <v>12647</v>
          </cell>
          <cell r="E955" t="str">
            <v>MN</v>
          </cell>
          <cell r="G955">
            <v>1</v>
          </cell>
          <cell r="Z955">
            <v>-0.26301811083605187</v>
          </cell>
        </row>
        <row r="956">
          <cell r="A956" t="str">
            <v>Base</v>
          </cell>
          <cell r="D956">
            <v>12647</v>
          </cell>
          <cell r="E956" t="str">
            <v>MN</v>
          </cell>
          <cell r="G956">
            <v>1</v>
          </cell>
          <cell r="Z956">
            <v>3.1818676943711023E-2</v>
          </cell>
        </row>
        <row r="957">
          <cell r="A957" t="str">
            <v>Base</v>
          </cell>
          <cell r="D957">
            <v>19791</v>
          </cell>
          <cell r="E957" t="str">
            <v>VT</v>
          </cell>
          <cell r="G957">
            <v>1</v>
          </cell>
          <cell r="Z957">
            <v>-0.36246921595463288</v>
          </cell>
        </row>
        <row r="958">
          <cell r="A958" t="str">
            <v>Base</v>
          </cell>
          <cell r="D958">
            <v>19791</v>
          </cell>
          <cell r="E958" t="str">
            <v>VT</v>
          </cell>
          <cell r="G958">
            <v>1</v>
          </cell>
          <cell r="Z958">
            <v>-0.28735675367295199</v>
          </cell>
        </row>
        <row r="959">
          <cell r="A959" t="str">
            <v>Base</v>
          </cell>
          <cell r="D959">
            <v>19791</v>
          </cell>
          <cell r="E959" t="str">
            <v>VT</v>
          </cell>
          <cell r="G959">
            <v>1</v>
          </cell>
          <cell r="Z959">
            <v>-0.7830605693660414</v>
          </cell>
        </row>
        <row r="960">
          <cell r="A960" t="str">
            <v>Base</v>
          </cell>
          <cell r="D960">
            <v>19791</v>
          </cell>
          <cell r="E960" t="str">
            <v>VT</v>
          </cell>
          <cell r="G960">
            <v>1</v>
          </cell>
          <cell r="Z960">
            <v>0.1391547963129374</v>
          </cell>
        </row>
        <row r="961">
          <cell r="A961" t="str">
            <v>Base</v>
          </cell>
          <cell r="D961">
            <v>19791</v>
          </cell>
          <cell r="E961" t="str">
            <v>VT</v>
          </cell>
          <cell r="G961">
            <v>1</v>
          </cell>
          <cell r="Z961">
            <v>-0.22436430844544694</v>
          </cell>
        </row>
        <row r="962">
          <cell r="A962" t="str">
            <v>Base</v>
          </cell>
          <cell r="D962">
            <v>19791</v>
          </cell>
          <cell r="E962" t="str">
            <v>VT</v>
          </cell>
          <cell r="G962">
            <v>1</v>
          </cell>
          <cell r="Z962">
            <v>-0.13364189561587148</v>
          </cell>
        </row>
        <row r="963">
          <cell r="A963" t="str">
            <v>Base</v>
          </cell>
          <cell r="D963">
            <v>19791</v>
          </cell>
          <cell r="E963" t="str">
            <v>VT</v>
          </cell>
          <cell r="G963">
            <v>1</v>
          </cell>
          <cell r="Z963">
            <v>-0.62052298029384667</v>
          </cell>
        </row>
        <row r="964">
          <cell r="A964" t="str">
            <v>Base</v>
          </cell>
          <cell r="D964">
            <v>19791</v>
          </cell>
          <cell r="E964" t="str">
            <v>VT</v>
          </cell>
          <cell r="G964">
            <v>1</v>
          </cell>
          <cell r="Z964">
            <v>0.26742695181922971</v>
          </cell>
        </row>
        <row r="965">
          <cell r="A965" t="str">
            <v>Base</v>
          </cell>
          <cell r="D965">
            <v>19791</v>
          </cell>
          <cell r="E965" t="str">
            <v>VT</v>
          </cell>
          <cell r="G965">
            <v>1</v>
          </cell>
          <cell r="Z965">
            <v>-0.23043865255027648</v>
          </cell>
        </row>
        <row r="966">
          <cell r="A966" t="str">
            <v>Base</v>
          </cell>
          <cell r="D966">
            <v>19791</v>
          </cell>
          <cell r="E966" t="str">
            <v>VT</v>
          </cell>
          <cell r="G966">
            <v>1</v>
          </cell>
          <cell r="Z966">
            <v>-0.14059004928954555</v>
          </cell>
        </row>
        <row r="967">
          <cell r="A967" t="str">
            <v>Base</v>
          </cell>
          <cell r="D967">
            <v>19791</v>
          </cell>
          <cell r="E967" t="str">
            <v>VT</v>
          </cell>
          <cell r="G967">
            <v>1</v>
          </cell>
          <cell r="Z967">
            <v>-0.63225950651772955</v>
          </cell>
        </row>
        <row r="968">
          <cell r="A968" t="str">
            <v>Base</v>
          </cell>
          <cell r="D968">
            <v>19791</v>
          </cell>
          <cell r="E968" t="str">
            <v>VT</v>
          </cell>
          <cell r="G968">
            <v>1</v>
          </cell>
          <cell r="Z968">
            <v>0.26675308977440865</v>
          </cell>
        </row>
        <row r="969">
          <cell r="A969" t="str">
            <v>Base</v>
          </cell>
          <cell r="D969">
            <v>13781</v>
          </cell>
          <cell r="E969" t="str">
            <v>MN</v>
          </cell>
          <cell r="G969">
            <v>1</v>
          </cell>
          <cell r="Z969">
            <v>0.33252263467450327</v>
          </cell>
        </row>
        <row r="970">
          <cell r="A970" t="str">
            <v>Base</v>
          </cell>
          <cell r="D970">
            <v>13781</v>
          </cell>
          <cell r="E970" t="str">
            <v>MN</v>
          </cell>
          <cell r="G970">
            <v>1</v>
          </cell>
          <cell r="Z970">
            <v>0.28710621498288885</v>
          </cell>
        </row>
        <row r="971">
          <cell r="A971" t="str">
            <v>Base</v>
          </cell>
          <cell r="D971">
            <v>13781</v>
          </cell>
          <cell r="E971" t="str">
            <v>MN</v>
          </cell>
          <cell r="G971">
            <v>1</v>
          </cell>
          <cell r="Z971">
            <v>0.6237093171842425</v>
          </cell>
        </row>
        <row r="972">
          <cell r="A972" t="str">
            <v>Base</v>
          </cell>
          <cell r="D972">
            <v>13781</v>
          </cell>
          <cell r="E972" t="str">
            <v>MN</v>
          </cell>
          <cell r="G972">
            <v>1</v>
          </cell>
          <cell r="Z972">
            <v>0.56344732181477497</v>
          </cell>
        </row>
        <row r="973">
          <cell r="A973" t="str">
            <v>Base</v>
          </cell>
          <cell r="D973">
            <v>13781</v>
          </cell>
          <cell r="E973" t="str">
            <v>MN</v>
          </cell>
          <cell r="G973">
            <v>1</v>
          </cell>
          <cell r="Z973">
            <v>0.55585528446704247</v>
          </cell>
        </row>
        <row r="974">
          <cell r="A974" t="str">
            <v>Base</v>
          </cell>
          <cell r="D974">
            <v>13781</v>
          </cell>
          <cell r="E974" t="str">
            <v>MN</v>
          </cell>
          <cell r="G974">
            <v>1</v>
          </cell>
          <cell r="Z974">
            <v>1.2809457441495775</v>
          </cell>
        </row>
        <row r="975">
          <cell r="A975" t="str">
            <v>Base</v>
          </cell>
          <cell r="D975">
            <v>13781</v>
          </cell>
          <cell r="E975" t="str">
            <v>MN</v>
          </cell>
          <cell r="G975">
            <v>0</v>
          </cell>
          <cell r="Z975">
            <v>-2.3212607358462357E-2</v>
          </cell>
        </row>
        <row r="976">
          <cell r="A976" t="str">
            <v>Base</v>
          </cell>
          <cell r="D976">
            <v>13781</v>
          </cell>
          <cell r="E976" t="str">
            <v>MN</v>
          </cell>
          <cell r="G976">
            <v>0</v>
          </cell>
          <cell r="Z976">
            <v>0.23176650656441139</v>
          </cell>
        </row>
        <row r="977">
          <cell r="A977" t="str">
            <v>Base</v>
          </cell>
          <cell r="D977">
            <v>13781</v>
          </cell>
          <cell r="E977" t="str">
            <v>MN</v>
          </cell>
          <cell r="G977">
            <v>0</v>
          </cell>
          <cell r="Z977">
            <v>0.27469598937746353</v>
          </cell>
        </row>
        <row r="978">
          <cell r="A978" t="str">
            <v>Base</v>
          </cell>
          <cell r="D978">
            <v>13781</v>
          </cell>
          <cell r="E978" t="str">
            <v>MN</v>
          </cell>
          <cell r="G978">
            <v>1</v>
          </cell>
          <cell r="Z978">
            <v>0.45082682395880008</v>
          </cell>
        </row>
        <row r="979">
          <cell r="A979" t="str">
            <v>Base</v>
          </cell>
          <cell r="D979">
            <v>7601</v>
          </cell>
          <cell r="E979" t="str">
            <v>VT</v>
          </cell>
          <cell r="G979">
            <v>1</v>
          </cell>
          <cell r="Z979">
            <v>-0.22588071320512432</v>
          </cell>
        </row>
        <row r="980">
          <cell r="A980" t="str">
            <v>Base</v>
          </cell>
          <cell r="D980">
            <v>1529</v>
          </cell>
          <cell r="E980" t="str">
            <v>MN</v>
          </cell>
          <cell r="G980">
            <v>1</v>
          </cell>
          <cell r="Z980">
            <v>2.833654687507972</v>
          </cell>
        </row>
        <row r="981">
          <cell r="A981" t="str">
            <v>Base</v>
          </cell>
          <cell r="D981">
            <v>7601</v>
          </cell>
          <cell r="E981" t="str">
            <v>VT</v>
          </cell>
          <cell r="G981">
            <v>1</v>
          </cell>
          <cell r="Z981">
            <v>0.22815130674845491</v>
          </cell>
        </row>
        <row r="982">
          <cell r="A982" t="str">
            <v>Base</v>
          </cell>
          <cell r="D982">
            <v>7601</v>
          </cell>
          <cell r="E982" t="str">
            <v>VT</v>
          </cell>
          <cell r="G982">
            <v>1</v>
          </cell>
          <cell r="Z982">
            <v>-6.5509997009980947E-2</v>
          </cell>
        </row>
        <row r="983">
          <cell r="A983" t="str">
            <v>Base</v>
          </cell>
          <cell r="D983">
            <v>7601</v>
          </cell>
          <cell r="E983" t="str">
            <v>VT</v>
          </cell>
          <cell r="G983">
            <v>1</v>
          </cell>
          <cell r="Z983">
            <v>1.1868582732367967</v>
          </cell>
        </row>
        <row r="984">
          <cell r="A984" t="str">
            <v>Base</v>
          </cell>
          <cell r="D984">
            <v>7601</v>
          </cell>
          <cell r="E984" t="str">
            <v>VT</v>
          </cell>
          <cell r="G984">
            <v>1</v>
          </cell>
          <cell r="Z984">
            <v>3.6791754401763881</v>
          </cell>
        </row>
        <row r="985">
          <cell r="A985" t="str">
            <v>Base</v>
          </cell>
          <cell r="D985">
            <v>7601</v>
          </cell>
          <cell r="E985" t="str">
            <v>VT</v>
          </cell>
          <cell r="G985">
            <v>1</v>
          </cell>
          <cell r="Z985">
            <v>0.22815130674845491</v>
          </cell>
        </row>
        <row r="986">
          <cell r="A986" t="str">
            <v>Base</v>
          </cell>
          <cell r="D986">
            <v>7601</v>
          </cell>
          <cell r="E986" t="str">
            <v>VT</v>
          </cell>
          <cell r="G986">
            <v>1</v>
          </cell>
          <cell r="Z986">
            <v>1.0253476975501186</v>
          </cell>
        </row>
        <row r="987">
          <cell r="A987" t="str">
            <v>Base</v>
          </cell>
          <cell r="D987">
            <v>7601</v>
          </cell>
          <cell r="E987" t="str">
            <v>VT</v>
          </cell>
          <cell r="G987">
            <v>1</v>
          </cell>
          <cell r="Z987">
            <v>-1.8763245598236056</v>
          </cell>
        </row>
        <row r="988">
          <cell r="A988" t="str">
            <v>Base</v>
          </cell>
          <cell r="D988">
            <v>7601</v>
          </cell>
          <cell r="E988" t="str">
            <v>VT</v>
          </cell>
          <cell r="G988">
            <v>1</v>
          </cell>
          <cell r="Z988">
            <v>0.77209713238742739</v>
          </cell>
        </row>
        <row r="989">
          <cell r="A989" t="str">
            <v>Base</v>
          </cell>
          <cell r="D989">
            <v>7601</v>
          </cell>
          <cell r="E989" t="str">
            <v>VT</v>
          </cell>
          <cell r="G989">
            <v>1</v>
          </cell>
          <cell r="Z989">
            <v>0.86899974264705926</v>
          </cell>
        </row>
        <row r="990">
          <cell r="A990" t="str">
            <v>Base</v>
          </cell>
          <cell r="D990">
            <v>7601</v>
          </cell>
          <cell r="E990" t="str">
            <v>VT</v>
          </cell>
          <cell r="G990">
            <v>1</v>
          </cell>
          <cell r="Z990">
            <v>1.0143536580365073</v>
          </cell>
        </row>
        <row r="991">
          <cell r="A991" t="str">
            <v>Base</v>
          </cell>
          <cell r="D991">
            <v>54913</v>
          </cell>
          <cell r="E991" t="str">
            <v>MA</v>
          </cell>
          <cell r="G991">
            <v>1</v>
          </cell>
          <cell r="Z991">
            <v>1.9825833836179843</v>
          </cell>
        </row>
        <row r="992">
          <cell r="A992" t="str">
            <v>Base</v>
          </cell>
          <cell r="D992">
            <v>54913</v>
          </cell>
          <cell r="E992" t="str">
            <v>MA</v>
          </cell>
          <cell r="G992">
            <v>1</v>
          </cell>
          <cell r="Z992">
            <v>-0.2120735598762703</v>
          </cell>
        </row>
        <row r="993">
          <cell r="A993" t="str">
            <v>Base</v>
          </cell>
          <cell r="D993">
            <v>24590</v>
          </cell>
          <cell r="E993" t="str">
            <v>NH</v>
          </cell>
          <cell r="G993">
            <v>0</v>
          </cell>
          <cell r="Z993">
            <v>0.82260271931661699</v>
          </cell>
        </row>
        <row r="994">
          <cell r="A994" t="str">
            <v>Base</v>
          </cell>
          <cell r="D994">
            <v>7601</v>
          </cell>
          <cell r="E994" t="str">
            <v>VT</v>
          </cell>
          <cell r="G994">
            <v>1</v>
          </cell>
          <cell r="Z994">
            <v>3.6791754401763881</v>
          </cell>
        </row>
        <row r="995">
          <cell r="A995" t="str">
            <v>Base</v>
          </cell>
          <cell r="D995">
            <v>15748</v>
          </cell>
          <cell r="E995" t="str">
            <v>MA</v>
          </cell>
          <cell r="G995">
            <v>1</v>
          </cell>
          <cell r="Z995">
            <v>1.3552807695833639E-2</v>
          </cell>
        </row>
        <row r="996">
          <cell r="A996" t="str">
            <v>Base</v>
          </cell>
          <cell r="D996">
            <v>15748</v>
          </cell>
          <cell r="E996" t="str">
            <v>MA</v>
          </cell>
          <cell r="G996">
            <v>0</v>
          </cell>
          <cell r="Z996">
            <v>1.3552807695833639E-2</v>
          </cell>
        </row>
        <row r="997">
          <cell r="A997" t="str">
            <v>Base</v>
          </cell>
          <cell r="D997">
            <v>15748</v>
          </cell>
          <cell r="E997" t="str">
            <v>MA</v>
          </cell>
          <cell r="G997">
            <v>1</v>
          </cell>
          <cell r="Z997">
            <v>1.1350074750257528</v>
          </cell>
        </row>
        <row r="998">
          <cell r="A998" t="str">
            <v>Base</v>
          </cell>
          <cell r="D998">
            <v>15748</v>
          </cell>
          <cell r="E998" t="str">
            <v>MA</v>
          </cell>
          <cell r="G998">
            <v>0</v>
          </cell>
          <cell r="Z998">
            <v>1.1350074750257528</v>
          </cell>
        </row>
        <row r="999">
          <cell r="A999" t="str">
            <v>Base</v>
          </cell>
          <cell r="D999">
            <v>12473</v>
          </cell>
          <cell r="E999" t="str">
            <v>MA</v>
          </cell>
          <cell r="G999">
            <v>1</v>
          </cell>
          <cell r="Z999">
            <v>2.3377127207484234</v>
          </cell>
        </row>
        <row r="1000">
          <cell r="A1000" t="str">
            <v>Base</v>
          </cell>
          <cell r="D1000">
            <v>12473</v>
          </cell>
          <cell r="E1000" t="str">
            <v>MA</v>
          </cell>
          <cell r="G1000">
            <v>0</v>
          </cell>
          <cell r="Z1000">
            <v>2.3377127207484234</v>
          </cell>
        </row>
        <row r="1001">
          <cell r="A1001" t="str">
            <v>Base</v>
          </cell>
          <cell r="D1001">
            <v>12473</v>
          </cell>
          <cell r="E1001" t="str">
            <v>MA</v>
          </cell>
          <cell r="G1001">
            <v>1</v>
          </cell>
          <cell r="Z1001">
            <v>2.7190509320368728</v>
          </cell>
        </row>
        <row r="1002">
          <cell r="A1002" t="str">
            <v>Base</v>
          </cell>
          <cell r="D1002">
            <v>20326</v>
          </cell>
          <cell r="E1002" t="str">
            <v>MA</v>
          </cell>
          <cell r="G1002">
            <v>1</v>
          </cell>
          <cell r="Z1002">
            <v>1.1203102794910607</v>
          </cell>
        </row>
        <row r="1003">
          <cell r="A1003" t="str">
            <v>Base</v>
          </cell>
          <cell r="D1003">
            <v>17127</v>
          </cell>
          <cell r="E1003" t="str">
            <v>MA</v>
          </cell>
          <cell r="G1003">
            <v>1</v>
          </cell>
          <cell r="Z1003">
            <v>2.2784138470168216</v>
          </cell>
        </row>
        <row r="1004">
          <cell r="A1004" t="str">
            <v>Base</v>
          </cell>
          <cell r="D1004">
            <v>8774</v>
          </cell>
          <cell r="E1004" t="str">
            <v>MA</v>
          </cell>
          <cell r="G1004">
            <v>1</v>
          </cell>
          <cell r="Z1004">
            <v>0</v>
          </cell>
        </row>
        <row r="1005">
          <cell r="A1005" t="str">
            <v>Base</v>
          </cell>
          <cell r="D1005" t="str">
            <v>59808TX</v>
          </cell>
          <cell r="E1005" t="str">
            <v>TX</v>
          </cell>
          <cell r="G1005">
            <v>1</v>
          </cell>
          <cell r="Z1005">
            <v>-2.1298265027082222</v>
          </cell>
        </row>
        <row r="1006">
          <cell r="A1006" t="str">
            <v>Base</v>
          </cell>
          <cell r="D1006" t="str">
            <v>59808TX</v>
          </cell>
          <cell r="E1006" t="str">
            <v>TX</v>
          </cell>
          <cell r="G1006">
            <v>1</v>
          </cell>
          <cell r="Z1006">
            <v>-2.0516677319666359</v>
          </cell>
        </row>
        <row r="1007">
          <cell r="A1007" t="str">
            <v>Base</v>
          </cell>
          <cell r="D1007" t="str">
            <v>59808TX</v>
          </cell>
          <cell r="E1007" t="str">
            <v>TX</v>
          </cell>
          <cell r="G1007">
            <v>1</v>
          </cell>
          <cell r="Z1007">
            <v>-1.9344295758542569</v>
          </cell>
        </row>
        <row r="1008">
          <cell r="A1008" t="str">
            <v>Base</v>
          </cell>
          <cell r="D1008">
            <v>4226</v>
          </cell>
          <cell r="E1008" t="str">
            <v>NY</v>
          </cell>
          <cell r="G1008">
            <v>1</v>
          </cell>
          <cell r="Z1008">
            <v>4.5622356840003322</v>
          </cell>
        </row>
        <row r="1009">
          <cell r="A1009" t="str">
            <v>Base</v>
          </cell>
          <cell r="D1009">
            <v>4226</v>
          </cell>
          <cell r="E1009" t="str">
            <v>NY</v>
          </cell>
          <cell r="G1009">
            <v>1</v>
          </cell>
          <cell r="Z1009">
            <v>0.45622356840003303</v>
          </cell>
        </row>
        <row r="1010">
          <cell r="A1010" t="str">
            <v>Base</v>
          </cell>
          <cell r="D1010">
            <v>4226</v>
          </cell>
          <cell r="E1010" t="str">
            <v>NY</v>
          </cell>
          <cell r="G1010">
            <v>1</v>
          </cell>
          <cell r="Z1010">
            <v>4.5622356840003322</v>
          </cell>
        </row>
        <row r="1011">
          <cell r="A1011" t="str">
            <v>Base</v>
          </cell>
          <cell r="D1011">
            <v>4226</v>
          </cell>
          <cell r="E1011" t="str">
            <v>NY</v>
          </cell>
          <cell r="G1011">
            <v>1</v>
          </cell>
          <cell r="Z1011">
            <v>4.5622356840003322</v>
          </cell>
        </row>
        <row r="1012">
          <cell r="A1012" t="str">
            <v>Base</v>
          </cell>
          <cell r="D1012">
            <v>4226</v>
          </cell>
          <cell r="E1012" t="str">
            <v>NY</v>
          </cell>
          <cell r="G1012">
            <v>1</v>
          </cell>
          <cell r="Z1012">
            <v>0.45622356840003303</v>
          </cell>
        </row>
        <row r="1013">
          <cell r="A1013" t="str">
            <v>Base</v>
          </cell>
          <cell r="D1013">
            <v>4226</v>
          </cell>
          <cell r="E1013" t="str">
            <v>NY</v>
          </cell>
          <cell r="G1013">
            <v>1</v>
          </cell>
          <cell r="Z1013">
            <v>4.5622356840003322</v>
          </cell>
        </row>
        <row r="1014">
          <cell r="A1014" t="str">
            <v>Base</v>
          </cell>
          <cell r="D1014">
            <v>4226</v>
          </cell>
          <cell r="E1014" t="str">
            <v>NY</v>
          </cell>
          <cell r="G1014">
            <v>1</v>
          </cell>
          <cell r="Z1014">
            <v>4.5622356840003322</v>
          </cell>
        </row>
        <row r="1015">
          <cell r="A1015" t="str">
            <v>Base</v>
          </cell>
          <cell r="D1015">
            <v>4226</v>
          </cell>
          <cell r="E1015" t="str">
            <v>NY</v>
          </cell>
          <cell r="G1015">
            <v>1</v>
          </cell>
          <cell r="Z1015">
            <v>0.45622356840003303</v>
          </cell>
        </row>
        <row r="1016">
          <cell r="A1016" t="str">
            <v>Base</v>
          </cell>
          <cell r="D1016">
            <v>4226</v>
          </cell>
          <cell r="E1016" t="str">
            <v>NY</v>
          </cell>
          <cell r="G1016">
            <v>1</v>
          </cell>
          <cell r="Z1016">
            <v>0.45622356840003303</v>
          </cell>
        </row>
        <row r="1017">
          <cell r="A1017" t="str">
            <v>Base</v>
          </cell>
          <cell r="D1017">
            <v>4226</v>
          </cell>
          <cell r="E1017" t="str">
            <v>NY</v>
          </cell>
          <cell r="G1017">
            <v>1</v>
          </cell>
          <cell r="Z1017">
            <v>4.5622356840003322</v>
          </cell>
        </row>
        <row r="1018">
          <cell r="A1018" t="str">
            <v>Base</v>
          </cell>
          <cell r="D1018">
            <v>4226</v>
          </cell>
          <cell r="E1018" t="str">
            <v>NY</v>
          </cell>
          <cell r="G1018">
            <v>1</v>
          </cell>
          <cell r="Z1018">
            <v>0.45622356840003303</v>
          </cell>
        </row>
        <row r="1019">
          <cell r="A1019" t="str">
            <v>Base</v>
          </cell>
          <cell r="D1019">
            <v>4226</v>
          </cell>
          <cell r="E1019" t="str">
            <v>NY</v>
          </cell>
          <cell r="G1019">
            <v>1</v>
          </cell>
          <cell r="Z1019">
            <v>4.5622356840003322</v>
          </cell>
        </row>
        <row r="1020">
          <cell r="A1020" t="str">
            <v>Base</v>
          </cell>
          <cell r="D1020">
            <v>4226</v>
          </cell>
          <cell r="E1020" t="str">
            <v>NY</v>
          </cell>
          <cell r="G1020">
            <v>1</v>
          </cell>
          <cell r="Z1020">
            <v>0.45622356840003303</v>
          </cell>
        </row>
        <row r="1021">
          <cell r="A1021" t="str">
            <v>Base</v>
          </cell>
          <cell r="D1021">
            <v>4226</v>
          </cell>
          <cell r="E1021" t="str">
            <v>NY</v>
          </cell>
          <cell r="G1021">
            <v>1</v>
          </cell>
          <cell r="Z1021">
            <v>4.5622356840003322</v>
          </cell>
        </row>
        <row r="1022">
          <cell r="A1022" t="str">
            <v>Base</v>
          </cell>
          <cell r="D1022">
            <v>4226</v>
          </cell>
          <cell r="E1022" t="str">
            <v>NY</v>
          </cell>
          <cell r="G1022">
            <v>1</v>
          </cell>
          <cell r="Z1022">
            <v>4.5622356840003322</v>
          </cell>
        </row>
        <row r="1023">
          <cell r="A1023" t="str">
            <v>Base</v>
          </cell>
          <cell r="D1023">
            <v>3249</v>
          </cell>
          <cell r="E1023" t="str">
            <v>NY</v>
          </cell>
          <cell r="G1023">
            <v>1</v>
          </cell>
          <cell r="Z1023">
            <v>1.1452360533552493</v>
          </cell>
        </row>
        <row r="1024">
          <cell r="A1024" t="str">
            <v>Base</v>
          </cell>
          <cell r="D1024">
            <v>13511</v>
          </cell>
          <cell r="E1024" t="str">
            <v>NY</v>
          </cell>
          <cell r="G1024">
            <v>1</v>
          </cell>
          <cell r="Z1024">
            <v>8.9228314548140938E-2</v>
          </cell>
        </row>
        <row r="1025">
          <cell r="A1025" t="str">
            <v>Base</v>
          </cell>
          <cell r="D1025">
            <v>13511</v>
          </cell>
          <cell r="E1025" t="str">
            <v>NY</v>
          </cell>
          <cell r="G1025">
            <v>1</v>
          </cell>
          <cell r="Z1025">
            <v>0.35162533104453181</v>
          </cell>
        </row>
        <row r="1026">
          <cell r="A1026" t="str">
            <v>Base</v>
          </cell>
          <cell r="D1026">
            <v>13511</v>
          </cell>
          <cell r="E1026" t="str">
            <v>NY</v>
          </cell>
          <cell r="G1026">
            <v>1</v>
          </cell>
          <cell r="Z1026">
            <v>8.9228314548140938E-2</v>
          </cell>
        </row>
        <row r="1027">
          <cell r="A1027" t="str">
            <v>Base</v>
          </cell>
          <cell r="D1027">
            <v>13511</v>
          </cell>
          <cell r="E1027" t="str">
            <v>NY</v>
          </cell>
          <cell r="G1027">
            <v>1</v>
          </cell>
          <cell r="Z1027">
            <v>0.35162533104453181</v>
          </cell>
        </row>
        <row r="1028">
          <cell r="A1028" t="str">
            <v>Base</v>
          </cell>
          <cell r="D1028">
            <v>4226</v>
          </cell>
          <cell r="E1028" t="str">
            <v>NY</v>
          </cell>
          <cell r="G1028">
            <v>1</v>
          </cell>
          <cell r="Z1028">
            <v>0.45622356840003303</v>
          </cell>
        </row>
        <row r="1029">
          <cell r="A1029" t="str">
            <v>Base</v>
          </cell>
          <cell r="D1029">
            <v>4226</v>
          </cell>
          <cell r="E1029" t="str">
            <v>NY</v>
          </cell>
          <cell r="G1029">
            <v>1</v>
          </cell>
          <cell r="Z1029">
            <v>0.45622356840003303</v>
          </cell>
        </row>
        <row r="1030">
          <cell r="A1030" t="str">
            <v>Base</v>
          </cell>
          <cell r="D1030">
            <v>16183</v>
          </cell>
          <cell r="E1030" t="str">
            <v>NY</v>
          </cell>
          <cell r="G1030">
            <v>1</v>
          </cell>
          <cell r="Z1030">
            <v>0.2004933350299464</v>
          </cell>
        </row>
        <row r="1031">
          <cell r="A1031" t="str">
            <v>Base</v>
          </cell>
          <cell r="D1031">
            <v>4226</v>
          </cell>
          <cell r="E1031" t="str">
            <v>NY</v>
          </cell>
          <cell r="G1031">
            <v>1</v>
          </cell>
          <cell r="Z1031">
            <v>0.45622356840003303</v>
          </cell>
        </row>
        <row r="1032">
          <cell r="A1032" t="str">
            <v>Base</v>
          </cell>
          <cell r="D1032">
            <v>19126</v>
          </cell>
          <cell r="E1032" t="str">
            <v>NJ</v>
          </cell>
          <cell r="G1032">
            <v>1</v>
          </cell>
          <cell r="Z1032">
            <v>-2.4785722610472223</v>
          </cell>
        </row>
        <row r="1033">
          <cell r="A1033" t="str">
            <v>Base</v>
          </cell>
          <cell r="D1033">
            <v>19126</v>
          </cell>
          <cell r="E1033" t="str">
            <v>NJ</v>
          </cell>
          <cell r="G1033">
            <v>1</v>
          </cell>
          <cell r="Z1033">
            <v>-2.3744305694065817</v>
          </cell>
        </row>
        <row r="1034">
          <cell r="A1034" t="str">
            <v>Base</v>
          </cell>
          <cell r="D1034">
            <v>19126</v>
          </cell>
          <cell r="E1034" t="str">
            <v>NJ</v>
          </cell>
          <cell r="G1034">
            <v>1</v>
          </cell>
          <cell r="Z1034">
            <v>-2.3119455544221981</v>
          </cell>
        </row>
        <row r="1035">
          <cell r="A1035" t="str">
            <v>Base</v>
          </cell>
          <cell r="D1035">
            <v>1015</v>
          </cell>
          <cell r="E1035" t="str">
            <v>TX</v>
          </cell>
          <cell r="G1035">
            <v>1</v>
          </cell>
          <cell r="Z1035">
            <v>-0.84260214957277768</v>
          </cell>
        </row>
        <row r="1036">
          <cell r="A1036" t="str">
            <v>Base</v>
          </cell>
          <cell r="D1036">
            <v>1015</v>
          </cell>
          <cell r="E1036" t="str">
            <v>TX</v>
          </cell>
          <cell r="G1036">
            <v>1</v>
          </cell>
          <cell r="Z1036">
            <v>-0.5466060782942842</v>
          </cell>
        </row>
        <row r="1037">
          <cell r="A1037" t="str">
            <v>Base</v>
          </cell>
          <cell r="D1037">
            <v>1175</v>
          </cell>
          <cell r="E1037" t="str">
            <v>TX</v>
          </cell>
          <cell r="G1037">
            <v>1</v>
          </cell>
          <cell r="Z1037">
            <v>2.3695965989531933</v>
          </cell>
        </row>
        <row r="1038">
          <cell r="A1038" t="str">
            <v>Base</v>
          </cell>
          <cell r="D1038">
            <v>16604</v>
          </cell>
          <cell r="E1038" t="str">
            <v>TX</v>
          </cell>
          <cell r="G1038">
            <v>1</v>
          </cell>
          <cell r="Z1038">
            <v>1.6244658425640421</v>
          </cell>
        </row>
        <row r="1039">
          <cell r="A1039" t="str">
            <v>Base</v>
          </cell>
          <cell r="D1039">
            <v>16604</v>
          </cell>
          <cell r="E1039" t="str">
            <v>TX</v>
          </cell>
          <cell r="G1039">
            <v>1</v>
          </cell>
          <cell r="Z1039">
            <v>-7.8404900194435176E-2</v>
          </cell>
        </row>
        <row r="1040">
          <cell r="A1040" t="str">
            <v>Base</v>
          </cell>
          <cell r="D1040">
            <v>5078</v>
          </cell>
          <cell r="E1040" t="str">
            <v>TX</v>
          </cell>
          <cell r="G1040">
            <v>1</v>
          </cell>
          <cell r="Z1040">
            <v>2.0503805106753807</v>
          </cell>
        </row>
        <row r="1041">
          <cell r="A1041" t="str">
            <v>Base</v>
          </cell>
          <cell r="D1041">
            <v>18429</v>
          </cell>
          <cell r="E1041" t="str">
            <v>WA</v>
          </cell>
          <cell r="G1041">
            <v>1</v>
          </cell>
          <cell r="Z1041">
            <v>-2.4303133174650835</v>
          </cell>
        </row>
        <row r="1042">
          <cell r="A1042" t="str">
            <v>Base</v>
          </cell>
          <cell r="D1042">
            <v>1579</v>
          </cell>
          <cell r="E1042" t="str">
            <v>WA</v>
          </cell>
          <cell r="G1042">
            <v>1</v>
          </cell>
          <cell r="Z1042">
            <v>-3.3969337709683947</v>
          </cell>
        </row>
        <row r="1043">
          <cell r="A1043" t="str">
            <v>Base</v>
          </cell>
          <cell r="D1043">
            <v>1579</v>
          </cell>
          <cell r="E1043" t="str">
            <v>WA</v>
          </cell>
          <cell r="G1043">
            <v>1</v>
          </cell>
          <cell r="Z1043">
            <v>-3.9094337709683948</v>
          </cell>
        </row>
        <row r="1044">
          <cell r="A1044" t="str">
            <v>Base</v>
          </cell>
          <cell r="D1044">
            <v>1625</v>
          </cell>
          <cell r="E1044" t="str">
            <v>WA</v>
          </cell>
          <cell r="G1044">
            <v>1</v>
          </cell>
          <cell r="Z1044">
            <v>-1.6012283533501694</v>
          </cell>
        </row>
        <row r="1045">
          <cell r="A1045" t="str">
            <v>Base</v>
          </cell>
          <cell r="D1045">
            <v>16868</v>
          </cell>
          <cell r="E1045" t="str">
            <v>WA</v>
          </cell>
          <cell r="G1045">
            <v>1</v>
          </cell>
          <cell r="Z1045">
            <v>-4.1232942055042487</v>
          </cell>
        </row>
        <row r="1046">
          <cell r="A1046" t="str">
            <v>Base</v>
          </cell>
          <cell r="D1046">
            <v>4442</v>
          </cell>
          <cell r="E1046" t="str">
            <v>WA</v>
          </cell>
          <cell r="G1046">
            <v>1</v>
          </cell>
          <cell r="Z1046">
            <v>-3.7908930299159054</v>
          </cell>
        </row>
        <row r="1047">
          <cell r="A1047" t="str">
            <v>Base</v>
          </cell>
          <cell r="D1047">
            <v>5701</v>
          </cell>
          <cell r="E1047" t="str">
            <v>NM</v>
          </cell>
          <cell r="G1047">
            <v>1</v>
          </cell>
          <cell r="Z1047">
            <v>1.5609565354841164</v>
          </cell>
        </row>
        <row r="1048">
          <cell r="A1048" t="str">
            <v>Base</v>
          </cell>
          <cell r="D1048">
            <v>7752</v>
          </cell>
          <cell r="E1048" t="str">
            <v>TX</v>
          </cell>
          <cell r="G1048">
            <v>1</v>
          </cell>
          <cell r="Z1048">
            <v>-5.0554473735145627E-2</v>
          </cell>
        </row>
        <row r="1049">
          <cell r="A1049" t="str">
            <v>Base</v>
          </cell>
          <cell r="D1049">
            <v>12452</v>
          </cell>
          <cell r="E1049" t="str">
            <v>TX</v>
          </cell>
          <cell r="G1049">
            <v>1</v>
          </cell>
          <cell r="Z1049">
            <v>-2.0882697578881122E-2</v>
          </cell>
        </row>
        <row r="1050">
          <cell r="A1050" t="str">
            <v>Base</v>
          </cell>
          <cell r="D1050">
            <v>19490</v>
          </cell>
          <cell r="E1050" t="str">
            <v>TX</v>
          </cell>
          <cell r="G1050">
            <v>1</v>
          </cell>
          <cell r="Z1050">
            <v>1.9709240058946684</v>
          </cell>
        </row>
        <row r="1051">
          <cell r="A1051" t="str">
            <v>Base</v>
          </cell>
          <cell r="D1051">
            <v>9231</v>
          </cell>
          <cell r="E1051" t="str">
            <v>MO</v>
          </cell>
          <cell r="G1051">
            <v>1</v>
          </cell>
          <cell r="Z1051">
            <v>-0.26499136882537827</v>
          </cell>
        </row>
        <row r="1052">
          <cell r="A1052" t="str">
            <v>Base</v>
          </cell>
          <cell r="D1052">
            <v>9231</v>
          </cell>
          <cell r="E1052" t="str">
            <v>MO</v>
          </cell>
          <cell r="G1052">
            <v>1</v>
          </cell>
          <cell r="Z1052">
            <v>-0.26499136882537827</v>
          </cell>
        </row>
        <row r="1053">
          <cell r="A1053" t="str">
            <v>Base</v>
          </cell>
          <cell r="D1053">
            <v>18448</v>
          </cell>
          <cell r="E1053" t="str">
            <v>WA</v>
          </cell>
          <cell r="G1053">
            <v>1</v>
          </cell>
          <cell r="Z1053">
            <v>-3.4082731960805184</v>
          </cell>
        </row>
        <row r="1054">
          <cell r="A1054" t="str">
            <v>Base</v>
          </cell>
          <cell r="D1054">
            <v>13830</v>
          </cell>
          <cell r="E1054" t="str">
            <v>TX</v>
          </cell>
          <cell r="G1054">
            <v>1</v>
          </cell>
          <cell r="Z1054">
            <v>-1.6248234111891997</v>
          </cell>
        </row>
        <row r="1055">
          <cell r="A1055" t="str">
            <v>Base</v>
          </cell>
          <cell r="D1055">
            <v>15138</v>
          </cell>
          <cell r="E1055" t="str">
            <v>MO</v>
          </cell>
          <cell r="G1055">
            <v>1</v>
          </cell>
          <cell r="Z1055">
            <v>-0.67024937907061177</v>
          </cell>
        </row>
        <row r="1056">
          <cell r="A1056" t="str">
            <v>Base</v>
          </cell>
          <cell r="D1056">
            <v>15138</v>
          </cell>
          <cell r="E1056" t="str">
            <v>MO</v>
          </cell>
          <cell r="G1056">
            <v>0</v>
          </cell>
          <cell r="Z1056">
            <v>-1.1960673947247122</v>
          </cell>
        </row>
        <row r="1057">
          <cell r="A1057" t="str">
            <v>Base</v>
          </cell>
          <cell r="D1057">
            <v>15138</v>
          </cell>
          <cell r="E1057" t="str">
            <v>MO</v>
          </cell>
          <cell r="G1057">
            <v>1</v>
          </cell>
          <cell r="Z1057">
            <v>-0.63789260509077295</v>
          </cell>
        </row>
        <row r="1058">
          <cell r="A1058" t="str">
            <v>Base</v>
          </cell>
          <cell r="D1058">
            <v>15138</v>
          </cell>
          <cell r="E1058" t="str">
            <v>MO</v>
          </cell>
          <cell r="G1058">
            <v>0</v>
          </cell>
          <cell r="Z1058">
            <v>-1.1637106207448733</v>
          </cell>
        </row>
        <row r="1059">
          <cell r="A1059" t="str">
            <v>Base</v>
          </cell>
          <cell r="D1059">
            <v>6716</v>
          </cell>
          <cell r="E1059" t="str">
            <v>WA</v>
          </cell>
          <cell r="G1059">
            <v>1</v>
          </cell>
          <cell r="Z1059">
            <v>5.5211274095133271</v>
          </cell>
        </row>
        <row r="1060">
          <cell r="A1060" t="str">
            <v>Base</v>
          </cell>
          <cell r="D1060">
            <v>15419</v>
          </cell>
          <cell r="E1060" t="str">
            <v>WA</v>
          </cell>
          <cell r="G1060">
            <v>1</v>
          </cell>
          <cell r="Z1060">
            <v>4.6891248895778066</v>
          </cell>
        </row>
        <row r="1061">
          <cell r="A1061" t="str">
            <v>Base</v>
          </cell>
          <cell r="D1061">
            <v>8699</v>
          </cell>
          <cell r="E1061" t="str">
            <v>ID</v>
          </cell>
          <cell r="G1061">
            <v>1</v>
          </cell>
          <cell r="Z1061">
            <v>4.1820373580483725</v>
          </cell>
        </row>
        <row r="1062">
          <cell r="A1062" t="str">
            <v>Base</v>
          </cell>
          <cell r="D1062">
            <v>20169</v>
          </cell>
          <cell r="E1062" t="str">
            <v>ID</v>
          </cell>
          <cell r="G1062">
            <v>1</v>
          </cell>
          <cell r="Z1062">
            <v>4.8486869367795942</v>
          </cell>
        </row>
        <row r="1063">
          <cell r="A1063" t="str">
            <v>Base</v>
          </cell>
          <cell r="D1063">
            <v>14170</v>
          </cell>
          <cell r="E1063" t="str">
            <v>WA</v>
          </cell>
          <cell r="G1063">
            <v>1</v>
          </cell>
          <cell r="Z1063">
            <v>7.4329403943420473</v>
          </cell>
        </row>
        <row r="1064">
          <cell r="A1064" t="str">
            <v>Base</v>
          </cell>
          <cell r="D1064">
            <v>17833</v>
          </cell>
          <cell r="E1064" t="str">
            <v>MO</v>
          </cell>
          <cell r="G1064">
            <v>1</v>
          </cell>
          <cell r="Z1064">
            <v>-0.81579038414405725</v>
          </cell>
        </row>
        <row r="1065">
          <cell r="A1065" t="str">
            <v>Base</v>
          </cell>
          <cell r="D1065">
            <v>14668</v>
          </cell>
          <cell r="E1065" t="str">
            <v>WA</v>
          </cell>
          <cell r="G1065">
            <v>1</v>
          </cell>
          <cell r="Z1065">
            <v>5.5449610527072322</v>
          </cell>
        </row>
        <row r="1066">
          <cell r="A1066" t="str">
            <v>Base</v>
          </cell>
          <cell r="D1066">
            <v>19784</v>
          </cell>
          <cell r="E1066" t="str">
            <v>WA</v>
          </cell>
          <cell r="G1066">
            <v>1</v>
          </cell>
          <cell r="Z1066">
            <v>8.3319583201951861</v>
          </cell>
        </row>
        <row r="1067">
          <cell r="A1067" t="str">
            <v>Base</v>
          </cell>
          <cell r="D1067">
            <v>13781</v>
          </cell>
          <cell r="E1067" t="str">
            <v>MN</v>
          </cell>
          <cell r="G1067">
            <v>0</v>
          </cell>
          <cell r="Z1067">
            <v>0.1730916151040065</v>
          </cell>
        </row>
        <row r="1068">
          <cell r="A1068" t="str">
            <v>Base</v>
          </cell>
          <cell r="D1068">
            <v>13781</v>
          </cell>
          <cell r="E1068" t="str">
            <v>MN</v>
          </cell>
          <cell r="G1068">
            <v>0</v>
          </cell>
          <cell r="Z1068">
            <v>0.1730916151040065</v>
          </cell>
        </row>
        <row r="1069">
          <cell r="A1069" t="str">
            <v>Base</v>
          </cell>
          <cell r="D1069">
            <v>13781</v>
          </cell>
          <cell r="E1069" t="str">
            <v>MN</v>
          </cell>
          <cell r="G1069">
            <v>0</v>
          </cell>
          <cell r="Z1069">
            <v>0.33074411438546902</v>
          </cell>
        </row>
        <row r="1070">
          <cell r="A1070" t="str">
            <v>Base</v>
          </cell>
          <cell r="D1070">
            <v>13781</v>
          </cell>
          <cell r="E1070" t="str">
            <v>MN</v>
          </cell>
          <cell r="G1070">
            <v>0</v>
          </cell>
          <cell r="Z1070">
            <v>0.30842263151428861</v>
          </cell>
        </row>
        <row r="1071">
          <cell r="A1071" t="str">
            <v>Base</v>
          </cell>
          <cell r="D1071">
            <v>13781</v>
          </cell>
          <cell r="E1071" t="str">
            <v>MN</v>
          </cell>
          <cell r="G1071">
            <v>0</v>
          </cell>
          <cell r="Z1071">
            <v>0.38172201991013449</v>
          </cell>
        </row>
        <row r="1072">
          <cell r="A1072" t="str">
            <v>Base</v>
          </cell>
          <cell r="D1072">
            <v>13781</v>
          </cell>
          <cell r="E1072" t="str">
            <v>MN</v>
          </cell>
          <cell r="G1072">
            <v>0</v>
          </cell>
          <cell r="Z1072">
            <v>0.19409730720565505</v>
          </cell>
        </row>
        <row r="1073">
          <cell r="A1073" t="str">
            <v>Base</v>
          </cell>
          <cell r="D1073">
            <v>13781</v>
          </cell>
          <cell r="E1073" t="str">
            <v>MN</v>
          </cell>
          <cell r="G1073">
            <v>0</v>
          </cell>
          <cell r="Z1073">
            <v>0.38953835588823227</v>
          </cell>
        </row>
        <row r="1074">
          <cell r="A1074" t="str">
            <v>Base</v>
          </cell>
          <cell r="D1074">
            <v>13781</v>
          </cell>
          <cell r="E1074" t="str">
            <v>MN</v>
          </cell>
          <cell r="G1074">
            <v>0</v>
          </cell>
          <cell r="Z1074">
            <v>0.40415422822213909</v>
          </cell>
        </row>
        <row r="1075">
          <cell r="A1075" t="str">
            <v>Base</v>
          </cell>
          <cell r="D1075">
            <v>13781</v>
          </cell>
          <cell r="E1075" t="str">
            <v>MN</v>
          </cell>
          <cell r="G1075">
            <v>0</v>
          </cell>
          <cell r="Z1075">
            <v>0.32013145981554564</v>
          </cell>
        </row>
        <row r="1076">
          <cell r="A1076" t="str">
            <v>Base</v>
          </cell>
          <cell r="D1076">
            <v>13781</v>
          </cell>
          <cell r="E1076" t="str">
            <v>MN</v>
          </cell>
          <cell r="G1076">
            <v>0</v>
          </cell>
          <cell r="Z1076">
            <v>0.42515992032378752</v>
          </cell>
        </row>
        <row r="1077">
          <cell r="A1077" t="str">
            <v>Base</v>
          </cell>
          <cell r="D1077">
            <v>13781</v>
          </cell>
          <cell r="E1077" t="str">
            <v>MN</v>
          </cell>
          <cell r="G1077">
            <v>0</v>
          </cell>
          <cell r="Z1077">
            <v>0.36339717281117301</v>
          </cell>
        </row>
        <row r="1078">
          <cell r="A1078" t="str">
            <v>Base</v>
          </cell>
          <cell r="D1078">
            <v>13781</v>
          </cell>
          <cell r="E1078" t="str">
            <v>MN</v>
          </cell>
          <cell r="G1078">
            <v>0</v>
          </cell>
          <cell r="Z1078">
            <v>0.38172201991013449</v>
          </cell>
        </row>
        <row r="1079">
          <cell r="A1079" t="str">
            <v>Base</v>
          </cell>
          <cell r="D1079">
            <v>13781</v>
          </cell>
          <cell r="E1079" t="str">
            <v>MN</v>
          </cell>
          <cell r="G1079">
            <v>0</v>
          </cell>
          <cell r="Z1079">
            <v>0.15208592300235818</v>
          </cell>
        </row>
        <row r="1080">
          <cell r="A1080" t="str">
            <v>Base</v>
          </cell>
          <cell r="D1080">
            <v>13781</v>
          </cell>
          <cell r="E1080" t="str">
            <v>MN</v>
          </cell>
          <cell r="G1080">
            <v>0</v>
          </cell>
          <cell r="Z1080">
            <v>0.23275371188086355</v>
          </cell>
        </row>
        <row r="1081">
          <cell r="A1081" t="str">
            <v>Base</v>
          </cell>
          <cell r="D1081">
            <v>13781</v>
          </cell>
          <cell r="E1081" t="str">
            <v>MN</v>
          </cell>
          <cell r="G1081">
            <v>0</v>
          </cell>
          <cell r="Z1081">
            <v>0.15335548431867432</v>
          </cell>
        </row>
        <row r="1082">
          <cell r="A1082" t="str">
            <v>Base</v>
          </cell>
          <cell r="D1082">
            <v>13781</v>
          </cell>
          <cell r="E1082" t="str">
            <v>MN</v>
          </cell>
          <cell r="G1082">
            <v>0</v>
          </cell>
          <cell r="Z1082">
            <v>0.15335548431867432</v>
          </cell>
        </row>
        <row r="1083">
          <cell r="A1083" t="str">
            <v>Base</v>
          </cell>
          <cell r="D1083">
            <v>13781</v>
          </cell>
          <cell r="E1083" t="str">
            <v>MN</v>
          </cell>
          <cell r="G1083">
            <v>0</v>
          </cell>
          <cell r="Z1083">
            <v>0.38172201991013449</v>
          </cell>
        </row>
        <row r="1084">
          <cell r="A1084" t="str">
            <v>Base</v>
          </cell>
          <cell r="D1084">
            <v>13781</v>
          </cell>
          <cell r="E1084" t="str">
            <v>MN</v>
          </cell>
          <cell r="G1084">
            <v>0</v>
          </cell>
          <cell r="Z1084">
            <v>0.34507232571221147</v>
          </cell>
        </row>
        <row r="1085">
          <cell r="A1085" t="str">
            <v>Base</v>
          </cell>
          <cell r="D1085">
            <v>13781</v>
          </cell>
          <cell r="E1085" t="str">
            <v>MN</v>
          </cell>
          <cell r="G1085">
            <v>0</v>
          </cell>
          <cell r="Z1085">
            <v>0.28060449711565788</v>
          </cell>
        </row>
        <row r="1086">
          <cell r="A1086" t="str">
            <v>Base</v>
          </cell>
          <cell r="D1086">
            <v>13781</v>
          </cell>
          <cell r="E1086" t="str">
            <v>MN</v>
          </cell>
          <cell r="G1086">
            <v>0</v>
          </cell>
          <cell r="Z1086">
            <v>0.30047285670302931</v>
          </cell>
        </row>
        <row r="1087">
          <cell r="A1087" t="str">
            <v>Base</v>
          </cell>
          <cell r="D1087">
            <v>2001</v>
          </cell>
          <cell r="E1087" t="str">
            <v>MO</v>
          </cell>
          <cell r="G1087">
            <v>1</v>
          </cell>
          <cell r="Z1087">
            <v>-0.64357056000660828</v>
          </cell>
        </row>
        <row r="1088">
          <cell r="A1088" t="str">
            <v>Base</v>
          </cell>
          <cell r="D1088">
            <v>56697</v>
          </cell>
          <cell r="E1088" t="str">
            <v>IL</v>
          </cell>
          <cell r="G1088">
            <v>1</v>
          </cell>
          <cell r="Z1088">
            <v>1.2671756977539441</v>
          </cell>
        </row>
        <row r="1089">
          <cell r="A1089" t="str">
            <v>Base</v>
          </cell>
          <cell r="D1089">
            <v>56697</v>
          </cell>
          <cell r="E1089" t="str">
            <v>IL</v>
          </cell>
          <cell r="G1089">
            <v>0</v>
          </cell>
          <cell r="Z1089">
            <v>1.2743638579923917</v>
          </cell>
        </row>
        <row r="1090">
          <cell r="A1090" t="str">
            <v>Base</v>
          </cell>
          <cell r="D1090">
            <v>16622</v>
          </cell>
          <cell r="E1090" t="str">
            <v>CO</v>
          </cell>
          <cell r="G1090">
            <v>1</v>
          </cell>
          <cell r="Z1090">
            <v>1.5028990898179613</v>
          </cell>
        </row>
        <row r="1091">
          <cell r="A1091" t="str">
            <v>Base</v>
          </cell>
          <cell r="D1091">
            <v>40437</v>
          </cell>
          <cell r="E1091" t="str">
            <v>OR</v>
          </cell>
          <cell r="G1091">
            <v>1</v>
          </cell>
          <cell r="Z1091">
            <v>0.58774131443354616</v>
          </cell>
        </row>
        <row r="1092">
          <cell r="A1092" t="str">
            <v>Base</v>
          </cell>
          <cell r="D1092">
            <v>40437</v>
          </cell>
          <cell r="E1092" t="str">
            <v>OR</v>
          </cell>
          <cell r="G1092">
            <v>1</v>
          </cell>
          <cell r="Z1092">
            <v>0.58774131443354616</v>
          </cell>
        </row>
        <row r="1093">
          <cell r="A1093" t="str">
            <v>Base</v>
          </cell>
          <cell r="D1093">
            <v>40437</v>
          </cell>
          <cell r="E1093" t="str">
            <v>OR</v>
          </cell>
          <cell r="G1093">
            <v>1</v>
          </cell>
          <cell r="Z1093">
            <v>0.36201057823456578</v>
          </cell>
        </row>
        <row r="1094">
          <cell r="A1094" t="str">
            <v>Base</v>
          </cell>
          <cell r="D1094">
            <v>40437</v>
          </cell>
          <cell r="E1094" t="str">
            <v>OR</v>
          </cell>
          <cell r="G1094">
            <v>1</v>
          </cell>
          <cell r="Z1094">
            <v>0.36201057823456578</v>
          </cell>
        </row>
        <row r="1095">
          <cell r="A1095" t="str">
            <v>Base</v>
          </cell>
          <cell r="D1095">
            <v>40437</v>
          </cell>
          <cell r="E1095" t="str">
            <v>OR</v>
          </cell>
          <cell r="G1095">
            <v>1</v>
          </cell>
          <cell r="Z1095">
            <v>0.47487594633405605</v>
          </cell>
        </row>
        <row r="1096">
          <cell r="A1096" t="str">
            <v>Base</v>
          </cell>
          <cell r="D1096">
            <v>40437</v>
          </cell>
          <cell r="E1096" t="str">
            <v>OR</v>
          </cell>
          <cell r="G1096">
            <v>1</v>
          </cell>
          <cell r="Z1096">
            <v>0.47487594633405605</v>
          </cell>
        </row>
        <row r="1097">
          <cell r="A1097" t="str">
            <v>Base</v>
          </cell>
          <cell r="D1097">
            <v>40437</v>
          </cell>
          <cell r="E1097" t="str">
            <v>OR</v>
          </cell>
          <cell r="G1097">
            <v>1</v>
          </cell>
          <cell r="Z1097">
            <v>1.7880975347563051</v>
          </cell>
        </row>
        <row r="1098">
          <cell r="A1098" t="str">
            <v>Base</v>
          </cell>
          <cell r="D1098">
            <v>10681</v>
          </cell>
          <cell r="E1098" t="str">
            <v>OR</v>
          </cell>
          <cell r="G1098">
            <v>1</v>
          </cell>
          <cell r="Z1098">
            <v>-1.117882528707782</v>
          </cell>
        </row>
        <row r="1099">
          <cell r="A1099" t="str">
            <v>Base</v>
          </cell>
          <cell r="D1099">
            <v>10681</v>
          </cell>
          <cell r="E1099" t="str">
            <v>OR</v>
          </cell>
          <cell r="G1099">
            <v>1</v>
          </cell>
          <cell r="Z1099">
            <v>-1.117882528707782</v>
          </cell>
        </row>
        <row r="1100">
          <cell r="A1100" t="str">
            <v>Base</v>
          </cell>
          <cell r="D1100">
            <v>10681</v>
          </cell>
          <cell r="E1100" t="str">
            <v>OR</v>
          </cell>
          <cell r="G1100">
            <v>1</v>
          </cell>
          <cell r="Z1100">
            <v>-1.7132732319849091</v>
          </cell>
        </row>
        <row r="1101">
          <cell r="A1101" t="str">
            <v>Base</v>
          </cell>
          <cell r="D1101">
            <v>10681</v>
          </cell>
          <cell r="E1101" t="str">
            <v>OR</v>
          </cell>
          <cell r="G1101">
            <v>1</v>
          </cell>
          <cell r="Z1101">
            <v>-1.7132732319849091</v>
          </cell>
        </row>
        <row r="1102">
          <cell r="A1102" t="str">
            <v>Base</v>
          </cell>
          <cell r="D1102">
            <v>3240</v>
          </cell>
          <cell r="E1102" t="str">
            <v>OR</v>
          </cell>
          <cell r="G1102">
            <v>1</v>
          </cell>
          <cell r="Z1102">
            <v>0.23361494109876529</v>
          </cell>
        </row>
        <row r="1103">
          <cell r="A1103" t="str">
            <v>Base</v>
          </cell>
          <cell r="D1103">
            <v>3240</v>
          </cell>
          <cell r="E1103" t="str">
            <v>OR</v>
          </cell>
          <cell r="G1103">
            <v>1</v>
          </cell>
          <cell r="Z1103">
            <v>0.23361494109876529</v>
          </cell>
        </row>
        <row r="1104">
          <cell r="A1104" t="str">
            <v>Base</v>
          </cell>
          <cell r="D1104">
            <v>3240</v>
          </cell>
          <cell r="E1104" t="str">
            <v>OR</v>
          </cell>
          <cell r="G1104">
            <v>1</v>
          </cell>
          <cell r="Z1104">
            <v>0.23397459022157255</v>
          </cell>
        </row>
        <row r="1105">
          <cell r="A1105" t="str">
            <v>Base</v>
          </cell>
          <cell r="D1105">
            <v>907</v>
          </cell>
          <cell r="E1105" t="str">
            <v>OR</v>
          </cell>
          <cell r="G1105">
            <v>1</v>
          </cell>
          <cell r="Z1105">
            <v>-4.2587350960658013</v>
          </cell>
        </row>
        <row r="1106">
          <cell r="A1106" t="str">
            <v>Base</v>
          </cell>
          <cell r="D1106">
            <v>907</v>
          </cell>
          <cell r="E1106" t="str">
            <v>OR</v>
          </cell>
          <cell r="G1106">
            <v>1</v>
          </cell>
          <cell r="Z1106">
            <v>-4.2587350960658013</v>
          </cell>
        </row>
        <row r="1107">
          <cell r="A1107" t="str">
            <v>Base</v>
          </cell>
          <cell r="D1107">
            <v>907</v>
          </cell>
          <cell r="E1107" t="str">
            <v>OR</v>
          </cell>
          <cell r="G1107">
            <v>1</v>
          </cell>
          <cell r="Z1107">
            <v>-4.2587350960658013</v>
          </cell>
        </row>
        <row r="1108">
          <cell r="A1108" t="str">
            <v>Base</v>
          </cell>
          <cell r="D1108">
            <v>907</v>
          </cell>
          <cell r="E1108" t="str">
            <v>OR</v>
          </cell>
          <cell r="G1108">
            <v>1</v>
          </cell>
          <cell r="Z1108">
            <v>-3.7113517581137958</v>
          </cell>
        </row>
        <row r="1109">
          <cell r="A1109" t="str">
            <v>Base</v>
          </cell>
          <cell r="D1109">
            <v>907</v>
          </cell>
          <cell r="E1109" t="str">
            <v>OR</v>
          </cell>
          <cell r="G1109">
            <v>1</v>
          </cell>
          <cell r="Z1109">
            <v>-3.7113517581137958</v>
          </cell>
        </row>
        <row r="1110">
          <cell r="A1110" t="str">
            <v>Base</v>
          </cell>
          <cell r="D1110">
            <v>907</v>
          </cell>
          <cell r="E1110" t="str">
            <v>OR</v>
          </cell>
          <cell r="G1110">
            <v>1</v>
          </cell>
          <cell r="Z1110">
            <v>-3.7113517581137958</v>
          </cell>
        </row>
        <row r="1111">
          <cell r="A1111" t="str">
            <v>Base</v>
          </cell>
          <cell r="D1111">
            <v>16622</v>
          </cell>
          <cell r="E1111" t="str">
            <v>CO</v>
          </cell>
          <cell r="G1111">
            <v>1</v>
          </cell>
          <cell r="Z1111">
            <v>3.7988234120360014</v>
          </cell>
        </row>
        <row r="1112">
          <cell r="A1112" t="str">
            <v>Base</v>
          </cell>
          <cell r="D1112">
            <v>19499</v>
          </cell>
          <cell r="E1112" t="str">
            <v>CO</v>
          </cell>
          <cell r="G1112">
            <v>1</v>
          </cell>
          <cell r="Z1112">
            <v>-1.5341566724366864</v>
          </cell>
        </row>
        <row r="1113">
          <cell r="A1113" t="str">
            <v>Base</v>
          </cell>
          <cell r="D1113">
            <v>8773</v>
          </cell>
          <cell r="E1113" t="str">
            <v>CO</v>
          </cell>
          <cell r="G1113">
            <v>1</v>
          </cell>
          <cell r="Z1113">
            <v>-0.55063247681607674</v>
          </cell>
        </row>
        <row r="1114">
          <cell r="A1114" t="str">
            <v>Base</v>
          </cell>
          <cell r="D1114">
            <v>5086</v>
          </cell>
          <cell r="E1114" t="str">
            <v>CO</v>
          </cell>
          <cell r="G1114">
            <v>1</v>
          </cell>
          <cell r="Z1114">
            <v>-3.4865424042306054E-2</v>
          </cell>
        </row>
        <row r="1115">
          <cell r="A1115" t="str">
            <v>Base</v>
          </cell>
          <cell r="D1115">
            <v>5862</v>
          </cell>
          <cell r="E1115" t="str">
            <v>CO</v>
          </cell>
          <cell r="G1115">
            <v>0</v>
          </cell>
          <cell r="Z1115">
            <v>-1.7956585680586654</v>
          </cell>
        </row>
        <row r="1116">
          <cell r="A1116" t="str">
            <v>Base</v>
          </cell>
          <cell r="D1116">
            <v>14626</v>
          </cell>
          <cell r="E1116" t="str">
            <v>TX</v>
          </cell>
          <cell r="G1116">
            <v>1</v>
          </cell>
          <cell r="Z1116">
            <v>1.0075833840849389</v>
          </cell>
        </row>
        <row r="1117">
          <cell r="A1117" t="str">
            <v>Base</v>
          </cell>
          <cell r="D1117">
            <v>40165</v>
          </cell>
          <cell r="E1117" t="str">
            <v>AZ</v>
          </cell>
          <cell r="G1117">
            <v>1</v>
          </cell>
          <cell r="Z1117">
            <v>-4.1013063041260791</v>
          </cell>
        </row>
        <row r="1118">
          <cell r="A1118" t="str">
            <v>Base</v>
          </cell>
          <cell r="D1118">
            <v>7563</v>
          </cell>
          <cell r="E1118" t="str">
            <v>CO</v>
          </cell>
          <cell r="G1118">
            <v>1</v>
          </cell>
          <cell r="Z1118">
            <v>0.14762221782932911</v>
          </cell>
        </row>
        <row r="1119">
          <cell r="A1119" t="str">
            <v>Base</v>
          </cell>
          <cell r="D1119">
            <v>7563</v>
          </cell>
          <cell r="E1119" t="str">
            <v>CO</v>
          </cell>
          <cell r="G1119">
            <v>1</v>
          </cell>
          <cell r="Z1119">
            <v>-0.28003541865066434</v>
          </cell>
        </row>
        <row r="1120">
          <cell r="A1120" t="str">
            <v>Base</v>
          </cell>
          <cell r="D1120">
            <v>3989</v>
          </cell>
          <cell r="E1120" t="str">
            <v>CO</v>
          </cell>
          <cell r="G1120">
            <v>1</v>
          </cell>
          <cell r="Z1120">
            <v>-2.1650235464044397E-2</v>
          </cell>
        </row>
        <row r="1121">
          <cell r="A1121" t="str">
            <v>Base</v>
          </cell>
          <cell r="D1121">
            <v>3989</v>
          </cell>
          <cell r="E1121" t="str">
            <v>CO</v>
          </cell>
          <cell r="G1121">
            <v>0</v>
          </cell>
          <cell r="Z1121">
            <v>1.3386228577665071</v>
          </cell>
        </row>
        <row r="1122">
          <cell r="A1122" t="str">
            <v>Base</v>
          </cell>
          <cell r="D1122">
            <v>21081</v>
          </cell>
          <cell r="E1122" t="str">
            <v>CO</v>
          </cell>
          <cell r="G1122">
            <v>1</v>
          </cell>
          <cell r="Z1122">
            <v>0.77707509220728699</v>
          </cell>
        </row>
        <row r="1123">
          <cell r="A1123" t="str">
            <v>Base</v>
          </cell>
          <cell r="D1123">
            <v>21081</v>
          </cell>
          <cell r="E1123" t="str">
            <v>CO</v>
          </cell>
          <cell r="G1123">
            <v>1</v>
          </cell>
          <cell r="Z1123">
            <v>2.844273078784465</v>
          </cell>
        </row>
        <row r="1124">
          <cell r="A1124" t="str">
            <v>Base</v>
          </cell>
          <cell r="D1124">
            <v>6604</v>
          </cell>
          <cell r="E1124" t="str">
            <v>CO</v>
          </cell>
          <cell r="G1124">
            <v>1</v>
          </cell>
          <cell r="Z1124">
            <v>0.7050386672482517</v>
          </cell>
        </row>
        <row r="1125">
          <cell r="A1125" t="str">
            <v>Base</v>
          </cell>
          <cell r="D1125">
            <v>15257</v>
          </cell>
          <cell r="E1125" t="str">
            <v>CO</v>
          </cell>
          <cell r="G1125">
            <v>1</v>
          </cell>
          <cell r="Z1125">
            <v>2.5770664018939491</v>
          </cell>
        </row>
        <row r="1126">
          <cell r="A1126" t="str">
            <v>Base</v>
          </cell>
          <cell r="D1126">
            <v>12377</v>
          </cell>
          <cell r="E1126" t="str">
            <v>IN</v>
          </cell>
          <cell r="G1126">
            <v>1</v>
          </cell>
          <cell r="Z1126">
            <v>-0.2310296948448059</v>
          </cell>
        </row>
        <row r="1127">
          <cell r="A1127" t="str">
            <v>Base</v>
          </cell>
          <cell r="D1127">
            <v>12377</v>
          </cell>
          <cell r="E1127" t="str">
            <v>IN</v>
          </cell>
          <cell r="G1127">
            <v>1</v>
          </cell>
          <cell r="Z1127">
            <v>-7.9834943207703707E-2</v>
          </cell>
        </row>
        <row r="1128">
          <cell r="A1128" t="str">
            <v>Base</v>
          </cell>
          <cell r="D1128">
            <v>12377</v>
          </cell>
          <cell r="E1128" t="str">
            <v>IN</v>
          </cell>
          <cell r="G1128">
            <v>0</v>
          </cell>
          <cell r="Z1128">
            <v>-0.2310296948448059</v>
          </cell>
        </row>
        <row r="1129">
          <cell r="A1129" t="str">
            <v>Base</v>
          </cell>
          <cell r="D1129">
            <v>12377</v>
          </cell>
          <cell r="E1129" t="str">
            <v>IN</v>
          </cell>
          <cell r="G1129">
            <v>0</v>
          </cell>
          <cell r="Z1129">
            <v>-7.9834943207703707E-2</v>
          </cell>
        </row>
        <row r="1130">
          <cell r="A1130" t="str">
            <v>Base</v>
          </cell>
          <cell r="D1130">
            <v>3436</v>
          </cell>
          <cell r="E1130" t="str">
            <v>MI</v>
          </cell>
          <cell r="G1130">
            <v>1</v>
          </cell>
          <cell r="Z1130">
            <v>-0.44183711097846601</v>
          </cell>
        </row>
        <row r="1131">
          <cell r="A1131" t="str">
            <v>Base</v>
          </cell>
          <cell r="D1131">
            <v>3436</v>
          </cell>
          <cell r="E1131" t="str">
            <v>MI</v>
          </cell>
          <cell r="G1131">
            <v>1</v>
          </cell>
          <cell r="Z1131">
            <v>-0.28387244508895709</v>
          </cell>
        </row>
        <row r="1132">
          <cell r="A1132" t="str">
            <v>Base</v>
          </cell>
          <cell r="D1132">
            <v>38084</v>
          </cell>
          <cell r="E1132" t="str">
            <v>MI</v>
          </cell>
          <cell r="G1132">
            <v>1</v>
          </cell>
          <cell r="Z1132">
            <v>-2.1158881617910907</v>
          </cell>
        </row>
        <row r="1133">
          <cell r="A1133" t="str">
            <v>Base</v>
          </cell>
          <cell r="D1133">
            <v>38084</v>
          </cell>
          <cell r="E1133" t="str">
            <v>MI</v>
          </cell>
          <cell r="G1133">
            <v>1</v>
          </cell>
          <cell r="Z1133">
            <v>-1.9579234959015812</v>
          </cell>
        </row>
        <row r="1134">
          <cell r="A1134" t="str">
            <v>Base</v>
          </cell>
          <cell r="D1134">
            <v>38084</v>
          </cell>
          <cell r="E1134" t="str">
            <v>MI</v>
          </cell>
          <cell r="G1134">
            <v>0</v>
          </cell>
          <cell r="Z1134">
            <v>-2.1158881617910907</v>
          </cell>
        </row>
        <row r="1135">
          <cell r="A1135" t="str">
            <v>Base</v>
          </cell>
          <cell r="D1135">
            <v>38084</v>
          </cell>
          <cell r="E1135" t="str">
            <v>MI</v>
          </cell>
          <cell r="G1135">
            <v>0</v>
          </cell>
          <cell r="Z1135">
            <v>-1.9579234959015812</v>
          </cell>
        </row>
        <row r="1136">
          <cell r="A1136" t="str">
            <v>Base</v>
          </cell>
          <cell r="D1136">
            <v>19396</v>
          </cell>
          <cell r="E1136" t="str">
            <v>MI</v>
          </cell>
          <cell r="G1136">
            <v>1</v>
          </cell>
          <cell r="Z1136">
            <v>-0.41264443991110128</v>
          </cell>
        </row>
        <row r="1137">
          <cell r="A1137" t="str">
            <v>Base</v>
          </cell>
          <cell r="D1137">
            <v>19396</v>
          </cell>
          <cell r="E1137" t="str">
            <v>MI</v>
          </cell>
          <cell r="G1137">
            <v>1</v>
          </cell>
          <cell r="Z1137">
            <v>-0.2546797740215922</v>
          </cell>
        </row>
        <row r="1138">
          <cell r="A1138" t="str">
            <v>Base</v>
          </cell>
          <cell r="D1138">
            <v>19396</v>
          </cell>
          <cell r="E1138" t="str">
            <v>MI</v>
          </cell>
          <cell r="G1138">
            <v>0</v>
          </cell>
          <cell r="Z1138">
            <v>-0.41264443991110128</v>
          </cell>
        </row>
        <row r="1139">
          <cell r="A1139" t="str">
            <v>Base</v>
          </cell>
          <cell r="D1139">
            <v>19396</v>
          </cell>
          <cell r="E1139" t="str">
            <v>MI</v>
          </cell>
          <cell r="G1139">
            <v>0</v>
          </cell>
          <cell r="Z1139">
            <v>-0.2546797740215922</v>
          </cell>
        </row>
        <row r="1140">
          <cell r="A1140" t="str">
            <v>Base</v>
          </cell>
          <cell r="D1140">
            <v>15340</v>
          </cell>
          <cell r="E1140" t="str">
            <v>MI</v>
          </cell>
          <cell r="G1140">
            <v>1</v>
          </cell>
          <cell r="Z1140">
            <v>-2.1158881617910907</v>
          </cell>
        </row>
        <row r="1141">
          <cell r="A1141" t="str">
            <v>Base</v>
          </cell>
          <cell r="D1141">
            <v>15340</v>
          </cell>
          <cell r="E1141" t="str">
            <v>MI</v>
          </cell>
          <cell r="G1141">
            <v>1</v>
          </cell>
          <cell r="Z1141">
            <v>-1.9579234959015812</v>
          </cell>
        </row>
        <row r="1142">
          <cell r="A1142" t="str">
            <v>Base</v>
          </cell>
          <cell r="D1142">
            <v>15340</v>
          </cell>
          <cell r="E1142" t="str">
            <v>MI</v>
          </cell>
          <cell r="G1142">
            <v>0</v>
          </cell>
          <cell r="Z1142">
            <v>-2.1158881617910907</v>
          </cell>
        </row>
        <row r="1143">
          <cell r="A1143" t="str">
            <v>Base</v>
          </cell>
          <cell r="D1143">
            <v>15340</v>
          </cell>
          <cell r="E1143" t="str">
            <v>MI</v>
          </cell>
          <cell r="G1143">
            <v>0</v>
          </cell>
          <cell r="Z1143">
            <v>-1.9579234959015812</v>
          </cell>
        </row>
        <row r="1144">
          <cell r="A1144" t="str">
            <v>Base</v>
          </cell>
          <cell r="D1144">
            <v>3436</v>
          </cell>
          <cell r="E1144" t="str">
            <v>MI</v>
          </cell>
          <cell r="G1144">
            <v>1</v>
          </cell>
          <cell r="Z1144">
            <v>-0.26061763707096031</v>
          </cell>
        </row>
        <row r="1145">
          <cell r="A1145" t="str">
            <v>Base</v>
          </cell>
          <cell r="D1145">
            <v>19125</v>
          </cell>
          <cell r="E1145" t="str">
            <v>MI</v>
          </cell>
          <cell r="G1145">
            <v>1</v>
          </cell>
          <cell r="Z1145">
            <v>-1.5998584777210592</v>
          </cell>
        </row>
        <row r="1146">
          <cell r="A1146" t="str">
            <v>Base</v>
          </cell>
          <cell r="D1146">
            <v>7787</v>
          </cell>
          <cell r="E1146" t="str">
            <v>CO</v>
          </cell>
          <cell r="G1146">
            <v>1</v>
          </cell>
          <cell r="Z1146">
            <v>-1.739379356396247</v>
          </cell>
        </row>
        <row r="1147">
          <cell r="A1147" t="str">
            <v>Base</v>
          </cell>
          <cell r="D1147">
            <v>7787</v>
          </cell>
          <cell r="E1147" t="str">
            <v>CO</v>
          </cell>
          <cell r="G1147">
            <v>1</v>
          </cell>
          <cell r="Z1147">
            <v>-0.67167102306291571</v>
          </cell>
        </row>
        <row r="1148">
          <cell r="A1148" t="str">
            <v>Base</v>
          </cell>
          <cell r="D1148">
            <v>20576</v>
          </cell>
          <cell r="E1148" t="str">
            <v>CO</v>
          </cell>
          <cell r="G1148">
            <v>1</v>
          </cell>
          <cell r="Z1148">
            <v>4.1390917167221968</v>
          </cell>
        </row>
        <row r="1149">
          <cell r="A1149" t="str">
            <v>Base</v>
          </cell>
          <cell r="D1149">
            <v>20576</v>
          </cell>
          <cell r="E1149" t="str">
            <v>CO</v>
          </cell>
          <cell r="G1149">
            <v>0</v>
          </cell>
          <cell r="Z1149">
            <v>4.1390917167221968</v>
          </cell>
        </row>
        <row r="1150">
          <cell r="A1150" t="str">
            <v>Base</v>
          </cell>
          <cell r="D1150">
            <v>19396</v>
          </cell>
          <cell r="E1150" t="str">
            <v>MI</v>
          </cell>
          <cell r="G1150">
            <v>1</v>
          </cell>
          <cell r="Z1150">
            <v>-0.99699709737329067</v>
          </cell>
        </row>
        <row r="1151">
          <cell r="A1151" t="str">
            <v>Base</v>
          </cell>
          <cell r="D1151">
            <v>24558</v>
          </cell>
          <cell r="E1151" t="str">
            <v>MI</v>
          </cell>
          <cell r="G1151">
            <v>1</v>
          </cell>
          <cell r="Z1151">
            <v>0.1113477189276796</v>
          </cell>
        </row>
        <row r="1152">
          <cell r="A1152" t="str">
            <v>Base</v>
          </cell>
          <cell r="D1152">
            <v>10704</v>
          </cell>
          <cell r="E1152" t="str">
            <v>MI</v>
          </cell>
          <cell r="G1152">
            <v>1</v>
          </cell>
          <cell r="Z1152">
            <v>0.16372750144808743</v>
          </cell>
        </row>
        <row r="1153">
          <cell r="A1153" t="str">
            <v>Base</v>
          </cell>
          <cell r="D1153">
            <v>11701</v>
          </cell>
          <cell r="E1153" t="str">
            <v>MI</v>
          </cell>
          <cell r="G1153">
            <v>1</v>
          </cell>
          <cell r="Z1153">
            <v>-0.18773320830350962</v>
          </cell>
        </row>
        <row r="1154">
          <cell r="A1154" t="str">
            <v>Base</v>
          </cell>
          <cell r="D1154">
            <v>4254</v>
          </cell>
          <cell r="E1154" t="str">
            <v>MI</v>
          </cell>
          <cell r="G1154">
            <v>1</v>
          </cell>
          <cell r="Z1154">
            <v>-0.83946792761846045</v>
          </cell>
        </row>
        <row r="1155">
          <cell r="A1155" t="str">
            <v>Base</v>
          </cell>
          <cell r="D1155">
            <v>4254</v>
          </cell>
          <cell r="E1155" t="str">
            <v>MI</v>
          </cell>
          <cell r="G1155">
            <v>1</v>
          </cell>
          <cell r="Z1155">
            <v>-1.2336426214023126</v>
          </cell>
        </row>
        <row r="1156">
          <cell r="A1156" t="str">
            <v>Base</v>
          </cell>
          <cell r="D1156">
            <v>4254</v>
          </cell>
          <cell r="E1156" t="str">
            <v>MI</v>
          </cell>
          <cell r="G1156">
            <v>1</v>
          </cell>
          <cell r="Z1156">
            <v>-1.3368607997730446</v>
          </cell>
        </row>
        <row r="1157">
          <cell r="A1157" t="str">
            <v>Base</v>
          </cell>
          <cell r="D1157">
            <v>4254</v>
          </cell>
          <cell r="E1157" t="str">
            <v>MI</v>
          </cell>
          <cell r="G1157">
            <v>1</v>
          </cell>
          <cell r="Z1157">
            <v>-1.3627246603236145</v>
          </cell>
        </row>
        <row r="1158">
          <cell r="A1158" t="str">
            <v>Base</v>
          </cell>
          <cell r="D1158">
            <v>4254</v>
          </cell>
          <cell r="E1158" t="str">
            <v>MI</v>
          </cell>
          <cell r="G1158">
            <v>1</v>
          </cell>
          <cell r="Z1158">
            <v>-0.70261548653529338</v>
          </cell>
        </row>
        <row r="1159">
          <cell r="A1159" t="str">
            <v>Base</v>
          </cell>
          <cell r="D1159">
            <v>4254</v>
          </cell>
          <cell r="E1159" t="str">
            <v>MI</v>
          </cell>
          <cell r="G1159">
            <v>1</v>
          </cell>
          <cell r="Z1159">
            <v>-1.0947428079589299</v>
          </cell>
        </row>
        <row r="1160">
          <cell r="A1160" t="str">
            <v>Base</v>
          </cell>
          <cell r="D1160">
            <v>4254</v>
          </cell>
          <cell r="E1160" t="str">
            <v>MI</v>
          </cell>
          <cell r="G1160">
            <v>1</v>
          </cell>
          <cell r="Z1160">
            <v>-1.1928000774111249</v>
          </cell>
        </row>
        <row r="1161">
          <cell r="A1161" t="str">
            <v>Base</v>
          </cell>
          <cell r="D1161">
            <v>4254</v>
          </cell>
          <cell r="E1161" t="str">
            <v>MI</v>
          </cell>
          <cell r="G1161">
            <v>1</v>
          </cell>
          <cell r="Z1161">
            <v>-1.3627246603236145</v>
          </cell>
        </row>
        <row r="1162">
          <cell r="A1162" t="str">
            <v>Base</v>
          </cell>
          <cell r="D1162">
            <v>4254</v>
          </cell>
          <cell r="E1162" t="str">
            <v>MI</v>
          </cell>
          <cell r="G1162">
            <v>1</v>
          </cell>
          <cell r="Z1162">
            <v>-0.58980469050727735</v>
          </cell>
        </row>
        <row r="1163">
          <cell r="A1163" t="str">
            <v>Base</v>
          </cell>
          <cell r="D1163">
            <v>4254</v>
          </cell>
          <cell r="E1163" t="str">
            <v>MI</v>
          </cell>
          <cell r="G1163">
            <v>1</v>
          </cell>
          <cell r="Z1163">
            <v>-0.95584299451554688</v>
          </cell>
        </row>
        <row r="1164">
          <cell r="A1164" t="str">
            <v>Base</v>
          </cell>
          <cell r="D1164">
            <v>4254</v>
          </cell>
          <cell r="E1164" t="str">
            <v>MI</v>
          </cell>
          <cell r="G1164">
            <v>1</v>
          </cell>
          <cell r="Z1164">
            <v>-1.0487393550492066</v>
          </cell>
        </row>
        <row r="1165">
          <cell r="A1165" t="str">
            <v>Base</v>
          </cell>
          <cell r="D1165">
            <v>4254</v>
          </cell>
          <cell r="E1165" t="str">
            <v>MI</v>
          </cell>
          <cell r="G1165">
            <v>1</v>
          </cell>
          <cell r="Z1165">
            <v>-1.0720168295447188</v>
          </cell>
        </row>
        <row r="1166">
          <cell r="A1166" t="str">
            <v>Base</v>
          </cell>
          <cell r="D1166">
            <v>329</v>
          </cell>
          <cell r="E1166" t="str">
            <v>IA</v>
          </cell>
          <cell r="G1166">
            <v>1</v>
          </cell>
          <cell r="Z1166">
            <v>-0.99359533568168956</v>
          </cell>
        </row>
        <row r="1167">
          <cell r="A1167" t="str">
            <v>Base</v>
          </cell>
          <cell r="D1167">
            <v>329</v>
          </cell>
          <cell r="E1167" t="str">
            <v>IA</v>
          </cell>
          <cell r="G1167">
            <v>1</v>
          </cell>
          <cell r="Z1167">
            <v>-1.1414015340857007</v>
          </cell>
        </row>
        <row r="1168">
          <cell r="A1168" t="str">
            <v>Base</v>
          </cell>
          <cell r="D1168">
            <v>329</v>
          </cell>
          <cell r="E1168" t="str">
            <v>IA</v>
          </cell>
          <cell r="G1168">
            <v>1</v>
          </cell>
          <cell r="Z1168">
            <v>-1.4896075120150056</v>
          </cell>
        </row>
        <row r="1169">
          <cell r="A1169" t="str">
            <v>Base</v>
          </cell>
          <cell r="D1169">
            <v>329</v>
          </cell>
          <cell r="E1169" t="str">
            <v>IA</v>
          </cell>
          <cell r="G1169">
            <v>1</v>
          </cell>
          <cell r="Z1169">
            <v>-1.5123968021093497</v>
          </cell>
        </row>
        <row r="1170">
          <cell r="A1170" t="str">
            <v>Base</v>
          </cell>
          <cell r="D1170">
            <v>329</v>
          </cell>
          <cell r="E1170" t="str">
            <v>IA</v>
          </cell>
          <cell r="G1170">
            <v>1</v>
          </cell>
          <cell r="Z1170">
            <v>-1.8004116507445858</v>
          </cell>
        </row>
        <row r="1171">
          <cell r="A1171" t="str">
            <v>Base</v>
          </cell>
          <cell r="D1171">
            <v>6168</v>
          </cell>
          <cell r="E1171" t="str">
            <v>IA</v>
          </cell>
          <cell r="G1171">
            <v>1</v>
          </cell>
          <cell r="Z1171">
            <v>-0.58311381173759969</v>
          </cell>
        </row>
        <row r="1172">
          <cell r="A1172" t="str">
            <v>Base</v>
          </cell>
          <cell r="D1172">
            <v>6168</v>
          </cell>
          <cell r="E1172" t="str">
            <v>IA</v>
          </cell>
          <cell r="G1172">
            <v>1</v>
          </cell>
          <cell r="Z1172">
            <v>-0.9582251305884627</v>
          </cell>
        </row>
        <row r="1173">
          <cell r="A1173" t="str">
            <v>Base</v>
          </cell>
          <cell r="D1173">
            <v>6722</v>
          </cell>
          <cell r="E1173" t="str">
            <v>IA</v>
          </cell>
          <cell r="G1173">
            <v>1</v>
          </cell>
          <cell r="Z1173">
            <v>-1.053303971037947</v>
          </cell>
        </row>
        <row r="1174">
          <cell r="A1174" t="str">
            <v>Base</v>
          </cell>
          <cell r="D1174">
            <v>12450</v>
          </cell>
          <cell r="E1174" t="str">
            <v>IA</v>
          </cell>
          <cell r="G1174">
            <v>1</v>
          </cell>
          <cell r="Z1174">
            <v>0.53062822362167072</v>
          </cell>
        </row>
        <row r="1175">
          <cell r="A1175" t="str">
            <v>Base</v>
          </cell>
          <cell r="D1175">
            <v>12450</v>
          </cell>
          <cell r="E1175" t="str">
            <v>IA</v>
          </cell>
          <cell r="G1175">
            <v>1</v>
          </cell>
          <cell r="Z1175">
            <v>0.7402873145307618</v>
          </cell>
        </row>
        <row r="1176">
          <cell r="A1176" t="str">
            <v>Base</v>
          </cell>
          <cell r="D1176">
            <v>14202</v>
          </cell>
          <cell r="E1176" t="str">
            <v>IA</v>
          </cell>
          <cell r="G1176">
            <v>1</v>
          </cell>
          <cell r="Z1176">
            <v>-1.5505546716430065</v>
          </cell>
        </row>
        <row r="1177">
          <cell r="A1177" t="str">
            <v>Base</v>
          </cell>
          <cell r="D1177">
            <v>15291</v>
          </cell>
          <cell r="E1177" t="str">
            <v>IA</v>
          </cell>
          <cell r="G1177">
            <v>1</v>
          </cell>
          <cell r="Z1177">
            <v>0.8158195644116677</v>
          </cell>
        </row>
        <row r="1178">
          <cell r="A1178" t="str">
            <v>Base</v>
          </cell>
          <cell r="D1178">
            <v>7303</v>
          </cell>
          <cell r="E1178" t="str">
            <v>IA</v>
          </cell>
          <cell r="G1178">
            <v>1</v>
          </cell>
          <cell r="Z1178">
            <v>-1.2554070500337347</v>
          </cell>
        </row>
        <row r="1179">
          <cell r="A1179" t="str">
            <v>Base</v>
          </cell>
          <cell r="D1179">
            <v>3203</v>
          </cell>
          <cell r="E1179" t="str">
            <v>IA</v>
          </cell>
          <cell r="G1179">
            <v>1</v>
          </cell>
          <cell r="Z1179">
            <v>0.52885147967423984</v>
          </cell>
        </row>
        <row r="1180">
          <cell r="A1180" t="str">
            <v>Base</v>
          </cell>
          <cell r="D1180">
            <v>3203</v>
          </cell>
          <cell r="E1180" t="str">
            <v>IA</v>
          </cell>
          <cell r="G1180">
            <v>1</v>
          </cell>
          <cell r="Z1180">
            <v>0.52885147967423785</v>
          </cell>
        </row>
        <row r="1181">
          <cell r="A1181" t="str">
            <v>Base</v>
          </cell>
          <cell r="D1181">
            <v>17681</v>
          </cell>
          <cell r="E1181" t="str">
            <v>OK</v>
          </cell>
          <cell r="G1181">
            <v>1</v>
          </cell>
          <cell r="Z1181">
            <v>1.3454848072565162</v>
          </cell>
        </row>
        <row r="1182">
          <cell r="A1182" t="str">
            <v>Base</v>
          </cell>
          <cell r="D1182">
            <v>14201</v>
          </cell>
          <cell r="E1182" t="str">
            <v>IA</v>
          </cell>
          <cell r="G1182">
            <v>1</v>
          </cell>
          <cell r="Z1182">
            <v>-0.10730181379359592</v>
          </cell>
        </row>
        <row r="1183">
          <cell r="A1183" t="str">
            <v>Base</v>
          </cell>
          <cell r="D1183">
            <v>8319</v>
          </cell>
          <cell r="E1183" t="str">
            <v>IA</v>
          </cell>
          <cell r="G1183">
            <v>1</v>
          </cell>
          <cell r="Z1183">
            <v>0.18174970990451142</v>
          </cell>
        </row>
        <row r="1184">
          <cell r="A1184" t="str">
            <v>Base</v>
          </cell>
          <cell r="D1184">
            <v>7891</v>
          </cell>
          <cell r="E1184" t="str">
            <v>OH</v>
          </cell>
          <cell r="G1184">
            <v>1</v>
          </cell>
          <cell r="Z1184">
            <v>0.32021304978339338</v>
          </cell>
        </row>
        <row r="1185">
          <cell r="A1185" t="str">
            <v>Base</v>
          </cell>
          <cell r="D1185">
            <v>7891</v>
          </cell>
          <cell r="E1185" t="str">
            <v>OH</v>
          </cell>
          <cell r="G1185">
            <v>1</v>
          </cell>
          <cell r="Z1185">
            <v>0.32021304978339338</v>
          </cell>
        </row>
        <row r="1186">
          <cell r="A1186" t="str">
            <v>Base</v>
          </cell>
          <cell r="D1186">
            <v>7891</v>
          </cell>
          <cell r="E1186" t="str">
            <v>OH</v>
          </cell>
          <cell r="G1186">
            <v>1</v>
          </cell>
          <cell r="Z1186">
            <v>0.32021304978339338</v>
          </cell>
        </row>
        <row r="1187">
          <cell r="A1187" t="str">
            <v>Base</v>
          </cell>
          <cell r="D1187">
            <v>2651</v>
          </cell>
          <cell r="E1187" t="str">
            <v>OH</v>
          </cell>
          <cell r="G1187">
            <v>1</v>
          </cell>
          <cell r="Z1187">
            <v>4.3657864014970639E-3</v>
          </cell>
        </row>
        <row r="1188">
          <cell r="A1188" t="str">
            <v>Base</v>
          </cell>
          <cell r="D1188">
            <v>2651</v>
          </cell>
          <cell r="E1188" t="str">
            <v>OH</v>
          </cell>
          <cell r="G1188">
            <v>1</v>
          </cell>
          <cell r="Z1188">
            <v>4.3657864014970639E-3</v>
          </cell>
        </row>
        <row r="1189">
          <cell r="A1189" t="str">
            <v>Base</v>
          </cell>
          <cell r="D1189">
            <v>2651</v>
          </cell>
          <cell r="E1189" t="str">
            <v>OH</v>
          </cell>
          <cell r="G1189">
            <v>1</v>
          </cell>
          <cell r="Z1189">
            <v>4.3657864014970639E-3</v>
          </cell>
        </row>
        <row r="1190">
          <cell r="A1190" t="str">
            <v>Base</v>
          </cell>
          <cell r="D1190">
            <v>12990</v>
          </cell>
          <cell r="E1190" t="str">
            <v>OH</v>
          </cell>
          <cell r="G1190">
            <v>1</v>
          </cell>
          <cell r="Z1190">
            <v>4.3657864014970639E-3</v>
          </cell>
        </row>
        <row r="1191">
          <cell r="A1191" t="str">
            <v>Base</v>
          </cell>
          <cell r="D1191">
            <v>4796</v>
          </cell>
          <cell r="E1191" t="str">
            <v>OH</v>
          </cell>
          <cell r="G1191">
            <v>1</v>
          </cell>
          <cell r="Z1191">
            <v>4.3657864014970639E-3</v>
          </cell>
        </row>
        <row r="1192">
          <cell r="A1192" t="str">
            <v>Base</v>
          </cell>
          <cell r="D1192">
            <v>4796</v>
          </cell>
          <cell r="E1192" t="str">
            <v>OH</v>
          </cell>
          <cell r="G1192">
            <v>1</v>
          </cell>
          <cell r="Z1192">
            <v>4.3657864014970639E-3</v>
          </cell>
        </row>
        <row r="1193">
          <cell r="A1193" t="str">
            <v>Base</v>
          </cell>
          <cell r="D1193">
            <v>4796</v>
          </cell>
          <cell r="E1193" t="str">
            <v>OH</v>
          </cell>
          <cell r="G1193">
            <v>1</v>
          </cell>
          <cell r="Z1193">
            <v>4.3657864014970639E-3</v>
          </cell>
        </row>
        <row r="1194">
          <cell r="A1194" t="str">
            <v>Base</v>
          </cell>
          <cell r="D1194">
            <v>6335</v>
          </cell>
          <cell r="E1194" t="str">
            <v>OH</v>
          </cell>
          <cell r="G1194">
            <v>1</v>
          </cell>
          <cell r="Z1194">
            <v>4.3657864014970639E-3</v>
          </cell>
        </row>
        <row r="1195">
          <cell r="A1195" t="str">
            <v>Base</v>
          </cell>
          <cell r="D1195">
            <v>8034</v>
          </cell>
          <cell r="E1195" t="str">
            <v>OH</v>
          </cell>
          <cell r="G1195">
            <v>1</v>
          </cell>
          <cell r="Z1195">
            <v>4.3657864014970639E-3</v>
          </cell>
        </row>
        <row r="1196">
          <cell r="A1196" t="str">
            <v>Base</v>
          </cell>
          <cell r="D1196">
            <v>8034</v>
          </cell>
          <cell r="E1196" t="str">
            <v>OH</v>
          </cell>
          <cell r="G1196">
            <v>1</v>
          </cell>
          <cell r="Z1196">
            <v>4.3657864014970639E-3</v>
          </cell>
        </row>
        <row r="1197">
          <cell r="A1197" t="str">
            <v>Base</v>
          </cell>
          <cell r="D1197">
            <v>8034</v>
          </cell>
          <cell r="E1197" t="str">
            <v>OH</v>
          </cell>
          <cell r="G1197">
            <v>1</v>
          </cell>
          <cell r="Z1197">
            <v>4.3657864014970639E-3</v>
          </cell>
        </row>
        <row r="1198">
          <cell r="A1198" t="str">
            <v>Base</v>
          </cell>
          <cell r="D1198">
            <v>10668</v>
          </cell>
          <cell r="E1198" t="str">
            <v>OH</v>
          </cell>
          <cell r="G1198">
            <v>1</v>
          </cell>
          <cell r="Z1198">
            <v>4.3657864014970639E-3</v>
          </cell>
        </row>
        <row r="1199">
          <cell r="A1199" t="str">
            <v>Base</v>
          </cell>
          <cell r="D1199">
            <v>10668</v>
          </cell>
          <cell r="E1199" t="str">
            <v>OH</v>
          </cell>
          <cell r="G1199">
            <v>1</v>
          </cell>
          <cell r="Z1199">
            <v>4.3657864014970639E-3</v>
          </cell>
        </row>
        <row r="1200">
          <cell r="A1200" t="str">
            <v>Base</v>
          </cell>
          <cell r="D1200">
            <v>10668</v>
          </cell>
          <cell r="E1200" t="str">
            <v>OH</v>
          </cell>
          <cell r="G1200">
            <v>1</v>
          </cell>
          <cell r="Z1200">
            <v>4.3657864014970639E-3</v>
          </cell>
        </row>
        <row r="1201">
          <cell r="A1201" t="str">
            <v>Base</v>
          </cell>
          <cell r="D1201">
            <v>11203</v>
          </cell>
          <cell r="E1201" t="str">
            <v>OH</v>
          </cell>
          <cell r="G1201">
            <v>1</v>
          </cell>
          <cell r="Z1201">
            <v>4.3657864014970639E-3</v>
          </cell>
        </row>
        <row r="1202">
          <cell r="A1202" t="str">
            <v>Base</v>
          </cell>
          <cell r="D1202">
            <v>11203</v>
          </cell>
          <cell r="E1202" t="str">
            <v>OH</v>
          </cell>
          <cell r="G1202">
            <v>1</v>
          </cell>
          <cell r="Z1202">
            <v>4.3657864014970639E-3</v>
          </cell>
        </row>
        <row r="1203">
          <cell r="A1203" t="str">
            <v>Base</v>
          </cell>
          <cell r="D1203">
            <v>11203</v>
          </cell>
          <cell r="E1203" t="str">
            <v>OH</v>
          </cell>
          <cell r="G1203">
            <v>1</v>
          </cell>
          <cell r="Z1203">
            <v>4.3657864014970639E-3</v>
          </cell>
        </row>
        <row r="1204">
          <cell r="A1204" t="str">
            <v>Base</v>
          </cell>
          <cell r="D1204">
            <v>11200</v>
          </cell>
          <cell r="E1204" t="str">
            <v>OH</v>
          </cell>
          <cell r="G1204">
            <v>1</v>
          </cell>
          <cell r="Z1204">
            <v>4.3657864014970639E-3</v>
          </cell>
        </row>
        <row r="1205">
          <cell r="A1205" t="str">
            <v>Base</v>
          </cell>
          <cell r="D1205">
            <v>11200</v>
          </cell>
          <cell r="E1205" t="str">
            <v>OH</v>
          </cell>
          <cell r="G1205">
            <v>1</v>
          </cell>
          <cell r="Z1205">
            <v>4.3657864014970639E-3</v>
          </cell>
        </row>
        <row r="1206">
          <cell r="A1206" t="str">
            <v>Base</v>
          </cell>
          <cell r="D1206">
            <v>11200</v>
          </cell>
          <cell r="E1206" t="str">
            <v>OH</v>
          </cell>
          <cell r="G1206">
            <v>1</v>
          </cell>
          <cell r="Z1206">
            <v>4.3657864014970639E-3</v>
          </cell>
        </row>
        <row r="1207">
          <cell r="A1207" t="str">
            <v>Base</v>
          </cell>
          <cell r="D1207">
            <v>11200</v>
          </cell>
          <cell r="E1207" t="str">
            <v>OH</v>
          </cell>
          <cell r="G1207">
            <v>1</v>
          </cell>
          <cell r="Z1207">
            <v>4.3657864014970639E-3</v>
          </cell>
        </row>
        <row r="1208">
          <cell r="A1208" t="str">
            <v>Base</v>
          </cell>
          <cell r="D1208">
            <v>36189</v>
          </cell>
          <cell r="E1208" t="str">
            <v>OH</v>
          </cell>
          <cell r="G1208">
            <v>1</v>
          </cell>
          <cell r="Z1208">
            <v>4.3657864014970639E-3</v>
          </cell>
        </row>
        <row r="1209">
          <cell r="A1209" t="str">
            <v>Base</v>
          </cell>
          <cell r="D1209">
            <v>36189</v>
          </cell>
          <cell r="E1209" t="str">
            <v>OH</v>
          </cell>
          <cell r="G1209">
            <v>1</v>
          </cell>
          <cell r="Z1209">
            <v>4.3657864014970639E-3</v>
          </cell>
        </row>
        <row r="1210">
          <cell r="A1210" t="str">
            <v>Base</v>
          </cell>
          <cell r="D1210">
            <v>36189</v>
          </cell>
          <cell r="E1210" t="str">
            <v>OH</v>
          </cell>
          <cell r="G1210">
            <v>1</v>
          </cell>
          <cell r="Z1210">
            <v>4.3657864014970639E-3</v>
          </cell>
        </row>
        <row r="1211">
          <cell r="A1211" t="str">
            <v>Base</v>
          </cell>
          <cell r="D1211">
            <v>13693</v>
          </cell>
          <cell r="E1211" t="str">
            <v>OH</v>
          </cell>
          <cell r="G1211">
            <v>1</v>
          </cell>
          <cell r="Z1211">
            <v>4.3657864014970639E-3</v>
          </cell>
        </row>
        <row r="1212">
          <cell r="A1212" t="str">
            <v>Base</v>
          </cell>
          <cell r="D1212">
            <v>13693</v>
          </cell>
          <cell r="E1212" t="str">
            <v>OH</v>
          </cell>
          <cell r="G1212">
            <v>1</v>
          </cell>
          <cell r="Z1212">
            <v>4.3657864014970639E-3</v>
          </cell>
        </row>
        <row r="1213">
          <cell r="A1213" t="str">
            <v>Base</v>
          </cell>
          <cell r="D1213">
            <v>13693</v>
          </cell>
          <cell r="E1213" t="str">
            <v>OH</v>
          </cell>
          <cell r="G1213">
            <v>1</v>
          </cell>
          <cell r="Z1213">
            <v>4.3657864014970639E-3</v>
          </cell>
        </row>
        <row r="1214">
          <cell r="A1214" t="str">
            <v>Base</v>
          </cell>
          <cell r="D1214">
            <v>13693</v>
          </cell>
          <cell r="E1214" t="str">
            <v>OH</v>
          </cell>
          <cell r="G1214">
            <v>1</v>
          </cell>
          <cell r="Z1214">
            <v>4.3657864014970639E-3</v>
          </cell>
        </row>
        <row r="1215">
          <cell r="A1215" t="str">
            <v>Base</v>
          </cell>
          <cell r="D1215">
            <v>14599</v>
          </cell>
          <cell r="E1215" t="str">
            <v>IN</v>
          </cell>
          <cell r="G1215">
            <v>1</v>
          </cell>
          <cell r="Z1215">
            <v>1.6436968264986185E-2</v>
          </cell>
        </row>
        <row r="1216">
          <cell r="A1216" t="str">
            <v>Base</v>
          </cell>
          <cell r="D1216">
            <v>14599</v>
          </cell>
          <cell r="E1216" t="str">
            <v>IN</v>
          </cell>
          <cell r="G1216">
            <v>1</v>
          </cell>
          <cell r="Z1216">
            <v>1.6436968264986185E-2</v>
          </cell>
        </row>
        <row r="1217">
          <cell r="A1217" t="str">
            <v>Base</v>
          </cell>
          <cell r="D1217">
            <v>14599</v>
          </cell>
          <cell r="E1217" t="str">
            <v>IN</v>
          </cell>
          <cell r="G1217">
            <v>1</v>
          </cell>
          <cell r="Z1217">
            <v>1.6436968264986185E-2</v>
          </cell>
        </row>
        <row r="1218">
          <cell r="A1218" t="str">
            <v>Base</v>
          </cell>
          <cell r="D1218">
            <v>15054</v>
          </cell>
          <cell r="E1218" t="str">
            <v>OH</v>
          </cell>
          <cell r="G1218">
            <v>1</v>
          </cell>
          <cell r="Z1218">
            <v>4.3657864014970639E-3</v>
          </cell>
        </row>
        <row r="1219">
          <cell r="A1219" t="str">
            <v>Base</v>
          </cell>
          <cell r="D1219">
            <v>18085</v>
          </cell>
          <cell r="E1219" t="str">
            <v>OH</v>
          </cell>
          <cell r="G1219">
            <v>1</v>
          </cell>
          <cell r="Z1219">
            <v>4.3657864014970639E-3</v>
          </cell>
        </row>
        <row r="1220">
          <cell r="A1220" t="str">
            <v>Base</v>
          </cell>
          <cell r="D1220">
            <v>19176</v>
          </cell>
          <cell r="E1220" t="str">
            <v>OH</v>
          </cell>
          <cell r="G1220">
            <v>1</v>
          </cell>
          <cell r="Z1220">
            <v>4.3657864014970639E-3</v>
          </cell>
        </row>
        <row r="1221">
          <cell r="A1221" t="str">
            <v>Base</v>
          </cell>
          <cell r="D1221">
            <v>19176</v>
          </cell>
          <cell r="E1221" t="str">
            <v>OH</v>
          </cell>
          <cell r="G1221">
            <v>1</v>
          </cell>
          <cell r="Z1221">
            <v>4.3657864014970639E-3</v>
          </cell>
        </row>
        <row r="1222">
          <cell r="A1222" t="str">
            <v>Base</v>
          </cell>
          <cell r="D1222">
            <v>19176</v>
          </cell>
          <cell r="E1222" t="str">
            <v>OH</v>
          </cell>
          <cell r="G1222">
            <v>1</v>
          </cell>
          <cell r="Z1222">
            <v>4.3657864014970639E-3</v>
          </cell>
        </row>
        <row r="1223">
          <cell r="A1223" t="str">
            <v>Base</v>
          </cell>
          <cell r="D1223">
            <v>16572</v>
          </cell>
          <cell r="E1223" t="str">
            <v>AZ</v>
          </cell>
          <cell r="G1223">
            <v>1</v>
          </cell>
          <cell r="Z1223">
            <v>-2.3705623648450342</v>
          </cell>
        </row>
        <row r="1224">
          <cell r="A1224" t="str">
            <v>Base</v>
          </cell>
          <cell r="D1224">
            <v>19062</v>
          </cell>
          <cell r="E1224" t="str">
            <v>IA</v>
          </cell>
          <cell r="G1224">
            <v>1</v>
          </cell>
          <cell r="Z1224">
            <v>-1.7074083046820401</v>
          </cell>
        </row>
        <row r="1225">
          <cell r="A1225" t="str">
            <v>Base</v>
          </cell>
          <cell r="D1225">
            <v>15308</v>
          </cell>
          <cell r="E1225" t="str">
            <v>CA</v>
          </cell>
          <cell r="G1225">
            <v>1</v>
          </cell>
          <cell r="Z1225">
            <v>-0.16294774362557252</v>
          </cell>
        </row>
        <row r="1226">
          <cell r="A1226" t="str">
            <v>Base</v>
          </cell>
          <cell r="D1226">
            <v>15308</v>
          </cell>
          <cell r="E1226" t="str">
            <v>CA</v>
          </cell>
          <cell r="G1226">
            <v>1</v>
          </cell>
          <cell r="Z1226">
            <v>-0.16294774362557252</v>
          </cell>
        </row>
        <row r="1227">
          <cell r="A1227" t="str">
            <v>Base</v>
          </cell>
          <cell r="D1227">
            <v>15308</v>
          </cell>
          <cell r="E1227" t="str">
            <v>CA</v>
          </cell>
          <cell r="G1227">
            <v>1</v>
          </cell>
          <cell r="Z1227">
            <v>-0.16294774362557252</v>
          </cell>
        </row>
        <row r="1228">
          <cell r="A1228" t="str">
            <v>Base</v>
          </cell>
          <cell r="D1228">
            <v>15308</v>
          </cell>
          <cell r="E1228" t="str">
            <v>CA</v>
          </cell>
          <cell r="G1228">
            <v>1</v>
          </cell>
          <cell r="Z1228">
            <v>-0.12210910670931378</v>
          </cell>
        </row>
        <row r="1229">
          <cell r="A1229" t="str">
            <v>Base</v>
          </cell>
          <cell r="D1229">
            <v>15308</v>
          </cell>
          <cell r="E1229" t="str">
            <v>CA</v>
          </cell>
          <cell r="G1229">
            <v>1</v>
          </cell>
          <cell r="Z1229">
            <v>-0.11576145107036766</v>
          </cell>
        </row>
        <row r="1230">
          <cell r="A1230" t="str">
            <v>Base</v>
          </cell>
          <cell r="D1230">
            <v>15308</v>
          </cell>
          <cell r="E1230" t="str">
            <v>CA</v>
          </cell>
          <cell r="G1230">
            <v>1</v>
          </cell>
          <cell r="Z1230">
            <v>-0.10126000231331786</v>
          </cell>
        </row>
        <row r="1231">
          <cell r="A1231" t="str">
            <v>Base</v>
          </cell>
          <cell r="D1231">
            <v>16295</v>
          </cell>
          <cell r="E1231" t="str">
            <v>CA</v>
          </cell>
          <cell r="G1231">
            <v>1</v>
          </cell>
          <cell r="Z1231">
            <v>3.2226608637915342</v>
          </cell>
        </row>
        <row r="1232">
          <cell r="A1232" t="str">
            <v>Base</v>
          </cell>
          <cell r="D1232">
            <v>16295</v>
          </cell>
          <cell r="E1232" t="str">
            <v>CA</v>
          </cell>
          <cell r="G1232">
            <v>1</v>
          </cell>
          <cell r="Z1232">
            <v>3.2226608637915342</v>
          </cell>
        </row>
        <row r="1233">
          <cell r="A1233" t="str">
            <v>Base</v>
          </cell>
          <cell r="D1233">
            <v>5598</v>
          </cell>
          <cell r="E1233" t="str">
            <v>OK</v>
          </cell>
          <cell r="G1233">
            <v>1</v>
          </cell>
          <cell r="Z1233">
            <v>-0.67656344581287486</v>
          </cell>
        </row>
        <row r="1234">
          <cell r="A1234" t="str">
            <v>Base</v>
          </cell>
          <cell r="D1234">
            <v>3248</v>
          </cell>
          <cell r="E1234" t="str">
            <v>GA</v>
          </cell>
          <cell r="G1234">
            <v>1</v>
          </cell>
          <cell r="Z1234">
            <v>-1.8491033959065677</v>
          </cell>
        </row>
        <row r="1235">
          <cell r="A1235" t="str">
            <v>Base</v>
          </cell>
          <cell r="D1235">
            <v>19219</v>
          </cell>
          <cell r="E1235" t="str">
            <v>AL</v>
          </cell>
          <cell r="G1235">
            <v>1</v>
          </cell>
          <cell r="Z1235">
            <v>0.82436169656072367</v>
          </cell>
        </row>
        <row r="1236">
          <cell r="A1236" t="str">
            <v>Base</v>
          </cell>
          <cell r="D1236">
            <v>7090</v>
          </cell>
          <cell r="E1236" t="str">
            <v>GA</v>
          </cell>
          <cell r="G1236">
            <v>1</v>
          </cell>
          <cell r="Z1236">
            <v>-0.73417754553764403</v>
          </cell>
        </row>
        <row r="1237">
          <cell r="A1237" t="str">
            <v>Base</v>
          </cell>
          <cell r="D1237">
            <v>7090</v>
          </cell>
          <cell r="E1237" t="str">
            <v>GA</v>
          </cell>
          <cell r="G1237">
            <v>1</v>
          </cell>
          <cell r="Z1237">
            <v>-0.39874543310045624</v>
          </cell>
        </row>
        <row r="1238">
          <cell r="A1238" t="str">
            <v>Base</v>
          </cell>
          <cell r="D1238">
            <v>7887</v>
          </cell>
          <cell r="E1238" t="str">
            <v>GA</v>
          </cell>
          <cell r="G1238">
            <v>1</v>
          </cell>
          <cell r="Z1238">
            <v>-1.8939095665127776</v>
          </cell>
        </row>
        <row r="1239">
          <cell r="A1239" t="str">
            <v>Base</v>
          </cell>
          <cell r="D1239">
            <v>9689</v>
          </cell>
          <cell r="E1239" t="str">
            <v>GA</v>
          </cell>
          <cell r="G1239">
            <v>1</v>
          </cell>
          <cell r="Z1239">
            <v>-2.079725009597523</v>
          </cell>
        </row>
        <row r="1240">
          <cell r="A1240" t="str">
            <v>Base</v>
          </cell>
          <cell r="D1240">
            <v>7140</v>
          </cell>
          <cell r="E1240" t="str">
            <v>GA</v>
          </cell>
          <cell r="G1240">
            <v>1</v>
          </cell>
          <cell r="Z1240">
            <v>-0.2030329522289771</v>
          </cell>
        </row>
        <row r="1241">
          <cell r="A1241" t="str">
            <v>Base</v>
          </cell>
          <cell r="D1241">
            <v>31833</v>
          </cell>
          <cell r="E1241" t="str">
            <v>FL</v>
          </cell>
          <cell r="G1241">
            <v>1</v>
          </cell>
          <cell r="Z1241">
            <v>0.5213738997171562</v>
          </cell>
        </row>
        <row r="1242">
          <cell r="A1242" t="str">
            <v>Base</v>
          </cell>
          <cell r="D1242">
            <v>12706</v>
          </cell>
          <cell r="E1242" t="str">
            <v>GA</v>
          </cell>
          <cell r="G1242">
            <v>1</v>
          </cell>
          <cell r="Z1242">
            <v>-1.8499445617751507</v>
          </cell>
        </row>
        <row r="1243">
          <cell r="A1243" t="str">
            <v>Base</v>
          </cell>
          <cell r="D1243">
            <v>16674</v>
          </cell>
          <cell r="E1243" t="str">
            <v>GA</v>
          </cell>
          <cell r="G1243">
            <v>1</v>
          </cell>
          <cell r="Z1243">
            <v>0.4415879890361557</v>
          </cell>
        </row>
        <row r="1244">
          <cell r="A1244" t="str">
            <v>Base</v>
          </cell>
          <cell r="D1244">
            <v>8714</v>
          </cell>
          <cell r="E1244" t="str">
            <v>UT</v>
          </cell>
          <cell r="G1244">
            <v>1</v>
          </cell>
          <cell r="Z1244">
            <v>-0.61453690769423397</v>
          </cell>
        </row>
        <row r="1245">
          <cell r="A1245" t="str">
            <v>Base</v>
          </cell>
          <cell r="D1245">
            <v>8714</v>
          </cell>
          <cell r="E1245" t="str">
            <v>UT</v>
          </cell>
          <cell r="G1245">
            <v>0</v>
          </cell>
          <cell r="Z1245">
            <v>-0.26128537430749482</v>
          </cell>
        </row>
        <row r="1246">
          <cell r="A1246" t="str">
            <v>Base</v>
          </cell>
          <cell r="D1246">
            <v>8714</v>
          </cell>
          <cell r="E1246" t="str">
            <v>UT</v>
          </cell>
          <cell r="G1246">
            <v>0</v>
          </cell>
          <cell r="Z1246">
            <v>0.39226718288173634</v>
          </cell>
        </row>
        <row r="1247">
          <cell r="A1247" t="str">
            <v>Base</v>
          </cell>
          <cell r="D1247">
            <v>8714</v>
          </cell>
          <cell r="E1247" t="str">
            <v>UT</v>
          </cell>
          <cell r="G1247">
            <v>0</v>
          </cell>
          <cell r="Z1247" t="e">
            <v>#NAME?</v>
          </cell>
        </row>
        <row r="1248">
          <cell r="A1248" t="str">
            <v>Base</v>
          </cell>
          <cell r="D1248">
            <v>8714</v>
          </cell>
          <cell r="E1248" t="str">
            <v>UT</v>
          </cell>
          <cell r="G1248">
            <v>0</v>
          </cell>
          <cell r="Z1248" t="e">
            <v>#NAME?</v>
          </cell>
        </row>
        <row r="1249">
          <cell r="A1249" t="str">
            <v>Base</v>
          </cell>
          <cell r="D1249">
            <v>11135</v>
          </cell>
          <cell r="E1249" t="str">
            <v>UT</v>
          </cell>
          <cell r="G1249">
            <v>1</v>
          </cell>
          <cell r="Z1249">
            <v>-0.44245427439717594</v>
          </cell>
        </row>
        <row r="1250">
          <cell r="A1250" t="str">
            <v>Base</v>
          </cell>
          <cell r="D1250">
            <v>11135</v>
          </cell>
          <cell r="E1250" t="str">
            <v>UT</v>
          </cell>
          <cell r="G1250">
            <v>1</v>
          </cell>
          <cell r="Z1250">
            <v>-0.22495705587342318</v>
          </cell>
        </row>
        <row r="1251">
          <cell r="A1251" t="str">
            <v>Base</v>
          </cell>
          <cell r="D1251">
            <v>11135</v>
          </cell>
          <cell r="E1251" t="str">
            <v>UT</v>
          </cell>
          <cell r="G1251">
            <v>1</v>
          </cell>
          <cell r="Z1251">
            <v>-0.32181581718933461</v>
          </cell>
        </row>
        <row r="1252">
          <cell r="A1252" t="str">
            <v>Base</v>
          </cell>
          <cell r="D1252">
            <v>17832</v>
          </cell>
          <cell r="E1252" t="str">
            <v>GA</v>
          </cell>
          <cell r="G1252">
            <v>1</v>
          </cell>
          <cell r="Z1252">
            <v>-0.17997769087548612</v>
          </cell>
        </row>
        <row r="1253">
          <cell r="A1253" t="str">
            <v>Base</v>
          </cell>
          <cell r="D1253">
            <v>18305</v>
          </cell>
          <cell r="E1253" t="str">
            <v>GA</v>
          </cell>
          <cell r="G1253">
            <v>1</v>
          </cell>
          <cell r="Z1253">
            <v>-1.88461318347023</v>
          </cell>
        </row>
        <row r="1254">
          <cell r="A1254" t="str">
            <v>Base</v>
          </cell>
          <cell r="D1254">
            <v>18956</v>
          </cell>
          <cell r="E1254" t="str">
            <v>GA</v>
          </cell>
          <cell r="G1254">
            <v>1</v>
          </cell>
          <cell r="Z1254">
            <v>0.34739051063447701</v>
          </cell>
        </row>
        <row r="1255">
          <cell r="A1255" t="str">
            <v>Base</v>
          </cell>
          <cell r="D1255">
            <v>20065</v>
          </cell>
          <cell r="E1255" t="str">
            <v>GA</v>
          </cell>
          <cell r="G1255">
            <v>1</v>
          </cell>
          <cell r="Z1255">
            <v>0.52029034428850485</v>
          </cell>
        </row>
        <row r="1256">
          <cell r="A1256" t="str">
            <v>Base</v>
          </cell>
          <cell r="D1256">
            <v>13781</v>
          </cell>
          <cell r="E1256" t="str">
            <v>MN</v>
          </cell>
          <cell r="G1256">
            <v>1</v>
          </cell>
          <cell r="Z1256">
            <v>0.12628645652443149</v>
          </cell>
        </row>
        <row r="1257">
          <cell r="A1257" t="str">
            <v>Base</v>
          </cell>
          <cell r="D1257">
            <v>4226</v>
          </cell>
          <cell r="E1257" t="str">
            <v>NY</v>
          </cell>
          <cell r="G1257">
            <v>1</v>
          </cell>
          <cell r="Z1257">
            <v>0.22811178420001652</v>
          </cell>
        </row>
        <row r="1258">
          <cell r="A1258" t="str">
            <v>Base</v>
          </cell>
          <cell r="D1258" t="str">
            <v>15270DC</v>
          </cell>
          <cell r="E1258" t="str">
            <v>DC</v>
          </cell>
          <cell r="G1258">
            <v>1</v>
          </cell>
          <cell r="Z1258">
            <v>0.11295337412385303</v>
          </cell>
        </row>
        <row r="1259">
          <cell r="A1259" t="str">
            <v>Base</v>
          </cell>
          <cell r="D1259">
            <v>13781</v>
          </cell>
          <cell r="E1259" t="str">
            <v>MN</v>
          </cell>
          <cell r="G1259">
            <v>1</v>
          </cell>
          <cell r="Z1259">
            <v>0.25257291304886298</v>
          </cell>
        </row>
        <row r="1260">
          <cell r="A1260" t="str">
            <v>Base</v>
          </cell>
          <cell r="D1260">
            <v>13781</v>
          </cell>
          <cell r="E1260" t="str">
            <v>MN</v>
          </cell>
          <cell r="G1260">
            <v>1</v>
          </cell>
          <cell r="Z1260">
            <v>0.12628645652443149</v>
          </cell>
        </row>
        <row r="1261">
          <cell r="A1261" t="str">
            <v>Base</v>
          </cell>
          <cell r="D1261">
            <v>13781</v>
          </cell>
          <cell r="E1261" t="str">
            <v>MN</v>
          </cell>
          <cell r="G1261">
            <v>1</v>
          </cell>
          <cell r="Z1261">
            <v>0.12628645652443149</v>
          </cell>
        </row>
        <row r="1262">
          <cell r="A1262" t="str">
            <v>Base</v>
          </cell>
          <cell r="D1262">
            <v>4226</v>
          </cell>
          <cell r="E1262" t="str">
            <v>NY</v>
          </cell>
          <cell r="G1262">
            <v>1</v>
          </cell>
          <cell r="Z1262">
            <v>0.22811178420001652</v>
          </cell>
        </row>
        <row r="1263">
          <cell r="A1263" t="str">
            <v>Base</v>
          </cell>
          <cell r="D1263">
            <v>11804</v>
          </cell>
          <cell r="E1263" t="str">
            <v>MA</v>
          </cell>
          <cell r="G1263">
            <v>1</v>
          </cell>
          <cell r="Z1263">
            <v>0.34745638469627416</v>
          </cell>
        </row>
        <row r="1264">
          <cell r="A1264" t="str">
            <v>Base</v>
          </cell>
          <cell r="D1264">
            <v>1167</v>
          </cell>
          <cell r="E1264" t="str">
            <v>MD</v>
          </cell>
          <cell r="G1264">
            <v>1</v>
          </cell>
          <cell r="Z1264">
            <v>0.2071392421991001</v>
          </cell>
        </row>
        <row r="1265">
          <cell r="A1265" t="str">
            <v>Base</v>
          </cell>
          <cell r="D1265" t="str">
            <v>15270MD</v>
          </cell>
          <cell r="E1265" t="str">
            <v>MD</v>
          </cell>
          <cell r="G1265">
            <v>1</v>
          </cell>
          <cell r="Z1265">
            <v>0.15985291661376999</v>
          </cell>
        </row>
        <row r="1266">
          <cell r="A1266" t="str">
            <v>Base</v>
          </cell>
          <cell r="D1266" t="str">
            <v>15270MD</v>
          </cell>
          <cell r="E1266" t="str">
            <v>MD</v>
          </cell>
          <cell r="G1266">
            <v>1</v>
          </cell>
          <cell r="Z1266">
            <v>0.15985291661376999</v>
          </cell>
        </row>
        <row r="1267">
          <cell r="A1267" t="str">
            <v>Base</v>
          </cell>
          <cell r="D1267">
            <v>13781</v>
          </cell>
          <cell r="E1267" t="str">
            <v>MN</v>
          </cell>
          <cell r="G1267">
            <v>1</v>
          </cell>
          <cell r="Z1267">
            <v>0.25257291304886298</v>
          </cell>
        </row>
        <row r="1268">
          <cell r="A1268" t="str">
            <v>Base</v>
          </cell>
          <cell r="D1268">
            <v>13781</v>
          </cell>
          <cell r="E1268" t="str">
            <v>MN</v>
          </cell>
          <cell r="G1268">
            <v>1</v>
          </cell>
          <cell r="Z1268">
            <v>0.25257291304886298</v>
          </cell>
        </row>
        <row r="1269">
          <cell r="A1269" t="str">
            <v>Base</v>
          </cell>
          <cell r="D1269">
            <v>13781</v>
          </cell>
          <cell r="E1269" t="str">
            <v>MN</v>
          </cell>
          <cell r="G1269">
            <v>1</v>
          </cell>
          <cell r="Z1269">
            <v>0.25257291304886298</v>
          </cell>
        </row>
        <row r="1270">
          <cell r="A1270" t="str">
            <v>Base</v>
          </cell>
          <cell r="D1270">
            <v>13781</v>
          </cell>
          <cell r="E1270" t="str">
            <v>MN</v>
          </cell>
          <cell r="G1270">
            <v>1</v>
          </cell>
          <cell r="Z1270">
            <v>0.25257291304886298</v>
          </cell>
        </row>
        <row r="1271">
          <cell r="A1271" t="str">
            <v>Base</v>
          </cell>
          <cell r="D1271">
            <v>13781</v>
          </cell>
          <cell r="E1271" t="str">
            <v>MN</v>
          </cell>
          <cell r="G1271">
            <v>1</v>
          </cell>
          <cell r="Z1271">
            <v>0.25257291304886298</v>
          </cell>
        </row>
        <row r="1272">
          <cell r="A1272" t="str">
            <v>Base</v>
          </cell>
          <cell r="D1272">
            <v>18445</v>
          </cell>
          <cell r="E1272" t="str">
            <v>FL</v>
          </cell>
          <cell r="G1272">
            <v>1</v>
          </cell>
          <cell r="Z1272">
            <v>-0.29621554729869493</v>
          </cell>
        </row>
        <row r="1273">
          <cell r="A1273" t="str">
            <v>Base</v>
          </cell>
          <cell r="D1273">
            <v>18445</v>
          </cell>
          <cell r="E1273" t="str">
            <v>FL</v>
          </cell>
          <cell r="G1273">
            <v>1</v>
          </cell>
          <cell r="Z1273">
            <v>-0.29621554729869493</v>
          </cell>
        </row>
        <row r="1274">
          <cell r="A1274" t="str">
            <v>Base</v>
          </cell>
          <cell r="D1274">
            <v>18445</v>
          </cell>
          <cell r="E1274" t="str">
            <v>FL</v>
          </cell>
          <cell r="G1274">
            <v>1</v>
          </cell>
          <cell r="Z1274">
            <v>-0.29621554729869493</v>
          </cell>
        </row>
        <row r="1275">
          <cell r="A1275" t="str">
            <v>Base</v>
          </cell>
          <cell r="D1275">
            <v>18445</v>
          </cell>
          <cell r="E1275" t="str">
            <v>FL</v>
          </cell>
          <cell r="G1275">
            <v>0</v>
          </cell>
          <cell r="Z1275">
            <v>-0.29621554729869493</v>
          </cell>
        </row>
        <row r="1276">
          <cell r="A1276" t="str">
            <v>Base</v>
          </cell>
          <cell r="D1276">
            <v>14063</v>
          </cell>
          <cell r="E1276" t="str">
            <v>AR</v>
          </cell>
          <cell r="G1276">
            <v>1</v>
          </cell>
          <cell r="Z1276">
            <v>-0.16347970771530981</v>
          </cell>
        </row>
        <row r="1277">
          <cell r="A1277" t="str">
            <v>Base</v>
          </cell>
          <cell r="D1277">
            <v>14063</v>
          </cell>
          <cell r="E1277" t="str">
            <v>AR</v>
          </cell>
          <cell r="G1277">
            <v>1</v>
          </cell>
          <cell r="Z1277">
            <v>-0.16347970771530981</v>
          </cell>
        </row>
        <row r="1278">
          <cell r="A1278" t="str">
            <v>Base</v>
          </cell>
          <cell r="D1278">
            <v>14610</v>
          </cell>
          <cell r="E1278" t="str">
            <v>FL</v>
          </cell>
          <cell r="G1278">
            <v>1</v>
          </cell>
          <cell r="Z1278">
            <v>-0.52997631754463004</v>
          </cell>
        </row>
        <row r="1279">
          <cell r="A1279" t="str">
            <v>Base</v>
          </cell>
          <cell r="D1279">
            <v>14610</v>
          </cell>
          <cell r="E1279" t="str">
            <v>FL</v>
          </cell>
          <cell r="G1279">
            <v>1</v>
          </cell>
          <cell r="Z1279">
            <v>-0.52997631754463004</v>
          </cell>
        </row>
        <row r="1280">
          <cell r="A1280" t="str">
            <v>Base</v>
          </cell>
          <cell r="D1280">
            <v>13337</v>
          </cell>
          <cell r="E1280" t="str">
            <v>NE</v>
          </cell>
          <cell r="G1280">
            <v>1</v>
          </cell>
          <cell r="Z1280">
            <v>0.18421930745232917</v>
          </cell>
        </row>
        <row r="1281">
          <cell r="A1281" t="str">
            <v>Base</v>
          </cell>
          <cell r="D1281">
            <v>19160</v>
          </cell>
          <cell r="E1281" t="str">
            <v>CO</v>
          </cell>
          <cell r="G1281">
            <v>1</v>
          </cell>
          <cell r="Z1281">
            <v>3.8099454697899202</v>
          </cell>
        </row>
        <row r="1282">
          <cell r="A1282" t="str">
            <v>Base</v>
          </cell>
          <cell r="D1282">
            <v>727</v>
          </cell>
          <cell r="E1282" t="str">
            <v>TN</v>
          </cell>
          <cell r="G1282">
            <v>1</v>
          </cell>
          <cell r="Z1282">
            <v>1.4160205706830835</v>
          </cell>
        </row>
        <row r="1283">
          <cell r="A1283" t="str">
            <v>Base</v>
          </cell>
          <cell r="D1283">
            <v>727</v>
          </cell>
          <cell r="E1283" t="str">
            <v>TN</v>
          </cell>
          <cell r="G1283">
            <v>0</v>
          </cell>
          <cell r="Z1283">
            <v>1.4160205706830835</v>
          </cell>
        </row>
        <row r="1284">
          <cell r="A1284" t="str">
            <v>Base</v>
          </cell>
          <cell r="D1284">
            <v>6194</v>
          </cell>
          <cell r="E1284" t="str">
            <v>KY</v>
          </cell>
          <cell r="G1284">
            <v>1</v>
          </cell>
          <cell r="Z1284">
            <v>-1.1718905664549406</v>
          </cell>
        </row>
        <row r="1285">
          <cell r="A1285" t="str">
            <v>Base</v>
          </cell>
          <cell r="D1285">
            <v>1708</v>
          </cell>
          <cell r="E1285" t="str">
            <v>KY</v>
          </cell>
          <cell r="G1285">
            <v>1</v>
          </cell>
          <cell r="Z1285">
            <v>-1.1628104144983544</v>
          </cell>
        </row>
        <row r="1286">
          <cell r="A1286" t="str">
            <v>Base</v>
          </cell>
          <cell r="D1286">
            <v>3687</v>
          </cell>
          <cell r="E1286" t="str">
            <v>KY</v>
          </cell>
          <cell r="G1286">
            <v>1</v>
          </cell>
          <cell r="Z1286">
            <v>-1.1672250270115299</v>
          </cell>
        </row>
        <row r="1287">
          <cell r="A1287" t="str">
            <v>Base</v>
          </cell>
          <cell r="D1287">
            <v>4622</v>
          </cell>
          <cell r="E1287" t="str">
            <v>KY</v>
          </cell>
          <cell r="G1287">
            <v>1</v>
          </cell>
          <cell r="Z1287">
            <v>-1.1733061627292434</v>
          </cell>
        </row>
        <row r="1288">
          <cell r="A1288" t="str">
            <v>Base</v>
          </cell>
          <cell r="D1288">
            <v>6442</v>
          </cell>
          <cell r="E1288" t="str">
            <v>KY</v>
          </cell>
          <cell r="G1288">
            <v>1</v>
          </cell>
          <cell r="Z1288">
            <v>-1.1734370659510773</v>
          </cell>
        </row>
        <row r="1289">
          <cell r="A1289" t="str">
            <v>Base</v>
          </cell>
          <cell r="D1289">
            <v>7558</v>
          </cell>
          <cell r="E1289" t="str">
            <v>KY</v>
          </cell>
          <cell r="G1289">
            <v>1</v>
          </cell>
          <cell r="Z1289">
            <v>-1.1367607263257342</v>
          </cell>
        </row>
        <row r="1290">
          <cell r="A1290" t="str">
            <v>Base</v>
          </cell>
          <cell r="D1290">
            <v>9292</v>
          </cell>
          <cell r="E1290" t="str">
            <v>KY</v>
          </cell>
          <cell r="G1290">
            <v>1</v>
          </cell>
          <cell r="Z1290">
            <v>-1.1613422685546106</v>
          </cell>
        </row>
        <row r="1291">
          <cell r="A1291" t="str">
            <v>Base</v>
          </cell>
          <cell r="D1291">
            <v>9575</v>
          </cell>
          <cell r="E1291" t="str">
            <v>KY</v>
          </cell>
          <cell r="G1291">
            <v>1</v>
          </cell>
          <cell r="Z1291">
            <v>-1.1600538446585165</v>
          </cell>
        </row>
        <row r="1292">
          <cell r="A1292" t="str">
            <v>Base</v>
          </cell>
          <cell r="D1292">
            <v>11011</v>
          </cell>
          <cell r="E1292" t="str">
            <v>KY</v>
          </cell>
          <cell r="G1292">
            <v>1</v>
          </cell>
          <cell r="Z1292">
            <v>-1.1633201920121501</v>
          </cell>
        </row>
        <row r="1293">
          <cell r="A1293" t="str">
            <v>Base</v>
          </cell>
          <cell r="D1293">
            <v>13651</v>
          </cell>
          <cell r="E1293" t="str">
            <v>KY</v>
          </cell>
          <cell r="G1293">
            <v>1</v>
          </cell>
          <cell r="Z1293">
            <v>-1.1679283288951354</v>
          </cell>
        </row>
        <row r="1294">
          <cell r="A1294" t="str">
            <v>Base</v>
          </cell>
          <cell r="D1294">
            <v>14251</v>
          </cell>
          <cell r="E1294" t="str">
            <v>KY</v>
          </cell>
          <cell r="G1294">
            <v>1</v>
          </cell>
          <cell r="Z1294">
            <v>-1.1696801902653107</v>
          </cell>
        </row>
        <row r="1295">
          <cell r="A1295" t="str">
            <v>Base</v>
          </cell>
          <cell r="D1295">
            <v>16587</v>
          </cell>
          <cell r="E1295" t="str">
            <v>KY</v>
          </cell>
          <cell r="G1295">
            <v>1</v>
          </cell>
          <cell r="Z1295">
            <v>-1.1872201643641187</v>
          </cell>
        </row>
        <row r="1296">
          <cell r="A1296" t="str">
            <v>Base</v>
          </cell>
          <cell r="D1296">
            <v>17044</v>
          </cell>
          <cell r="E1296" t="str">
            <v>KY</v>
          </cell>
          <cell r="G1296">
            <v>1</v>
          </cell>
          <cell r="Z1296">
            <v>-1.1685828877875355</v>
          </cell>
        </row>
        <row r="1297">
          <cell r="A1297" t="str">
            <v>Base</v>
          </cell>
          <cell r="D1297">
            <v>17564</v>
          </cell>
          <cell r="E1297" t="str">
            <v>KY</v>
          </cell>
          <cell r="G1297">
            <v>1</v>
          </cell>
          <cell r="Z1297">
            <v>-1.1745777898225325</v>
          </cell>
        </row>
        <row r="1298">
          <cell r="A1298" t="str">
            <v>Base</v>
          </cell>
          <cell r="D1298">
            <v>18498</v>
          </cell>
          <cell r="E1298" t="str">
            <v>KY</v>
          </cell>
          <cell r="G1298">
            <v>1</v>
          </cell>
          <cell r="Z1298">
            <v>-1.1833553156682426</v>
          </cell>
        </row>
        <row r="1299">
          <cell r="A1299" t="str">
            <v>Base</v>
          </cell>
          <cell r="D1299">
            <v>11018</v>
          </cell>
          <cell r="E1299" t="str">
            <v>NE</v>
          </cell>
          <cell r="G1299">
            <v>1</v>
          </cell>
          <cell r="Z1299">
            <v>-0.32731395112393363</v>
          </cell>
        </row>
        <row r="1300">
          <cell r="A1300" t="str">
            <v>Base</v>
          </cell>
          <cell r="D1300">
            <v>11018</v>
          </cell>
          <cell r="E1300" t="str">
            <v>NE</v>
          </cell>
          <cell r="G1300">
            <v>1</v>
          </cell>
          <cell r="Z1300">
            <v>-0.26043006351311149</v>
          </cell>
        </row>
        <row r="1301">
          <cell r="A1301" t="str">
            <v>Base</v>
          </cell>
          <cell r="D1301">
            <v>12470</v>
          </cell>
          <cell r="E1301" t="str">
            <v>TN</v>
          </cell>
          <cell r="G1301">
            <v>1</v>
          </cell>
          <cell r="Z1301">
            <v>-1.6605515641622046</v>
          </cell>
        </row>
        <row r="1302">
          <cell r="A1302" t="str">
            <v>Base</v>
          </cell>
          <cell r="D1302">
            <v>19437</v>
          </cell>
          <cell r="E1302" t="str">
            <v>IA</v>
          </cell>
          <cell r="G1302">
            <v>1</v>
          </cell>
          <cell r="Z1302">
            <v>-1.4080952476135793</v>
          </cell>
        </row>
        <row r="1303">
          <cell r="A1303" t="str">
            <v>Base</v>
          </cell>
          <cell r="D1303">
            <v>19437</v>
          </cell>
          <cell r="E1303" t="str">
            <v>IA</v>
          </cell>
          <cell r="G1303">
            <v>1</v>
          </cell>
          <cell r="Z1303">
            <v>-1.4130952476135794</v>
          </cell>
        </row>
        <row r="1304">
          <cell r="A1304" t="str">
            <v>Base</v>
          </cell>
          <cell r="D1304">
            <v>14289</v>
          </cell>
          <cell r="E1304" t="str">
            <v>AR</v>
          </cell>
          <cell r="G1304">
            <v>1</v>
          </cell>
          <cell r="Z1304">
            <v>-6.4872137445323528</v>
          </cell>
        </row>
        <row r="1305">
          <cell r="A1305" t="str">
            <v>Base</v>
          </cell>
          <cell r="D1305">
            <v>6779</v>
          </cell>
          <cell r="E1305" t="str">
            <v>NE</v>
          </cell>
          <cell r="G1305">
            <v>1</v>
          </cell>
          <cell r="Z1305">
            <v>-1.1770110207096447</v>
          </cell>
        </row>
        <row r="1306">
          <cell r="A1306" t="str">
            <v>Base</v>
          </cell>
          <cell r="D1306">
            <v>6779</v>
          </cell>
          <cell r="E1306" t="str">
            <v>NE</v>
          </cell>
          <cell r="G1306">
            <v>1</v>
          </cell>
          <cell r="Z1306">
            <v>-1.1825934699907201</v>
          </cell>
        </row>
        <row r="1307">
          <cell r="A1307" t="str">
            <v>Base</v>
          </cell>
          <cell r="D1307">
            <v>3408</v>
          </cell>
          <cell r="E1307" t="str">
            <v>GA</v>
          </cell>
          <cell r="G1307">
            <v>1</v>
          </cell>
          <cell r="Z1307">
            <v>-0.17391362890825815</v>
          </cell>
        </row>
        <row r="1308">
          <cell r="A1308" t="str">
            <v>Base</v>
          </cell>
          <cell r="D1308">
            <v>3408</v>
          </cell>
          <cell r="E1308" t="str">
            <v>GA</v>
          </cell>
          <cell r="G1308">
            <v>1</v>
          </cell>
          <cell r="Z1308">
            <v>2.0945289940425584</v>
          </cell>
        </row>
        <row r="1309">
          <cell r="A1309" t="str">
            <v>Base</v>
          </cell>
          <cell r="D1309">
            <v>2144</v>
          </cell>
          <cell r="E1309" t="str">
            <v>MA</v>
          </cell>
          <cell r="G1309">
            <v>1</v>
          </cell>
          <cell r="Z1309">
            <v>5.3595429415364323E-4</v>
          </cell>
        </row>
        <row r="1310">
          <cell r="A1310" t="str">
            <v>Base</v>
          </cell>
          <cell r="D1310">
            <v>11804</v>
          </cell>
          <cell r="E1310" t="str">
            <v>MA</v>
          </cell>
          <cell r="G1310">
            <v>1</v>
          </cell>
          <cell r="Z1310">
            <v>0.52118457704441135</v>
          </cell>
        </row>
        <row r="1311">
          <cell r="A1311" t="str">
            <v>Base</v>
          </cell>
          <cell r="D1311">
            <v>11804</v>
          </cell>
          <cell r="E1311" t="str">
            <v>MA</v>
          </cell>
          <cell r="G1311">
            <v>1</v>
          </cell>
          <cell r="Z1311">
            <v>0.52118457704441135</v>
          </cell>
        </row>
        <row r="1312">
          <cell r="A1312" t="str">
            <v>Base</v>
          </cell>
          <cell r="D1312">
            <v>11804</v>
          </cell>
          <cell r="E1312" t="str">
            <v>MA</v>
          </cell>
          <cell r="G1312">
            <v>1</v>
          </cell>
          <cell r="Z1312">
            <v>0.52118457704441135</v>
          </cell>
        </row>
        <row r="1313">
          <cell r="A1313" t="str">
            <v>Base</v>
          </cell>
          <cell r="D1313">
            <v>54913</v>
          </cell>
          <cell r="E1313" t="str">
            <v>MA</v>
          </cell>
          <cell r="G1313">
            <v>1</v>
          </cell>
          <cell r="Z1313">
            <v>0.30862695850063498</v>
          </cell>
        </row>
        <row r="1314">
          <cell r="A1314" t="str">
            <v>Base</v>
          </cell>
          <cell r="D1314">
            <v>11804</v>
          </cell>
          <cell r="E1314" t="str">
            <v>MA</v>
          </cell>
          <cell r="G1314">
            <v>1</v>
          </cell>
          <cell r="Z1314">
            <v>0.34745638469627416</v>
          </cell>
        </row>
        <row r="1315">
          <cell r="A1315" t="str">
            <v>Base</v>
          </cell>
          <cell r="D1315">
            <v>13511</v>
          </cell>
          <cell r="E1315" t="str">
            <v>NY</v>
          </cell>
          <cell r="G1315">
            <v>1</v>
          </cell>
          <cell r="Z1315">
            <v>0.17845662909628188</v>
          </cell>
        </row>
        <row r="1316">
          <cell r="A1316" t="str">
            <v>Base</v>
          </cell>
          <cell r="D1316">
            <v>13511</v>
          </cell>
          <cell r="E1316" t="str">
            <v>NY</v>
          </cell>
          <cell r="G1316">
            <v>1</v>
          </cell>
          <cell r="Z1316">
            <v>0.17845662909628188</v>
          </cell>
        </row>
        <row r="1317">
          <cell r="A1317" t="str">
            <v>Base</v>
          </cell>
          <cell r="D1317">
            <v>4226</v>
          </cell>
          <cell r="E1317" t="str">
            <v>NY</v>
          </cell>
          <cell r="G1317">
            <v>1</v>
          </cell>
          <cell r="Z1317">
            <v>0.17957880486414302</v>
          </cell>
        </row>
        <row r="1318">
          <cell r="A1318" t="str">
            <v>Base</v>
          </cell>
          <cell r="D1318">
            <v>14154</v>
          </cell>
          <cell r="E1318" t="str">
            <v>NY</v>
          </cell>
          <cell r="G1318">
            <v>1</v>
          </cell>
          <cell r="Z1318">
            <v>0.17216333001890008</v>
          </cell>
        </row>
        <row r="1319">
          <cell r="A1319" t="str">
            <v>Base</v>
          </cell>
          <cell r="D1319">
            <v>3249</v>
          </cell>
          <cell r="E1319" t="str">
            <v>NY</v>
          </cell>
          <cell r="G1319">
            <v>1</v>
          </cell>
          <cell r="Z1319">
            <v>0.17311677433184092</v>
          </cell>
        </row>
        <row r="1320">
          <cell r="A1320" t="str">
            <v>Base</v>
          </cell>
          <cell r="D1320">
            <v>13781</v>
          </cell>
          <cell r="E1320" t="str">
            <v>MN</v>
          </cell>
          <cell r="G1320">
            <v>1</v>
          </cell>
          <cell r="Z1320">
            <v>0.22990397904482307</v>
          </cell>
        </row>
        <row r="1321">
          <cell r="A1321" t="str">
            <v>Base</v>
          </cell>
          <cell r="D1321">
            <v>13781</v>
          </cell>
          <cell r="E1321" t="str">
            <v>MN</v>
          </cell>
          <cell r="G1321">
            <v>0</v>
          </cell>
          <cell r="Z1321">
            <v>0.47722994017102144</v>
          </cell>
        </row>
        <row r="1322">
          <cell r="A1322" t="str">
            <v>Base</v>
          </cell>
          <cell r="D1322">
            <v>13781</v>
          </cell>
          <cell r="E1322" t="str">
            <v>MN</v>
          </cell>
          <cell r="G1322">
            <v>1</v>
          </cell>
          <cell r="Z1322">
            <v>0.32828718634203191</v>
          </cell>
        </row>
        <row r="1323">
          <cell r="A1323" t="str">
            <v>Base</v>
          </cell>
          <cell r="D1323">
            <v>13781</v>
          </cell>
          <cell r="E1323" t="str">
            <v>MN</v>
          </cell>
          <cell r="G1323">
            <v>0</v>
          </cell>
          <cell r="Z1323">
            <v>0.57564238188155892</v>
          </cell>
        </row>
        <row r="1324">
          <cell r="A1324" t="str">
            <v>Base</v>
          </cell>
          <cell r="D1324">
            <v>13781</v>
          </cell>
          <cell r="E1324" t="str">
            <v>MN</v>
          </cell>
          <cell r="G1324">
            <v>0</v>
          </cell>
          <cell r="Z1324">
            <v>0.97200081184298193</v>
          </cell>
        </row>
        <row r="1325">
          <cell r="A1325" t="str">
            <v>Base</v>
          </cell>
          <cell r="D1325">
            <v>13781</v>
          </cell>
          <cell r="E1325" t="str">
            <v>MN</v>
          </cell>
          <cell r="G1325">
            <v>1</v>
          </cell>
          <cell r="Z1325">
            <v>0.39140865832536959</v>
          </cell>
        </row>
        <row r="1326">
          <cell r="A1326" t="str">
            <v>Base</v>
          </cell>
          <cell r="D1326">
            <v>15466</v>
          </cell>
          <cell r="E1326" t="str">
            <v>CO</v>
          </cell>
          <cell r="G1326">
            <v>1</v>
          </cell>
          <cell r="Z1326">
            <v>0.25116394056537628</v>
          </cell>
        </row>
        <row r="1327">
          <cell r="A1327" t="str">
            <v>Base</v>
          </cell>
          <cell r="D1327">
            <v>3291</v>
          </cell>
          <cell r="E1327" t="str">
            <v>VA</v>
          </cell>
          <cell r="G1327">
            <v>1</v>
          </cell>
          <cell r="Z1327">
            <v>-0.81656715915058053</v>
          </cell>
        </row>
        <row r="1328">
          <cell r="A1328" t="str">
            <v>Base</v>
          </cell>
          <cell r="D1328">
            <v>3291</v>
          </cell>
          <cell r="E1328" t="str">
            <v>VA</v>
          </cell>
          <cell r="G1328">
            <v>1</v>
          </cell>
          <cell r="Z1328">
            <v>-0.81656715915058053</v>
          </cell>
        </row>
        <row r="1329">
          <cell r="A1329" t="str">
            <v>Base</v>
          </cell>
          <cell r="D1329">
            <v>3291</v>
          </cell>
          <cell r="E1329" t="str">
            <v>VA</v>
          </cell>
          <cell r="G1329">
            <v>1</v>
          </cell>
          <cell r="Z1329">
            <v>-0.81656715915058053</v>
          </cell>
        </row>
        <row r="1330">
          <cell r="A1330" t="str">
            <v>Base</v>
          </cell>
          <cell r="D1330">
            <v>3291</v>
          </cell>
          <cell r="E1330" t="str">
            <v>VA</v>
          </cell>
          <cell r="G1330">
            <v>1</v>
          </cell>
          <cell r="Z1330">
            <v>-0.81656715915058053</v>
          </cell>
        </row>
        <row r="1331">
          <cell r="A1331" t="str">
            <v>Base</v>
          </cell>
          <cell r="D1331">
            <v>3291</v>
          </cell>
          <cell r="E1331" t="str">
            <v>VA</v>
          </cell>
          <cell r="G1331">
            <v>1</v>
          </cell>
          <cell r="Z1331">
            <v>-0.81656715915058053</v>
          </cell>
        </row>
        <row r="1332">
          <cell r="A1332" t="str">
            <v>Base</v>
          </cell>
          <cell r="D1332">
            <v>3291</v>
          </cell>
          <cell r="E1332" t="str">
            <v>VA</v>
          </cell>
          <cell r="G1332">
            <v>1</v>
          </cell>
          <cell r="Z1332">
            <v>-0.81656715915058053</v>
          </cell>
        </row>
        <row r="1333">
          <cell r="A1333" t="str">
            <v>Base</v>
          </cell>
          <cell r="D1333">
            <v>3291</v>
          </cell>
          <cell r="E1333" t="str">
            <v>VA</v>
          </cell>
          <cell r="G1333">
            <v>1</v>
          </cell>
          <cell r="Z1333">
            <v>-0.81656715915058053</v>
          </cell>
        </row>
        <row r="1334">
          <cell r="A1334" t="str">
            <v>Base</v>
          </cell>
          <cell r="D1334">
            <v>3291</v>
          </cell>
          <cell r="E1334" t="str">
            <v>VA</v>
          </cell>
          <cell r="G1334">
            <v>1</v>
          </cell>
          <cell r="Z1334">
            <v>-0.81656715915058053</v>
          </cell>
        </row>
        <row r="1335">
          <cell r="A1335" t="str">
            <v>Base</v>
          </cell>
          <cell r="D1335">
            <v>18940</v>
          </cell>
          <cell r="E1335" t="str">
            <v>IN</v>
          </cell>
          <cell r="G1335">
            <v>1</v>
          </cell>
          <cell r="Z1335">
            <v>8.9310163627631476E-3</v>
          </cell>
        </row>
        <row r="1336">
          <cell r="A1336" t="str">
            <v>Base</v>
          </cell>
          <cell r="D1336">
            <v>18940</v>
          </cell>
          <cell r="E1336" t="str">
            <v>IN</v>
          </cell>
          <cell r="G1336">
            <v>1</v>
          </cell>
          <cell r="Z1336">
            <v>-0.38222673983436806</v>
          </cell>
        </row>
        <row r="1337">
          <cell r="A1337" t="str">
            <v>Base</v>
          </cell>
          <cell r="D1337">
            <v>18940</v>
          </cell>
          <cell r="E1337" t="str">
            <v>IN</v>
          </cell>
          <cell r="G1337">
            <v>1</v>
          </cell>
          <cell r="Z1337">
            <v>-4.5941150220470205E-2</v>
          </cell>
        </row>
        <row r="1338">
          <cell r="A1338" t="str">
            <v>Base</v>
          </cell>
          <cell r="D1338">
            <v>18940</v>
          </cell>
          <cell r="E1338" t="str">
            <v>IN</v>
          </cell>
          <cell r="G1338">
            <v>1</v>
          </cell>
          <cell r="Z1338">
            <v>-0.36336734133812759</v>
          </cell>
        </row>
        <row r="1339">
          <cell r="A1339" t="str">
            <v>Base</v>
          </cell>
          <cell r="D1339">
            <v>18940</v>
          </cell>
          <cell r="E1339" t="str">
            <v>IN</v>
          </cell>
          <cell r="G1339">
            <v>1</v>
          </cell>
          <cell r="Z1339">
            <v>-0.34460174690090617</v>
          </cell>
        </row>
        <row r="1340">
          <cell r="A1340" t="str">
            <v>Base</v>
          </cell>
          <cell r="D1340">
            <v>20603</v>
          </cell>
          <cell r="E1340" t="str">
            <v>IN</v>
          </cell>
          <cell r="G1340">
            <v>1</v>
          </cell>
          <cell r="Z1340">
            <v>-3.5013122973406863</v>
          </cell>
        </row>
        <row r="1341">
          <cell r="A1341" t="str">
            <v>Base</v>
          </cell>
          <cell r="D1341">
            <v>20603</v>
          </cell>
          <cell r="E1341" t="str">
            <v>IN</v>
          </cell>
          <cell r="G1341">
            <v>1</v>
          </cell>
          <cell r="Z1341">
            <v>-3.5555451015734914</v>
          </cell>
        </row>
        <row r="1342">
          <cell r="A1342" t="str">
            <v>Base</v>
          </cell>
          <cell r="D1342">
            <v>20603</v>
          </cell>
          <cell r="E1342" t="str">
            <v>IN</v>
          </cell>
          <cell r="G1342">
            <v>1</v>
          </cell>
          <cell r="Z1342">
            <v>-3.6705186465470367</v>
          </cell>
        </row>
        <row r="1343">
          <cell r="A1343" t="str">
            <v>Base</v>
          </cell>
          <cell r="D1343">
            <v>20603</v>
          </cell>
          <cell r="E1343" t="str">
            <v>IN</v>
          </cell>
          <cell r="G1343">
            <v>1</v>
          </cell>
          <cell r="Z1343">
            <v>-3.9894075354359235</v>
          </cell>
        </row>
        <row r="1344">
          <cell r="A1344" t="str">
            <v>Base</v>
          </cell>
          <cell r="D1344">
            <v>8000</v>
          </cell>
          <cell r="E1344" t="str">
            <v>IN</v>
          </cell>
          <cell r="G1344">
            <v>1</v>
          </cell>
          <cell r="Z1344">
            <v>-0.36315380968049282</v>
          </cell>
        </row>
        <row r="1345">
          <cell r="A1345" t="str">
            <v>Base</v>
          </cell>
          <cell r="D1345">
            <v>1283</v>
          </cell>
          <cell r="E1345" t="str">
            <v>IN</v>
          </cell>
          <cell r="G1345">
            <v>1</v>
          </cell>
          <cell r="Z1345">
            <v>-1.4952551360911559</v>
          </cell>
        </row>
        <row r="1346">
          <cell r="A1346" t="str">
            <v>Base</v>
          </cell>
          <cell r="D1346">
            <v>1283</v>
          </cell>
          <cell r="E1346" t="str">
            <v>IN</v>
          </cell>
          <cell r="G1346">
            <v>1</v>
          </cell>
          <cell r="Z1346">
            <v>-1.4952551360911559</v>
          </cell>
        </row>
        <row r="1347">
          <cell r="A1347" t="str">
            <v>Base</v>
          </cell>
          <cell r="D1347">
            <v>1283</v>
          </cell>
          <cell r="E1347" t="str">
            <v>IN</v>
          </cell>
          <cell r="G1347">
            <v>1</v>
          </cell>
          <cell r="Z1347">
            <v>-8.8442759823710998E-3</v>
          </cell>
        </row>
        <row r="1348">
          <cell r="A1348" t="str">
            <v>Base</v>
          </cell>
          <cell r="D1348">
            <v>22822</v>
          </cell>
          <cell r="E1348" t="str">
            <v>IN</v>
          </cell>
          <cell r="G1348">
            <v>1</v>
          </cell>
          <cell r="Z1348">
            <v>-1.4952551360911559</v>
          </cell>
        </row>
        <row r="1349">
          <cell r="A1349" t="str">
            <v>Base</v>
          </cell>
          <cell r="D1349">
            <v>22822</v>
          </cell>
          <cell r="E1349" t="str">
            <v>IN</v>
          </cell>
          <cell r="G1349">
            <v>1</v>
          </cell>
          <cell r="Z1349">
            <v>-8.8442759823710998E-3</v>
          </cell>
        </row>
        <row r="1350">
          <cell r="A1350" t="str">
            <v>Base</v>
          </cell>
          <cell r="D1350">
            <v>5394</v>
          </cell>
          <cell r="E1350" t="str">
            <v>IN</v>
          </cell>
          <cell r="G1350">
            <v>1</v>
          </cell>
          <cell r="Z1350">
            <v>-2.5117928082327783</v>
          </cell>
        </row>
        <row r="1351">
          <cell r="A1351" t="str">
            <v>Base</v>
          </cell>
          <cell r="D1351">
            <v>8179</v>
          </cell>
          <cell r="E1351" t="str">
            <v>IN</v>
          </cell>
          <cell r="G1351">
            <v>1</v>
          </cell>
          <cell r="Z1351">
            <v>-1.25327026016461</v>
          </cell>
        </row>
        <row r="1352">
          <cell r="A1352" t="str">
            <v>Base</v>
          </cell>
          <cell r="D1352">
            <v>8179</v>
          </cell>
          <cell r="E1352" t="str">
            <v>IN</v>
          </cell>
          <cell r="G1352">
            <v>1</v>
          </cell>
          <cell r="Z1352">
            <v>-1.1416223402908989</v>
          </cell>
        </row>
        <row r="1353">
          <cell r="A1353" t="str">
            <v>Base</v>
          </cell>
          <cell r="D1353">
            <v>8179</v>
          </cell>
          <cell r="E1353" t="str">
            <v>IN</v>
          </cell>
          <cell r="G1353">
            <v>1</v>
          </cell>
          <cell r="Z1353">
            <v>3.8745761820261331</v>
          </cell>
        </row>
        <row r="1354">
          <cell r="A1354" t="str">
            <v>Base</v>
          </cell>
          <cell r="D1354">
            <v>8179</v>
          </cell>
          <cell r="E1354" t="str">
            <v>IN</v>
          </cell>
          <cell r="G1354">
            <v>1</v>
          </cell>
          <cell r="Z1354">
            <v>5.992577258988824</v>
          </cell>
        </row>
        <row r="1355">
          <cell r="A1355" t="str">
            <v>Base</v>
          </cell>
          <cell r="D1355">
            <v>8466</v>
          </cell>
          <cell r="E1355" t="str">
            <v>IN</v>
          </cell>
          <cell r="G1355">
            <v>1</v>
          </cell>
          <cell r="Z1355">
            <v>-1.4952551360911559</v>
          </cell>
        </row>
        <row r="1356">
          <cell r="A1356" t="str">
            <v>Base</v>
          </cell>
          <cell r="D1356">
            <v>8466</v>
          </cell>
          <cell r="E1356" t="str">
            <v>IN</v>
          </cell>
          <cell r="G1356">
            <v>1</v>
          </cell>
          <cell r="Z1356">
            <v>-8.8442759823710998E-3</v>
          </cell>
        </row>
        <row r="1357">
          <cell r="A1357" t="str">
            <v>Base</v>
          </cell>
          <cell r="D1357">
            <v>9778</v>
          </cell>
          <cell r="E1357" t="str">
            <v>IN</v>
          </cell>
          <cell r="G1357">
            <v>1</v>
          </cell>
          <cell r="Z1357">
            <v>-1.4952551360911559</v>
          </cell>
        </row>
        <row r="1358">
          <cell r="A1358" t="str">
            <v>Base</v>
          </cell>
          <cell r="D1358">
            <v>17038</v>
          </cell>
          <cell r="E1358" t="str">
            <v>IN</v>
          </cell>
          <cell r="G1358">
            <v>1</v>
          </cell>
          <cell r="Z1358">
            <v>-1.4952551360911559</v>
          </cell>
        </row>
        <row r="1359">
          <cell r="A1359" t="str">
            <v>Base</v>
          </cell>
          <cell r="D1359">
            <v>17038</v>
          </cell>
          <cell r="E1359" t="str">
            <v>IN</v>
          </cell>
          <cell r="G1359">
            <v>1</v>
          </cell>
          <cell r="Z1359">
            <v>-8.8442759823710998E-3</v>
          </cell>
        </row>
        <row r="1360">
          <cell r="A1360" t="str">
            <v>Base</v>
          </cell>
          <cell r="D1360">
            <v>17599</v>
          </cell>
          <cell r="E1360" t="str">
            <v>IN</v>
          </cell>
          <cell r="G1360">
            <v>1</v>
          </cell>
          <cell r="Z1360">
            <v>-1.4952551360911559</v>
          </cell>
        </row>
        <row r="1361">
          <cell r="A1361" t="str">
            <v>Base</v>
          </cell>
          <cell r="D1361">
            <v>17599</v>
          </cell>
          <cell r="E1361" t="str">
            <v>IN</v>
          </cell>
          <cell r="G1361">
            <v>1</v>
          </cell>
          <cell r="Z1361">
            <v>-8.8442759823710998E-3</v>
          </cell>
        </row>
        <row r="1362">
          <cell r="A1362" t="str">
            <v>Base</v>
          </cell>
          <cell r="D1362">
            <v>19445</v>
          </cell>
          <cell r="E1362" t="str">
            <v>IN</v>
          </cell>
          <cell r="G1362">
            <v>1</v>
          </cell>
          <cell r="Z1362">
            <v>-2.4973873551495527</v>
          </cell>
        </row>
        <row r="1363">
          <cell r="A1363" t="str">
            <v>Base</v>
          </cell>
          <cell r="D1363">
            <v>25295</v>
          </cell>
          <cell r="E1363" t="str">
            <v>IN</v>
          </cell>
          <cell r="G1363">
            <v>1</v>
          </cell>
          <cell r="Z1363">
            <v>-1.4952551360911559</v>
          </cell>
        </row>
        <row r="1364">
          <cell r="A1364" t="str">
            <v>Base</v>
          </cell>
          <cell r="D1364">
            <v>25295</v>
          </cell>
          <cell r="E1364" t="str">
            <v>IN</v>
          </cell>
          <cell r="G1364">
            <v>1</v>
          </cell>
          <cell r="Z1364">
            <v>-8.8442759823710998E-3</v>
          </cell>
        </row>
        <row r="1365">
          <cell r="A1365" t="str">
            <v>Base</v>
          </cell>
          <cell r="D1365">
            <v>20216</v>
          </cell>
          <cell r="E1365" t="str">
            <v>IN</v>
          </cell>
          <cell r="G1365">
            <v>1</v>
          </cell>
          <cell r="Z1365">
            <v>-1.4952551360911559</v>
          </cell>
        </row>
        <row r="1366">
          <cell r="A1366" t="str">
            <v>Base</v>
          </cell>
          <cell r="D1366">
            <v>20216</v>
          </cell>
          <cell r="E1366" t="str">
            <v>IN</v>
          </cell>
          <cell r="G1366">
            <v>1</v>
          </cell>
          <cell r="Z1366">
            <v>-8.8442759823710998E-3</v>
          </cell>
        </row>
        <row r="1367">
          <cell r="A1367" t="str">
            <v>Base</v>
          </cell>
          <cell r="D1367">
            <v>3644</v>
          </cell>
          <cell r="E1367" t="str">
            <v>WA</v>
          </cell>
          <cell r="G1367">
            <v>1</v>
          </cell>
          <cell r="Z1367">
            <v>-1.0075481244629951</v>
          </cell>
        </row>
        <row r="1368">
          <cell r="A1368" t="str">
            <v>Base</v>
          </cell>
          <cell r="D1368">
            <v>1062</v>
          </cell>
          <cell r="E1368" t="str">
            <v>VA</v>
          </cell>
          <cell r="G1368">
            <v>1</v>
          </cell>
          <cell r="Z1368">
            <v>1.8279020591055979</v>
          </cell>
        </row>
        <row r="1369">
          <cell r="A1369" t="str">
            <v>Base</v>
          </cell>
          <cell r="D1369">
            <v>3843</v>
          </cell>
          <cell r="E1369" t="str">
            <v>GA</v>
          </cell>
          <cell r="G1369">
            <v>1</v>
          </cell>
          <cell r="Z1369">
            <v>-1.4618339434993302</v>
          </cell>
        </row>
        <row r="1370">
          <cell r="A1370" t="str">
            <v>Base</v>
          </cell>
          <cell r="D1370">
            <v>1708</v>
          </cell>
          <cell r="E1370" t="str">
            <v>KY</v>
          </cell>
          <cell r="G1370">
            <v>1</v>
          </cell>
          <cell r="Z1370">
            <v>-1.1628104144983544</v>
          </cell>
        </row>
        <row r="1371">
          <cell r="A1371" t="str">
            <v>Base</v>
          </cell>
          <cell r="D1371">
            <v>10171</v>
          </cell>
          <cell r="E1371" t="str">
            <v>KY</v>
          </cell>
          <cell r="G1371">
            <v>1</v>
          </cell>
          <cell r="Z1371">
            <v>-1.1079043568931595</v>
          </cell>
        </row>
        <row r="1372">
          <cell r="A1372" t="str">
            <v>Base</v>
          </cell>
          <cell r="D1372">
            <v>10171</v>
          </cell>
          <cell r="E1372" t="str">
            <v>KY</v>
          </cell>
          <cell r="G1372">
            <v>1</v>
          </cell>
          <cell r="Z1372">
            <v>-0.86539120279692539</v>
          </cell>
        </row>
        <row r="1373">
          <cell r="A1373" t="str">
            <v>Base</v>
          </cell>
          <cell r="D1373">
            <v>5531</v>
          </cell>
          <cell r="E1373" t="str">
            <v>IL</v>
          </cell>
          <cell r="G1373">
            <v>1</v>
          </cell>
          <cell r="Z1373">
            <v>-2.7932780134659398</v>
          </cell>
        </row>
        <row r="1374">
          <cell r="A1374" t="str">
            <v>Base</v>
          </cell>
          <cell r="D1374">
            <v>10562</v>
          </cell>
          <cell r="E1374" t="str">
            <v>IN</v>
          </cell>
          <cell r="G1374">
            <v>1</v>
          </cell>
          <cell r="Z1374">
            <v>-1.421527107751128</v>
          </cell>
        </row>
        <row r="1375">
          <cell r="A1375" t="str">
            <v>Base</v>
          </cell>
          <cell r="D1375">
            <v>27599</v>
          </cell>
          <cell r="E1375" t="str">
            <v>IN</v>
          </cell>
          <cell r="G1375">
            <v>1</v>
          </cell>
          <cell r="Z1375">
            <v>-1.2888935596245661</v>
          </cell>
        </row>
        <row r="1376">
          <cell r="A1376" t="str">
            <v>Base</v>
          </cell>
          <cell r="D1376">
            <v>27599</v>
          </cell>
          <cell r="E1376" t="str">
            <v>IN</v>
          </cell>
          <cell r="G1376">
            <v>1</v>
          </cell>
          <cell r="Z1376">
            <v>-1.2045449929997838</v>
          </cell>
        </row>
        <row r="1377">
          <cell r="A1377" t="str">
            <v>Base</v>
          </cell>
          <cell r="D1377">
            <v>27599</v>
          </cell>
          <cell r="E1377" t="str">
            <v>IN</v>
          </cell>
          <cell r="G1377">
            <v>1</v>
          </cell>
          <cell r="Z1377">
            <v>-0.15988930692839284</v>
          </cell>
        </row>
        <row r="1378">
          <cell r="A1378" t="str">
            <v>Base</v>
          </cell>
          <cell r="D1378">
            <v>13647</v>
          </cell>
          <cell r="E1378" t="str">
            <v>IN</v>
          </cell>
          <cell r="G1378">
            <v>1</v>
          </cell>
          <cell r="Z1378">
            <v>-2.8149031971143907</v>
          </cell>
        </row>
        <row r="1379">
          <cell r="A1379" t="str">
            <v>Base</v>
          </cell>
          <cell r="D1379">
            <v>13762</v>
          </cell>
          <cell r="E1379" t="str">
            <v>VA</v>
          </cell>
          <cell r="G1379">
            <v>1</v>
          </cell>
          <cell r="Z1379">
            <v>2.9359572673124048</v>
          </cell>
        </row>
        <row r="1380">
          <cell r="A1380" t="str">
            <v>Base</v>
          </cell>
          <cell r="D1380">
            <v>11249</v>
          </cell>
          <cell r="E1380" t="str">
            <v>KY</v>
          </cell>
          <cell r="G1380">
            <v>1</v>
          </cell>
          <cell r="Z1380">
            <v>-3.0919585225769843</v>
          </cell>
        </row>
        <row r="1381">
          <cell r="A1381" t="str">
            <v>Base</v>
          </cell>
          <cell r="D1381">
            <v>11249</v>
          </cell>
          <cell r="E1381" t="str">
            <v>KY</v>
          </cell>
          <cell r="G1381">
            <v>1</v>
          </cell>
          <cell r="Z1381">
            <v>-2.8494453684807506</v>
          </cell>
        </row>
        <row r="1382">
          <cell r="A1382" t="str">
            <v>Base</v>
          </cell>
          <cell r="D1382">
            <v>6235</v>
          </cell>
          <cell r="E1382" t="str">
            <v>NC</v>
          </cell>
          <cell r="G1382">
            <v>1</v>
          </cell>
          <cell r="Z1382">
            <v>-0.67085176951524284</v>
          </cell>
        </row>
        <row r="1383">
          <cell r="A1383" t="str">
            <v>Base</v>
          </cell>
          <cell r="D1383">
            <v>24889</v>
          </cell>
          <cell r="E1383" t="str">
            <v>NC</v>
          </cell>
          <cell r="G1383">
            <v>1</v>
          </cell>
          <cell r="Z1383">
            <v>0.18192705534312162</v>
          </cell>
        </row>
        <row r="1384">
          <cell r="A1384" t="str">
            <v>Base</v>
          </cell>
          <cell r="D1384">
            <v>24889</v>
          </cell>
          <cell r="E1384" t="str">
            <v>NC</v>
          </cell>
          <cell r="G1384">
            <v>1</v>
          </cell>
          <cell r="Z1384">
            <v>0.13259880683723757</v>
          </cell>
        </row>
        <row r="1385">
          <cell r="A1385" t="str">
            <v>Base</v>
          </cell>
          <cell r="D1385">
            <v>24889</v>
          </cell>
          <cell r="E1385" t="str">
            <v>NC</v>
          </cell>
          <cell r="G1385">
            <v>1</v>
          </cell>
          <cell r="Z1385">
            <v>4.7231542522604718E-2</v>
          </cell>
        </row>
        <row r="1386">
          <cell r="A1386" t="str">
            <v>Base</v>
          </cell>
          <cell r="D1386">
            <v>2982</v>
          </cell>
          <cell r="E1386" t="str">
            <v>NC</v>
          </cell>
          <cell r="G1386">
            <v>1</v>
          </cell>
          <cell r="Z1386">
            <v>0.5605443658210415</v>
          </cell>
        </row>
        <row r="1387">
          <cell r="A1387" t="str">
            <v>Base</v>
          </cell>
          <cell r="D1387">
            <v>8245</v>
          </cell>
          <cell r="E1387" t="str">
            <v>NE</v>
          </cell>
          <cell r="G1387">
            <v>1</v>
          </cell>
          <cell r="Z1387">
            <v>-0.63878487103662163</v>
          </cell>
        </row>
        <row r="1388">
          <cell r="A1388" t="str">
            <v>Base</v>
          </cell>
          <cell r="D1388">
            <v>8245</v>
          </cell>
          <cell r="E1388" t="str">
            <v>NE</v>
          </cell>
          <cell r="G1388">
            <v>1</v>
          </cell>
          <cell r="Z1388">
            <v>0.35910988359778145</v>
          </cell>
        </row>
        <row r="1389">
          <cell r="A1389" t="str">
            <v>Base</v>
          </cell>
          <cell r="D1389">
            <v>14127</v>
          </cell>
          <cell r="E1389" t="str">
            <v>NE</v>
          </cell>
          <cell r="G1389">
            <v>1</v>
          </cell>
          <cell r="Z1389">
            <v>-0.15397542897235522</v>
          </cell>
        </row>
        <row r="1390">
          <cell r="A1390" t="str">
            <v>Base</v>
          </cell>
          <cell r="D1390">
            <v>14717</v>
          </cell>
          <cell r="E1390" t="str">
            <v>NC</v>
          </cell>
          <cell r="G1390">
            <v>1</v>
          </cell>
          <cell r="Z1390">
            <v>0</v>
          </cell>
        </row>
        <row r="1391">
          <cell r="A1391" t="str">
            <v>Base</v>
          </cell>
          <cell r="D1391">
            <v>15023</v>
          </cell>
          <cell r="E1391" t="str">
            <v>NC</v>
          </cell>
          <cell r="G1391">
            <v>1</v>
          </cell>
          <cell r="Z1391">
            <v>1.8001745479109563</v>
          </cell>
        </row>
        <row r="1392">
          <cell r="A1392" t="str">
            <v>Base</v>
          </cell>
          <cell r="D1392">
            <v>15671</v>
          </cell>
          <cell r="E1392" t="str">
            <v>NC</v>
          </cell>
          <cell r="G1392">
            <v>1</v>
          </cell>
          <cell r="Z1392">
            <v>1.0822536528429469</v>
          </cell>
        </row>
        <row r="1393">
          <cell r="A1393" t="str">
            <v>Base</v>
          </cell>
          <cell r="D1393">
            <v>15671</v>
          </cell>
          <cell r="E1393" t="str">
            <v>NC</v>
          </cell>
          <cell r="G1393">
            <v>1</v>
          </cell>
          <cell r="Z1393">
            <v>1.3913381706904215</v>
          </cell>
        </row>
        <row r="1394">
          <cell r="A1394" t="str">
            <v>Base</v>
          </cell>
          <cell r="D1394">
            <v>16101</v>
          </cell>
          <cell r="E1394" t="str">
            <v>NC</v>
          </cell>
          <cell r="G1394">
            <v>1</v>
          </cell>
          <cell r="Z1394">
            <v>2.6277613155481885</v>
          </cell>
        </row>
        <row r="1395">
          <cell r="A1395" t="str">
            <v>Base</v>
          </cell>
          <cell r="D1395">
            <v>1889</v>
          </cell>
          <cell r="E1395" t="str">
            <v>NC</v>
          </cell>
          <cell r="G1395">
            <v>1</v>
          </cell>
          <cell r="Z1395">
            <v>0.83198440861059642</v>
          </cell>
        </row>
        <row r="1396">
          <cell r="A1396" t="str">
            <v>Base</v>
          </cell>
          <cell r="D1396">
            <v>5070</v>
          </cell>
          <cell r="E1396" t="str">
            <v>DE</v>
          </cell>
          <cell r="G1396">
            <v>1</v>
          </cell>
          <cell r="Z1396">
            <v>-8.1459537629920368E-3</v>
          </cell>
        </row>
        <row r="1397">
          <cell r="A1397" t="str">
            <v>Base</v>
          </cell>
          <cell r="D1397">
            <v>13519</v>
          </cell>
          <cell r="E1397" t="str">
            <v>DE</v>
          </cell>
          <cell r="G1397">
            <v>1</v>
          </cell>
          <cell r="Z1397">
            <v>0.22099847914270412</v>
          </cell>
        </row>
        <row r="1398">
          <cell r="A1398" t="str">
            <v>Base</v>
          </cell>
          <cell r="D1398">
            <v>13216</v>
          </cell>
          <cell r="E1398" t="str">
            <v>TN</v>
          </cell>
          <cell r="G1398">
            <v>1</v>
          </cell>
          <cell r="Z1398">
            <v>0.40862234866832403</v>
          </cell>
        </row>
        <row r="1399">
          <cell r="A1399" t="str">
            <v>Base</v>
          </cell>
          <cell r="D1399">
            <v>9777</v>
          </cell>
          <cell r="E1399" t="str">
            <v>TN</v>
          </cell>
          <cell r="G1399">
            <v>1</v>
          </cell>
          <cell r="Z1399">
            <v>1.6540105620941434</v>
          </cell>
        </row>
        <row r="1400">
          <cell r="A1400" t="str">
            <v>Base</v>
          </cell>
          <cell r="D1400">
            <v>9777</v>
          </cell>
          <cell r="E1400" t="str">
            <v>TN</v>
          </cell>
          <cell r="G1400">
            <v>0</v>
          </cell>
          <cell r="Z1400">
            <v>1.6540105620941434</v>
          </cell>
        </row>
        <row r="1401">
          <cell r="A1401" t="str">
            <v>Base</v>
          </cell>
          <cell r="D1401">
            <v>9777</v>
          </cell>
          <cell r="E1401" t="str">
            <v>TN</v>
          </cell>
          <cell r="G1401">
            <v>1</v>
          </cell>
          <cell r="Z1401">
            <v>1.6863031952116507</v>
          </cell>
        </row>
        <row r="1402">
          <cell r="A1402" t="str">
            <v>Base</v>
          </cell>
          <cell r="D1402">
            <v>9777</v>
          </cell>
          <cell r="E1402" t="str">
            <v>TN</v>
          </cell>
          <cell r="G1402">
            <v>0</v>
          </cell>
          <cell r="Z1402">
            <v>1.6863031952116507</v>
          </cell>
        </row>
        <row r="1403">
          <cell r="A1403" t="str">
            <v>Base</v>
          </cell>
          <cell r="D1403">
            <v>5399</v>
          </cell>
          <cell r="E1403" t="str">
            <v>TN</v>
          </cell>
          <cell r="G1403">
            <v>1</v>
          </cell>
          <cell r="Z1403">
            <v>-2.8505284904594124</v>
          </cell>
        </row>
        <row r="1404">
          <cell r="A1404" t="str">
            <v>Base</v>
          </cell>
          <cell r="D1404">
            <v>5399</v>
          </cell>
          <cell r="E1404" t="str">
            <v>TN</v>
          </cell>
          <cell r="G1404">
            <v>1</v>
          </cell>
          <cell r="Z1404">
            <v>-2.8505284904594195</v>
          </cell>
        </row>
        <row r="1405">
          <cell r="A1405" t="str">
            <v>Base</v>
          </cell>
          <cell r="D1405">
            <v>3502</v>
          </cell>
          <cell r="E1405" t="str">
            <v>FL</v>
          </cell>
          <cell r="G1405">
            <v>1</v>
          </cell>
          <cell r="Z1405">
            <v>-0.10550101341042964</v>
          </cell>
        </row>
        <row r="1406">
          <cell r="A1406" t="str">
            <v>Base</v>
          </cell>
          <cell r="D1406">
            <v>3502</v>
          </cell>
          <cell r="E1406" t="str">
            <v>FL</v>
          </cell>
          <cell r="G1406">
            <v>1</v>
          </cell>
          <cell r="Z1406">
            <v>-9.9746412678951651E-2</v>
          </cell>
        </row>
        <row r="1407">
          <cell r="A1407" t="str">
            <v>Base</v>
          </cell>
          <cell r="D1407">
            <v>6455</v>
          </cell>
          <cell r="E1407" t="str">
            <v>FL</v>
          </cell>
          <cell r="G1407">
            <v>1</v>
          </cell>
          <cell r="Z1407">
            <v>2.759433661575581</v>
          </cell>
        </row>
        <row r="1408">
          <cell r="A1408" t="str">
            <v>Base</v>
          </cell>
          <cell r="D1408">
            <v>6443</v>
          </cell>
          <cell r="E1408" t="str">
            <v>FL</v>
          </cell>
          <cell r="G1408">
            <v>1</v>
          </cell>
          <cell r="Z1408">
            <v>-2.5235362874724903</v>
          </cell>
        </row>
        <row r="1409">
          <cell r="A1409" t="str">
            <v>Base</v>
          </cell>
          <cell r="D1409">
            <v>6616</v>
          </cell>
          <cell r="E1409" t="str">
            <v>FL</v>
          </cell>
          <cell r="G1409">
            <v>1</v>
          </cell>
          <cell r="Z1409">
            <v>-0.62213654859792511</v>
          </cell>
        </row>
        <row r="1410">
          <cell r="A1410" t="str">
            <v>Base</v>
          </cell>
          <cell r="D1410">
            <v>10171</v>
          </cell>
          <cell r="E1410" t="str">
            <v>KY</v>
          </cell>
          <cell r="G1410">
            <v>1</v>
          </cell>
          <cell r="Z1410">
            <v>-0.6198390803062479</v>
          </cell>
        </row>
        <row r="1411">
          <cell r="A1411" t="str">
            <v>Base</v>
          </cell>
          <cell r="D1411">
            <v>10171</v>
          </cell>
          <cell r="E1411" t="str">
            <v>KY</v>
          </cell>
          <cell r="G1411">
            <v>1</v>
          </cell>
          <cell r="Z1411">
            <v>-0.34825514313212463</v>
          </cell>
        </row>
        <row r="1412">
          <cell r="A1412" t="str">
            <v>Base</v>
          </cell>
          <cell r="D1412">
            <v>4176</v>
          </cell>
          <cell r="E1412" t="str">
            <v>CT</v>
          </cell>
          <cell r="G1412">
            <v>1</v>
          </cell>
          <cell r="Z1412">
            <v>0.38327199627520042</v>
          </cell>
        </row>
        <row r="1413">
          <cell r="A1413" t="str">
            <v>Base</v>
          </cell>
          <cell r="D1413">
            <v>40307</v>
          </cell>
          <cell r="E1413" t="str">
            <v>IL</v>
          </cell>
          <cell r="G1413">
            <v>1</v>
          </cell>
          <cell r="Z1413">
            <v>-4.9737960804532896E-2</v>
          </cell>
        </row>
        <row r="1414">
          <cell r="A1414" t="str">
            <v>Base</v>
          </cell>
          <cell r="D1414">
            <v>40307</v>
          </cell>
          <cell r="E1414" t="str">
            <v>IL</v>
          </cell>
          <cell r="G1414">
            <v>1</v>
          </cell>
          <cell r="Z1414">
            <v>-4.9737960804532896E-2</v>
          </cell>
        </row>
        <row r="1415">
          <cell r="A1415" t="str">
            <v>Base</v>
          </cell>
          <cell r="D1415">
            <v>40307</v>
          </cell>
          <cell r="E1415" t="str">
            <v>IL</v>
          </cell>
          <cell r="G1415">
            <v>1</v>
          </cell>
          <cell r="Z1415">
            <v>-4.9737960804532896E-2</v>
          </cell>
        </row>
        <row r="1416">
          <cell r="A1416" t="str">
            <v>Base</v>
          </cell>
          <cell r="D1416">
            <v>9750</v>
          </cell>
          <cell r="E1416" t="str">
            <v>IL</v>
          </cell>
          <cell r="G1416">
            <v>1</v>
          </cell>
          <cell r="Z1416">
            <v>-3.3918937364416049E-2</v>
          </cell>
        </row>
        <row r="1417">
          <cell r="A1417" t="str">
            <v>Base</v>
          </cell>
          <cell r="D1417">
            <v>17828</v>
          </cell>
          <cell r="E1417" t="str">
            <v>IL</v>
          </cell>
          <cell r="G1417">
            <v>1</v>
          </cell>
          <cell r="Z1417">
            <v>-0.90015302742093239</v>
          </cell>
        </row>
        <row r="1418">
          <cell r="A1418" t="str">
            <v>Base</v>
          </cell>
          <cell r="D1418">
            <v>18454</v>
          </cell>
          <cell r="E1418" t="str">
            <v>FL</v>
          </cell>
          <cell r="G1418">
            <v>1</v>
          </cell>
          <cell r="Z1418">
            <v>-0.64590188080070232</v>
          </cell>
        </row>
        <row r="1419">
          <cell r="A1419" t="str">
            <v>Base</v>
          </cell>
          <cell r="D1419">
            <v>18454</v>
          </cell>
          <cell r="E1419" t="str">
            <v>FL</v>
          </cell>
          <cell r="G1419">
            <v>1</v>
          </cell>
          <cell r="Z1419">
            <v>-0.64590188080070232</v>
          </cell>
        </row>
        <row r="1420">
          <cell r="A1420" t="str">
            <v>Base</v>
          </cell>
          <cell r="D1420">
            <v>18454</v>
          </cell>
          <cell r="E1420" t="str">
            <v>FL</v>
          </cell>
          <cell r="G1420">
            <v>1</v>
          </cell>
          <cell r="Z1420">
            <v>-0.64590188080070232</v>
          </cell>
        </row>
        <row r="1421">
          <cell r="A1421" t="str">
            <v>Base</v>
          </cell>
          <cell r="D1421">
            <v>18454</v>
          </cell>
          <cell r="E1421" t="str">
            <v>FL</v>
          </cell>
          <cell r="G1421">
            <v>0</v>
          </cell>
          <cell r="Z1421">
            <v>-0.39788388014610948</v>
          </cell>
        </row>
        <row r="1422">
          <cell r="A1422" t="str">
            <v>Base</v>
          </cell>
          <cell r="D1422">
            <v>162</v>
          </cell>
          <cell r="E1422" t="str">
            <v>SC</v>
          </cell>
          <cell r="G1422">
            <v>1</v>
          </cell>
          <cell r="Z1422">
            <v>7.1583967003153656E-2</v>
          </cell>
        </row>
        <row r="1423">
          <cell r="A1423" t="str">
            <v>Base</v>
          </cell>
          <cell r="D1423">
            <v>14175</v>
          </cell>
          <cell r="E1423" t="str">
            <v>SC</v>
          </cell>
          <cell r="G1423">
            <v>1</v>
          </cell>
          <cell r="Z1423">
            <v>1.4546403102825678</v>
          </cell>
        </row>
        <row r="1424">
          <cell r="A1424" t="str">
            <v>Base</v>
          </cell>
          <cell r="D1424">
            <v>21002</v>
          </cell>
          <cell r="E1424" t="str">
            <v>NC</v>
          </cell>
          <cell r="G1424">
            <v>1</v>
          </cell>
          <cell r="Z1424">
            <v>0.89394817268552218</v>
          </cell>
        </row>
        <row r="1425">
          <cell r="A1425" t="str">
            <v>Base</v>
          </cell>
          <cell r="D1425">
            <v>17539</v>
          </cell>
          <cell r="E1425" t="str">
            <v>SC</v>
          </cell>
          <cell r="G1425">
            <v>1</v>
          </cell>
          <cell r="Z1425">
            <v>0.20036331804151558</v>
          </cell>
        </row>
        <row r="1426">
          <cell r="A1426" t="str">
            <v>Base</v>
          </cell>
          <cell r="D1426">
            <v>17539</v>
          </cell>
          <cell r="E1426" t="str">
            <v>SC</v>
          </cell>
          <cell r="G1426">
            <v>1</v>
          </cell>
          <cell r="Z1426">
            <v>-8.6377122101989022E-3</v>
          </cell>
        </row>
        <row r="1427">
          <cell r="A1427" t="str">
            <v>Base</v>
          </cell>
          <cell r="D1427">
            <v>13214</v>
          </cell>
          <cell r="E1427" t="str">
            <v>RI</v>
          </cell>
          <cell r="G1427">
            <v>1</v>
          </cell>
          <cell r="Z1427">
            <v>0.40753894477714458</v>
          </cell>
        </row>
        <row r="1428">
          <cell r="A1428" t="str">
            <v>Base</v>
          </cell>
          <cell r="D1428">
            <v>8786</v>
          </cell>
          <cell r="E1428" t="str">
            <v>SC</v>
          </cell>
          <cell r="G1428">
            <v>1</v>
          </cell>
          <cell r="Z1428">
            <v>0.12952000685544293</v>
          </cell>
        </row>
        <row r="1429">
          <cell r="A1429" t="str">
            <v>Base</v>
          </cell>
          <cell r="D1429">
            <v>1890</v>
          </cell>
          <cell r="E1429" t="str">
            <v>SC</v>
          </cell>
          <cell r="G1429">
            <v>1</v>
          </cell>
          <cell r="Z1429">
            <v>0.69413524605590105</v>
          </cell>
        </row>
        <row r="1430">
          <cell r="A1430" t="str">
            <v>Base</v>
          </cell>
          <cell r="D1430">
            <v>2212</v>
          </cell>
          <cell r="E1430" t="str">
            <v>NC</v>
          </cell>
          <cell r="G1430">
            <v>1</v>
          </cell>
          <cell r="Z1430">
            <v>0.62970968510119296</v>
          </cell>
        </row>
        <row r="1431">
          <cell r="A1431" t="str">
            <v>Base</v>
          </cell>
          <cell r="D1431">
            <v>3844</v>
          </cell>
          <cell r="E1431" t="str">
            <v>SC</v>
          </cell>
          <cell r="G1431">
            <v>1</v>
          </cell>
          <cell r="Z1431">
            <v>-1.5371741126197489</v>
          </cell>
        </row>
        <row r="1432">
          <cell r="A1432" t="str">
            <v>Base</v>
          </cell>
          <cell r="D1432">
            <v>5929</v>
          </cell>
          <cell r="E1432" t="str">
            <v>SC</v>
          </cell>
          <cell r="G1432">
            <v>1</v>
          </cell>
          <cell r="Z1432">
            <v>0.57413615686847219</v>
          </cell>
        </row>
        <row r="1433">
          <cell r="A1433" t="str">
            <v>Base</v>
          </cell>
          <cell r="D1433">
            <v>10768</v>
          </cell>
          <cell r="E1433" t="str">
            <v>SC</v>
          </cell>
          <cell r="G1433">
            <v>1</v>
          </cell>
          <cell r="Z1433">
            <v>0.65806925522515458</v>
          </cell>
        </row>
        <row r="1434">
          <cell r="A1434" t="str">
            <v>Base</v>
          </cell>
          <cell r="D1434">
            <v>11019</v>
          </cell>
          <cell r="E1434" t="str">
            <v>SC</v>
          </cell>
          <cell r="G1434">
            <v>1</v>
          </cell>
          <cell r="Z1434">
            <v>-3.4894762444523504E-2</v>
          </cell>
        </row>
        <row r="1435">
          <cell r="A1435" t="str">
            <v>Base</v>
          </cell>
          <cell r="D1435">
            <v>13524</v>
          </cell>
          <cell r="E1435" t="str">
            <v>SC</v>
          </cell>
          <cell r="G1435">
            <v>1</v>
          </cell>
          <cell r="Z1435">
            <v>1.4272951269204996</v>
          </cell>
        </row>
        <row r="1436">
          <cell r="A1436" t="str">
            <v>Base</v>
          </cell>
          <cell r="D1436">
            <v>14398</v>
          </cell>
          <cell r="E1436" t="str">
            <v>SC</v>
          </cell>
          <cell r="G1436">
            <v>1</v>
          </cell>
          <cell r="Z1436">
            <v>0.73851359861231913</v>
          </cell>
        </row>
        <row r="1437">
          <cell r="A1437" t="str">
            <v>Base</v>
          </cell>
          <cell r="D1437">
            <v>3046</v>
          </cell>
          <cell r="E1437" t="str">
            <v>NC</v>
          </cell>
          <cell r="G1437">
            <v>1</v>
          </cell>
          <cell r="Z1437">
            <v>0.65773065595820102</v>
          </cell>
        </row>
        <row r="1438">
          <cell r="A1438" t="str">
            <v>Base</v>
          </cell>
          <cell r="D1438">
            <v>3046</v>
          </cell>
          <cell r="E1438" t="str">
            <v>NC</v>
          </cell>
          <cell r="G1438">
            <v>0</v>
          </cell>
          <cell r="Z1438">
            <v>0.61830757903512412</v>
          </cell>
        </row>
        <row r="1439">
          <cell r="A1439" t="str">
            <v>Base</v>
          </cell>
          <cell r="D1439">
            <v>5416</v>
          </cell>
          <cell r="E1439" t="str">
            <v>NC</v>
          </cell>
          <cell r="G1439">
            <v>1</v>
          </cell>
          <cell r="Z1439">
            <v>0.73342152860527454</v>
          </cell>
        </row>
        <row r="1440">
          <cell r="A1440" t="str">
            <v>Base</v>
          </cell>
          <cell r="D1440">
            <v>5416</v>
          </cell>
          <cell r="E1440" t="str">
            <v>NC</v>
          </cell>
          <cell r="G1440">
            <v>0</v>
          </cell>
          <cell r="Z1440">
            <v>0.69399845168219776</v>
          </cell>
        </row>
        <row r="1441">
          <cell r="A1441" t="str">
            <v>Base</v>
          </cell>
          <cell r="D1441">
            <v>11021</v>
          </cell>
          <cell r="E1441" t="str">
            <v>NV</v>
          </cell>
          <cell r="G1441">
            <v>1</v>
          </cell>
          <cell r="Z1441">
            <v>1.6768203717170131</v>
          </cell>
        </row>
        <row r="1442">
          <cell r="A1442" t="str">
            <v>Base</v>
          </cell>
          <cell r="D1442">
            <v>11021</v>
          </cell>
          <cell r="E1442" t="str">
            <v>NV</v>
          </cell>
          <cell r="G1442">
            <v>1</v>
          </cell>
          <cell r="Z1442">
            <v>1.6768203717170131</v>
          </cell>
        </row>
        <row r="1443">
          <cell r="A1443" t="str">
            <v>Base</v>
          </cell>
          <cell r="D1443">
            <v>11021</v>
          </cell>
          <cell r="E1443" t="str">
            <v>NV</v>
          </cell>
          <cell r="G1443">
            <v>1</v>
          </cell>
          <cell r="Z1443">
            <v>1.6768203717170131</v>
          </cell>
        </row>
        <row r="1444">
          <cell r="A1444" t="str">
            <v>Base</v>
          </cell>
          <cell r="D1444">
            <v>14328</v>
          </cell>
          <cell r="E1444" t="str">
            <v>CA</v>
          </cell>
          <cell r="G1444">
            <v>1</v>
          </cell>
          <cell r="Z1444">
            <v>1.906881677771479</v>
          </cell>
        </row>
        <row r="1445">
          <cell r="A1445" t="str">
            <v>Base</v>
          </cell>
          <cell r="D1445">
            <v>14328</v>
          </cell>
          <cell r="E1445" t="str">
            <v>CA</v>
          </cell>
          <cell r="G1445">
            <v>0</v>
          </cell>
          <cell r="Z1445">
            <v>3.8552450677791881</v>
          </cell>
        </row>
        <row r="1446">
          <cell r="A1446" t="str">
            <v>Base</v>
          </cell>
          <cell r="D1446">
            <v>14328</v>
          </cell>
          <cell r="E1446" t="str">
            <v>CA</v>
          </cell>
          <cell r="G1446">
            <v>0</v>
          </cell>
          <cell r="Z1446">
            <v>4.8323318096049759</v>
          </cell>
        </row>
        <row r="1447">
          <cell r="A1447" t="str">
            <v>Base</v>
          </cell>
          <cell r="D1447">
            <v>6452</v>
          </cell>
          <cell r="E1447" t="str">
            <v>FL</v>
          </cell>
          <cell r="G1447">
            <v>1</v>
          </cell>
          <cell r="Z1447">
            <v>7.3165205135812428E-2</v>
          </cell>
        </row>
        <row r="1448">
          <cell r="A1448" t="str">
            <v>Base</v>
          </cell>
          <cell r="D1448">
            <v>6452</v>
          </cell>
          <cell r="E1448" t="str">
            <v>FL</v>
          </cell>
          <cell r="G1448">
            <v>1</v>
          </cell>
          <cell r="Z1448">
            <v>7.8267492902010377E-2</v>
          </cell>
        </row>
        <row r="1449">
          <cell r="A1449" t="str">
            <v>Base</v>
          </cell>
          <cell r="D1449">
            <v>17470</v>
          </cell>
          <cell r="E1449" t="str">
            <v>WA</v>
          </cell>
          <cell r="G1449">
            <v>1</v>
          </cell>
          <cell r="Z1449">
            <v>-0.66713803319122045</v>
          </cell>
        </row>
        <row r="1450">
          <cell r="A1450" t="str">
            <v>Base</v>
          </cell>
          <cell r="D1450">
            <v>15466</v>
          </cell>
          <cell r="E1450" t="str">
            <v>CO</v>
          </cell>
          <cell r="G1450">
            <v>0</v>
          </cell>
          <cell r="Z1450">
            <v>2.5116394056537619</v>
          </cell>
        </row>
        <row r="1451">
          <cell r="A1451" t="str">
            <v>Base</v>
          </cell>
          <cell r="D1451">
            <v>15466</v>
          </cell>
          <cell r="E1451" t="str">
            <v>CO</v>
          </cell>
          <cell r="G1451">
            <v>0</v>
          </cell>
          <cell r="Z1451">
            <v>2.5116394056537619</v>
          </cell>
        </row>
        <row r="1452">
          <cell r="A1452" t="str">
            <v>Base</v>
          </cell>
          <cell r="D1452">
            <v>15466</v>
          </cell>
          <cell r="E1452" t="str">
            <v>CO</v>
          </cell>
          <cell r="G1452">
            <v>1</v>
          </cell>
          <cell r="Z1452">
            <v>2.5116394056537619</v>
          </cell>
        </row>
        <row r="1453">
          <cell r="A1453" t="str">
            <v>Base</v>
          </cell>
          <cell r="D1453">
            <v>1167</v>
          </cell>
          <cell r="E1453" t="str">
            <v>MD</v>
          </cell>
          <cell r="G1453">
            <v>1</v>
          </cell>
          <cell r="Z1453">
            <v>0.2071392421991001</v>
          </cell>
        </row>
        <row r="1454">
          <cell r="A1454" t="str">
            <v>Base</v>
          </cell>
          <cell r="D1454">
            <v>11804</v>
          </cell>
          <cell r="E1454" t="str">
            <v>MA</v>
          </cell>
          <cell r="G1454">
            <v>1</v>
          </cell>
          <cell r="Z1454">
            <v>0.34745638469627416</v>
          </cell>
        </row>
        <row r="1455">
          <cell r="A1455" t="str">
            <v>Base</v>
          </cell>
          <cell r="D1455">
            <v>5027</v>
          </cell>
          <cell r="E1455" t="str">
            <v>DE</v>
          </cell>
          <cell r="G1455">
            <v>1</v>
          </cell>
          <cell r="Z1455">
            <v>0.25430647288935143</v>
          </cell>
        </row>
        <row r="1456">
          <cell r="A1456" t="str">
            <v>Base</v>
          </cell>
          <cell r="D1456">
            <v>12472</v>
          </cell>
          <cell r="E1456" t="str">
            <v>GA</v>
          </cell>
          <cell r="G1456">
            <v>1</v>
          </cell>
          <cell r="Z1456">
            <v>-0.14465763227550041</v>
          </cell>
        </row>
        <row r="1457">
          <cell r="A1457" t="str">
            <v>Base</v>
          </cell>
          <cell r="D1457">
            <v>13511</v>
          </cell>
          <cell r="E1457" t="str">
            <v>NY</v>
          </cell>
          <cell r="G1457">
            <v>1</v>
          </cell>
          <cell r="Z1457">
            <v>0.17845662909628188</v>
          </cell>
        </row>
        <row r="1458">
          <cell r="A1458" t="str">
            <v>Base</v>
          </cell>
          <cell r="D1458">
            <v>13573</v>
          </cell>
          <cell r="E1458" t="str">
            <v>NY</v>
          </cell>
          <cell r="G1458">
            <v>1</v>
          </cell>
          <cell r="Z1458">
            <v>1.2119922960679187E-2</v>
          </cell>
        </row>
        <row r="1459">
          <cell r="A1459" t="str">
            <v>Base</v>
          </cell>
          <cell r="D1459">
            <v>13511</v>
          </cell>
          <cell r="E1459" t="str">
            <v>NY</v>
          </cell>
          <cell r="G1459">
            <v>1</v>
          </cell>
          <cell r="Z1459">
            <v>0.17845662909628188</v>
          </cell>
        </row>
        <row r="1460">
          <cell r="A1460" t="str">
            <v>Base</v>
          </cell>
          <cell r="D1460">
            <v>13214</v>
          </cell>
          <cell r="E1460" t="str">
            <v>RI</v>
          </cell>
          <cell r="G1460">
            <v>1</v>
          </cell>
          <cell r="Z1460">
            <v>0.40753894477714458</v>
          </cell>
        </row>
        <row r="1461">
          <cell r="A1461" t="str">
            <v>Base</v>
          </cell>
          <cell r="D1461">
            <v>13214</v>
          </cell>
          <cell r="E1461" t="str">
            <v>RI</v>
          </cell>
          <cell r="G1461">
            <v>1</v>
          </cell>
          <cell r="Z1461">
            <v>0.40753894477714458</v>
          </cell>
        </row>
        <row r="1462">
          <cell r="A1462" t="str">
            <v>Base</v>
          </cell>
          <cell r="D1462">
            <v>13214</v>
          </cell>
          <cell r="E1462" t="str">
            <v>RI</v>
          </cell>
          <cell r="G1462">
            <v>1</v>
          </cell>
          <cell r="Z1462">
            <v>0</v>
          </cell>
        </row>
        <row r="1463">
          <cell r="A1463" t="str">
            <v>Base</v>
          </cell>
          <cell r="D1463">
            <v>7554</v>
          </cell>
          <cell r="E1463" t="str">
            <v>IL</v>
          </cell>
          <cell r="G1463">
            <v>1</v>
          </cell>
          <cell r="Z1463">
            <v>0.87397082407977544</v>
          </cell>
        </row>
        <row r="1464">
          <cell r="A1464" t="str">
            <v>Base</v>
          </cell>
          <cell r="D1464">
            <v>7554</v>
          </cell>
          <cell r="E1464" t="str">
            <v>IL</v>
          </cell>
          <cell r="G1464">
            <v>1</v>
          </cell>
          <cell r="Z1464">
            <v>0.61525910169085118</v>
          </cell>
        </row>
        <row r="1465">
          <cell r="A1465" t="str">
            <v>Base</v>
          </cell>
          <cell r="D1465">
            <v>7554</v>
          </cell>
          <cell r="E1465" t="str">
            <v>IL</v>
          </cell>
          <cell r="G1465">
            <v>1</v>
          </cell>
          <cell r="Z1465">
            <v>0.65722369575231498</v>
          </cell>
        </row>
        <row r="1466">
          <cell r="A1466" t="str">
            <v>Base</v>
          </cell>
          <cell r="D1466">
            <v>61222</v>
          </cell>
          <cell r="E1466" t="str">
            <v>TX</v>
          </cell>
          <cell r="G1466">
            <v>1</v>
          </cell>
          <cell r="Z1466">
            <v>-2.0461160555526297</v>
          </cell>
        </row>
        <row r="1467">
          <cell r="A1467" t="str">
            <v>Base</v>
          </cell>
          <cell r="D1467" t="str">
            <v>15270DC</v>
          </cell>
          <cell r="E1467" t="str">
            <v>DC</v>
          </cell>
          <cell r="G1467">
            <v>1</v>
          </cell>
          <cell r="Z1467">
            <v>0.22590674824770607</v>
          </cell>
        </row>
        <row r="1468">
          <cell r="A1468" t="str">
            <v>Base</v>
          </cell>
          <cell r="D1468">
            <v>4110</v>
          </cell>
          <cell r="E1468" t="str">
            <v>IL</v>
          </cell>
          <cell r="G1468">
            <v>1</v>
          </cell>
          <cell r="Z1468">
            <v>0.19980406183941932</v>
          </cell>
        </row>
        <row r="1469">
          <cell r="A1469" t="str">
            <v>Base</v>
          </cell>
          <cell r="D1469">
            <v>56697</v>
          </cell>
          <cell r="E1469" t="str">
            <v>IL</v>
          </cell>
          <cell r="G1469">
            <v>1</v>
          </cell>
          <cell r="Z1469">
            <v>0.13851036447089204</v>
          </cell>
        </row>
        <row r="1470">
          <cell r="A1470" t="str">
            <v>Base</v>
          </cell>
          <cell r="D1470">
            <v>54913</v>
          </cell>
          <cell r="E1470" t="str">
            <v>MA</v>
          </cell>
          <cell r="G1470">
            <v>1</v>
          </cell>
          <cell r="Z1470">
            <v>0.30862695850063498</v>
          </cell>
        </row>
        <row r="1471">
          <cell r="A1471" t="str">
            <v>Base</v>
          </cell>
          <cell r="D1471">
            <v>20455</v>
          </cell>
          <cell r="E1471" t="str">
            <v>MA</v>
          </cell>
          <cell r="G1471">
            <v>1</v>
          </cell>
          <cell r="Z1471">
            <v>0.22071988204430382</v>
          </cell>
        </row>
        <row r="1472">
          <cell r="A1472" t="str">
            <v>Base</v>
          </cell>
          <cell r="D1472">
            <v>11804</v>
          </cell>
          <cell r="E1472" t="str">
            <v>MA</v>
          </cell>
          <cell r="G1472">
            <v>1</v>
          </cell>
          <cell r="Z1472">
            <v>0.34745638469627416</v>
          </cell>
        </row>
        <row r="1473">
          <cell r="A1473" t="str">
            <v>Base</v>
          </cell>
          <cell r="D1473">
            <v>1167</v>
          </cell>
          <cell r="E1473" t="str">
            <v>MD</v>
          </cell>
          <cell r="G1473">
            <v>1</v>
          </cell>
          <cell r="Z1473">
            <v>0.10356962109955005</v>
          </cell>
        </row>
        <row r="1474">
          <cell r="A1474" t="str">
            <v>Base</v>
          </cell>
          <cell r="D1474">
            <v>5027</v>
          </cell>
          <cell r="E1474" t="str">
            <v>DE</v>
          </cell>
          <cell r="G1474">
            <v>1</v>
          </cell>
          <cell r="Z1474">
            <v>0.12715323644467572</v>
          </cell>
        </row>
        <row r="1475">
          <cell r="A1475" t="str">
            <v>Base</v>
          </cell>
          <cell r="D1475" t="str">
            <v>15270MD</v>
          </cell>
          <cell r="E1475" t="str">
            <v>MD</v>
          </cell>
          <cell r="G1475">
            <v>1</v>
          </cell>
          <cell r="Z1475">
            <v>7.9926458306884995E-2</v>
          </cell>
        </row>
        <row r="1476">
          <cell r="A1476" t="str">
            <v>Base</v>
          </cell>
          <cell r="D1476">
            <v>13573</v>
          </cell>
          <cell r="E1476" t="str">
            <v>NY</v>
          </cell>
          <cell r="G1476">
            <v>1</v>
          </cell>
          <cell r="Z1476">
            <v>6.0599614803395936E-3</v>
          </cell>
        </row>
        <row r="1477">
          <cell r="A1477" t="str">
            <v>Base</v>
          </cell>
          <cell r="D1477">
            <v>3249</v>
          </cell>
          <cell r="E1477" t="str">
            <v>NY</v>
          </cell>
          <cell r="G1477">
            <v>1</v>
          </cell>
          <cell r="Z1477">
            <v>0.15247602855027501</v>
          </cell>
        </row>
        <row r="1478">
          <cell r="A1478" t="str">
            <v>Base</v>
          </cell>
          <cell r="D1478">
            <v>4226</v>
          </cell>
          <cell r="E1478" t="str">
            <v>NY</v>
          </cell>
          <cell r="G1478">
            <v>1</v>
          </cell>
          <cell r="Z1478">
            <v>0.45622356840003303</v>
          </cell>
        </row>
        <row r="1479">
          <cell r="A1479" t="str">
            <v>Base</v>
          </cell>
          <cell r="D1479">
            <v>13511</v>
          </cell>
          <cell r="E1479" t="str">
            <v>NY</v>
          </cell>
          <cell r="G1479">
            <v>1</v>
          </cell>
          <cell r="Z1479">
            <v>0.17845662909628188</v>
          </cell>
        </row>
        <row r="1480">
          <cell r="A1480" t="str">
            <v>Base</v>
          </cell>
          <cell r="D1480">
            <v>16183</v>
          </cell>
          <cell r="E1480" t="str">
            <v>NY</v>
          </cell>
          <cell r="G1480">
            <v>1</v>
          </cell>
          <cell r="Z1480">
            <v>0.2004933350299464</v>
          </cell>
        </row>
        <row r="1481">
          <cell r="A1481" t="str">
            <v>Base</v>
          </cell>
          <cell r="D1481">
            <v>13214</v>
          </cell>
          <cell r="E1481" t="str">
            <v>RI</v>
          </cell>
          <cell r="G1481">
            <v>1</v>
          </cell>
          <cell r="Z1481">
            <v>0.40753894477714458</v>
          </cell>
        </row>
        <row r="1482">
          <cell r="A1482" t="str">
            <v>Base</v>
          </cell>
          <cell r="D1482">
            <v>60870</v>
          </cell>
          <cell r="E1482" t="str">
            <v>NJ</v>
          </cell>
          <cell r="G1482">
            <v>1</v>
          </cell>
          <cell r="Z1482">
            <v>0.1981986330821825</v>
          </cell>
        </row>
        <row r="1483">
          <cell r="A1483" t="str">
            <v>Base</v>
          </cell>
          <cell r="D1483">
            <v>54913</v>
          </cell>
          <cell r="E1483" t="str">
            <v>MA</v>
          </cell>
          <cell r="G1483">
            <v>1</v>
          </cell>
          <cell r="Z1483">
            <v>0.46294043775095245</v>
          </cell>
        </row>
        <row r="1484">
          <cell r="A1484" t="str">
            <v>Base</v>
          </cell>
          <cell r="D1484">
            <v>5027</v>
          </cell>
          <cell r="E1484" t="str">
            <v>DE</v>
          </cell>
          <cell r="G1484">
            <v>1</v>
          </cell>
          <cell r="Z1484">
            <v>0.38145970933402717</v>
          </cell>
        </row>
        <row r="1485">
          <cell r="A1485" t="str">
            <v>Base</v>
          </cell>
          <cell r="D1485">
            <v>5027</v>
          </cell>
          <cell r="E1485" t="str">
            <v>DE</v>
          </cell>
          <cell r="G1485">
            <v>1</v>
          </cell>
          <cell r="Z1485">
            <v>0.69454352553189269</v>
          </cell>
        </row>
        <row r="1486">
          <cell r="A1486" t="str">
            <v>Base</v>
          </cell>
          <cell r="D1486">
            <v>15248</v>
          </cell>
          <cell r="E1486" t="str">
            <v>OR</v>
          </cell>
          <cell r="G1486">
            <v>1</v>
          </cell>
          <cell r="Z1486">
            <v>1.3614406616953327</v>
          </cell>
        </row>
        <row r="1487">
          <cell r="A1487" t="str">
            <v>Base</v>
          </cell>
          <cell r="D1487">
            <v>15248</v>
          </cell>
          <cell r="E1487" t="str">
            <v>OR</v>
          </cell>
          <cell r="G1487">
            <v>1</v>
          </cell>
          <cell r="Z1487">
            <v>1.4535792056895622</v>
          </cell>
        </row>
        <row r="1488">
          <cell r="A1488" t="str">
            <v>Base</v>
          </cell>
          <cell r="D1488">
            <v>15248</v>
          </cell>
          <cell r="E1488" t="str">
            <v>OR</v>
          </cell>
          <cell r="G1488">
            <v>1</v>
          </cell>
          <cell r="Z1488">
            <v>1.4535792056895622</v>
          </cell>
        </row>
        <row r="1489">
          <cell r="A1489" t="str">
            <v>Base</v>
          </cell>
          <cell r="D1489">
            <v>15248</v>
          </cell>
          <cell r="E1489" t="str">
            <v>OR</v>
          </cell>
          <cell r="G1489">
            <v>1</v>
          </cell>
          <cell r="Z1489">
            <v>1.4535792056895622</v>
          </cell>
        </row>
        <row r="1490">
          <cell r="A1490" t="str">
            <v>Base</v>
          </cell>
          <cell r="D1490">
            <v>15248</v>
          </cell>
          <cell r="E1490" t="str">
            <v>OR</v>
          </cell>
          <cell r="G1490">
            <v>0</v>
          </cell>
          <cell r="Z1490">
            <v>1.3614406616953327</v>
          </cell>
        </row>
        <row r="1491">
          <cell r="A1491" t="str">
            <v>Base</v>
          </cell>
          <cell r="D1491">
            <v>15248</v>
          </cell>
          <cell r="E1491" t="str">
            <v>OR</v>
          </cell>
          <cell r="G1491">
            <v>0</v>
          </cell>
          <cell r="Z1491">
            <v>1.3550293345062709</v>
          </cell>
        </row>
        <row r="1492">
          <cell r="A1492" t="str">
            <v>Base</v>
          </cell>
          <cell r="D1492">
            <v>15248</v>
          </cell>
          <cell r="E1492" t="str">
            <v>OR</v>
          </cell>
          <cell r="G1492">
            <v>1</v>
          </cell>
          <cell r="Z1492">
            <v>1.3568230181219798</v>
          </cell>
        </row>
        <row r="1493">
          <cell r="A1493" t="str">
            <v>Base</v>
          </cell>
          <cell r="D1493">
            <v>15248</v>
          </cell>
          <cell r="E1493" t="str">
            <v>OR</v>
          </cell>
          <cell r="G1493">
            <v>0</v>
          </cell>
          <cell r="Z1493">
            <v>1.3568230181219798</v>
          </cell>
        </row>
        <row r="1494">
          <cell r="A1494" t="str">
            <v>Base</v>
          </cell>
          <cell r="D1494">
            <v>15248</v>
          </cell>
          <cell r="E1494" t="str">
            <v>OR</v>
          </cell>
          <cell r="G1494">
            <v>1</v>
          </cell>
          <cell r="Z1494">
            <v>1.4469972675598581</v>
          </cell>
        </row>
        <row r="1495">
          <cell r="A1495" t="str">
            <v>Base</v>
          </cell>
          <cell r="D1495">
            <v>15248</v>
          </cell>
          <cell r="E1495" t="str">
            <v>OR</v>
          </cell>
          <cell r="G1495">
            <v>1</v>
          </cell>
          <cell r="Z1495">
            <v>1.1960165902167104</v>
          </cell>
        </row>
        <row r="1496">
          <cell r="A1496" t="str">
            <v>Base</v>
          </cell>
          <cell r="D1496">
            <v>15248</v>
          </cell>
          <cell r="E1496" t="str">
            <v>OR</v>
          </cell>
          <cell r="G1496">
            <v>1</v>
          </cell>
          <cell r="Z1496">
            <v>1.4469972675598581</v>
          </cell>
        </row>
        <row r="1497">
          <cell r="A1497" t="str">
            <v>Base</v>
          </cell>
          <cell r="D1497">
            <v>15248</v>
          </cell>
          <cell r="E1497" t="str">
            <v>OR</v>
          </cell>
          <cell r="G1497">
            <v>1</v>
          </cell>
          <cell r="Z1497">
            <v>0.16570226272267738</v>
          </cell>
        </row>
        <row r="1498">
          <cell r="A1498" t="str">
            <v>Base</v>
          </cell>
          <cell r="D1498" t="str">
            <v>14354OR</v>
          </cell>
          <cell r="E1498" t="str">
            <v>WA</v>
          </cell>
          <cell r="G1498">
            <v>1</v>
          </cell>
          <cell r="Z1498">
            <v>1.648928467562647</v>
          </cell>
        </row>
        <row r="1499">
          <cell r="A1499" t="str">
            <v>Base</v>
          </cell>
          <cell r="D1499">
            <v>814</v>
          </cell>
          <cell r="E1499" t="str">
            <v>AR</v>
          </cell>
          <cell r="G1499">
            <v>1</v>
          </cell>
          <cell r="Z1499">
            <v>1.2717498998111278</v>
          </cell>
        </row>
        <row r="1500">
          <cell r="A1500" t="str">
            <v>Base</v>
          </cell>
          <cell r="D1500">
            <v>13511</v>
          </cell>
          <cell r="E1500" t="str">
            <v>NY</v>
          </cell>
          <cell r="G1500">
            <v>1</v>
          </cell>
          <cell r="Z1500">
            <v>8.9228314548140938E-2</v>
          </cell>
        </row>
        <row r="1501">
          <cell r="A1501" t="str">
            <v>Base</v>
          </cell>
          <cell r="D1501">
            <v>13573</v>
          </cell>
          <cell r="E1501" t="str">
            <v>NY</v>
          </cell>
          <cell r="G1501">
            <v>1</v>
          </cell>
          <cell r="Z1501">
            <v>6.0599614803395936E-3</v>
          </cell>
        </row>
        <row r="1502">
          <cell r="A1502" t="str">
            <v>Base</v>
          </cell>
          <cell r="D1502">
            <v>16183</v>
          </cell>
          <cell r="E1502" t="str">
            <v>NY</v>
          </cell>
          <cell r="G1502">
            <v>1</v>
          </cell>
          <cell r="Z1502">
            <v>0.1002466675149732</v>
          </cell>
        </row>
        <row r="1503">
          <cell r="A1503" t="str">
            <v>Base</v>
          </cell>
          <cell r="D1503">
            <v>11804</v>
          </cell>
          <cell r="E1503" t="str">
            <v>MA</v>
          </cell>
          <cell r="G1503">
            <v>1</v>
          </cell>
          <cell r="Z1503">
            <v>0.26059228852220567</v>
          </cell>
        </row>
        <row r="1504">
          <cell r="A1504" t="str">
            <v>Base</v>
          </cell>
          <cell r="D1504">
            <v>1167</v>
          </cell>
          <cell r="E1504" t="str">
            <v>MD</v>
          </cell>
          <cell r="G1504">
            <v>1</v>
          </cell>
          <cell r="Z1504">
            <v>0.10356962109955005</v>
          </cell>
        </row>
        <row r="1505">
          <cell r="A1505" t="str">
            <v>Base</v>
          </cell>
          <cell r="D1505" t="str">
            <v>15270DC</v>
          </cell>
          <cell r="E1505" t="str">
            <v>DC</v>
          </cell>
          <cell r="G1505">
            <v>1</v>
          </cell>
          <cell r="Z1505">
            <v>0.11295337412385303</v>
          </cell>
        </row>
        <row r="1506">
          <cell r="A1506" t="str">
            <v>Base</v>
          </cell>
          <cell r="D1506">
            <v>56697</v>
          </cell>
          <cell r="E1506" t="str">
            <v>IL</v>
          </cell>
          <cell r="G1506">
            <v>1</v>
          </cell>
          <cell r="Z1506">
            <v>0.13851036447089204</v>
          </cell>
        </row>
        <row r="1507">
          <cell r="A1507" t="str">
            <v>Base</v>
          </cell>
          <cell r="D1507">
            <v>4110</v>
          </cell>
          <cell r="E1507" t="str">
            <v>IL</v>
          </cell>
          <cell r="G1507">
            <v>1</v>
          </cell>
          <cell r="Z1507">
            <v>0.19980406183941932</v>
          </cell>
        </row>
        <row r="1508">
          <cell r="A1508" t="str">
            <v>Base</v>
          </cell>
          <cell r="D1508">
            <v>13781</v>
          </cell>
          <cell r="E1508" t="str">
            <v>MN</v>
          </cell>
          <cell r="G1508">
            <v>1</v>
          </cell>
          <cell r="Z1508">
            <v>-0.62512468475863325</v>
          </cell>
        </row>
        <row r="1509">
          <cell r="A1509" t="str">
            <v>Base</v>
          </cell>
          <cell r="D1509">
            <v>13781</v>
          </cell>
          <cell r="E1509" t="str">
            <v>MN</v>
          </cell>
          <cell r="G1509">
            <v>0</v>
          </cell>
          <cell r="Z1509">
            <v>-0.4150677637421496</v>
          </cell>
        </row>
        <row r="1510">
          <cell r="A1510" t="str">
            <v>Base</v>
          </cell>
          <cell r="D1510">
            <v>13781</v>
          </cell>
          <cell r="E1510" t="str">
            <v>MN</v>
          </cell>
          <cell r="G1510">
            <v>1</v>
          </cell>
          <cell r="Z1510">
            <v>0.56078698655803116</v>
          </cell>
        </row>
        <row r="1511">
          <cell r="A1511" t="str">
            <v>Base</v>
          </cell>
          <cell r="D1511">
            <v>13781</v>
          </cell>
          <cell r="E1511" t="str">
            <v>MN</v>
          </cell>
          <cell r="G1511">
            <v>0</v>
          </cell>
          <cell r="Z1511">
            <v>0.56078698655803116</v>
          </cell>
        </row>
        <row r="1512">
          <cell r="A1512" t="str">
            <v>Base</v>
          </cell>
          <cell r="D1512">
            <v>13781</v>
          </cell>
          <cell r="E1512" t="str">
            <v>MN</v>
          </cell>
          <cell r="G1512">
            <v>0</v>
          </cell>
          <cell r="Z1512">
            <v>0.79195665054986686</v>
          </cell>
        </row>
        <row r="1513">
          <cell r="A1513" t="str">
            <v>Base</v>
          </cell>
          <cell r="D1513">
            <v>13781</v>
          </cell>
          <cell r="E1513" t="str">
            <v>MN</v>
          </cell>
          <cell r="G1513">
            <v>0</v>
          </cell>
          <cell r="Z1513">
            <v>-0.62512468475863325</v>
          </cell>
        </row>
        <row r="1514">
          <cell r="A1514" t="str">
            <v>Base</v>
          </cell>
          <cell r="D1514">
            <v>13781</v>
          </cell>
          <cell r="E1514" t="str">
            <v>MN</v>
          </cell>
          <cell r="G1514">
            <v>0</v>
          </cell>
          <cell r="Z1514">
            <v>-0.20501084272566508</v>
          </cell>
        </row>
        <row r="1515">
          <cell r="A1515" t="str">
            <v>Base</v>
          </cell>
          <cell r="D1515">
            <v>13781</v>
          </cell>
          <cell r="E1515" t="str">
            <v>MN</v>
          </cell>
          <cell r="G1515">
            <v>1</v>
          </cell>
          <cell r="Z1515">
            <v>0.56078698655803116</v>
          </cell>
        </row>
        <row r="1516">
          <cell r="A1516" t="str">
            <v>Base</v>
          </cell>
          <cell r="D1516">
            <v>13781</v>
          </cell>
          <cell r="E1516" t="str">
            <v>MN</v>
          </cell>
          <cell r="G1516">
            <v>0</v>
          </cell>
          <cell r="Z1516">
            <v>0.56078698655803116</v>
          </cell>
        </row>
        <row r="1517">
          <cell r="A1517" t="str">
            <v>Base</v>
          </cell>
          <cell r="D1517">
            <v>13781</v>
          </cell>
          <cell r="E1517" t="str">
            <v>MN</v>
          </cell>
          <cell r="G1517">
            <v>0</v>
          </cell>
          <cell r="Z1517">
            <v>0.79195665054986686</v>
          </cell>
        </row>
        <row r="1518">
          <cell r="A1518" t="str">
            <v>Base</v>
          </cell>
          <cell r="D1518">
            <v>54913</v>
          </cell>
          <cell r="E1518" t="str">
            <v>MA</v>
          </cell>
          <cell r="G1518">
            <v>1</v>
          </cell>
          <cell r="Z1518">
            <v>0.30862695850063498</v>
          </cell>
        </row>
        <row r="1519">
          <cell r="A1519" t="str">
            <v>Base</v>
          </cell>
          <cell r="D1519">
            <v>11804</v>
          </cell>
          <cell r="E1519" t="str">
            <v>MA</v>
          </cell>
          <cell r="G1519">
            <v>1</v>
          </cell>
          <cell r="Z1519">
            <v>0.34745638469627416</v>
          </cell>
        </row>
        <row r="1520">
          <cell r="A1520" t="str">
            <v>Base</v>
          </cell>
          <cell r="D1520">
            <v>11804</v>
          </cell>
          <cell r="E1520" t="str">
            <v>MA</v>
          </cell>
          <cell r="G1520">
            <v>1</v>
          </cell>
          <cell r="Z1520">
            <v>0.34745638469627416</v>
          </cell>
        </row>
        <row r="1521">
          <cell r="A1521" t="str">
            <v>Base</v>
          </cell>
          <cell r="D1521">
            <v>14154</v>
          </cell>
          <cell r="E1521" t="str">
            <v>NY</v>
          </cell>
          <cell r="G1521">
            <v>1</v>
          </cell>
          <cell r="Z1521">
            <v>0.30180992063637807</v>
          </cell>
        </row>
        <row r="1522">
          <cell r="A1522" t="str">
            <v>Base</v>
          </cell>
          <cell r="D1522">
            <v>3249</v>
          </cell>
          <cell r="E1522" t="str">
            <v>NY</v>
          </cell>
          <cell r="G1522">
            <v>1</v>
          </cell>
          <cell r="Z1522">
            <v>0.30495205710055001</v>
          </cell>
        </row>
        <row r="1523">
          <cell r="A1523" t="str">
            <v>Base</v>
          </cell>
          <cell r="D1523">
            <v>13573</v>
          </cell>
          <cell r="E1523" t="str">
            <v>NY</v>
          </cell>
          <cell r="G1523">
            <v>1</v>
          </cell>
          <cell r="Z1523">
            <v>1.2119922960679187E-2</v>
          </cell>
        </row>
        <row r="1524">
          <cell r="A1524" t="str">
            <v>Base</v>
          </cell>
          <cell r="D1524">
            <v>13511</v>
          </cell>
          <cell r="E1524" t="str">
            <v>NY</v>
          </cell>
          <cell r="G1524">
            <v>1</v>
          </cell>
          <cell r="Z1524">
            <v>0.17845662909628188</v>
          </cell>
        </row>
        <row r="1525">
          <cell r="A1525" t="str">
            <v>Base</v>
          </cell>
          <cell r="D1525">
            <v>4226</v>
          </cell>
          <cell r="E1525" t="str">
            <v>NY</v>
          </cell>
          <cell r="G1525">
            <v>1</v>
          </cell>
          <cell r="Z1525">
            <v>0.45622356840003303</v>
          </cell>
        </row>
        <row r="1526">
          <cell r="A1526" t="str">
            <v>Base</v>
          </cell>
          <cell r="D1526">
            <v>20455</v>
          </cell>
          <cell r="E1526" t="str">
            <v>MA</v>
          </cell>
          <cell r="G1526">
            <v>1</v>
          </cell>
          <cell r="Z1526">
            <v>0.22071988204430382</v>
          </cell>
        </row>
        <row r="1527">
          <cell r="A1527" t="str">
            <v>Base</v>
          </cell>
          <cell r="D1527">
            <v>3266</v>
          </cell>
          <cell r="E1527" t="str">
            <v>ME</v>
          </cell>
          <cell r="G1527">
            <v>1</v>
          </cell>
          <cell r="Z1527">
            <v>0.28795391019025496</v>
          </cell>
        </row>
        <row r="1528">
          <cell r="A1528" t="str">
            <v>Base</v>
          </cell>
          <cell r="D1528">
            <v>13214</v>
          </cell>
          <cell r="E1528" t="str">
            <v>RI</v>
          </cell>
          <cell r="G1528">
            <v>1</v>
          </cell>
          <cell r="Z1528">
            <v>0.40753894477714458</v>
          </cell>
        </row>
        <row r="1529">
          <cell r="A1529" t="str">
            <v>Base</v>
          </cell>
          <cell r="D1529">
            <v>15477</v>
          </cell>
          <cell r="E1529" t="str">
            <v>NJ</v>
          </cell>
          <cell r="G1529">
            <v>1</v>
          </cell>
          <cell r="Z1529">
            <v>0.29500993047255747</v>
          </cell>
        </row>
        <row r="1530">
          <cell r="A1530" t="str">
            <v>Base</v>
          </cell>
          <cell r="D1530" t="str">
            <v>15270DC</v>
          </cell>
          <cell r="E1530" t="str">
            <v>DC</v>
          </cell>
          <cell r="G1530">
            <v>1</v>
          </cell>
          <cell r="Z1530">
            <v>0.22590674824770607</v>
          </cell>
        </row>
        <row r="1531">
          <cell r="A1531" t="str">
            <v>Base</v>
          </cell>
          <cell r="D1531">
            <v>1167</v>
          </cell>
          <cell r="E1531" t="str">
            <v>MD</v>
          </cell>
          <cell r="G1531">
            <v>1</v>
          </cell>
          <cell r="Z1531">
            <v>0.2071392421991001</v>
          </cell>
        </row>
        <row r="1532">
          <cell r="A1532" t="str">
            <v>Base</v>
          </cell>
          <cell r="D1532">
            <v>11171</v>
          </cell>
          <cell r="E1532" t="str">
            <v>NY</v>
          </cell>
          <cell r="G1532">
            <v>1</v>
          </cell>
          <cell r="Z1532">
            <v>0.43238684896602053</v>
          </cell>
        </row>
        <row r="1533">
          <cell r="A1533" t="str">
            <v>Base</v>
          </cell>
          <cell r="D1533">
            <v>13781</v>
          </cell>
          <cell r="E1533" t="str">
            <v>MN</v>
          </cell>
          <cell r="G1533">
            <v>1</v>
          </cell>
          <cell r="Z1533">
            <v>0.25257291304886298</v>
          </cell>
        </row>
        <row r="1534">
          <cell r="A1534" t="str">
            <v>Base</v>
          </cell>
          <cell r="D1534">
            <v>20455</v>
          </cell>
          <cell r="E1534" t="str">
            <v>MA</v>
          </cell>
          <cell r="G1534">
            <v>1</v>
          </cell>
          <cell r="Z1534">
            <v>0.22071988204430382</v>
          </cell>
        </row>
        <row r="1535">
          <cell r="A1535" t="str">
            <v>Base</v>
          </cell>
          <cell r="D1535">
            <v>15466</v>
          </cell>
          <cell r="E1535" t="str">
            <v>CO</v>
          </cell>
          <cell r="G1535">
            <v>1</v>
          </cell>
          <cell r="Z1535">
            <v>0.25116394056537628</v>
          </cell>
        </row>
        <row r="1536">
          <cell r="A1536" t="str">
            <v>Base</v>
          </cell>
          <cell r="D1536">
            <v>54913</v>
          </cell>
          <cell r="E1536" t="str">
            <v>MA</v>
          </cell>
          <cell r="G1536">
            <v>1</v>
          </cell>
          <cell r="Z1536">
            <v>0.30862695850063498</v>
          </cell>
        </row>
        <row r="1537">
          <cell r="A1537" t="str">
            <v>Base</v>
          </cell>
          <cell r="D1537">
            <v>11804</v>
          </cell>
          <cell r="E1537" t="str">
            <v>MA</v>
          </cell>
          <cell r="G1537">
            <v>1</v>
          </cell>
          <cell r="Z1537">
            <v>0.34745638469627416</v>
          </cell>
        </row>
        <row r="1538">
          <cell r="A1538" t="str">
            <v>Base</v>
          </cell>
          <cell r="D1538">
            <v>5086</v>
          </cell>
          <cell r="E1538" t="str">
            <v>CO</v>
          </cell>
          <cell r="G1538">
            <v>1</v>
          </cell>
          <cell r="Z1538">
            <v>3.5394499692110992</v>
          </cell>
        </row>
        <row r="1539">
          <cell r="A1539" t="str">
            <v>Base</v>
          </cell>
          <cell r="D1539">
            <v>5862</v>
          </cell>
          <cell r="E1539" t="str">
            <v>CO</v>
          </cell>
          <cell r="G1539">
            <v>1</v>
          </cell>
          <cell r="Z1539">
            <v>3.2806350392624597</v>
          </cell>
        </row>
        <row r="1540">
          <cell r="A1540" t="str">
            <v>Base</v>
          </cell>
          <cell r="D1540">
            <v>6604</v>
          </cell>
          <cell r="E1540" t="str">
            <v>CO</v>
          </cell>
          <cell r="G1540">
            <v>1</v>
          </cell>
          <cell r="Z1540">
            <v>0.85770636656881416</v>
          </cell>
        </row>
        <row r="1541">
          <cell r="A1541" t="str">
            <v>Base</v>
          </cell>
          <cell r="D1541">
            <v>7563</v>
          </cell>
          <cell r="E1541" t="str">
            <v>CO</v>
          </cell>
          <cell r="G1541">
            <v>1</v>
          </cell>
          <cell r="Z1541">
            <v>3.0807820185901589</v>
          </cell>
        </row>
        <row r="1542">
          <cell r="A1542" t="str">
            <v>Base</v>
          </cell>
          <cell r="D1542">
            <v>15466</v>
          </cell>
          <cell r="E1542" t="str">
            <v>CO</v>
          </cell>
          <cell r="G1542">
            <v>1</v>
          </cell>
          <cell r="Z1542">
            <v>1.1911717456583433</v>
          </cell>
        </row>
        <row r="1543">
          <cell r="A1543" t="str">
            <v>Base</v>
          </cell>
          <cell r="D1543">
            <v>15466</v>
          </cell>
          <cell r="E1543" t="str">
            <v>CO</v>
          </cell>
          <cell r="G1543">
            <v>1</v>
          </cell>
          <cell r="Z1543">
            <v>1.0454731883502635</v>
          </cell>
        </row>
        <row r="1544">
          <cell r="A1544" t="str">
            <v>Base</v>
          </cell>
          <cell r="D1544">
            <v>15466</v>
          </cell>
          <cell r="E1544" t="str">
            <v>CO</v>
          </cell>
          <cell r="G1544">
            <v>1</v>
          </cell>
          <cell r="Z1544">
            <v>1.2225205587309995</v>
          </cell>
        </row>
        <row r="1545">
          <cell r="A1545" t="str">
            <v>Base</v>
          </cell>
          <cell r="D1545">
            <v>15466</v>
          </cell>
          <cell r="E1545" t="str">
            <v>CO</v>
          </cell>
          <cell r="G1545">
            <v>1</v>
          </cell>
          <cell r="Z1545">
            <v>2.5116394056537619</v>
          </cell>
        </row>
        <row r="1546">
          <cell r="A1546" t="str">
            <v>Base</v>
          </cell>
          <cell r="D1546">
            <v>8773</v>
          </cell>
          <cell r="E1546" t="str">
            <v>CO</v>
          </cell>
          <cell r="G1546">
            <v>1</v>
          </cell>
          <cell r="Z1546">
            <v>2.9029063088366156</v>
          </cell>
        </row>
        <row r="1547">
          <cell r="A1547" t="str">
            <v>Base</v>
          </cell>
          <cell r="D1547">
            <v>15257</v>
          </cell>
          <cell r="E1547" t="str">
            <v>CO</v>
          </cell>
          <cell r="G1547">
            <v>1</v>
          </cell>
          <cell r="Z1547">
            <v>0.92328199251147414</v>
          </cell>
        </row>
        <row r="1548">
          <cell r="A1548" t="str">
            <v>Base</v>
          </cell>
          <cell r="D1548">
            <v>21081</v>
          </cell>
          <cell r="E1548" t="str">
            <v>CO</v>
          </cell>
          <cell r="G1548">
            <v>1</v>
          </cell>
          <cell r="Z1548">
            <v>0.92321702934864935</v>
          </cell>
        </row>
        <row r="1549">
          <cell r="A1549" t="str">
            <v>Base</v>
          </cell>
          <cell r="D1549">
            <v>56146</v>
          </cell>
          <cell r="E1549" t="str">
            <v>CO</v>
          </cell>
          <cell r="G1549">
            <v>1</v>
          </cell>
          <cell r="Z1549">
            <v>3.9166957499443016</v>
          </cell>
        </row>
        <row r="1550">
          <cell r="A1550" t="str">
            <v>Base</v>
          </cell>
          <cell r="D1550">
            <v>694</v>
          </cell>
          <cell r="E1550" t="str">
            <v>CA</v>
          </cell>
          <cell r="G1550">
            <v>1</v>
          </cell>
          <cell r="Z1550">
            <v>1.5053317049775143</v>
          </cell>
        </row>
        <row r="1551">
          <cell r="A1551" t="str">
            <v>Base</v>
          </cell>
          <cell r="D1551">
            <v>4226</v>
          </cell>
          <cell r="E1551" t="str">
            <v>NY</v>
          </cell>
          <cell r="G1551">
            <v>1</v>
          </cell>
          <cell r="Z1551">
            <v>4.3936477385462425</v>
          </cell>
        </row>
        <row r="1552">
          <cell r="A1552" t="str">
            <v>Base</v>
          </cell>
          <cell r="D1552">
            <v>15248</v>
          </cell>
          <cell r="E1552" t="str">
            <v>OR</v>
          </cell>
          <cell r="G1552">
            <v>1</v>
          </cell>
          <cell r="Z1552">
            <v>0.73719093670518765</v>
          </cell>
        </row>
        <row r="1553">
          <cell r="A1553" t="str">
            <v>High</v>
          </cell>
          <cell r="D1553">
            <v>15750</v>
          </cell>
          <cell r="E1553" t="str">
            <v>MN</v>
          </cell>
          <cell r="G1553">
            <v>1</v>
          </cell>
          <cell r="Z1553">
            <v>-3.8181294941001345</v>
          </cell>
        </row>
        <row r="1554">
          <cell r="A1554" t="str">
            <v>High</v>
          </cell>
          <cell r="D1554">
            <v>15750</v>
          </cell>
          <cell r="E1554" t="str">
            <v>MN</v>
          </cell>
          <cell r="G1554">
            <v>1</v>
          </cell>
          <cell r="Z1554">
            <v>-0.12353983634550468</v>
          </cell>
        </row>
        <row r="1555">
          <cell r="A1555" t="str">
            <v>High</v>
          </cell>
          <cell r="D1555">
            <v>16181</v>
          </cell>
          <cell r="E1555" t="str">
            <v>MN</v>
          </cell>
          <cell r="G1555">
            <v>1</v>
          </cell>
          <cell r="Z1555">
            <v>-2.8251859248097633</v>
          </cell>
        </row>
        <row r="1556">
          <cell r="A1556" t="str">
            <v>High</v>
          </cell>
          <cell r="D1556">
            <v>16181</v>
          </cell>
          <cell r="E1556" t="str">
            <v>MN</v>
          </cell>
          <cell r="G1556">
            <v>1</v>
          </cell>
          <cell r="Z1556">
            <v>-2.8369640024358866</v>
          </cell>
        </row>
        <row r="1557">
          <cell r="A1557" t="str">
            <v>High</v>
          </cell>
          <cell r="D1557">
            <v>17900</v>
          </cell>
          <cell r="E1557" t="str">
            <v>MN</v>
          </cell>
          <cell r="G1557">
            <v>1</v>
          </cell>
          <cell r="Z1557">
            <v>-3.1250257276377646</v>
          </cell>
        </row>
        <row r="1558">
          <cell r="A1558" t="str">
            <v>High</v>
          </cell>
          <cell r="D1558">
            <v>17900</v>
          </cell>
          <cell r="E1558" t="str">
            <v>MN</v>
          </cell>
          <cell r="G1558">
            <v>1</v>
          </cell>
          <cell r="Z1558">
            <v>-3.2140740747230256</v>
          </cell>
        </row>
        <row r="1559">
          <cell r="A1559" t="str">
            <v>High</v>
          </cell>
          <cell r="D1559">
            <v>17900</v>
          </cell>
          <cell r="E1559" t="str">
            <v>MN</v>
          </cell>
          <cell r="G1559">
            <v>1</v>
          </cell>
          <cell r="Z1559">
            <v>-3.4322839707877137</v>
          </cell>
        </row>
        <row r="1560">
          <cell r="A1560" t="str">
            <v>High</v>
          </cell>
          <cell r="D1560">
            <v>17900</v>
          </cell>
          <cell r="E1560" t="str">
            <v>MN</v>
          </cell>
          <cell r="G1560">
            <v>1</v>
          </cell>
          <cell r="Z1560">
            <v>-3.7141790784121791</v>
          </cell>
        </row>
        <row r="1561">
          <cell r="A1561" t="str">
            <v>High</v>
          </cell>
          <cell r="D1561">
            <v>17900</v>
          </cell>
          <cell r="E1561" t="str">
            <v>MN</v>
          </cell>
          <cell r="G1561">
            <v>1</v>
          </cell>
          <cell r="Z1561">
            <v>-3.1250257276377646</v>
          </cell>
        </row>
        <row r="1562">
          <cell r="A1562" t="str">
            <v>High</v>
          </cell>
          <cell r="D1562">
            <v>17900</v>
          </cell>
          <cell r="E1562" t="str">
            <v>MN</v>
          </cell>
          <cell r="G1562">
            <v>1</v>
          </cell>
          <cell r="Z1562">
            <v>-3.2140740747230256</v>
          </cell>
        </row>
        <row r="1563">
          <cell r="A1563" t="str">
            <v>High</v>
          </cell>
          <cell r="D1563">
            <v>17900</v>
          </cell>
          <cell r="E1563" t="str">
            <v>MN</v>
          </cell>
          <cell r="G1563">
            <v>1</v>
          </cell>
          <cell r="Z1563">
            <v>-3.4322839707877137</v>
          </cell>
        </row>
        <row r="1564">
          <cell r="A1564" t="str">
            <v>High</v>
          </cell>
          <cell r="D1564">
            <v>17900</v>
          </cell>
          <cell r="E1564" t="str">
            <v>MN</v>
          </cell>
          <cell r="G1564">
            <v>1</v>
          </cell>
          <cell r="Z1564">
            <v>-3.7141790784121791</v>
          </cell>
        </row>
        <row r="1565">
          <cell r="A1565" t="str">
            <v>High</v>
          </cell>
          <cell r="D1565">
            <v>15387</v>
          </cell>
          <cell r="E1565" t="str">
            <v>MN</v>
          </cell>
          <cell r="G1565">
            <v>1</v>
          </cell>
          <cell r="Z1565">
            <v>-3.4466301258805476</v>
          </cell>
        </row>
        <row r="1566">
          <cell r="A1566" t="str">
            <v>High</v>
          </cell>
          <cell r="D1566">
            <v>15387</v>
          </cell>
          <cell r="E1566" t="str">
            <v>MN</v>
          </cell>
          <cell r="G1566">
            <v>1</v>
          </cell>
          <cell r="Z1566">
            <v>-3.561647314345961</v>
          </cell>
        </row>
        <row r="1567">
          <cell r="A1567" t="str">
            <v>High</v>
          </cell>
          <cell r="D1567">
            <v>15387</v>
          </cell>
          <cell r="E1567" t="str">
            <v>MN</v>
          </cell>
          <cell r="G1567">
            <v>1</v>
          </cell>
          <cell r="Z1567">
            <v>-3.793328746907116</v>
          </cell>
        </row>
        <row r="1568">
          <cell r="A1568" t="str">
            <v>High</v>
          </cell>
          <cell r="D1568">
            <v>15387</v>
          </cell>
          <cell r="E1568" t="str">
            <v>MN</v>
          </cell>
          <cell r="G1568">
            <v>0</v>
          </cell>
          <cell r="Z1568">
            <v>-2.1066117998689533</v>
          </cell>
        </row>
        <row r="1569">
          <cell r="A1569" t="str">
            <v>High</v>
          </cell>
          <cell r="D1569">
            <v>15387</v>
          </cell>
          <cell r="E1569" t="str">
            <v>MN</v>
          </cell>
          <cell r="G1569">
            <v>0</v>
          </cell>
          <cell r="Z1569">
            <v>-2.1769603758481364</v>
          </cell>
        </row>
        <row r="1570">
          <cell r="A1570" t="str">
            <v>High</v>
          </cell>
          <cell r="D1570">
            <v>15387</v>
          </cell>
          <cell r="E1570" t="str">
            <v>MN</v>
          </cell>
          <cell r="G1570">
            <v>0</v>
          </cell>
          <cell r="Z1570">
            <v>-2.3185526275041326</v>
          </cell>
        </row>
        <row r="1571">
          <cell r="A1571" t="str">
            <v>High</v>
          </cell>
          <cell r="D1571">
            <v>15387</v>
          </cell>
          <cell r="E1571" t="str">
            <v>MN</v>
          </cell>
          <cell r="G1571">
            <v>0</v>
          </cell>
          <cell r="Z1571">
            <v>-3.628872618218125</v>
          </cell>
        </row>
        <row r="1572">
          <cell r="A1572" t="str">
            <v>High</v>
          </cell>
          <cell r="D1572">
            <v>15387</v>
          </cell>
          <cell r="E1572" t="str">
            <v>MN</v>
          </cell>
          <cell r="G1572">
            <v>0</v>
          </cell>
          <cell r="Z1572">
            <v>-3.7466459741452649</v>
          </cell>
        </row>
        <row r="1573">
          <cell r="A1573" t="str">
            <v>High</v>
          </cell>
          <cell r="D1573">
            <v>15387</v>
          </cell>
          <cell r="E1573" t="str">
            <v>MN</v>
          </cell>
          <cell r="G1573">
            <v>0</v>
          </cell>
          <cell r="Z1573">
            <v>-3.9891496424295045</v>
          </cell>
        </row>
        <row r="1574">
          <cell r="A1574" t="str">
            <v>High</v>
          </cell>
          <cell r="D1574">
            <v>15348</v>
          </cell>
          <cell r="E1574" t="str">
            <v>MN</v>
          </cell>
          <cell r="G1574">
            <v>1</v>
          </cell>
          <cell r="Z1574">
            <v>-2.7176601565302403</v>
          </cell>
        </row>
        <row r="1575">
          <cell r="A1575" t="str">
            <v>High</v>
          </cell>
          <cell r="D1575">
            <v>15348</v>
          </cell>
          <cell r="E1575" t="str">
            <v>MN</v>
          </cell>
          <cell r="G1575">
            <v>1</v>
          </cell>
          <cell r="Z1575">
            <v>-2.8777128750879268</v>
          </cell>
        </row>
        <row r="1576">
          <cell r="A1576" t="str">
            <v>High</v>
          </cell>
          <cell r="D1576">
            <v>15348</v>
          </cell>
          <cell r="E1576" t="str">
            <v>MN</v>
          </cell>
          <cell r="G1576">
            <v>1</v>
          </cell>
          <cell r="Z1576">
            <v>-3.2242242692951772</v>
          </cell>
        </row>
        <row r="1577">
          <cell r="A1577" t="str">
            <v>High</v>
          </cell>
          <cell r="D1577">
            <v>15348</v>
          </cell>
          <cell r="E1577" t="str">
            <v>MN</v>
          </cell>
          <cell r="G1577">
            <v>1</v>
          </cell>
          <cell r="Z1577">
            <v>-3.5775137736920004</v>
          </cell>
        </row>
        <row r="1578">
          <cell r="A1578" t="str">
            <v>High</v>
          </cell>
          <cell r="D1578">
            <v>15348</v>
          </cell>
          <cell r="E1578" t="str">
            <v>MN</v>
          </cell>
          <cell r="G1578">
            <v>1</v>
          </cell>
          <cell r="Z1578">
            <v>-2.3063717146523288</v>
          </cell>
        </row>
        <row r="1579">
          <cell r="A1579" t="str">
            <v>High</v>
          </cell>
          <cell r="D1579">
            <v>15348</v>
          </cell>
          <cell r="E1579" t="str">
            <v>MN</v>
          </cell>
          <cell r="G1579">
            <v>1</v>
          </cell>
          <cell r="Z1579">
            <v>-2.5880008250228204</v>
          </cell>
        </row>
        <row r="1580">
          <cell r="A1580" t="str">
            <v>High</v>
          </cell>
          <cell r="D1580">
            <v>15348</v>
          </cell>
          <cell r="E1580" t="str">
            <v>MN</v>
          </cell>
          <cell r="G1580">
            <v>1</v>
          </cell>
          <cell r="Z1580">
            <v>-3.2242242692951777</v>
          </cell>
        </row>
        <row r="1581">
          <cell r="A1581" t="str">
            <v>High</v>
          </cell>
          <cell r="D1581">
            <v>15348</v>
          </cell>
          <cell r="E1581" t="str">
            <v>MN</v>
          </cell>
          <cell r="G1581">
            <v>1</v>
          </cell>
          <cell r="Z1581">
            <v>-4.0901197916832386</v>
          </cell>
        </row>
        <row r="1582">
          <cell r="A1582" t="str">
            <v>High</v>
          </cell>
          <cell r="D1582">
            <v>15348</v>
          </cell>
          <cell r="E1582" t="str">
            <v>MN</v>
          </cell>
          <cell r="G1582">
            <v>0</v>
          </cell>
          <cell r="Z1582">
            <v>-2.878462355651632</v>
          </cell>
        </row>
        <row r="1583">
          <cell r="A1583" t="str">
            <v>High</v>
          </cell>
          <cell r="D1583">
            <v>15348</v>
          </cell>
          <cell r="E1583" t="str">
            <v>MN</v>
          </cell>
          <cell r="G1583">
            <v>0</v>
          </cell>
          <cell r="Z1583">
            <v>-3.0458934749054749</v>
          </cell>
        </row>
        <row r="1584">
          <cell r="A1584" t="str">
            <v>High</v>
          </cell>
          <cell r="D1584">
            <v>15348</v>
          </cell>
          <cell r="E1584" t="str">
            <v>MN</v>
          </cell>
          <cell r="G1584">
            <v>0</v>
          </cell>
          <cell r="Z1584">
            <v>-3.4108660603399525</v>
          </cell>
        </row>
        <row r="1585">
          <cell r="A1585" t="str">
            <v>High</v>
          </cell>
          <cell r="D1585">
            <v>15348</v>
          </cell>
          <cell r="E1585" t="str">
            <v>MN</v>
          </cell>
          <cell r="G1585">
            <v>0</v>
          </cell>
          <cell r="Z1585">
            <v>-3.7838515867008997</v>
          </cell>
        </row>
        <row r="1586">
          <cell r="A1586" t="str">
            <v>High</v>
          </cell>
          <cell r="D1586">
            <v>15348</v>
          </cell>
          <cell r="E1586" t="str">
            <v>MN</v>
          </cell>
          <cell r="G1586">
            <v>0</v>
          </cell>
          <cell r="Z1586">
            <v>-2.4431687517964105</v>
          </cell>
        </row>
        <row r="1587">
          <cell r="A1587" t="str">
            <v>High</v>
          </cell>
          <cell r="D1587">
            <v>15348</v>
          </cell>
          <cell r="E1587" t="str">
            <v>MN</v>
          </cell>
          <cell r="G1587">
            <v>0</v>
          </cell>
          <cell r="Z1587">
            <v>-2.739467268105845</v>
          </cell>
        </row>
        <row r="1588">
          <cell r="A1588" t="str">
            <v>High</v>
          </cell>
          <cell r="D1588">
            <v>15348</v>
          </cell>
          <cell r="E1588" t="str">
            <v>MN</v>
          </cell>
          <cell r="G1588">
            <v>0</v>
          </cell>
          <cell r="Z1588">
            <v>-3.4108660603399543</v>
          </cell>
        </row>
        <row r="1589">
          <cell r="A1589" t="str">
            <v>High</v>
          </cell>
          <cell r="D1589">
            <v>15348</v>
          </cell>
          <cell r="E1589" t="str">
            <v>MN</v>
          </cell>
          <cell r="G1589">
            <v>0</v>
          </cell>
          <cell r="Z1589">
            <v>-4.3257168066086109</v>
          </cell>
        </row>
        <row r="1590">
          <cell r="A1590" t="str">
            <v>High</v>
          </cell>
          <cell r="D1590">
            <v>1009</v>
          </cell>
          <cell r="E1590" t="str">
            <v>MN</v>
          </cell>
          <cell r="G1590">
            <v>1</v>
          </cell>
          <cell r="Z1590">
            <v>-2.8303048241960149</v>
          </cell>
        </row>
        <row r="1591">
          <cell r="A1591" t="str">
            <v>High</v>
          </cell>
          <cell r="D1591">
            <v>1009</v>
          </cell>
          <cell r="E1591" t="str">
            <v>MN</v>
          </cell>
          <cell r="G1591">
            <v>1</v>
          </cell>
          <cell r="Z1591">
            <v>-2.9067920664695235</v>
          </cell>
        </row>
        <row r="1592">
          <cell r="A1592" t="str">
            <v>High</v>
          </cell>
          <cell r="D1592">
            <v>1009</v>
          </cell>
          <cell r="E1592" t="str">
            <v>MN</v>
          </cell>
          <cell r="G1592">
            <v>1</v>
          </cell>
          <cell r="Z1592">
            <v>-2.8229098899410578</v>
          </cell>
        </row>
        <row r="1593">
          <cell r="A1593" t="str">
            <v>High</v>
          </cell>
          <cell r="D1593">
            <v>1009</v>
          </cell>
          <cell r="E1593" t="str">
            <v>MN</v>
          </cell>
          <cell r="G1593">
            <v>1</v>
          </cell>
          <cell r="Z1593">
            <v>-2.9926967566930127</v>
          </cell>
        </row>
        <row r="1594">
          <cell r="A1594" t="str">
            <v>High</v>
          </cell>
          <cell r="D1594">
            <v>7494</v>
          </cell>
          <cell r="E1594" t="str">
            <v>MN</v>
          </cell>
          <cell r="G1594">
            <v>1</v>
          </cell>
          <cell r="Z1594">
            <v>-2.1591921311422833</v>
          </cell>
        </row>
        <row r="1595">
          <cell r="A1595" t="str">
            <v>High</v>
          </cell>
          <cell r="D1595">
            <v>9650</v>
          </cell>
          <cell r="E1595" t="str">
            <v>MN</v>
          </cell>
          <cell r="G1595">
            <v>1</v>
          </cell>
          <cell r="Z1595">
            <v>-2.1591921311422833</v>
          </cell>
        </row>
        <row r="1596">
          <cell r="A1596" t="str">
            <v>High</v>
          </cell>
          <cell r="D1596">
            <v>10040</v>
          </cell>
          <cell r="E1596" t="str">
            <v>MN</v>
          </cell>
          <cell r="G1596">
            <v>1</v>
          </cell>
          <cell r="Z1596">
            <v>-2.1591921311422833</v>
          </cell>
        </row>
        <row r="1597">
          <cell r="A1597" t="str">
            <v>High</v>
          </cell>
          <cell r="D1597">
            <v>10179</v>
          </cell>
          <cell r="E1597" t="str">
            <v>MN</v>
          </cell>
          <cell r="G1597">
            <v>1</v>
          </cell>
          <cell r="Z1597">
            <v>-2.1591921311422833</v>
          </cell>
        </row>
        <row r="1598">
          <cell r="A1598" t="str">
            <v>High</v>
          </cell>
          <cell r="D1598">
            <v>12900</v>
          </cell>
          <cell r="E1598" t="str">
            <v>MN</v>
          </cell>
          <cell r="G1598">
            <v>1</v>
          </cell>
          <cell r="Z1598">
            <v>-2.1591921311422833</v>
          </cell>
        </row>
        <row r="1599">
          <cell r="A1599" t="str">
            <v>High</v>
          </cell>
          <cell r="D1599">
            <v>17320</v>
          </cell>
          <cell r="E1599" t="str">
            <v>MN</v>
          </cell>
          <cell r="G1599">
            <v>1</v>
          </cell>
          <cell r="Z1599">
            <v>-2.1591921311422833</v>
          </cell>
        </row>
        <row r="1600">
          <cell r="A1600" t="str">
            <v>High</v>
          </cell>
          <cell r="D1600">
            <v>5111</v>
          </cell>
          <cell r="E1600" t="str">
            <v>MN</v>
          </cell>
          <cell r="G1600">
            <v>1</v>
          </cell>
          <cell r="Z1600">
            <v>-2.1062828239873945</v>
          </cell>
        </row>
        <row r="1601">
          <cell r="A1601" t="str">
            <v>High</v>
          </cell>
          <cell r="D1601">
            <v>12894</v>
          </cell>
          <cell r="E1601" t="str">
            <v>MN</v>
          </cell>
          <cell r="G1601">
            <v>1</v>
          </cell>
          <cell r="Z1601">
            <v>1.0155062688213865</v>
          </cell>
        </row>
        <row r="1602">
          <cell r="A1602" t="str">
            <v>High</v>
          </cell>
          <cell r="D1602">
            <v>12894</v>
          </cell>
          <cell r="E1602" t="str">
            <v>MN</v>
          </cell>
          <cell r="G1602">
            <v>1</v>
          </cell>
          <cell r="Z1602">
            <v>1.0155062688213849</v>
          </cell>
        </row>
        <row r="1603">
          <cell r="A1603" t="str">
            <v>High</v>
          </cell>
          <cell r="D1603">
            <v>12894</v>
          </cell>
          <cell r="E1603" t="str">
            <v>MN</v>
          </cell>
          <cell r="G1603">
            <v>1</v>
          </cell>
          <cell r="Z1603">
            <v>1.0475375188213865</v>
          </cell>
        </row>
        <row r="1604">
          <cell r="A1604" t="str">
            <v>High</v>
          </cell>
          <cell r="D1604">
            <v>12894</v>
          </cell>
          <cell r="E1604" t="str">
            <v>MN</v>
          </cell>
          <cell r="G1604">
            <v>1</v>
          </cell>
          <cell r="Z1604">
            <v>1.2397250188213857</v>
          </cell>
        </row>
        <row r="1605">
          <cell r="A1605" t="str">
            <v>High</v>
          </cell>
          <cell r="D1605">
            <v>12894</v>
          </cell>
          <cell r="E1605" t="str">
            <v>MN</v>
          </cell>
          <cell r="G1605">
            <v>0</v>
          </cell>
          <cell r="Z1605">
            <v>1.2397250188213857</v>
          </cell>
        </row>
        <row r="1606">
          <cell r="A1606" t="str">
            <v>High</v>
          </cell>
          <cell r="D1606">
            <v>12894</v>
          </cell>
          <cell r="E1606" t="str">
            <v>MN</v>
          </cell>
          <cell r="G1606">
            <v>0</v>
          </cell>
          <cell r="Z1606">
            <v>1.2397250188213857</v>
          </cell>
        </row>
        <row r="1607">
          <cell r="A1607" t="str">
            <v>High</v>
          </cell>
          <cell r="D1607">
            <v>12894</v>
          </cell>
          <cell r="E1607" t="str">
            <v>MN</v>
          </cell>
          <cell r="G1607">
            <v>0</v>
          </cell>
          <cell r="Z1607">
            <v>1.2397250188213857</v>
          </cell>
        </row>
        <row r="1608">
          <cell r="A1608" t="str">
            <v>High</v>
          </cell>
          <cell r="D1608">
            <v>12894</v>
          </cell>
          <cell r="E1608" t="str">
            <v>MN</v>
          </cell>
          <cell r="G1608">
            <v>1</v>
          </cell>
          <cell r="Z1608">
            <v>1.2397250188213857</v>
          </cell>
        </row>
        <row r="1609">
          <cell r="A1609" t="str">
            <v>High</v>
          </cell>
          <cell r="D1609">
            <v>12894</v>
          </cell>
          <cell r="E1609" t="str">
            <v>MN</v>
          </cell>
          <cell r="G1609">
            <v>1</v>
          </cell>
          <cell r="Z1609">
            <v>1.0155062688213849</v>
          </cell>
        </row>
        <row r="1610">
          <cell r="A1610" t="str">
            <v>High</v>
          </cell>
          <cell r="D1610">
            <v>12894</v>
          </cell>
          <cell r="E1610" t="str">
            <v>MN</v>
          </cell>
          <cell r="G1610">
            <v>1</v>
          </cell>
          <cell r="Z1610">
            <v>1.2076937688213849</v>
          </cell>
        </row>
        <row r="1611">
          <cell r="A1611" t="str">
            <v>High</v>
          </cell>
          <cell r="D1611">
            <v>12894</v>
          </cell>
          <cell r="E1611" t="str">
            <v>MN</v>
          </cell>
          <cell r="G1611">
            <v>0</v>
          </cell>
          <cell r="Z1611">
            <v>1.2076937688213849</v>
          </cell>
        </row>
        <row r="1612">
          <cell r="A1612" t="str">
            <v>High</v>
          </cell>
          <cell r="D1612">
            <v>12894</v>
          </cell>
          <cell r="E1612" t="str">
            <v>MN</v>
          </cell>
          <cell r="G1612">
            <v>0</v>
          </cell>
          <cell r="Z1612">
            <v>1.2076937688213849</v>
          </cell>
        </row>
        <row r="1613">
          <cell r="A1613" t="str">
            <v>High</v>
          </cell>
          <cell r="D1613">
            <v>12894</v>
          </cell>
          <cell r="E1613" t="str">
            <v>MN</v>
          </cell>
          <cell r="G1613">
            <v>0</v>
          </cell>
          <cell r="Z1613">
            <v>1.2076937688213849</v>
          </cell>
        </row>
        <row r="1614">
          <cell r="A1614" t="str">
            <v>High</v>
          </cell>
          <cell r="D1614">
            <v>12894</v>
          </cell>
          <cell r="E1614" t="str">
            <v>MN</v>
          </cell>
          <cell r="G1614">
            <v>1</v>
          </cell>
          <cell r="Z1614">
            <v>1.2076937688213849</v>
          </cell>
        </row>
        <row r="1615">
          <cell r="A1615" t="str">
            <v>High</v>
          </cell>
          <cell r="D1615">
            <v>1233</v>
          </cell>
          <cell r="E1615" t="str">
            <v>MN</v>
          </cell>
          <cell r="G1615">
            <v>1</v>
          </cell>
          <cell r="Z1615">
            <v>-2.0666297021784126</v>
          </cell>
        </row>
        <row r="1616">
          <cell r="A1616" t="str">
            <v>High</v>
          </cell>
          <cell r="D1616">
            <v>689</v>
          </cell>
          <cell r="E1616" t="str">
            <v>MN</v>
          </cell>
          <cell r="G1616">
            <v>1</v>
          </cell>
          <cell r="Z1616">
            <v>-0.55265745673833588</v>
          </cell>
        </row>
        <row r="1617">
          <cell r="A1617" t="str">
            <v>High</v>
          </cell>
          <cell r="D1617">
            <v>689</v>
          </cell>
          <cell r="E1617" t="str">
            <v>MN</v>
          </cell>
          <cell r="G1617">
            <v>1</v>
          </cell>
          <cell r="Z1617">
            <v>-0.4263384424598774</v>
          </cell>
        </row>
        <row r="1618">
          <cell r="A1618" t="str">
            <v>High</v>
          </cell>
          <cell r="D1618">
            <v>689</v>
          </cell>
          <cell r="E1618" t="str">
            <v>MN</v>
          </cell>
          <cell r="G1618">
            <v>1</v>
          </cell>
          <cell r="Z1618">
            <v>-0.4263384424598774</v>
          </cell>
        </row>
        <row r="1619">
          <cell r="A1619" t="str">
            <v>High</v>
          </cell>
          <cell r="D1619">
            <v>11479</v>
          </cell>
          <cell r="E1619" t="str">
            <v>WI</v>
          </cell>
          <cell r="G1619">
            <v>1</v>
          </cell>
          <cell r="Z1619">
            <v>1.2943148243534461</v>
          </cell>
        </row>
        <row r="1620">
          <cell r="A1620" t="str">
            <v>High</v>
          </cell>
          <cell r="D1620">
            <v>887</v>
          </cell>
          <cell r="E1620" t="str">
            <v>MN</v>
          </cell>
          <cell r="G1620">
            <v>1</v>
          </cell>
          <cell r="Z1620">
            <v>-2.983015215748932</v>
          </cell>
        </row>
        <row r="1621">
          <cell r="A1621" t="str">
            <v>High</v>
          </cell>
          <cell r="D1621">
            <v>887</v>
          </cell>
          <cell r="E1621" t="str">
            <v>MN</v>
          </cell>
          <cell r="G1621">
            <v>1</v>
          </cell>
          <cell r="Z1621">
            <v>-2.9544027362743881</v>
          </cell>
        </row>
        <row r="1622">
          <cell r="A1622" t="str">
            <v>High</v>
          </cell>
          <cell r="D1622">
            <v>13936</v>
          </cell>
          <cell r="E1622" t="str">
            <v>WI</v>
          </cell>
          <cell r="G1622">
            <v>1</v>
          </cell>
          <cell r="Z1622">
            <v>1.0494539119821196</v>
          </cell>
        </row>
        <row r="1623">
          <cell r="A1623" t="str">
            <v>High</v>
          </cell>
          <cell r="D1623">
            <v>13936</v>
          </cell>
          <cell r="E1623" t="str">
            <v>WI</v>
          </cell>
          <cell r="G1623">
            <v>1</v>
          </cell>
          <cell r="Z1623">
            <v>3.5381368051587438</v>
          </cell>
        </row>
        <row r="1624">
          <cell r="A1624" t="str">
            <v>High</v>
          </cell>
          <cell r="D1624">
            <v>1529</v>
          </cell>
          <cell r="E1624" t="str">
            <v>MN</v>
          </cell>
          <cell r="G1624">
            <v>1</v>
          </cell>
          <cell r="Z1624">
            <v>-2.9868924392439227</v>
          </cell>
        </row>
        <row r="1625">
          <cell r="A1625" t="str">
            <v>High</v>
          </cell>
          <cell r="D1625">
            <v>1529</v>
          </cell>
          <cell r="E1625" t="str">
            <v>MN</v>
          </cell>
          <cell r="G1625">
            <v>1</v>
          </cell>
          <cell r="Z1625">
            <v>-2.9984248424842472</v>
          </cell>
        </row>
        <row r="1626">
          <cell r="A1626" t="str">
            <v>High</v>
          </cell>
          <cell r="D1626">
            <v>1529</v>
          </cell>
          <cell r="E1626" t="str">
            <v>MN</v>
          </cell>
          <cell r="G1626">
            <v>1</v>
          </cell>
          <cell r="Z1626">
            <v>-3.0849639963996398</v>
          </cell>
        </row>
        <row r="1627">
          <cell r="A1627" t="str">
            <v>High</v>
          </cell>
          <cell r="D1627">
            <v>1529</v>
          </cell>
          <cell r="E1627" t="str">
            <v>MN</v>
          </cell>
          <cell r="G1627">
            <v>1</v>
          </cell>
          <cell r="Z1627">
            <v>-3.2017556928106603</v>
          </cell>
        </row>
        <row r="1628">
          <cell r="A1628" t="str">
            <v>High</v>
          </cell>
          <cell r="D1628">
            <v>1529</v>
          </cell>
          <cell r="E1628" t="str">
            <v>MN</v>
          </cell>
          <cell r="G1628">
            <v>1</v>
          </cell>
          <cell r="Z1628">
            <v>-3.3219064018966296</v>
          </cell>
        </row>
        <row r="1629">
          <cell r="A1629" t="str">
            <v>High</v>
          </cell>
          <cell r="D1629">
            <v>1529</v>
          </cell>
          <cell r="E1629" t="str">
            <v>MN</v>
          </cell>
          <cell r="G1629">
            <v>1</v>
          </cell>
          <cell r="Z1629">
            <v>-3.0849639963996398</v>
          </cell>
        </row>
        <row r="1630">
          <cell r="A1630" t="str">
            <v>High</v>
          </cell>
          <cell r="D1630">
            <v>1529</v>
          </cell>
          <cell r="E1630" t="str">
            <v>MN</v>
          </cell>
          <cell r="G1630">
            <v>1</v>
          </cell>
          <cell r="Z1630">
            <v>-3.2017556928106603</v>
          </cell>
        </row>
        <row r="1631">
          <cell r="A1631" t="str">
            <v>High</v>
          </cell>
          <cell r="D1631">
            <v>1529</v>
          </cell>
          <cell r="E1631" t="str">
            <v>MN</v>
          </cell>
          <cell r="G1631">
            <v>1</v>
          </cell>
          <cell r="Z1631">
            <v>-3.3219064018966296</v>
          </cell>
        </row>
        <row r="1632">
          <cell r="A1632" t="str">
            <v>High</v>
          </cell>
          <cell r="D1632">
            <v>1529</v>
          </cell>
          <cell r="E1632" t="str">
            <v>MN</v>
          </cell>
          <cell r="G1632">
            <v>1</v>
          </cell>
          <cell r="Z1632">
            <v>-1.0692437849431269</v>
          </cell>
        </row>
        <row r="1633">
          <cell r="A1633" t="str">
            <v>High</v>
          </cell>
          <cell r="D1633">
            <v>15983</v>
          </cell>
          <cell r="E1633" t="str">
            <v>WI</v>
          </cell>
          <cell r="G1633">
            <v>1</v>
          </cell>
          <cell r="Z1633">
            <v>-0.73300723732024986</v>
          </cell>
        </row>
        <row r="1634">
          <cell r="A1634" t="str">
            <v>High</v>
          </cell>
          <cell r="D1634">
            <v>16082</v>
          </cell>
          <cell r="E1634" t="str">
            <v>WI</v>
          </cell>
          <cell r="G1634">
            <v>1</v>
          </cell>
          <cell r="Z1634">
            <v>0.2794933044976311</v>
          </cell>
        </row>
        <row r="1635">
          <cell r="A1635" t="str">
            <v>High</v>
          </cell>
          <cell r="D1635">
            <v>16082</v>
          </cell>
          <cell r="E1635" t="str">
            <v>WI</v>
          </cell>
          <cell r="G1635">
            <v>1</v>
          </cell>
          <cell r="Z1635">
            <v>0.2250191172028202</v>
          </cell>
        </row>
        <row r="1636">
          <cell r="A1636" t="str">
            <v>High</v>
          </cell>
          <cell r="D1636">
            <v>16082</v>
          </cell>
          <cell r="E1636" t="str">
            <v>WI</v>
          </cell>
          <cell r="G1636">
            <v>1</v>
          </cell>
          <cell r="Z1636">
            <v>0.21427779637867442</v>
          </cell>
        </row>
        <row r="1637">
          <cell r="A1637" t="str">
            <v>High</v>
          </cell>
          <cell r="D1637">
            <v>16082</v>
          </cell>
          <cell r="E1637" t="str">
            <v>WI</v>
          </cell>
          <cell r="G1637">
            <v>1</v>
          </cell>
          <cell r="Z1637">
            <v>0.15980360908386371</v>
          </cell>
        </row>
        <row r="1638">
          <cell r="A1638" t="str">
            <v>High</v>
          </cell>
          <cell r="D1638">
            <v>16082</v>
          </cell>
          <cell r="E1638" t="str">
            <v>WI</v>
          </cell>
          <cell r="G1638">
            <v>1</v>
          </cell>
          <cell r="Z1638">
            <v>0.53102505052937776</v>
          </cell>
        </row>
        <row r="1639">
          <cell r="A1639" t="str">
            <v>High</v>
          </cell>
          <cell r="D1639">
            <v>16082</v>
          </cell>
          <cell r="E1639" t="str">
            <v>WI</v>
          </cell>
          <cell r="G1639">
            <v>1</v>
          </cell>
          <cell r="Z1639">
            <v>0.47655086323456664</v>
          </cell>
        </row>
        <row r="1640">
          <cell r="A1640" t="str">
            <v>High</v>
          </cell>
          <cell r="D1640">
            <v>17868</v>
          </cell>
          <cell r="E1640" t="str">
            <v>WI</v>
          </cell>
          <cell r="G1640">
            <v>1</v>
          </cell>
          <cell r="Z1640">
            <v>-1.4917037258908608</v>
          </cell>
        </row>
        <row r="1641">
          <cell r="A1641" t="str">
            <v>High</v>
          </cell>
          <cell r="D1641">
            <v>4577</v>
          </cell>
          <cell r="E1641" t="str">
            <v>MN</v>
          </cell>
          <cell r="G1641">
            <v>1</v>
          </cell>
          <cell r="Z1641">
            <v>-0.81651396592325587</v>
          </cell>
        </row>
        <row r="1642">
          <cell r="A1642" t="str">
            <v>High</v>
          </cell>
          <cell r="D1642">
            <v>4577</v>
          </cell>
          <cell r="E1642" t="str">
            <v>MN</v>
          </cell>
          <cell r="G1642">
            <v>1</v>
          </cell>
          <cell r="Z1642">
            <v>-0.61996482476689929</v>
          </cell>
        </row>
        <row r="1643">
          <cell r="A1643" t="str">
            <v>High</v>
          </cell>
          <cell r="D1643">
            <v>4577</v>
          </cell>
          <cell r="E1643" t="str">
            <v>MN</v>
          </cell>
          <cell r="G1643">
            <v>1</v>
          </cell>
          <cell r="Z1643">
            <v>-0.76691406444542565</v>
          </cell>
        </row>
        <row r="1644">
          <cell r="A1644" t="str">
            <v>High</v>
          </cell>
          <cell r="D1644">
            <v>5632</v>
          </cell>
          <cell r="E1644" t="str">
            <v>WI</v>
          </cell>
          <cell r="G1644">
            <v>1</v>
          </cell>
          <cell r="Z1644">
            <v>-0.87162781716348214</v>
          </cell>
        </row>
        <row r="1645">
          <cell r="A1645" t="str">
            <v>High</v>
          </cell>
          <cell r="D1645">
            <v>5632</v>
          </cell>
          <cell r="E1645" t="str">
            <v>WI</v>
          </cell>
          <cell r="G1645">
            <v>1</v>
          </cell>
          <cell r="Z1645">
            <v>-0.89655521603707289</v>
          </cell>
        </row>
        <row r="1646">
          <cell r="A1646" t="str">
            <v>High</v>
          </cell>
          <cell r="D1646">
            <v>1251</v>
          </cell>
          <cell r="E1646" t="str">
            <v>WI</v>
          </cell>
          <cell r="G1646">
            <v>1</v>
          </cell>
          <cell r="Z1646">
            <v>4.207840292296821E-2</v>
          </cell>
        </row>
        <row r="1647">
          <cell r="A1647" t="str">
            <v>High</v>
          </cell>
          <cell r="D1647">
            <v>1367</v>
          </cell>
          <cell r="E1647" t="str">
            <v>MI</v>
          </cell>
          <cell r="G1647">
            <v>1</v>
          </cell>
          <cell r="Z1647">
            <v>-0.12642344500528266</v>
          </cell>
        </row>
        <row r="1648">
          <cell r="A1648" t="str">
            <v>High</v>
          </cell>
          <cell r="D1648">
            <v>9475</v>
          </cell>
          <cell r="E1648" t="str">
            <v>MN</v>
          </cell>
          <cell r="G1648">
            <v>1</v>
          </cell>
          <cell r="Z1648">
            <v>-3.244344127918112</v>
          </cell>
        </row>
        <row r="1649">
          <cell r="A1649" t="str">
            <v>High</v>
          </cell>
          <cell r="D1649">
            <v>9475</v>
          </cell>
          <cell r="E1649" t="str">
            <v>MN</v>
          </cell>
          <cell r="G1649">
            <v>1</v>
          </cell>
          <cell r="Z1649">
            <v>-2.5031883136487041</v>
          </cell>
        </row>
        <row r="1650">
          <cell r="A1650" t="str">
            <v>High</v>
          </cell>
          <cell r="D1650">
            <v>9475</v>
          </cell>
          <cell r="E1650" t="str">
            <v>MN</v>
          </cell>
          <cell r="G1650">
            <v>1</v>
          </cell>
          <cell r="Z1650">
            <v>3.3197211478360948</v>
          </cell>
        </row>
        <row r="1651">
          <cell r="A1651" t="str">
            <v>High</v>
          </cell>
          <cell r="D1651">
            <v>9991</v>
          </cell>
          <cell r="E1651" t="str">
            <v>MN</v>
          </cell>
          <cell r="G1651">
            <v>1</v>
          </cell>
          <cell r="Z1651">
            <v>-3.7263651607408153</v>
          </cell>
        </row>
        <row r="1652">
          <cell r="A1652" t="str">
            <v>High</v>
          </cell>
          <cell r="D1652">
            <v>9991</v>
          </cell>
          <cell r="E1652" t="str">
            <v>MN</v>
          </cell>
          <cell r="G1652">
            <v>1</v>
          </cell>
          <cell r="Z1652">
            <v>-3.9055097622993724</v>
          </cell>
        </row>
        <row r="1653">
          <cell r="A1653" t="str">
            <v>High</v>
          </cell>
          <cell r="D1653">
            <v>9991</v>
          </cell>
          <cell r="E1653" t="str">
            <v>MN</v>
          </cell>
          <cell r="G1653">
            <v>1</v>
          </cell>
          <cell r="Z1653">
            <v>-4.8911490718574919</v>
          </cell>
        </row>
        <row r="1654">
          <cell r="A1654" t="str">
            <v>High</v>
          </cell>
          <cell r="D1654">
            <v>9991</v>
          </cell>
          <cell r="E1654" t="str">
            <v>MN</v>
          </cell>
          <cell r="G1654">
            <v>1</v>
          </cell>
          <cell r="Z1654">
            <v>-4.8115906886671684</v>
          </cell>
        </row>
        <row r="1655">
          <cell r="A1655" t="str">
            <v>High</v>
          </cell>
          <cell r="D1655">
            <v>9991</v>
          </cell>
          <cell r="E1655" t="str">
            <v>MN</v>
          </cell>
          <cell r="G1655">
            <v>1</v>
          </cell>
          <cell r="Z1655">
            <v>-3.6515566552210896</v>
          </cell>
        </row>
        <row r="1656">
          <cell r="A1656" t="str">
            <v>High</v>
          </cell>
          <cell r="D1656">
            <v>10618</v>
          </cell>
          <cell r="E1656" t="str">
            <v>MN</v>
          </cell>
          <cell r="G1656">
            <v>1</v>
          </cell>
          <cell r="Z1656">
            <v>-0.39536431158367313</v>
          </cell>
        </row>
        <row r="1657">
          <cell r="A1657" t="str">
            <v>High</v>
          </cell>
          <cell r="D1657">
            <v>10618</v>
          </cell>
          <cell r="E1657" t="str">
            <v>MN</v>
          </cell>
          <cell r="G1657">
            <v>1</v>
          </cell>
          <cell r="Z1657">
            <v>-0.39536431158367313</v>
          </cell>
        </row>
        <row r="1658">
          <cell r="A1658" t="str">
            <v>High</v>
          </cell>
          <cell r="D1658">
            <v>10618</v>
          </cell>
          <cell r="E1658" t="str">
            <v>MN</v>
          </cell>
          <cell r="G1658">
            <v>1</v>
          </cell>
          <cell r="Z1658">
            <v>-0.25402316861748198</v>
          </cell>
        </row>
        <row r="1659">
          <cell r="A1659" t="str">
            <v>High</v>
          </cell>
          <cell r="D1659">
            <v>10618</v>
          </cell>
          <cell r="E1659" t="str">
            <v>MN</v>
          </cell>
          <cell r="G1659">
            <v>1</v>
          </cell>
          <cell r="Z1659">
            <v>-0.25402316861748198</v>
          </cell>
        </row>
        <row r="1660">
          <cell r="A1660" t="str">
            <v>High</v>
          </cell>
          <cell r="D1660">
            <v>13481</v>
          </cell>
          <cell r="E1660" t="str">
            <v>WI</v>
          </cell>
          <cell r="G1660">
            <v>1</v>
          </cell>
          <cell r="Z1660">
            <v>0.20550658860479198</v>
          </cell>
        </row>
        <row r="1661">
          <cell r="A1661" t="str">
            <v>High</v>
          </cell>
          <cell r="D1661">
            <v>13481</v>
          </cell>
          <cell r="E1661" t="str">
            <v>WI</v>
          </cell>
          <cell r="G1661">
            <v>1</v>
          </cell>
          <cell r="Z1661">
            <v>0.25946728830491811</v>
          </cell>
        </row>
        <row r="1662">
          <cell r="A1662" t="str">
            <v>High</v>
          </cell>
          <cell r="D1662">
            <v>11910</v>
          </cell>
          <cell r="E1662" t="str">
            <v>MN</v>
          </cell>
          <cell r="G1662">
            <v>1</v>
          </cell>
          <cell r="Z1662">
            <v>-2.0636602604779388</v>
          </cell>
        </row>
        <row r="1663">
          <cell r="A1663" t="str">
            <v>High</v>
          </cell>
          <cell r="D1663">
            <v>12227</v>
          </cell>
          <cell r="E1663" t="str">
            <v>MN</v>
          </cell>
          <cell r="G1663">
            <v>1</v>
          </cell>
          <cell r="Z1663">
            <v>-0.66922368599321069</v>
          </cell>
        </row>
        <row r="1664">
          <cell r="A1664" t="str">
            <v>High</v>
          </cell>
          <cell r="D1664">
            <v>12227</v>
          </cell>
          <cell r="E1664" t="str">
            <v>MN</v>
          </cell>
          <cell r="G1664">
            <v>1</v>
          </cell>
          <cell r="Z1664">
            <v>-0.34644482548986455</v>
          </cell>
        </row>
        <row r="1665">
          <cell r="A1665" t="str">
            <v>High</v>
          </cell>
          <cell r="D1665">
            <v>12227</v>
          </cell>
          <cell r="E1665" t="str">
            <v>MN</v>
          </cell>
          <cell r="G1665">
            <v>1</v>
          </cell>
          <cell r="Z1665">
            <v>0.52855517451013567</v>
          </cell>
        </row>
        <row r="1666">
          <cell r="A1666" t="str">
            <v>High</v>
          </cell>
          <cell r="D1666">
            <v>13700</v>
          </cell>
          <cell r="E1666" t="str">
            <v>MN</v>
          </cell>
          <cell r="G1666">
            <v>1</v>
          </cell>
          <cell r="Z1666">
            <v>1.4310774302677807</v>
          </cell>
        </row>
        <row r="1667">
          <cell r="A1667" t="str">
            <v>High</v>
          </cell>
          <cell r="D1667">
            <v>13700</v>
          </cell>
          <cell r="E1667" t="str">
            <v>MN</v>
          </cell>
          <cell r="G1667">
            <v>1</v>
          </cell>
          <cell r="Z1667">
            <v>1.3957652977894979</v>
          </cell>
        </row>
        <row r="1668">
          <cell r="A1668" t="str">
            <v>High</v>
          </cell>
          <cell r="D1668">
            <v>13700</v>
          </cell>
          <cell r="E1668" t="str">
            <v>MN</v>
          </cell>
          <cell r="G1668">
            <v>1</v>
          </cell>
          <cell r="Z1668">
            <v>1.4310774302677807</v>
          </cell>
        </row>
        <row r="1669">
          <cell r="A1669" t="str">
            <v>High</v>
          </cell>
          <cell r="D1669">
            <v>13700</v>
          </cell>
          <cell r="E1669" t="str">
            <v>MN</v>
          </cell>
          <cell r="G1669">
            <v>1</v>
          </cell>
          <cell r="Z1669">
            <v>1.3957652977894979</v>
          </cell>
        </row>
        <row r="1670">
          <cell r="A1670" t="str">
            <v>High</v>
          </cell>
          <cell r="D1670">
            <v>14468</v>
          </cell>
          <cell r="E1670" t="str">
            <v>MN</v>
          </cell>
          <cell r="G1670">
            <v>1</v>
          </cell>
          <cell r="Z1670">
            <v>1.3074369882626831</v>
          </cell>
        </row>
        <row r="1671">
          <cell r="A1671" t="str">
            <v>High</v>
          </cell>
          <cell r="D1671">
            <v>14468</v>
          </cell>
          <cell r="E1671" t="str">
            <v>MN</v>
          </cell>
          <cell r="G1671">
            <v>1</v>
          </cell>
          <cell r="Z1671">
            <v>1.2654990919542564</v>
          </cell>
        </row>
        <row r="1672">
          <cell r="A1672" t="str">
            <v>High</v>
          </cell>
          <cell r="D1672">
            <v>16368</v>
          </cell>
          <cell r="E1672" t="str">
            <v>MN</v>
          </cell>
          <cell r="G1672">
            <v>1</v>
          </cell>
          <cell r="Z1672">
            <v>-2.9062292444721667</v>
          </cell>
        </row>
        <row r="1673">
          <cell r="A1673" t="str">
            <v>High</v>
          </cell>
          <cell r="D1673">
            <v>16368</v>
          </cell>
          <cell r="E1673" t="str">
            <v>MN</v>
          </cell>
          <cell r="G1673">
            <v>1</v>
          </cell>
          <cell r="Z1673">
            <v>-3.1408302733042217</v>
          </cell>
        </row>
        <row r="1674">
          <cell r="A1674" t="str">
            <v>High</v>
          </cell>
          <cell r="D1674">
            <v>17550</v>
          </cell>
          <cell r="E1674" t="str">
            <v>MN</v>
          </cell>
          <cell r="G1674">
            <v>1</v>
          </cell>
          <cell r="Z1674">
            <v>0.60847235669027244</v>
          </cell>
        </row>
        <row r="1675">
          <cell r="A1675" t="str">
            <v>High</v>
          </cell>
          <cell r="D1675">
            <v>18019</v>
          </cell>
          <cell r="E1675" t="str">
            <v>MN</v>
          </cell>
          <cell r="G1675">
            <v>1</v>
          </cell>
          <cell r="Z1675">
            <v>-3.3582906103285737</v>
          </cell>
        </row>
        <row r="1676">
          <cell r="A1676" t="str">
            <v>High</v>
          </cell>
          <cell r="D1676">
            <v>18019</v>
          </cell>
          <cell r="E1676" t="str">
            <v>MN</v>
          </cell>
          <cell r="G1676">
            <v>1</v>
          </cell>
          <cell r="Z1676">
            <v>-5.379504495053709</v>
          </cell>
        </row>
        <row r="1677">
          <cell r="A1677" t="str">
            <v>High</v>
          </cell>
          <cell r="D1677">
            <v>18047</v>
          </cell>
          <cell r="E1677" t="str">
            <v>MN</v>
          </cell>
          <cell r="G1677">
            <v>1</v>
          </cell>
          <cell r="Z1677">
            <v>-2.6627893346541187</v>
          </cell>
        </row>
        <row r="1678">
          <cell r="A1678" t="str">
            <v>High</v>
          </cell>
          <cell r="D1678">
            <v>18047</v>
          </cell>
          <cell r="E1678" t="str">
            <v>MN</v>
          </cell>
          <cell r="G1678">
            <v>1</v>
          </cell>
          <cell r="Z1678">
            <v>-2.528933465411989E-2</v>
          </cell>
        </row>
        <row r="1679">
          <cell r="A1679" t="str">
            <v>High</v>
          </cell>
          <cell r="D1679">
            <v>19157</v>
          </cell>
          <cell r="E1679" t="str">
            <v>IA</v>
          </cell>
          <cell r="G1679">
            <v>1</v>
          </cell>
          <cell r="Z1679">
            <v>0.3563761100835971</v>
          </cell>
        </row>
        <row r="1680">
          <cell r="A1680" t="str">
            <v>High</v>
          </cell>
          <cell r="D1680">
            <v>19157</v>
          </cell>
          <cell r="E1680" t="str">
            <v>IA</v>
          </cell>
          <cell r="G1680">
            <v>1</v>
          </cell>
          <cell r="Z1680">
            <v>-0.61635116264367584</v>
          </cell>
        </row>
        <row r="1681">
          <cell r="A1681" t="str">
            <v>High</v>
          </cell>
          <cell r="D1681">
            <v>5417</v>
          </cell>
          <cell r="E1681" t="str">
            <v>WI</v>
          </cell>
          <cell r="G1681">
            <v>0</v>
          </cell>
          <cell r="Z1681">
            <v>1.1447778430509266</v>
          </cell>
        </row>
        <row r="1682">
          <cell r="A1682" t="str">
            <v>High</v>
          </cell>
          <cell r="D1682">
            <v>19813</v>
          </cell>
          <cell r="E1682" t="str">
            <v>WI</v>
          </cell>
          <cell r="G1682">
            <v>1</v>
          </cell>
          <cell r="Z1682">
            <v>-0.47485427091536359</v>
          </cell>
        </row>
        <row r="1683">
          <cell r="A1683" t="str">
            <v>High</v>
          </cell>
          <cell r="D1683">
            <v>18383</v>
          </cell>
          <cell r="E1683" t="str">
            <v>WI</v>
          </cell>
          <cell r="G1683">
            <v>1</v>
          </cell>
          <cell r="Z1683">
            <v>-0.90023350799015389</v>
          </cell>
        </row>
        <row r="1684">
          <cell r="A1684" t="str">
            <v>High</v>
          </cell>
          <cell r="D1684">
            <v>18383</v>
          </cell>
          <cell r="E1684" t="str">
            <v>WI</v>
          </cell>
          <cell r="G1684">
            <v>1</v>
          </cell>
          <cell r="Z1684">
            <v>-1.0973612739261251</v>
          </cell>
        </row>
        <row r="1685">
          <cell r="A1685" t="str">
            <v>High</v>
          </cell>
          <cell r="D1685">
            <v>18383</v>
          </cell>
          <cell r="E1685" t="str">
            <v>WI</v>
          </cell>
          <cell r="G1685">
            <v>1</v>
          </cell>
          <cell r="Z1685">
            <v>-0.90023350799015389</v>
          </cell>
        </row>
        <row r="1686">
          <cell r="A1686" t="str">
            <v>High</v>
          </cell>
          <cell r="D1686">
            <v>18383</v>
          </cell>
          <cell r="E1686" t="str">
            <v>WI</v>
          </cell>
          <cell r="G1686">
            <v>1</v>
          </cell>
          <cell r="Z1686">
            <v>-1.0973612739261251</v>
          </cell>
        </row>
        <row r="1687">
          <cell r="A1687" t="str">
            <v>High</v>
          </cell>
          <cell r="D1687">
            <v>3701</v>
          </cell>
          <cell r="E1687" t="str">
            <v>WI</v>
          </cell>
          <cell r="G1687">
            <v>0</v>
          </cell>
          <cell r="Z1687">
            <v>-1.0840969614751845</v>
          </cell>
        </row>
        <row r="1688">
          <cell r="A1688" t="str">
            <v>High</v>
          </cell>
          <cell r="D1688">
            <v>13780</v>
          </cell>
          <cell r="E1688" t="str">
            <v>MI</v>
          </cell>
          <cell r="G1688">
            <v>1</v>
          </cell>
          <cell r="Z1688">
            <v>0.63140512975368634</v>
          </cell>
        </row>
        <row r="1689">
          <cell r="A1689" t="str">
            <v>High</v>
          </cell>
          <cell r="D1689">
            <v>13780</v>
          </cell>
          <cell r="E1689" t="str">
            <v>MI</v>
          </cell>
          <cell r="G1689">
            <v>0</v>
          </cell>
          <cell r="Z1689">
            <v>0.49351326616728436</v>
          </cell>
        </row>
        <row r="1690">
          <cell r="A1690" t="str">
            <v>High</v>
          </cell>
          <cell r="D1690">
            <v>4346</v>
          </cell>
          <cell r="E1690" t="str">
            <v>MN</v>
          </cell>
          <cell r="G1690">
            <v>1</v>
          </cell>
          <cell r="Z1690">
            <v>-2.2518283576256279</v>
          </cell>
        </row>
        <row r="1691">
          <cell r="A1691" t="str">
            <v>High</v>
          </cell>
          <cell r="D1691">
            <v>20996</v>
          </cell>
          <cell r="E1691" t="str">
            <v>MN</v>
          </cell>
          <cell r="G1691">
            <v>1</v>
          </cell>
          <cell r="Z1691">
            <v>-1.5565929670660652</v>
          </cell>
        </row>
        <row r="1692">
          <cell r="A1692" t="str">
            <v>High</v>
          </cell>
          <cell r="D1692">
            <v>20996</v>
          </cell>
          <cell r="E1692" t="str">
            <v>MN</v>
          </cell>
          <cell r="G1692">
            <v>1</v>
          </cell>
          <cell r="Z1692">
            <v>0.83893334872340708</v>
          </cell>
        </row>
        <row r="1693">
          <cell r="A1693" t="str">
            <v>High</v>
          </cell>
          <cell r="D1693">
            <v>20996</v>
          </cell>
          <cell r="E1693" t="str">
            <v>MN</v>
          </cell>
          <cell r="G1693">
            <v>1</v>
          </cell>
          <cell r="Z1693">
            <v>-1.4810666512765922</v>
          </cell>
        </row>
        <row r="1694">
          <cell r="A1694" t="str">
            <v>High</v>
          </cell>
          <cell r="D1694">
            <v>20996</v>
          </cell>
          <cell r="E1694" t="str">
            <v>MN</v>
          </cell>
          <cell r="G1694">
            <v>1</v>
          </cell>
          <cell r="Z1694">
            <v>-0.14676125362341388</v>
          </cell>
        </row>
        <row r="1695">
          <cell r="A1695" t="str">
            <v>High</v>
          </cell>
          <cell r="D1695">
            <v>20996</v>
          </cell>
          <cell r="E1695" t="str">
            <v>MN</v>
          </cell>
          <cell r="G1695">
            <v>1</v>
          </cell>
          <cell r="Z1695">
            <v>0.12525733394893623</v>
          </cell>
        </row>
        <row r="1696">
          <cell r="A1696" t="str">
            <v>High</v>
          </cell>
          <cell r="D1696">
            <v>6395</v>
          </cell>
          <cell r="E1696" t="str">
            <v>MT</v>
          </cell>
          <cell r="G1696">
            <v>1</v>
          </cell>
          <cell r="Z1696">
            <v>-0.73884300055301533</v>
          </cell>
        </row>
        <row r="1697">
          <cell r="A1697" t="str">
            <v>High</v>
          </cell>
          <cell r="D1697">
            <v>6395</v>
          </cell>
          <cell r="E1697" t="str">
            <v>MT</v>
          </cell>
          <cell r="G1697">
            <v>1</v>
          </cell>
          <cell r="Z1697">
            <v>0.14448078214280644</v>
          </cell>
        </row>
        <row r="1698">
          <cell r="A1698" t="str">
            <v>High</v>
          </cell>
          <cell r="D1698">
            <v>6395</v>
          </cell>
          <cell r="E1698" t="str">
            <v>MT</v>
          </cell>
          <cell r="G1698">
            <v>1</v>
          </cell>
          <cell r="Z1698">
            <v>-0.13225080007117548</v>
          </cell>
        </row>
        <row r="1699">
          <cell r="A1699" t="str">
            <v>High</v>
          </cell>
          <cell r="D1699">
            <v>12692</v>
          </cell>
          <cell r="E1699" t="str">
            <v>ID</v>
          </cell>
          <cell r="G1699">
            <v>1</v>
          </cell>
          <cell r="Z1699">
            <v>6.6822401444000909E-2</v>
          </cell>
        </row>
        <row r="1700">
          <cell r="A1700" t="str">
            <v>High</v>
          </cell>
          <cell r="D1700">
            <v>12692</v>
          </cell>
          <cell r="E1700" t="str">
            <v>ID</v>
          </cell>
          <cell r="G1700">
            <v>1</v>
          </cell>
          <cell r="Z1700">
            <v>-5.5671249730871078E-2</v>
          </cell>
        </row>
        <row r="1701">
          <cell r="A1701" t="str">
            <v>High</v>
          </cell>
          <cell r="D1701">
            <v>12692</v>
          </cell>
          <cell r="E1701" t="str">
            <v>ID</v>
          </cell>
          <cell r="G1701">
            <v>1</v>
          </cell>
          <cell r="Z1701">
            <v>0.11057013400645549</v>
          </cell>
        </row>
        <row r="1702">
          <cell r="A1702" t="str">
            <v>High</v>
          </cell>
          <cell r="D1702">
            <v>12692</v>
          </cell>
          <cell r="E1702" t="str">
            <v>ID</v>
          </cell>
          <cell r="G1702">
            <v>1</v>
          </cell>
          <cell r="Z1702">
            <v>-0.19580854407495371</v>
          </cell>
        </row>
        <row r="1703">
          <cell r="A1703" t="str">
            <v>High</v>
          </cell>
          <cell r="D1703">
            <v>20847</v>
          </cell>
          <cell r="E1703" t="str">
            <v>MI</v>
          </cell>
          <cell r="G1703">
            <v>0</v>
          </cell>
          <cell r="Z1703">
            <v>0.80447459508270291</v>
          </cell>
        </row>
        <row r="1704">
          <cell r="A1704" t="str">
            <v>High</v>
          </cell>
          <cell r="D1704">
            <v>20847</v>
          </cell>
          <cell r="E1704" t="str">
            <v>MI</v>
          </cell>
          <cell r="G1704">
            <v>0</v>
          </cell>
          <cell r="Z1704">
            <v>2.1906267292719881</v>
          </cell>
        </row>
        <row r="1705">
          <cell r="A1705" t="str">
            <v>High</v>
          </cell>
          <cell r="D1705">
            <v>26916</v>
          </cell>
          <cell r="E1705" t="str">
            <v>MT</v>
          </cell>
          <cell r="G1705">
            <v>1</v>
          </cell>
          <cell r="Z1705">
            <v>-1.6193164599835927</v>
          </cell>
        </row>
        <row r="1706">
          <cell r="A1706" t="str">
            <v>High</v>
          </cell>
          <cell r="D1706">
            <v>21513</v>
          </cell>
          <cell r="E1706" t="str">
            <v>MT</v>
          </cell>
          <cell r="G1706">
            <v>1</v>
          </cell>
          <cell r="Z1706">
            <v>3.0067936792254337</v>
          </cell>
        </row>
        <row r="1707">
          <cell r="A1707" t="str">
            <v>High</v>
          </cell>
          <cell r="D1707">
            <v>21513</v>
          </cell>
          <cell r="E1707" t="str">
            <v>MT</v>
          </cell>
          <cell r="G1707">
            <v>1</v>
          </cell>
          <cell r="Z1707">
            <v>1.9352027701345251</v>
          </cell>
        </row>
        <row r="1708">
          <cell r="A1708" t="str">
            <v>High</v>
          </cell>
          <cell r="D1708">
            <v>1417</v>
          </cell>
          <cell r="E1708" t="str">
            <v>MT</v>
          </cell>
          <cell r="G1708">
            <v>1</v>
          </cell>
          <cell r="Z1708">
            <v>-1.6163235854740472</v>
          </cell>
        </row>
        <row r="1709">
          <cell r="A1709" t="str">
            <v>High</v>
          </cell>
          <cell r="D1709">
            <v>19189</v>
          </cell>
          <cell r="E1709" t="str">
            <v>AZ</v>
          </cell>
          <cell r="G1709">
            <v>1</v>
          </cell>
          <cell r="Z1709">
            <v>1.2097190174842514</v>
          </cell>
        </row>
        <row r="1710">
          <cell r="A1710" t="str">
            <v>High</v>
          </cell>
          <cell r="D1710">
            <v>19189</v>
          </cell>
          <cell r="E1710" t="str">
            <v>AZ</v>
          </cell>
          <cell r="G1710">
            <v>1</v>
          </cell>
          <cell r="Z1710">
            <v>1.2097190174842514</v>
          </cell>
        </row>
        <row r="1711">
          <cell r="A1711" t="str">
            <v>High</v>
          </cell>
          <cell r="D1711">
            <v>19189</v>
          </cell>
          <cell r="E1711" t="str">
            <v>AZ</v>
          </cell>
          <cell r="G1711">
            <v>1</v>
          </cell>
          <cell r="Z1711">
            <v>1.2097190174842514</v>
          </cell>
        </row>
        <row r="1712">
          <cell r="A1712" t="str">
            <v>High</v>
          </cell>
          <cell r="D1712">
            <v>19189</v>
          </cell>
          <cell r="E1712" t="str">
            <v>AZ</v>
          </cell>
          <cell r="G1712">
            <v>1</v>
          </cell>
          <cell r="Z1712">
            <v>-0.84720201700280973</v>
          </cell>
        </row>
        <row r="1713">
          <cell r="A1713" t="str">
            <v>High</v>
          </cell>
          <cell r="D1713">
            <v>19728</v>
          </cell>
          <cell r="E1713" t="str">
            <v>AZ</v>
          </cell>
          <cell r="G1713">
            <v>1</v>
          </cell>
          <cell r="Z1713">
            <v>-1.4761696832150107E-2</v>
          </cell>
        </row>
        <row r="1714">
          <cell r="A1714" t="str">
            <v>High</v>
          </cell>
          <cell r="D1714">
            <v>24211</v>
          </cell>
          <cell r="E1714" t="str">
            <v>AZ</v>
          </cell>
          <cell r="G1714">
            <v>1</v>
          </cell>
          <cell r="Z1714">
            <v>-7.5738668665749102E-3</v>
          </cell>
        </row>
        <row r="1715">
          <cell r="A1715" t="str">
            <v>High</v>
          </cell>
          <cell r="D1715">
            <v>24949</v>
          </cell>
          <cell r="E1715" t="str">
            <v>ND</v>
          </cell>
          <cell r="G1715">
            <v>1</v>
          </cell>
          <cell r="Z1715">
            <v>0.61584463738566197</v>
          </cell>
        </row>
        <row r="1716">
          <cell r="A1716" t="str">
            <v>High</v>
          </cell>
          <cell r="D1716">
            <v>24949</v>
          </cell>
          <cell r="E1716" t="str">
            <v>ND</v>
          </cell>
          <cell r="G1716">
            <v>1</v>
          </cell>
          <cell r="Z1716">
            <v>0.60008579706060017</v>
          </cell>
        </row>
        <row r="1717">
          <cell r="A1717" t="str">
            <v>High</v>
          </cell>
          <cell r="D1717">
            <v>24949</v>
          </cell>
          <cell r="E1717" t="str">
            <v>ND</v>
          </cell>
          <cell r="G1717">
            <v>1</v>
          </cell>
          <cell r="Z1717">
            <v>0.61584463738566197</v>
          </cell>
        </row>
        <row r="1718">
          <cell r="A1718" t="str">
            <v>High</v>
          </cell>
          <cell r="D1718">
            <v>24949</v>
          </cell>
          <cell r="E1718" t="str">
            <v>ND</v>
          </cell>
          <cell r="G1718">
            <v>1</v>
          </cell>
          <cell r="Z1718">
            <v>0.60008579706060017</v>
          </cell>
        </row>
        <row r="1719">
          <cell r="A1719" t="str">
            <v>High</v>
          </cell>
          <cell r="D1719">
            <v>13758</v>
          </cell>
          <cell r="E1719" t="str">
            <v>ID</v>
          </cell>
          <cell r="G1719">
            <v>1</v>
          </cell>
          <cell r="Z1719">
            <v>2.3092064493991797</v>
          </cell>
        </row>
        <row r="1720">
          <cell r="A1720" t="str">
            <v>High</v>
          </cell>
          <cell r="D1720">
            <v>13758</v>
          </cell>
          <cell r="E1720" t="str">
            <v>ID</v>
          </cell>
          <cell r="G1720">
            <v>1</v>
          </cell>
          <cell r="Z1720">
            <v>2.289965497607954</v>
          </cell>
        </row>
        <row r="1721">
          <cell r="A1721" t="str">
            <v>High</v>
          </cell>
          <cell r="D1721">
            <v>10454</v>
          </cell>
          <cell r="E1721" t="str">
            <v>ID</v>
          </cell>
          <cell r="G1721">
            <v>0</v>
          </cell>
          <cell r="Z1721">
            <v>2.0555432551334922</v>
          </cell>
        </row>
        <row r="1722">
          <cell r="A1722" t="str">
            <v>High</v>
          </cell>
          <cell r="D1722">
            <v>9996</v>
          </cell>
          <cell r="E1722" t="str">
            <v>KS</v>
          </cell>
          <cell r="G1722">
            <v>1</v>
          </cell>
          <cell r="Z1722">
            <v>1.1268910493447091</v>
          </cell>
        </row>
        <row r="1723">
          <cell r="A1723" t="str">
            <v>High</v>
          </cell>
          <cell r="D1723">
            <v>22500</v>
          </cell>
          <cell r="E1723" t="str">
            <v>KS</v>
          </cell>
          <cell r="G1723">
            <v>1</v>
          </cell>
          <cell r="Z1723">
            <v>-1.438117387041115</v>
          </cell>
        </row>
        <row r="1724">
          <cell r="A1724" t="str">
            <v>High</v>
          </cell>
          <cell r="D1724">
            <v>22500</v>
          </cell>
          <cell r="E1724" t="str">
            <v>KS</v>
          </cell>
          <cell r="G1724">
            <v>0</v>
          </cell>
          <cell r="Z1724">
            <v>-1.4027335686244475</v>
          </cell>
        </row>
        <row r="1725">
          <cell r="A1725" t="str">
            <v>High</v>
          </cell>
          <cell r="D1725">
            <v>22500</v>
          </cell>
          <cell r="E1725" t="str">
            <v>KS</v>
          </cell>
          <cell r="G1725">
            <v>0</v>
          </cell>
          <cell r="Z1725">
            <v>0.46755397625655898</v>
          </cell>
        </row>
        <row r="1726">
          <cell r="A1726" t="str">
            <v>High</v>
          </cell>
          <cell r="D1726">
            <v>12524</v>
          </cell>
          <cell r="E1726" t="str">
            <v>KS</v>
          </cell>
          <cell r="G1726">
            <v>1</v>
          </cell>
          <cell r="Z1726">
            <v>0.92490677348755124</v>
          </cell>
        </row>
        <row r="1727">
          <cell r="A1727" t="str">
            <v>High</v>
          </cell>
          <cell r="D1727">
            <v>12524</v>
          </cell>
          <cell r="E1727" t="str">
            <v>KS</v>
          </cell>
          <cell r="G1727">
            <v>0</v>
          </cell>
          <cell r="Z1727">
            <v>0.91902019334209906</v>
          </cell>
        </row>
        <row r="1728">
          <cell r="A1728" t="str">
            <v>High</v>
          </cell>
          <cell r="D1728">
            <v>10378</v>
          </cell>
          <cell r="E1728" t="str">
            <v>NM</v>
          </cell>
          <cell r="G1728">
            <v>1</v>
          </cell>
          <cell r="Z1728">
            <v>1.8960382600067751</v>
          </cell>
        </row>
        <row r="1729">
          <cell r="A1729" t="str">
            <v>High</v>
          </cell>
          <cell r="D1729">
            <v>12647</v>
          </cell>
          <cell r="E1729" t="str">
            <v>MN</v>
          </cell>
          <cell r="G1729">
            <v>1</v>
          </cell>
          <cell r="Z1729">
            <v>0.63740366306803775</v>
          </cell>
        </row>
        <row r="1730">
          <cell r="A1730" t="str">
            <v>High</v>
          </cell>
          <cell r="D1730">
            <v>12647</v>
          </cell>
          <cell r="E1730" t="str">
            <v>MN</v>
          </cell>
          <cell r="G1730">
            <v>1</v>
          </cell>
          <cell r="Z1730">
            <v>-8.0439991426456692E-2</v>
          </cell>
        </row>
        <row r="1731">
          <cell r="A1731" t="str">
            <v>High</v>
          </cell>
          <cell r="D1731">
            <v>12647</v>
          </cell>
          <cell r="E1731" t="str">
            <v>MN</v>
          </cell>
          <cell r="G1731">
            <v>1</v>
          </cell>
          <cell r="Z1731">
            <v>0.26747411226996959</v>
          </cell>
        </row>
        <row r="1732">
          <cell r="A1732" t="str">
            <v>High</v>
          </cell>
          <cell r="D1732">
            <v>19791</v>
          </cell>
          <cell r="E1732" t="str">
            <v>VT</v>
          </cell>
          <cell r="G1732">
            <v>1</v>
          </cell>
          <cell r="Z1732">
            <v>-0.2248001608293875</v>
          </cell>
        </row>
        <row r="1733">
          <cell r="A1733" t="str">
            <v>High</v>
          </cell>
          <cell r="D1733">
            <v>19791</v>
          </cell>
          <cell r="E1733" t="str">
            <v>VT</v>
          </cell>
          <cell r="G1733">
            <v>1</v>
          </cell>
          <cell r="Z1733">
            <v>-5.3778683206447226E-3</v>
          </cell>
        </row>
        <row r="1734">
          <cell r="A1734" t="str">
            <v>High</v>
          </cell>
          <cell r="D1734">
            <v>19791</v>
          </cell>
          <cell r="E1734" t="str">
            <v>VT</v>
          </cell>
          <cell r="G1734">
            <v>1</v>
          </cell>
          <cell r="Z1734">
            <v>-0.86618979909802352</v>
          </cell>
        </row>
        <row r="1735">
          <cell r="A1735" t="str">
            <v>High</v>
          </cell>
          <cell r="D1735">
            <v>19791</v>
          </cell>
          <cell r="E1735" t="str">
            <v>VT</v>
          </cell>
          <cell r="G1735">
            <v>1</v>
          </cell>
          <cell r="Z1735">
            <v>0.34139295009908105</v>
          </cell>
        </row>
        <row r="1736">
          <cell r="A1736" t="str">
            <v>High</v>
          </cell>
          <cell r="D1736">
            <v>19791</v>
          </cell>
          <cell r="E1736" t="str">
            <v>VT</v>
          </cell>
          <cell r="G1736">
            <v>1</v>
          </cell>
          <cell r="Z1736">
            <v>-6.3143795469425418E-2</v>
          </cell>
        </row>
        <row r="1737">
          <cell r="A1737" t="str">
            <v>High</v>
          </cell>
          <cell r="D1737">
            <v>19791</v>
          </cell>
          <cell r="E1737" t="str">
            <v>VT</v>
          </cell>
          <cell r="G1737">
            <v>1</v>
          </cell>
          <cell r="Z1737">
            <v>0.16882755062168184</v>
          </cell>
        </row>
        <row r="1738">
          <cell r="A1738" t="str">
            <v>High</v>
          </cell>
          <cell r="D1738">
            <v>19791</v>
          </cell>
          <cell r="E1738" t="str">
            <v>VT</v>
          </cell>
          <cell r="G1738">
            <v>1</v>
          </cell>
          <cell r="Z1738">
            <v>-0.66719608572949707</v>
          </cell>
        </row>
        <row r="1739">
          <cell r="A1739" t="str">
            <v>High</v>
          </cell>
          <cell r="D1739">
            <v>19791</v>
          </cell>
          <cell r="E1739" t="str">
            <v>VT</v>
          </cell>
          <cell r="G1739">
            <v>1</v>
          </cell>
          <cell r="Z1739">
            <v>0.49475041703190326</v>
          </cell>
        </row>
        <row r="1740">
          <cell r="A1740" t="str">
            <v>High</v>
          </cell>
          <cell r="D1740">
            <v>19791</v>
          </cell>
          <cell r="E1740" t="str">
            <v>VT</v>
          </cell>
          <cell r="G1740">
            <v>1</v>
          </cell>
          <cell r="Z1740">
            <v>-6.7550539636746093E-2</v>
          </cell>
        </row>
        <row r="1741">
          <cell r="A1741" t="str">
            <v>High</v>
          </cell>
          <cell r="D1741">
            <v>19791</v>
          </cell>
          <cell r="E1741" t="str">
            <v>VT</v>
          </cell>
          <cell r="G1741">
            <v>1</v>
          </cell>
          <cell r="Z1741">
            <v>0.16505140909593752</v>
          </cell>
        </row>
        <row r="1742">
          <cell r="A1742" t="str">
            <v>High</v>
          </cell>
          <cell r="D1742">
            <v>19791</v>
          </cell>
          <cell r="E1742" t="str">
            <v>VT</v>
          </cell>
          <cell r="G1742">
            <v>1</v>
          </cell>
          <cell r="Z1742">
            <v>-0.68029997707142043</v>
          </cell>
        </row>
        <row r="1743">
          <cell r="A1743" t="str">
            <v>High</v>
          </cell>
          <cell r="D1743">
            <v>19791</v>
          </cell>
          <cell r="E1743" t="str">
            <v>VT</v>
          </cell>
          <cell r="G1743">
            <v>1</v>
          </cell>
          <cell r="Z1743">
            <v>0.49620508810219888</v>
          </cell>
        </row>
        <row r="1744">
          <cell r="A1744" t="str">
            <v>High</v>
          </cell>
          <cell r="D1744">
            <v>13781</v>
          </cell>
          <cell r="E1744" t="str">
            <v>MN</v>
          </cell>
          <cell r="G1744">
            <v>1</v>
          </cell>
          <cell r="Z1744">
            <v>0.70177540637205293</v>
          </cell>
        </row>
        <row r="1745">
          <cell r="A1745" t="str">
            <v>High</v>
          </cell>
          <cell r="D1745">
            <v>13781</v>
          </cell>
          <cell r="E1745" t="str">
            <v>MN</v>
          </cell>
          <cell r="G1745">
            <v>1</v>
          </cell>
          <cell r="Z1745">
            <v>0.65910511209513867</v>
          </cell>
        </row>
        <row r="1746">
          <cell r="A1746" t="str">
            <v>High</v>
          </cell>
          <cell r="D1746">
            <v>13781</v>
          </cell>
          <cell r="E1746" t="str">
            <v>MN</v>
          </cell>
          <cell r="G1746">
            <v>1</v>
          </cell>
          <cell r="Z1746">
            <v>1.072626698478949</v>
          </cell>
        </row>
        <row r="1747">
          <cell r="A1747" t="str">
            <v>High</v>
          </cell>
          <cell r="D1747">
            <v>13781</v>
          </cell>
          <cell r="E1747" t="str">
            <v>MN</v>
          </cell>
          <cell r="G1747">
            <v>1</v>
          </cell>
          <cell r="Z1747">
            <v>1.0218732743640324</v>
          </cell>
        </row>
        <row r="1748">
          <cell r="A1748" t="str">
            <v>High</v>
          </cell>
          <cell r="D1748">
            <v>13781</v>
          </cell>
          <cell r="E1748" t="str">
            <v>MN</v>
          </cell>
          <cell r="G1748">
            <v>1</v>
          </cell>
          <cell r="Z1748">
            <v>0.99113922115940001</v>
          </cell>
        </row>
        <row r="1749">
          <cell r="A1749" t="str">
            <v>High</v>
          </cell>
          <cell r="D1749">
            <v>13781</v>
          </cell>
          <cell r="E1749" t="str">
            <v>MN</v>
          </cell>
          <cell r="G1749">
            <v>1</v>
          </cell>
          <cell r="Z1749">
            <v>2.2585728230026305</v>
          </cell>
        </row>
        <row r="1750">
          <cell r="A1750" t="str">
            <v>High</v>
          </cell>
          <cell r="D1750">
            <v>13781</v>
          </cell>
          <cell r="E1750" t="str">
            <v>MN</v>
          </cell>
          <cell r="G1750">
            <v>0</v>
          </cell>
          <cell r="Z1750">
            <v>0.26567926324043817</v>
          </cell>
        </row>
        <row r="1751">
          <cell r="A1751" t="str">
            <v>High</v>
          </cell>
          <cell r="D1751">
            <v>13781</v>
          </cell>
          <cell r="E1751" t="str">
            <v>MN</v>
          </cell>
          <cell r="G1751">
            <v>0</v>
          </cell>
          <cell r="Z1751">
            <v>0.54232067215271929</v>
          </cell>
        </row>
        <row r="1752">
          <cell r="A1752" t="str">
            <v>High</v>
          </cell>
          <cell r="D1752">
            <v>13781</v>
          </cell>
          <cell r="E1752" t="str">
            <v>MN</v>
          </cell>
          <cell r="G1752">
            <v>0</v>
          </cell>
          <cell r="Z1752">
            <v>0.59707032559747308</v>
          </cell>
        </row>
        <row r="1753">
          <cell r="A1753" t="str">
            <v>High</v>
          </cell>
          <cell r="D1753">
            <v>13781</v>
          </cell>
          <cell r="E1753" t="str">
            <v>MN</v>
          </cell>
          <cell r="G1753">
            <v>1</v>
          </cell>
          <cell r="Z1753">
            <v>0.86818903631263489</v>
          </cell>
        </row>
        <row r="1754">
          <cell r="A1754" t="str">
            <v>High</v>
          </cell>
          <cell r="D1754">
            <v>7601</v>
          </cell>
          <cell r="E1754" t="str">
            <v>VT</v>
          </cell>
          <cell r="G1754">
            <v>1</v>
          </cell>
          <cell r="Z1754">
            <v>0.97377613206444624</v>
          </cell>
        </row>
        <row r="1755">
          <cell r="A1755" t="str">
            <v>High</v>
          </cell>
          <cell r="D1755">
            <v>1529</v>
          </cell>
          <cell r="E1755" t="str">
            <v>MN</v>
          </cell>
          <cell r="G1755">
            <v>1</v>
          </cell>
          <cell r="Z1755">
            <v>3.6016089167754055</v>
          </cell>
        </row>
        <row r="1756">
          <cell r="A1756" t="str">
            <v>High</v>
          </cell>
          <cell r="D1756">
            <v>7601</v>
          </cell>
          <cell r="E1756" t="str">
            <v>VT</v>
          </cell>
          <cell r="G1756">
            <v>1</v>
          </cell>
          <cell r="Z1756">
            <v>1.4123031373247796</v>
          </cell>
        </row>
        <row r="1757">
          <cell r="A1757" t="str">
            <v>High</v>
          </cell>
          <cell r="D1757">
            <v>7601</v>
          </cell>
          <cell r="E1757" t="str">
            <v>VT</v>
          </cell>
          <cell r="G1757">
            <v>1</v>
          </cell>
          <cell r="Z1757">
            <v>5.9081720953343596E-2</v>
          </cell>
        </row>
        <row r="1758">
          <cell r="A1758" t="str">
            <v>High</v>
          </cell>
          <cell r="D1758">
            <v>7601</v>
          </cell>
          <cell r="E1758" t="str">
            <v>VT</v>
          </cell>
          <cell r="G1758">
            <v>1</v>
          </cell>
          <cell r="Z1758">
            <v>2.4779498561067803</v>
          </cell>
        </row>
        <row r="1759">
          <cell r="A1759" t="str">
            <v>High</v>
          </cell>
          <cell r="D1759">
            <v>7601</v>
          </cell>
          <cell r="E1759" t="str">
            <v>VT</v>
          </cell>
          <cell r="G1759">
            <v>1</v>
          </cell>
          <cell r="Z1759">
            <v>4.6762758815096683</v>
          </cell>
        </row>
        <row r="1760">
          <cell r="A1760" t="str">
            <v>High</v>
          </cell>
          <cell r="D1760">
            <v>7601</v>
          </cell>
          <cell r="E1760" t="str">
            <v>VT</v>
          </cell>
          <cell r="G1760">
            <v>1</v>
          </cell>
          <cell r="Z1760">
            <v>1.4123031373247796</v>
          </cell>
        </row>
        <row r="1761">
          <cell r="A1761" t="str">
            <v>High</v>
          </cell>
          <cell r="D1761">
            <v>7601</v>
          </cell>
          <cell r="E1761" t="str">
            <v>VT</v>
          </cell>
          <cell r="G1761">
            <v>1</v>
          </cell>
          <cell r="Z1761">
            <v>2.0998669163485681</v>
          </cell>
        </row>
        <row r="1762">
          <cell r="A1762" t="str">
            <v>High</v>
          </cell>
          <cell r="D1762">
            <v>7601</v>
          </cell>
          <cell r="E1762" t="str">
            <v>VT</v>
          </cell>
          <cell r="G1762">
            <v>1</v>
          </cell>
          <cell r="Z1762">
            <v>-0.87922411849032611</v>
          </cell>
        </row>
        <row r="1763">
          <cell r="A1763" t="str">
            <v>High</v>
          </cell>
          <cell r="D1763">
            <v>7601</v>
          </cell>
          <cell r="E1763" t="str">
            <v>VT</v>
          </cell>
          <cell r="G1763">
            <v>1</v>
          </cell>
          <cell r="Z1763">
            <v>1.3063884132556036</v>
          </cell>
        </row>
        <row r="1764">
          <cell r="A1764" t="str">
            <v>High</v>
          </cell>
          <cell r="D1764">
            <v>7601</v>
          </cell>
          <cell r="E1764" t="str">
            <v>VT</v>
          </cell>
          <cell r="G1764">
            <v>1</v>
          </cell>
          <cell r="Z1764">
            <v>1.418717995530739</v>
          </cell>
        </row>
        <row r="1765">
          <cell r="A1765" t="str">
            <v>High</v>
          </cell>
          <cell r="D1765">
            <v>7601</v>
          </cell>
          <cell r="E1765" t="str">
            <v>VT</v>
          </cell>
          <cell r="G1765">
            <v>1</v>
          </cell>
          <cell r="Z1765">
            <v>1.5872123689434421</v>
          </cell>
        </row>
        <row r="1766">
          <cell r="A1766" t="str">
            <v>High</v>
          </cell>
          <cell r="D1766">
            <v>54913</v>
          </cell>
          <cell r="E1766" t="str">
            <v>MA</v>
          </cell>
          <cell r="G1766">
            <v>1</v>
          </cell>
          <cell r="Z1766">
            <v>2.724970734655821</v>
          </cell>
        </row>
        <row r="1767">
          <cell r="A1767" t="str">
            <v>High</v>
          </cell>
          <cell r="D1767">
            <v>54913</v>
          </cell>
          <cell r="E1767" t="str">
            <v>MA</v>
          </cell>
          <cell r="G1767">
            <v>1</v>
          </cell>
          <cell r="Z1767">
            <v>0.18180097205030474</v>
          </cell>
        </row>
        <row r="1768">
          <cell r="A1768" t="str">
            <v>High</v>
          </cell>
          <cell r="D1768">
            <v>24590</v>
          </cell>
          <cell r="E1768" t="str">
            <v>NH</v>
          </cell>
          <cell r="G1768">
            <v>0</v>
          </cell>
          <cell r="Z1768">
            <v>1.0455378709040699</v>
          </cell>
        </row>
        <row r="1769">
          <cell r="A1769" t="str">
            <v>High</v>
          </cell>
          <cell r="D1769">
            <v>7601</v>
          </cell>
          <cell r="E1769" t="str">
            <v>VT</v>
          </cell>
          <cell r="G1769">
            <v>1</v>
          </cell>
          <cell r="Z1769">
            <v>4.6762758815096683</v>
          </cell>
        </row>
        <row r="1770">
          <cell r="A1770" t="str">
            <v>High</v>
          </cell>
          <cell r="D1770">
            <v>15748</v>
          </cell>
          <cell r="E1770" t="str">
            <v>MA</v>
          </cell>
          <cell r="G1770">
            <v>1</v>
          </cell>
          <cell r="Z1770">
            <v>0.32976784367879597</v>
          </cell>
        </row>
        <row r="1771">
          <cell r="A1771" t="str">
            <v>High</v>
          </cell>
          <cell r="D1771">
            <v>15748</v>
          </cell>
          <cell r="E1771" t="str">
            <v>MA</v>
          </cell>
          <cell r="G1771">
            <v>0</v>
          </cell>
          <cell r="Z1771">
            <v>0.32976784367879597</v>
          </cell>
        </row>
        <row r="1772">
          <cell r="A1772" t="str">
            <v>High</v>
          </cell>
          <cell r="D1772">
            <v>15748</v>
          </cell>
          <cell r="E1772" t="str">
            <v>MA</v>
          </cell>
          <cell r="G1772">
            <v>1</v>
          </cell>
          <cell r="Z1772">
            <v>1.6297589789449314</v>
          </cell>
        </row>
        <row r="1773">
          <cell r="A1773" t="str">
            <v>High</v>
          </cell>
          <cell r="D1773">
            <v>15748</v>
          </cell>
          <cell r="E1773" t="str">
            <v>MA</v>
          </cell>
          <cell r="G1773">
            <v>0</v>
          </cell>
          <cell r="Z1773">
            <v>1.6297589789449314</v>
          </cell>
        </row>
        <row r="1774">
          <cell r="A1774" t="str">
            <v>High</v>
          </cell>
          <cell r="D1774">
            <v>12473</v>
          </cell>
          <cell r="E1774" t="str">
            <v>MA</v>
          </cell>
          <cell r="G1774">
            <v>1</v>
          </cell>
          <cell r="Z1774">
            <v>3.0467424791703928</v>
          </cell>
        </row>
        <row r="1775">
          <cell r="A1775" t="str">
            <v>High</v>
          </cell>
          <cell r="D1775">
            <v>12473</v>
          </cell>
          <cell r="E1775" t="str">
            <v>MA</v>
          </cell>
          <cell r="G1775">
            <v>0</v>
          </cell>
          <cell r="Z1775">
            <v>3.0467424791703928</v>
          </cell>
        </row>
        <row r="1776">
          <cell r="A1776" t="str">
            <v>High</v>
          </cell>
          <cell r="D1776">
            <v>12473</v>
          </cell>
          <cell r="E1776" t="str">
            <v>MA</v>
          </cell>
          <cell r="G1776">
            <v>1</v>
          </cell>
          <cell r="Z1776">
            <v>3.4559461762092085</v>
          </cell>
        </row>
        <row r="1777">
          <cell r="A1777" t="str">
            <v>High</v>
          </cell>
          <cell r="D1777">
            <v>20326</v>
          </cell>
          <cell r="E1777" t="str">
            <v>MA</v>
          </cell>
          <cell r="G1777">
            <v>1</v>
          </cell>
          <cell r="Z1777">
            <v>1.4239277318996892</v>
          </cell>
        </row>
        <row r="1778">
          <cell r="A1778" t="str">
            <v>High</v>
          </cell>
          <cell r="D1778">
            <v>17127</v>
          </cell>
          <cell r="E1778" t="str">
            <v>MA</v>
          </cell>
          <cell r="G1778">
            <v>1</v>
          </cell>
          <cell r="Z1778">
            <v>2.8958911838114538</v>
          </cell>
        </row>
        <row r="1779">
          <cell r="A1779" t="str">
            <v>High</v>
          </cell>
          <cell r="D1779">
            <v>8774</v>
          </cell>
          <cell r="E1779" t="str">
            <v>MA</v>
          </cell>
          <cell r="G1779">
            <v>1</v>
          </cell>
          <cell r="Z1779">
            <v>0</v>
          </cell>
        </row>
        <row r="1780">
          <cell r="A1780" t="str">
            <v>High</v>
          </cell>
          <cell r="D1780" t="str">
            <v>59808TX</v>
          </cell>
          <cell r="E1780" t="str">
            <v>TX</v>
          </cell>
          <cell r="G1780">
            <v>1</v>
          </cell>
          <cell r="Z1780">
            <v>-2.4622782166949091</v>
          </cell>
        </row>
        <row r="1781">
          <cell r="A1781" t="str">
            <v>High</v>
          </cell>
          <cell r="D1781" t="str">
            <v>59808TX</v>
          </cell>
          <cell r="E1781" t="str">
            <v>TX</v>
          </cell>
          <cell r="G1781">
            <v>1</v>
          </cell>
          <cell r="Z1781">
            <v>-2.3719193830547285</v>
          </cell>
        </row>
        <row r="1782">
          <cell r="A1782" t="str">
            <v>High</v>
          </cell>
          <cell r="D1782" t="str">
            <v>59808TX</v>
          </cell>
          <cell r="E1782" t="str">
            <v>TX</v>
          </cell>
          <cell r="G1782">
            <v>1</v>
          </cell>
          <cell r="Z1782">
            <v>-2.2363811325944578</v>
          </cell>
        </row>
        <row r="1783">
          <cell r="A1783" t="str">
            <v>High</v>
          </cell>
          <cell r="D1783">
            <v>4226</v>
          </cell>
          <cell r="E1783" t="str">
            <v>NY</v>
          </cell>
          <cell r="G1783">
            <v>1</v>
          </cell>
          <cell r="Z1783">
            <v>5.7986559873944765</v>
          </cell>
        </row>
        <row r="1784">
          <cell r="A1784" t="str">
            <v>High</v>
          </cell>
          <cell r="D1784">
            <v>4226</v>
          </cell>
          <cell r="E1784" t="str">
            <v>NY</v>
          </cell>
          <cell r="G1784">
            <v>1</v>
          </cell>
          <cell r="Z1784">
            <v>0.57986559873944765</v>
          </cell>
        </row>
        <row r="1785">
          <cell r="A1785" t="str">
            <v>High</v>
          </cell>
          <cell r="D1785">
            <v>4226</v>
          </cell>
          <cell r="E1785" t="str">
            <v>NY</v>
          </cell>
          <cell r="G1785">
            <v>1</v>
          </cell>
          <cell r="Z1785">
            <v>5.7986559873944765</v>
          </cell>
        </row>
        <row r="1786">
          <cell r="A1786" t="str">
            <v>High</v>
          </cell>
          <cell r="D1786">
            <v>4226</v>
          </cell>
          <cell r="E1786" t="str">
            <v>NY</v>
          </cell>
          <cell r="G1786">
            <v>1</v>
          </cell>
          <cell r="Z1786">
            <v>5.7986559873944765</v>
          </cell>
        </row>
        <row r="1787">
          <cell r="A1787" t="str">
            <v>High</v>
          </cell>
          <cell r="D1787">
            <v>4226</v>
          </cell>
          <cell r="E1787" t="str">
            <v>NY</v>
          </cell>
          <cell r="G1787">
            <v>1</v>
          </cell>
          <cell r="Z1787">
            <v>0.57986559873944765</v>
          </cell>
        </row>
        <row r="1788">
          <cell r="A1788" t="str">
            <v>High</v>
          </cell>
          <cell r="D1788">
            <v>4226</v>
          </cell>
          <cell r="E1788" t="str">
            <v>NY</v>
          </cell>
          <cell r="G1788">
            <v>1</v>
          </cell>
          <cell r="Z1788">
            <v>5.7986559873944765</v>
          </cell>
        </row>
        <row r="1789">
          <cell r="A1789" t="str">
            <v>High</v>
          </cell>
          <cell r="D1789">
            <v>4226</v>
          </cell>
          <cell r="E1789" t="str">
            <v>NY</v>
          </cell>
          <cell r="G1789">
            <v>1</v>
          </cell>
          <cell r="Z1789">
            <v>5.7986559873944765</v>
          </cell>
        </row>
        <row r="1790">
          <cell r="A1790" t="str">
            <v>High</v>
          </cell>
          <cell r="D1790">
            <v>4226</v>
          </cell>
          <cell r="E1790" t="str">
            <v>NY</v>
          </cell>
          <cell r="G1790">
            <v>1</v>
          </cell>
          <cell r="Z1790">
            <v>0.57986559873944765</v>
          </cell>
        </row>
        <row r="1791">
          <cell r="A1791" t="str">
            <v>High</v>
          </cell>
          <cell r="D1791">
            <v>4226</v>
          </cell>
          <cell r="E1791" t="str">
            <v>NY</v>
          </cell>
          <cell r="G1791">
            <v>1</v>
          </cell>
          <cell r="Z1791">
            <v>0.57986559873944765</v>
          </cell>
        </row>
        <row r="1792">
          <cell r="A1792" t="str">
            <v>High</v>
          </cell>
          <cell r="D1792">
            <v>4226</v>
          </cell>
          <cell r="E1792" t="str">
            <v>NY</v>
          </cell>
          <cell r="G1792">
            <v>1</v>
          </cell>
          <cell r="Z1792">
            <v>5.7986559873944765</v>
          </cell>
        </row>
        <row r="1793">
          <cell r="A1793" t="str">
            <v>High</v>
          </cell>
          <cell r="D1793">
            <v>4226</v>
          </cell>
          <cell r="E1793" t="str">
            <v>NY</v>
          </cell>
          <cell r="G1793">
            <v>1</v>
          </cell>
          <cell r="Z1793">
            <v>0.57986559873944765</v>
          </cell>
        </row>
        <row r="1794">
          <cell r="A1794" t="str">
            <v>High</v>
          </cell>
          <cell r="D1794">
            <v>4226</v>
          </cell>
          <cell r="E1794" t="str">
            <v>NY</v>
          </cell>
          <cell r="G1794">
            <v>1</v>
          </cell>
          <cell r="Z1794">
            <v>5.7986559873944765</v>
          </cell>
        </row>
        <row r="1795">
          <cell r="A1795" t="str">
            <v>High</v>
          </cell>
          <cell r="D1795">
            <v>4226</v>
          </cell>
          <cell r="E1795" t="str">
            <v>NY</v>
          </cell>
          <cell r="G1795">
            <v>1</v>
          </cell>
          <cell r="Z1795">
            <v>0.57986559873944765</v>
          </cell>
        </row>
        <row r="1796">
          <cell r="A1796" t="str">
            <v>High</v>
          </cell>
          <cell r="D1796">
            <v>4226</v>
          </cell>
          <cell r="E1796" t="str">
            <v>NY</v>
          </cell>
          <cell r="G1796">
            <v>1</v>
          </cell>
          <cell r="Z1796">
            <v>5.7986559873944765</v>
          </cell>
        </row>
        <row r="1797">
          <cell r="A1797" t="str">
            <v>High</v>
          </cell>
          <cell r="D1797">
            <v>4226</v>
          </cell>
          <cell r="E1797" t="str">
            <v>NY</v>
          </cell>
          <cell r="G1797">
            <v>1</v>
          </cell>
          <cell r="Z1797">
            <v>5.7986559873944765</v>
          </cell>
        </row>
        <row r="1798">
          <cell r="A1798" t="str">
            <v>High</v>
          </cell>
          <cell r="D1798">
            <v>3249</v>
          </cell>
          <cell r="E1798" t="str">
            <v>NY</v>
          </cell>
          <cell r="G1798">
            <v>1</v>
          </cell>
          <cell r="Z1798">
            <v>1.6744463984118381</v>
          </cell>
        </row>
        <row r="1799">
          <cell r="A1799" t="str">
            <v>High</v>
          </cell>
          <cell r="D1799">
            <v>13511</v>
          </cell>
          <cell r="E1799" t="str">
            <v>NY</v>
          </cell>
          <cell r="G1799">
            <v>1</v>
          </cell>
          <cell r="Z1799">
            <v>0.11341025239318994</v>
          </cell>
        </row>
        <row r="1800">
          <cell r="A1800" t="str">
            <v>High</v>
          </cell>
          <cell r="D1800">
            <v>13511</v>
          </cell>
          <cell r="E1800" t="str">
            <v>NY</v>
          </cell>
          <cell r="G1800">
            <v>1</v>
          </cell>
          <cell r="Z1800">
            <v>0.61159155989648661</v>
          </cell>
        </row>
        <row r="1801">
          <cell r="A1801" t="str">
            <v>High</v>
          </cell>
          <cell r="D1801">
            <v>13511</v>
          </cell>
          <cell r="E1801" t="str">
            <v>NY</v>
          </cell>
          <cell r="G1801">
            <v>1</v>
          </cell>
          <cell r="Z1801">
            <v>0.11341025239318994</v>
          </cell>
        </row>
        <row r="1802">
          <cell r="A1802" t="str">
            <v>High</v>
          </cell>
          <cell r="D1802">
            <v>13511</v>
          </cell>
          <cell r="E1802" t="str">
            <v>NY</v>
          </cell>
          <cell r="G1802">
            <v>1</v>
          </cell>
          <cell r="Z1802">
            <v>0.61159155989648661</v>
          </cell>
        </row>
        <row r="1803">
          <cell r="A1803" t="str">
            <v>High</v>
          </cell>
          <cell r="D1803">
            <v>4226</v>
          </cell>
          <cell r="E1803" t="str">
            <v>NY</v>
          </cell>
          <cell r="G1803">
            <v>1</v>
          </cell>
          <cell r="Z1803">
            <v>0.57986559873944765</v>
          </cell>
        </row>
        <row r="1804">
          <cell r="A1804" t="str">
            <v>High</v>
          </cell>
          <cell r="D1804">
            <v>4226</v>
          </cell>
          <cell r="E1804" t="str">
            <v>NY</v>
          </cell>
          <cell r="G1804">
            <v>1</v>
          </cell>
          <cell r="Z1804">
            <v>0.57986559873944765</v>
          </cell>
        </row>
        <row r="1805">
          <cell r="A1805" t="str">
            <v>High</v>
          </cell>
          <cell r="D1805">
            <v>16183</v>
          </cell>
          <cell r="E1805" t="str">
            <v>NY</v>
          </cell>
          <cell r="G1805">
            <v>1</v>
          </cell>
          <cell r="Z1805">
            <v>0.25482942095281746</v>
          </cell>
        </row>
        <row r="1806">
          <cell r="A1806" t="str">
            <v>High</v>
          </cell>
          <cell r="D1806">
            <v>4226</v>
          </cell>
          <cell r="E1806" t="str">
            <v>NY</v>
          </cell>
          <cell r="G1806">
            <v>1</v>
          </cell>
          <cell r="Z1806">
            <v>0.57986559873944765</v>
          </cell>
        </row>
        <row r="1807">
          <cell r="A1807" t="str">
            <v>High</v>
          </cell>
          <cell r="D1807">
            <v>19126</v>
          </cell>
          <cell r="E1807" t="str">
            <v>NJ</v>
          </cell>
          <cell r="G1807">
            <v>1</v>
          </cell>
          <cell r="Z1807">
            <v>-2.8654608622441846</v>
          </cell>
        </row>
        <row r="1808">
          <cell r="A1808" t="str">
            <v>High</v>
          </cell>
          <cell r="D1808">
            <v>19126</v>
          </cell>
          <cell r="E1808" t="str">
            <v>NJ</v>
          </cell>
          <cell r="G1808">
            <v>1</v>
          </cell>
          <cell r="Z1808">
            <v>-2.7450633470238412</v>
          </cell>
        </row>
        <row r="1809">
          <cell r="A1809" t="str">
            <v>High</v>
          </cell>
          <cell r="D1809">
            <v>19126</v>
          </cell>
          <cell r="E1809" t="str">
            <v>NJ</v>
          </cell>
          <cell r="G1809">
            <v>1</v>
          </cell>
          <cell r="Z1809">
            <v>-2.6728248378916351</v>
          </cell>
        </row>
        <row r="1810">
          <cell r="A1810" t="str">
            <v>High</v>
          </cell>
          <cell r="D1810">
            <v>1015</v>
          </cell>
          <cell r="E1810" t="str">
            <v>TX</v>
          </cell>
          <cell r="G1810">
            <v>1</v>
          </cell>
          <cell r="Z1810">
            <v>-0.97412672609492057</v>
          </cell>
        </row>
        <row r="1811">
          <cell r="A1811" t="str">
            <v>High</v>
          </cell>
          <cell r="D1811">
            <v>1015</v>
          </cell>
          <cell r="E1811" t="str">
            <v>TX</v>
          </cell>
          <cell r="G1811">
            <v>1</v>
          </cell>
          <cell r="Z1811">
            <v>-0.63192764198663476</v>
          </cell>
        </row>
        <row r="1812">
          <cell r="A1812" t="str">
            <v>High</v>
          </cell>
          <cell r="D1812">
            <v>1175</v>
          </cell>
          <cell r="E1812" t="str">
            <v>TX</v>
          </cell>
          <cell r="G1812">
            <v>1</v>
          </cell>
          <cell r="Z1812">
            <v>3.0177766308066674</v>
          </cell>
        </row>
        <row r="1813">
          <cell r="A1813" t="str">
            <v>High</v>
          </cell>
          <cell r="D1813">
            <v>16604</v>
          </cell>
          <cell r="E1813" t="str">
            <v>TX</v>
          </cell>
          <cell r="G1813">
            <v>1</v>
          </cell>
          <cell r="Z1813">
            <v>2.5838819000089139</v>
          </cell>
        </row>
        <row r="1814">
          <cell r="A1814" t="str">
            <v>High</v>
          </cell>
          <cell r="D1814">
            <v>16604</v>
          </cell>
          <cell r="E1814" t="str">
            <v>TX</v>
          </cell>
          <cell r="G1814">
            <v>1</v>
          </cell>
          <cell r="Z1814">
            <v>0.56652435341695273</v>
          </cell>
        </row>
        <row r="1815">
          <cell r="A1815" t="str">
            <v>High</v>
          </cell>
          <cell r="D1815">
            <v>5078</v>
          </cell>
          <cell r="E1815" t="str">
            <v>TX</v>
          </cell>
          <cell r="G1815">
            <v>1</v>
          </cell>
          <cell r="Z1815">
            <v>2.6170165591444698</v>
          </cell>
        </row>
        <row r="1816">
          <cell r="A1816" t="str">
            <v>High</v>
          </cell>
          <cell r="D1816">
            <v>18429</v>
          </cell>
          <cell r="E1816" t="str">
            <v>WA</v>
          </cell>
          <cell r="G1816">
            <v>1</v>
          </cell>
          <cell r="Z1816">
            <v>-2.0205448019477319</v>
          </cell>
        </row>
        <row r="1817">
          <cell r="A1817" t="str">
            <v>High</v>
          </cell>
          <cell r="D1817">
            <v>1579</v>
          </cell>
          <cell r="E1817" t="str">
            <v>WA</v>
          </cell>
          <cell r="G1817">
            <v>1</v>
          </cell>
          <cell r="Z1817">
            <v>-2.9286072049653549</v>
          </cell>
        </row>
        <row r="1818">
          <cell r="A1818" t="str">
            <v>High</v>
          </cell>
          <cell r="D1818">
            <v>1579</v>
          </cell>
          <cell r="E1818" t="str">
            <v>WA</v>
          </cell>
          <cell r="G1818">
            <v>1</v>
          </cell>
          <cell r="Z1818">
            <v>-3.4411072049653573</v>
          </cell>
        </row>
        <row r="1819">
          <cell r="A1819" t="str">
            <v>High</v>
          </cell>
          <cell r="D1819">
            <v>1625</v>
          </cell>
          <cell r="E1819" t="str">
            <v>WA</v>
          </cell>
          <cell r="G1819">
            <v>1</v>
          </cell>
          <cell r="Z1819">
            <v>-1.0221360639910451</v>
          </cell>
        </row>
        <row r="1820">
          <cell r="A1820" t="str">
            <v>High</v>
          </cell>
          <cell r="D1820">
            <v>16868</v>
          </cell>
          <cell r="E1820" t="str">
            <v>WA</v>
          </cell>
          <cell r="G1820">
            <v>1</v>
          </cell>
          <cell r="Z1820">
            <v>-3.63813749939552</v>
          </cell>
        </row>
        <row r="1821">
          <cell r="A1821" t="str">
            <v>High</v>
          </cell>
          <cell r="D1821">
            <v>4442</v>
          </cell>
          <cell r="E1821" t="str">
            <v>WA</v>
          </cell>
          <cell r="G1821">
            <v>1</v>
          </cell>
          <cell r="Z1821">
            <v>-3.4293341235015751</v>
          </cell>
        </row>
        <row r="1822">
          <cell r="A1822" t="str">
            <v>High</v>
          </cell>
          <cell r="D1822">
            <v>5701</v>
          </cell>
          <cell r="E1822" t="str">
            <v>NM</v>
          </cell>
          <cell r="G1822">
            <v>1</v>
          </cell>
          <cell r="Z1822">
            <v>1.9839943807135525</v>
          </cell>
        </row>
        <row r="1823">
          <cell r="A1823" t="str">
            <v>High</v>
          </cell>
          <cell r="D1823">
            <v>7752</v>
          </cell>
          <cell r="E1823" t="str">
            <v>TX</v>
          </cell>
          <cell r="G1823">
            <v>1</v>
          </cell>
          <cell r="Z1823">
            <v>-5.8602785844396342E-2</v>
          </cell>
        </row>
        <row r="1824">
          <cell r="A1824" t="str">
            <v>High</v>
          </cell>
          <cell r="D1824">
            <v>12452</v>
          </cell>
          <cell r="E1824" t="str">
            <v>TX</v>
          </cell>
          <cell r="G1824">
            <v>1</v>
          </cell>
          <cell r="Z1824">
            <v>-2.3352212871889457E-2</v>
          </cell>
        </row>
        <row r="1825">
          <cell r="A1825" t="str">
            <v>High</v>
          </cell>
          <cell r="D1825">
            <v>19490</v>
          </cell>
          <cell r="E1825" t="str">
            <v>TX</v>
          </cell>
          <cell r="G1825">
            <v>1</v>
          </cell>
          <cell r="Z1825">
            <v>2.5050679270167659</v>
          </cell>
        </row>
        <row r="1826">
          <cell r="A1826" t="str">
            <v>High</v>
          </cell>
          <cell r="D1826">
            <v>9231</v>
          </cell>
          <cell r="E1826" t="str">
            <v>MO</v>
          </cell>
          <cell r="G1826">
            <v>1</v>
          </cell>
          <cell r="Z1826">
            <v>-0.30717820383700511</v>
          </cell>
        </row>
        <row r="1827">
          <cell r="A1827" t="str">
            <v>High</v>
          </cell>
          <cell r="D1827">
            <v>9231</v>
          </cell>
          <cell r="E1827" t="str">
            <v>MO</v>
          </cell>
          <cell r="G1827">
            <v>1</v>
          </cell>
          <cell r="Z1827">
            <v>-0.30717820383700511</v>
          </cell>
        </row>
        <row r="1828">
          <cell r="A1828" t="str">
            <v>High</v>
          </cell>
          <cell r="D1828">
            <v>18448</v>
          </cell>
          <cell r="E1828" t="str">
            <v>WA</v>
          </cell>
          <cell r="G1828">
            <v>1</v>
          </cell>
          <cell r="Z1828">
            <v>-3.1703002100750344</v>
          </cell>
        </row>
        <row r="1829">
          <cell r="A1829" t="str">
            <v>High</v>
          </cell>
          <cell r="D1829">
            <v>13830</v>
          </cell>
          <cell r="E1829" t="str">
            <v>TX</v>
          </cell>
          <cell r="G1829">
            <v>1</v>
          </cell>
          <cell r="Z1829">
            <v>-1.5100216775526361</v>
          </cell>
        </row>
        <row r="1830">
          <cell r="A1830" t="str">
            <v>High</v>
          </cell>
          <cell r="D1830">
            <v>15138</v>
          </cell>
          <cell r="E1830" t="str">
            <v>MO</v>
          </cell>
          <cell r="G1830">
            <v>1</v>
          </cell>
          <cell r="Z1830">
            <v>-0.50160097095893641</v>
          </cell>
        </row>
        <row r="1831">
          <cell r="A1831" t="str">
            <v>High</v>
          </cell>
          <cell r="D1831">
            <v>15138</v>
          </cell>
          <cell r="E1831" t="str">
            <v>MO</v>
          </cell>
          <cell r="G1831">
            <v>0</v>
          </cell>
          <cell r="Z1831">
            <v>-1.1094956723557499</v>
          </cell>
        </row>
        <row r="1832">
          <cell r="A1832" t="str">
            <v>High</v>
          </cell>
          <cell r="D1832">
            <v>15138</v>
          </cell>
          <cell r="E1832" t="str">
            <v>MO</v>
          </cell>
          <cell r="G1832">
            <v>1</v>
          </cell>
          <cell r="Z1832">
            <v>-0.12365997197869601</v>
          </cell>
        </row>
        <row r="1833">
          <cell r="A1833" t="str">
            <v>High</v>
          </cell>
          <cell r="D1833">
            <v>15138</v>
          </cell>
          <cell r="E1833" t="str">
            <v>MO</v>
          </cell>
          <cell r="G1833">
            <v>0</v>
          </cell>
          <cell r="Z1833">
            <v>-0.7315546733755095</v>
          </cell>
        </row>
        <row r="1834">
          <cell r="A1834" t="str">
            <v>High</v>
          </cell>
          <cell r="D1834">
            <v>6716</v>
          </cell>
          <cell r="E1834" t="str">
            <v>WA</v>
          </cell>
          <cell r="G1834">
            <v>1</v>
          </cell>
          <cell r="Z1834">
            <v>6.3814597923214267</v>
          </cell>
        </row>
        <row r="1835">
          <cell r="A1835" t="str">
            <v>High</v>
          </cell>
          <cell r="D1835">
            <v>15419</v>
          </cell>
          <cell r="E1835" t="str">
            <v>WA</v>
          </cell>
          <cell r="G1835">
            <v>1</v>
          </cell>
          <cell r="Z1835">
            <v>5.4354773152472946</v>
          </cell>
        </row>
        <row r="1836">
          <cell r="A1836" t="str">
            <v>High</v>
          </cell>
          <cell r="D1836">
            <v>8699</v>
          </cell>
          <cell r="E1836" t="str">
            <v>ID</v>
          </cell>
          <cell r="G1836">
            <v>1</v>
          </cell>
          <cell r="Z1836">
            <v>4.9302092722823287</v>
          </cell>
        </row>
        <row r="1837">
          <cell r="A1837" t="str">
            <v>High</v>
          </cell>
          <cell r="D1837">
            <v>20169</v>
          </cell>
          <cell r="E1837" t="str">
            <v>ID</v>
          </cell>
          <cell r="G1837">
            <v>1</v>
          </cell>
          <cell r="Z1837">
            <v>5.6512619182919384</v>
          </cell>
        </row>
        <row r="1838">
          <cell r="A1838" t="str">
            <v>High</v>
          </cell>
          <cell r="D1838">
            <v>14170</v>
          </cell>
          <cell r="E1838" t="str">
            <v>WA</v>
          </cell>
          <cell r="G1838">
            <v>1</v>
          </cell>
          <cell r="Z1838">
            <v>8.3805561040578631</v>
          </cell>
        </row>
        <row r="1839">
          <cell r="A1839" t="str">
            <v>High</v>
          </cell>
          <cell r="D1839">
            <v>17833</v>
          </cell>
          <cell r="E1839" t="str">
            <v>MO</v>
          </cell>
          <cell r="G1839">
            <v>1</v>
          </cell>
          <cell r="Z1839">
            <v>-0.73053717932245499</v>
          </cell>
        </row>
        <row r="1840">
          <cell r="A1840" t="str">
            <v>High</v>
          </cell>
          <cell r="D1840">
            <v>14668</v>
          </cell>
          <cell r="E1840" t="str">
            <v>WA</v>
          </cell>
          <cell r="G1840">
            <v>1</v>
          </cell>
          <cell r="Z1840">
            <v>6.2741214503470504</v>
          </cell>
        </row>
        <row r="1841">
          <cell r="A1841" t="str">
            <v>High</v>
          </cell>
          <cell r="D1841">
            <v>19784</v>
          </cell>
          <cell r="E1841" t="str">
            <v>WA</v>
          </cell>
          <cell r="G1841">
            <v>1</v>
          </cell>
          <cell r="Z1841">
            <v>9.0351579386166989</v>
          </cell>
        </row>
        <row r="1842">
          <cell r="A1842" t="str">
            <v>High</v>
          </cell>
          <cell r="D1842">
            <v>13781</v>
          </cell>
          <cell r="E1842" t="str">
            <v>MN</v>
          </cell>
          <cell r="G1842">
            <v>0</v>
          </cell>
          <cell r="Z1842">
            <v>0.45614771930922909</v>
          </cell>
        </row>
        <row r="1843">
          <cell r="A1843" t="str">
            <v>High</v>
          </cell>
          <cell r="D1843">
            <v>13781</v>
          </cell>
          <cell r="E1843" t="str">
            <v>MN</v>
          </cell>
          <cell r="G1843">
            <v>0</v>
          </cell>
          <cell r="Z1843">
            <v>0.45614771930922909</v>
          </cell>
        </row>
        <row r="1844">
          <cell r="A1844" t="str">
            <v>High</v>
          </cell>
          <cell r="D1844">
            <v>13781</v>
          </cell>
          <cell r="E1844" t="str">
            <v>MN</v>
          </cell>
          <cell r="G1844">
            <v>0</v>
          </cell>
          <cell r="Z1844">
            <v>0.65684631866406584</v>
          </cell>
        </row>
        <row r="1845">
          <cell r="A1845" t="str">
            <v>High</v>
          </cell>
          <cell r="D1845">
            <v>13781</v>
          </cell>
          <cell r="E1845" t="str">
            <v>MN</v>
          </cell>
          <cell r="G1845">
            <v>0</v>
          </cell>
          <cell r="Z1845">
            <v>0.64681860287283777</v>
          </cell>
        </row>
        <row r="1846">
          <cell r="A1846" t="str">
            <v>High</v>
          </cell>
          <cell r="D1846">
            <v>13781</v>
          </cell>
          <cell r="E1846" t="str">
            <v>MN</v>
          </cell>
          <cell r="G1846">
            <v>0</v>
          </cell>
          <cell r="Z1846">
            <v>0.73155953698866993</v>
          </cell>
        </row>
        <row r="1847">
          <cell r="A1847" t="str">
            <v>High</v>
          </cell>
          <cell r="D1847">
            <v>13781</v>
          </cell>
          <cell r="E1847" t="str">
            <v>MN</v>
          </cell>
          <cell r="G1847">
            <v>0</v>
          </cell>
          <cell r="Z1847">
            <v>0.48073775627858206</v>
          </cell>
        </row>
        <row r="1848">
          <cell r="A1848" t="str">
            <v>High</v>
          </cell>
          <cell r="D1848">
            <v>13781</v>
          </cell>
          <cell r="E1848" t="str">
            <v>MN</v>
          </cell>
          <cell r="G1848">
            <v>0</v>
          </cell>
          <cell r="Z1848">
            <v>0.72524057423226318</v>
          </cell>
        </row>
        <row r="1849">
          <cell r="A1849" t="str">
            <v>High</v>
          </cell>
          <cell r="D1849">
            <v>13781</v>
          </cell>
          <cell r="E1849" t="str">
            <v>MN</v>
          </cell>
          <cell r="G1849">
            <v>0</v>
          </cell>
          <cell r="Z1849">
            <v>0.72663812597211197</v>
          </cell>
        </row>
        <row r="1850">
          <cell r="A1850" t="str">
            <v>High</v>
          </cell>
          <cell r="D1850">
            <v>13781</v>
          </cell>
          <cell r="E1850" t="str">
            <v>MN</v>
          </cell>
          <cell r="G1850">
            <v>0</v>
          </cell>
          <cell r="Z1850">
            <v>0.62827797809470043</v>
          </cell>
        </row>
        <row r="1851">
          <cell r="A1851" t="str">
            <v>High</v>
          </cell>
          <cell r="D1851">
            <v>13781</v>
          </cell>
          <cell r="E1851" t="str">
            <v>MN</v>
          </cell>
          <cell r="G1851">
            <v>0</v>
          </cell>
          <cell r="Z1851">
            <v>0.75122816294146522</v>
          </cell>
        </row>
        <row r="1852">
          <cell r="A1852" t="str">
            <v>High</v>
          </cell>
          <cell r="D1852">
            <v>13781</v>
          </cell>
          <cell r="E1852" t="str">
            <v>MN</v>
          </cell>
          <cell r="G1852">
            <v>0</v>
          </cell>
          <cell r="Z1852">
            <v>0.7103743034597122</v>
          </cell>
        </row>
        <row r="1853">
          <cell r="A1853" t="str">
            <v>High</v>
          </cell>
          <cell r="D1853">
            <v>13781</v>
          </cell>
          <cell r="E1853" t="str">
            <v>MN</v>
          </cell>
          <cell r="G1853">
            <v>0</v>
          </cell>
          <cell r="Z1853">
            <v>0.73155953698866993</v>
          </cell>
        </row>
        <row r="1854">
          <cell r="A1854" t="str">
            <v>High</v>
          </cell>
          <cell r="D1854">
            <v>13781</v>
          </cell>
          <cell r="E1854" t="str">
            <v>MN</v>
          </cell>
          <cell r="G1854">
            <v>0</v>
          </cell>
          <cell r="Z1854">
            <v>0.43155768233987613</v>
          </cell>
        </row>
        <row r="1855">
          <cell r="A1855" t="str">
            <v>High</v>
          </cell>
          <cell r="D1855">
            <v>13781</v>
          </cell>
          <cell r="E1855" t="str">
            <v>MN</v>
          </cell>
          <cell r="G1855">
            <v>0</v>
          </cell>
          <cell r="Z1855">
            <v>0.54285589271706991</v>
          </cell>
        </row>
        <row r="1856">
          <cell r="A1856" t="str">
            <v>High</v>
          </cell>
          <cell r="D1856">
            <v>13781</v>
          </cell>
          <cell r="E1856" t="str">
            <v>MN</v>
          </cell>
          <cell r="G1856">
            <v>0</v>
          </cell>
          <cell r="Z1856">
            <v>0.42418619863897766</v>
          </cell>
        </row>
        <row r="1857">
          <cell r="A1857" t="str">
            <v>High</v>
          </cell>
          <cell r="D1857">
            <v>13781</v>
          </cell>
          <cell r="E1857" t="str">
            <v>MN</v>
          </cell>
          <cell r="G1857">
            <v>0</v>
          </cell>
          <cell r="Z1857">
            <v>0.42418619863897766</v>
          </cell>
        </row>
        <row r="1858">
          <cell r="A1858" t="str">
            <v>High</v>
          </cell>
          <cell r="D1858">
            <v>13781</v>
          </cell>
          <cell r="E1858" t="str">
            <v>MN</v>
          </cell>
          <cell r="G1858">
            <v>0</v>
          </cell>
          <cell r="Z1858">
            <v>0.73155953698866993</v>
          </cell>
        </row>
        <row r="1859">
          <cell r="A1859" t="str">
            <v>High</v>
          </cell>
          <cell r="D1859">
            <v>13781</v>
          </cell>
          <cell r="E1859" t="str">
            <v>MN</v>
          </cell>
          <cell r="G1859">
            <v>0</v>
          </cell>
          <cell r="Z1859">
            <v>0.68918906993075402</v>
          </cell>
        </row>
        <row r="1860">
          <cell r="A1860" t="str">
            <v>High</v>
          </cell>
          <cell r="D1860">
            <v>13781</v>
          </cell>
          <cell r="E1860" t="str">
            <v>MN</v>
          </cell>
          <cell r="G1860">
            <v>0</v>
          </cell>
          <cell r="Z1860">
            <v>0.59524565007622376</v>
          </cell>
        </row>
        <row r="1861">
          <cell r="A1861" t="str">
            <v>High</v>
          </cell>
          <cell r="D1861">
            <v>13781</v>
          </cell>
          <cell r="E1861" t="str">
            <v>MN</v>
          </cell>
          <cell r="G1861">
            <v>0</v>
          </cell>
          <cell r="Z1861">
            <v>0.6183871209594145</v>
          </cell>
        </row>
        <row r="1862">
          <cell r="A1862" t="str">
            <v>High</v>
          </cell>
          <cell r="D1862">
            <v>2001</v>
          </cell>
          <cell r="E1862" t="str">
            <v>MO</v>
          </cell>
          <cell r="G1862">
            <v>1</v>
          </cell>
          <cell r="Z1862">
            <v>-0.46784085477878418</v>
          </cell>
        </row>
        <row r="1863">
          <cell r="A1863" t="str">
            <v>High</v>
          </cell>
          <cell r="D1863">
            <v>56697</v>
          </cell>
          <cell r="E1863" t="str">
            <v>IL</v>
          </cell>
          <cell r="G1863">
            <v>1</v>
          </cell>
          <cell r="Z1863">
            <v>1.6240314940744025</v>
          </cell>
        </row>
        <row r="1864">
          <cell r="A1864" t="str">
            <v>High</v>
          </cell>
          <cell r="D1864">
            <v>56697</v>
          </cell>
          <cell r="E1864" t="str">
            <v>IL</v>
          </cell>
          <cell r="G1864">
            <v>0</v>
          </cell>
          <cell r="Z1864">
            <v>1.6323640150947156</v>
          </cell>
        </row>
        <row r="1865">
          <cell r="A1865" t="str">
            <v>High</v>
          </cell>
          <cell r="D1865">
            <v>16622</v>
          </cell>
          <cell r="E1865" t="str">
            <v>CO</v>
          </cell>
          <cell r="G1865">
            <v>1</v>
          </cell>
          <cell r="Z1865">
            <v>2.8032504048510738</v>
          </cell>
        </row>
        <row r="1866">
          <cell r="A1866" t="str">
            <v>High</v>
          </cell>
          <cell r="D1866">
            <v>40437</v>
          </cell>
          <cell r="E1866" t="str">
            <v>OR</v>
          </cell>
          <cell r="G1866">
            <v>1</v>
          </cell>
          <cell r="Z1866">
            <v>1.13739843331479</v>
          </cell>
        </row>
        <row r="1867">
          <cell r="A1867" t="str">
            <v>High</v>
          </cell>
          <cell r="D1867">
            <v>40437</v>
          </cell>
          <cell r="E1867" t="str">
            <v>OR</v>
          </cell>
          <cell r="G1867">
            <v>1</v>
          </cell>
          <cell r="Z1867">
            <v>1.13739843331479</v>
          </cell>
        </row>
        <row r="1868">
          <cell r="A1868" t="str">
            <v>High</v>
          </cell>
          <cell r="D1868">
            <v>40437</v>
          </cell>
          <cell r="E1868" t="str">
            <v>OR</v>
          </cell>
          <cell r="G1868">
            <v>1</v>
          </cell>
          <cell r="Z1868">
            <v>0.84660634433562132</v>
          </cell>
        </row>
        <row r="1869">
          <cell r="A1869" t="str">
            <v>High</v>
          </cell>
          <cell r="D1869">
            <v>40437</v>
          </cell>
          <cell r="E1869" t="str">
            <v>OR</v>
          </cell>
          <cell r="G1869">
            <v>1</v>
          </cell>
          <cell r="Z1869">
            <v>0.84660634433562132</v>
          </cell>
        </row>
        <row r="1870">
          <cell r="A1870" t="str">
            <v>High</v>
          </cell>
          <cell r="D1870">
            <v>40437</v>
          </cell>
          <cell r="E1870" t="str">
            <v>OR</v>
          </cell>
          <cell r="G1870">
            <v>1</v>
          </cell>
          <cell r="Z1870">
            <v>0.99200238882520608</v>
          </cell>
        </row>
        <row r="1871">
          <cell r="A1871" t="str">
            <v>High</v>
          </cell>
          <cell r="D1871">
            <v>40437</v>
          </cell>
          <cell r="E1871" t="str">
            <v>OR</v>
          </cell>
          <cell r="G1871">
            <v>1</v>
          </cell>
          <cell r="Z1871">
            <v>0.99200238882520608</v>
          </cell>
        </row>
        <row r="1872">
          <cell r="A1872" t="str">
            <v>High</v>
          </cell>
          <cell r="D1872">
            <v>40437</v>
          </cell>
          <cell r="E1872" t="str">
            <v>OR</v>
          </cell>
          <cell r="G1872">
            <v>1</v>
          </cell>
          <cell r="Z1872">
            <v>2.2726933008573602</v>
          </cell>
        </row>
        <row r="1873">
          <cell r="A1873" t="str">
            <v>High</v>
          </cell>
          <cell r="D1873">
            <v>10681</v>
          </cell>
          <cell r="E1873" t="str">
            <v>OR</v>
          </cell>
          <cell r="G1873">
            <v>1</v>
          </cell>
          <cell r="Z1873">
            <v>-0.39119055983083528</v>
          </cell>
        </row>
        <row r="1874">
          <cell r="A1874" t="str">
            <v>High</v>
          </cell>
          <cell r="D1874">
            <v>10681</v>
          </cell>
          <cell r="E1874" t="str">
            <v>OR</v>
          </cell>
          <cell r="G1874">
            <v>1</v>
          </cell>
          <cell r="Z1874">
            <v>-0.39119055983083528</v>
          </cell>
        </row>
        <row r="1875">
          <cell r="A1875" t="str">
            <v>High</v>
          </cell>
          <cell r="D1875">
            <v>10681</v>
          </cell>
          <cell r="E1875" t="str">
            <v>OR</v>
          </cell>
          <cell r="G1875">
            <v>1</v>
          </cell>
          <cell r="Z1875">
            <v>-1.158188042230019</v>
          </cell>
        </row>
        <row r="1876">
          <cell r="A1876" t="str">
            <v>High</v>
          </cell>
          <cell r="D1876">
            <v>10681</v>
          </cell>
          <cell r="E1876" t="str">
            <v>OR</v>
          </cell>
          <cell r="G1876">
            <v>1</v>
          </cell>
          <cell r="Z1876">
            <v>-1.158188042230019</v>
          </cell>
        </row>
        <row r="1877">
          <cell r="A1877" t="str">
            <v>High</v>
          </cell>
          <cell r="D1877">
            <v>3240</v>
          </cell>
          <cell r="E1877" t="str">
            <v>OR</v>
          </cell>
          <cell r="G1877">
            <v>1</v>
          </cell>
          <cell r="Z1877">
            <v>0.77501381979532702</v>
          </cell>
        </row>
        <row r="1878">
          <cell r="A1878" t="str">
            <v>High</v>
          </cell>
          <cell r="D1878">
            <v>3240</v>
          </cell>
          <cell r="E1878" t="str">
            <v>OR</v>
          </cell>
          <cell r="G1878">
            <v>1</v>
          </cell>
          <cell r="Z1878">
            <v>0.77501381979532702</v>
          </cell>
        </row>
        <row r="1879">
          <cell r="A1879" t="str">
            <v>High</v>
          </cell>
          <cell r="D1879">
            <v>3240</v>
          </cell>
          <cell r="E1879" t="str">
            <v>OR</v>
          </cell>
          <cell r="G1879">
            <v>1</v>
          </cell>
          <cell r="Z1879">
            <v>0.77537346891813408</v>
          </cell>
        </row>
        <row r="1880">
          <cell r="A1880" t="str">
            <v>High</v>
          </cell>
          <cell r="D1880">
            <v>907</v>
          </cell>
          <cell r="E1880" t="str">
            <v>OR</v>
          </cell>
          <cell r="G1880">
            <v>1</v>
          </cell>
          <cell r="Z1880">
            <v>-4.1033347513607357</v>
          </cell>
        </row>
        <row r="1881">
          <cell r="A1881" t="str">
            <v>High</v>
          </cell>
          <cell r="D1881">
            <v>907</v>
          </cell>
          <cell r="E1881" t="str">
            <v>OR</v>
          </cell>
          <cell r="G1881">
            <v>1</v>
          </cell>
          <cell r="Z1881">
            <v>-4.1033347513607357</v>
          </cell>
        </row>
        <row r="1882">
          <cell r="A1882" t="str">
            <v>High</v>
          </cell>
          <cell r="D1882">
            <v>907</v>
          </cell>
          <cell r="E1882" t="str">
            <v>OR</v>
          </cell>
          <cell r="G1882">
            <v>1</v>
          </cell>
          <cell r="Z1882">
            <v>-4.1033347513607357</v>
          </cell>
        </row>
        <row r="1883">
          <cell r="A1883" t="str">
            <v>High</v>
          </cell>
          <cell r="D1883">
            <v>907</v>
          </cell>
          <cell r="E1883" t="str">
            <v>OR</v>
          </cell>
          <cell r="G1883">
            <v>1</v>
          </cell>
          <cell r="Z1883">
            <v>-3.7128351979122249</v>
          </cell>
        </row>
        <row r="1884">
          <cell r="A1884" t="str">
            <v>High</v>
          </cell>
          <cell r="D1884">
            <v>907</v>
          </cell>
          <cell r="E1884" t="str">
            <v>OR</v>
          </cell>
          <cell r="G1884">
            <v>1</v>
          </cell>
          <cell r="Z1884">
            <v>-3.7128351979122249</v>
          </cell>
        </row>
        <row r="1885">
          <cell r="A1885" t="str">
            <v>High</v>
          </cell>
          <cell r="D1885">
            <v>907</v>
          </cell>
          <cell r="E1885" t="str">
            <v>OR</v>
          </cell>
          <cell r="G1885">
            <v>1</v>
          </cell>
          <cell r="Z1885">
            <v>-3.7128351979122249</v>
          </cell>
        </row>
        <row r="1886">
          <cell r="A1886" t="str">
            <v>High</v>
          </cell>
          <cell r="D1886">
            <v>16622</v>
          </cell>
          <cell r="E1886" t="str">
            <v>CO</v>
          </cell>
          <cell r="G1886">
            <v>1</v>
          </cell>
          <cell r="Z1886">
            <v>4.8283498812893155</v>
          </cell>
        </row>
        <row r="1887">
          <cell r="A1887" t="str">
            <v>High</v>
          </cell>
          <cell r="D1887">
            <v>19499</v>
          </cell>
          <cell r="E1887" t="str">
            <v>CO</v>
          </cell>
          <cell r="G1887">
            <v>1</v>
          </cell>
          <cell r="Z1887">
            <v>-0.56206077454595704</v>
          </cell>
        </row>
        <row r="1888">
          <cell r="A1888" t="str">
            <v>High</v>
          </cell>
          <cell r="D1888">
            <v>8773</v>
          </cell>
          <cell r="E1888" t="str">
            <v>CO</v>
          </cell>
          <cell r="G1888">
            <v>1</v>
          </cell>
          <cell r="Z1888">
            <v>0.17577321045318325</v>
          </cell>
        </row>
        <row r="1889">
          <cell r="A1889" t="str">
            <v>High</v>
          </cell>
          <cell r="D1889">
            <v>5086</v>
          </cell>
          <cell r="E1889" t="str">
            <v>CO</v>
          </cell>
          <cell r="G1889">
            <v>1</v>
          </cell>
          <cell r="Z1889">
            <v>0.99528912105096967</v>
          </cell>
        </row>
        <row r="1890">
          <cell r="A1890" t="str">
            <v>High</v>
          </cell>
          <cell r="D1890">
            <v>5862</v>
          </cell>
          <cell r="E1890" t="str">
            <v>CO</v>
          </cell>
          <cell r="G1890">
            <v>0</v>
          </cell>
          <cell r="Z1890">
            <v>-0.73904107829258292</v>
          </cell>
        </row>
        <row r="1891">
          <cell r="A1891" t="str">
            <v>High</v>
          </cell>
          <cell r="D1891">
            <v>14626</v>
          </cell>
          <cell r="E1891" t="str">
            <v>TX</v>
          </cell>
          <cell r="G1891">
            <v>1</v>
          </cell>
          <cell r="Z1891">
            <v>1.4162118645229818</v>
          </cell>
        </row>
        <row r="1892">
          <cell r="A1892" t="str">
            <v>High</v>
          </cell>
          <cell r="D1892">
            <v>40165</v>
          </cell>
          <cell r="E1892" t="str">
            <v>AZ</v>
          </cell>
          <cell r="G1892">
            <v>1</v>
          </cell>
          <cell r="Z1892">
            <v>-3.8488439859527142</v>
          </cell>
        </row>
        <row r="1893">
          <cell r="A1893" t="str">
            <v>High</v>
          </cell>
          <cell r="D1893">
            <v>7563</v>
          </cell>
          <cell r="E1893" t="str">
            <v>CO</v>
          </cell>
          <cell r="G1893">
            <v>1</v>
          </cell>
          <cell r="Z1893">
            <v>1.0150809220852957</v>
          </cell>
        </row>
        <row r="1894">
          <cell r="A1894" t="str">
            <v>High</v>
          </cell>
          <cell r="D1894">
            <v>7563</v>
          </cell>
          <cell r="E1894" t="str">
            <v>CO</v>
          </cell>
          <cell r="G1894">
            <v>1</v>
          </cell>
          <cell r="Z1894">
            <v>0.45997417633747001</v>
          </cell>
        </row>
        <row r="1895">
          <cell r="A1895" t="str">
            <v>High</v>
          </cell>
          <cell r="D1895">
            <v>3989</v>
          </cell>
          <cell r="E1895" t="str">
            <v>CO</v>
          </cell>
          <cell r="G1895">
            <v>1</v>
          </cell>
          <cell r="Z1895">
            <v>0.63675610208254674</v>
          </cell>
        </row>
        <row r="1896">
          <cell r="A1896" t="str">
            <v>High</v>
          </cell>
          <cell r="D1896">
            <v>3989</v>
          </cell>
          <cell r="E1896" t="str">
            <v>CO</v>
          </cell>
          <cell r="G1896">
            <v>0</v>
          </cell>
          <cell r="Z1896">
            <v>1.8267604255187198</v>
          </cell>
        </row>
        <row r="1897">
          <cell r="A1897" t="str">
            <v>High</v>
          </cell>
          <cell r="D1897">
            <v>21081</v>
          </cell>
          <cell r="E1897" t="str">
            <v>CO</v>
          </cell>
          <cell r="G1897">
            <v>1</v>
          </cell>
          <cell r="Z1897">
            <v>1.5479070322009918</v>
          </cell>
        </row>
        <row r="1898">
          <cell r="A1898" t="str">
            <v>High</v>
          </cell>
          <cell r="D1898">
            <v>21081</v>
          </cell>
          <cell r="E1898" t="str">
            <v>CO</v>
          </cell>
          <cell r="G1898">
            <v>1</v>
          </cell>
          <cell r="Z1898">
            <v>3.6151050187781721</v>
          </cell>
        </row>
        <row r="1899">
          <cell r="A1899" t="str">
            <v>High</v>
          </cell>
          <cell r="D1899">
            <v>6604</v>
          </cell>
          <cell r="E1899" t="str">
            <v>CO</v>
          </cell>
          <cell r="G1899">
            <v>1</v>
          </cell>
          <cell r="Z1899">
            <v>1.3377942529458879</v>
          </cell>
        </row>
        <row r="1900">
          <cell r="A1900" t="str">
            <v>High</v>
          </cell>
          <cell r="D1900">
            <v>15257</v>
          </cell>
          <cell r="E1900" t="str">
            <v>CO</v>
          </cell>
          <cell r="G1900">
            <v>1</v>
          </cell>
          <cell r="Z1900">
            <v>3.2754821443491213</v>
          </cell>
        </row>
        <row r="1901">
          <cell r="A1901" t="str">
            <v>High</v>
          </cell>
          <cell r="D1901">
            <v>12377</v>
          </cell>
          <cell r="E1901" t="str">
            <v>IN</v>
          </cell>
          <cell r="G1901">
            <v>1</v>
          </cell>
          <cell r="Z1901">
            <v>0.19899270280625964</v>
          </cell>
        </row>
        <row r="1902">
          <cell r="A1902" t="str">
            <v>High</v>
          </cell>
          <cell r="D1902">
            <v>12377</v>
          </cell>
          <cell r="E1902" t="str">
            <v>IN</v>
          </cell>
          <cell r="G1902">
            <v>1</v>
          </cell>
          <cell r="Z1902">
            <v>0.19803548008325961</v>
          </cell>
        </row>
        <row r="1903">
          <cell r="A1903" t="str">
            <v>High</v>
          </cell>
          <cell r="D1903">
            <v>12377</v>
          </cell>
          <cell r="E1903" t="str">
            <v>IN</v>
          </cell>
          <cell r="G1903">
            <v>0</v>
          </cell>
          <cell r="Z1903">
            <v>0.19899270280625964</v>
          </cell>
        </row>
        <row r="1904">
          <cell r="A1904" t="str">
            <v>High</v>
          </cell>
          <cell r="D1904">
            <v>12377</v>
          </cell>
          <cell r="E1904" t="str">
            <v>IN</v>
          </cell>
          <cell r="G1904">
            <v>0</v>
          </cell>
          <cell r="Z1904">
            <v>0.19803548008325961</v>
          </cell>
        </row>
        <row r="1905">
          <cell r="A1905" t="str">
            <v>High</v>
          </cell>
          <cell r="D1905">
            <v>3436</v>
          </cell>
          <cell r="E1905" t="str">
            <v>MI</v>
          </cell>
          <cell r="G1905">
            <v>1</v>
          </cell>
          <cell r="Z1905">
            <v>-4.6887790464169486E-2</v>
          </cell>
        </row>
        <row r="1906">
          <cell r="A1906" t="str">
            <v>High</v>
          </cell>
          <cell r="D1906">
            <v>3436</v>
          </cell>
          <cell r="E1906" t="str">
            <v>MI</v>
          </cell>
          <cell r="G1906">
            <v>1</v>
          </cell>
          <cell r="Z1906">
            <v>-4.7887873906108908E-2</v>
          </cell>
        </row>
        <row r="1907">
          <cell r="A1907" t="str">
            <v>High</v>
          </cell>
          <cell r="D1907">
            <v>38084</v>
          </cell>
          <cell r="E1907" t="str">
            <v>MI</v>
          </cell>
          <cell r="G1907">
            <v>1</v>
          </cell>
          <cell r="Z1907">
            <v>-2.1746266495156106</v>
          </cell>
        </row>
        <row r="1908">
          <cell r="A1908" t="str">
            <v>High</v>
          </cell>
          <cell r="D1908">
            <v>38084</v>
          </cell>
          <cell r="E1908" t="str">
            <v>MI</v>
          </cell>
          <cell r="G1908">
            <v>1</v>
          </cell>
          <cell r="Z1908">
            <v>-2.1756267329575514</v>
          </cell>
        </row>
        <row r="1909">
          <cell r="A1909" t="str">
            <v>High</v>
          </cell>
          <cell r="D1909">
            <v>38084</v>
          </cell>
          <cell r="E1909" t="str">
            <v>MI</v>
          </cell>
          <cell r="G1909">
            <v>0</v>
          </cell>
          <cell r="Z1909">
            <v>-2.1746266495156106</v>
          </cell>
        </row>
        <row r="1910">
          <cell r="A1910" t="str">
            <v>High</v>
          </cell>
          <cell r="D1910">
            <v>38084</v>
          </cell>
          <cell r="E1910" t="str">
            <v>MI</v>
          </cell>
          <cell r="G1910">
            <v>0</v>
          </cell>
          <cell r="Z1910">
            <v>-2.1756267329575514</v>
          </cell>
        </row>
        <row r="1911">
          <cell r="A1911" t="str">
            <v>High</v>
          </cell>
          <cell r="D1911">
            <v>19396</v>
          </cell>
          <cell r="E1911" t="str">
            <v>MI</v>
          </cell>
          <cell r="G1911">
            <v>1</v>
          </cell>
          <cell r="Z1911">
            <v>-9.7835572334161944E-3</v>
          </cell>
        </row>
        <row r="1912">
          <cell r="A1912" t="str">
            <v>High</v>
          </cell>
          <cell r="D1912">
            <v>19396</v>
          </cell>
          <cell r="E1912" t="str">
            <v>MI</v>
          </cell>
          <cell r="G1912">
            <v>1</v>
          </cell>
          <cell r="Z1912">
            <v>-1.0783640675355468E-2</v>
          </cell>
        </row>
        <row r="1913">
          <cell r="A1913" t="str">
            <v>High</v>
          </cell>
          <cell r="D1913">
            <v>19396</v>
          </cell>
          <cell r="E1913" t="str">
            <v>MI</v>
          </cell>
          <cell r="G1913">
            <v>0</v>
          </cell>
          <cell r="Z1913">
            <v>-9.7835572334161944E-3</v>
          </cell>
        </row>
        <row r="1914">
          <cell r="A1914" t="str">
            <v>High</v>
          </cell>
          <cell r="D1914">
            <v>19396</v>
          </cell>
          <cell r="E1914" t="str">
            <v>MI</v>
          </cell>
          <cell r="G1914">
            <v>0</v>
          </cell>
          <cell r="Z1914">
            <v>-1.0783640675355468E-2</v>
          </cell>
        </row>
        <row r="1915">
          <cell r="A1915" t="str">
            <v>High</v>
          </cell>
          <cell r="D1915">
            <v>15340</v>
          </cell>
          <cell r="E1915" t="str">
            <v>MI</v>
          </cell>
          <cell r="G1915">
            <v>1</v>
          </cell>
          <cell r="Z1915">
            <v>-2.1746266495156106</v>
          </cell>
        </row>
        <row r="1916">
          <cell r="A1916" t="str">
            <v>High</v>
          </cell>
          <cell r="D1916">
            <v>15340</v>
          </cell>
          <cell r="E1916" t="str">
            <v>MI</v>
          </cell>
          <cell r="G1916">
            <v>1</v>
          </cell>
          <cell r="Z1916">
            <v>-2.1756267329575514</v>
          </cell>
        </row>
        <row r="1917">
          <cell r="A1917" t="str">
            <v>High</v>
          </cell>
          <cell r="D1917">
            <v>15340</v>
          </cell>
          <cell r="E1917" t="str">
            <v>MI</v>
          </cell>
          <cell r="G1917">
            <v>0</v>
          </cell>
          <cell r="Z1917">
            <v>-2.1746266495156106</v>
          </cell>
        </row>
        <row r="1918">
          <cell r="A1918" t="str">
            <v>High</v>
          </cell>
          <cell r="D1918">
            <v>15340</v>
          </cell>
          <cell r="E1918" t="str">
            <v>MI</v>
          </cell>
          <cell r="G1918">
            <v>0</v>
          </cell>
          <cell r="Z1918">
            <v>-2.1756267329575514</v>
          </cell>
        </row>
        <row r="1919">
          <cell r="A1919" t="str">
            <v>High</v>
          </cell>
          <cell r="D1919">
            <v>3436</v>
          </cell>
          <cell r="E1919" t="str">
            <v>MI</v>
          </cell>
          <cell r="G1919">
            <v>1</v>
          </cell>
          <cell r="Z1919">
            <v>0.22390013798859754</v>
          </cell>
        </row>
        <row r="1920">
          <cell r="A1920" t="str">
            <v>High</v>
          </cell>
          <cell r="D1920">
            <v>19125</v>
          </cell>
          <cell r="E1920" t="str">
            <v>MI</v>
          </cell>
          <cell r="G1920">
            <v>1</v>
          </cell>
          <cell r="Z1920">
            <v>-1.4782909492525556</v>
          </cell>
        </row>
        <row r="1921">
          <cell r="A1921" t="str">
            <v>High</v>
          </cell>
          <cell r="D1921">
            <v>7787</v>
          </cell>
          <cell r="E1921" t="str">
            <v>CO</v>
          </cell>
          <cell r="G1921">
            <v>1</v>
          </cell>
          <cell r="Z1921">
            <v>-0.93758044635835869</v>
          </cell>
        </row>
        <row r="1922">
          <cell r="A1922" t="str">
            <v>High</v>
          </cell>
          <cell r="D1922">
            <v>7787</v>
          </cell>
          <cell r="E1922" t="str">
            <v>CO</v>
          </cell>
          <cell r="G1922">
            <v>1</v>
          </cell>
          <cell r="Z1922">
            <v>0.13012788697497424</v>
          </cell>
        </row>
        <row r="1923">
          <cell r="A1923" t="str">
            <v>High</v>
          </cell>
          <cell r="D1923">
            <v>20576</v>
          </cell>
          <cell r="E1923" t="str">
            <v>CO</v>
          </cell>
          <cell r="G1923">
            <v>1</v>
          </cell>
          <cell r="Z1923">
            <v>5.1308174579882175</v>
          </cell>
        </row>
        <row r="1924">
          <cell r="A1924" t="str">
            <v>High</v>
          </cell>
          <cell r="D1924">
            <v>20576</v>
          </cell>
          <cell r="E1924" t="str">
            <v>CO</v>
          </cell>
          <cell r="G1924">
            <v>0</v>
          </cell>
          <cell r="Z1924">
            <v>5.1308174579882175</v>
          </cell>
        </row>
        <row r="1925">
          <cell r="A1925" t="str">
            <v>High</v>
          </cell>
          <cell r="D1925">
            <v>19396</v>
          </cell>
          <cell r="E1925" t="str">
            <v>MI</v>
          </cell>
          <cell r="G1925">
            <v>1</v>
          </cell>
          <cell r="Z1925">
            <v>-0.56010044015457094</v>
          </cell>
        </row>
        <row r="1926">
          <cell r="A1926" t="str">
            <v>High</v>
          </cell>
          <cell r="D1926">
            <v>24558</v>
          </cell>
          <cell r="E1926" t="str">
            <v>MI</v>
          </cell>
          <cell r="G1926">
            <v>1</v>
          </cell>
          <cell r="Z1926">
            <v>0.48386570885591962</v>
          </cell>
        </row>
        <row r="1927">
          <cell r="A1927" t="str">
            <v>High</v>
          </cell>
          <cell r="D1927">
            <v>10704</v>
          </cell>
          <cell r="E1927" t="str">
            <v>MI</v>
          </cell>
          <cell r="G1927">
            <v>1</v>
          </cell>
          <cell r="Z1927">
            <v>0.55969350846384169</v>
          </cell>
        </row>
        <row r="1928">
          <cell r="A1928" t="str">
            <v>High</v>
          </cell>
          <cell r="D1928">
            <v>11701</v>
          </cell>
          <cell r="E1928" t="str">
            <v>MI</v>
          </cell>
          <cell r="G1928">
            <v>1</v>
          </cell>
          <cell r="Z1928">
            <v>0.20110152510901966</v>
          </cell>
        </row>
        <row r="1929">
          <cell r="A1929" t="str">
            <v>High</v>
          </cell>
          <cell r="D1929">
            <v>4254</v>
          </cell>
          <cell r="E1929" t="str">
            <v>MI</v>
          </cell>
          <cell r="G1929">
            <v>1</v>
          </cell>
          <cell r="Z1929">
            <v>-0.35138763933507028</v>
          </cell>
        </row>
        <row r="1930">
          <cell r="A1930" t="str">
            <v>High</v>
          </cell>
          <cell r="D1930">
            <v>4254</v>
          </cell>
          <cell r="E1930" t="str">
            <v>MI</v>
          </cell>
          <cell r="G1930">
            <v>1</v>
          </cell>
          <cell r="Z1930">
            <v>-0.86644212601284887</v>
          </cell>
        </row>
        <row r="1931">
          <cell r="A1931" t="str">
            <v>High</v>
          </cell>
          <cell r="D1931">
            <v>4254</v>
          </cell>
          <cell r="E1931" t="str">
            <v>MI</v>
          </cell>
          <cell r="G1931">
            <v>1</v>
          </cell>
          <cell r="Z1931">
            <v>-1.0749898896753973</v>
          </cell>
        </row>
        <row r="1932">
          <cell r="A1932" t="str">
            <v>High</v>
          </cell>
          <cell r="D1932">
            <v>4254</v>
          </cell>
          <cell r="E1932" t="str">
            <v>MI</v>
          </cell>
          <cell r="G1932">
            <v>1</v>
          </cell>
          <cell r="Z1932">
            <v>-1.4069955563050522</v>
          </cell>
        </row>
        <row r="1933">
          <cell r="A1933" t="str">
            <v>High</v>
          </cell>
          <cell r="D1933">
            <v>4254</v>
          </cell>
          <cell r="E1933" t="str">
            <v>MI</v>
          </cell>
          <cell r="G1933">
            <v>1</v>
          </cell>
          <cell r="Z1933">
            <v>-0.21852752545219728</v>
          </cell>
        </row>
        <row r="1934">
          <cell r="A1934" t="str">
            <v>High</v>
          </cell>
          <cell r="D1934">
            <v>4254</v>
          </cell>
          <cell r="E1934" t="str">
            <v>MI</v>
          </cell>
          <cell r="G1934">
            <v>1</v>
          </cell>
          <cell r="Z1934">
            <v>-0.72497542411475591</v>
          </cell>
        </row>
        <row r="1935">
          <cell r="A1935" t="str">
            <v>High</v>
          </cell>
          <cell r="D1935">
            <v>4254</v>
          </cell>
          <cell r="E1935" t="str">
            <v>MI</v>
          </cell>
          <cell r="G1935">
            <v>1</v>
          </cell>
          <cell r="Z1935">
            <v>-0.92309579959417676</v>
          </cell>
        </row>
        <row r="1936">
          <cell r="A1936" t="str">
            <v>High</v>
          </cell>
          <cell r="D1936">
            <v>4254</v>
          </cell>
          <cell r="E1936" t="str">
            <v>MI</v>
          </cell>
          <cell r="G1936">
            <v>1</v>
          </cell>
          <cell r="Z1936">
            <v>-1.4069955563050522</v>
          </cell>
        </row>
        <row r="1937">
          <cell r="A1937" t="str">
            <v>High</v>
          </cell>
          <cell r="D1937">
            <v>4254</v>
          </cell>
          <cell r="E1937" t="str">
            <v>MI</v>
          </cell>
          <cell r="G1937">
            <v>1</v>
          </cell>
          <cell r="Z1937">
            <v>-0.10900770184604576</v>
          </cell>
        </row>
        <row r="1938">
          <cell r="A1938" t="str">
            <v>High</v>
          </cell>
          <cell r="D1938">
            <v>4254</v>
          </cell>
          <cell r="E1938" t="str">
            <v>MI</v>
          </cell>
          <cell r="G1938">
            <v>1</v>
          </cell>
          <cell r="Z1938">
            <v>-0.58350872221666272</v>
          </cell>
        </row>
        <row r="1939">
          <cell r="A1939" t="str">
            <v>High</v>
          </cell>
          <cell r="D1939">
            <v>4254</v>
          </cell>
          <cell r="E1939" t="str">
            <v>MI</v>
          </cell>
          <cell r="G1939">
            <v>1</v>
          </cell>
          <cell r="Z1939">
            <v>-0.77120170951295619</v>
          </cell>
        </row>
        <row r="1940">
          <cell r="A1940" t="str">
            <v>High</v>
          </cell>
          <cell r="D1940">
            <v>4254</v>
          </cell>
          <cell r="E1940" t="str">
            <v>MI</v>
          </cell>
          <cell r="G1940">
            <v>1</v>
          </cell>
          <cell r="Z1940">
            <v>-1.0700068094796462</v>
          </cell>
        </row>
        <row r="1941">
          <cell r="A1941" t="str">
            <v>High</v>
          </cell>
          <cell r="D1941">
            <v>329</v>
          </cell>
          <cell r="E1941" t="str">
            <v>IA</v>
          </cell>
          <cell r="G1941">
            <v>1</v>
          </cell>
          <cell r="Z1941">
            <v>-1.0166811644821419</v>
          </cell>
        </row>
        <row r="1942">
          <cell r="A1942" t="str">
            <v>High</v>
          </cell>
          <cell r="D1942">
            <v>329</v>
          </cell>
          <cell r="E1942" t="str">
            <v>IA</v>
          </cell>
          <cell r="G1942">
            <v>1</v>
          </cell>
          <cell r="Z1942">
            <v>-1.0889674987179065</v>
          </cell>
        </row>
        <row r="1943">
          <cell r="A1943" t="str">
            <v>High</v>
          </cell>
          <cell r="D1943">
            <v>329</v>
          </cell>
          <cell r="E1943" t="str">
            <v>IA</v>
          </cell>
          <cell r="G1943">
            <v>1</v>
          </cell>
          <cell r="Z1943">
            <v>-1.4067393447694574</v>
          </cell>
        </row>
        <row r="1944">
          <cell r="A1944" t="str">
            <v>High</v>
          </cell>
          <cell r="D1944">
            <v>329</v>
          </cell>
          <cell r="E1944" t="str">
            <v>IA</v>
          </cell>
          <cell r="G1944">
            <v>1</v>
          </cell>
          <cell r="Z1944">
            <v>-1.2940964407826669</v>
          </cell>
        </row>
        <row r="1945">
          <cell r="A1945" t="str">
            <v>High</v>
          </cell>
          <cell r="D1945">
            <v>329</v>
          </cell>
          <cell r="E1945" t="str">
            <v>IA</v>
          </cell>
          <cell r="G1945">
            <v>1</v>
          </cell>
          <cell r="Z1945">
            <v>-1.5060903169307234</v>
          </cell>
        </row>
        <row r="1946">
          <cell r="A1946" t="str">
            <v>High</v>
          </cell>
          <cell r="D1946">
            <v>6168</v>
          </cell>
          <cell r="E1946" t="str">
            <v>IA</v>
          </cell>
          <cell r="G1946">
            <v>1</v>
          </cell>
          <cell r="Z1946">
            <v>-0.28367717814879773</v>
          </cell>
        </row>
        <row r="1947">
          <cell r="A1947" t="str">
            <v>High</v>
          </cell>
          <cell r="D1947">
            <v>6168</v>
          </cell>
          <cell r="E1947" t="str">
            <v>IA</v>
          </cell>
          <cell r="G1947">
            <v>1</v>
          </cell>
          <cell r="Z1947">
            <v>-0.63845682425585126</v>
          </cell>
        </row>
        <row r="1948">
          <cell r="A1948" t="str">
            <v>High</v>
          </cell>
          <cell r="D1948">
            <v>6722</v>
          </cell>
          <cell r="E1948" t="str">
            <v>IA</v>
          </cell>
          <cell r="G1948">
            <v>1</v>
          </cell>
          <cell r="Z1948">
            <v>-0.78361365019716722</v>
          </cell>
        </row>
        <row r="1949">
          <cell r="A1949" t="str">
            <v>High</v>
          </cell>
          <cell r="D1949">
            <v>12450</v>
          </cell>
          <cell r="E1949" t="str">
            <v>IA</v>
          </cell>
          <cell r="G1949">
            <v>1</v>
          </cell>
          <cell r="Z1949">
            <v>1.2236959161369547</v>
          </cell>
        </row>
        <row r="1950">
          <cell r="A1950" t="str">
            <v>High</v>
          </cell>
          <cell r="D1950">
            <v>12450</v>
          </cell>
          <cell r="E1950" t="str">
            <v>IA</v>
          </cell>
          <cell r="G1950">
            <v>1</v>
          </cell>
          <cell r="Z1950">
            <v>1.4333550070460455</v>
          </cell>
        </row>
        <row r="1951">
          <cell r="A1951" t="str">
            <v>High</v>
          </cell>
          <cell r="D1951">
            <v>14202</v>
          </cell>
          <cell r="E1951" t="str">
            <v>IA</v>
          </cell>
          <cell r="G1951">
            <v>1</v>
          </cell>
          <cell r="Z1951">
            <v>-1.3271201510210422</v>
          </cell>
        </row>
        <row r="1952">
          <cell r="A1952" t="str">
            <v>High</v>
          </cell>
          <cell r="D1952">
            <v>15291</v>
          </cell>
          <cell r="E1952" t="str">
            <v>IA</v>
          </cell>
          <cell r="G1952">
            <v>1</v>
          </cell>
          <cell r="Z1952">
            <v>1.4539746576590129</v>
          </cell>
        </row>
        <row r="1953">
          <cell r="A1953" t="str">
            <v>High</v>
          </cell>
          <cell r="D1953">
            <v>7303</v>
          </cell>
          <cell r="E1953" t="str">
            <v>IA</v>
          </cell>
          <cell r="G1953">
            <v>1</v>
          </cell>
          <cell r="Z1953">
            <v>-1.0320110763773149</v>
          </cell>
        </row>
        <row r="1954">
          <cell r="A1954" t="str">
            <v>High</v>
          </cell>
          <cell r="D1954">
            <v>3203</v>
          </cell>
          <cell r="E1954" t="str">
            <v>IA</v>
          </cell>
          <cell r="G1954">
            <v>1</v>
          </cell>
          <cell r="Z1954">
            <v>1.0115546036970047</v>
          </cell>
        </row>
        <row r="1955">
          <cell r="A1955" t="str">
            <v>High</v>
          </cell>
          <cell r="D1955">
            <v>3203</v>
          </cell>
          <cell r="E1955" t="str">
            <v>IA</v>
          </cell>
          <cell r="G1955">
            <v>1</v>
          </cell>
          <cell r="Z1955">
            <v>1.0115546036970038</v>
          </cell>
        </row>
        <row r="1956">
          <cell r="A1956" t="str">
            <v>High</v>
          </cell>
          <cell r="D1956">
            <v>17681</v>
          </cell>
          <cell r="E1956" t="str">
            <v>OK</v>
          </cell>
          <cell r="G1956">
            <v>1</v>
          </cell>
          <cell r="Z1956">
            <v>2.0031919378165526</v>
          </cell>
        </row>
        <row r="1957">
          <cell r="A1957" t="str">
            <v>High</v>
          </cell>
          <cell r="D1957">
            <v>14201</v>
          </cell>
          <cell r="E1957" t="str">
            <v>IA</v>
          </cell>
          <cell r="G1957">
            <v>1</v>
          </cell>
          <cell r="Z1957">
            <v>0.34926012404024998</v>
          </cell>
        </row>
        <row r="1958">
          <cell r="A1958" t="str">
            <v>High</v>
          </cell>
          <cell r="D1958">
            <v>8319</v>
          </cell>
          <cell r="E1958" t="str">
            <v>IA</v>
          </cell>
          <cell r="G1958">
            <v>1</v>
          </cell>
          <cell r="Z1958">
            <v>0.84831100422587391</v>
          </cell>
        </row>
        <row r="1959">
          <cell r="A1959" t="str">
            <v>High</v>
          </cell>
          <cell r="D1959">
            <v>7891</v>
          </cell>
          <cell r="E1959" t="str">
            <v>OH</v>
          </cell>
          <cell r="G1959">
            <v>1</v>
          </cell>
          <cell r="Z1959">
            <v>0.60301674271611205</v>
          </cell>
        </row>
        <row r="1960">
          <cell r="A1960" t="str">
            <v>High</v>
          </cell>
          <cell r="D1960">
            <v>7891</v>
          </cell>
          <cell r="E1960" t="str">
            <v>OH</v>
          </cell>
          <cell r="G1960">
            <v>1</v>
          </cell>
          <cell r="Z1960">
            <v>0.60301674271611205</v>
          </cell>
        </row>
        <row r="1961">
          <cell r="A1961" t="str">
            <v>High</v>
          </cell>
          <cell r="D1961">
            <v>7891</v>
          </cell>
          <cell r="E1961" t="str">
            <v>OH</v>
          </cell>
          <cell r="G1961">
            <v>1</v>
          </cell>
          <cell r="Z1961">
            <v>0.60301674271611205</v>
          </cell>
        </row>
        <row r="1962">
          <cell r="A1962" t="str">
            <v>High</v>
          </cell>
          <cell r="D1962">
            <v>2651</v>
          </cell>
          <cell r="E1962" t="str">
            <v>OH</v>
          </cell>
          <cell r="G1962">
            <v>1</v>
          </cell>
          <cell r="Z1962">
            <v>8.2215334353359266E-3</v>
          </cell>
        </row>
        <row r="1963">
          <cell r="A1963" t="str">
            <v>High</v>
          </cell>
          <cell r="D1963">
            <v>2651</v>
          </cell>
          <cell r="E1963" t="str">
            <v>OH</v>
          </cell>
          <cell r="G1963">
            <v>1</v>
          </cell>
          <cell r="Z1963">
            <v>8.2215334353359266E-3</v>
          </cell>
        </row>
        <row r="1964">
          <cell r="A1964" t="str">
            <v>High</v>
          </cell>
          <cell r="D1964">
            <v>2651</v>
          </cell>
          <cell r="E1964" t="str">
            <v>OH</v>
          </cell>
          <cell r="G1964">
            <v>1</v>
          </cell>
          <cell r="Z1964">
            <v>8.2215334353359266E-3</v>
          </cell>
        </row>
        <row r="1965">
          <cell r="A1965" t="str">
            <v>High</v>
          </cell>
          <cell r="D1965">
            <v>12990</v>
          </cell>
          <cell r="E1965" t="str">
            <v>OH</v>
          </cell>
          <cell r="G1965">
            <v>1</v>
          </cell>
          <cell r="Z1965">
            <v>8.2215334353359266E-3</v>
          </cell>
        </row>
        <row r="1966">
          <cell r="A1966" t="str">
            <v>High</v>
          </cell>
          <cell r="D1966">
            <v>4796</v>
          </cell>
          <cell r="E1966" t="str">
            <v>OH</v>
          </cell>
          <cell r="G1966">
            <v>1</v>
          </cell>
          <cell r="Z1966">
            <v>8.2215334353359266E-3</v>
          </cell>
        </row>
        <row r="1967">
          <cell r="A1967" t="str">
            <v>High</v>
          </cell>
          <cell r="D1967">
            <v>4796</v>
          </cell>
          <cell r="E1967" t="str">
            <v>OH</v>
          </cell>
          <cell r="G1967">
            <v>1</v>
          </cell>
          <cell r="Z1967">
            <v>8.2215334353359266E-3</v>
          </cell>
        </row>
        <row r="1968">
          <cell r="A1968" t="str">
            <v>High</v>
          </cell>
          <cell r="D1968">
            <v>4796</v>
          </cell>
          <cell r="E1968" t="str">
            <v>OH</v>
          </cell>
          <cell r="G1968">
            <v>1</v>
          </cell>
          <cell r="Z1968">
            <v>8.2215334353359266E-3</v>
          </cell>
        </row>
        <row r="1969">
          <cell r="A1969" t="str">
            <v>High</v>
          </cell>
          <cell r="D1969">
            <v>6335</v>
          </cell>
          <cell r="E1969" t="str">
            <v>OH</v>
          </cell>
          <cell r="G1969">
            <v>1</v>
          </cell>
          <cell r="Z1969">
            <v>8.2215334353359266E-3</v>
          </cell>
        </row>
        <row r="1970">
          <cell r="A1970" t="str">
            <v>High</v>
          </cell>
          <cell r="D1970">
            <v>8034</v>
          </cell>
          <cell r="E1970" t="str">
            <v>OH</v>
          </cell>
          <cell r="G1970">
            <v>1</v>
          </cell>
          <cell r="Z1970">
            <v>8.2215334353359266E-3</v>
          </cell>
        </row>
        <row r="1971">
          <cell r="A1971" t="str">
            <v>High</v>
          </cell>
          <cell r="D1971">
            <v>8034</v>
          </cell>
          <cell r="E1971" t="str">
            <v>OH</v>
          </cell>
          <cell r="G1971">
            <v>1</v>
          </cell>
          <cell r="Z1971">
            <v>8.2215334353359266E-3</v>
          </cell>
        </row>
        <row r="1972">
          <cell r="A1972" t="str">
            <v>High</v>
          </cell>
          <cell r="D1972">
            <v>8034</v>
          </cell>
          <cell r="E1972" t="str">
            <v>OH</v>
          </cell>
          <cell r="G1972">
            <v>1</v>
          </cell>
          <cell r="Z1972">
            <v>8.2215334353359266E-3</v>
          </cell>
        </row>
        <row r="1973">
          <cell r="A1973" t="str">
            <v>High</v>
          </cell>
          <cell r="D1973">
            <v>10668</v>
          </cell>
          <cell r="E1973" t="str">
            <v>OH</v>
          </cell>
          <cell r="G1973">
            <v>1</v>
          </cell>
          <cell r="Z1973">
            <v>8.2215334353359266E-3</v>
          </cell>
        </row>
        <row r="1974">
          <cell r="A1974" t="str">
            <v>High</v>
          </cell>
          <cell r="D1974">
            <v>10668</v>
          </cell>
          <cell r="E1974" t="str">
            <v>OH</v>
          </cell>
          <cell r="G1974">
            <v>1</v>
          </cell>
          <cell r="Z1974">
            <v>8.2215334353359266E-3</v>
          </cell>
        </row>
        <row r="1975">
          <cell r="A1975" t="str">
            <v>High</v>
          </cell>
          <cell r="D1975">
            <v>10668</v>
          </cell>
          <cell r="E1975" t="str">
            <v>OH</v>
          </cell>
          <cell r="G1975">
            <v>1</v>
          </cell>
          <cell r="Z1975">
            <v>8.2215334353359266E-3</v>
          </cell>
        </row>
        <row r="1976">
          <cell r="A1976" t="str">
            <v>High</v>
          </cell>
          <cell r="D1976">
            <v>11203</v>
          </cell>
          <cell r="E1976" t="str">
            <v>OH</v>
          </cell>
          <cell r="G1976">
            <v>1</v>
          </cell>
          <cell r="Z1976">
            <v>8.2215334353359266E-3</v>
          </cell>
        </row>
        <row r="1977">
          <cell r="A1977" t="str">
            <v>High</v>
          </cell>
          <cell r="D1977">
            <v>11203</v>
          </cell>
          <cell r="E1977" t="str">
            <v>OH</v>
          </cell>
          <cell r="G1977">
            <v>1</v>
          </cell>
          <cell r="Z1977">
            <v>8.2215334353359266E-3</v>
          </cell>
        </row>
        <row r="1978">
          <cell r="A1978" t="str">
            <v>High</v>
          </cell>
          <cell r="D1978">
            <v>11203</v>
          </cell>
          <cell r="E1978" t="str">
            <v>OH</v>
          </cell>
          <cell r="G1978">
            <v>1</v>
          </cell>
          <cell r="Z1978">
            <v>8.2215334353359266E-3</v>
          </cell>
        </row>
        <row r="1979">
          <cell r="A1979" t="str">
            <v>High</v>
          </cell>
          <cell r="D1979">
            <v>11200</v>
          </cell>
          <cell r="E1979" t="str">
            <v>OH</v>
          </cell>
          <cell r="G1979">
            <v>1</v>
          </cell>
          <cell r="Z1979">
            <v>8.2215334353359266E-3</v>
          </cell>
        </row>
        <row r="1980">
          <cell r="A1980" t="str">
            <v>High</v>
          </cell>
          <cell r="D1980">
            <v>11200</v>
          </cell>
          <cell r="E1980" t="str">
            <v>OH</v>
          </cell>
          <cell r="G1980">
            <v>1</v>
          </cell>
          <cell r="Z1980">
            <v>8.2215334353359266E-3</v>
          </cell>
        </row>
        <row r="1981">
          <cell r="A1981" t="str">
            <v>High</v>
          </cell>
          <cell r="D1981">
            <v>11200</v>
          </cell>
          <cell r="E1981" t="str">
            <v>OH</v>
          </cell>
          <cell r="G1981">
            <v>1</v>
          </cell>
          <cell r="Z1981">
            <v>8.2215334353359266E-3</v>
          </cell>
        </row>
        <row r="1982">
          <cell r="A1982" t="str">
            <v>High</v>
          </cell>
          <cell r="D1982">
            <v>11200</v>
          </cell>
          <cell r="E1982" t="str">
            <v>OH</v>
          </cell>
          <cell r="G1982">
            <v>1</v>
          </cell>
          <cell r="Z1982">
            <v>8.2215334353359266E-3</v>
          </cell>
        </row>
        <row r="1983">
          <cell r="A1983" t="str">
            <v>High</v>
          </cell>
          <cell r="D1983">
            <v>36189</v>
          </cell>
          <cell r="E1983" t="str">
            <v>OH</v>
          </cell>
          <cell r="G1983">
            <v>1</v>
          </cell>
          <cell r="Z1983">
            <v>8.2215334353359266E-3</v>
          </cell>
        </row>
        <row r="1984">
          <cell r="A1984" t="str">
            <v>High</v>
          </cell>
          <cell r="D1984">
            <v>36189</v>
          </cell>
          <cell r="E1984" t="str">
            <v>OH</v>
          </cell>
          <cell r="G1984">
            <v>1</v>
          </cell>
          <cell r="Z1984">
            <v>8.2215334353359266E-3</v>
          </cell>
        </row>
        <row r="1985">
          <cell r="A1985" t="str">
            <v>High</v>
          </cell>
          <cell r="D1985">
            <v>36189</v>
          </cell>
          <cell r="E1985" t="str">
            <v>OH</v>
          </cell>
          <cell r="G1985">
            <v>1</v>
          </cell>
          <cell r="Z1985">
            <v>8.2215334353359266E-3</v>
          </cell>
        </row>
        <row r="1986">
          <cell r="A1986" t="str">
            <v>High</v>
          </cell>
          <cell r="D1986">
            <v>13693</v>
          </cell>
          <cell r="E1986" t="str">
            <v>OH</v>
          </cell>
          <cell r="G1986">
            <v>1</v>
          </cell>
          <cell r="Z1986">
            <v>8.2215334353359266E-3</v>
          </cell>
        </row>
        <row r="1987">
          <cell r="A1987" t="str">
            <v>High</v>
          </cell>
          <cell r="D1987">
            <v>13693</v>
          </cell>
          <cell r="E1987" t="str">
            <v>OH</v>
          </cell>
          <cell r="G1987">
            <v>1</v>
          </cell>
          <cell r="Z1987">
            <v>8.2215334353359266E-3</v>
          </cell>
        </row>
        <row r="1988">
          <cell r="A1988" t="str">
            <v>High</v>
          </cell>
          <cell r="D1988">
            <v>13693</v>
          </cell>
          <cell r="E1988" t="str">
            <v>OH</v>
          </cell>
          <cell r="G1988">
            <v>1</v>
          </cell>
          <cell r="Z1988">
            <v>8.2215334353359266E-3</v>
          </cell>
        </row>
        <row r="1989">
          <cell r="A1989" t="str">
            <v>High</v>
          </cell>
          <cell r="D1989">
            <v>13693</v>
          </cell>
          <cell r="E1989" t="str">
            <v>OH</v>
          </cell>
          <cell r="G1989">
            <v>1</v>
          </cell>
          <cell r="Z1989">
            <v>8.2215334353359266E-3</v>
          </cell>
        </row>
        <row r="1990">
          <cell r="A1990" t="str">
            <v>High</v>
          </cell>
          <cell r="D1990">
            <v>14599</v>
          </cell>
          <cell r="E1990" t="str">
            <v>IN</v>
          </cell>
          <cell r="G1990">
            <v>1</v>
          </cell>
          <cell r="Z1990">
            <v>3.0953663724775884E-2</v>
          </cell>
        </row>
        <row r="1991">
          <cell r="A1991" t="str">
            <v>High</v>
          </cell>
          <cell r="D1991">
            <v>14599</v>
          </cell>
          <cell r="E1991" t="str">
            <v>IN</v>
          </cell>
          <cell r="G1991">
            <v>1</v>
          </cell>
          <cell r="Z1991">
            <v>3.0953663724775884E-2</v>
          </cell>
        </row>
        <row r="1992">
          <cell r="A1992" t="str">
            <v>High</v>
          </cell>
          <cell r="D1992">
            <v>14599</v>
          </cell>
          <cell r="E1992" t="str">
            <v>IN</v>
          </cell>
          <cell r="G1992">
            <v>1</v>
          </cell>
          <cell r="Z1992">
            <v>3.0953663724775884E-2</v>
          </cell>
        </row>
        <row r="1993">
          <cell r="A1993" t="str">
            <v>High</v>
          </cell>
          <cell r="D1993">
            <v>15054</v>
          </cell>
          <cell r="E1993" t="str">
            <v>OH</v>
          </cell>
          <cell r="G1993">
            <v>1</v>
          </cell>
          <cell r="Z1993">
            <v>8.2215334353359266E-3</v>
          </cell>
        </row>
        <row r="1994">
          <cell r="A1994" t="str">
            <v>High</v>
          </cell>
          <cell r="D1994">
            <v>18085</v>
          </cell>
          <cell r="E1994" t="str">
            <v>OH</v>
          </cell>
          <cell r="G1994">
            <v>1</v>
          </cell>
          <cell r="Z1994">
            <v>8.2215334353359266E-3</v>
          </cell>
        </row>
        <row r="1995">
          <cell r="A1995" t="str">
            <v>High</v>
          </cell>
          <cell r="D1995">
            <v>19176</v>
          </cell>
          <cell r="E1995" t="str">
            <v>OH</v>
          </cell>
          <cell r="G1995">
            <v>1</v>
          </cell>
          <cell r="Z1995">
            <v>8.2215334353359266E-3</v>
          </cell>
        </row>
        <row r="1996">
          <cell r="A1996" t="str">
            <v>High</v>
          </cell>
          <cell r="D1996">
            <v>19176</v>
          </cell>
          <cell r="E1996" t="str">
            <v>OH</v>
          </cell>
          <cell r="G1996">
            <v>1</v>
          </cell>
          <cell r="Z1996">
            <v>8.2215334353359266E-3</v>
          </cell>
        </row>
        <row r="1997">
          <cell r="A1997" t="str">
            <v>High</v>
          </cell>
          <cell r="D1997">
            <v>19176</v>
          </cell>
          <cell r="E1997" t="str">
            <v>OH</v>
          </cell>
          <cell r="G1997">
            <v>1</v>
          </cell>
          <cell r="Z1997">
            <v>8.2215334353359266E-3</v>
          </cell>
        </row>
        <row r="1998">
          <cell r="A1998" t="str">
            <v>High</v>
          </cell>
          <cell r="D1998">
            <v>16572</v>
          </cell>
          <cell r="E1998" t="str">
            <v>AZ</v>
          </cell>
          <cell r="G1998">
            <v>1</v>
          </cell>
          <cell r="Z1998">
            <v>-2.7405913415259731</v>
          </cell>
        </row>
        <row r="1999">
          <cell r="A1999" t="str">
            <v>High</v>
          </cell>
          <cell r="D1999">
            <v>19062</v>
          </cell>
          <cell r="E1999" t="str">
            <v>IA</v>
          </cell>
          <cell r="G1999">
            <v>1</v>
          </cell>
          <cell r="Z1999">
            <v>-1.6793788879309428</v>
          </cell>
        </row>
        <row r="2000">
          <cell r="A2000" t="str">
            <v>High</v>
          </cell>
          <cell r="D2000">
            <v>15308</v>
          </cell>
          <cell r="E2000" t="str">
            <v>CA</v>
          </cell>
          <cell r="G2000">
            <v>1</v>
          </cell>
          <cell r="Z2000">
            <v>-0.18838279976263389</v>
          </cell>
        </row>
        <row r="2001">
          <cell r="A2001" t="str">
            <v>High</v>
          </cell>
          <cell r="D2001">
            <v>15308</v>
          </cell>
          <cell r="E2001" t="str">
            <v>CA</v>
          </cell>
          <cell r="G2001">
            <v>1</v>
          </cell>
          <cell r="Z2001">
            <v>-0.18838279976263389</v>
          </cell>
        </row>
        <row r="2002">
          <cell r="A2002" t="str">
            <v>High</v>
          </cell>
          <cell r="D2002">
            <v>15308</v>
          </cell>
          <cell r="E2002" t="str">
            <v>CA</v>
          </cell>
          <cell r="G2002">
            <v>1</v>
          </cell>
          <cell r="Z2002">
            <v>-0.18838279976263389</v>
          </cell>
        </row>
        <row r="2003">
          <cell r="A2003" t="str">
            <v>High</v>
          </cell>
          <cell r="D2003">
            <v>15308</v>
          </cell>
          <cell r="E2003" t="str">
            <v>CA</v>
          </cell>
          <cell r="G2003">
            <v>1</v>
          </cell>
          <cell r="Z2003">
            <v>-0.1384925836192952</v>
          </cell>
        </row>
        <row r="2004">
          <cell r="A2004" t="str">
            <v>High</v>
          </cell>
          <cell r="D2004">
            <v>15308</v>
          </cell>
          <cell r="E2004" t="str">
            <v>CA</v>
          </cell>
          <cell r="G2004">
            <v>1</v>
          </cell>
          <cell r="Z2004">
            <v>-0.12562374616660862</v>
          </cell>
        </row>
        <row r="2005">
          <cell r="A2005" t="str">
            <v>High</v>
          </cell>
          <cell r="D2005">
            <v>15308</v>
          </cell>
          <cell r="E2005" t="str">
            <v>CA</v>
          </cell>
          <cell r="G2005">
            <v>1</v>
          </cell>
          <cell r="Z2005">
            <v>-0.10126000231331798</v>
          </cell>
        </row>
        <row r="2006">
          <cell r="A2006" t="str">
            <v>High</v>
          </cell>
          <cell r="D2006">
            <v>16295</v>
          </cell>
          <cell r="E2006" t="str">
            <v>CA</v>
          </cell>
          <cell r="G2006">
            <v>1</v>
          </cell>
          <cell r="Z2006">
            <v>4.1329360256930228</v>
          </cell>
        </row>
        <row r="2007">
          <cell r="A2007" t="str">
            <v>High</v>
          </cell>
          <cell r="D2007">
            <v>16295</v>
          </cell>
          <cell r="E2007" t="str">
            <v>CA</v>
          </cell>
          <cell r="G2007">
            <v>1</v>
          </cell>
          <cell r="Z2007">
            <v>4.1329360256930228</v>
          </cell>
        </row>
        <row r="2008">
          <cell r="A2008" t="str">
            <v>High</v>
          </cell>
          <cell r="D2008">
            <v>5598</v>
          </cell>
          <cell r="E2008" t="str">
            <v>OK</v>
          </cell>
          <cell r="G2008">
            <v>1</v>
          </cell>
          <cell r="Z2008">
            <v>7.2728871987731231E-2</v>
          </cell>
        </row>
        <row r="2009">
          <cell r="A2009" t="str">
            <v>High</v>
          </cell>
          <cell r="D2009">
            <v>3248</v>
          </cell>
          <cell r="E2009" t="str">
            <v>GA</v>
          </cell>
          <cell r="G2009">
            <v>1</v>
          </cell>
          <cell r="Z2009">
            <v>-2.1127005100727225</v>
          </cell>
        </row>
        <row r="2010">
          <cell r="A2010" t="str">
            <v>High</v>
          </cell>
          <cell r="D2010">
            <v>19219</v>
          </cell>
          <cell r="E2010" t="str">
            <v>AL</v>
          </cell>
          <cell r="G2010">
            <v>1</v>
          </cell>
          <cell r="Z2010">
            <v>1.2978072026847782</v>
          </cell>
        </row>
        <row r="2011">
          <cell r="A2011" t="str">
            <v>High</v>
          </cell>
          <cell r="D2011">
            <v>7090</v>
          </cell>
          <cell r="E2011" t="str">
            <v>GA</v>
          </cell>
          <cell r="G2011">
            <v>1</v>
          </cell>
          <cell r="Z2011">
            <v>-0.62060635661505659</v>
          </cell>
        </row>
        <row r="2012">
          <cell r="A2012" t="str">
            <v>High</v>
          </cell>
          <cell r="D2012">
            <v>7090</v>
          </cell>
          <cell r="E2012" t="str">
            <v>GA</v>
          </cell>
          <cell r="G2012">
            <v>1</v>
          </cell>
          <cell r="Z2012">
            <v>-0.23177318720112616</v>
          </cell>
        </row>
        <row r="2013">
          <cell r="A2013" t="str">
            <v>High</v>
          </cell>
          <cell r="D2013">
            <v>7887</v>
          </cell>
          <cell r="E2013" t="str">
            <v>GA</v>
          </cell>
          <cell r="G2013">
            <v>1</v>
          </cell>
          <cell r="Z2013">
            <v>-2.1571480049695833</v>
          </cell>
        </row>
        <row r="2014">
          <cell r="A2014" t="str">
            <v>High</v>
          </cell>
          <cell r="D2014">
            <v>9689</v>
          </cell>
          <cell r="E2014" t="str">
            <v>GA</v>
          </cell>
          <cell r="G2014">
            <v>1</v>
          </cell>
          <cell r="Z2014">
            <v>-2.3745691263311643</v>
          </cell>
        </row>
        <row r="2015">
          <cell r="A2015" t="str">
            <v>High</v>
          </cell>
          <cell r="D2015">
            <v>7140</v>
          </cell>
          <cell r="E2015" t="str">
            <v>GA</v>
          </cell>
          <cell r="G2015">
            <v>1</v>
          </cell>
          <cell r="Z2015">
            <v>5.4359741857012492E-2</v>
          </cell>
        </row>
        <row r="2016">
          <cell r="A2016" t="str">
            <v>High</v>
          </cell>
          <cell r="D2016">
            <v>31833</v>
          </cell>
          <cell r="E2016" t="str">
            <v>FL</v>
          </cell>
          <cell r="G2016">
            <v>1</v>
          </cell>
          <cell r="Z2016">
            <v>0.91270609788304558</v>
          </cell>
        </row>
        <row r="2017">
          <cell r="A2017" t="str">
            <v>High</v>
          </cell>
          <cell r="D2017">
            <v>12706</v>
          </cell>
          <cell r="E2017" t="str">
            <v>GA</v>
          </cell>
          <cell r="G2017">
            <v>1</v>
          </cell>
          <cell r="Z2017">
            <v>-2.1012679593919894</v>
          </cell>
        </row>
        <row r="2018">
          <cell r="A2018" t="str">
            <v>High</v>
          </cell>
          <cell r="D2018">
            <v>16674</v>
          </cell>
          <cell r="E2018" t="str">
            <v>GA</v>
          </cell>
          <cell r="G2018">
            <v>1</v>
          </cell>
          <cell r="Z2018">
            <v>0.78629388839270287</v>
          </cell>
        </row>
        <row r="2019">
          <cell r="A2019" t="str">
            <v>High</v>
          </cell>
          <cell r="D2019">
            <v>8714</v>
          </cell>
          <cell r="E2019" t="str">
            <v>UT</v>
          </cell>
          <cell r="G2019">
            <v>1</v>
          </cell>
          <cell r="Z2019">
            <v>-0.67842295916337225</v>
          </cell>
        </row>
        <row r="2020">
          <cell r="A2020" t="str">
            <v>High</v>
          </cell>
          <cell r="D2020">
            <v>8714</v>
          </cell>
          <cell r="E2020" t="str">
            <v>UT</v>
          </cell>
          <cell r="G2020">
            <v>0</v>
          </cell>
          <cell r="Z2020">
            <v>-0.26051770717236161</v>
          </cell>
        </row>
        <row r="2021">
          <cell r="A2021" t="str">
            <v>High</v>
          </cell>
          <cell r="D2021">
            <v>8714</v>
          </cell>
          <cell r="E2021" t="str">
            <v>UT</v>
          </cell>
          <cell r="G2021">
            <v>0</v>
          </cell>
          <cell r="Z2021">
            <v>0.50448372798144714</v>
          </cell>
        </row>
        <row r="2022">
          <cell r="A2022" t="str">
            <v>High</v>
          </cell>
          <cell r="D2022">
            <v>8714</v>
          </cell>
          <cell r="E2022" t="str">
            <v>UT</v>
          </cell>
          <cell r="G2022">
            <v>0</v>
          </cell>
          <cell r="Z2022" t="e">
            <v>#NAME?</v>
          </cell>
        </row>
        <row r="2023">
          <cell r="A2023" t="str">
            <v>High</v>
          </cell>
          <cell r="D2023">
            <v>8714</v>
          </cell>
          <cell r="E2023" t="str">
            <v>UT</v>
          </cell>
          <cell r="G2023">
            <v>0</v>
          </cell>
          <cell r="Z2023" t="e">
            <v>#NAME?</v>
          </cell>
        </row>
        <row r="2024">
          <cell r="A2024" t="str">
            <v>High</v>
          </cell>
          <cell r="D2024">
            <v>11135</v>
          </cell>
          <cell r="E2024" t="str">
            <v>UT</v>
          </cell>
          <cell r="G2024">
            <v>1</v>
          </cell>
          <cell r="Z2024">
            <v>-0.29575691959173162</v>
          </cell>
        </row>
        <row r="2025">
          <cell r="A2025" t="str">
            <v>High</v>
          </cell>
          <cell r="D2025">
            <v>11135</v>
          </cell>
          <cell r="E2025" t="str">
            <v>UT</v>
          </cell>
          <cell r="G2025">
            <v>1</v>
          </cell>
          <cell r="Z2025">
            <v>-4.4309835671142619E-2</v>
          </cell>
        </row>
        <row r="2026">
          <cell r="A2026" t="str">
            <v>High</v>
          </cell>
          <cell r="D2026">
            <v>11135</v>
          </cell>
          <cell r="E2026" t="str">
            <v>UT</v>
          </cell>
          <cell r="G2026">
            <v>1</v>
          </cell>
          <cell r="Z2026">
            <v>-0.15628760371044501</v>
          </cell>
        </row>
        <row r="2027">
          <cell r="A2027" t="str">
            <v>High</v>
          </cell>
          <cell r="D2027">
            <v>17832</v>
          </cell>
          <cell r="E2027" t="str">
            <v>GA</v>
          </cell>
          <cell r="G2027">
            <v>1</v>
          </cell>
          <cell r="Z2027">
            <v>2.1279858260837996E-2</v>
          </cell>
        </row>
        <row r="2028">
          <cell r="A2028" t="str">
            <v>High</v>
          </cell>
          <cell r="D2028">
            <v>18305</v>
          </cell>
          <cell r="E2028" t="str">
            <v>GA</v>
          </cell>
          <cell r="G2028">
            <v>1</v>
          </cell>
          <cell r="Z2028">
            <v>-2.1453321912053305</v>
          </cell>
        </row>
        <row r="2029">
          <cell r="A2029" t="str">
            <v>High</v>
          </cell>
          <cell r="D2029">
            <v>18956</v>
          </cell>
          <cell r="E2029" t="str">
            <v>GA</v>
          </cell>
          <cell r="G2029">
            <v>1</v>
          </cell>
          <cell r="Z2029">
            <v>0.69771950298540497</v>
          </cell>
        </row>
        <row r="2030">
          <cell r="A2030" t="str">
            <v>High</v>
          </cell>
          <cell r="D2030">
            <v>20065</v>
          </cell>
          <cell r="E2030" t="str">
            <v>GA</v>
          </cell>
          <cell r="G2030">
            <v>1</v>
          </cell>
          <cell r="Z2030">
            <v>0.89576039912625871</v>
          </cell>
        </row>
        <row r="2031">
          <cell r="A2031" t="str">
            <v>High</v>
          </cell>
          <cell r="D2031">
            <v>13781</v>
          </cell>
          <cell r="E2031" t="str">
            <v>MN</v>
          </cell>
          <cell r="G2031">
            <v>1</v>
          </cell>
          <cell r="Z2031">
            <v>0.16051159299383838</v>
          </cell>
        </row>
        <row r="2032">
          <cell r="A2032" t="str">
            <v>High</v>
          </cell>
          <cell r="D2032">
            <v>4226</v>
          </cell>
          <cell r="E2032" t="str">
            <v>NY</v>
          </cell>
          <cell r="G2032">
            <v>1</v>
          </cell>
          <cell r="Z2032">
            <v>0.28993279936972383</v>
          </cell>
        </row>
        <row r="2033">
          <cell r="A2033" t="str">
            <v>High</v>
          </cell>
          <cell r="D2033" t="str">
            <v>15270DC</v>
          </cell>
          <cell r="E2033" t="str">
            <v>DC</v>
          </cell>
          <cell r="G2033">
            <v>1</v>
          </cell>
          <cell r="Z2033">
            <v>0.14356508618278588</v>
          </cell>
        </row>
        <row r="2034">
          <cell r="A2034" t="str">
            <v>High</v>
          </cell>
          <cell r="D2034">
            <v>13781</v>
          </cell>
          <cell r="E2034" t="str">
            <v>MN</v>
          </cell>
          <cell r="G2034">
            <v>1</v>
          </cell>
          <cell r="Z2034">
            <v>0.32102318598767676</v>
          </cell>
        </row>
        <row r="2035">
          <cell r="A2035" t="str">
            <v>High</v>
          </cell>
          <cell r="D2035">
            <v>13781</v>
          </cell>
          <cell r="E2035" t="str">
            <v>MN</v>
          </cell>
          <cell r="G2035">
            <v>1</v>
          </cell>
          <cell r="Z2035">
            <v>0.16051159299383838</v>
          </cell>
        </row>
        <row r="2036">
          <cell r="A2036" t="str">
            <v>High</v>
          </cell>
          <cell r="D2036">
            <v>13781</v>
          </cell>
          <cell r="E2036" t="str">
            <v>MN</v>
          </cell>
          <cell r="G2036">
            <v>1</v>
          </cell>
          <cell r="Z2036">
            <v>0.16051159299383838</v>
          </cell>
        </row>
        <row r="2037">
          <cell r="A2037" t="str">
            <v>High</v>
          </cell>
          <cell r="D2037">
            <v>4226</v>
          </cell>
          <cell r="E2037" t="str">
            <v>NY</v>
          </cell>
          <cell r="G2037">
            <v>1</v>
          </cell>
          <cell r="Z2037">
            <v>0.28993279936972383</v>
          </cell>
        </row>
        <row r="2038">
          <cell r="A2038" t="str">
            <v>High</v>
          </cell>
          <cell r="D2038">
            <v>11804</v>
          </cell>
          <cell r="E2038" t="str">
            <v>MA</v>
          </cell>
          <cell r="G2038">
            <v>1</v>
          </cell>
          <cell r="Z2038">
            <v>0.44162121052695319</v>
          </cell>
        </row>
        <row r="2039">
          <cell r="A2039" t="str">
            <v>High</v>
          </cell>
          <cell r="D2039">
            <v>1167</v>
          </cell>
          <cell r="E2039" t="str">
            <v>MD</v>
          </cell>
          <cell r="G2039">
            <v>1</v>
          </cell>
          <cell r="Z2039">
            <v>0.26327644825858132</v>
          </cell>
        </row>
        <row r="2040">
          <cell r="A2040" t="str">
            <v>High</v>
          </cell>
          <cell r="D2040" t="str">
            <v>15270MD</v>
          </cell>
          <cell r="E2040" t="str">
            <v>MD</v>
          </cell>
          <cell r="G2040">
            <v>1</v>
          </cell>
          <cell r="Z2040">
            <v>0.20317496425615178</v>
          </cell>
        </row>
        <row r="2041">
          <cell r="A2041" t="str">
            <v>High</v>
          </cell>
          <cell r="D2041" t="str">
            <v>15270MD</v>
          </cell>
          <cell r="E2041" t="str">
            <v>MD</v>
          </cell>
          <cell r="G2041">
            <v>1</v>
          </cell>
          <cell r="Z2041">
            <v>0.20317496425615178</v>
          </cell>
        </row>
        <row r="2042">
          <cell r="A2042" t="str">
            <v>High</v>
          </cell>
          <cell r="D2042">
            <v>13781</v>
          </cell>
          <cell r="E2042" t="str">
            <v>MN</v>
          </cell>
          <cell r="G2042">
            <v>1</v>
          </cell>
          <cell r="Z2042">
            <v>0.32102318598767676</v>
          </cell>
        </row>
        <row r="2043">
          <cell r="A2043" t="str">
            <v>High</v>
          </cell>
          <cell r="D2043">
            <v>13781</v>
          </cell>
          <cell r="E2043" t="str">
            <v>MN</v>
          </cell>
          <cell r="G2043">
            <v>1</v>
          </cell>
          <cell r="Z2043">
            <v>0.32102318598767676</v>
          </cell>
        </row>
        <row r="2044">
          <cell r="A2044" t="str">
            <v>High</v>
          </cell>
          <cell r="D2044">
            <v>13781</v>
          </cell>
          <cell r="E2044" t="str">
            <v>MN</v>
          </cell>
          <cell r="G2044">
            <v>1</v>
          </cell>
          <cell r="Z2044">
            <v>0.32102318598767676</v>
          </cell>
        </row>
        <row r="2045">
          <cell r="A2045" t="str">
            <v>High</v>
          </cell>
          <cell r="D2045">
            <v>13781</v>
          </cell>
          <cell r="E2045" t="str">
            <v>MN</v>
          </cell>
          <cell r="G2045">
            <v>1</v>
          </cell>
          <cell r="Z2045">
            <v>0.32102318598767676</v>
          </cell>
        </row>
        <row r="2046">
          <cell r="A2046" t="str">
            <v>High</v>
          </cell>
          <cell r="D2046">
            <v>13781</v>
          </cell>
          <cell r="E2046" t="str">
            <v>MN</v>
          </cell>
          <cell r="G2046">
            <v>1</v>
          </cell>
          <cell r="Z2046">
            <v>0.32102318598767676</v>
          </cell>
        </row>
        <row r="2047">
          <cell r="A2047" t="str">
            <v>High</v>
          </cell>
          <cell r="D2047">
            <v>18445</v>
          </cell>
          <cell r="E2047" t="str">
            <v>FL</v>
          </cell>
          <cell r="G2047">
            <v>1</v>
          </cell>
          <cell r="Z2047">
            <v>-0.26707979947581745</v>
          </cell>
        </row>
        <row r="2048">
          <cell r="A2048" t="str">
            <v>High</v>
          </cell>
          <cell r="D2048">
            <v>18445</v>
          </cell>
          <cell r="E2048" t="str">
            <v>FL</v>
          </cell>
          <cell r="G2048">
            <v>1</v>
          </cell>
          <cell r="Z2048">
            <v>-0.26707979947581745</v>
          </cell>
        </row>
        <row r="2049">
          <cell r="A2049" t="str">
            <v>High</v>
          </cell>
          <cell r="D2049">
            <v>18445</v>
          </cell>
          <cell r="E2049" t="str">
            <v>FL</v>
          </cell>
          <cell r="G2049">
            <v>1</v>
          </cell>
          <cell r="Z2049">
            <v>-0.26707979947581745</v>
          </cell>
        </row>
        <row r="2050">
          <cell r="A2050" t="str">
            <v>High</v>
          </cell>
          <cell r="D2050">
            <v>18445</v>
          </cell>
          <cell r="E2050" t="str">
            <v>FL</v>
          </cell>
          <cell r="G2050">
            <v>0</v>
          </cell>
          <cell r="Z2050">
            <v>-0.26707979947581745</v>
          </cell>
        </row>
        <row r="2051">
          <cell r="A2051" t="str">
            <v>High</v>
          </cell>
          <cell r="D2051">
            <v>14063</v>
          </cell>
          <cell r="E2051" t="str">
            <v>AR</v>
          </cell>
          <cell r="G2051">
            <v>1</v>
          </cell>
          <cell r="Z2051">
            <v>4.5113330195750465E-2</v>
          </cell>
        </row>
        <row r="2052">
          <cell r="A2052" t="str">
            <v>High</v>
          </cell>
          <cell r="D2052">
            <v>14063</v>
          </cell>
          <cell r="E2052" t="str">
            <v>AR</v>
          </cell>
          <cell r="G2052">
            <v>1</v>
          </cell>
          <cell r="Z2052">
            <v>4.5113330195750465E-2</v>
          </cell>
        </row>
        <row r="2053">
          <cell r="A2053" t="str">
            <v>High</v>
          </cell>
          <cell r="D2053">
            <v>14610</v>
          </cell>
          <cell r="E2053" t="str">
            <v>FL</v>
          </cell>
          <cell r="G2053">
            <v>1</v>
          </cell>
          <cell r="Z2053">
            <v>-0.53061610066795295</v>
          </cell>
        </row>
        <row r="2054">
          <cell r="A2054" t="str">
            <v>High</v>
          </cell>
          <cell r="D2054">
            <v>14610</v>
          </cell>
          <cell r="E2054" t="str">
            <v>FL</v>
          </cell>
          <cell r="G2054">
            <v>1</v>
          </cell>
          <cell r="Z2054">
            <v>-0.53061610066795295</v>
          </cell>
        </row>
        <row r="2055">
          <cell r="A2055" t="str">
            <v>High</v>
          </cell>
          <cell r="D2055">
            <v>13337</v>
          </cell>
          <cell r="E2055" t="str">
            <v>NE</v>
          </cell>
          <cell r="G2055">
            <v>1</v>
          </cell>
          <cell r="Z2055">
            <v>0.37889574537285914</v>
          </cell>
        </row>
        <row r="2056">
          <cell r="A2056" t="str">
            <v>High</v>
          </cell>
          <cell r="D2056">
            <v>19160</v>
          </cell>
          <cell r="E2056" t="str">
            <v>CO</v>
          </cell>
          <cell r="G2056">
            <v>1</v>
          </cell>
          <cell r="Z2056">
            <v>4.9479379876738898</v>
          </cell>
        </row>
        <row r="2057">
          <cell r="A2057" t="str">
            <v>High</v>
          </cell>
          <cell r="D2057">
            <v>727</v>
          </cell>
          <cell r="E2057" t="str">
            <v>TN</v>
          </cell>
          <cell r="G2057">
            <v>1</v>
          </cell>
          <cell r="Z2057">
            <v>2.0392507897567254</v>
          </cell>
        </row>
        <row r="2058">
          <cell r="A2058" t="str">
            <v>High</v>
          </cell>
          <cell r="D2058">
            <v>727</v>
          </cell>
          <cell r="E2058" t="str">
            <v>TN</v>
          </cell>
          <cell r="G2058">
            <v>0</v>
          </cell>
          <cell r="Z2058">
            <v>2.0392507897567254</v>
          </cell>
        </row>
        <row r="2059">
          <cell r="A2059" t="str">
            <v>High</v>
          </cell>
          <cell r="D2059">
            <v>6194</v>
          </cell>
          <cell r="E2059" t="str">
            <v>KY</v>
          </cell>
          <cell r="G2059">
            <v>1</v>
          </cell>
          <cell r="Z2059">
            <v>-1.1083403226013862</v>
          </cell>
        </row>
        <row r="2060">
          <cell r="A2060" t="str">
            <v>High</v>
          </cell>
          <cell r="D2060">
            <v>1708</v>
          </cell>
          <cell r="E2060" t="str">
            <v>KY</v>
          </cell>
          <cell r="G2060">
            <v>1</v>
          </cell>
          <cell r="Z2060">
            <v>-1.0967993411272896</v>
          </cell>
        </row>
        <row r="2061">
          <cell r="A2061" t="str">
            <v>High</v>
          </cell>
          <cell r="D2061">
            <v>3687</v>
          </cell>
          <cell r="E2061" t="str">
            <v>KY</v>
          </cell>
          <cell r="G2061">
            <v>1</v>
          </cell>
          <cell r="Z2061">
            <v>-1.1024103663032419</v>
          </cell>
        </row>
        <row r="2062">
          <cell r="A2062" t="str">
            <v>High</v>
          </cell>
          <cell r="D2062">
            <v>4622</v>
          </cell>
          <cell r="E2062" t="str">
            <v>KY</v>
          </cell>
          <cell r="G2062">
            <v>1</v>
          </cell>
          <cell r="Z2062">
            <v>-1.1101395623558135</v>
          </cell>
        </row>
        <row r="2063">
          <cell r="A2063" t="str">
            <v>High</v>
          </cell>
          <cell r="D2063">
            <v>6442</v>
          </cell>
          <cell r="E2063" t="str">
            <v>KY</v>
          </cell>
          <cell r="G2063">
            <v>1</v>
          </cell>
          <cell r="Z2063">
            <v>-1.1103059419125989</v>
          </cell>
        </row>
        <row r="2064">
          <cell r="A2064" t="str">
            <v>High</v>
          </cell>
          <cell r="D2064">
            <v>7558</v>
          </cell>
          <cell r="E2064" t="str">
            <v>KY</v>
          </cell>
          <cell r="G2064">
            <v>1</v>
          </cell>
          <cell r="Z2064">
            <v>-1.0636898766553722</v>
          </cell>
        </row>
        <row r="2065">
          <cell r="A2065" t="str">
            <v>High</v>
          </cell>
          <cell r="D2065">
            <v>9292</v>
          </cell>
          <cell r="E2065" t="str">
            <v>KY</v>
          </cell>
          <cell r="G2065">
            <v>1</v>
          </cell>
          <cell r="Z2065">
            <v>-1.0949333101160215</v>
          </cell>
        </row>
        <row r="2066">
          <cell r="A2066" t="str">
            <v>High</v>
          </cell>
          <cell r="D2066">
            <v>9575</v>
          </cell>
          <cell r="E2066" t="str">
            <v>KY</v>
          </cell>
          <cell r="G2066">
            <v>1</v>
          </cell>
          <cell r="Z2066">
            <v>-1.0932957079716188</v>
          </cell>
        </row>
        <row r="2067">
          <cell r="A2067" t="str">
            <v>High</v>
          </cell>
          <cell r="D2067">
            <v>11011</v>
          </cell>
          <cell r="E2067" t="str">
            <v>KY</v>
          </cell>
          <cell r="G2067">
            <v>1</v>
          </cell>
          <cell r="Z2067">
            <v>-1.0974472744295907</v>
          </cell>
        </row>
        <row r="2068">
          <cell r="A2068" t="str">
            <v>High</v>
          </cell>
          <cell r="D2068">
            <v>13651</v>
          </cell>
          <cell r="E2068" t="str">
            <v>KY</v>
          </cell>
          <cell r="G2068">
            <v>1</v>
          </cell>
          <cell r="Z2068">
            <v>-1.1033042713885521</v>
          </cell>
        </row>
        <row r="2069">
          <cell r="A2069" t="str">
            <v>High</v>
          </cell>
          <cell r="D2069">
            <v>14251</v>
          </cell>
          <cell r="E2069" t="str">
            <v>KY</v>
          </cell>
          <cell r="G2069">
            <v>1</v>
          </cell>
          <cell r="Z2069">
            <v>-1.1055309080918851</v>
          </cell>
        </row>
        <row r="2070">
          <cell r="A2070" t="str">
            <v>High</v>
          </cell>
          <cell r="D2070">
            <v>16587</v>
          </cell>
          <cell r="E2070" t="str">
            <v>KY</v>
          </cell>
          <cell r="G2070">
            <v>1</v>
          </cell>
          <cell r="Z2070">
            <v>-1.1278244244447309</v>
          </cell>
        </row>
        <row r="2071">
          <cell r="A2071" t="str">
            <v>High</v>
          </cell>
          <cell r="D2071">
            <v>17044</v>
          </cell>
          <cell r="E2071" t="str">
            <v>KY</v>
          </cell>
          <cell r="G2071">
            <v>1</v>
          </cell>
          <cell r="Z2071">
            <v>-1.1041362235504788</v>
          </cell>
        </row>
        <row r="2072">
          <cell r="A2072" t="str">
            <v>High</v>
          </cell>
          <cell r="D2072">
            <v>17564</v>
          </cell>
          <cell r="E2072" t="str">
            <v>KY</v>
          </cell>
          <cell r="G2072">
            <v>1</v>
          </cell>
          <cell r="Z2072">
            <v>-1.1117558155634439</v>
          </cell>
        </row>
        <row r="2073">
          <cell r="A2073" t="str">
            <v>High</v>
          </cell>
          <cell r="D2073">
            <v>18498</v>
          </cell>
          <cell r="E2073" t="str">
            <v>KY</v>
          </cell>
          <cell r="G2073">
            <v>1</v>
          </cell>
          <cell r="Z2073">
            <v>-1.1229121556399198</v>
          </cell>
        </row>
        <row r="2074">
          <cell r="A2074" t="str">
            <v>High</v>
          </cell>
          <cell r="D2074">
            <v>11018</v>
          </cell>
          <cell r="E2074" t="str">
            <v>NE</v>
          </cell>
          <cell r="G2074">
            <v>1</v>
          </cell>
          <cell r="Z2074">
            <v>0.16308047615465529</v>
          </cell>
        </row>
        <row r="2075">
          <cell r="A2075" t="str">
            <v>High</v>
          </cell>
          <cell r="D2075">
            <v>11018</v>
          </cell>
          <cell r="E2075" t="str">
            <v>NE</v>
          </cell>
          <cell r="G2075">
            <v>1</v>
          </cell>
          <cell r="Z2075">
            <v>0.19171187295017242</v>
          </cell>
        </row>
        <row r="2076">
          <cell r="A2076" t="str">
            <v>High</v>
          </cell>
          <cell r="D2076">
            <v>12470</v>
          </cell>
          <cell r="E2076" t="str">
            <v>TN</v>
          </cell>
          <cell r="G2076">
            <v>1</v>
          </cell>
          <cell r="Z2076">
            <v>-1.9074285092461118</v>
          </cell>
        </row>
        <row r="2077">
          <cell r="A2077" t="str">
            <v>High</v>
          </cell>
          <cell r="D2077">
            <v>19437</v>
          </cell>
          <cell r="E2077" t="str">
            <v>IA</v>
          </cell>
          <cell r="G2077">
            <v>1</v>
          </cell>
          <cell r="Z2077">
            <v>-1.1812840744235327</v>
          </cell>
        </row>
        <row r="2078">
          <cell r="A2078" t="str">
            <v>High</v>
          </cell>
          <cell r="D2078">
            <v>19437</v>
          </cell>
          <cell r="E2078" t="str">
            <v>IA</v>
          </cell>
          <cell r="G2078">
            <v>1</v>
          </cell>
          <cell r="Z2078">
            <v>-1.1862840744235328</v>
          </cell>
        </row>
        <row r="2079">
          <cell r="A2079" t="str">
            <v>High</v>
          </cell>
          <cell r="D2079">
            <v>14289</v>
          </cell>
          <cell r="E2079" t="str">
            <v>AR</v>
          </cell>
          <cell r="G2079">
            <v>1</v>
          </cell>
          <cell r="Z2079">
            <v>-5.6330789627752704</v>
          </cell>
        </row>
        <row r="2080">
          <cell r="A2080" t="str">
            <v>High</v>
          </cell>
          <cell r="D2080">
            <v>6779</v>
          </cell>
          <cell r="E2080" t="str">
            <v>NE</v>
          </cell>
          <cell r="G2080">
            <v>1</v>
          </cell>
          <cell r="Z2080">
            <v>-1.2693084978862961</v>
          </cell>
        </row>
        <row r="2081">
          <cell r="A2081" t="str">
            <v>High</v>
          </cell>
          <cell r="D2081">
            <v>6779</v>
          </cell>
          <cell r="E2081" t="str">
            <v>NE</v>
          </cell>
          <cell r="G2081">
            <v>1</v>
          </cell>
          <cell r="Z2081">
            <v>-1.3671884243440227</v>
          </cell>
        </row>
        <row r="2082">
          <cell r="A2082" t="str">
            <v>High</v>
          </cell>
          <cell r="D2082">
            <v>3408</v>
          </cell>
          <cell r="E2082" t="str">
            <v>GA</v>
          </cell>
          <cell r="G2082">
            <v>1</v>
          </cell>
          <cell r="Z2082">
            <v>0.39828260776819391</v>
          </cell>
        </row>
        <row r="2083">
          <cell r="A2083" t="str">
            <v>High</v>
          </cell>
          <cell r="D2083">
            <v>3408</v>
          </cell>
          <cell r="E2083" t="str">
            <v>GA</v>
          </cell>
          <cell r="G2083">
            <v>1</v>
          </cell>
          <cell r="Z2083">
            <v>2.6667252307190119</v>
          </cell>
        </row>
        <row r="2084">
          <cell r="A2084" t="str">
            <v>High</v>
          </cell>
          <cell r="D2084">
            <v>2144</v>
          </cell>
          <cell r="E2084" t="str">
            <v>MA</v>
          </cell>
          <cell r="G2084">
            <v>1</v>
          </cell>
          <cell r="Z2084">
            <v>0.31058086878454844</v>
          </cell>
        </row>
        <row r="2085">
          <cell r="A2085" t="str">
            <v>High</v>
          </cell>
          <cell r="D2085">
            <v>11804</v>
          </cell>
          <cell r="E2085" t="str">
            <v>MA</v>
          </cell>
          <cell r="G2085">
            <v>1</v>
          </cell>
          <cell r="Z2085">
            <v>0.66243181579042976</v>
          </cell>
        </row>
        <row r="2086">
          <cell r="A2086" t="str">
            <v>High</v>
          </cell>
          <cell r="D2086">
            <v>11804</v>
          </cell>
          <cell r="E2086" t="str">
            <v>MA</v>
          </cell>
          <cell r="G2086">
            <v>1</v>
          </cell>
          <cell r="Z2086">
            <v>0.66243181579042976</v>
          </cell>
        </row>
        <row r="2087">
          <cell r="A2087" t="str">
            <v>High</v>
          </cell>
          <cell r="D2087">
            <v>11804</v>
          </cell>
          <cell r="E2087" t="str">
            <v>MA</v>
          </cell>
          <cell r="G2087">
            <v>1</v>
          </cell>
          <cell r="Z2087">
            <v>0.66243181579042976</v>
          </cell>
        </row>
        <row r="2088">
          <cell r="A2088" t="str">
            <v>High</v>
          </cell>
          <cell r="D2088">
            <v>54913</v>
          </cell>
          <cell r="E2088" t="str">
            <v>MA</v>
          </cell>
          <cell r="G2088">
            <v>1</v>
          </cell>
          <cell r="Z2088">
            <v>0.39226854654993393</v>
          </cell>
        </row>
        <row r="2089">
          <cell r="A2089" t="str">
            <v>High</v>
          </cell>
          <cell r="D2089">
            <v>11804</v>
          </cell>
          <cell r="E2089" t="str">
            <v>MA</v>
          </cell>
          <cell r="G2089">
            <v>1</v>
          </cell>
          <cell r="Z2089">
            <v>0.44162121052695319</v>
          </cell>
        </row>
        <row r="2090">
          <cell r="A2090" t="str">
            <v>High</v>
          </cell>
          <cell r="D2090">
            <v>13511</v>
          </cell>
          <cell r="E2090" t="str">
            <v>NY</v>
          </cell>
          <cell r="G2090">
            <v>1</v>
          </cell>
          <cell r="Z2090">
            <v>0.22682050478637988</v>
          </cell>
        </row>
        <row r="2091">
          <cell r="A2091" t="str">
            <v>High</v>
          </cell>
          <cell r="D2091">
            <v>13511</v>
          </cell>
          <cell r="E2091" t="str">
            <v>NY</v>
          </cell>
          <cell r="G2091">
            <v>1</v>
          </cell>
          <cell r="Z2091">
            <v>0.22682050478637988</v>
          </cell>
        </row>
        <row r="2092">
          <cell r="A2092" t="str">
            <v>High</v>
          </cell>
          <cell r="D2092">
            <v>4226</v>
          </cell>
          <cell r="E2092" t="str">
            <v>NY</v>
          </cell>
          <cell r="G2092">
            <v>1</v>
          </cell>
          <cell r="Z2092">
            <v>0.20760985875367374</v>
          </cell>
        </row>
        <row r="2093">
          <cell r="A2093" t="str">
            <v>High</v>
          </cell>
          <cell r="D2093">
            <v>14154</v>
          </cell>
          <cell r="E2093" t="str">
            <v>NY</v>
          </cell>
          <cell r="G2093">
            <v>1</v>
          </cell>
          <cell r="Z2093">
            <v>0.19903687773635947</v>
          </cell>
        </row>
        <row r="2094">
          <cell r="A2094" t="str">
            <v>High</v>
          </cell>
          <cell r="D2094">
            <v>3249</v>
          </cell>
          <cell r="E2094" t="str">
            <v>NY</v>
          </cell>
          <cell r="G2094">
            <v>1</v>
          </cell>
          <cell r="Z2094">
            <v>0.20013914834835556</v>
          </cell>
        </row>
        <row r="2095">
          <cell r="A2095" t="str">
            <v>High</v>
          </cell>
          <cell r="D2095">
            <v>13781</v>
          </cell>
          <cell r="E2095" t="str">
            <v>MN</v>
          </cell>
          <cell r="G2095">
            <v>1</v>
          </cell>
          <cell r="Z2095">
            <v>0.58619040222418839</v>
          </cell>
        </row>
        <row r="2096">
          <cell r="A2096" t="str">
            <v>High</v>
          </cell>
          <cell r="D2096">
            <v>13781</v>
          </cell>
          <cell r="E2096" t="str">
            <v>MN</v>
          </cell>
          <cell r="G2096">
            <v>0</v>
          </cell>
          <cell r="Z2096">
            <v>0.85926884048082808</v>
          </cell>
        </row>
        <row r="2097">
          <cell r="A2097" t="str">
            <v>High</v>
          </cell>
          <cell r="D2097">
            <v>13781</v>
          </cell>
          <cell r="E2097" t="str">
            <v>MN</v>
          </cell>
          <cell r="G2097">
            <v>1</v>
          </cell>
          <cell r="Z2097">
            <v>0.71205870984143393</v>
          </cell>
        </row>
        <row r="2098">
          <cell r="A2098" t="str">
            <v>High</v>
          </cell>
          <cell r="D2098">
            <v>13781</v>
          </cell>
          <cell r="E2098" t="str">
            <v>MN</v>
          </cell>
          <cell r="G2098">
            <v>0</v>
          </cell>
          <cell r="Z2098">
            <v>0.94249316702049746</v>
          </cell>
        </row>
        <row r="2099">
          <cell r="A2099" t="str">
            <v>High</v>
          </cell>
          <cell r="D2099">
            <v>13781</v>
          </cell>
          <cell r="E2099" t="str">
            <v>MN</v>
          </cell>
          <cell r="G2099">
            <v>0</v>
          </cell>
          <cell r="Z2099">
            <v>1.4312701457626966</v>
          </cell>
        </row>
        <row r="2100">
          <cell r="A2100" t="str">
            <v>High</v>
          </cell>
          <cell r="D2100">
            <v>13781</v>
          </cell>
          <cell r="E2100" t="str">
            <v>MN</v>
          </cell>
          <cell r="G2100">
            <v>1</v>
          </cell>
          <cell r="Z2100">
            <v>0.7926678388614371</v>
          </cell>
        </row>
        <row r="2101">
          <cell r="A2101" t="str">
            <v>High</v>
          </cell>
          <cell r="D2101">
            <v>15466</v>
          </cell>
          <cell r="E2101" t="str">
            <v>CO</v>
          </cell>
          <cell r="G2101">
            <v>1</v>
          </cell>
          <cell r="Z2101">
            <v>0.31923236515040676</v>
          </cell>
        </row>
        <row r="2102">
          <cell r="A2102" t="str">
            <v>High</v>
          </cell>
          <cell r="D2102">
            <v>3291</v>
          </cell>
          <cell r="E2102" t="str">
            <v>VA</v>
          </cell>
          <cell r="G2102">
            <v>1</v>
          </cell>
          <cell r="Z2102">
            <v>-0.92303762785157539</v>
          </cell>
        </row>
        <row r="2103">
          <cell r="A2103" t="str">
            <v>High</v>
          </cell>
          <cell r="D2103">
            <v>3291</v>
          </cell>
          <cell r="E2103" t="str">
            <v>VA</v>
          </cell>
          <cell r="G2103">
            <v>1</v>
          </cell>
          <cell r="Z2103">
            <v>-0.92303762785157539</v>
          </cell>
        </row>
        <row r="2104">
          <cell r="A2104" t="str">
            <v>High</v>
          </cell>
          <cell r="D2104">
            <v>3291</v>
          </cell>
          <cell r="E2104" t="str">
            <v>VA</v>
          </cell>
          <cell r="G2104">
            <v>1</v>
          </cell>
          <cell r="Z2104">
            <v>-0.92303762785157539</v>
          </cell>
        </row>
        <row r="2105">
          <cell r="A2105" t="str">
            <v>High</v>
          </cell>
          <cell r="D2105">
            <v>3291</v>
          </cell>
          <cell r="E2105" t="str">
            <v>VA</v>
          </cell>
          <cell r="G2105">
            <v>1</v>
          </cell>
          <cell r="Z2105">
            <v>-0.92303762785157539</v>
          </cell>
        </row>
        <row r="2106">
          <cell r="A2106" t="str">
            <v>High</v>
          </cell>
          <cell r="D2106">
            <v>3291</v>
          </cell>
          <cell r="E2106" t="str">
            <v>VA</v>
          </cell>
          <cell r="G2106">
            <v>1</v>
          </cell>
          <cell r="Z2106">
            <v>-0.92303762785157539</v>
          </cell>
        </row>
        <row r="2107">
          <cell r="A2107" t="str">
            <v>High</v>
          </cell>
          <cell r="D2107">
            <v>3291</v>
          </cell>
          <cell r="E2107" t="str">
            <v>VA</v>
          </cell>
          <cell r="G2107">
            <v>1</v>
          </cell>
          <cell r="Z2107">
            <v>-0.92303762785157539</v>
          </cell>
        </row>
        <row r="2108">
          <cell r="A2108" t="str">
            <v>High</v>
          </cell>
          <cell r="D2108">
            <v>3291</v>
          </cell>
          <cell r="E2108" t="str">
            <v>VA</v>
          </cell>
          <cell r="G2108">
            <v>1</v>
          </cell>
          <cell r="Z2108">
            <v>-0.92303762785157539</v>
          </cell>
        </row>
        <row r="2109">
          <cell r="A2109" t="str">
            <v>High</v>
          </cell>
          <cell r="D2109">
            <v>3291</v>
          </cell>
          <cell r="E2109" t="str">
            <v>VA</v>
          </cell>
          <cell r="G2109">
            <v>1</v>
          </cell>
          <cell r="Z2109">
            <v>-0.92303762785157539</v>
          </cell>
        </row>
        <row r="2110">
          <cell r="A2110" t="str">
            <v>High</v>
          </cell>
          <cell r="D2110">
            <v>18940</v>
          </cell>
          <cell r="E2110" t="str">
            <v>IN</v>
          </cell>
          <cell r="G2110">
            <v>1</v>
          </cell>
          <cell r="Z2110">
            <v>0.85761402620820626</v>
          </cell>
        </row>
        <row r="2111">
          <cell r="A2111" t="str">
            <v>High</v>
          </cell>
          <cell r="D2111">
            <v>18940</v>
          </cell>
          <cell r="E2111" t="str">
            <v>IN</v>
          </cell>
          <cell r="G2111">
            <v>1</v>
          </cell>
          <cell r="Z2111">
            <v>0.38421485603006139</v>
          </cell>
        </row>
        <row r="2112">
          <cell r="A2112" t="str">
            <v>High</v>
          </cell>
          <cell r="D2112">
            <v>18940</v>
          </cell>
          <cell r="E2112" t="str">
            <v>IN</v>
          </cell>
          <cell r="G2112">
            <v>1</v>
          </cell>
          <cell r="Z2112">
            <v>0.27188596200393117</v>
          </cell>
        </row>
        <row r="2113">
          <cell r="A2113" t="str">
            <v>High</v>
          </cell>
          <cell r="D2113">
            <v>18940</v>
          </cell>
          <cell r="E2113" t="str">
            <v>IN</v>
          </cell>
          <cell r="G2113">
            <v>1</v>
          </cell>
          <cell r="Z2113">
            <v>0.37345278706454399</v>
          </cell>
        </row>
        <row r="2114">
          <cell r="A2114" t="str">
            <v>High</v>
          </cell>
          <cell r="D2114">
            <v>18940</v>
          </cell>
          <cell r="E2114" t="str">
            <v>IN</v>
          </cell>
          <cell r="G2114">
            <v>1</v>
          </cell>
          <cell r="Z2114">
            <v>0.36320836023581349</v>
          </cell>
        </row>
        <row r="2115">
          <cell r="A2115" t="str">
            <v>High</v>
          </cell>
          <cell r="D2115">
            <v>20603</v>
          </cell>
          <cell r="E2115" t="str">
            <v>IN</v>
          </cell>
          <cell r="G2115">
            <v>1</v>
          </cell>
          <cell r="Z2115">
            <v>-3.1833858095095939</v>
          </cell>
        </row>
        <row r="2116">
          <cell r="A2116" t="str">
            <v>High</v>
          </cell>
          <cell r="D2116">
            <v>20603</v>
          </cell>
          <cell r="E2116" t="str">
            <v>IN</v>
          </cell>
          <cell r="G2116">
            <v>1</v>
          </cell>
          <cell r="Z2116">
            <v>-3.237618613742399</v>
          </cell>
        </row>
        <row r="2117">
          <cell r="A2117" t="str">
            <v>High</v>
          </cell>
          <cell r="D2117">
            <v>20603</v>
          </cell>
          <cell r="E2117" t="str">
            <v>IN</v>
          </cell>
          <cell r="G2117">
            <v>1</v>
          </cell>
          <cell r="Z2117">
            <v>-3.3525921587159426</v>
          </cell>
        </row>
        <row r="2118">
          <cell r="A2118" t="str">
            <v>High</v>
          </cell>
          <cell r="D2118">
            <v>20603</v>
          </cell>
          <cell r="E2118" t="str">
            <v>IN</v>
          </cell>
          <cell r="G2118">
            <v>1</v>
          </cell>
          <cell r="Z2118">
            <v>-3.6714810476048312</v>
          </cell>
        </row>
        <row r="2119">
          <cell r="A2119" t="str">
            <v>High</v>
          </cell>
          <cell r="D2119">
            <v>8000</v>
          </cell>
          <cell r="E2119" t="str">
            <v>IN</v>
          </cell>
          <cell r="G2119">
            <v>1</v>
          </cell>
          <cell r="Z2119">
            <v>0.38533946008600206</v>
          </cell>
        </row>
        <row r="2120">
          <cell r="A2120" t="str">
            <v>High</v>
          </cell>
          <cell r="D2120">
            <v>1283</v>
          </cell>
          <cell r="E2120" t="str">
            <v>IN</v>
          </cell>
          <cell r="G2120">
            <v>1</v>
          </cell>
          <cell r="Z2120">
            <v>-1.4795973765225183</v>
          </cell>
        </row>
        <row r="2121">
          <cell r="A2121" t="str">
            <v>High</v>
          </cell>
          <cell r="D2121">
            <v>1283</v>
          </cell>
          <cell r="E2121" t="str">
            <v>IN</v>
          </cell>
          <cell r="G2121">
            <v>1</v>
          </cell>
          <cell r="Z2121">
            <v>-1.4795973765225183</v>
          </cell>
        </row>
        <row r="2122">
          <cell r="A2122" t="str">
            <v>High</v>
          </cell>
          <cell r="D2122">
            <v>1283</v>
          </cell>
          <cell r="E2122" t="str">
            <v>IN</v>
          </cell>
          <cell r="G2122">
            <v>1</v>
          </cell>
          <cell r="Z2122">
            <v>-1.0224808483761127E-2</v>
          </cell>
        </row>
        <row r="2123">
          <cell r="A2123" t="str">
            <v>High</v>
          </cell>
          <cell r="D2123">
            <v>22822</v>
          </cell>
          <cell r="E2123" t="str">
            <v>IN</v>
          </cell>
          <cell r="G2123">
            <v>1</v>
          </cell>
          <cell r="Z2123">
            <v>-1.4795973765225183</v>
          </cell>
        </row>
        <row r="2124">
          <cell r="A2124" t="str">
            <v>High</v>
          </cell>
          <cell r="D2124">
            <v>22822</v>
          </cell>
          <cell r="E2124" t="str">
            <v>IN</v>
          </cell>
          <cell r="G2124">
            <v>1</v>
          </cell>
          <cell r="Z2124">
            <v>-1.0224808483761127E-2</v>
          </cell>
        </row>
        <row r="2125">
          <cell r="A2125" t="str">
            <v>High</v>
          </cell>
          <cell r="D2125">
            <v>5394</v>
          </cell>
          <cell r="E2125" t="str">
            <v>IN</v>
          </cell>
          <cell r="G2125">
            <v>1</v>
          </cell>
          <cell r="Z2125">
            <v>-2.7052897129739812</v>
          </cell>
        </row>
        <row r="2126">
          <cell r="A2126" t="str">
            <v>High</v>
          </cell>
          <cell r="D2126">
            <v>8179</v>
          </cell>
          <cell r="E2126" t="str">
            <v>IN</v>
          </cell>
          <cell r="G2126">
            <v>1</v>
          </cell>
          <cell r="Z2126">
            <v>-1.349306996191183</v>
          </cell>
        </row>
        <row r="2127">
          <cell r="A2127" t="str">
            <v>High</v>
          </cell>
          <cell r="D2127">
            <v>8179</v>
          </cell>
          <cell r="E2127" t="str">
            <v>IN</v>
          </cell>
          <cell r="G2127">
            <v>1</v>
          </cell>
          <cell r="Z2127">
            <v>-1.2868887074736832</v>
          </cell>
        </row>
        <row r="2128">
          <cell r="A2128" t="str">
            <v>High</v>
          </cell>
          <cell r="D2128">
            <v>8179</v>
          </cell>
          <cell r="E2128" t="str">
            <v>IN</v>
          </cell>
          <cell r="G2128">
            <v>1</v>
          </cell>
          <cell r="Z2128">
            <v>4.8500451174407084</v>
          </cell>
        </row>
        <row r="2129">
          <cell r="A2129" t="str">
            <v>High</v>
          </cell>
          <cell r="D2129">
            <v>8179</v>
          </cell>
          <cell r="E2129" t="str">
            <v>IN</v>
          </cell>
          <cell r="G2129">
            <v>1</v>
          </cell>
          <cell r="Z2129">
            <v>7.486885228323084</v>
          </cell>
        </row>
        <row r="2130">
          <cell r="A2130" t="str">
            <v>High</v>
          </cell>
          <cell r="D2130">
            <v>8466</v>
          </cell>
          <cell r="E2130" t="str">
            <v>IN</v>
          </cell>
          <cell r="G2130">
            <v>1</v>
          </cell>
          <cell r="Z2130">
            <v>-1.4795973765225183</v>
          </cell>
        </row>
        <row r="2131">
          <cell r="A2131" t="str">
            <v>High</v>
          </cell>
          <cell r="D2131">
            <v>8466</v>
          </cell>
          <cell r="E2131" t="str">
            <v>IN</v>
          </cell>
          <cell r="G2131">
            <v>1</v>
          </cell>
          <cell r="Z2131">
            <v>-1.0224808483761127E-2</v>
          </cell>
        </row>
        <row r="2132">
          <cell r="A2132" t="str">
            <v>High</v>
          </cell>
          <cell r="D2132">
            <v>9778</v>
          </cell>
          <cell r="E2132" t="str">
            <v>IN</v>
          </cell>
          <cell r="G2132">
            <v>1</v>
          </cell>
          <cell r="Z2132">
            <v>-1.4795973765225183</v>
          </cell>
        </row>
        <row r="2133">
          <cell r="A2133" t="str">
            <v>High</v>
          </cell>
          <cell r="D2133">
            <v>17038</v>
          </cell>
          <cell r="E2133" t="str">
            <v>IN</v>
          </cell>
          <cell r="G2133">
            <v>1</v>
          </cell>
          <cell r="Z2133">
            <v>-1.4795973765225183</v>
          </cell>
        </row>
        <row r="2134">
          <cell r="A2134" t="str">
            <v>High</v>
          </cell>
          <cell r="D2134">
            <v>17038</v>
          </cell>
          <cell r="E2134" t="str">
            <v>IN</v>
          </cell>
          <cell r="G2134">
            <v>1</v>
          </cell>
          <cell r="Z2134">
            <v>-1.0224808483761127E-2</v>
          </cell>
        </row>
        <row r="2135">
          <cell r="A2135" t="str">
            <v>High</v>
          </cell>
          <cell r="D2135">
            <v>17599</v>
          </cell>
          <cell r="E2135" t="str">
            <v>IN</v>
          </cell>
          <cell r="G2135">
            <v>1</v>
          </cell>
          <cell r="Z2135">
            <v>-1.4795973765225183</v>
          </cell>
        </row>
        <row r="2136">
          <cell r="A2136" t="str">
            <v>High</v>
          </cell>
          <cell r="D2136">
            <v>17599</v>
          </cell>
          <cell r="E2136" t="str">
            <v>IN</v>
          </cell>
          <cell r="G2136">
            <v>1</v>
          </cell>
          <cell r="Z2136">
            <v>-1.0224808483761127E-2</v>
          </cell>
        </row>
        <row r="2137">
          <cell r="A2137" t="str">
            <v>High</v>
          </cell>
          <cell r="D2137">
            <v>19445</v>
          </cell>
          <cell r="E2137" t="str">
            <v>IN</v>
          </cell>
          <cell r="G2137">
            <v>1</v>
          </cell>
          <cell r="Z2137">
            <v>-2.6869802102305953</v>
          </cell>
        </row>
        <row r="2138">
          <cell r="A2138" t="str">
            <v>High</v>
          </cell>
          <cell r="D2138">
            <v>25295</v>
          </cell>
          <cell r="E2138" t="str">
            <v>IN</v>
          </cell>
          <cell r="G2138">
            <v>1</v>
          </cell>
          <cell r="Z2138">
            <v>-1.4795973765225183</v>
          </cell>
        </row>
        <row r="2139">
          <cell r="A2139" t="str">
            <v>High</v>
          </cell>
          <cell r="D2139">
            <v>25295</v>
          </cell>
          <cell r="E2139" t="str">
            <v>IN</v>
          </cell>
          <cell r="G2139">
            <v>1</v>
          </cell>
          <cell r="Z2139">
            <v>-1.0224808483761127E-2</v>
          </cell>
        </row>
        <row r="2140">
          <cell r="A2140" t="str">
            <v>High</v>
          </cell>
          <cell r="D2140">
            <v>20216</v>
          </cell>
          <cell r="E2140" t="str">
            <v>IN</v>
          </cell>
          <cell r="G2140">
            <v>1</v>
          </cell>
          <cell r="Z2140">
            <v>-1.4795973765225183</v>
          </cell>
        </row>
        <row r="2141">
          <cell r="A2141" t="str">
            <v>High</v>
          </cell>
          <cell r="D2141">
            <v>20216</v>
          </cell>
          <cell r="E2141" t="str">
            <v>IN</v>
          </cell>
          <cell r="G2141">
            <v>1</v>
          </cell>
          <cell r="Z2141">
            <v>-1.0224808483761127E-2</v>
          </cell>
        </row>
        <row r="2142">
          <cell r="A2142" t="str">
            <v>High</v>
          </cell>
          <cell r="D2142">
            <v>3644</v>
          </cell>
          <cell r="E2142" t="str">
            <v>WA</v>
          </cell>
          <cell r="G2142">
            <v>1</v>
          </cell>
          <cell r="Z2142">
            <v>-0.45556995945497281</v>
          </cell>
        </row>
        <row r="2143">
          <cell r="A2143" t="str">
            <v>High</v>
          </cell>
          <cell r="D2143">
            <v>1062</v>
          </cell>
          <cell r="E2143" t="str">
            <v>VA</v>
          </cell>
          <cell r="G2143">
            <v>1</v>
          </cell>
          <cell r="Z2143">
            <v>2.3232853262217827</v>
          </cell>
        </row>
        <row r="2144">
          <cell r="A2144" t="str">
            <v>High</v>
          </cell>
          <cell r="D2144">
            <v>3843</v>
          </cell>
          <cell r="E2144" t="str">
            <v>GA</v>
          </cell>
          <cell r="G2144">
            <v>1</v>
          </cell>
          <cell r="Z2144">
            <v>-1.607974732930896</v>
          </cell>
        </row>
        <row r="2145">
          <cell r="A2145" t="str">
            <v>High</v>
          </cell>
          <cell r="D2145">
            <v>1708</v>
          </cell>
          <cell r="E2145" t="str">
            <v>KY</v>
          </cell>
          <cell r="G2145">
            <v>1</v>
          </cell>
          <cell r="Z2145">
            <v>-1.0967993411272896</v>
          </cell>
        </row>
        <row r="2146">
          <cell r="A2146" t="str">
            <v>High</v>
          </cell>
          <cell r="D2146">
            <v>10171</v>
          </cell>
          <cell r="E2146" t="str">
            <v>KY</v>
          </cell>
          <cell r="G2146">
            <v>1</v>
          </cell>
          <cell r="Z2146">
            <v>-1.0506115357350945</v>
          </cell>
        </row>
        <row r="2147">
          <cell r="A2147" t="str">
            <v>High</v>
          </cell>
          <cell r="D2147">
            <v>10171</v>
          </cell>
          <cell r="E2147" t="str">
            <v>KY</v>
          </cell>
          <cell r="G2147">
            <v>1</v>
          </cell>
          <cell r="Z2147">
            <v>-0.21279561774791472</v>
          </cell>
        </row>
        <row r="2148">
          <cell r="A2148" t="str">
            <v>High</v>
          </cell>
          <cell r="D2148">
            <v>5531</v>
          </cell>
          <cell r="E2148" t="str">
            <v>IL</v>
          </cell>
          <cell r="G2148">
            <v>1</v>
          </cell>
          <cell r="Z2148">
            <v>-2.7771152268867545</v>
          </cell>
        </row>
        <row r="2149">
          <cell r="A2149" t="str">
            <v>High</v>
          </cell>
          <cell r="D2149">
            <v>10562</v>
          </cell>
          <cell r="E2149" t="str">
            <v>IN</v>
          </cell>
          <cell r="G2149">
            <v>1</v>
          </cell>
          <cell r="Z2149">
            <v>-1.6002406134981226</v>
          </cell>
        </row>
        <row r="2150">
          <cell r="A2150" t="str">
            <v>High</v>
          </cell>
          <cell r="D2150">
            <v>27599</v>
          </cell>
          <cell r="E2150" t="str">
            <v>IN</v>
          </cell>
          <cell r="G2150">
            <v>1</v>
          </cell>
          <cell r="Z2150">
            <v>-1.273936698311527</v>
          </cell>
        </row>
        <row r="2151">
          <cell r="A2151" t="str">
            <v>High</v>
          </cell>
          <cell r="D2151">
            <v>27599</v>
          </cell>
          <cell r="E2151" t="str">
            <v>IN</v>
          </cell>
          <cell r="G2151">
            <v>1</v>
          </cell>
          <cell r="Z2151">
            <v>-1.3901387678882899</v>
          </cell>
        </row>
        <row r="2152">
          <cell r="A2152" t="str">
            <v>High</v>
          </cell>
          <cell r="D2152">
            <v>27599</v>
          </cell>
          <cell r="E2152" t="str">
            <v>IN</v>
          </cell>
          <cell r="G2152">
            <v>1</v>
          </cell>
          <cell r="Z2152">
            <v>-0.1853438107539736</v>
          </cell>
        </row>
        <row r="2153">
          <cell r="A2153" t="str">
            <v>High</v>
          </cell>
          <cell r="D2153">
            <v>13647</v>
          </cell>
          <cell r="E2153" t="str">
            <v>IN</v>
          </cell>
          <cell r="G2153">
            <v>1</v>
          </cell>
          <cell r="Z2153">
            <v>-3.1850905697364955</v>
          </cell>
        </row>
        <row r="2154">
          <cell r="A2154" t="str">
            <v>High</v>
          </cell>
          <cell r="D2154">
            <v>13762</v>
          </cell>
          <cell r="E2154" t="str">
            <v>VA</v>
          </cell>
          <cell r="G2154">
            <v>1</v>
          </cell>
          <cell r="Z2154">
            <v>3.7420368515836655</v>
          </cell>
        </row>
        <row r="2155">
          <cell r="A2155" t="str">
            <v>High</v>
          </cell>
          <cell r="D2155">
            <v>11249</v>
          </cell>
          <cell r="E2155" t="str">
            <v>KY</v>
          </cell>
          <cell r="G2155">
            <v>1</v>
          </cell>
          <cell r="Z2155">
            <v>-3.5723680525026822</v>
          </cell>
        </row>
        <row r="2156">
          <cell r="A2156" t="str">
            <v>High</v>
          </cell>
          <cell r="D2156">
            <v>11249</v>
          </cell>
          <cell r="E2156" t="str">
            <v>KY</v>
          </cell>
          <cell r="G2156">
            <v>1</v>
          </cell>
          <cell r="Z2156">
            <v>-2.7345521345155017</v>
          </cell>
        </row>
        <row r="2157">
          <cell r="A2157" t="str">
            <v>High</v>
          </cell>
          <cell r="D2157">
            <v>6235</v>
          </cell>
          <cell r="E2157" t="str">
            <v>NC</v>
          </cell>
          <cell r="G2157">
            <v>1</v>
          </cell>
          <cell r="Z2157">
            <v>-0.75332600212050504</v>
          </cell>
        </row>
        <row r="2158">
          <cell r="A2158" t="str">
            <v>High</v>
          </cell>
          <cell r="D2158">
            <v>24889</v>
          </cell>
          <cell r="E2158" t="str">
            <v>NC</v>
          </cell>
          <cell r="G2158">
            <v>1</v>
          </cell>
          <cell r="Z2158">
            <v>0.96398431012402819</v>
          </cell>
        </row>
        <row r="2159">
          <cell r="A2159" t="str">
            <v>High</v>
          </cell>
          <cell r="D2159">
            <v>24889</v>
          </cell>
          <cell r="E2159" t="str">
            <v>NC</v>
          </cell>
          <cell r="G2159">
            <v>1</v>
          </cell>
          <cell r="Z2159">
            <v>0.88910312091094035</v>
          </cell>
        </row>
        <row r="2160">
          <cell r="A2160" t="str">
            <v>High</v>
          </cell>
          <cell r="D2160">
            <v>24889</v>
          </cell>
          <cell r="E2160" t="str">
            <v>NC</v>
          </cell>
          <cell r="G2160">
            <v>1</v>
          </cell>
          <cell r="Z2160">
            <v>0.82928879730351324</v>
          </cell>
        </row>
        <row r="2161">
          <cell r="A2161" t="str">
            <v>High</v>
          </cell>
          <cell r="D2161">
            <v>2982</v>
          </cell>
          <cell r="E2161" t="str">
            <v>NC</v>
          </cell>
          <cell r="G2161">
            <v>1</v>
          </cell>
          <cell r="Z2161">
            <v>1.2179011218597398</v>
          </cell>
        </row>
        <row r="2162">
          <cell r="A2162" t="str">
            <v>High</v>
          </cell>
          <cell r="D2162">
            <v>8245</v>
          </cell>
          <cell r="E2162" t="str">
            <v>NE</v>
          </cell>
          <cell r="G2162">
            <v>1</v>
          </cell>
          <cell r="Z2162">
            <v>-0.4654494618164669</v>
          </cell>
        </row>
        <row r="2163">
          <cell r="A2163" t="str">
            <v>High</v>
          </cell>
          <cell r="D2163">
            <v>8245</v>
          </cell>
          <cell r="E2163" t="str">
            <v>NE</v>
          </cell>
          <cell r="G2163">
            <v>1</v>
          </cell>
          <cell r="Z2163">
            <v>0.47333773564306586</v>
          </cell>
        </row>
        <row r="2164">
          <cell r="A2164" t="str">
            <v>High</v>
          </cell>
          <cell r="D2164">
            <v>14127</v>
          </cell>
          <cell r="E2164" t="str">
            <v>NE</v>
          </cell>
          <cell r="G2164">
            <v>1</v>
          </cell>
          <cell r="Z2164">
            <v>-0.17800996662535368</v>
          </cell>
        </row>
        <row r="2165">
          <cell r="A2165" t="str">
            <v>High</v>
          </cell>
          <cell r="D2165">
            <v>14717</v>
          </cell>
          <cell r="E2165" t="str">
            <v>NC</v>
          </cell>
          <cell r="G2165">
            <v>1</v>
          </cell>
          <cell r="Z2165">
            <v>0</v>
          </cell>
        </row>
        <row r="2166">
          <cell r="A2166" t="str">
            <v>High</v>
          </cell>
          <cell r="D2166">
            <v>15023</v>
          </cell>
          <cell r="E2166" t="str">
            <v>NC</v>
          </cell>
          <cell r="G2166">
            <v>1</v>
          </cell>
          <cell r="Z2166">
            <v>2.4186879210866876</v>
          </cell>
        </row>
        <row r="2167">
          <cell r="A2167" t="str">
            <v>High</v>
          </cell>
          <cell r="D2167">
            <v>15671</v>
          </cell>
          <cell r="E2167" t="str">
            <v>NC</v>
          </cell>
          <cell r="G2167">
            <v>1</v>
          </cell>
          <cell r="Z2167">
            <v>1.8491459501038088</v>
          </cell>
        </row>
        <row r="2168">
          <cell r="A2168" t="str">
            <v>High</v>
          </cell>
          <cell r="D2168">
            <v>15671</v>
          </cell>
          <cell r="E2168" t="str">
            <v>NC</v>
          </cell>
          <cell r="G2168">
            <v>1</v>
          </cell>
          <cell r="Z2168">
            <v>1.9292363520961535</v>
          </cell>
        </row>
        <row r="2169">
          <cell r="A2169" t="str">
            <v>High</v>
          </cell>
          <cell r="D2169">
            <v>16101</v>
          </cell>
          <cell r="E2169" t="str">
            <v>NC</v>
          </cell>
          <cell r="G2169">
            <v>1</v>
          </cell>
          <cell r="Z2169">
            <v>3.4431044752277171</v>
          </cell>
        </row>
        <row r="2170">
          <cell r="A2170" t="str">
            <v>High</v>
          </cell>
          <cell r="D2170">
            <v>1889</v>
          </cell>
          <cell r="E2170" t="str">
            <v>NC</v>
          </cell>
          <cell r="G2170">
            <v>1</v>
          </cell>
          <cell r="Z2170">
            <v>1.2491152620140828</v>
          </cell>
        </row>
        <row r="2171">
          <cell r="A2171" t="str">
            <v>High</v>
          </cell>
          <cell r="D2171">
            <v>5070</v>
          </cell>
          <cell r="E2171" t="str">
            <v>DE</v>
          </cell>
          <cell r="G2171">
            <v>1</v>
          </cell>
          <cell r="Z2171">
            <v>-9.4427960297231578E-3</v>
          </cell>
        </row>
        <row r="2172">
          <cell r="A2172" t="str">
            <v>High</v>
          </cell>
          <cell r="D2172">
            <v>13519</v>
          </cell>
          <cell r="E2172" t="str">
            <v>DE</v>
          </cell>
          <cell r="G2172">
            <v>1</v>
          </cell>
          <cell r="Z2172">
            <v>0.28180134039483246</v>
          </cell>
        </row>
        <row r="2173">
          <cell r="A2173" t="str">
            <v>High</v>
          </cell>
          <cell r="D2173">
            <v>13216</v>
          </cell>
          <cell r="E2173" t="str">
            <v>TN</v>
          </cell>
          <cell r="G2173">
            <v>1</v>
          </cell>
          <cell r="Z2173">
            <v>1.0276554068368444</v>
          </cell>
        </row>
        <row r="2174">
          <cell r="A2174" t="str">
            <v>High</v>
          </cell>
          <cell r="D2174">
            <v>9777</v>
          </cell>
          <cell r="E2174" t="str">
            <v>TN</v>
          </cell>
          <cell r="G2174">
            <v>1</v>
          </cell>
          <cell r="Z2174">
            <v>2.2625290219551886</v>
          </cell>
        </row>
        <row r="2175">
          <cell r="A2175" t="str">
            <v>High</v>
          </cell>
          <cell r="D2175">
            <v>9777</v>
          </cell>
          <cell r="E2175" t="str">
            <v>TN</v>
          </cell>
          <cell r="G2175">
            <v>0</v>
          </cell>
          <cell r="Z2175">
            <v>2.2625290219551886</v>
          </cell>
        </row>
        <row r="2176">
          <cell r="A2176" t="str">
            <v>High</v>
          </cell>
          <cell r="D2176">
            <v>9777</v>
          </cell>
          <cell r="E2176" t="str">
            <v>TN</v>
          </cell>
          <cell r="G2176">
            <v>1</v>
          </cell>
          <cell r="Z2176">
            <v>2.2058198934447906</v>
          </cell>
        </row>
        <row r="2177">
          <cell r="A2177" t="str">
            <v>High</v>
          </cell>
          <cell r="D2177">
            <v>9777</v>
          </cell>
          <cell r="E2177" t="str">
            <v>TN</v>
          </cell>
          <cell r="G2177">
            <v>0</v>
          </cell>
          <cell r="Z2177">
            <v>2.2058198934447906</v>
          </cell>
        </row>
        <row r="2178">
          <cell r="A2178" t="str">
            <v>High</v>
          </cell>
          <cell r="D2178">
            <v>5399</v>
          </cell>
          <cell r="E2178" t="str">
            <v>TN</v>
          </cell>
          <cell r="G2178">
            <v>1</v>
          </cell>
          <cell r="Z2178">
            <v>-2.2341195741577327</v>
          </cell>
        </row>
        <row r="2179">
          <cell r="A2179" t="str">
            <v>High</v>
          </cell>
          <cell r="D2179">
            <v>5399</v>
          </cell>
          <cell r="E2179" t="str">
            <v>TN</v>
          </cell>
          <cell r="G2179">
            <v>1</v>
          </cell>
          <cell r="Z2179">
            <v>-2.2341195741577358</v>
          </cell>
        </row>
        <row r="2180">
          <cell r="A2180" t="str">
            <v>High</v>
          </cell>
          <cell r="D2180">
            <v>3502</v>
          </cell>
          <cell r="E2180" t="str">
            <v>FL</v>
          </cell>
          <cell r="G2180">
            <v>1</v>
          </cell>
          <cell r="Z2180">
            <v>-0.12229685799221354</v>
          </cell>
        </row>
        <row r="2181">
          <cell r="A2181" t="str">
            <v>High</v>
          </cell>
          <cell r="D2181">
            <v>3502</v>
          </cell>
          <cell r="E2181" t="str">
            <v>FL</v>
          </cell>
          <cell r="G2181">
            <v>1</v>
          </cell>
          <cell r="Z2181">
            <v>-0.11562612028354734</v>
          </cell>
        </row>
        <row r="2182">
          <cell r="A2182" t="str">
            <v>High</v>
          </cell>
          <cell r="D2182">
            <v>6455</v>
          </cell>
          <cell r="E2182" t="str">
            <v>FL</v>
          </cell>
          <cell r="G2182">
            <v>1</v>
          </cell>
          <cell r="Z2182">
            <v>3.5211397468231094</v>
          </cell>
        </row>
        <row r="2183">
          <cell r="A2183" t="str">
            <v>High</v>
          </cell>
          <cell r="D2183">
            <v>6443</v>
          </cell>
          <cell r="E2183" t="str">
            <v>FL</v>
          </cell>
          <cell r="G2183">
            <v>1</v>
          </cell>
          <cell r="Z2183">
            <v>-1.6228929704470305</v>
          </cell>
        </row>
        <row r="2184">
          <cell r="A2184" t="str">
            <v>High</v>
          </cell>
          <cell r="D2184">
            <v>6616</v>
          </cell>
          <cell r="E2184" t="str">
            <v>FL</v>
          </cell>
          <cell r="G2184">
            <v>1</v>
          </cell>
          <cell r="Z2184">
            <v>-0.7192479150177451</v>
          </cell>
        </row>
        <row r="2185">
          <cell r="A2185" t="str">
            <v>High</v>
          </cell>
          <cell r="D2185">
            <v>10171</v>
          </cell>
          <cell r="E2185" t="str">
            <v>KY</v>
          </cell>
          <cell r="G2185">
            <v>1</v>
          </cell>
          <cell r="Z2185">
            <v>-0.42702430852043471</v>
          </cell>
        </row>
        <row r="2186">
          <cell r="A2186" t="str">
            <v>High</v>
          </cell>
          <cell r="D2186">
            <v>10171</v>
          </cell>
          <cell r="E2186" t="str">
            <v>KY</v>
          </cell>
          <cell r="G2186">
            <v>1</v>
          </cell>
          <cell r="Z2186">
            <v>0.44449048414928566</v>
          </cell>
        </row>
        <row r="2187">
          <cell r="A2187" t="str">
            <v>High</v>
          </cell>
          <cell r="D2187">
            <v>4176</v>
          </cell>
          <cell r="E2187" t="str">
            <v>CT</v>
          </cell>
          <cell r="G2187">
            <v>1</v>
          </cell>
          <cell r="Z2187">
            <v>0.48714328016765029</v>
          </cell>
        </row>
        <row r="2188">
          <cell r="A2188" t="str">
            <v>High</v>
          </cell>
          <cell r="D2188">
            <v>40307</v>
          </cell>
          <cell r="E2188" t="str">
            <v>IL</v>
          </cell>
          <cell r="G2188">
            <v>1</v>
          </cell>
          <cell r="Z2188">
            <v>-5.7656283410950734E-2</v>
          </cell>
        </row>
        <row r="2189">
          <cell r="A2189" t="str">
            <v>High</v>
          </cell>
          <cell r="D2189">
            <v>40307</v>
          </cell>
          <cell r="E2189" t="str">
            <v>IL</v>
          </cell>
          <cell r="G2189">
            <v>1</v>
          </cell>
          <cell r="Z2189">
            <v>-5.7656283410950734E-2</v>
          </cell>
        </row>
        <row r="2190">
          <cell r="A2190" t="str">
            <v>High</v>
          </cell>
          <cell r="D2190">
            <v>40307</v>
          </cell>
          <cell r="E2190" t="str">
            <v>IL</v>
          </cell>
          <cell r="G2190">
            <v>1</v>
          </cell>
          <cell r="Z2190">
            <v>-5.7656283410950734E-2</v>
          </cell>
        </row>
        <row r="2191">
          <cell r="A2191" t="str">
            <v>High</v>
          </cell>
          <cell r="D2191">
            <v>9750</v>
          </cell>
          <cell r="E2191" t="str">
            <v>IL</v>
          </cell>
          <cell r="G2191">
            <v>1</v>
          </cell>
          <cell r="Z2191">
            <v>0.85590911411168036</v>
          </cell>
        </row>
        <row r="2192">
          <cell r="A2192" t="str">
            <v>High</v>
          </cell>
          <cell r="D2192">
            <v>17828</v>
          </cell>
          <cell r="E2192" t="str">
            <v>IL</v>
          </cell>
          <cell r="G2192">
            <v>1</v>
          </cell>
          <cell r="Z2192">
            <v>-1.0434580996629177</v>
          </cell>
        </row>
        <row r="2193">
          <cell r="A2193" t="str">
            <v>High</v>
          </cell>
          <cell r="D2193">
            <v>18454</v>
          </cell>
          <cell r="E2193" t="str">
            <v>FL</v>
          </cell>
          <cell r="G2193">
            <v>1</v>
          </cell>
          <cell r="Z2193">
            <v>-0.66976777736975046</v>
          </cell>
        </row>
        <row r="2194">
          <cell r="A2194" t="str">
            <v>High</v>
          </cell>
          <cell r="D2194">
            <v>18454</v>
          </cell>
          <cell r="E2194" t="str">
            <v>FL</v>
          </cell>
          <cell r="G2194">
            <v>1</v>
          </cell>
          <cell r="Z2194">
            <v>-0.66976777736975046</v>
          </cell>
        </row>
        <row r="2195">
          <cell r="A2195" t="str">
            <v>High</v>
          </cell>
          <cell r="D2195">
            <v>18454</v>
          </cell>
          <cell r="E2195" t="str">
            <v>FL</v>
          </cell>
          <cell r="G2195">
            <v>1</v>
          </cell>
          <cell r="Z2195">
            <v>-0.66976777736975046</v>
          </cell>
        </row>
        <row r="2196">
          <cell r="A2196" t="str">
            <v>High</v>
          </cell>
          <cell r="D2196">
            <v>18454</v>
          </cell>
          <cell r="E2196" t="str">
            <v>FL</v>
          </cell>
          <cell r="G2196">
            <v>0</v>
          </cell>
          <cell r="Z2196">
            <v>-0.35453393938084554</v>
          </cell>
        </row>
        <row r="2197">
          <cell r="A2197" t="str">
            <v>High</v>
          </cell>
          <cell r="D2197">
            <v>162</v>
          </cell>
          <cell r="E2197" t="str">
            <v>SC</v>
          </cell>
          <cell r="G2197">
            <v>1</v>
          </cell>
          <cell r="Z2197">
            <v>0.31697216134384992</v>
          </cell>
        </row>
        <row r="2198">
          <cell r="A2198" t="str">
            <v>High</v>
          </cell>
          <cell r="D2198">
            <v>14175</v>
          </cell>
          <cell r="E2198" t="str">
            <v>SC</v>
          </cell>
          <cell r="G2198">
            <v>1</v>
          </cell>
          <cell r="Z2198">
            <v>1.995250263781627</v>
          </cell>
        </row>
        <row r="2199">
          <cell r="A2199" t="str">
            <v>High</v>
          </cell>
          <cell r="D2199">
            <v>21002</v>
          </cell>
          <cell r="E2199" t="str">
            <v>NC</v>
          </cell>
          <cell r="G2199">
            <v>1</v>
          </cell>
          <cell r="Z2199">
            <v>1.314017706754034</v>
          </cell>
        </row>
        <row r="2200">
          <cell r="A2200" t="str">
            <v>High</v>
          </cell>
          <cell r="D2200">
            <v>17539</v>
          </cell>
          <cell r="E2200" t="str">
            <v>SC</v>
          </cell>
          <cell r="G2200">
            <v>1</v>
          </cell>
          <cell r="Z2200">
            <v>0.25791460526857807</v>
          </cell>
        </row>
        <row r="2201">
          <cell r="A2201" t="str">
            <v>High</v>
          </cell>
          <cell r="D2201">
            <v>17539</v>
          </cell>
          <cell r="E2201" t="str">
            <v>SC</v>
          </cell>
          <cell r="G2201">
            <v>1</v>
          </cell>
          <cell r="Z2201">
            <v>0.61315607610693346</v>
          </cell>
        </row>
        <row r="2202">
          <cell r="A2202" t="str">
            <v>High</v>
          </cell>
          <cell r="D2202">
            <v>13214</v>
          </cell>
          <cell r="E2202" t="str">
            <v>RI</v>
          </cell>
          <cell r="G2202">
            <v>1</v>
          </cell>
          <cell r="Z2202">
            <v>0.51798686124788218</v>
          </cell>
        </row>
        <row r="2203">
          <cell r="A2203" t="str">
            <v>High</v>
          </cell>
          <cell r="D2203">
            <v>8786</v>
          </cell>
          <cell r="E2203" t="str">
            <v>SC</v>
          </cell>
          <cell r="G2203">
            <v>1</v>
          </cell>
          <cell r="Z2203">
            <v>0.49851539375569875</v>
          </cell>
        </row>
        <row r="2204">
          <cell r="A2204" t="str">
            <v>High</v>
          </cell>
          <cell r="D2204">
            <v>1890</v>
          </cell>
          <cell r="E2204" t="str">
            <v>SC</v>
          </cell>
          <cell r="G2204">
            <v>1</v>
          </cell>
          <cell r="Z2204">
            <v>1.0743723338563091</v>
          </cell>
        </row>
        <row r="2205">
          <cell r="A2205" t="str">
            <v>High</v>
          </cell>
          <cell r="D2205">
            <v>2212</v>
          </cell>
          <cell r="E2205" t="str">
            <v>NC</v>
          </cell>
          <cell r="G2205">
            <v>1</v>
          </cell>
          <cell r="Z2205">
            <v>1.0059229063096844</v>
          </cell>
        </row>
        <row r="2206">
          <cell r="A2206" t="str">
            <v>High</v>
          </cell>
          <cell r="D2206">
            <v>3844</v>
          </cell>
          <cell r="E2206" t="str">
            <v>SC</v>
          </cell>
          <cell r="G2206">
            <v>1</v>
          </cell>
          <cell r="Z2206">
            <v>-1.6973225122560602</v>
          </cell>
        </row>
        <row r="2207">
          <cell r="A2207" t="str">
            <v>High</v>
          </cell>
          <cell r="D2207">
            <v>5929</v>
          </cell>
          <cell r="E2207" t="str">
            <v>SC</v>
          </cell>
          <cell r="G2207">
            <v>1</v>
          </cell>
          <cell r="Z2207">
            <v>0.93467300881754434</v>
          </cell>
        </row>
        <row r="2208">
          <cell r="A2208" t="str">
            <v>High</v>
          </cell>
          <cell r="D2208">
            <v>10768</v>
          </cell>
          <cell r="E2208" t="str">
            <v>SC</v>
          </cell>
          <cell r="G2208">
            <v>1</v>
          </cell>
          <cell r="Z2208">
            <v>1.0263952043569209</v>
          </cell>
        </row>
        <row r="2209">
          <cell r="A2209" t="str">
            <v>High</v>
          </cell>
          <cell r="D2209">
            <v>11019</v>
          </cell>
          <cell r="E2209" t="str">
            <v>SC</v>
          </cell>
          <cell r="G2209">
            <v>1</v>
          </cell>
          <cell r="Z2209">
            <v>0.21422929068188173</v>
          </cell>
        </row>
        <row r="2210">
          <cell r="A2210" t="str">
            <v>High</v>
          </cell>
          <cell r="D2210">
            <v>13524</v>
          </cell>
          <cell r="E2210" t="str">
            <v>SC</v>
          </cell>
          <cell r="G2210">
            <v>1</v>
          </cell>
          <cell r="Z2210">
            <v>1.9460643557396227</v>
          </cell>
        </row>
        <row r="2211">
          <cell r="A2211" t="str">
            <v>High</v>
          </cell>
          <cell r="D2211">
            <v>14398</v>
          </cell>
          <cell r="E2211" t="str">
            <v>SC</v>
          </cell>
          <cell r="G2211">
            <v>1</v>
          </cell>
          <cell r="Z2211">
            <v>1.1172076544863463</v>
          </cell>
        </row>
        <row r="2212">
          <cell r="A2212" t="str">
            <v>High</v>
          </cell>
          <cell r="D2212">
            <v>3046</v>
          </cell>
          <cell r="E2212" t="str">
            <v>NC</v>
          </cell>
          <cell r="G2212">
            <v>1</v>
          </cell>
          <cell r="Z2212">
            <v>0.92907680099599743</v>
          </cell>
        </row>
        <row r="2213">
          <cell r="A2213" t="str">
            <v>High</v>
          </cell>
          <cell r="D2213">
            <v>3046</v>
          </cell>
          <cell r="E2213" t="str">
            <v>NC</v>
          </cell>
          <cell r="G2213">
            <v>0</v>
          </cell>
          <cell r="Z2213">
            <v>0.88965372407292054</v>
          </cell>
        </row>
        <row r="2214">
          <cell r="A2214" t="str">
            <v>High</v>
          </cell>
          <cell r="D2214">
            <v>5416</v>
          </cell>
          <cell r="E2214" t="str">
            <v>NC</v>
          </cell>
          <cell r="G2214">
            <v>1</v>
          </cell>
          <cell r="Z2214">
            <v>1.0221553825807965</v>
          </cell>
        </row>
        <row r="2215">
          <cell r="A2215" t="str">
            <v>High</v>
          </cell>
          <cell r="D2215">
            <v>5416</v>
          </cell>
          <cell r="E2215" t="str">
            <v>NC</v>
          </cell>
          <cell r="G2215">
            <v>0</v>
          </cell>
          <cell r="Z2215">
            <v>0.98273230565771952</v>
          </cell>
        </row>
        <row r="2216">
          <cell r="A2216" t="str">
            <v>High</v>
          </cell>
          <cell r="D2216">
            <v>11021</v>
          </cell>
          <cell r="E2216" t="str">
            <v>NV</v>
          </cell>
          <cell r="G2216">
            <v>1</v>
          </cell>
          <cell r="Z2216">
            <v>2.1352878970915166</v>
          </cell>
        </row>
        <row r="2217">
          <cell r="A2217" t="str">
            <v>High</v>
          </cell>
          <cell r="D2217">
            <v>11021</v>
          </cell>
          <cell r="E2217" t="str">
            <v>NV</v>
          </cell>
          <cell r="G2217">
            <v>1</v>
          </cell>
          <cell r="Z2217">
            <v>2.1352878970915166</v>
          </cell>
        </row>
        <row r="2218">
          <cell r="A2218" t="str">
            <v>High</v>
          </cell>
          <cell r="D2218">
            <v>11021</v>
          </cell>
          <cell r="E2218" t="str">
            <v>NV</v>
          </cell>
          <cell r="G2218">
            <v>1</v>
          </cell>
          <cell r="Z2218">
            <v>2.1352878970915166</v>
          </cell>
        </row>
        <row r="2219">
          <cell r="A2219" t="str">
            <v>High</v>
          </cell>
          <cell r="D2219">
            <v>14328</v>
          </cell>
          <cell r="E2219" t="str">
            <v>CA</v>
          </cell>
          <cell r="G2219">
            <v>1</v>
          </cell>
          <cell r="Z2219">
            <v>2.5674292837695125</v>
          </cell>
        </row>
        <row r="2220">
          <cell r="A2220" t="str">
            <v>High</v>
          </cell>
          <cell r="D2220">
            <v>14328</v>
          </cell>
          <cell r="E2220" t="str">
            <v>CA</v>
          </cell>
          <cell r="G2220">
            <v>0</v>
          </cell>
          <cell r="Z2220">
            <v>5.1864902737492393</v>
          </cell>
        </row>
        <row r="2221">
          <cell r="A2221" t="str">
            <v>High</v>
          </cell>
          <cell r="D2221">
            <v>14328</v>
          </cell>
          <cell r="E2221" t="str">
            <v>CA</v>
          </cell>
          <cell r="G2221">
            <v>0</v>
          </cell>
          <cell r="Z2221">
            <v>6.5287173122763829</v>
          </cell>
        </row>
        <row r="2222">
          <cell r="A2222" t="str">
            <v>High</v>
          </cell>
          <cell r="D2222">
            <v>6452</v>
          </cell>
          <cell r="E2222" t="str">
            <v>FL</v>
          </cell>
          <cell r="G2222">
            <v>1</v>
          </cell>
          <cell r="Z2222">
            <v>0.17750522261990176</v>
          </cell>
        </row>
        <row r="2223">
          <cell r="A2223" t="str">
            <v>High</v>
          </cell>
          <cell r="D2223">
            <v>6452</v>
          </cell>
          <cell r="E2223" t="str">
            <v>FL</v>
          </cell>
          <cell r="G2223">
            <v>1</v>
          </cell>
          <cell r="Z2223">
            <v>9.0727739529917056E-2</v>
          </cell>
        </row>
        <row r="2224">
          <cell r="A2224" t="str">
            <v>High</v>
          </cell>
          <cell r="D2224">
            <v>17470</v>
          </cell>
          <cell r="E2224" t="str">
            <v>WA</v>
          </cell>
          <cell r="G2224">
            <v>1</v>
          </cell>
          <cell r="Z2224">
            <v>-0.40932898495747932</v>
          </cell>
        </row>
        <row r="2225">
          <cell r="A2225" t="str">
            <v>High</v>
          </cell>
          <cell r="D2225">
            <v>15466</v>
          </cell>
          <cell r="E2225" t="str">
            <v>CO</v>
          </cell>
          <cell r="G2225">
            <v>0</v>
          </cell>
          <cell r="Z2225">
            <v>3.1923236515040685</v>
          </cell>
        </row>
        <row r="2226">
          <cell r="A2226" t="str">
            <v>High</v>
          </cell>
          <cell r="D2226">
            <v>15466</v>
          </cell>
          <cell r="E2226" t="str">
            <v>CO</v>
          </cell>
          <cell r="G2226">
            <v>0</v>
          </cell>
          <cell r="Z2226">
            <v>3.1923236515040685</v>
          </cell>
        </row>
        <row r="2227">
          <cell r="A2227" t="str">
            <v>High</v>
          </cell>
          <cell r="D2227">
            <v>15466</v>
          </cell>
          <cell r="E2227" t="str">
            <v>CO</v>
          </cell>
          <cell r="G2227">
            <v>1</v>
          </cell>
          <cell r="Z2227">
            <v>3.1923236515040685</v>
          </cell>
        </row>
        <row r="2228">
          <cell r="A2228" t="str">
            <v>High</v>
          </cell>
          <cell r="D2228">
            <v>1167</v>
          </cell>
          <cell r="E2228" t="str">
            <v>MD</v>
          </cell>
          <cell r="G2228">
            <v>1</v>
          </cell>
          <cell r="Z2228">
            <v>0.26327644825858132</v>
          </cell>
        </row>
        <row r="2229">
          <cell r="A2229" t="str">
            <v>High</v>
          </cell>
          <cell r="D2229">
            <v>11804</v>
          </cell>
          <cell r="E2229" t="str">
            <v>MA</v>
          </cell>
          <cell r="G2229">
            <v>1</v>
          </cell>
          <cell r="Z2229">
            <v>0.44162121052695319</v>
          </cell>
        </row>
        <row r="2230">
          <cell r="A2230" t="str">
            <v>High</v>
          </cell>
          <cell r="D2230">
            <v>5027</v>
          </cell>
          <cell r="E2230" t="str">
            <v>DE</v>
          </cell>
          <cell r="G2230">
            <v>1</v>
          </cell>
          <cell r="Z2230">
            <v>0.32322656122841859</v>
          </cell>
        </row>
        <row r="2231">
          <cell r="A2231" t="str">
            <v>High</v>
          </cell>
          <cell r="D2231">
            <v>12472</v>
          </cell>
          <cell r="E2231" t="str">
            <v>GA</v>
          </cell>
          <cell r="G2231">
            <v>1</v>
          </cell>
          <cell r="Z2231">
            <v>8.4924597956503936E-2</v>
          </cell>
        </row>
        <row r="2232">
          <cell r="A2232" t="str">
            <v>High</v>
          </cell>
          <cell r="D2232">
            <v>13511</v>
          </cell>
          <cell r="E2232" t="str">
            <v>NY</v>
          </cell>
          <cell r="G2232">
            <v>1</v>
          </cell>
          <cell r="Z2232">
            <v>0.22682050478637988</v>
          </cell>
        </row>
        <row r="2233">
          <cell r="A2233" t="str">
            <v>High</v>
          </cell>
          <cell r="D2233">
            <v>13573</v>
          </cell>
          <cell r="E2233" t="str">
            <v>NY</v>
          </cell>
          <cell r="G2233">
            <v>1</v>
          </cell>
          <cell r="Z2233">
            <v>1.5404566688470334E-2</v>
          </cell>
        </row>
        <row r="2234">
          <cell r="A2234" t="str">
            <v>High</v>
          </cell>
          <cell r="D2234">
            <v>13511</v>
          </cell>
          <cell r="E2234" t="str">
            <v>NY</v>
          </cell>
          <cell r="G2234">
            <v>1</v>
          </cell>
          <cell r="Z2234">
            <v>0.22682050478637988</v>
          </cell>
        </row>
        <row r="2235">
          <cell r="A2235" t="str">
            <v>High</v>
          </cell>
          <cell r="D2235">
            <v>13214</v>
          </cell>
          <cell r="E2235" t="str">
            <v>RI</v>
          </cell>
          <cell r="G2235">
            <v>1</v>
          </cell>
          <cell r="Z2235">
            <v>0.51798686124788218</v>
          </cell>
        </row>
        <row r="2236">
          <cell r="A2236" t="str">
            <v>High</v>
          </cell>
          <cell r="D2236">
            <v>13214</v>
          </cell>
          <cell r="E2236" t="str">
            <v>RI</v>
          </cell>
          <cell r="G2236">
            <v>1</v>
          </cell>
          <cell r="Z2236">
            <v>0.51798686124788218</v>
          </cell>
        </row>
        <row r="2237">
          <cell r="A2237" t="str">
            <v>High</v>
          </cell>
          <cell r="D2237">
            <v>13214</v>
          </cell>
          <cell r="E2237" t="str">
            <v>RI</v>
          </cell>
          <cell r="G2237">
            <v>1</v>
          </cell>
          <cell r="Z2237">
            <v>0</v>
          </cell>
        </row>
        <row r="2238">
          <cell r="A2238" t="str">
            <v>High</v>
          </cell>
          <cell r="D2238">
            <v>7554</v>
          </cell>
          <cell r="E2238" t="str">
            <v>IL</v>
          </cell>
          <cell r="G2238">
            <v>1</v>
          </cell>
          <cell r="Z2238">
            <v>1.3458452526927918</v>
          </cell>
        </row>
        <row r="2239">
          <cell r="A2239" t="str">
            <v>High</v>
          </cell>
          <cell r="D2239">
            <v>7554</v>
          </cell>
          <cell r="E2239" t="str">
            <v>IL</v>
          </cell>
          <cell r="G2239">
            <v>1</v>
          </cell>
          <cell r="Z2239">
            <v>1.046750355699138</v>
          </cell>
        </row>
        <row r="2240">
          <cell r="A2240" t="str">
            <v>High</v>
          </cell>
          <cell r="D2240">
            <v>7554</v>
          </cell>
          <cell r="E2240" t="str">
            <v>IL</v>
          </cell>
          <cell r="G2240">
            <v>1</v>
          </cell>
          <cell r="Z2240">
            <v>1.0952653430460404</v>
          </cell>
        </row>
        <row r="2241">
          <cell r="A2241" t="str">
            <v>High</v>
          </cell>
          <cell r="D2241">
            <v>61222</v>
          </cell>
          <cell r="E2241" t="str">
            <v>TX</v>
          </cell>
          <cell r="G2241">
            <v>1</v>
          </cell>
          <cell r="Z2241">
            <v>-2.3655011269747312</v>
          </cell>
        </row>
        <row r="2242">
          <cell r="A2242" t="str">
            <v>High</v>
          </cell>
          <cell r="D2242" t="str">
            <v>15270DC</v>
          </cell>
          <cell r="E2242" t="str">
            <v>DC</v>
          </cell>
          <cell r="G2242">
            <v>1</v>
          </cell>
          <cell r="Z2242">
            <v>0.28713017236557176</v>
          </cell>
        </row>
        <row r="2243">
          <cell r="A2243" t="str">
            <v>High</v>
          </cell>
          <cell r="D2243">
            <v>4110</v>
          </cell>
          <cell r="E2243" t="str">
            <v>IL</v>
          </cell>
          <cell r="G2243">
            <v>1</v>
          </cell>
          <cell r="Z2243">
            <v>0.25395334650378865</v>
          </cell>
        </row>
        <row r="2244">
          <cell r="A2244" t="str">
            <v>High</v>
          </cell>
          <cell r="D2244">
            <v>56697</v>
          </cell>
          <cell r="E2244" t="str">
            <v>IL</v>
          </cell>
          <cell r="G2244">
            <v>1</v>
          </cell>
          <cell r="Z2244">
            <v>0.1760483258399044</v>
          </cell>
        </row>
        <row r="2245">
          <cell r="A2245" t="str">
            <v>High</v>
          </cell>
          <cell r="D2245">
            <v>54913</v>
          </cell>
          <cell r="E2245" t="str">
            <v>MA</v>
          </cell>
          <cell r="G2245">
            <v>1</v>
          </cell>
          <cell r="Z2245">
            <v>0.39226854654993393</v>
          </cell>
        </row>
        <row r="2246">
          <cell r="A2246" t="str">
            <v>High</v>
          </cell>
          <cell r="D2246">
            <v>20455</v>
          </cell>
          <cell r="E2246" t="str">
            <v>MA</v>
          </cell>
          <cell r="G2246">
            <v>1</v>
          </cell>
          <cell r="Z2246">
            <v>0.28053760353541429</v>
          </cell>
        </row>
        <row r="2247">
          <cell r="A2247" t="str">
            <v>High</v>
          </cell>
          <cell r="D2247">
            <v>11804</v>
          </cell>
          <cell r="E2247" t="str">
            <v>MA</v>
          </cell>
          <cell r="G2247">
            <v>1</v>
          </cell>
          <cell r="Z2247">
            <v>0.44162121052695319</v>
          </cell>
        </row>
        <row r="2248">
          <cell r="A2248" t="str">
            <v>High</v>
          </cell>
          <cell r="D2248">
            <v>1167</v>
          </cell>
          <cell r="E2248" t="str">
            <v>MD</v>
          </cell>
          <cell r="G2248">
            <v>1</v>
          </cell>
          <cell r="Z2248">
            <v>0.13163822412929066</v>
          </cell>
        </row>
        <row r="2249">
          <cell r="A2249" t="str">
            <v>High</v>
          </cell>
          <cell r="D2249">
            <v>5027</v>
          </cell>
          <cell r="E2249" t="str">
            <v>DE</v>
          </cell>
          <cell r="G2249">
            <v>1</v>
          </cell>
          <cell r="Z2249">
            <v>0.16161328061420929</v>
          </cell>
        </row>
        <row r="2250">
          <cell r="A2250" t="str">
            <v>High</v>
          </cell>
          <cell r="D2250" t="str">
            <v>15270MD</v>
          </cell>
          <cell r="E2250" t="str">
            <v>MD</v>
          </cell>
          <cell r="G2250">
            <v>1</v>
          </cell>
          <cell r="Z2250">
            <v>0.10158748212807589</v>
          </cell>
        </row>
        <row r="2251">
          <cell r="A2251" t="str">
            <v>High</v>
          </cell>
          <cell r="D2251">
            <v>13573</v>
          </cell>
          <cell r="E2251" t="str">
            <v>NY</v>
          </cell>
          <cell r="G2251">
            <v>1</v>
          </cell>
          <cell r="Z2251">
            <v>7.7022833442351672E-3</v>
          </cell>
        </row>
        <row r="2252">
          <cell r="A2252" t="str">
            <v>High</v>
          </cell>
          <cell r="D2252">
            <v>3249</v>
          </cell>
          <cell r="E2252" t="str">
            <v>NY</v>
          </cell>
          <cell r="G2252">
            <v>1</v>
          </cell>
          <cell r="Z2252">
            <v>0.19379885151218748</v>
          </cell>
        </row>
        <row r="2253">
          <cell r="A2253" t="str">
            <v>High</v>
          </cell>
          <cell r="D2253">
            <v>4226</v>
          </cell>
          <cell r="E2253" t="str">
            <v>NY</v>
          </cell>
          <cell r="G2253">
            <v>1</v>
          </cell>
          <cell r="Z2253">
            <v>0.57986559873944765</v>
          </cell>
        </row>
        <row r="2254">
          <cell r="A2254" t="str">
            <v>High</v>
          </cell>
          <cell r="D2254">
            <v>13511</v>
          </cell>
          <cell r="E2254" t="str">
            <v>NY</v>
          </cell>
          <cell r="G2254">
            <v>1</v>
          </cell>
          <cell r="Z2254">
            <v>0.22682050478637988</v>
          </cell>
        </row>
        <row r="2255">
          <cell r="A2255" t="str">
            <v>High</v>
          </cell>
          <cell r="D2255">
            <v>16183</v>
          </cell>
          <cell r="E2255" t="str">
            <v>NY</v>
          </cell>
          <cell r="G2255">
            <v>1</v>
          </cell>
          <cell r="Z2255">
            <v>0.25482942095281746</v>
          </cell>
        </row>
        <row r="2256">
          <cell r="A2256" t="str">
            <v>High</v>
          </cell>
          <cell r="D2256">
            <v>13214</v>
          </cell>
          <cell r="E2256" t="str">
            <v>RI</v>
          </cell>
          <cell r="G2256">
            <v>1</v>
          </cell>
          <cell r="Z2256">
            <v>0.51798686124788218</v>
          </cell>
        </row>
        <row r="2257">
          <cell r="A2257" t="str">
            <v>High</v>
          </cell>
          <cell r="D2257">
            <v>60870</v>
          </cell>
          <cell r="E2257" t="str">
            <v>NJ</v>
          </cell>
          <cell r="G2257">
            <v>1</v>
          </cell>
          <cell r="Z2257">
            <v>0.25191282739861959</v>
          </cell>
        </row>
        <row r="2258">
          <cell r="A2258" t="str">
            <v>High</v>
          </cell>
          <cell r="D2258">
            <v>54913</v>
          </cell>
          <cell r="E2258" t="str">
            <v>MA</v>
          </cell>
          <cell r="G2258">
            <v>1</v>
          </cell>
          <cell r="Z2258">
            <v>0.58840281982490084</v>
          </cell>
        </row>
        <row r="2259">
          <cell r="A2259" t="str">
            <v>High</v>
          </cell>
          <cell r="D2259">
            <v>5027</v>
          </cell>
          <cell r="E2259" t="str">
            <v>DE</v>
          </cell>
          <cell r="G2259">
            <v>1</v>
          </cell>
          <cell r="Z2259">
            <v>0.48483984184262779</v>
          </cell>
        </row>
        <row r="2260">
          <cell r="A2260" t="str">
            <v>High</v>
          </cell>
          <cell r="D2260">
            <v>5027</v>
          </cell>
          <cell r="E2260" t="str">
            <v>DE</v>
          </cell>
          <cell r="G2260">
            <v>1</v>
          </cell>
          <cell r="Z2260">
            <v>1.0683185969069526</v>
          </cell>
        </row>
        <row r="2261">
          <cell r="A2261" t="str">
            <v>High</v>
          </cell>
          <cell r="D2261">
            <v>15248</v>
          </cell>
          <cell r="E2261" t="str">
            <v>OR</v>
          </cell>
          <cell r="G2261">
            <v>1</v>
          </cell>
          <cell r="Z2261">
            <v>1.5730852422013373</v>
          </cell>
        </row>
        <row r="2262">
          <cell r="A2262" t="str">
            <v>High</v>
          </cell>
          <cell r="D2262">
            <v>15248</v>
          </cell>
          <cell r="E2262" t="str">
            <v>OR</v>
          </cell>
          <cell r="G2262">
            <v>1</v>
          </cell>
          <cell r="Z2262">
            <v>1.6804732262740665</v>
          </cell>
        </row>
        <row r="2263">
          <cell r="A2263" t="str">
            <v>High</v>
          </cell>
          <cell r="D2263">
            <v>15248</v>
          </cell>
          <cell r="E2263" t="str">
            <v>OR</v>
          </cell>
          <cell r="G2263">
            <v>1</v>
          </cell>
          <cell r="Z2263">
            <v>1.6804732262740665</v>
          </cell>
        </row>
        <row r="2264">
          <cell r="A2264" t="str">
            <v>High</v>
          </cell>
          <cell r="D2264">
            <v>15248</v>
          </cell>
          <cell r="E2264" t="str">
            <v>OR</v>
          </cell>
          <cell r="G2264">
            <v>1</v>
          </cell>
          <cell r="Z2264">
            <v>1.6804732262740665</v>
          </cell>
        </row>
        <row r="2265">
          <cell r="A2265" t="str">
            <v>High</v>
          </cell>
          <cell r="D2265">
            <v>15248</v>
          </cell>
          <cell r="E2265" t="str">
            <v>OR</v>
          </cell>
          <cell r="G2265">
            <v>0</v>
          </cell>
          <cell r="Z2265">
            <v>1.5730852422013373</v>
          </cell>
        </row>
        <row r="2266">
          <cell r="A2266" t="str">
            <v>High</v>
          </cell>
          <cell r="D2266">
            <v>15248</v>
          </cell>
          <cell r="E2266" t="str">
            <v>OR</v>
          </cell>
          <cell r="G2266">
            <v>0</v>
          </cell>
          <cell r="Z2266">
            <v>1.5656731495930163</v>
          </cell>
        </row>
        <row r="2267">
          <cell r="A2267" t="str">
            <v>High</v>
          </cell>
          <cell r="D2267">
            <v>15248</v>
          </cell>
          <cell r="E2267" t="str">
            <v>OR</v>
          </cell>
          <cell r="G2267">
            <v>1</v>
          </cell>
          <cell r="Z2267">
            <v>1.567746815259673</v>
          </cell>
        </row>
        <row r="2268">
          <cell r="A2268" t="str">
            <v>High</v>
          </cell>
          <cell r="D2268">
            <v>15248</v>
          </cell>
          <cell r="E2268" t="str">
            <v>OR</v>
          </cell>
          <cell r="G2268">
            <v>0</v>
          </cell>
          <cell r="Z2268">
            <v>1.567746815259673</v>
          </cell>
        </row>
        <row r="2269">
          <cell r="A2269" t="str">
            <v>High</v>
          </cell>
          <cell r="D2269">
            <v>15248</v>
          </cell>
          <cell r="E2269" t="str">
            <v>OR</v>
          </cell>
          <cell r="G2269">
            <v>1</v>
          </cell>
          <cell r="Z2269">
            <v>1.67199666369351</v>
          </cell>
        </row>
        <row r="2270">
          <cell r="A2270" t="str">
            <v>High</v>
          </cell>
          <cell r="D2270">
            <v>15248</v>
          </cell>
          <cell r="E2270" t="str">
            <v>OR</v>
          </cell>
          <cell r="G2270">
            <v>1</v>
          </cell>
          <cell r="Z2270">
            <v>1.3817582737151866</v>
          </cell>
        </row>
        <row r="2271">
          <cell r="A2271" t="str">
            <v>High</v>
          </cell>
          <cell r="D2271">
            <v>15248</v>
          </cell>
          <cell r="E2271" t="str">
            <v>OR</v>
          </cell>
          <cell r="G2271">
            <v>1</v>
          </cell>
          <cell r="Z2271">
            <v>1.67199666369351</v>
          </cell>
        </row>
        <row r="2272">
          <cell r="A2272" t="str">
            <v>High</v>
          </cell>
          <cell r="D2272">
            <v>15248</v>
          </cell>
          <cell r="E2272" t="str">
            <v>OR</v>
          </cell>
          <cell r="G2272">
            <v>1</v>
          </cell>
          <cell r="Z2272">
            <v>0.19070005312034452</v>
          </cell>
        </row>
        <row r="2273">
          <cell r="A2273" t="str">
            <v>High</v>
          </cell>
          <cell r="D2273" t="str">
            <v>14354OR</v>
          </cell>
          <cell r="E2273" t="str">
            <v>WA</v>
          </cell>
          <cell r="G2273">
            <v>1</v>
          </cell>
          <cell r="Z2273">
            <v>1.9063152052079819</v>
          </cell>
        </row>
        <row r="2274">
          <cell r="A2274" t="str">
            <v>High</v>
          </cell>
          <cell r="D2274">
            <v>814</v>
          </cell>
          <cell r="E2274" t="str">
            <v>AR</v>
          </cell>
          <cell r="G2274">
            <v>1</v>
          </cell>
          <cell r="Z2274">
            <v>1.7370595218483402</v>
          </cell>
        </row>
        <row r="2275">
          <cell r="A2275" t="str">
            <v>High</v>
          </cell>
          <cell r="D2275">
            <v>13511</v>
          </cell>
          <cell r="E2275" t="str">
            <v>NY</v>
          </cell>
          <cell r="G2275">
            <v>1</v>
          </cell>
          <cell r="Z2275">
            <v>0.11341025239318994</v>
          </cell>
        </row>
        <row r="2276">
          <cell r="A2276" t="str">
            <v>High</v>
          </cell>
          <cell r="D2276">
            <v>13573</v>
          </cell>
          <cell r="E2276" t="str">
            <v>NY</v>
          </cell>
          <cell r="G2276">
            <v>1</v>
          </cell>
          <cell r="Z2276">
            <v>7.7022833442351672E-3</v>
          </cell>
        </row>
        <row r="2277">
          <cell r="A2277" t="str">
            <v>High</v>
          </cell>
          <cell r="D2277">
            <v>16183</v>
          </cell>
          <cell r="E2277" t="str">
            <v>NY</v>
          </cell>
          <cell r="G2277">
            <v>1</v>
          </cell>
          <cell r="Z2277">
            <v>0.12741471047640873</v>
          </cell>
        </row>
        <row r="2278">
          <cell r="A2278" t="str">
            <v>High</v>
          </cell>
          <cell r="D2278">
            <v>11804</v>
          </cell>
          <cell r="E2278" t="str">
            <v>MA</v>
          </cell>
          <cell r="G2278">
            <v>1</v>
          </cell>
          <cell r="Z2278">
            <v>0.33121590789521488</v>
          </cell>
        </row>
        <row r="2279">
          <cell r="A2279" t="str">
            <v>High</v>
          </cell>
          <cell r="D2279">
            <v>1167</v>
          </cell>
          <cell r="E2279" t="str">
            <v>MD</v>
          </cell>
          <cell r="G2279">
            <v>1</v>
          </cell>
          <cell r="Z2279">
            <v>0.13163822412929066</v>
          </cell>
        </row>
        <row r="2280">
          <cell r="A2280" t="str">
            <v>High</v>
          </cell>
          <cell r="D2280" t="str">
            <v>15270DC</v>
          </cell>
          <cell r="E2280" t="str">
            <v>DC</v>
          </cell>
          <cell r="G2280">
            <v>1</v>
          </cell>
          <cell r="Z2280">
            <v>0.14356508618278588</v>
          </cell>
        </row>
        <row r="2281">
          <cell r="A2281" t="str">
            <v>High</v>
          </cell>
          <cell r="D2281">
            <v>56697</v>
          </cell>
          <cell r="E2281" t="str">
            <v>IL</v>
          </cell>
          <cell r="G2281">
            <v>1</v>
          </cell>
          <cell r="Z2281">
            <v>0.1760483258399044</v>
          </cell>
        </row>
        <row r="2282">
          <cell r="A2282" t="str">
            <v>High</v>
          </cell>
          <cell r="D2282">
            <v>4110</v>
          </cell>
          <cell r="E2282" t="str">
            <v>IL</v>
          </cell>
          <cell r="G2282">
            <v>1</v>
          </cell>
          <cell r="Z2282">
            <v>0.25395334650378865</v>
          </cell>
        </row>
        <row r="2283">
          <cell r="A2283" t="str">
            <v>High</v>
          </cell>
          <cell r="D2283">
            <v>13781</v>
          </cell>
          <cell r="E2283" t="str">
            <v>MN</v>
          </cell>
          <cell r="G2283">
            <v>1</v>
          </cell>
          <cell r="Z2283">
            <v>-0.47827368552618571</v>
          </cell>
        </row>
        <row r="2284">
          <cell r="A2284" t="str">
            <v>High</v>
          </cell>
          <cell r="D2284">
            <v>13781</v>
          </cell>
          <cell r="E2284" t="str">
            <v>MN</v>
          </cell>
          <cell r="G2284">
            <v>0</v>
          </cell>
          <cell r="Z2284">
            <v>-0.232373315832656</v>
          </cell>
        </row>
        <row r="2285">
          <cell r="A2285" t="str">
            <v>High</v>
          </cell>
          <cell r="D2285">
            <v>13781</v>
          </cell>
          <cell r="E2285" t="str">
            <v>MN</v>
          </cell>
          <cell r="G2285">
            <v>1</v>
          </cell>
          <cell r="Z2285">
            <v>1.3026119814909356</v>
          </cell>
        </row>
        <row r="2286">
          <cell r="A2286" t="str">
            <v>High</v>
          </cell>
          <cell r="D2286">
            <v>13781</v>
          </cell>
          <cell r="E2286" t="str">
            <v>MN</v>
          </cell>
          <cell r="G2286">
            <v>0</v>
          </cell>
          <cell r="Z2286">
            <v>1.3026119814909356</v>
          </cell>
        </row>
        <row r="2287">
          <cell r="A2287" t="str">
            <v>High</v>
          </cell>
          <cell r="D2287">
            <v>13781</v>
          </cell>
          <cell r="E2287" t="str">
            <v>MN</v>
          </cell>
          <cell r="G2287">
            <v>0</v>
          </cell>
          <cell r="Z2287">
            <v>1.5270378495363279</v>
          </cell>
        </row>
        <row r="2288">
          <cell r="A2288" t="str">
            <v>High</v>
          </cell>
          <cell r="D2288">
            <v>13781</v>
          </cell>
          <cell r="E2288" t="str">
            <v>MN</v>
          </cell>
          <cell r="G2288">
            <v>0</v>
          </cell>
          <cell r="Z2288">
            <v>-0.47827368552618571</v>
          </cell>
        </row>
        <row r="2289">
          <cell r="A2289" t="str">
            <v>High</v>
          </cell>
          <cell r="D2289">
            <v>13781</v>
          </cell>
          <cell r="E2289" t="str">
            <v>MN</v>
          </cell>
          <cell r="G2289">
            <v>0</v>
          </cell>
          <cell r="Z2289">
            <v>1.3527053860874421E-2</v>
          </cell>
        </row>
        <row r="2290">
          <cell r="A2290" t="str">
            <v>High</v>
          </cell>
          <cell r="D2290">
            <v>13781</v>
          </cell>
          <cell r="E2290" t="str">
            <v>MN</v>
          </cell>
          <cell r="G2290">
            <v>1</v>
          </cell>
          <cell r="Z2290">
            <v>1.3026119814909356</v>
          </cell>
        </row>
        <row r="2291">
          <cell r="A2291" t="str">
            <v>High</v>
          </cell>
          <cell r="D2291">
            <v>13781</v>
          </cell>
          <cell r="E2291" t="str">
            <v>MN</v>
          </cell>
          <cell r="G2291">
            <v>0</v>
          </cell>
          <cell r="Z2291">
            <v>1.3026119814909356</v>
          </cell>
        </row>
        <row r="2292">
          <cell r="A2292" t="str">
            <v>High</v>
          </cell>
          <cell r="D2292">
            <v>13781</v>
          </cell>
          <cell r="E2292" t="str">
            <v>MN</v>
          </cell>
          <cell r="G2292">
            <v>0</v>
          </cell>
          <cell r="Z2292">
            <v>1.5270378495363279</v>
          </cell>
        </row>
        <row r="2293">
          <cell r="A2293" t="str">
            <v>High</v>
          </cell>
          <cell r="D2293">
            <v>54913</v>
          </cell>
          <cell r="E2293" t="str">
            <v>MA</v>
          </cell>
          <cell r="G2293">
            <v>1</v>
          </cell>
          <cell r="Z2293">
            <v>0.39226854654993393</v>
          </cell>
        </row>
        <row r="2294">
          <cell r="A2294" t="str">
            <v>High</v>
          </cell>
          <cell r="D2294">
            <v>11804</v>
          </cell>
          <cell r="E2294" t="str">
            <v>MA</v>
          </cell>
          <cell r="G2294">
            <v>1</v>
          </cell>
          <cell r="Z2294">
            <v>0.44162121052695319</v>
          </cell>
        </row>
        <row r="2295">
          <cell r="A2295" t="str">
            <v>High</v>
          </cell>
          <cell r="D2295">
            <v>11804</v>
          </cell>
          <cell r="E2295" t="str">
            <v>MA</v>
          </cell>
          <cell r="G2295">
            <v>1</v>
          </cell>
          <cell r="Z2295">
            <v>0.44162121052695319</v>
          </cell>
        </row>
        <row r="2296">
          <cell r="A2296" t="str">
            <v>High</v>
          </cell>
          <cell r="D2296">
            <v>14154</v>
          </cell>
          <cell r="E2296" t="str">
            <v>NY</v>
          </cell>
          <cell r="G2296">
            <v>1</v>
          </cell>
          <cell r="Z2296">
            <v>0.38360401008889622</v>
          </cell>
        </row>
        <row r="2297">
          <cell r="A2297" t="str">
            <v>High</v>
          </cell>
          <cell r="D2297">
            <v>3249</v>
          </cell>
          <cell r="E2297" t="str">
            <v>NY</v>
          </cell>
          <cell r="G2297">
            <v>1</v>
          </cell>
          <cell r="Z2297">
            <v>0.38759770302437496</v>
          </cell>
        </row>
        <row r="2298">
          <cell r="A2298" t="str">
            <v>High</v>
          </cell>
          <cell r="D2298">
            <v>13573</v>
          </cell>
          <cell r="E2298" t="str">
            <v>NY</v>
          </cell>
          <cell r="G2298">
            <v>1</v>
          </cell>
          <cell r="Z2298">
            <v>1.5404566688470334E-2</v>
          </cell>
        </row>
        <row r="2299">
          <cell r="A2299" t="str">
            <v>High</v>
          </cell>
          <cell r="D2299">
            <v>13511</v>
          </cell>
          <cell r="E2299" t="str">
            <v>NY</v>
          </cell>
          <cell r="G2299">
            <v>1</v>
          </cell>
          <cell r="Z2299">
            <v>0.22682050478637988</v>
          </cell>
        </row>
        <row r="2300">
          <cell r="A2300" t="str">
            <v>High</v>
          </cell>
          <cell r="D2300">
            <v>4226</v>
          </cell>
          <cell r="E2300" t="str">
            <v>NY</v>
          </cell>
          <cell r="G2300">
            <v>1</v>
          </cell>
          <cell r="Z2300">
            <v>0.57986559873944765</v>
          </cell>
        </row>
        <row r="2301">
          <cell r="A2301" t="str">
            <v>High</v>
          </cell>
          <cell r="D2301">
            <v>20455</v>
          </cell>
          <cell r="E2301" t="str">
            <v>MA</v>
          </cell>
          <cell r="G2301">
            <v>1</v>
          </cell>
          <cell r="Z2301">
            <v>0.28053760353541429</v>
          </cell>
        </row>
        <row r="2302">
          <cell r="A2302" t="str">
            <v>High</v>
          </cell>
          <cell r="D2302">
            <v>3266</v>
          </cell>
          <cell r="E2302" t="str">
            <v>ME</v>
          </cell>
          <cell r="G2302">
            <v>1</v>
          </cell>
          <cell r="Z2302">
            <v>0.36599285549278787</v>
          </cell>
        </row>
        <row r="2303">
          <cell r="A2303" t="str">
            <v>High</v>
          </cell>
          <cell r="D2303">
            <v>13214</v>
          </cell>
          <cell r="E2303" t="str">
            <v>RI</v>
          </cell>
          <cell r="G2303">
            <v>1</v>
          </cell>
          <cell r="Z2303">
            <v>0.51798686124788218</v>
          </cell>
        </row>
        <row r="2304">
          <cell r="A2304" t="str">
            <v>High</v>
          </cell>
          <cell r="D2304">
            <v>15477</v>
          </cell>
          <cell r="E2304" t="str">
            <v>NJ</v>
          </cell>
          <cell r="G2304">
            <v>1</v>
          </cell>
          <cell r="Z2304">
            <v>0.37496114145851295</v>
          </cell>
        </row>
        <row r="2305">
          <cell r="A2305" t="str">
            <v>High</v>
          </cell>
          <cell r="D2305" t="str">
            <v>15270DC</v>
          </cell>
          <cell r="E2305" t="str">
            <v>DC</v>
          </cell>
          <cell r="G2305">
            <v>1</v>
          </cell>
          <cell r="Z2305">
            <v>0.28713017236557176</v>
          </cell>
        </row>
        <row r="2306">
          <cell r="A2306" t="str">
            <v>High</v>
          </cell>
          <cell r="D2306">
            <v>1167</v>
          </cell>
          <cell r="E2306" t="str">
            <v>MD</v>
          </cell>
          <cell r="G2306">
            <v>1</v>
          </cell>
          <cell r="Z2306">
            <v>0.26327644825858132</v>
          </cell>
        </row>
        <row r="2307">
          <cell r="A2307" t="str">
            <v>High</v>
          </cell>
          <cell r="D2307">
            <v>11171</v>
          </cell>
          <cell r="E2307" t="str">
            <v>NY</v>
          </cell>
          <cell r="G2307">
            <v>1</v>
          </cell>
          <cell r="Z2307">
            <v>0.54956884393771355</v>
          </cell>
        </row>
        <row r="2308">
          <cell r="A2308" t="str">
            <v>High</v>
          </cell>
          <cell r="D2308">
            <v>13781</v>
          </cell>
          <cell r="E2308" t="str">
            <v>MN</v>
          </cell>
          <cell r="G2308">
            <v>1</v>
          </cell>
          <cell r="Z2308">
            <v>0.32102318598767676</v>
          </cell>
        </row>
        <row r="2309">
          <cell r="A2309" t="str">
            <v>High</v>
          </cell>
          <cell r="D2309">
            <v>20455</v>
          </cell>
          <cell r="E2309" t="str">
            <v>MA</v>
          </cell>
          <cell r="G2309">
            <v>1</v>
          </cell>
          <cell r="Z2309">
            <v>0.28053760353541429</v>
          </cell>
        </row>
        <row r="2310">
          <cell r="A2310" t="str">
            <v>High</v>
          </cell>
          <cell r="D2310">
            <v>15466</v>
          </cell>
          <cell r="E2310" t="str">
            <v>CO</v>
          </cell>
          <cell r="G2310">
            <v>1</v>
          </cell>
          <cell r="Z2310">
            <v>0.31923236515040676</v>
          </cell>
        </row>
        <row r="2311">
          <cell r="A2311" t="str">
            <v>High</v>
          </cell>
          <cell r="D2311">
            <v>54913</v>
          </cell>
          <cell r="E2311" t="str">
            <v>MA</v>
          </cell>
          <cell r="G2311">
            <v>1</v>
          </cell>
          <cell r="Z2311">
            <v>0.39226854654993393</v>
          </cell>
        </row>
        <row r="2312">
          <cell r="A2312" t="str">
            <v>High</v>
          </cell>
          <cell r="D2312">
            <v>11804</v>
          </cell>
          <cell r="E2312" t="str">
            <v>MA</v>
          </cell>
          <cell r="G2312">
            <v>1</v>
          </cell>
          <cell r="Z2312">
            <v>0.44162121052695319</v>
          </cell>
        </row>
        <row r="2313">
          <cell r="A2313" t="str">
            <v>High</v>
          </cell>
          <cell r="D2313">
            <v>5086</v>
          </cell>
          <cell r="E2313" t="str">
            <v>CO</v>
          </cell>
          <cell r="G2313">
            <v>1</v>
          </cell>
          <cell r="Z2313">
            <v>4.399547098469526</v>
          </cell>
        </row>
        <row r="2314">
          <cell r="A2314" t="str">
            <v>High</v>
          </cell>
          <cell r="D2314">
            <v>5862</v>
          </cell>
          <cell r="E2314" t="str">
            <v>CO</v>
          </cell>
          <cell r="G2314">
            <v>1</v>
          </cell>
          <cell r="Z2314">
            <v>4.1041703213225196</v>
          </cell>
        </row>
        <row r="2315">
          <cell r="A2315" t="str">
            <v>High</v>
          </cell>
          <cell r="D2315">
            <v>6604</v>
          </cell>
          <cell r="E2315" t="str">
            <v>CO</v>
          </cell>
          <cell r="G2315">
            <v>1</v>
          </cell>
          <cell r="Z2315">
            <v>1.266577472150284</v>
          </cell>
        </row>
        <row r="2316">
          <cell r="A2316" t="str">
            <v>High</v>
          </cell>
          <cell r="D2316">
            <v>7563</v>
          </cell>
          <cell r="E2316" t="str">
            <v>CO</v>
          </cell>
          <cell r="G2316">
            <v>1</v>
          </cell>
          <cell r="Z2316">
            <v>3.865545054750315</v>
          </cell>
        </row>
        <row r="2317">
          <cell r="A2317" t="str">
            <v>High</v>
          </cell>
          <cell r="D2317">
            <v>15466</v>
          </cell>
          <cell r="E2317" t="str">
            <v>CO</v>
          </cell>
          <cell r="G2317">
            <v>1</v>
          </cell>
          <cell r="Z2317">
            <v>1.6528723546688808</v>
          </cell>
        </row>
        <row r="2318">
          <cell r="A2318" t="str">
            <v>High</v>
          </cell>
          <cell r="D2318">
            <v>15466</v>
          </cell>
          <cell r="E2318" t="str">
            <v>CO</v>
          </cell>
          <cell r="G2318">
            <v>1</v>
          </cell>
          <cell r="Z2318">
            <v>1.4972986650416142</v>
          </cell>
        </row>
        <row r="2319">
          <cell r="A2319" t="str">
            <v>High</v>
          </cell>
          <cell r="D2319">
            <v>15466</v>
          </cell>
          <cell r="E2319" t="str">
            <v>CO</v>
          </cell>
          <cell r="G2319">
            <v>1</v>
          </cell>
          <cell r="Z2319">
            <v>1.6927154990615942</v>
          </cell>
        </row>
        <row r="2320">
          <cell r="A2320" t="str">
            <v>High</v>
          </cell>
          <cell r="D2320">
            <v>15466</v>
          </cell>
          <cell r="E2320" t="str">
            <v>CO</v>
          </cell>
          <cell r="G2320">
            <v>1</v>
          </cell>
          <cell r="Z2320">
            <v>3.1923236515040685</v>
          </cell>
        </row>
        <row r="2321">
          <cell r="A2321" t="str">
            <v>High</v>
          </cell>
          <cell r="D2321">
            <v>8773</v>
          </cell>
          <cell r="E2321" t="str">
            <v>CO</v>
          </cell>
          <cell r="G2321">
            <v>1</v>
          </cell>
          <cell r="Z2321">
            <v>3.6409249277281726</v>
          </cell>
        </row>
        <row r="2322">
          <cell r="A2322" t="str">
            <v>High</v>
          </cell>
          <cell r="D2322">
            <v>15257</v>
          </cell>
          <cell r="E2322" t="str">
            <v>CO</v>
          </cell>
          <cell r="G2322">
            <v>1</v>
          </cell>
          <cell r="Z2322">
            <v>1.3256146954489461</v>
          </cell>
        </row>
        <row r="2323">
          <cell r="A2323" t="str">
            <v>High</v>
          </cell>
          <cell r="D2323">
            <v>21081</v>
          </cell>
          <cell r="E2323" t="str">
            <v>CO</v>
          </cell>
          <cell r="G2323">
            <v>1</v>
          </cell>
          <cell r="Z2323">
            <v>1.2971139309676663</v>
          </cell>
        </row>
        <row r="2324">
          <cell r="A2324" t="str">
            <v>High</v>
          </cell>
          <cell r="D2324">
            <v>56146</v>
          </cell>
          <cell r="E2324" t="str">
            <v>CO</v>
          </cell>
          <cell r="G2324">
            <v>1</v>
          </cell>
          <cell r="Z2324">
            <v>4.9781670291313649</v>
          </cell>
        </row>
        <row r="2325">
          <cell r="A2325" t="str">
            <v>High</v>
          </cell>
          <cell r="D2325">
            <v>694</v>
          </cell>
          <cell r="E2325" t="str">
            <v>CA</v>
          </cell>
          <cell r="G2325">
            <v>1</v>
          </cell>
          <cell r="Z2325">
            <v>1.9132945574676641</v>
          </cell>
        </row>
        <row r="2326">
          <cell r="A2326" t="str">
            <v>High</v>
          </cell>
          <cell r="D2326">
            <v>4226</v>
          </cell>
          <cell r="E2326" t="str">
            <v>NY</v>
          </cell>
          <cell r="G2326">
            <v>1</v>
          </cell>
          <cell r="Z2326">
            <v>5.6300680419403868</v>
          </cell>
        </row>
        <row r="2327">
          <cell r="A2327" t="str">
            <v>High</v>
          </cell>
          <cell r="D2327">
            <v>15248</v>
          </cell>
          <cell r="E2327" t="str">
            <v>OR</v>
          </cell>
          <cell r="G2327">
            <v>1</v>
          </cell>
          <cell r="Z2327">
            <v>1.1353423796031039</v>
          </cell>
        </row>
      </sheetData>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data.nrel.gov/submissions/131" TargetMode="External"/><Relationship Id="rId7" Type="http://schemas.openxmlformats.org/officeDocument/2006/relationships/hyperlink" Target="https://data.nrel.gov/submissions/203" TargetMode="External"/><Relationship Id="rId2" Type="http://schemas.openxmlformats.org/officeDocument/2006/relationships/hyperlink" Target="https://data.nrel.gov/submissions/167" TargetMode="External"/><Relationship Id="rId1" Type="http://schemas.openxmlformats.org/officeDocument/2006/relationships/hyperlink" Target="https://data.nrel.gov/submissions/185" TargetMode="External"/><Relationship Id="rId6" Type="http://schemas.openxmlformats.org/officeDocument/2006/relationships/hyperlink" Target="https://data.nrel.gov/submissions/149" TargetMode="External"/><Relationship Id="rId5" Type="http://schemas.openxmlformats.org/officeDocument/2006/relationships/hyperlink" Target="https://data.nrel.gov/submissions/95" TargetMode="External"/><Relationship Id="rId4" Type="http://schemas.openxmlformats.org/officeDocument/2006/relationships/hyperlink" Target="https://data.nrel.gov/submissions/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36BF8-2A2B-496E-8C65-3D9C2A554F38}">
  <dimension ref="A1:G51"/>
  <sheetViews>
    <sheetView workbookViewId="0">
      <pane xSplit="7" ySplit="1" topLeftCell="H2" activePane="bottomRight" state="frozen"/>
      <selection pane="topRight" activeCell="H1" sqref="H1"/>
      <selection pane="bottomLeft" activeCell="A2" sqref="A2"/>
      <selection pane="bottomRight"/>
    </sheetView>
  </sheetViews>
  <sheetFormatPr defaultRowHeight="14.4" x14ac:dyDescent="0.3"/>
  <cols>
    <col min="1" max="1" width="46.88671875" style="41" customWidth="1"/>
    <col min="2" max="7" width="13.44140625" style="41" customWidth="1"/>
  </cols>
  <sheetData>
    <row r="1" spans="1:7" ht="18" x14ac:dyDescent="0.3">
      <c r="A1" s="64" t="s">
        <v>4354</v>
      </c>
      <c r="B1" s="65"/>
      <c r="C1" s="65"/>
      <c r="D1" s="65"/>
      <c r="E1" s="65"/>
      <c r="F1" s="65"/>
      <c r="G1" s="65"/>
    </row>
    <row r="2" spans="1:7" s="54" customFormat="1" x14ac:dyDescent="0.3">
      <c r="A2" s="66" t="s">
        <v>4378</v>
      </c>
      <c r="B2" s="66"/>
      <c r="C2" s="66"/>
      <c r="D2" s="66"/>
      <c r="E2" s="66"/>
      <c r="F2" s="66"/>
      <c r="G2" s="66"/>
    </row>
    <row r="3" spans="1:7" s="54" customFormat="1" x14ac:dyDescent="0.3">
      <c r="A3" s="66" t="s">
        <v>4394</v>
      </c>
      <c r="B3" s="66"/>
      <c r="C3" s="66"/>
      <c r="D3" s="66"/>
      <c r="E3" s="66"/>
      <c r="F3" s="66"/>
      <c r="G3" s="66"/>
    </row>
    <row r="4" spans="1:7" s="54" customFormat="1" x14ac:dyDescent="0.3">
      <c r="A4" s="66" t="s">
        <v>4377</v>
      </c>
      <c r="B4" s="66"/>
      <c r="C4" s="66"/>
      <c r="D4" s="66"/>
      <c r="E4" s="66"/>
      <c r="F4" s="66"/>
      <c r="G4" s="66"/>
    </row>
    <row r="5" spans="1:7" s="54" customFormat="1" ht="8.4" customHeight="1" x14ac:dyDescent="0.3">
      <c r="A5" s="66"/>
      <c r="B5" s="66"/>
      <c r="C5" s="66"/>
      <c r="D5" s="66"/>
      <c r="E5" s="66"/>
      <c r="F5" s="66"/>
      <c r="G5" s="66"/>
    </row>
    <row r="6" spans="1:7" s="54" customFormat="1" ht="225" customHeight="1" x14ac:dyDescent="0.3">
      <c r="A6" s="106" t="s">
        <v>4400</v>
      </c>
      <c r="B6" s="106"/>
      <c r="C6" s="106"/>
      <c r="D6" s="106"/>
      <c r="E6" s="106"/>
      <c r="F6" s="106"/>
      <c r="G6" s="106"/>
    </row>
    <row r="7" spans="1:7" s="54" customFormat="1" ht="12.6" customHeight="1" x14ac:dyDescent="0.3">
      <c r="A7" s="66"/>
      <c r="B7" s="68"/>
      <c r="C7" s="68"/>
      <c r="D7" s="68"/>
      <c r="E7" s="68"/>
      <c r="F7" s="68"/>
      <c r="G7" s="68"/>
    </row>
    <row r="8" spans="1:7" ht="18" x14ac:dyDescent="0.3">
      <c r="A8" s="93" t="s">
        <v>4403</v>
      </c>
      <c r="B8" s="94"/>
      <c r="C8" s="94"/>
      <c r="D8" s="94"/>
      <c r="E8" s="94"/>
      <c r="F8" s="94"/>
      <c r="G8" s="95"/>
    </row>
    <row r="9" spans="1:7" s="54" customFormat="1" ht="73.2" customHeight="1" x14ac:dyDescent="0.3">
      <c r="A9" s="112" t="s">
        <v>4406</v>
      </c>
      <c r="B9" s="113"/>
      <c r="C9" s="113"/>
      <c r="D9" s="113"/>
      <c r="E9" s="113"/>
      <c r="F9" s="113"/>
      <c r="G9" s="114"/>
    </row>
    <row r="10" spans="1:7" s="54" customFormat="1" ht="12.6" customHeight="1" x14ac:dyDescent="0.3">
      <c r="A10" s="66"/>
      <c r="B10" s="68"/>
      <c r="C10" s="68"/>
      <c r="D10" s="68"/>
      <c r="E10" s="68"/>
      <c r="F10" s="68"/>
      <c r="G10" s="68"/>
    </row>
    <row r="11" spans="1:7" ht="17.399999999999999" customHeight="1" x14ac:dyDescent="0.3">
      <c r="A11" s="96" t="s">
        <v>4409</v>
      </c>
      <c r="B11" s="97"/>
      <c r="C11" s="97"/>
      <c r="D11" s="97"/>
      <c r="E11" s="97"/>
      <c r="F11" s="97"/>
      <c r="G11" s="97"/>
    </row>
    <row r="12" spans="1:7" ht="15.6" x14ac:dyDescent="0.3">
      <c r="A12" s="84" t="s">
        <v>4405</v>
      </c>
      <c r="B12" s="65"/>
      <c r="C12" s="65"/>
      <c r="D12" s="65"/>
      <c r="E12" s="65"/>
      <c r="F12" s="65"/>
      <c r="G12" s="65"/>
    </row>
    <row r="13" spans="1:7" s="54" customFormat="1" ht="24.6" customHeight="1" x14ac:dyDescent="0.3">
      <c r="A13" s="88" t="s">
        <v>4363</v>
      </c>
      <c r="B13" s="89" t="s">
        <v>4364</v>
      </c>
      <c r="C13" s="90"/>
      <c r="D13" s="90"/>
      <c r="E13" s="90"/>
      <c r="F13" s="90"/>
      <c r="G13" s="91"/>
    </row>
    <row r="14" spans="1:7" s="54" customFormat="1" ht="30.6" customHeight="1" x14ac:dyDescent="0.3">
      <c r="A14" s="85" t="s">
        <v>0</v>
      </c>
      <c r="B14" s="106" t="s">
        <v>4401</v>
      </c>
      <c r="C14" s="106"/>
      <c r="D14" s="106"/>
      <c r="E14" s="106"/>
      <c r="F14" s="106"/>
      <c r="G14" s="106"/>
    </row>
    <row r="15" spans="1:7" s="54" customFormat="1" x14ac:dyDescent="0.3">
      <c r="A15" s="85" t="s">
        <v>1</v>
      </c>
      <c r="B15" s="107" t="s">
        <v>4365</v>
      </c>
      <c r="C15" s="107"/>
      <c r="D15" s="107"/>
      <c r="E15" s="107"/>
      <c r="F15" s="107"/>
      <c r="G15" s="107"/>
    </row>
    <row r="16" spans="1:7" s="54" customFormat="1" x14ac:dyDescent="0.3">
      <c r="A16" s="85" t="s">
        <v>2</v>
      </c>
      <c r="B16" s="107" t="s">
        <v>4366</v>
      </c>
      <c r="C16" s="107"/>
      <c r="D16" s="107"/>
      <c r="E16" s="107"/>
      <c r="F16" s="107"/>
      <c r="G16" s="107"/>
    </row>
    <row r="17" spans="1:7" s="54" customFormat="1" x14ac:dyDescent="0.3">
      <c r="A17" s="85" t="s">
        <v>3</v>
      </c>
      <c r="B17" s="107" t="s">
        <v>4367</v>
      </c>
      <c r="C17" s="107"/>
      <c r="D17" s="107"/>
      <c r="E17" s="107"/>
      <c r="F17" s="107"/>
      <c r="G17" s="107"/>
    </row>
    <row r="18" spans="1:7" s="54" customFormat="1" ht="142.80000000000001" customHeight="1" x14ac:dyDescent="0.3">
      <c r="A18" s="85" t="s">
        <v>5</v>
      </c>
      <c r="B18" s="103" t="s">
        <v>4368</v>
      </c>
      <c r="C18" s="110"/>
      <c r="D18" s="110"/>
      <c r="E18" s="110"/>
      <c r="F18" s="110"/>
      <c r="G18" s="111"/>
    </row>
    <row r="19" spans="1:7" s="54" customFormat="1" ht="14.4" customHeight="1" x14ac:dyDescent="0.3">
      <c r="A19" s="85" t="s">
        <v>4</v>
      </c>
      <c r="B19" s="103" t="s">
        <v>4402</v>
      </c>
      <c r="C19" s="104"/>
      <c r="D19" s="104"/>
      <c r="E19" s="104"/>
      <c r="F19" s="104"/>
      <c r="G19" s="105"/>
    </row>
    <row r="20" spans="1:7" s="54" customFormat="1" ht="42" customHeight="1" x14ac:dyDescent="0.3">
      <c r="A20" s="87" t="s">
        <v>4369</v>
      </c>
      <c r="B20" s="106" t="s">
        <v>4370</v>
      </c>
      <c r="C20" s="106"/>
      <c r="D20" s="106"/>
      <c r="E20" s="106"/>
      <c r="F20" s="106"/>
      <c r="G20" s="106"/>
    </row>
    <row r="21" spans="1:7" s="54" customFormat="1" x14ac:dyDescent="0.3">
      <c r="A21" s="85" t="s">
        <v>8</v>
      </c>
      <c r="B21" s="107" t="s">
        <v>4371</v>
      </c>
      <c r="C21" s="107"/>
      <c r="D21" s="107"/>
      <c r="E21" s="107"/>
      <c r="F21" s="107"/>
      <c r="G21" s="107"/>
    </row>
    <row r="22" spans="1:7" s="54" customFormat="1" ht="18.600000000000001" customHeight="1" x14ac:dyDescent="0.3">
      <c r="A22" s="66"/>
      <c r="B22" s="68"/>
      <c r="C22" s="68"/>
      <c r="D22" s="68"/>
      <c r="E22" s="68"/>
      <c r="F22" s="68"/>
      <c r="G22" s="68"/>
    </row>
    <row r="23" spans="1:7" ht="17.399999999999999" customHeight="1" x14ac:dyDescent="0.3">
      <c r="A23" s="96" t="s">
        <v>4399</v>
      </c>
      <c r="B23" s="97"/>
      <c r="C23" s="97"/>
      <c r="D23" s="97"/>
      <c r="E23" s="97"/>
      <c r="F23" s="97"/>
      <c r="G23" s="97"/>
    </row>
    <row r="24" spans="1:7" ht="15.6" x14ac:dyDescent="0.3">
      <c r="A24" s="84" t="s">
        <v>4405</v>
      </c>
      <c r="B24" s="65"/>
      <c r="C24" s="65"/>
      <c r="D24" s="65"/>
      <c r="E24" s="65"/>
      <c r="F24" s="65"/>
      <c r="G24" s="65"/>
    </row>
    <row r="25" spans="1:7" s="54" customFormat="1" ht="22.2" customHeight="1" x14ac:dyDescent="0.3">
      <c r="A25" s="88" t="s">
        <v>4363</v>
      </c>
      <c r="B25" s="89" t="s">
        <v>4364</v>
      </c>
      <c r="C25" s="90"/>
      <c r="D25" s="90"/>
      <c r="E25" s="90"/>
      <c r="F25" s="90"/>
      <c r="G25" s="91"/>
    </row>
    <row r="26" spans="1:7" s="54" customFormat="1" ht="30" customHeight="1" x14ac:dyDescent="0.3">
      <c r="A26" s="85" t="s">
        <v>0</v>
      </c>
      <c r="B26" s="106" t="s">
        <v>4401</v>
      </c>
      <c r="C26" s="106"/>
      <c r="D26" s="106"/>
      <c r="E26" s="106"/>
      <c r="F26" s="106"/>
      <c r="G26" s="106"/>
    </row>
    <row r="27" spans="1:7" s="54" customFormat="1" ht="28.2" customHeight="1" x14ac:dyDescent="0.3">
      <c r="A27" s="85" t="s">
        <v>4379</v>
      </c>
      <c r="B27" s="106" t="s">
        <v>4380</v>
      </c>
      <c r="C27" s="106"/>
      <c r="D27" s="106"/>
      <c r="E27" s="106"/>
      <c r="F27" s="106"/>
      <c r="G27" s="106"/>
    </row>
    <row r="28" spans="1:7" s="54" customFormat="1" x14ac:dyDescent="0.3">
      <c r="A28" s="85" t="s">
        <v>1</v>
      </c>
      <c r="B28" s="107" t="s">
        <v>4365</v>
      </c>
      <c r="C28" s="107"/>
      <c r="D28" s="107"/>
      <c r="E28" s="107"/>
      <c r="F28" s="107"/>
      <c r="G28" s="107"/>
    </row>
    <row r="29" spans="1:7" s="54" customFormat="1" x14ac:dyDescent="0.3">
      <c r="A29" s="85" t="s">
        <v>2</v>
      </c>
      <c r="B29" s="107" t="s">
        <v>4366</v>
      </c>
      <c r="C29" s="107"/>
      <c r="D29" s="107"/>
      <c r="E29" s="107"/>
      <c r="F29" s="107"/>
      <c r="G29" s="107"/>
    </row>
    <row r="30" spans="1:7" s="54" customFormat="1" x14ac:dyDescent="0.3">
      <c r="A30" s="85" t="s">
        <v>3</v>
      </c>
      <c r="B30" s="107" t="s">
        <v>4367</v>
      </c>
      <c r="C30" s="107"/>
      <c r="D30" s="107"/>
      <c r="E30" s="107"/>
      <c r="F30" s="107"/>
      <c r="G30" s="107"/>
    </row>
    <row r="31" spans="1:7" x14ac:dyDescent="0.3">
      <c r="A31" s="86" t="s">
        <v>5</v>
      </c>
      <c r="B31" s="109" t="s">
        <v>4381</v>
      </c>
      <c r="C31" s="109"/>
      <c r="D31" s="109"/>
      <c r="E31" s="109"/>
      <c r="F31" s="109"/>
      <c r="G31" s="109"/>
    </row>
    <row r="32" spans="1:7" ht="15" customHeight="1" x14ac:dyDescent="0.3">
      <c r="A32" s="85" t="s">
        <v>4</v>
      </c>
      <c r="B32" s="103" t="s">
        <v>4402</v>
      </c>
      <c r="C32" s="104"/>
      <c r="D32" s="104"/>
      <c r="E32" s="104"/>
      <c r="F32" s="104"/>
      <c r="G32" s="105"/>
    </row>
    <row r="33" spans="1:7" x14ac:dyDescent="0.3">
      <c r="A33" s="86" t="s">
        <v>3756</v>
      </c>
      <c r="B33" s="109" t="s">
        <v>4382</v>
      </c>
      <c r="C33" s="109"/>
      <c r="D33" s="109"/>
      <c r="E33" s="109"/>
      <c r="F33" s="109"/>
      <c r="G33" s="109"/>
    </row>
    <row r="34" spans="1:7" x14ac:dyDescent="0.3">
      <c r="A34" s="86" t="s">
        <v>3753</v>
      </c>
      <c r="B34" s="109" t="s">
        <v>4383</v>
      </c>
      <c r="C34" s="109"/>
      <c r="D34" s="109"/>
      <c r="E34" s="109"/>
      <c r="F34" s="109"/>
      <c r="G34" s="109"/>
    </row>
    <row r="35" spans="1:7" x14ac:dyDescent="0.3">
      <c r="A35" s="86" t="s">
        <v>3757</v>
      </c>
      <c r="B35" s="109" t="s">
        <v>4384</v>
      </c>
      <c r="C35" s="109"/>
      <c r="D35" s="109"/>
      <c r="E35" s="109"/>
      <c r="F35" s="109"/>
      <c r="G35" s="109"/>
    </row>
    <row r="36" spans="1:7" x14ac:dyDescent="0.3">
      <c r="A36" s="86" t="s">
        <v>3755</v>
      </c>
      <c r="B36" s="109" t="s">
        <v>4385</v>
      </c>
      <c r="C36" s="109"/>
      <c r="D36" s="109"/>
      <c r="E36" s="109"/>
      <c r="F36" s="109"/>
      <c r="G36" s="109"/>
    </row>
    <row r="37" spans="1:7" ht="28.2" customHeight="1" x14ac:dyDescent="0.3">
      <c r="A37" s="86" t="s">
        <v>3978</v>
      </c>
      <c r="B37" s="102" t="s">
        <v>4387</v>
      </c>
      <c r="C37" s="102"/>
      <c r="D37" s="102"/>
      <c r="E37" s="102"/>
      <c r="F37" s="102"/>
      <c r="G37" s="102"/>
    </row>
    <row r="38" spans="1:7" ht="102" customHeight="1" x14ac:dyDescent="0.3">
      <c r="A38" s="86" t="s">
        <v>4386</v>
      </c>
      <c r="B38" s="102" t="s">
        <v>4388</v>
      </c>
      <c r="C38" s="109"/>
      <c r="D38" s="109"/>
      <c r="E38" s="109"/>
      <c r="F38" s="109"/>
      <c r="G38" s="109"/>
    </row>
    <row r="39" spans="1:7" s="54" customFormat="1" ht="45" customHeight="1" x14ac:dyDescent="0.3">
      <c r="A39" s="87" t="s">
        <v>4369</v>
      </c>
      <c r="B39" s="106" t="s">
        <v>4370</v>
      </c>
      <c r="C39" s="106"/>
      <c r="D39" s="106"/>
      <c r="E39" s="106"/>
      <c r="F39" s="106"/>
      <c r="G39" s="106"/>
    </row>
    <row r="40" spans="1:7" s="54" customFormat="1" ht="31.8" customHeight="1" x14ac:dyDescent="0.3">
      <c r="A40" s="85" t="s">
        <v>8</v>
      </c>
      <c r="B40" s="106" t="s">
        <v>4389</v>
      </c>
      <c r="C40" s="107"/>
      <c r="D40" s="107"/>
      <c r="E40" s="107"/>
      <c r="F40" s="107"/>
      <c r="G40" s="107"/>
    </row>
    <row r="41" spans="1:7" s="54" customFormat="1" ht="30.6" customHeight="1" x14ac:dyDescent="0.3">
      <c r="A41" s="85" t="s">
        <v>4391</v>
      </c>
      <c r="B41" s="106" t="s">
        <v>4392</v>
      </c>
      <c r="C41" s="107"/>
      <c r="D41" s="107"/>
      <c r="E41" s="107"/>
      <c r="F41" s="107"/>
      <c r="G41" s="107"/>
    </row>
    <row r="42" spans="1:7" x14ac:dyDescent="0.3">
      <c r="A42" s="86" t="s">
        <v>4390</v>
      </c>
      <c r="B42" s="109" t="s">
        <v>4393</v>
      </c>
      <c r="C42" s="109"/>
      <c r="D42" s="109"/>
      <c r="E42" s="109"/>
      <c r="F42" s="109"/>
      <c r="G42" s="109"/>
    </row>
    <row r="43" spans="1:7" s="54" customFormat="1" ht="18.600000000000001" customHeight="1" x14ac:dyDescent="0.3">
      <c r="A43" s="66"/>
      <c r="B43" s="67"/>
      <c r="C43" s="68"/>
      <c r="D43" s="68"/>
      <c r="E43" s="68"/>
      <c r="F43" s="68"/>
      <c r="G43" s="68"/>
    </row>
    <row r="44" spans="1:7" s="54" customFormat="1" x14ac:dyDescent="0.3">
      <c r="A44" s="69" t="s">
        <v>4372</v>
      </c>
      <c r="B44" s="66"/>
      <c r="C44" s="66"/>
      <c r="D44" s="66"/>
      <c r="E44" s="66"/>
      <c r="F44" s="66"/>
      <c r="G44" s="66"/>
    </row>
    <row r="45" spans="1:7" s="54" customFormat="1" x14ac:dyDescent="0.3">
      <c r="A45" s="66" t="s">
        <v>4373</v>
      </c>
      <c r="B45" s="66"/>
      <c r="C45" s="66"/>
      <c r="D45" s="66"/>
      <c r="E45" s="66"/>
      <c r="F45" s="66"/>
      <c r="G45" s="66"/>
    </row>
    <row r="46" spans="1:7" s="54" customFormat="1" x14ac:dyDescent="0.3">
      <c r="A46" s="66" t="s">
        <v>4404</v>
      </c>
      <c r="B46" s="66"/>
      <c r="C46" s="66"/>
      <c r="D46" s="66"/>
      <c r="E46" s="66"/>
      <c r="F46" s="66"/>
      <c r="G46" s="66"/>
    </row>
    <row r="47" spans="1:7" s="54" customFormat="1" x14ac:dyDescent="0.3">
      <c r="A47" s="66" t="s">
        <v>4374</v>
      </c>
      <c r="B47" s="66"/>
      <c r="C47" s="66"/>
      <c r="D47" s="66"/>
      <c r="E47" s="66"/>
      <c r="F47" s="66"/>
      <c r="G47" s="66"/>
    </row>
    <row r="48" spans="1:7" s="54" customFormat="1" x14ac:dyDescent="0.3">
      <c r="A48" s="66" t="s">
        <v>4395</v>
      </c>
      <c r="B48" s="66"/>
      <c r="C48" s="66"/>
      <c r="D48" s="66"/>
      <c r="E48" s="66"/>
      <c r="F48" s="66"/>
      <c r="G48" s="66"/>
    </row>
    <row r="49" spans="1:7" s="54" customFormat="1" x14ac:dyDescent="0.3">
      <c r="A49" s="66"/>
      <c r="B49" s="66"/>
      <c r="C49" s="66"/>
      <c r="D49" s="66"/>
      <c r="E49" s="66"/>
      <c r="F49" s="66"/>
      <c r="G49" s="66"/>
    </row>
    <row r="50" spans="1:7" s="54" customFormat="1" x14ac:dyDescent="0.3">
      <c r="A50" s="69" t="s">
        <v>4375</v>
      </c>
      <c r="B50" s="66"/>
      <c r="C50" s="66"/>
      <c r="D50" s="66"/>
      <c r="E50" s="66"/>
      <c r="F50" s="66"/>
      <c r="G50" s="66"/>
    </row>
    <row r="51" spans="1:7" s="54" customFormat="1" ht="88.95" customHeight="1" x14ac:dyDescent="0.3">
      <c r="A51" s="108" t="s">
        <v>4376</v>
      </c>
      <c r="B51" s="108"/>
      <c r="C51" s="108"/>
      <c r="D51" s="108"/>
      <c r="E51" s="108"/>
      <c r="F51" s="108"/>
      <c r="G51" s="108"/>
    </row>
  </sheetData>
  <mergeCells count="28">
    <mergeCell ref="B18:G18"/>
    <mergeCell ref="A6:G6"/>
    <mergeCell ref="B14:G14"/>
    <mergeCell ref="B15:G15"/>
    <mergeCell ref="B16:G16"/>
    <mergeCell ref="B17:G17"/>
    <mergeCell ref="A9:G9"/>
    <mergeCell ref="A51:G51"/>
    <mergeCell ref="B26:G26"/>
    <mergeCell ref="B28:G28"/>
    <mergeCell ref="B29:G29"/>
    <mergeCell ref="B30:G30"/>
    <mergeCell ref="B31:G31"/>
    <mergeCell ref="B39:G39"/>
    <mergeCell ref="B40:G40"/>
    <mergeCell ref="B38:G38"/>
    <mergeCell ref="B42:G42"/>
    <mergeCell ref="B41:G41"/>
    <mergeCell ref="B27:G27"/>
    <mergeCell ref="B33:G33"/>
    <mergeCell ref="B34:G34"/>
    <mergeCell ref="B35:G35"/>
    <mergeCell ref="B36:G36"/>
    <mergeCell ref="B37:G37"/>
    <mergeCell ref="B19:G19"/>
    <mergeCell ref="B32:G32"/>
    <mergeCell ref="B20:G20"/>
    <mergeCell ref="B21:G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F61AA-23D9-482C-97AC-036AA1627A85}">
  <sheetPr>
    <tabColor theme="5"/>
  </sheetPr>
  <dimension ref="A1:I2551"/>
  <sheetViews>
    <sheetView tabSelected="1" zoomScaleNormal="100"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27.88671875" style="116" customWidth="1"/>
    <col min="2" max="2" width="14.109375" style="116" customWidth="1"/>
    <col min="3" max="3" width="8.88671875" style="116"/>
    <col min="4" max="4" width="27" style="116" bestFit="1" customWidth="1"/>
    <col min="5" max="5" width="21.109375" style="116" bestFit="1" customWidth="1"/>
    <col min="6" max="6" width="27" style="116" customWidth="1"/>
    <col min="7" max="8" width="13" style="116" customWidth="1"/>
    <col min="9" max="9" width="15.6640625" style="116" customWidth="1"/>
  </cols>
  <sheetData>
    <row r="1" spans="1:9" ht="27" x14ac:dyDescent="0.3">
      <c r="A1" s="72" t="s">
        <v>0</v>
      </c>
      <c r="B1" s="72" t="s">
        <v>1</v>
      </c>
      <c r="C1" s="72" t="s">
        <v>2</v>
      </c>
      <c r="D1" s="72" t="s">
        <v>3</v>
      </c>
      <c r="E1" s="72" t="s">
        <v>5</v>
      </c>
      <c r="F1" s="92" t="s">
        <v>4</v>
      </c>
      <c r="G1" s="115" t="s">
        <v>6</v>
      </c>
      <c r="H1" s="115" t="s">
        <v>7</v>
      </c>
      <c r="I1" s="72" t="s">
        <v>8</v>
      </c>
    </row>
    <row r="2" spans="1:9" x14ac:dyDescent="0.3">
      <c r="A2" s="116" t="s">
        <v>1961</v>
      </c>
      <c r="B2" s="116" t="s">
        <v>1962</v>
      </c>
      <c r="C2" s="116" t="s">
        <v>20</v>
      </c>
      <c r="D2" s="116" t="s">
        <v>1963</v>
      </c>
      <c r="E2" s="116" t="s">
        <v>79</v>
      </c>
      <c r="G2" s="117">
        <v>0.15</v>
      </c>
      <c r="H2" s="117">
        <v>150</v>
      </c>
      <c r="I2" s="116">
        <v>2015</v>
      </c>
    </row>
    <row r="3" spans="1:9" x14ac:dyDescent="0.3">
      <c r="A3" s="116" t="s">
        <v>2747</v>
      </c>
      <c r="B3" s="116" t="s">
        <v>2748</v>
      </c>
      <c r="C3" s="116" t="s">
        <v>20</v>
      </c>
      <c r="D3" s="116" t="s">
        <v>1963</v>
      </c>
      <c r="E3" s="116" t="s">
        <v>79</v>
      </c>
      <c r="F3" s="116" t="s">
        <v>446</v>
      </c>
      <c r="G3" s="117">
        <v>100</v>
      </c>
      <c r="H3" s="117">
        <v>100000</v>
      </c>
      <c r="I3" s="116">
        <v>2020</v>
      </c>
    </row>
    <row r="4" spans="1:9" x14ac:dyDescent="0.3">
      <c r="A4" s="116" t="s">
        <v>1653</v>
      </c>
      <c r="B4" s="116" t="s">
        <v>1654</v>
      </c>
      <c r="C4" s="116" t="s">
        <v>20</v>
      </c>
      <c r="D4" s="116" t="s">
        <v>1655</v>
      </c>
      <c r="E4" s="116" t="s">
        <v>75</v>
      </c>
      <c r="F4" s="116" t="s">
        <v>1622</v>
      </c>
      <c r="G4" s="117">
        <v>1</v>
      </c>
      <c r="H4" s="117">
        <v>1000</v>
      </c>
      <c r="I4" s="116">
        <v>2017</v>
      </c>
    </row>
    <row r="5" spans="1:9" x14ac:dyDescent="0.3">
      <c r="A5" s="116" t="s">
        <v>1627</v>
      </c>
      <c r="B5" s="116" t="s">
        <v>1628</v>
      </c>
      <c r="C5" s="116" t="s">
        <v>20</v>
      </c>
      <c r="D5" s="116" t="s">
        <v>1629</v>
      </c>
      <c r="E5" s="116" t="s">
        <v>75</v>
      </c>
      <c r="F5" s="116" t="s">
        <v>1622</v>
      </c>
      <c r="G5" s="117">
        <v>1</v>
      </c>
      <c r="H5" s="117">
        <v>1000</v>
      </c>
      <c r="I5" s="116">
        <v>2016</v>
      </c>
    </row>
    <row r="6" spans="1:9" x14ac:dyDescent="0.3">
      <c r="A6" s="116" t="s">
        <v>1964</v>
      </c>
      <c r="B6" s="116" t="s">
        <v>1965</v>
      </c>
      <c r="C6" s="116" t="s">
        <v>20</v>
      </c>
      <c r="D6" s="116" t="s">
        <v>1963</v>
      </c>
      <c r="E6" s="116" t="s">
        <v>79</v>
      </c>
      <c r="G6" s="117">
        <v>81</v>
      </c>
      <c r="H6" s="117">
        <v>81000</v>
      </c>
      <c r="I6" s="116">
        <v>2018</v>
      </c>
    </row>
    <row r="7" spans="1:9" x14ac:dyDescent="0.3">
      <c r="A7" s="116" t="s">
        <v>80</v>
      </c>
      <c r="B7" s="116" t="s">
        <v>81</v>
      </c>
      <c r="C7" s="116" t="s">
        <v>19</v>
      </c>
      <c r="D7" s="116" t="s">
        <v>82</v>
      </c>
      <c r="E7" s="116" t="s">
        <v>79</v>
      </c>
      <c r="G7" s="117">
        <v>1.22</v>
      </c>
      <c r="H7" s="117">
        <v>1220</v>
      </c>
      <c r="I7" s="116">
        <v>2011</v>
      </c>
    </row>
    <row r="8" spans="1:9" x14ac:dyDescent="0.3">
      <c r="A8" s="116" t="s">
        <v>1451</v>
      </c>
      <c r="B8" s="116" t="s">
        <v>1452</v>
      </c>
      <c r="C8" s="116" t="s">
        <v>19</v>
      </c>
      <c r="D8" s="116" t="s">
        <v>1453</v>
      </c>
      <c r="E8" s="116" t="s">
        <v>625</v>
      </c>
      <c r="G8" s="117">
        <v>15.384615384615385</v>
      </c>
      <c r="H8" s="117">
        <v>15384.615384615385</v>
      </c>
      <c r="I8" s="116">
        <v>2011</v>
      </c>
    </row>
    <row r="9" spans="1:9" x14ac:dyDescent="0.3">
      <c r="A9" s="116" t="s">
        <v>83</v>
      </c>
      <c r="B9" s="116" t="s">
        <v>81</v>
      </c>
      <c r="C9" s="116" t="s">
        <v>19</v>
      </c>
      <c r="D9" s="116" t="s">
        <v>82</v>
      </c>
      <c r="E9" s="116" t="s">
        <v>79</v>
      </c>
      <c r="G9" s="117">
        <v>5</v>
      </c>
      <c r="H9" s="117">
        <v>5000</v>
      </c>
      <c r="I9" s="116">
        <v>2017</v>
      </c>
    </row>
    <row r="10" spans="1:9" x14ac:dyDescent="0.3">
      <c r="A10" s="116" t="s">
        <v>72</v>
      </c>
      <c r="B10" s="116" t="s">
        <v>73</v>
      </c>
      <c r="C10" s="116" t="s">
        <v>19</v>
      </c>
      <c r="D10" s="116" t="s">
        <v>74</v>
      </c>
      <c r="E10" s="116" t="s">
        <v>75</v>
      </c>
      <c r="G10" s="117">
        <v>0.17461538461538462</v>
      </c>
      <c r="H10" s="117">
        <v>174.61538461538461</v>
      </c>
      <c r="I10" s="116">
        <v>2011</v>
      </c>
    </row>
    <row r="11" spans="1:9" x14ac:dyDescent="0.3">
      <c r="A11" s="116" t="s">
        <v>76</v>
      </c>
      <c r="B11" s="116" t="s">
        <v>77</v>
      </c>
      <c r="C11" s="116" t="s">
        <v>19</v>
      </c>
      <c r="D11" s="116" t="s">
        <v>78</v>
      </c>
      <c r="E11" s="116" t="s">
        <v>79</v>
      </c>
      <c r="G11" s="117">
        <v>22.3</v>
      </c>
      <c r="H11" s="117">
        <v>22300</v>
      </c>
      <c r="I11" s="116">
        <v>2011</v>
      </c>
    </row>
    <row r="12" spans="1:9" x14ac:dyDescent="0.3">
      <c r="A12" s="116" t="s">
        <v>84</v>
      </c>
      <c r="B12" s="116" t="s">
        <v>81</v>
      </c>
      <c r="C12" s="116" t="s">
        <v>19</v>
      </c>
      <c r="D12" s="116" t="s">
        <v>82</v>
      </c>
      <c r="E12" s="116" t="s">
        <v>79</v>
      </c>
      <c r="G12" s="117">
        <v>0.5</v>
      </c>
      <c r="H12" s="117">
        <v>500</v>
      </c>
      <c r="I12" s="116">
        <v>2011</v>
      </c>
    </row>
    <row r="13" spans="1:9" x14ac:dyDescent="0.3">
      <c r="A13" s="116" t="s">
        <v>1457</v>
      </c>
      <c r="B13" s="116" t="s">
        <v>1458</v>
      </c>
      <c r="C13" s="116" t="s">
        <v>21</v>
      </c>
      <c r="D13" s="116" t="s">
        <v>1459</v>
      </c>
      <c r="E13" s="116" t="s">
        <v>75</v>
      </c>
      <c r="G13" s="117">
        <v>0.17</v>
      </c>
      <c r="H13" s="117">
        <v>170</v>
      </c>
      <c r="I13" s="116">
        <v>2011</v>
      </c>
    </row>
    <row r="14" spans="1:9" x14ac:dyDescent="0.3">
      <c r="A14" s="116" t="s">
        <v>2035</v>
      </c>
      <c r="B14" s="116" t="s">
        <v>2034</v>
      </c>
      <c r="C14" s="116" t="s">
        <v>21</v>
      </c>
      <c r="D14" s="116" t="s">
        <v>2023</v>
      </c>
      <c r="E14" s="116" t="s">
        <v>79</v>
      </c>
      <c r="F14" s="116" t="s">
        <v>2024</v>
      </c>
      <c r="G14" s="117">
        <v>1</v>
      </c>
      <c r="H14" s="117">
        <v>1000</v>
      </c>
      <c r="I14" s="116">
        <v>2018</v>
      </c>
    </row>
    <row r="15" spans="1:9" x14ac:dyDescent="0.3">
      <c r="A15" s="116" t="s">
        <v>2033</v>
      </c>
      <c r="B15" s="116" t="s">
        <v>2034</v>
      </c>
      <c r="C15" s="116" t="s">
        <v>21</v>
      </c>
      <c r="D15" s="116" t="s">
        <v>2023</v>
      </c>
      <c r="E15" s="116" t="s">
        <v>79</v>
      </c>
      <c r="F15" s="116" t="s">
        <v>2024</v>
      </c>
      <c r="G15" s="117">
        <v>5.2549999999999999</v>
      </c>
      <c r="H15" s="117">
        <v>5255</v>
      </c>
      <c r="I15" s="116">
        <v>2018</v>
      </c>
    </row>
    <row r="16" spans="1:9" x14ac:dyDescent="0.3">
      <c r="A16" s="116" t="s">
        <v>2903</v>
      </c>
      <c r="B16" s="116" t="s">
        <v>2904</v>
      </c>
      <c r="C16" s="116" t="s">
        <v>21</v>
      </c>
      <c r="D16" s="116" t="s">
        <v>1459</v>
      </c>
      <c r="E16" s="116" t="s">
        <v>75</v>
      </c>
      <c r="F16" s="116" t="s">
        <v>1338</v>
      </c>
      <c r="G16" s="117">
        <v>0.76818461538461535</v>
      </c>
      <c r="H16" s="117">
        <v>768.18461538461531</v>
      </c>
      <c r="I16" s="116">
        <v>2021</v>
      </c>
    </row>
    <row r="17" spans="1:9" x14ac:dyDescent="0.3">
      <c r="A17" s="116" t="s">
        <v>2031</v>
      </c>
      <c r="B17" s="116" t="s">
        <v>2032</v>
      </c>
      <c r="C17" s="116" t="s">
        <v>21</v>
      </c>
      <c r="D17" s="116" t="s">
        <v>2023</v>
      </c>
      <c r="E17" s="116" t="s">
        <v>79</v>
      </c>
      <c r="F17" s="116" t="s">
        <v>2024</v>
      </c>
      <c r="G17" s="117">
        <v>1</v>
      </c>
      <c r="H17" s="117">
        <v>1000</v>
      </c>
      <c r="I17" s="116">
        <v>2018</v>
      </c>
    </row>
    <row r="18" spans="1:9" x14ac:dyDescent="0.3">
      <c r="A18" s="116" t="s">
        <v>2021</v>
      </c>
      <c r="B18" s="116" t="s">
        <v>2022</v>
      </c>
      <c r="C18" s="116" t="s">
        <v>21</v>
      </c>
      <c r="D18" s="116" t="s">
        <v>2023</v>
      </c>
      <c r="E18" s="116" t="s">
        <v>79</v>
      </c>
      <c r="F18" s="116" t="s">
        <v>2024</v>
      </c>
      <c r="G18" s="117">
        <v>1</v>
      </c>
      <c r="H18" s="117">
        <v>1000</v>
      </c>
      <c r="I18" s="116">
        <v>2018</v>
      </c>
    </row>
    <row r="19" spans="1:9" x14ac:dyDescent="0.3">
      <c r="A19" s="116" t="s">
        <v>2025</v>
      </c>
      <c r="B19" s="116" t="s">
        <v>2026</v>
      </c>
      <c r="C19" s="116" t="s">
        <v>21</v>
      </c>
      <c r="D19" s="116" t="s">
        <v>2023</v>
      </c>
      <c r="E19" s="116" t="s">
        <v>79</v>
      </c>
      <c r="F19" s="116" t="s">
        <v>2027</v>
      </c>
      <c r="G19" s="117">
        <v>3</v>
      </c>
      <c r="H19" s="117">
        <v>3000</v>
      </c>
      <c r="I19" s="116">
        <v>2018</v>
      </c>
    </row>
    <row r="20" spans="1:9" x14ac:dyDescent="0.3">
      <c r="A20" s="116" t="s">
        <v>2041</v>
      </c>
      <c r="B20" s="116" t="s">
        <v>2042</v>
      </c>
      <c r="C20" s="116" t="s">
        <v>21</v>
      </c>
      <c r="D20" s="116" t="s">
        <v>2043</v>
      </c>
      <c r="E20" s="116" t="s">
        <v>79</v>
      </c>
      <c r="F20" s="116" t="s">
        <v>2044</v>
      </c>
      <c r="G20" s="117">
        <v>20</v>
      </c>
      <c r="H20" s="117">
        <v>20000</v>
      </c>
      <c r="I20" s="116">
        <v>2018</v>
      </c>
    </row>
    <row r="21" spans="1:9" x14ac:dyDescent="0.3">
      <c r="A21" s="116" t="s">
        <v>1350</v>
      </c>
      <c r="B21" s="116" t="s">
        <v>1351</v>
      </c>
      <c r="C21" s="116" t="s">
        <v>21</v>
      </c>
      <c r="D21" s="116" t="s">
        <v>1352</v>
      </c>
      <c r="E21" s="116" t="s">
        <v>625</v>
      </c>
      <c r="F21" s="116" t="s">
        <v>1353</v>
      </c>
      <c r="G21" s="117">
        <v>6</v>
      </c>
      <c r="H21" s="117">
        <v>6000</v>
      </c>
      <c r="I21" s="116">
        <v>2014</v>
      </c>
    </row>
    <row r="22" spans="1:9" x14ac:dyDescent="0.3">
      <c r="A22" s="116" t="s">
        <v>1460</v>
      </c>
      <c r="B22" s="116" t="s">
        <v>1461</v>
      </c>
      <c r="C22" s="116" t="s">
        <v>21</v>
      </c>
      <c r="D22" s="116" t="s">
        <v>1462</v>
      </c>
      <c r="E22" s="116" t="s">
        <v>75</v>
      </c>
      <c r="G22" s="117">
        <v>2.5</v>
      </c>
      <c r="H22" s="117">
        <v>2500</v>
      </c>
      <c r="I22" s="116">
        <v>2017</v>
      </c>
    </row>
    <row r="23" spans="1:9" x14ac:dyDescent="0.3">
      <c r="A23" s="116" t="s">
        <v>2028</v>
      </c>
      <c r="B23" s="116" t="s">
        <v>2029</v>
      </c>
      <c r="C23" s="116" t="s">
        <v>21</v>
      </c>
      <c r="D23" s="116" t="s">
        <v>2023</v>
      </c>
      <c r="E23" s="116" t="s">
        <v>79</v>
      </c>
      <c r="F23" s="116" t="s">
        <v>2030</v>
      </c>
      <c r="G23" s="117">
        <v>2</v>
      </c>
      <c r="H23" s="117">
        <v>2000</v>
      </c>
      <c r="I23" s="116">
        <v>2018</v>
      </c>
    </row>
    <row r="24" spans="1:9" x14ac:dyDescent="0.3">
      <c r="A24" s="116" t="s">
        <v>2036</v>
      </c>
      <c r="B24" s="116" t="s">
        <v>2034</v>
      </c>
      <c r="C24" s="116" t="s">
        <v>21</v>
      </c>
      <c r="D24" s="116" t="s">
        <v>2023</v>
      </c>
      <c r="E24" s="116" t="s">
        <v>79</v>
      </c>
      <c r="F24" s="116" t="s">
        <v>2037</v>
      </c>
      <c r="G24" s="117">
        <v>2</v>
      </c>
      <c r="H24" s="117">
        <v>2000</v>
      </c>
      <c r="I24" s="116">
        <v>2018</v>
      </c>
    </row>
    <row r="25" spans="1:9" x14ac:dyDescent="0.3">
      <c r="A25" s="116" t="s">
        <v>1463</v>
      </c>
      <c r="B25" s="116" t="s">
        <v>1464</v>
      </c>
      <c r="C25" s="116" t="s">
        <v>21</v>
      </c>
      <c r="D25" s="116" t="s">
        <v>1465</v>
      </c>
      <c r="E25" s="116" t="s">
        <v>97</v>
      </c>
      <c r="F25" s="116" t="s">
        <v>1466</v>
      </c>
      <c r="G25" s="117">
        <v>0.96</v>
      </c>
      <c r="H25" s="117">
        <v>960</v>
      </c>
      <c r="I25" s="116">
        <v>2019</v>
      </c>
    </row>
    <row r="26" spans="1:9" x14ac:dyDescent="0.3">
      <c r="A26" s="116" t="s">
        <v>1243</v>
      </c>
      <c r="B26" s="116" t="s">
        <v>1198</v>
      </c>
      <c r="C26" s="116" t="s">
        <v>11</v>
      </c>
      <c r="D26" s="116" t="s">
        <v>12</v>
      </c>
      <c r="E26" s="116" t="s">
        <v>79</v>
      </c>
      <c r="F26" s="116" t="s">
        <v>1244</v>
      </c>
      <c r="G26" s="117">
        <v>1.5353846153846153</v>
      </c>
      <c r="H26" s="117">
        <v>1535.3846153846152</v>
      </c>
      <c r="I26" s="116">
        <v>2017</v>
      </c>
    </row>
    <row r="27" spans="1:9" x14ac:dyDescent="0.3">
      <c r="A27" s="116" t="s">
        <v>1213</v>
      </c>
      <c r="B27" s="116" t="s">
        <v>1198</v>
      </c>
      <c r="C27" s="116" t="s">
        <v>11</v>
      </c>
      <c r="D27" s="116" t="s">
        <v>12</v>
      </c>
      <c r="E27" s="116" t="s">
        <v>79</v>
      </c>
      <c r="F27" s="116" t="s">
        <v>996</v>
      </c>
      <c r="G27" s="117">
        <v>1.1508461538461539</v>
      </c>
      <c r="H27" s="117">
        <v>1150.8461538461538</v>
      </c>
      <c r="I27" s="116">
        <v>2015</v>
      </c>
    </row>
    <row r="28" spans="1:9" x14ac:dyDescent="0.3">
      <c r="A28" s="116" t="s">
        <v>1201</v>
      </c>
      <c r="B28" s="116" t="s">
        <v>1202</v>
      </c>
      <c r="C28" s="116" t="s">
        <v>11</v>
      </c>
      <c r="D28" s="116" t="s">
        <v>12</v>
      </c>
      <c r="E28" s="116" t="s">
        <v>79</v>
      </c>
      <c r="F28" s="116" t="s">
        <v>608</v>
      </c>
      <c r="G28" s="117">
        <v>0.38246153846153846</v>
      </c>
      <c r="H28" s="117">
        <v>382.46153846153845</v>
      </c>
      <c r="I28" s="116">
        <v>2015</v>
      </c>
    </row>
    <row r="29" spans="1:9" x14ac:dyDescent="0.3">
      <c r="A29" s="116" t="s">
        <v>1207</v>
      </c>
      <c r="B29" s="116" t="s">
        <v>1198</v>
      </c>
      <c r="C29" s="116" t="s">
        <v>11</v>
      </c>
      <c r="D29" s="116" t="s">
        <v>12</v>
      </c>
      <c r="E29" s="116" t="s">
        <v>79</v>
      </c>
      <c r="F29" s="116" t="s">
        <v>608</v>
      </c>
      <c r="G29" s="117">
        <v>0.38246153846153846</v>
      </c>
      <c r="H29" s="117">
        <v>382.46153846153845</v>
      </c>
      <c r="I29" s="116">
        <v>2015</v>
      </c>
    </row>
    <row r="30" spans="1:9" x14ac:dyDescent="0.3">
      <c r="A30" s="116" t="s">
        <v>1212</v>
      </c>
      <c r="B30" s="116" t="s">
        <v>1202</v>
      </c>
      <c r="C30" s="116" t="s">
        <v>11</v>
      </c>
      <c r="D30" s="116" t="s">
        <v>12</v>
      </c>
      <c r="E30" s="116" t="s">
        <v>79</v>
      </c>
      <c r="F30" s="116" t="s">
        <v>996</v>
      </c>
      <c r="G30" s="117">
        <v>1.1533846153846155</v>
      </c>
      <c r="H30" s="117">
        <v>1153.3846153846155</v>
      </c>
      <c r="I30" s="116">
        <v>2015</v>
      </c>
    </row>
    <row r="31" spans="1:9" x14ac:dyDescent="0.3">
      <c r="A31" s="116" t="s">
        <v>2062</v>
      </c>
      <c r="B31" s="116" t="s">
        <v>1246</v>
      </c>
      <c r="C31" s="116" t="s">
        <v>11</v>
      </c>
      <c r="D31" s="116" t="s">
        <v>12</v>
      </c>
      <c r="E31" s="116" t="s">
        <v>79</v>
      </c>
      <c r="F31" s="116" t="s">
        <v>234</v>
      </c>
      <c r="G31" s="117">
        <v>1.5372307692307692</v>
      </c>
      <c r="H31" s="117">
        <v>1537.2307692307693</v>
      </c>
      <c r="I31" s="116">
        <v>2019</v>
      </c>
    </row>
    <row r="32" spans="1:9" x14ac:dyDescent="0.3">
      <c r="A32" s="116" t="s">
        <v>1245</v>
      </c>
      <c r="B32" s="116" t="s">
        <v>1246</v>
      </c>
      <c r="C32" s="116" t="s">
        <v>11</v>
      </c>
      <c r="D32" s="116" t="s">
        <v>12</v>
      </c>
      <c r="E32" s="116" t="s">
        <v>79</v>
      </c>
      <c r="F32" s="116" t="s">
        <v>1247</v>
      </c>
      <c r="G32" s="117">
        <v>1.5362307692307691</v>
      </c>
      <c r="H32" s="117">
        <v>1536.2307692307691</v>
      </c>
      <c r="I32" s="116">
        <v>2019</v>
      </c>
    </row>
    <row r="33" spans="1:9" x14ac:dyDescent="0.3">
      <c r="A33" s="116" t="s">
        <v>3452</v>
      </c>
      <c r="B33" s="116" t="s">
        <v>1250</v>
      </c>
      <c r="C33" s="116" t="s">
        <v>11</v>
      </c>
      <c r="D33" s="116" t="s">
        <v>12</v>
      </c>
      <c r="E33" s="116" t="s">
        <v>79</v>
      </c>
      <c r="F33" s="116" t="s">
        <v>3449</v>
      </c>
      <c r="G33" s="117">
        <v>1.56</v>
      </c>
      <c r="H33" s="117">
        <v>1560</v>
      </c>
      <c r="I33" s="116">
        <v>2019</v>
      </c>
    </row>
    <row r="34" spans="1:9" x14ac:dyDescent="0.3">
      <c r="A34" s="116" t="s">
        <v>1210</v>
      </c>
      <c r="B34" s="116" t="s">
        <v>1211</v>
      </c>
      <c r="C34" s="116" t="s">
        <v>11</v>
      </c>
      <c r="D34" s="116" t="s">
        <v>12</v>
      </c>
      <c r="E34" s="116" t="s">
        <v>79</v>
      </c>
      <c r="F34" s="116" t="s">
        <v>996</v>
      </c>
      <c r="G34" s="117">
        <v>1.151446153846154</v>
      </c>
      <c r="H34" s="117">
        <v>1151.4461538461539</v>
      </c>
      <c r="I34" s="116">
        <v>2016</v>
      </c>
    </row>
    <row r="35" spans="1:9" x14ac:dyDescent="0.3">
      <c r="A35" s="116" t="s">
        <v>2059</v>
      </c>
      <c r="B35" s="116" t="s">
        <v>1222</v>
      </c>
      <c r="C35" s="116" t="s">
        <v>11</v>
      </c>
      <c r="D35" s="116" t="s">
        <v>12</v>
      </c>
      <c r="E35" s="116" t="s">
        <v>79</v>
      </c>
      <c r="F35" s="116" t="s">
        <v>1247</v>
      </c>
      <c r="G35" s="117">
        <v>1.5362307692307691</v>
      </c>
      <c r="H35" s="117">
        <v>1536.2307692307691</v>
      </c>
      <c r="I35" s="116">
        <v>2019</v>
      </c>
    </row>
    <row r="36" spans="1:9" x14ac:dyDescent="0.3">
      <c r="A36" s="116" t="s">
        <v>1208</v>
      </c>
      <c r="B36" s="116" t="s">
        <v>1209</v>
      </c>
      <c r="C36" s="116" t="s">
        <v>11</v>
      </c>
      <c r="D36" s="116" t="s">
        <v>12</v>
      </c>
      <c r="E36" s="116" t="s">
        <v>79</v>
      </c>
      <c r="F36" s="116" t="s">
        <v>234</v>
      </c>
      <c r="G36" s="117">
        <v>0.38461538461538458</v>
      </c>
      <c r="H36" s="117">
        <v>384.61538461538458</v>
      </c>
      <c r="I36" s="116">
        <v>2014</v>
      </c>
    </row>
    <row r="37" spans="1:9" x14ac:dyDescent="0.3">
      <c r="A37" s="116" t="s">
        <v>3481</v>
      </c>
      <c r="B37" s="116" t="s">
        <v>1177</v>
      </c>
      <c r="C37" s="116" t="s">
        <v>11</v>
      </c>
      <c r="D37" s="116" t="s">
        <v>12</v>
      </c>
      <c r="E37" s="116" t="s">
        <v>79</v>
      </c>
      <c r="F37" s="116" t="s">
        <v>3479</v>
      </c>
      <c r="G37" s="117">
        <v>1.5</v>
      </c>
      <c r="H37" s="117">
        <v>1500</v>
      </c>
      <c r="I37" s="116">
        <v>2021</v>
      </c>
    </row>
    <row r="38" spans="1:9" x14ac:dyDescent="0.3">
      <c r="A38" s="116" t="s">
        <v>1197</v>
      </c>
      <c r="B38" s="116" t="s">
        <v>1198</v>
      </c>
      <c r="C38" s="116" t="s">
        <v>11</v>
      </c>
      <c r="D38" s="116" t="s">
        <v>12</v>
      </c>
      <c r="E38" s="116" t="s">
        <v>79</v>
      </c>
      <c r="F38" s="116" t="s">
        <v>608</v>
      </c>
      <c r="G38" s="117">
        <v>0.38407692307692309</v>
      </c>
      <c r="H38" s="117">
        <v>384.07692307692309</v>
      </c>
      <c r="I38" s="116">
        <v>2015</v>
      </c>
    </row>
    <row r="39" spans="1:9" x14ac:dyDescent="0.3">
      <c r="A39" s="116" t="s">
        <v>1332</v>
      </c>
      <c r="B39" s="116" t="s">
        <v>1333</v>
      </c>
      <c r="C39" s="116" t="s">
        <v>11</v>
      </c>
      <c r="D39" s="116" t="s">
        <v>1332</v>
      </c>
      <c r="E39" s="116" t="s">
        <v>79</v>
      </c>
      <c r="F39" s="116" t="s">
        <v>101</v>
      </c>
      <c r="G39" s="117">
        <v>9.2307692307692313E-2</v>
      </c>
      <c r="H39" s="117">
        <v>92.307692307692307</v>
      </c>
      <c r="I39" s="116">
        <v>2015</v>
      </c>
    </row>
    <row r="40" spans="1:9" x14ac:dyDescent="0.3">
      <c r="A40" s="116" t="s">
        <v>1334</v>
      </c>
      <c r="B40" s="116" t="s">
        <v>1335</v>
      </c>
      <c r="C40" s="116" t="s">
        <v>11</v>
      </c>
      <c r="D40" s="116" t="s">
        <v>1332</v>
      </c>
      <c r="E40" s="116" t="s">
        <v>79</v>
      </c>
      <c r="F40" s="116" t="s">
        <v>1216</v>
      </c>
      <c r="G40" s="117">
        <v>0.38153846153846155</v>
      </c>
      <c r="H40" s="117">
        <v>381.53846153846155</v>
      </c>
      <c r="I40" s="116">
        <v>2018</v>
      </c>
    </row>
    <row r="41" spans="1:9" x14ac:dyDescent="0.3">
      <c r="A41" s="116" t="s">
        <v>1348</v>
      </c>
      <c r="B41" s="116" t="s">
        <v>1349</v>
      </c>
      <c r="C41" s="116" t="s">
        <v>11</v>
      </c>
      <c r="D41" s="116" t="s">
        <v>1332</v>
      </c>
      <c r="E41" s="116" t="s">
        <v>79</v>
      </c>
      <c r="F41" s="116" t="s">
        <v>1216</v>
      </c>
      <c r="G41" s="117">
        <v>1.5284615384615383</v>
      </c>
      <c r="H41" s="117">
        <v>1528.4615384615383</v>
      </c>
      <c r="I41" s="116">
        <v>2018</v>
      </c>
    </row>
    <row r="42" spans="1:9" x14ac:dyDescent="0.3">
      <c r="A42" s="116" t="s">
        <v>2902</v>
      </c>
      <c r="B42" s="116" t="s">
        <v>1182</v>
      </c>
      <c r="C42" s="116" t="s">
        <v>11</v>
      </c>
      <c r="D42" s="116" t="s">
        <v>12</v>
      </c>
      <c r="E42" s="116" t="s">
        <v>79</v>
      </c>
      <c r="F42" s="116" t="s">
        <v>1338</v>
      </c>
      <c r="G42" s="117">
        <v>7.6499999999999999E-2</v>
      </c>
      <c r="H42" s="117">
        <v>76.5</v>
      </c>
      <c r="I42" s="116">
        <v>2021</v>
      </c>
    </row>
    <row r="43" spans="1:9" x14ac:dyDescent="0.3">
      <c r="A43" s="116" t="s">
        <v>1178</v>
      </c>
      <c r="B43" s="116" t="s">
        <v>1177</v>
      </c>
      <c r="C43" s="116" t="s">
        <v>11</v>
      </c>
      <c r="D43" s="116" t="s">
        <v>12</v>
      </c>
      <c r="E43" s="116" t="s">
        <v>79</v>
      </c>
      <c r="F43" s="116" t="s">
        <v>101</v>
      </c>
      <c r="G43" s="117">
        <v>0.30775000000000002</v>
      </c>
      <c r="H43" s="117">
        <v>307.75</v>
      </c>
      <c r="I43" s="116">
        <v>2013</v>
      </c>
    </row>
    <row r="44" spans="1:9" x14ac:dyDescent="0.3">
      <c r="A44" s="116" t="s">
        <v>1251</v>
      </c>
      <c r="B44" s="116" t="s">
        <v>1252</v>
      </c>
      <c r="C44" s="116" t="s">
        <v>11</v>
      </c>
      <c r="D44" s="116" t="s">
        <v>12</v>
      </c>
      <c r="E44" s="116" t="s">
        <v>79</v>
      </c>
      <c r="F44" s="116" t="s">
        <v>1247</v>
      </c>
      <c r="G44" s="117">
        <v>1.5362307692307691</v>
      </c>
      <c r="H44" s="117">
        <v>1536.2307692307691</v>
      </c>
      <c r="I44" s="116">
        <v>2019</v>
      </c>
    </row>
    <row r="45" spans="1:9" x14ac:dyDescent="0.3">
      <c r="A45" s="116" t="s">
        <v>1186</v>
      </c>
      <c r="B45" s="116" t="s">
        <v>1187</v>
      </c>
      <c r="C45" s="116" t="s">
        <v>11</v>
      </c>
      <c r="D45" s="116" t="s">
        <v>12</v>
      </c>
      <c r="E45" s="116" t="s">
        <v>79</v>
      </c>
      <c r="F45" s="116" t="s">
        <v>101</v>
      </c>
      <c r="G45" s="117">
        <v>0.38304999999999995</v>
      </c>
      <c r="H45" s="117">
        <v>383.04999999999995</v>
      </c>
      <c r="I45" s="116">
        <v>2013</v>
      </c>
    </row>
    <row r="46" spans="1:9" x14ac:dyDescent="0.3">
      <c r="A46" s="116" t="s">
        <v>3460</v>
      </c>
      <c r="B46" s="116" t="s">
        <v>1198</v>
      </c>
      <c r="C46" s="116" t="s">
        <v>11</v>
      </c>
      <c r="D46" s="116" t="s">
        <v>12</v>
      </c>
      <c r="E46" s="116" t="s">
        <v>79</v>
      </c>
      <c r="F46" s="116" t="s">
        <v>1247</v>
      </c>
      <c r="G46" s="117">
        <v>1.5</v>
      </c>
      <c r="H46" s="117">
        <v>1500</v>
      </c>
      <c r="I46" s="116">
        <v>2021</v>
      </c>
    </row>
    <row r="47" spans="1:9" x14ac:dyDescent="0.3">
      <c r="A47" s="116" t="s">
        <v>1185</v>
      </c>
      <c r="B47" s="116" t="s">
        <v>1184</v>
      </c>
      <c r="C47" s="116" t="s">
        <v>11</v>
      </c>
      <c r="D47" s="116" t="s">
        <v>12</v>
      </c>
      <c r="E47" s="116" t="s">
        <v>79</v>
      </c>
      <c r="F47" s="116" t="s">
        <v>101</v>
      </c>
      <c r="G47" s="117">
        <v>0.38424230769230772</v>
      </c>
      <c r="H47" s="117">
        <v>384.24230769230769</v>
      </c>
      <c r="I47" s="116">
        <v>2013</v>
      </c>
    </row>
    <row r="48" spans="1:9" x14ac:dyDescent="0.3">
      <c r="A48" s="116" t="s">
        <v>1203</v>
      </c>
      <c r="B48" s="116" t="s">
        <v>1177</v>
      </c>
      <c r="C48" s="116" t="s">
        <v>11</v>
      </c>
      <c r="D48" s="116" t="s">
        <v>12</v>
      </c>
      <c r="E48" s="116" t="s">
        <v>79</v>
      </c>
      <c r="F48" s="116" t="s">
        <v>101</v>
      </c>
      <c r="G48" s="117">
        <v>0.38257692307692309</v>
      </c>
      <c r="H48" s="117">
        <v>382.57692307692309</v>
      </c>
      <c r="I48" s="116">
        <v>2014</v>
      </c>
    </row>
    <row r="49" spans="1:9" x14ac:dyDescent="0.3">
      <c r="A49" s="116" t="s">
        <v>1205</v>
      </c>
      <c r="B49" s="116" t="s">
        <v>1206</v>
      </c>
      <c r="C49" s="116" t="s">
        <v>11</v>
      </c>
      <c r="D49" s="116" t="s">
        <v>12</v>
      </c>
      <c r="E49" s="116" t="s">
        <v>79</v>
      </c>
      <c r="F49" s="116" t="s">
        <v>101</v>
      </c>
      <c r="G49" s="117">
        <v>0.3845384615384615</v>
      </c>
      <c r="H49" s="117">
        <v>384.53846153846149</v>
      </c>
      <c r="I49" s="116">
        <v>2015</v>
      </c>
    </row>
    <row r="50" spans="1:9" x14ac:dyDescent="0.3">
      <c r="A50" s="116" t="s">
        <v>1194</v>
      </c>
      <c r="B50" s="116" t="s">
        <v>1180</v>
      </c>
      <c r="C50" s="116" t="s">
        <v>11</v>
      </c>
      <c r="D50" s="116" t="s">
        <v>12</v>
      </c>
      <c r="E50" s="116" t="s">
        <v>79</v>
      </c>
      <c r="F50" s="116" t="s">
        <v>101</v>
      </c>
      <c r="G50" s="117">
        <v>0.43782307692307687</v>
      </c>
      <c r="H50" s="117">
        <v>437.82307692307688</v>
      </c>
      <c r="I50" s="116">
        <v>2014</v>
      </c>
    </row>
    <row r="51" spans="1:9" x14ac:dyDescent="0.3">
      <c r="A51" s="116" t="s">
        <v>1204</v>
      </c>
      <c r="B51" s="116" t="s">
        <v>1182</v>
      </c>
      <c r="C51" s="116" t="s">
        <v>11</v>
      </c>
      <c r="D51" s="116" t="s">
        <v>12</v>
      </c>
      <c r="E51" s="116" t="s">
        <v>79</v>
      </c>
      <c r="F51" s="116" t="s">
        <v>101</v>
      </c>
      <c r="G51" s="117">
        <v>0.3845384615384615</v>
      </c>
      <c r="H51" s="117">
        <v>384.53846153846149</v>
      </c>
      <c r="I51" s="116">
        <v>2015</v>
      </c>
    </row>
    <row r="52" spans="1:9" x14ac:dyDescent="0.3">
      <c r="A52" s="116" t="s">
        <v>1179</v>
      </c>
      <c r="B52" s="116" t="s">
        <v>1180</v>
      </c>
      <c r="C52" s="116" t="s">
        <v>11</v>
      </c>
      <c r="D52" s="116" t="s">
        <v>12</v>
      </c>
      <c r="E52" s="116" t="s">
        <v>79</v>
      </c>
      <c r="F52" s="116" t="s">
        <v>101</v>
      </c>
      <c r="G52" s="117">
        <v>8.8576923076923081E-2</v>
      </c>
      <c r="H52" s="117">
        <v>88.57692307692308</v>
      </c>
      <c r="I52" s="116">
        <v>2014</v>
      </c>
    </row>
    <row r="53" spans="1:9" x14ac:dyDescent="0.3">
      <c r="A53" s="116" t="s">
        <v>1190</v>
      </c>
      <c r="B53" s="116" t="s">
        <v>1187</v>
      </c>
      <c r="C53" s="116" t="s">
        <v>11</v>
      </c>
      <c r="D53" s="116" t="s">
        <v>12</v>
      </c>
      <c r="E53" s="116" t="s">
        <v>79</v>
      </c>
      <c r="F53" s="116" t="s">
        <v>101</v>
      </c>
      <c r="G53" s="117">
        <v>0.38461538461538458</v>
      </c>
      <c r="H53" s="117">
        <v>384.61538461538458</v>
      </c>
      <c r="I53" s="116">
        <v>2015</v>
      </c>
    </row>
    <row r="54" spans="1:9" x14ac:dyDescent="0.3">
      <c r="A54" s="116" t="s">
        <v>1214</v>
      </c>
      <c r="B54" s="116" t="s">
        <v>1215</v>
      </c>
      <c r="C54" s="116" t="s">
        <v>11</v>
      </c>
      <c r="D54" s="116" t="s">
        <v>12</v>
      </c>
      <c r="E54" s="116" t="s">
        <v>79</v>
      </c>
      <c r="F54" s="116" t="s">
        <v>1216</v>
      </c>
      <c r="G54" s="117">
        <v>1.5286153846153845</v>
      </c>
      <c r="H54" s="117">
        <v>1528.6153846153845</v>
      </c>
      <c r="I54" s="116">
        <v>2017</v>
      </c>
    </row>
    <row r="55" spans="1:9" x14ac:dyDescent="0.3">
      <c r="A55" s="116" t="s">
        <v>1217</v>
      </c>
      <c r="B55" s="116" t="s">
        <v>1187</v>
      </c>
      <c r="C55" s="116" t="s">
        <v>11</v>
      </c>
      <c r="D55" s="116" t="s">
        <v>12</v>
      </c>
      <c r="E55" s="116" t="s">
        <v>79</v>
      </c>
      <c r="F55" s="116" t="s">
        <v>1216</v>
      </c>
      <c r="G55" s="117">
        <v>1.5265384615384614</v>
      </c>
      <c r="H55" s="117">
        <v>1526.5384615384614</v>
      </c>
      <c r="I55" s="116">
        <v>2017</v>
      </c>
    </row>
    <row r="56" spans="1:9" x14ac:dyDescent="0.3">
      <c r="A56" s="116" t="s">
        <v>1218</v>
      </c>
      <c r="B56" s="116" t="s">
        <v>1198</v>
      </c>
      <c r="C56" s="116" t="s">
        <v>11</v>
      </c>
      <c r="D56" s="116" t="s">
        <v>12</v>
      </c>
      <c r="E56" s="116" t="s">
        <v>79</v>
      </c>
      <c r="F56" s="116" t="s">
        <v>1216</v>
      </c>
      <c r="G56" s="117">
        <v>1.5265384615384614</v>
      </c>
      <c r="H56" s="117">
        <v>1526.5384615384614</v>
      </c>
      <c r="I56" s="116">
        <v>2017</v>
      </c>
    </row>
    <row r="57" spans="1:9" x14ac:dyDescent="0.3">
      <c r="A57" s="116" t="s">
        <v>1219</v>
      </c>
      <c r="B57" s="116" t="s">
        <v>413</v>
      </c>
      <c r="C57" s="116" t="s">
        <v>11</v>
      </c>
      <c r="D57" s="116" t="s">
        <v>12</v>
      </c>
      <c r="E57" s="116" t="s">
        <v>79</v>
      </c>
      <c r="F57" s="116" t="s">
        <v>1216</v>
      </c>
      <c r="G57" s="117">
        <v>1.5286153846153845</v>
      </c>
      <c r="H57" s="117">
        <v>1528.6153846153845</v>
      </c>
      <c r="I57" s="116">
        <v>2018</v>
      </c>
    </row>
    <row r="58" spans="1:9" x14ac:dyDescent="0.3">
      <c r="A58" s="116" t="s">
        <v>1220</v>
      </c>
      <c r="B58" s="116" t="s">
        <v>1198</v>
      </c>
      <c r="C58" s="116" t="s">
        <v>11</v>
      </c>
      <c r="D58" s="116" t="s">
        <v>12</v>
      </c>
      <c r="E58" s="116" t="s">
        <v>79</v>
      </c>
      <c r="F58" s="116" t="s">
        <v>1216</v>
      </c>
      <c r="G58" s="117">
        <v>1.5286153846153845</v>
      </c>
      <c r="H58" s="117">
        <v>1528.6153846153845</v>
      </c>
      <c r="I58" s="116">
        <v>2018</v>
      </c>
    </row>
    <row r="59" spans="1:9" x14ac:dyDescent="0.3">
      <c r="A59" s="116" t="s">
        <v>1221</v>
      </c>
      <c r="B59" s="116" t="s">
        <v>1222</v>
      </c>
      <c r="C59" s="116" t="s">
        <v>11</v>
      </c>
      <c r="D59" s="116" t="s">
        <v>12</v>
      </c>
      <c r="E59" s="116" t="s">
        <v>79</v>
      </c>
      <c r="F59" s="116" t="s">
        <v>1216</v>
      </c>
      <c r="G59" s="117">
        <v>1.5265384615384614</v>
      </c>
      <c r="H59" s="117">
        <v>1526.5384615384614</v>
      </c>
      <c r="I59" s="116">
        <v>2018</v>
      </c>
    </row>
    <row r="60" spans="1:9" x14ac:dyDescent="0.3">
      <c r="A60" s="116" t="s">
        <v>1238</v>
      </c>
      <c r="B60" s="116" t="s">
        <v>1222</v>
      </c>
      <c r="C60" s="116" t="s">
        <v>11</v>
      </c>
      <c r="D60" s="116" t="s">
        <v>12</v>
      </c>
      <c r="E60" s="116" t="s">
        <v>79</v>
      </c>
      <c r="F60" s="116" t="s">
        <v>1239</v>
      </c>
      <c r="G60" s="117">
        <v>7.4999999999999997E-2</v>
      </c>
      <c r="H60" s="117">
        <v>75</v>
      </c>
      <c r="I60" s="116">
        <v>2018</v>
      </c>
    </row>
    <row r="61" spans="1:9" x14ac:dyDescent="0.3">
      <c r="A61" s="116" t="s">
        <v>2426</v>
      </c>
      <c r="B61" s="116" t="s">
        <v>1198</v>
      </c>
      <c r="C61" s="116" t="s">
        <v>11</v>
      </c>
      <c r="D61" s="116" t="s">
        <v>12</v>
      </c>
      <c r="E61" s="116" t="s">
        <v>79</v>
      </c>
      <c r="F61" s="116" t="s">
        <v>2051</v>
      </c>
      <c r="G61" s="117">
        <v>1.5344999999999998</v>
      </c>
      <c r="H61" s="117">
        <v>1534.4999999999998</v>
      </c>
      <c r="I61" s="116">
        <v>2019</v>
      </c>
    </row>
    <row r="62" spans="1:9" x14ac:dyDescent="0.3">
      <c r="A62" s="116" t="s">
        <v>2066</v>
      </c>
      <c r="B62" s="116" t="s">
        <v>1198</v>
      </c>
      <c r="C62" s="116" t="s">
        <v>11</v>
      </c>
      <c r="D62" s="116" t="s">
        <v>12</v>
      </c>
      <c r="E62" s="116" t="s">
        <v>79</v>
      </c>
      <c r="F62" s="116" t="s">
        <v>2051</v>
      </c>
      <c r="G62" s="117">
        <v>0.7695384615384615</v>
      </c>
      <c r="H62" s="117">
        <v>769.53846153846155</v>
      </c>
      <c r="I62" s="116">
        <v>2019</v>
      </c>
    </row>
    <row r="63" spans="1:9" x14ac:dyDescent="0.3">
      <c r="A63" s="116" t="s">
        <v>3453</v>
      </c>
      <c r="B63" s="116" t="s">
        <v>1695</v>
      </c>
      <c r="C63" s="116" t="s">
        <v>11</v>
      </c>
      <c r="D63" s="116" t="s">
        <v>12</v>
      </c>
      <c r="E63" s="116" t="s">
        <v>79</v>
      </c>
      <c r="F63" s="116" t="s">
        <v>1364</v>
      </c>
      <c r="G63" s="117">
        <v>0.6</v>
      </c>
      <c r="H63" s="117">
        <v>600</v>
      </c>
      <c r="I63" s="116">
        <v>2021</v>
      </c>
    </row>
    <row r="64" spans="1:9" x14ac:dyDescent="0.3">
      <c r="A64" s="116" t="s">
        <v>1305</v>
      </c>
      <c r="B64" s="116" t="s">
        <v>1302</v>
      </c>
      <c r="C64" s="116" t="s">
        <v>11</v>
      </c>
      <c r="D64" s="116" t="s">
        <v>1303</v>
      </c>
      <c r="E64" s="116" t="s">
        <v>97</v>
      </c>
      <c r="F64" s="116" t="s">
        <v>608</v>
      </c>
      <c r="G64" s="117">
        <v>0.43846153846153846</v>
      </c>
      <c r="H64" s="117">
        <v>438.46153846153845</v>
      </c>
      <c r="I64" s="116">
        <v>2012</v>
      </c>
    </row>
    <row r="65" spans="1:9" x14ac:dyDescent="0.3">
      <c r="A65" s="116" t="s">
        <v>1306</v>
      </c>
      <c r="B65" s="116" t="s">
        <v>1302</v>
      </c>
      <c r="C65" s="116" t="s">
        <v>11</v>
      </c>
      <c r="D65" s="116" t="s">
        <v>1303</v>
      </c>
      <c r="E65" s="116" t="s">
        <v>97</v>
      </c>
      <c r="F65" s="116" t="s">
        <v>101</v>
      </c>
      <c r="G65" s="117">
        <v>0.38461538461538458</v>
      </c>
      <c r="H65" s="117">
        <v>384.61538461538458</v>
      </c>
      <c r="I65" s="116">
        <v>2016</v>
      </c>
    </row>
    <row r="66" spans="1:9" x14ac:dyDescent="0.3">
      <c r="A66" s="116" t="s">
        <v>1188</v>
      </c>
      <c r="B66" s="116" t="s">
        <v>1189</v>
      </c>
      <c r="C66" s="116" t="s">
        <v>11</v>
      </c>
      <c r="D66" s="116" t="s">
        <v>12</v>
      </c>
      <c r="E66" s="116" t="s">
        <v>79</v>
      </c>
      <c r="F66" s="116" t="s">
        <v>234</v>
      </c>
      <c r="G66" s="117">
        <v>0.38330769230769229</v>
      </c>
      <c r="H66" s="117">
        <v>383.30769230769232</v>
      </c>
      <c r="I66" s="116">
        <v>2013</v>
      </c>
    </row>
    <row r="67" spans="1:9" x14ac:dyDescent="0.3">
      <c r="A67" s="116" t="s">
        <v>1191</v>
      </c>
      <c r="B67" s="116" t="s">
        <v>1189</v>
      </c>
      <c r="C67" s="116" t="s">
        <v>11</v>
      </c>
      <c r="D67" s="116" t="s">
        <v>12</v>
      </c>
      <c r="E67" s="116" t="s">
        <v>79</v>
      </c>
      <c r="F67" s="116" t="s">
        <v>234</v>
      </c>
      <c r="G67" s="117">
        <v>0.38330769230769229</v>
      </c>
      <c r="H67" s="117">
        <v>383.30769230769232</v>
      </c>
      <c r="I67" s="116">
        <v>2013</v>
      </c>
    </row>
    <row r="68" spans="1:9" x14ac:dyDescent="0.3">
      <c r="A68" s="116" t="s">
        <v>1339</v>
      </c>
      <c r="B68" s="116" t="s">
        <v>1308</v>
      </c>
      <c r="C68" s="116" t="s">
        <v>11</v>
      </c>
      <c r="D68" s="116" t="s">
        <v>1309</v>
      </c>
      <c r="E68" s="116" t="s">
        <v>75</v>
      </c>
      <c r="F68" s="116" t="s">
        <v>1338</v>
      </c>
      <c r="G68" s="117">
        <v>1.5</v>
      </c>
      <c r="H68" s="117">
        <v>1500</v>
      </c>
      <c r="I68" s="116">
        <v>2017</v>
      </c>
    </row>
    <row r="69" spans="1:9" x14ac:dyDescent="0.3">
      <c r="A69" s="116" t="s">
        <v>1284</v>
      </c>
      <c r="B69" s="116" t="s">
        <v>481</v>
      </c>
      <c r="C69" s="116" t="s">
        <v>11</v>
      </c>
      <c r="D69" s="116" t="s">
        <v>1285</v>
      </c>
      <c r="E69" s="116" t="s">
        <v>75</v>
      </c>
      <c r="G69" s="117">
        <v>1.5384615384615384E-2</v>
      </c>
      <c r="H69" s="117">
        <v>15.384615384615383</v>
      </c>
      <c r="I69" s="116">
        <v>2011</v>
      </c>
    </row>
    <row r="70" spans="1:9" x14ac:dyDescent="0.3">
      <c r="A70" s="116" t="s">
        <v>1199</v>
      </c>
      <c r="B70" s="116" t="s">
        <v>1177</v>
      </c>
      <c r="C70" s="116" t="s">
        <v>11</v>
      </c>
      <c r="D70" s="116" t="s">
        <v>12</v>
      </c>
      <c r="E70" s="116" t="s">
        <v>79</v>
      </c>
      <c r="F70" s="116" t="s">
        <v>608</v>
      </c>
      <c r="G70" s="117">
        <v>0.38415384615384612</v>
      </c>
      <c r="H70" s="117">
        <v>384.15384615384613</v>
      </c>
      <c r="I70" s="116">
        <v>2015</v>
      </c>
    </row>
    <row r="71" spans="1:9" x14ac:dyDescent="0.3">
      <c r="A71" s="116" t="s">
        <v>1200</v>
      </c>
      <c r="B71" s="116" t="s">
        <v>1177</v>
      </c>
      <c r="C71" s="116" t="s">
        <v>11</v>
      </c>
      <c r="D71" s="116" t="s">
        <v>12</v>
      </c>
      <c r="E71" s="116" t="s">
        <v>79</v>
      </c>
      <c r="F71" s="116" t="s">
        <v>608</v>
      </c>
      <c r="G71" s="117">
        <v>0.38415384615384612</v>
      </c>
      <c r="H71" s="117">
        <v>384.15384615384613</v>
      </c>
      <c r="I71" s="116">
        <v>2015</v>
      </c>
    </row>
    <row r="72" spans="1:9" x14ac:dyDescent="0.3">
      <c r="A72" s="116" t="s">
        <v>2052</v>
      </c>
      <c r="B72" s="116" t="s">
        <v>1177</v>
      </c>
      <c r="C72" s="116" t="s">
        <v>11</v>
      </c>
      <c r="D72" s="116" t="s">
        <v>12</v>
      </c>
      <c r="E72" s="116" t="s">
        <v>79</v>
      </c>
      <c r="F72" s="116" t="s">
        <v>2051</v>
      </c>
      <c r="G72" s="117">
        <v>0.76500000000000001</v>
      </c>
      <c r="H72" s="117">
        <v>765</v>
      </c>
      <c r="I72" s="116">
        <v>2019</v>
      </c>
    </row>
    <row r="73" spans="1:9" x14ac:dyDescent="0.3">
      <c r="A73" s="116" t="s">
        <v>2061</v>
      </c>
      <c r="B73" s="116" t="s">
        <v>1177</v>
      </c>
      <c r="C73" s="116" t="s">
        <v>11</v>
      </c>
      <c r="D73" s="116" t="s">
        <v>12</v>
      </c>
      <c r="E73" s="116" t="s">
        <v>79</v>
      </c>
      <c r="F73" s="116" t="s">
        <v>1247</v>
      </c>
      <c r="G73" s="117">
        <v>1.5362307692307691</v>
      </c>
      <c r="H73" s="117">
        <v>1536.2307692307691</v>
      </c>
      <c r="I73" s="116">
        <v>2019</v>
      </c>
    </row>
    <row r="74" spans="1:9" x14ac:dyDescent="0.3">
      <c r="A74" s="116" t="s">
        <v>2063</v>
      </c>
      <c r="B74" s="116" t="s">
        <v>1177</v>
      </c>
      <c r="C74" s="116" t="s">
        <v>11</v>
      </c>
      <c r="D74" s="116" t="s">
        <v>12</v>
      </c>
      <c r="E74" s="116" t="s">
        <v>79</v>
      </c>
      <c r="F74" s="116" t="s">
        <v>1247</v>
      </c>
      <c r="G74" s="117">
        <v>1.5362307692307691</v>
      </c>
      <c r="H74" s="117">
        <v>1536.2307692307691</v>
      </c>
      <c r="I74" s="116">
        <v>2019</v>
      </c>
    </row>
    <row r="75" spans="1:9" x14ac:dyDescent="0.3">
      <c r="A75" s="116" t="s">
        <v>1336</v>
      </c>
      <c r="B75" s="116" t="s">
        <v>481</v>
      </c>
      <c r="C75" s="116" t="s">
        <v>11</v>
      </c>
      <c r="D75" s="116" t="s">
        <v>1337</v>
      </c>
      <c r="E75" s="116" t="s">
        <v>75</v>
      </c>
      <c r="F75" s="116" t="s">
        <v>1338</v>
      </c>
      <c r="G75" s="117">
        <v>0.11538461538461539</v>
      </c>
      <c r="H75" s="117">
        <v>115.38461538461539</v>
      </c>
      <c r="I75" s="116">
        <v>2016</v>
      </c>
    </row>
    <row r="76" spans="1:9" x14ac:dyDescent="0.3">
      <c r="A76" s="116" t="s">
        <v>2050</v>
      </c>
      <c r="B76" s="116" t="s">
        <v>1198</v>
      </c>
      <c r="C76" s="116" t="s">
        <v>11</v>
      </c>
      <c r="D76" s="116" t="s">
        <v>12</v>
      </c>
      <c r="E76" s="116" t="s">
        <v>79</v>
      </c>
      <c r="F76" s="116" t="s">
        <v>2051</v>
      </c>
      <c r="G76" s="117">
        <v>0.38250000000000001</v>
      </c>
      <c r="H76" s="117">
        <v>382.5</v>
      </c>
      <c r="I76" s="116">
        <v>2019</v>
      </c>
    </row>
    <row r="77" spans="1:9" x14ac:dyDescent="0.3">
      <c r="A77" s="116" t="s">
        <v>1310</v>
      </c>
      <c r="B77" s="116" t="s">
        <v>1311</v>
      </c>
      <c r="C77" s="116" t="s">
        <v>11</v>
      </c>
      <c r="D77" s="116" t="s">
        <v>1312</v>
      </c>
      <c r="E77" s="116" t="s">
        <v>75</v>
      </c>
      <c r="F77" s="116" t="s">
        <v>1313</v>
      </c>
      <c r="G77" s="117">
        <v>0.15384615384615383</v>
      </c>
      <c r="H77" s="117">
        <v>153.84615384615384</v>
      </c>
      <c r="I77" s="116">
        <v>2015</v>
      </c>
    </row>
    <row r="78" spans="1:9" x14ac:dyDescent="0.3">
      <c r="A78" s="116" t="s">
        <v>1314</v>
      </c>
      <c r="B78" s="116" t="s">
        <v>1315</v>
      </c>
      <c r="C78" s="116" t="s">
        <v>11</v>
      </c>
      <c r="D78" s="116" t="s">
        <v>1312</v>
      </c>
      <c r="E78" s="116" t="s">
        <v>75</v>
      </c>
      <c r="F78" s="116" t="s">
        <v>1313</v>
      </c>
      <c r="G78" s="117">
        <v>3.8461538461538457E-2</v>
      </c>
      <c r="H78" s="117">
        <v>38.46153846153846</v>
      </c>
      <c r="I78" s="116">
        <v>2015</v>
      </c>
    </row>
    <row r="79" spans="1:9" x14ac:dyDescent="0.3">
      <c r="A79" s="116" t="s">
        <v>1292</v>
      </c>
      <c r="B79" s="116" t="s">
        <v>1290</v>
      </c>
      <c r="C79" s="116" t="s">
        <v>11</v>
      </c>
      <c r="D79" s="116" t="s">
        <v>1291</v>
      </c>
      <c r="E79" s="116" t="s">
        <v>75</v>
      </c>
      <c r="F79" s="116" t="s">
        <v>1293</v>
      </c>
      <c r="G79" s="117">
        <v>0.02</v>
      </c>
      <c r="H79" s="117">
        <v>20</v>
      </c>
      <c r="I79" s="116">
        <v>2016</v>
      </c>
    </row>
    <row r="80" spans="1:9" x14ac:dyDescent="0.3">
      <c r="A80" s="116" t="s">
        <v>1328</v>
      </c>
      <c r="B80" s="116" t="s">
        <v>1308</v>
      </c>
      <c r="C80" s="116" t="s">
        <v>11</v>
      </c>
      <c r="D80" s="116" t="s">
        <v>1327</v>
      </c>
      <c r="E80" s="116" t="s">
        <v>97</v>
      </c>
      <c r="F80" s="116" t="s">
        <v>1293</v>
      </c>
      <c r="G80" s="117">
        <v>0.05</v>
      </c>
      <c r="H80" s="117">
        <v>50</v>
      </c>
      <c r="I80" s="116">
        <v>2017</v>
      </c>
    </row>
    <row r="81" spans="1:9" x14ac:dyDescent="0.3">
      <c r="A81" s="116" t="s">
        <v>1297</v>
      </c>
      <c r="B81" s="116" t="s">
        <v>1298</v>
      </c>
      <c r="C81" s="116" t="s">
        <v>11</v>
      </c>
      <c r="D81" s="116" t="s">
        <v>1279</v>
      </c>
      <c r="E81" s="116" t="s">
        <v>75</v>
      </c>
      <c r="F81" s="116" t="s">
        <v>101</v>
      </c>
      <c r="G81" s="117">
        <v>0.66</v>
      </c>
      <c r="H81" s="117">
        <v>660</v>
      </c>
      <c r="I81" s="116">
        <v>2011</v>
      </c>
    </row>
    <row r="82" spans="1:9" x14ac:dyDescent="0.3">
      <c r="A82" s="116" t="s">
        <v>1176</v>
      </c>
      <c r="B82" s="116" t="s">
        <v>1177</v>
      </c>
      <c r="C82" s="116" t="s">
        <v>11</v>
      </c>
      <c r="D82" s="116" t="s">
        <v>12</v>
      </c>
      <c r="E82" s="116" t="s">
        <v>79</v>
      </c>
      <c r="F82" s="116" t="s">
        <v>101</v>
      </c>
      <c r="G82" s="117">
        <v>0.38397692307692305</v>
      </c>
      <c r="H82" s="117">
        <v>383.97692307692307</v>
      </c>
      <c r="I82" s="116">
        <v>2014</v>
      </c>
    </row>
    <row r="83" spans="1:9" x14ac:dyDescent="0.3">
      <c r="A83" s="116" t="s">
        <v>1240</v>
      </c>
      <c r="B83" s="116" t="s">
        <v>1241</v>
      </c>
      <c r="C83" s="116" t="s">
        <v>11</v>
      </c>
      <c r="D83" s="116" t="s">
        <v>12</v>
      </c>
      <c r="E83" s="116" t="s">
        <v>79</v>
      </c>
      <c r="F83" s="116" t="s">
        <v>1235</v>
      </c>
      <c r="G83" s="117">
        <v>7.6923076923076913E-2</v>
      </c>
      <c r="H83" s="117">
        <v>76.92307692307692</v>
      </c>
      <c r="I83" s="116">
        <v>2019</v>
      </c>
    </row>
    <row r="84" spans="1:9" x14ac:dyDescent="0.3">
      <c r="A84" s="116" t="s">
        <v>1229</v>
      </c>
      <c r="B84" s="116" t="s">
        <v>1230</v>
      </c>
      <c r="C84" s="116" t="s">
        <v>11</v>
      </c>
      <c r="D84" s="116" t="s">
        <v>12</v>
      </c>
      <c r="E84" s="116" t="s">
        <v>79</v>
      </c>
      <c r="F84" s="116" t="s">
        <v>608</v>
      </c>
      <c r="G84" s="117">
        <v>1.5380769230769231</v>
      </c>
      <c r="H84" s="117">
        <v>1538.0769230769231</v>
      </c>
      <c r="I84" s="116">
        <v>2018</v>
      </c>
    </row>
    <row r="85" spans="1:9" x14ac:dyDescent="0.3">
      <c r="A85" s="116" t="s">
        <v>3466</v>
      </c>
      <c r="B85" s="116" t="s">
        <v>1222</v>
      </c>
      <c r="C85" s="116" t="s">
        <v>11</v>
      </c>
      <c r="D85" s="116" t="s">
        <v>12</v>
      </c>
      <c r="E85" s="116" t="s">
        <v>79</v>
      </c>
      <c r="F85" s="116" t="s">
        <v>2171</v>
      </c>
      <c r="G85" s="117">
        <v>4.75</v>
      </c>
      <c r="H85" s="117">
        <v>4750</v>
      </c>
      <c r="I85" s="116">
        <v>2021</v>
      </c>
    </row>
    <row r="86" spans="1:9" x14ac:dyDescent="0.3">
      <c r="A86" s="116" t="s">
        <v>3467</v>
      </c>
      <c r="B86" s="116" t="s">
        <v>1230</v>
      </c>
      <c r="C86" s="116" t="s">
        <v>11</v>
      </c>
      <c r="D86" s="116" t="s">
        <v>12</v>
      </c>
      <c r="E86" s="116" t="s">
        <v>79</v>
      </c>
      <c r="F86" s="116" t="s">
        <v>2171</v>
      </c>
      <c r="G86" s="117">
        <v>1.8</v>
      </c>
      <c r="H86" s="117">
        <v>1800</v>
      </c>
      <c r="I86" s="116">
        <v>2021</v>
      </c>
    </row>
    <row r="87" spans="1:9" x14ac:dyDescent="0.3">
      <c r="A87" s="116" t="s">
        <v>1304</v>
      </c>
      <c r="B87" s="116" t="s">
        <v>1302</v>
      </c>
      <c r="C87" s="116" t="s">
        <v>11</v>
      </c>
      <c r="D87" s="116" t="s">
        <v>1303</v>
      </c>
      <c r="E87" s="116" t="s">
        <v>97</v>
      </c>
      <c r="F87" s="116" t="s">
        <v>608</v>
      </c>
      <c r="G87" s="117">
        <v>0.44615384615384612</v>
      </c>
      <c r="H87" s="117">
        <v>446.15384615384613</v>
      </c>
      <c r="I87" s="116">
        <v>2012</v>
      </c>
    </row>
    <row r="88" spans="1:9" x14ac:dyDescent="0.3">
      <c r="A88" s="116" t="s">
        <v>1299</v>
      </c>
      <c r="B88" s="116" t="s">
        <v>1196</v>
      </c>
      <c r="C88" s="116" t="s">
        <v>11</v>
      </c>
      <c r="D88" s="116" t="s">
        <v>1300</v>
      </c>
      <c r="E88" s="116" t="s">
        <v>75</v>
      </c>
      <c r="F88" s="116" t="s">
        <v>1300</v>
      </c>
      <c r="G88" s="117">
        <v>2.3076923076923078E-2</v>
      </c>
      <c r="H88" s="117">
        <v>23.076923076923077</v>
      </c>
      <c r="I88" s="116">
        <v>2011</v>
      </c>
    </row>
    <row r="89" spans="1:9" x14ac:dyDescent="0.3">
      <c r="A89" s="116" t="s">
        <v>1249</v>
      </c>
      <c r="B89" s="116" t="s">
        <v>1250</v>
      </c>
      <c r="C89" s="116" t="s">
        <v>11</v>
      </c>
      <c r="D89" s="116" t="s">
        <v>12</v>
      </c>
      <c r="E89" s="116" t="s">
        <v>79</v>
      </c>
      <c r="F89" s="116" t="s">
        <v>1247</v>
      </c>
      <c r="G89" s="117">
        <v>1.5362307692307691</v>
      </c>
      <c r="H89" s="117">
        <v>1536.2307692307691</v>
      </c>
      <c r="I89" s="116">
        <v>2018</v>
      </c>
    </row>
    <row r="90" spans="1:9" x14ac:dyDescent="0.3">
      <c r="A90" s="116" t="s">
        <v>2900</v>
      </c>
      <c r="B90" s="116" t="s">
        <v>1182</v>
      </c>
      <c r="C90" s="116" t="s">
        <v>11</v>
      </c>
      <c r="D90" s="116" t="s">
        <v>12</v>
      </c>
      <c r="E90" s="116" t="s">
        <v>79</v>
      </c>
      <c r="F90" s="116" t="s">
        <v>1338</v>
      </c>
      <c r="G90" s="117">
        <v>0.48332307692307697</v>
      </c>
      <c r="H90" s="117">
        <v>483.32307692307694</v>
      </c>
      <c r="I90" s="116">
        <v>2020</v>
      </c>
    </row>
    <row r="91" spans="1:9" x14ac:dyDescent="0.3">
      <c r="A91" s="116" t="s">
        <v>2067</v>
      </c>
      <c r="B91" s="116" t="s">
        <v>1222</v>
      </c>
      <c r="C91" s="116" t="s">
        <v>11</v>
      </c>
      <c r="D91" s="116" t="s">
        <v>12</v>
      </c>
      <c r="E91" s="116" t="s">
        <v>79</v>
      </c>
      <c r="F91" s="116" t="s">
        <v>1258</v>
      </c>
      <c r="G91" s="117">
        <v>7.4976923076923066E-2</v>
      </c>
      <c r="H91" s="117">
        <v>74.976923076923072</v>
      </c>
      <c r="I91" s="116">
        <v>2018</v>
      </c>
    </row>
    <row r="92" spans="1:9" x14ac:dyDescent="0.3">
      <c r="A92" s="116" t="s">
        <v>2893</v>
      </c>
      <c r="B92" s="116" t="s">
        <v>1196</v>
      </c>
      <c r="C92" s="116" t="s">
        <v>11</v>
      </c>
      <c r="D92" s="116" t="s">
        <v>1300</v>
      </c>
      <c r="E92" s="116" t="s">
        <v>75</v>
      </c>
      <c r="F92" s="116" t="s">
        <v>1338</v>
      </c>
      <c r="G92" s="117">
        <v>2.24E-2</v>
      </c>
      <c r="H92" s="117">
        <v>22.4</v>
      </c>
      <c r="I92" s="116">
        <v>2015</v>
      </c>
    </row>
    <row r="93" spans="1:9" x14ac:dyDescent="0.3">
      <c r="A93" s="116" t="s">
        <v>2894</v>
      </c>
      <c r="B93" s="116" t="s">
        <v>1196</v>
      </c>
      <c r="C93" s="116" t="s">
        <v>11</v>
      </c>
      <c r="D93" s="116" t="s">
        <v>1300</v>
      </c>
      <c r="E93" s="116" t="s">
        <v>75</v>
      </c>
      <c r="F93" s="116" t="s">
        <v>1338</v>
      </c>
      <c r="G93" s="117">
        <v>5.4630769230769226E-2</v>
      </c>
      <c r="H93" s="117">
        <v>54.630769230769225</v>
      </c>
      <c r="I93" s="116">
        <v>2015</v>
      </c>
    </row>
    <row r="94" spans="1:9" x14ac:dyDescent="0.3">
      <c r="A94" s="116" t="s">
        <v>2895</v>
      </c>
      <c r="B94" s="116" t="s">
        <v>1196</v>
      </c>
      <c r="C94" s="116" t="s">
        <v>11</v>
      </c>
      <c r="D94" s="116" t="s">
        <v>1300</v>
      </c>
      <c r="E94" s="116" t="s">
        <v>75</v>
      </c>
      <c r="F94" s="116" t="s">
        <v>1338</v>
      </c>
      <c r="G94" s="117">
        <v>2.8107692307692306E-2</v>
      </c>
      <c r="H94" s="117">
        <v>28.107692307692307</v>
      </c>
      <c r="I94" s="116">
        <v>2017</v>
      </c>
    </row>
    <row r="95" spans="1:9" x14ac:dyDescent="0.3">
      <c r="A95" s="116" t="s">
        <v>2901</v>
      </c>
      <c r="B95" s="116" t="s">
        <v>1333</v>
      </c>
      <c r="C95" s="116" t="s">
        <v>11</v>
      </c>
      <c r="D95" s="116" t="s">
        <v>1332</v>
      </c>
      <c r="E95" s="116" t="s">
        <v>79</v>
      </c>
      <c r="F95" s="116" t="s">
        <v>1338</v>
      </c>
      <c r="G95" s="117">
        <v>1.5355576923076921</v>
      </c>
      <c r="H95" s="117">
        <v>1535.5576923076922</v>
      </c>
      <c r="I95" s="116">
        <v>2020</v>
      </c>
    </row>
    <row r="96" spans="1:9" x14ac:dyDescent="0.3">
      <c r="A96" s="116" t="s">
        <v>2896</v>
      </c>
      <c r="B96" s="116" t="s">
        <v>2897</v>
      </c>
      <c r="C96" s="116" t="s">
        <v>11</v>
      </c>
      <c r="D96" s="116" t="s">
        <v>1279</v>
      </c>
      <c r="E96" s="116" t="s">
        <v>75</v>
      </c>
      <c r="F96" s="116" t="s">
        <v>1338</v>
      </c>
      <c r="G96" s="117">
        <v>0.1113</v>
      </c>
      <c r="H96" s="117">
        <v>111.3</v>
      </c>
      <c r="I96" s="116">
        <v>2016</v>
      </c>
    </row>
    <row r="97" spans="1:9" x14ac:dyDescent="0.3">
      <c r="A97" s="116" t="s">
        <v>1331</v>
      </c>
      <c r="B97" s="116" t="s">
        <v>1298</v>
      </c>
      <c r="C97" s="116" t="s">
        <v>11</v>
      </c>
      <c r="D97" s="116" t="s">
        <v>1279</v>
      </c>
      <c r="E97" s="116" t="s">
        <v>75</v>
      </c>
      <c r="F97" s="116" t="s">
        <v>101</v>
      </c>
      <c r="G97" s="117">
        <v>0.63846153846153841</v>
      </c>
      <c r="H97" s="117">
        <v>638.46153846153845</v>
      </c>
      <c r="I97" s="116">
        <v>2015</v>
      </c>
    </row>
    <row r="98" spans="1:9" x14ac:dyDescent="0.3">
      <c r="A98" s="116" t="s">
        <v>1231</v>
      </c>
      <c r="B98" s="116" t="s">
        <v>1198</v>
      </c>
      <c r="C98" s="116" t="s">
        <v>11</v>
      </c>
      <c r="D98" s="116" t="s">
        <v>12</v>
      </c>
      <c r="E98" s="116" t="s">
        <v>79</v>
      </c>
      <c r="F98" s="116" t="s">
        <v>608</v>
      </c>
      <c r="G98" s="117">
        <v>1.5380769230769231</v>
      </c>
      <c r="H98" s="117">
        <v>1538.0769230769231</v>
      </c>
      <c r="I98" s="116">
        <v>2018</v>
      </c>
    </row>
    <row r="99" spans="1:9" x14ac:dyDescent="0.3">
      <c r="A99" s="116" t="s">
        <v>1228</v>
      </c>
      <c r="B99" s="116" t="s">
        <v>1198</v>
      </c>
      <c r="C99" s="116" t="s">
        <v>11</v>
      </c>
      <c r="D99" s="116" t="s">
        <v>12</v>
      </c>
      <c r="E99" s="116" t="s">
        <v>79</v>
      </c>
      <c r="F99" s="116" t="s">
        <v>1226</v>
      </c>
      <c r="G99" s="117">
        <v>1.5380769230769231</v>
      </c>
      <c r="H99" s="117">
        <v>1538.0769230769231</v>
      </c>
      <c r="I99" s="116">
        <v>2018</v>
      </c>
    </row>
    <row r="100" spans="1:9" x14ac:dyDescent="0.3">
      <c r="A100" s="116" t="s">
        <v>1227</v>
      </c>
      <c r="B100" s="116" t="s">
        <v>1198</v>
      </c>
      <c r="C100" s="116" t="s">
        <v>11</v>
      </c>
      <c r="D100" s="116" t="s">
        <v>12</v>
      </c>
      <c r="E100" s="116" t="s">
        <v>79</v>
      </c>
      <c r="F100" s="116" t="s">
        <v>1226</v>
      </c>
      <c r="G100" s="117">
        <v>1.5380769230769231</v>
      </c>
      <c r="H100" s="117">
        <v>1538.0769230769231</v>
      </c>
      <c r="I100" s="116">
        <v>2018</v>
      </c>
    </row>
    <row r="101" spans="1:9" x14ac:dyDescent="0.3">
      <c r="A101" s="116" t="s">
        <v>1223</v>
      </c>
      <c r="B101" s="116" t="s">
        <v>1198</v>
      </c>
      <c r="C101" s="116" t="s">
        <v>11</v>
      </c>
      <c r="D101" s="116" t="s">
        <v>12</v>
      </c>
      <c r="E101" s="116" t="s">
        <v>79</v>
      </c>
      <c r="F101" s="116" t="s">
        <v>608</v>
      </c>
      <c r="G101" s="117">
        <v>1.5346153846153845</v>
      </c>
      <c r="H101" s="117">
        <v>1534.6153846153845</v>
      </c>
      <c r="I101" s="116">
        <v>2018</v>
      </c>
    </row>
    <row r="102" spans="1:9" x14ac:dyDescent="0.3">
      <c r="A102" s="116" t="s">
        <v>1232</v>
      </c>
      <c r="B102" s="116" t="s">
        <v>1198</v>
      </c>
      <c r="C102" s="116" t="s">
        <v>11</v>
      </c>
      <c r="D102" s="116" t="s">
        <v>12</v>
      </c>
      <c r="E102" s="116" t="s">
        <v>79</v>
      </c>
      <c r="F102" s="116" t="s">
        <v>608</v>
      </c>
      <c r="G102" s="117">
        <v>1.5380769230769231</v>
      </c>
      <c r="H102" s="117">
        <v>1538.0769230769231</v>
      </c>
      <c r="I102" s="116">
        <v>2018</v>
      </c>
    </row>
    <row r="103" spans="1:9" x14ac:dyDescent="0.3">
      <c r="A103" s="116" t="s">
        <v>3462</v>
      </c>
      <c r="B103" s="116" t="s">
        <v>3463</v>
      </c>
      <c r="C103" s="116" t="s">
        <v>11</v>
      </c>
      <c r="D103" s="116" t="s">
        <v>12</v>
      </c>
      <c r="E103" s="116" t="s">
        <v>79</v>
      </c>
      <c r="F103" s="116" t="s">
        <v>3464</v>
      </c>
      <c r="G103" s="117">
        <v>1</v>
      </c>
      <c r="H103" s="117">
        <v>1000</v>
      </c>
      <c r="I103" s="116">
        <v>2020</v>
      </c>
    </row>
    <row r="104" spans="1:9" x14ac:dyDescent="0.3">
      <c r="A104" s="116" t="s">
        <v>1242</v>
      </c>
      <c r="B104" s="116" t="s">
        <v>1189</v>
      </c>
      <c r="C104" s="116" t="s">
        <v>11</v>
      </c>
      <c r="D104" s="116" t="s">
        <v>12</v>
      </c>
      <c r="E104" s="116" t="s">
        <v>79</v>
      </c>
      <c r="F104" s="116" t="s">
        <v>234</v>
      </c>
      <c r="G104" s="117">
        <v>1.5384615384615383</v>
      </c>
      <c r="H104" s="117">
        <v>1538.4615384615383</v>
      </c>
      <c r="I104" s="116">
        <v>2018</v>
      </c>
    </row>
    <row r="105" spans="1:9" x14ac:dyDescent="0.3">
      <c r="A105" s="116" t="s">
        <v>2057</v>
      </c>
      <c r="B105" s="116" t="s">
        <v>2058</v>
      </c>
      <c r="C105" s="116" t="s">
        <v>11</v>
      </c>
      <c r="D105" s="116" t="s">
        <v>12</v>
      </c>
      <c r="E105" s="116" t="s">
        <v>79</v>
      </c>
      <c r="F105" s="116" t="s">
        <v>1247</v>
      </c>
      <c r="G105" s="117">
        <v>1.5362307692307691</v>
      </c>
      <c r="H105" s="117">
        <v>1536.2307692307691</v>
      </c>
      <c r="I105" s="116">
        <v>2019</v>
      </c>
    </row>
    <row r="106" spans="1:9" x14ac:dyDescent="0.3">
      <c r="A106" s="116" t="s">
        <v>3448</v>
      </c>
      <c r="B106" s="116" t="s">
        <v>1198</v>
      </c>
      <c r="C106" s="116" t="s">
        <v>11</v>
      </c>
      <c r="D106" s="116" t="s">
        <v>12</v>
      </c>
      <c r="E106" s="116" t="s">
        <v>79</v>
      </c>
      <c r="F106" s="116" t="s">
        <v>3449</v>
      </c>
      <c r="G106" s="117">
        <v>1.5</v>
      </c>
      <c r="H106" s="117">
        <v>1500</v>
      </c>
      <c r="I106" s="116">
        <v>2019</v>
      </c>
    </row>
    <row r="107" spans="1:9" x14ac:dyDescent="0.3">
      <c r="A107" s="116" t="s">
        <v>1248</v>
      </c>
      <c r="B107" s="116" t="s">
        <v>1198</v>
      </c>
      <c r="C107" s="116" t="s">
        <v>11</v>
      </c>
      <c r="D107" s="116" t="s">
        <v>12</v>
      </c>
      <c r="E107" s="116" t="s">
        <v>79</v>
      </c>
      <c r="F107" s="116" t="s">
        <v>1247</v>
      </c>
      <c r="G107" s="117">
        <v>1.5362307692307691</v>
      </c>
      <c r="H107" s="117">
        <v>1536.2307692307691</v>
      </c>
      <c r="I107" s="116">
        <v>2019</v>
      </c>
    </row>
    <row r="108" spans="1:9" x14ac:dyDescent="0.3">
      <c r="A108" s="116" t="s">
        <v>2060</v>
      </c>
      <c r="B108" s="116" t="s">
        <v>1222</v>
      </c>
      <c r="C108" s="116" t="s">
        <v>11</v>
      </c>
      <c r="D108" s="116" t="s">
        <v>12</v>
      </c>
      <c r="E108" s="116" t="s">
        <v>79</v>
      </c>
      <c r="F108" s="116" t="s">
        <v>1247</v>
      </c>
      <c r="G108" s="117">
        <v>0.91076923076923066</v>
      </c>
      <c r="H108" s="117">
        <v>910.76923076923072</v>
      </c>
      <c r="I108" s="116">
        <v>2019</v>
      </c>
    </row>
    <row r="109" spans="1:9" x14ac:dyDescent="0.3">
      <c r="A109" s="116" t="s">
        <v>1343</v>
      </c>
      <c r="B109" s="116" t="s">
        <v>1344</v>
      </c>
      <c r="C109" s="116" t="s">
        <v>11</v>
      </c>
      <c r="D109" s="116" t="s">
        <v>1345</v>
      </c>
      <c r="E109" s="116" t="s">
        <v>75</v>
      </c>
      <c r="G109" s="117">
        <v>7.6923076923076913E-2</v>
      </c>
      <c r="H109" s="117">
        <v>76.92307692307692</v>
      </c>
      <c r="I109" s="116">
        <v>2016</v>
      </c>
    </row>
    <row r="110" spans="1:9" x14ac:dyDescent="0.3">
      <c r="A110" s="116" t="s">
        <v>1195</v>
      </c>
      <c r="B110" s="116" t="s">
        <v>1196</v>
      </c>
      <c r="C110" s="116" t="s">
        <v>11</v>
      </c>
      <c r="D110" s="116" t="s">
        <v>12</v>
      </c>
      <c r="E110" s="116" t="s">
        <v>79</v>
      </c>
      <c r="F110" s="116" t="s">
        <v>1193</v>
      </c>
      <c r="G110" s="117">
        <v>1.5383076923076922</v>
      </c>
      <c r="H110" s="117">
        <v>1538.3076923076922</v>
      </c>
      <c r="I110" s="116">
        <v>2014</v>
      </c>
    </row>
    <row r="111" spans="1:9" x14ac:dyDescent="0.3">
      <c r="A111" s="116" t="s">
        <v>2064</v>
      </c>
      <c r="B111" s="116" t="s">
        <v>1196</v>
      </c>
      <c r="C111" s="116" t="s">
        <v>11</v>
      </c>
      <c r="D111" s="116" t="s">
        <v>12</v>
      </c>
      <c r="E111" s="116" t="s">
        <v>79</v>
      </c>
      <c r="F111" s="116" t="s">
        <v>2051</v>
      </c>
      <c r="G111" s="117">
        <v>1.5335999999999999</v>
      </c>
      <c r="H111" s="117">
        <v>1533.6</v>
      </c>
      <c r="I111" s="116">
        <v>2019</v>
      </c>
    </row>
    <row r="112" spans="1:9" x14ac:dyDescent="0.3">
      <c r="A112" s="116" t="s">
        <v>2053</v>
      </c>
      <c r="B112" s="116" t="s">
        <v>1252</v>
      </c>
      <c r="C112" s="116" t="s">
        <v>11</v>
      </c>
      <c r="D112" s="116" t="s">
        <v>12</v>
      </c>
      <c r="E112" s="116" t="s">
        <v>79</v>
      </c>
      <c r="F112" s="116" t="s">
        <v>2051</v>
      </c>
      <c r="G112" s="117">
        <v>1.5344999999999998</v>
      </c>
      <c r="H112" s="117">
        <v>1534.4999999999998</v>
      </c>
      <c r="I112" s="116">
        <v>2019</v>
      </c>
    </row>
    <row r="113" spans="1:9" x14ac:dyDescent="0.3">
      <c r="A113" s="116" t="s">
        <v>1181</v>
      </c>
      <c r="B113" s="116" t="s">
        <v>1182</v>
      </c>
      <c r="C113" s="116" t="s">
        <v>11</v>
      </c>
      <c r="D113" s="116" t="s">
        <v>12</v>
      </c>
      <c r="E113" s="116" t="s">
        <v>79</v>
      </c>
      <c r="F113" s="116" t="s">
        <v>101</v>
      </c>
      <c r="G113" s="117">
        <v>0.38188846153846151</v>
      </c>
      <c r="H113" s="117">
        <v>381.88846153846151</v>
      </c>
      <c r="I113" s="116">
        <v>2013</v>
      </c>
    </row>
    <row r="114" spans="1:9" x14ac:dyDescent="0.3">
      <c r="A114" s="116" t="s">
        <v>3459</v>
      </c>
      <c r="B114" s="116" t="s">
        <v>1198</v>
      </c>
      <c r="C114" s="116" t="s">
        <v>11</v>
      </c>
      <c r="D114" s="116" t="s">
        <v>12</v>
      </c>
      <c r="E114" s="116" t="s">
        <v>79</v>
      </c>
      <c r="F114" s="116" t="s">
        <v>1247</v>
      </c>
      <c r="G114" s="117">
        <v>1.5</v>
      </c>
      <c r="H114" s="117">
        <v>1500</v>
      </c>
      <c r="I114" s="116">
        <v>2020</v>
      </c>
    </row>
    <row r="115" spans="1:9" x14ac:dyDescent="0.3">
      <c r="A115" s="116" t="s">
        <v>3465</v>
      </c>
      <c r="B115" s="116" t="s">
        <v>1198</v>
      </c>
      <c r="C115" s="116" t="s">
        <v>11</v>
      </c>
      <c r="D115" s="116" t="s">
        <v>12</v>
      </c>
      <c r="E115" s="116" t="s">
        <v>79</v>
      </c>
      <c r="F115" s="116" t="s">
        <v>1247</v>
      </c>
      <c r="G115" s="117">
        <v>1.5</v>
      </c>
      <c r="H115" s="117">
        <v>1500</v>
      </c>
      <c r="I115" s="116">
        <v>2020</v>
      </c>
    </row>
    <row r="116" spans="1:9" x14ac:dyDescent="0.3">
      <c r="A116" s="116" t="s">
        <v>1277</v>
      </c>
      <c r="B116" s="116" t="s">
        <v>1278</v>
      </c>
      <c r="C116" s="116" t="s">
        <v>11</v>
      </c>
      <c r="D116" s="116" t="s">
        <v>1279</v>
      </c>
      <c r="E116" s="116" t="s">
        <v>75</v>
      </c>
      <c r="F116" s="116" t="s">
        <v>101</v>
      </c>
      <c r="G116" s="117">
        <v>6.1538461538461535E-2</v>
      </c>
      <c r="H116" s="117">
        <v>61.538461538461533</v>
      </c>
      <c r="I116" s="116">
        <v>2010</v>
      </c>
    </row>
    <row r="117" spans="1:9" x14ac:dyDescent="0.3">
      <c r="A117" s="116" t="s">
        <v>3445</v>
      </c>
      <c r="B117" s="116" t="s">
        <v>3446</v>
      </c>
      <c r="C117" s="116" t="s">
        <v>11</v>
      </c>
      <c r="D117" s="116" t="s">
        <v>12</v>
      </c>
      <c r="E117" s="116" t="s">
        <v>79</v>
      </c>
      <c r="F117" s="116" t="s">
        <v>234</v>
      </c>
      <c r="G117" s="117">
        <v>1.5</v>
      </c>
      <c r="H117" s="117">
        <v>1500</v>
      </c>
      <c r="I117" s="116">
        <v>2020</v>
      </c>
    </row>
    <row r="118" spans="1:9" x14ac:dyDescent="0.3">
      <c r="A118" s="116" t="s">
        <v>3450</v>
      </c>
      <c r="B118" s="116" t="s">
        <v>2975</v>
      </c>
      <c r="C118" s="116" t="s">
        <v>11</v>
      </c>
      <c r="D118" s="116" t="s">
        <v>12</v>
      </c>
      <c r="E118" s="116" t="s">
        <v>79</v>
      </c>
      <c r="F118" s="116" t="s">
        <v>3451</v>
      </c>
      <c r="G118" s="117">
        <v>0.79</v>
      </c>
      <c r="H118" s="117">
        <v>790</v>
      </c>
      <c r="I118" s="116">
        <v>2020</v>
      </c>
    </row>
    <row r="119" spans="1:9" x14ac:dyDescent="0.3">
      <c r="A119" s="116" t="s">
        <v>2069</v>
      </c>
      <c r="B119" s="116" t="s">
        <v>1198</v>
      </c>
      <c r="C119" s="116" t="s">
        <v>11</v>
      </c>
      <c r="D119" s="116" t="s">
        <v>12</v>
      </c>
      <c r="E119" s="116" t="s">
        <v>79</v>
      </c>
      <c r="F119" s="116" t="s">
        <v>2051</v>
      </c>
      <c r="G119" s="117">
        <v>1.5344999999999998</v>
      </c>
      <c r="H119" s="117">
        <v>1534.4999999999998</v>
      </c>
      <c r="I119" s="116">
        <v>2019</v>
      </c>
    </row>
    <row r="120" spans="1:9" x14ac:dyDescent="0.3">
      <c r="A120" s="116" t="s">
        <v>2068</v>
      </c>
      <c r="B120" s="116" t="s">
        <v>1198</v>
      </c>
      <c r="C120" s="116" t="s">
        <v>11</v>
      </c>
      <c r="D120" s="116" t="s">
        <v>12</v>
      </c>
      <c r="E120" s="116" t="s">
        <v>79</v>
      </c>
      <c r="F120" s="116" t="s">
        <v>2051</v>
      </c>
      <c r="G120" s="117">
        <v>1.5344999999999998</v>
      </c>
      <c r="H120" s="117">
        <v>1534.4999999999998</v>
      </c>
      <c r="I120" s="116">
        <v>2019</v>
      </c>
    </row>
    <row r="121" spans="1:9" x14ac:dyDescent="0.3">
      <c r="A121" s="116" t="s">
        <v>2427</v>
      </c>
      <c r="B121" s="116" t="s">
        <v>2428</v>
      </c>
      <c r="C121" s="116" t="s">
        <v>11</v>
      </c>
      <c r="D121" s="116" t="s">
        <v>12</v>
      </c>
      <c r="E121" s="116" t="s">
        <v>79</v>
      </c>
      <c r="F121" s="116" t="s">
        <v>2051</v>
      </c>
      <c r="G121" s="117">
        <v>1.5384615384615383</v>
      </c>
      <c r="H121" s="117">
        <v>1538.4615384615383</v>
      </c>
      <c r="I121" s="116">
        <v>2020</v>
      </c>
    </row>
    <row r="122" spans="1:9" x14ac:dyDescent="0.3">
      <c r="A122" s="116" t="s">
        <v>3454</v>
      </c>
      <c r="B122" s="116" t="s">
        <v>3455</v>
      </c>
      <c r="C122" s="116" t="s">
        <v>11</v>
      </c>
      <c r="D122" s="116" t="s">
        <v>12</v>
      </c>
      <c r="E122" s="116" t="s">
        <v>79</v>
      </c>
      <c r="F122" s="116" t="s">
        <v>1364</v>
      </c>
      <c r="G122" s="117">
        <v>1.5</v>
      </c>
      <c r="H122" s="117">
        <v>1500</v>
      </c>
      <c r="I122" s="116">
        <v>2021</v>
      </c>
    </row>
    <row r="123" spans="1:9" x14ac:dyDescent="0.3">
      <c r="A123" s="116" t="s">
        <v>3456</v>
      </c>
      <c r="B123" s="116" t="s">
        <v>1695</v>
      </c>
      <c r="C123" s="116" t="s">
        <v>11</v>
      </c>
      <c r="D123" s="116" t="s">
        <v>12</v>
      </c>
      <c r="E123" s="116" t="s">
        <v>79</v>
      </c>
      <c r="F123" s="116" t="s">
        <v>1364</v>
      </c>
      <c r="G123" s="117">
        <v>0.75</v>
      </c>
      <c r="H123" s="117">
        <v>750</v>
      </c>
      <c r="I123" s="116">
        <v>2021</v>
      </c>
    </row>
    <row r="124" spans="1:9" x14ac:dyDescent="0.3">
      <c r="A124" s="116" t="s">
        <v>3457</v>
      </c>
      <c r="B124" s="116" t="s">
        <v>413</v>
      </c>
      <c r="C124" s="116" t="s">
        <v>11</v>
      </c>
      <c r="D124" s="116" t="s">
        <v>12</v>
      </c>
      <c r="E124" s="116" t="s">
        <v>79</v>
      </c>
      <c r="F124" s="116" t="s">
        <v>1364</v>
      </c>
      <c r="G124" s="117">
        <v>1.5</v>
      </c>
      <c r="H124" s="117">
        <v>1500</v>
      </c>
      <c r="I124" s="116">
        <v>2021</v>
      </c>
    </row>
    <row r="125" spans="1:9" x14ac:dyDescent="0.3">
      <c r="A125" s="116" t="s">
        <v>3470</v>
      </c>
      <c r="B125" s="116" t="s">
        <v>413</v>
      </c>
      <c r="C125" s="116" t="s">
        <v>11</v>
      </c>
      <c r="D125" s="116" t="s">
        <v>12</v>
      </c>
      <c r="E125" s="116" t="s">
        <v>79</v>
      </c>
      <c r="F125" s="116" t="s">
        <v>1364</v>
      </c>
      <c r="G125" s="117">
        <v>1.5</v>
      </c>
      <c r="H125" s="117">
        <v>1500</v>
      </c>
      <c r="I125" s="116">
        <v>2021</v>
      </c>
    </row>
    <row r="126" spans="1:9" x14ac:dyDescent="0.3">
      <c r="A126" s="116" t="s">
        <v>3471</v>
      </c>
      <c r="B126" s="116" t="s">
        <v>413</v>
      </c>
      <c r="C126" s="116" t="s">
        <v>11</v>
      </c>
      <c r="D126" s="116" t="s">
        <v>12</v>
      </c>
      <c r="E126" s="116" t="s">
        <v>79</v>
      </c>
      <c r="F126" s="116" t="s">
        <v>1364</v>
      </c>
      <c r="G126" s="117">
        <v>0.72</v>
      </c>
      <c r="H126" s="117">
        <v>720</v>
      </c>
      <c r="I126" s="116">
        <v>2021</v>
      </c>
    </row>
    <row r="127" spans="1:9" x14ac:dyDescent="0.3">
      <c r="A127" s="116" t="s">
        <v>3472</v>
      </c>
      <c r="B127" s="116" t="s">
        <v>413</v>
      </c>
      <c r="C127" s="116" t="s">
        <v>11</v>
      </c>
      <c r="D127" s="116" t="s">
        <v>12</v>
      </c>
      <c r="E127" s="116" t="s">
        <v>79</v>
      </c>
      <c r="F127" s="116" t="s">
        <v>1364</v>
      </c>
      <c r="G127" s="117">
        <v>1.5</v>
      </c>
      <c r="H127" s="117">
        <v>1500</v>
      </c>
      <c r="I127" s="116">
        <v>2021</v>
      </c>
    </row>
    <row r="128" spans="1:9" x14ac:dyDescent="0.3">
      <c r="A128" s="116" t="s">
        <v>3656</v>
      </c>
      <c r="B128" s="116" t="s">
        <v>1222</v>
      </c>
      <c r="C128" s="116" t="s">
        <v>11</v>
      </c>
      <c r="D128" s="116" t="s">
        <v>12</v>
      </c>
      <c r="E128" s="116" t="s">
        <v>79</v>
      </c>
      <c r="F128" s="116" t="s">
        <v>1364</v>
      </c>
      <c r="G128" s="117">
        <v>1.5</v>
      </c>
      <c r="H128" s="117">
        <v>1500</v>
      </c>
      <c r="I128" s="116">
        <v>2022</v>
      </c>
    </row>
    <row r="129" spans="1:9" x14ac:dyDescent="0.3">
      <c r="A129" s="116" t="s">
        <v>3469</v>
      </c>
      <c r="B129" s="116" t="s">
        <v>1222</v>
      </c>
      <c r="C129" s="116" t="s">
        <v>11</v>
      </c>
      <c r="D129" s="116" t="s">
        <v>12</v>
      </c>
      <c r="E129" s="116" t="s">
        <v>79</v>
      </c>
      <c r="F129" s="116" t="s">
        <v>1364</v>
      </c>
      <c r="G129" s="117">
        <v>1.5</v>
      </c>
      <c r="H129" s="117">
        <v>1500</v>
      </c>
      <c r="I129" s="116">
        <v>2021</v>
      </c>
    </row>
    <row r="130" spans="1:9" x14ac:dyDescent="0.3">
      <c r="A130" s="116" t="s">
        <v>1253</v>
      </c>
      <c r="B130" s="116" t="s">
        <v>1254</v>
      </c>
      <c r="C130" s="116" t="s">
        <v>11</v>
      </c>
      <c r="D130" s="116" t="s">
        <v>1255</v>
      </c>
      <c r="E130" s="116" t="s">
        <v>75</v>
      </c>
      <c r="F130" s="116" t="s">
        <v>101</v>
      </c>
      <c r="G130" s="117">
        <v>0.8647999999999999</v>
      </c>
      <c r="H130" s="117">
        <v>864.8</v>
      </c>
      <c r="I130" s="116">
        <v>2012</v>
      </c>
    </row>
    <row r="131" spans="1:9" x14ac:dyDescent="0.3">
      <c r="A131" s="116" t="s">
        <v>1346</v>
      </c>
      <c r="B131" s="116" t="s">
        <v>1344</v>
      </c>
      <c r="C131" s="116" t="s">
        <v>11</v>
      </c>
      <c r="D131" s="116" t="s">
        <v>1345</v>
      </c>
      <c r="E131" s="116" t="s">
        <v>75</v>
      </c>
      <c r="F131" s="116" t="s">
        <v>1347</v>
      </c>
      <c r="G131" s="117">
        <v>5.4</v>
      </c>
      <c r="H131" s="117">
        <v>5400</v>
      </c>
      <c r="I131" s="116">
        <v>2019</v>
      </c>
    </row>
    <row r="132" spans="1:9" x14ac:dyDescent="0.3">
      <c r="A132" s="116" t="s">
        <v>1316</v>
      </c>
      <c r="B132" s="116" t="s">
        <v>1317</v>
      </c>
      <c r="C132" s="116" t="s">
        <v>11</v>
      </c>
      <c r="D132" s="116" t="s">
        <v>1303</v>
      </c>
      <c r="E132" s="116" t="s">
        <v>97</v>
      </c>
      <c r="F132" s="116" t="s">
        <v>608</v>
      </c>
      <c r="G132" s="117">
        <v>1.7692307692307694</v>
      </c>
      <c r="H132" s="117">
        <v>1769.2307692307693</v>
      </c>
      <c r="I132" s="116">
        <v>2014</v>
      </c>
    </row>
    <row r="133" spans="1:9" x14ac:dyDescent="0.3">
      <c r="A133" s="116" t="s">
        <v>2065</v>
      </c>
      <c r="B133" s="116" t="s">
        <v>1222</v>
      </c>
      <c r="C133" s="116" t="s">
        <v>11</v>
      </c>
      <c r="D133" s="116" t="s">
        <v>12</v>
      </c>
      <c r="E133" s="116" t="s">
        <v>79</v>
      </c>
      <c r="F133" s="116" t="s">
        <v>2051</v>
      </c>
      <c r="G133" s="117">
        <v>1.2561230769230769</v>
      </c>
      <c r="H133" s="117">
        <v>1256.123076923077</v>
      </c>
      <c r="I133" s="116">
        <v>2019</v>
      </c>
    </row>
    <row r="134" spans="1:9" x14ac:dyDescent="0.3">
      <c r="A134" s="116" t="s">
        <v>1307</v>
      </c>
      <c r="B134" s="116" t="s">
        <v>1308</v>
      </c>
      <c r="C134" s="116" t="s">
        <v>11</v>
      </c>
      <c r="D134" s="116" t="s">
        <v>1309</v>
      </c>
      <c r="E134" s="116" t="s">
        <v>75</v>
      </c>
      <c r="F134" s="116" t="s">
        <v>101</v>
      </c>
      <c r="G134" s="117">
        <v>9.2307692307692313E-2</v>
      </c>
      <c r="H134" s="117">
        <v>92.307692307692307</v>
      </c>
      <c r="I134" s="116">
        <v>2012</v>
      </c>
    </row>
    <row r="135" spans="1:9" x14ac:dyDescent="0.3">
      <c r="A135" s="116" t="s">
        <v>1321</v>
      </c>
      <c r="B135" s="116" t="s">
        <v>1308</v>
      </c>
      <c r="C135" s="116" t="s">
        <v>11</v>
      </c>
      <c r="D135" s="116" t="s">
        <v>1309</v>
      </c>
      <c r="E135" s="116" t="s">
        <v>75</v>
      </c>
      <c r="F135" s="116" t="s">
        <v>101</v>
      </c>
      <c r="G135" s="117">
        <v>0.48461538461538456</v>
      </c>
      <c r="H135" s="117">
        <v>484.61538461538458</v>
      </c>
      <c r="I135" s="116">
        <v>2015</v>
      </c>
    </row>
    <row r="136" spans="1:9" x14ac:dyDescent="0.3">
      <c r="A136" s="116" t="s">
        <v>1225</v>
      </c>
      <c r="B136" s="116" t="s">
        <v>1187</v>
      </c>
      <c r="C136" s="116" t="s">
        <v>11</v>
      </c>
      <c r="D136" s="116" t="s">
        <v>12</v>
      </c>
      <c r="E136" s="116" t="s">
        <v>79</v>
      </c>
      <c r="F136" s="116" t="s">
        <v>1226</v>
      </c>
      <c r="G136" s="117">
        <v>1.5380769230769231</v>
      </c>
      <c r="H136" s="117">
        <v>1538.0769230769231</v>
      </c>
      <c r="I136" s="116">
        <v>2018</v>
      </c>
    </row>
    <row r="137" spans="1:9" x14ac:dyDescent="0.3">
      <c r="A137" s="116" t="s">
        <v>1224</v>
      </c>
      <c r="B137" s="116" t="s">
        <v>1198</v>
      </c>
      <c r="C137" s="116" t="s">
        <v>11</v>
      </c>
      <c r="D137" s="116" t="s">
        <v>12</v>
      </c>
      <c r="E137" s="116" t="s">
        <v>79</v>
      </c>
      <c r="F137" s="116" t="s">
        <v>608</v>
      </c>
      <c r="G137" s="117">
        <v>1.5380769230769231</v>
      </c>
      <c r="H137" s="117">
        <v>1538.0769230769231</v>
      </c>
      <c r="I137" s="116">
        <v>2018</v>
      </c>
    </row>
    <row r="138" spans="1:9" x14ac:dyDescent="0.3">
      <c r="A138" s="116" t="s">
        <v>3461</v>
      </c>
      <c r="B138" s="116" t="s">
        <v>1198</v>
      </c>
      <c r="C138" s="116" t="s">
        <v>11</v>
      </c>
      <c r="D138" s="116" t="s">
        <v>12</v>
      </c>
      <c r="E138" s="116" t="s">
        <v>79</v>
      </c>
      <c r="F138" s="116" t="s">
        <v>1247</v>
      </c>
      <c r="G138" s="117">
        <v>1.5</v>
      </c>
      <c r="H138" s="117">
        <v>1500</v>
      </c>
      <c r="I138" s="116">
        <v>2021</v>
      </c>
    </row>
    <row r="139" spans="1:9" x14ac:dyDescent="0.3">
      <c r="A139" s="116" t="s">
        <v>2054</v>
      </c>
      <c r="B139" s="116" t="s">
        <v>1298</v>
      </c>
      <c r="C139" s="116" t="s">
        <v>11</v>
      </c>
      <c r="D139" s="116" t="s">
        <v>12</v>
      </c>
      <c r="E139" s="116" t="s">
        <v>79</v>
      </c>
      <c r="F139" s="116" t="s">
        <v>1247</v>
      </c>
      <c r="G139" s="117">
        <v>1.5362307692307691</v>
      </c>
      <c r="H139" s="117">
        <v>1536.2307692307691</v>
      </c>
      <c r="I139" s="116">
        <v>2019</v>
      </c>
    </row>
    <row r="140" spans="1:9" x14ac:dyDescent="0.3">
      <c r="A140" s="116" t="s">
        <v>1326</v>
      </c>
      <c r="B140" s="116" t="s">
        <v>1308</v>
      </c>
      <c r="C140" s="116" t="s">
        <v>11</v>
      </c>
      <c r="D140" s="116" t="s">
        <v>1327</v>
      </c>
      <c r="E140" s="116" t="s">
        <v>97</v>
      </c>
      <c r="F140" s="116" t="s">
        <v>101</v>
      </c>
      <c r="G140" s="117">
        <v>0.48461538461538456</v>
      </c>
      <c r="H140" s="117">
        <v>484.61538461538458</v>
      </c>
      <c r="I140" s="116">
        <v>2015</v>
      </c>
    </row>
    <row r="141" spans="1:9" x14ac:dyDescent="0.3">
      <c r="A141" s="116" t="s">
        <v>3447</v>
      </c>
      <c r="B141" s="116" t="s">
        <v>1246</v>
      </c>
      <c r="C141" s="116" t="s">
        <v>11</v>
      </c>
      <c r="D141" s="116" t="s">
        <v>12</v>
      </c>
      <c r="E141" s="116" t="s">
        <v>79</v>
      </c>
      <c r="F141" s="116" t="s">
        <v>234</v>
      </c>
      <c r="G141" s="117">
        <v>1.56</v>
      </c>
      <c r="H141" s="117">
        <v>1560</v>
      </c>
      <c r="I141" s="116">
        <v>2020</v>
      </c>
    </row>
    <row r="142" spans="1:9" x14ac:dyDescent="0.3">
      <c r="A142" s="116" t="s">
        <v>1233</v>
      </c>
      <c r="B142" s="116" t="s">
        <v>1209</v>
      </c>
      <c r="C142" s="116" t="s">
        <v>11</v>
      </c>
      <c r="D142" s="116" t="s">
        <v>12</v>
      </c>
      <c r="E142" s="116" t="s">
        <v>79</v>
      </c>
      <c r="F142" s="116" t="s">
        <v>234</v>
      </c>
      <c r="G142" s="117">
        <v>1.1538461538461537</v>
      </c>
      <c r="H142" s="117">
        <v>1153.8461538461538</v>
      </c>
      <c r="I142" s="116">
        <v>2017</v>
      </c>
    </row>
    <row r="143" spans="1:9" x14ac:dyDescent="0.3">
      <c r="A143" s="116" t="s">
        <v>1256</v>
      </c>
      <c r="B143" s="116" t="s">
        <v>1257</v>
      </c>
      <c r="C143" s="116" t="s">
        <v>11</v>
      </c>
      <c r="D143" s="116" t="s">
        <v>1255</v>
      </c>
      <c r="E143" s="116" t="s">
        <v>75</v>
      </c>
      <c r="F143" s="116" t="s">
        <v>1258</v>
      </c>
      <c r="G143" s="117">
        <v>0.15384615384615383</v>
      </c>
      <c r="H143" s="117">
        <v>153.84615384615384</v>
      </c>
      <c r="I143" s="116">
        <v>2017</v>
      </c>
    </row>
    <row r="144" spans="1:9" x14ac:dyDescent="0.3">
      <c r="A144" s="116" t="s">
        <v>1274</v>
      </c>
      <c r="B144" s="116" t="s">
        <v>1275</v>
      </c>
      <c r="C144" s="116" t="s">
        <v>11</v>
      </c>
      <c r="D144" s="116" t="s">
        <v>1276</v>
      </c>
      <c r="E144" s="116" t="s">
        <v>75</v>
      </c>
      <c r="G144" s="117">
        <v>3.0769230769230767E-2</v>
      </c>
      <c r="H144" s="117">
        <v>30.769230769230766</v>
      </c>
      <c r="I144" s="116">
        <v>2009</v>
      </c>
    </row>
    <row r="145" spans="1:9" x14ac:dyDescent="0.3">
      <c r="A145" s="116" t="s">
        <v>1289</v>
      </c>
      <c r="B145" s="116" t="s">
        <v>1290</v>
      </c>
      <c r="C145" s="116" t="s">
        <v>11</v>
      </c>
      <c r="D145" s="116" t="s">
        <v>1291</v>
      </c>
      <c r="E145" s="116" t="s">
        <v>75</v>
      </c>
      <c r="G145" s="117">
        <v>4.1538461538461538E-3</v>
      </c>
      <c r="H145" s="117">
        <v>4.1538461538461542</v>
      </c>
      <c r="I145" s="116">
        <v>2011</v>
      </c>
    </row>
    <row r="146" spans="1:9" x14ac:dyDescent="0.3">
      <c r="A146" s="116" t="s">
        <v>1234</v>
      </c>
      <c r="B146" s="116" t="s">
        <v>1177</v>
      </c>
      <c r="C146" s="116" t="s">
        <v>11</v>
      </c>
      <c r="D146" s="116" t="s">
        <v>12</v>
      </c>
      <c r="E146" s="116" t="s">
        <v>79</v>
      </c>
      <c r="F146" s="116" t="s">
        <v>1235</v>
      </c>
      <c r="G146" s="117">
        <v>5.3092307692307682E-2</v>
      </c>
      <c r="H146" s="117">
        <v>53.092307692307685</v>
      </c>
      <c r="I146" s="116">
        <v>2019</v>
      </c>
    </row>
    <row r="147" spans="1:9" x14ac:dyDescent="0.3">
      <c r="A147" s="116" t="s">
        <v>1236</v>
      </c>
      <c r="B147" s="116" t="s">
        <v>1177</v>
      </c>
      <c r="C147" s="116" t="s">
        <v>11</v>
      </c>
      <c r="D147" s="116" t="s">
        <v>12</v>
      </c>
      <c r="E147" s="116" t="s">
        <v>79</v>
      </c>
      <c r="F147" s="116" t="s">
        <v>1235</v>
      </c>
      <c r="G147" s="117">
        <v>5.4399999999999997E-2</v>
      </c>
      <c r="H147" s="117">
        <v>54.4</v>
      </c>
      <c r="I147" s="116">
        <v>2018</v>
      </c>
    </row>
    <row r="148" spans="1:9" x14ac:dyDescent="0.3">
      <c r="A148" s="116" t="s">
        <v>1237</v>
      </c>
      <c r="B148" s="116" t="s">
        <v>1187</v>
      </c>
      <c r="C148" s="116" t="s">
        <v>11</v>
      </c>
      <c r="D148" s="116" t="s">
        <v>12</v>
      </c>
      <c r="E148" s="116" t="s">
        <v>79</v>
      </c>
      <c r="F148" s="116" t="s">
        <v>1235</v>
      </c>
      <c r="G148" s="117">
        <v>7.6923076923076913E-2</v>
      </c>
      <c r="H148" s="117">
        <v>76.92307692307692</v>
      </c>
      <c r="I148" s="116">
        <v>2018</v>
      </c>
    </row>
    <row r="149" spans="1:9" x14ac:dyDescent="0.3">
      <c r="A149" s="116" t="s">
        <v>1192</v>
      </c>
      <c r="B149" s="116" t="s">
        <v>413</v>
      </c>
      <c r="C149" s="116" t="s">
        <v>11</v>
      </c>
      <c r="D149" s="116" t="s">
        <v>12</v>
      </c>
      <c r="E149" s="116" t="s">
        <v>79</v>
      </c>
      <c r="F149" s="116" t="s">
        <v>1193</v>
      </c>
      <c r="G149" s="117">
        <v>1.5383076923076922</v>
      </c>
      <c r="H149" s="117">
        <v>1538.3076923076922</v>
      </c>
      <c r="I149" s="116">
        <v>2014</v>
      </c>
    </row>
    <row r="150" spans="1:9" x14ac:dyDescent="0.3">
      <c r="A150" s="116" t="s">
        <v>1183</v>
      </c>
      <c r="B150" s="116" t="s">
        <v>1184</v>
      </c>
      <c r="C150" s="116" t="s">
        <v>11</v>
      </c>
      <c r="D150" s="116" t="s">
        <v>12</v>
      </c>
      <c r="E150" s="116" t="s">
        <v>79</v>
      </c>
      <c r="F150" s="116" t="s">
        <v>101</v>
      </c>
      <c r="G150" s="117">
        <v>0.38304999999999995</v>
      </c>
      <c r="H150" s="117">
        <v>383.04999999999995</v>
      </c>
      <c r="I150" s="116">
        <v>2013</v>
      </c>
    </row>
    <row r="151" spans="1:9" x14ac:dyDescent="0.3">
      <c r="A151" s="116" t="s">
        <v>1322</v>
      </c>
      <c r="B151" s="116" t="s">
        <v>1323</v>
      </c>
      <c r="C151" s="116" t="s">
        <v>11</v>
      </c>
      <c r="D151" s="116" t="s">
        <v>1279</v>
      </c>
      <c r="E151" s="116" t="s">
        <v>75</v>
      </c>
      <c r="F151" s="116" t="s">
        <v>101</v>
      </c>
      <c r="G151" s="117">
        <v>1.3769230769230769</v>
      </c>
      <c r="H151" s="117">
        <v>1376.9230769230769</v>
      </c>
      <c r="I151" s="116">
        <v>2015</v>
      </c>
    </row>
    <row r="152" spans="1:9" x14ac:dyDescent="0.3">
      <c r="A152" s="116" t="s">
        <v>1329</v>
      </c>
      <c r="B152" s="116" t="s">
        <v>1302</v>
      </c>
      <c r="C152" s="116" t="s">
        <v>11</v>
      </c>
      <c r="D152" s="116" t="s">
        <v>1303</v>
      </c>
      <c r="E152" s="116" t="s">
        <v>97</v>
      </c>
      <c r="F152" s="116" t="s">
        <v>1330</v>
      </c>
      <c r="G152" s="117">
        <v>2.2076923076923078</v>
      </c>
      <c r="H152" s="117">
        <v>2207.6923076923076</v>
      </c>
      <c r="I152" s="116">
        <v>2015</v>
      </c>
    </row>
    <row r="153" spans="1:9" x14ac:dyDescent="0.3">
      <c r="A153" s="116" t="s">
        <v>3458</v>
      </c>
      <c r="B153" s="116" t="s">
        <v>1198</v>
      </c>
      <c r="C153" s="116" t="s">
        <v>11</v>
      </c>
      <c r="D153" s="116" t="s">
        <v>12</v>
      </c>
      <c r="E153" s="116" t="s">
        <v>79</v>
      </c>
      <c r="F153" s="116" t="s">
        <v>1247</v>
      </c>
      <c r="G153" s="117">
        <v>1.5</v>
      </c>
      <c r="H153" s="117">
        <v>1500</v>
      </c>
      <c r="I153" s="116">
        <v>2021</v>
      </c>
    </row>
    <row r="154" spans="1:9" x14ac:dyDescent="0.3">
      <c r="A154" s="116" t="s">
        <v>2055</v>
      </c>
      <c r="B154" s="116" t="s">
        <v>1198</v>
      </c>
      <c r="C154" s="116" t="s">
        <v>11</v>
      </c>
      <c r="D154" s="116" t="s">
        <v>12</v>
      </c>
      <c r="E154" s="116" t="s">
        <v>79</v>
      </c>
      <c r="F154" s="116" t="s">
        <v>1247</v>
      </c>
      <c r="G154" s="117">
        <v>1.5362307692307691</v>
      </c>
      <c r="H154" s="117">
        <v>1536.2307692307691</v>
      </c>
      <c r="I154" s="116">
        <v>2019</v>
      </c>
    </row>
    <row r="155" spans="1:9" x14ac:dyDescent="0.3">
      <c r="A155" s="116" t="s">
        <v>2056</v>
      </c>
      <c r="B155" s="116" t="s">
        <v>1198</v>
      </c>
      <c r="C155" s="116" t="s">
        <v>11</v>
      </c>
      <c r="D155" s="116" t="s">
        <v>12</v>
      </c>
      <c r="E155" s="116" t="s">
        <v>79</v>
      </c>
      <c r="F155" s="116" t="s">
        <v>1247</v>
      </c>
      <c r="G155" s="117">
        <v>1.5362307692307691</v>
      </c>
      <c r="H155" s="117">
        <v>1536.2307692307691</v>
      </c>
      <c r="I155" s="116">
        <v>2019</v>
      </c>
    </row>
    <row r="156" spans="1:9" x14ac:dyDescent="0.3">
      <c r="A156" s="116" t="s">
        <v>1340</v>
      </c>
      <c r="B156" s="116" t="s">
        <v>1341</v>
      </c>
      <c r="C156" s="116" t="s">
        <v>11</v>
      </c>
      <c r="D156" s="116" t="s">
        <v>1342</v>
      </c>
      <c r="E156" s="116" t="s">
        <v>75</v>
      </c>
      <c r="G156" s="117">
        <v>1.1538461538461539E-2</v>
      </c>
      <c r="H156" s="117">
        <v>11.538461538461538</v>
      </c>
      <c r="I156" s="116">
        <v>2018</v>
      </c>
    </row>
    <row r="157" spans="1:9" x14ac:dyDescent="0.3">
      <c r="A157" s="116" t="s">
        <v>1340</v>
      </c>
      <c r="B157" s="116" t="s">
        <v>1341</v>
      </c>
      <c r="C157" s="116" t="s">
        <v>11</v>
      </c>
      <c r="D157" s="116" t="s">
        <v>1342</v>
      </c>
      <c r="E157" s="116" t="s">
        <v>75</v>
      </c>
      <c r="G157" s="117">
        <v>3.6923076923076922E-3</v>
      </c>
      <c r="H157" s="117">
        <v>3.6923076923076921</v>
      </c>
      <c r="I157" s="116">
        <v>2014</v>
      </c>
    </row>
    <row r="158" spans="1:9" x14ac:dyDescent="0.3">
      <c r="A158" s="116" t="s">
        <v>2898</v>
      </c>
      <c r="B158" s="116" t="s">
        <v>2899</v>
      </c>
      <c r="C158" s="116" t="s">
        <v>11</v>
      </c>
      <c r="D158" s="116" t="s">
        <v>1291</v>
      </c>
      <c r="E158" s="116" t="s">
        <v>75</v>
      </c>
      <c r="F158" s="116" t="s">
        <v>1338</v>
      </c>
      <c r="G158" s="117">
        <v>0.90030769230769236</v>
      </c>
      <c r="H158" s="117">
        <v>900.30769230769238</v>
      </c>
      <c r="I158" s="116">
        <v>2020</v>
      </c>
    </row>
    <row r="159" spans="1:9" x14ac:dyDescent="0.3">
      <c r="A159" s="116" t="s">
        <v>3659</v>
      </c>
      <c r="B159" s="116" t="s">
        <v>1250</v>
      </c>
      <c r="C159" s="116" t="s">
        <v>11</v>
      </c>
      <c r="D159" s="116" t="s">
        <v>12</v>
      </c>
      <c r="E159" s="116" t="s">
        <v>79</v>
      </c>
      <c r="F159" s="116" t="s">
        <v>3474</v>
      </c>
      <c r="G159" s="117">
        <v>1.5</v>
      </c>
      <c r="H159" s="117">
        <v>1500</v>
      </c>
      <c r="I159" s="116">
        <v>2022</v>
      </c>
    </row>
    <row r="160" spans="1:9" x14ac:dyDescent="0.3">
      <c r="A160" s="116" t="s">
        <v>3660</v>
      </c>
      <c r="B160" s="116" t="s">
        <v>1250</v>
      </c>
      <c r="C160" s="116" t="s">
        <v>11</v>
      </c>
      <c r="D160" s="116" t="s">
        <v>12</v>
      </c>
      <c r="E160" s="116" t="s">
        <v>79</v>
      </c>
      <c r="F160" s="116" t="s">
        <v>3474</v>
      </c>
      <c r="G160" s="117">
        <v>1.5</v>
      </c>
      <c r="H160" s="117">
        <v>1500</v>
      </c>
      <c r="I160" s="116">
        <v>2022</v>
      </c>
    </row>
    <row r="161" spans="1:9" x14ac:dyDescent="0.3">
      <c r="A161" s="116" t="s">
        <v>3480</v>
      </c>
      <c r="B161" s="116" t="s">
        <v>1182</v>
      </c>
      <c r="C161" s="116" t="s">
        <v>11</v>
      </c>
      <c r="D161" s="116" t="s">
        <v>12</v>
      </c>
      <c r="E161" s="116" t="s">
        <v>79</v>
      </c>
      <c r="F161" s="116" t="s">
        <v>3479</v>
      </c>
      <c r="G161" s="117">
        <v>1.5</v>
      </c>
      <c r="H161" s="117">
        <v>1500</v>
      </c>
      <c r="I161" s="116">
        <v>2021</v>
      </c>
    </row>
    <row r="162" spans="1:9" x14ac:dyDescent="0.3">
      <c r="A162" s="116" t="s">
        <v>3478</v>
      </c>
      <c r="B162" s="116" t="s">
        <v>1182</v>
      </c>
      <c r="C162" s="116" t="s">
        <v>11</v>
      </c>
      <c r="D162" s="116" t="s">
        <v>12</v>
      </c>
      <c r="E162" s="116" t="s">
        <v>79</v>
      </c>
      <c r="F162" s="116" t="s">
        <v>3479</v>
      </c>
      <c r="G162" s="117">
        <v>1.5</v>
      </c>
      <c r="H162" s="117">
        <v>1500</v>
      </c>
      <c r="I162" s="116">
        <v>2021</v>
      </c>
    </row>
    <row r="163" spans="1:9" x14ac:dyDescent="0.3">
      <c r="A163" s="116" t="s">
        <v>3468</v>
      </c>
      <c r="B163" s="116" t="s">
        <v>1222</v>
      </c>
      <c r="C163" s="116" t="s">
        <v>11</v>
      </c>
      <c r="D163" s="116" t="s">
        <v>12</v>
      </c>
      <c r="E163" s="116" t="s">
        <v>79</v>
      </c>
      <c r="F163" s="116" t="s">
        <v>2171</v>
      </c>
      <c r="G163" s="117">
        <v>4</v>
      </c>
      <c r="H163" s="117">
        <v>4000</v>
      </c>
      <c r="I163" s="116">
        <v>2021</v>
      </c>
    </row>
    <row r="164" spans="1:9" x14ac:dyDescent="0.3">
      <c r="A164" s="116" t="s">
        <v>1301</v>
      </c>
      <c r="B164" s="116" t="s">
        <v>1302</v>
      </c>
      <c r="C164" s="116" t="s">
        <v>11</v>
      </c>
      <c r="D164" s="116" t="s">
        <v>1303</v>
      </c>
      <c r="E164" s="116" t="s">
        <v>97</v>
      </c>
      <c r="F164" s="116" t="s">
        <v>608</v>
      </c>
      <c r="G164" s="117">
        <v>0.44615384615384612</v>
      </c>
      <c r="H164" s="117">
        <v>446.15384615384613</v>
      </c>
      <c r="I164" s="116">
        <v>2011</v>
      </c>
    </row>
    <row r="165" spans="1:9" x14ac:dyDescent="0.3">
      <c r="A165" s="116" t="s">
        <v>3473</v>
      </c>
      <c r="B165" s="116" t="s">
        <v>1187</v>
      </c>
      <c r="C165" s="116" t="s">
        <v>11</v>
      </c>
      <c r="D165" s="116" t="s">
        <v>12</v>
      </c>
      <c r="E165" s="116" t="s">
        <v>79</v>
      </c>
      <c r="F165" s="116" t="s">
        <v>3474</v>
      </c>
      <c r="G165" s="117">
        <v>1.5</v>
      </c>
      <c r="H165" s="117">
        <v>1500</v>
      </c>
      <c r="I165" s="116">
        <v>2021</v>
      </c>
    </row>
    <row r="166" spans="1:9" x14ac:dyDescent="0.3">
      <c r="A166" s="116" t="s">
        <v>3477</v>
      </c>
      <c r="B166" s="116" t="s">
        <v>1187</v>
      </c>
      <c r="C166" s="116" t="s">
        <v>11</v>
      </c>
      <c r="D166" s="116" t="s">
        <v>12</v>
      </c>
      <c r="E166" s="116" t="s">
        <v>79</v>
      </c>
      <c r="F166" s="116" t="s">
        <v>3474</v>
      </c>
      <c r="G166" s="117">
        <v>1.5</v>
      </c>
      <c r="H166" s="117">
        <v>1500</v>
      </c>
      <c r="I166" s="116">
        <v>2021</v>
      </c>
    </row>
    <row r="167" spans="1:9" x14ac:dyDescent="0.3">
      <c r="A167" s="116" t="s">
        <v>3475</v>
      </c>
      <c r="B167" s="116" t="s">
        <v>1187</v>
      </c>
      <c r="C167" s="116" t="s">
        <v>11</v>
      </c>
      <c r="D167" s="116" t="s">
        <v>12</v>
      </c>
      <c r="E167" s="116" t="s">
        <v>79</v>
      </c>
      <c r="F167" s="116" t="s">
        <v>3474</v>
      </c>
      <c r="G167" s="117">
        <v>1.5</v>
      </c>
      <c r="H167" s="117">
        <v>1500</v>
      </c>
      <c r="I167" s="116">
        <v>2021</v>
      </c>
    </row>
    <row r="168" spans="1:9" x14ac:dyDescent="0.3">
      <c r="A168" s="116" t="s">
        <v>3476</v>
      </c>
      <c r="B168" s="116" t="s">
        <v>1187</v>
      </c>
      <c r="C168" s="116" t="s">
        <v>11</v>
      </c>
      <c r="D168" s="116" t="s">
        <v>12</v>
      </c>
      <c r="E168" s="116" t="s">
        <v>79</v>
      </c>
      <c r="F168" s="116" t="s">
        <v>3474</v>
      </c>
      <c r="G168" s="117">
        <v>1.5</v>
      </c>
      <c r="H168" s="117">
        <v>1500</v>
      </c>
      <c r="I168" s="116">
        <v>2021</v>
      </c>
    </row>
    <row r="169" spans="1:9" x14ac:dyDescent="0.3">
      <c r="A169" s="116" t="s">
        <v>3652</v>
      </c>
      <c r="B169" s="116" t="s">
        <v>1241</v>
      </c>
      <c r="C169" s="116" t="s">
        <v>11</v>
      </c>
      <c r="D169" s="116" t="s">
        <v>12</v>
      </c>
      <c r="E169" s="116" t="s">
        <v>79</v>
      </c>
      <c r="F169" s="116" t="s">
        <v>1364</v>
      </c>
      <c r="G169" s="117">
        <v>0.99012500000000003</v>
      </c>
      <c r="H169" s="117">
        <v>990.125</v>
      </c>
      <c r="I169" s="116">
        <v>2022</v>
      </c>
    </row>
    <row r="170" spans="1:9" x14ac:dyDescent="0.3">
      <c r="A170" s="116" t="s">
        <v>3661</v>
      </c>
      <c r="B170" s="116" t="s">
        <v>2428</v>
      </c>
      <c r="C170" s="116" t="s">
        <v>11</v>
      </c>
      <c r="D170" s="116" t="s">
        <v>12</v>
      </c>
      <c r="E170" s="116" t="s">
        <v>79</v>
      </c>
      <c r="F170" s="116" t="s">
        <v>1364</v>
      </c>
      <c r="G170" s="117">
        <v>1.5</v>
      </c>
      <c r="H170" s="117">
        <v>1500</v>
      </c>
      <c r="I170" s="116">
        <v>2022</v>
      </c>
    </row>
    <row r="171" spans="1:9" x14ac:dyDescent="0.3">
      <c r="A171" s="116" t="s">
        <v>3662</v>
      </c>
      <c r="B171" s="116" t="s">
        <v>2428</v>
      </c>
      <c r="C171" s="116" t="s">
        <v>11</v>
      </c>
      <c r="D171" s="116" t="s">
        <v>12</v>
      </c>
      <c r="E171" s="116" t="s">
        <v>79</v>
      </c>
      <c r="F171" s="116" t="s">
        <v>1364</v>
      </c>
      <c r="G171" s="117">
        <v>0.75</v>
      </c>
      <c r="H171" s="117">
        <v>750</v>
      </c>
      <c r="I171" s="116">
        <v>2022</v>
      </c>
    </row>
    <row r="172" spans="1:9" x14ac:dyDescent="0.3">
      <c r="A172" s="116" t="s">
        <v>3653</v>
      </c>
      <c r="B172" s="116" t="s">
        <v>2428</v>
      </c>
      <c r="C172" s="116" t="s">
        <v>11</v>
      </c>
      <c r="D172" s="116" t="s">
        <v>12</v>
      </c>
      <c r="E172" s="116" t="s">
        <v>79</v>
      </c>
      <c r="F172" s="116" t="s">
        <v>1364</v>
      </c>
      <c r="G172" s="117">
        <v>1.5</v>
      </c>
      <c r="H172" s="117">
        <v>1500</v>
      </c>
      <c r="I172" s="116">
        <v>2022</v>
      </c>
    </row>
    <row r="173" spans="1:9" x14ac:dyDescent="0.3">
      <c r="A173" s="116" t="s">
        <v>3654</v>
      </c>
      <c r="B173" s="116" t="s">
        <v>1241</v>
      </c>
      <c r="C173" s="116" t="s">
        <v>11</v>
      </c>
      <c r="D173" s="116" t="s">
        <v>12</v>
      </c>
      <c r="E173" s="116" t="s">
        <v>79</v>
      </c>
      <c r="F173" s="116" t="s">
        <v>1364</v>
      </c>
      <c r="G173" s="117">
        <v>1.9913749999999999</v>
      </c>
      <c r="H173" s="117">
        <v>1991.375</v>
      </c>
      <c r="I173" s="116">
        <v>2022</v>
      </c>
    </row>
    <row r="174" spans="1:9" x14ac:dyDescent="0.3">
      <c r="A174" s="116" t="s">
        <v>3655</v>
      </c>
      <c r="B174" s="116" t="s">
        <v>1222</v>
      </c>
      <c r="C174" s="116" t="s">
        <v>11</v>
      </c>
      <c r="D174" s="116" t="s">
        <v>12</v>
      </c>
      <c r="E174" s="116" t="s">
        <v>79</v>
      </c>
      <c r="F174" s="116" t="s">
        <v>1364</v>
      </c>
      <c r="G174" s="117">
        <v>1.9997499999999999</v>
      </c>
      <c r="H174" s="117">
        <v>1999.75</v>
      </c>
      <c r="I174" s="116">
        <v>2022</v>
      </c>
    </row>
    <row r="175" spans="1:9" x14ac:dyDescent="0.3">
      <c r="A175" s="116" t="s">
        <v>3657</v>
      </c>
      <c r="B175" s="116" t="s">
        <v>1298</v>
      </c>
      <c r="C175" s="116" t="s">
        <v>11</v>
      </c>
      <c r="D175" s="116" t="s">
        <v>12</v>
      </c>
      <c r="E175" s="116" t="s">
        <v>79</v>
      </c>
      <c r="F175" s="116" t="s">
        <v>1364</v>
      </c>
      <c r="G175" s="117">
        <v>1.990875</v>
      </c>
      <c r="H175" s="117">
        <v>1990.875</v>
      </c>
      <c r="I175" s="116">
        <v>2022</v>
      </c>
    </row>
    <row r="176" spans="1:9" x14ac:dyDescent="0.3">
      <c r="A176" s="116" t="s">
        <v>3658</v>
      </c>
      <c r="B176" s="116" t="s">
        <v>1222</v>
      </c>
      <c r="C176" s="116" t="s">
        <v>11</v>
      </c>
      <c r="D176" s="116" t="s">
        <v>12</v>
      </c>
      <c r="E176" s="116" t="s">
        <v>79</v>
      </c>
      <c r="F176" s="116" t="s">
        <v>1364</v>
      </c>
      <c r="G176" s="117">
        <v>1.9997499999999999</v>
      </c>
      <c r="H176" s="117">
        <v>1999.75</v>
      </c>
      <c r="I176" s="116">
        <v>2022</v>
      </c>
    </row>
    <row r="177" spans="1:9" x14ac:dyDescent="0.3">
      <c r="A177" s="116" t="s">
        <v>1324</v>
      </c>
      <c r="B177" s="116" t="s">
        <v>1325</v>
      </c>
      <c r="C177" s="116" t="s">
        <v>11</v>
      </c>
      <c r="D177" s="116" t="s">
        <v>1320</v>
      </c>
      <c r="E177" s="116" t="s">
        <v>75</v>
      </c>
      <c r="F177" s="116" t="s">
        <v>1293</v>
      </c>
      <c r="G177" s="117">
        <v>9.6153846153846145E-2</v>
      </c>
      <c r="H177" s="117">
        <v>96.153846153846146</v>
      </c>
      <c r="I177" s="116">
        <v>2015</v>
      </c>
    </row>
    <row r="178" spans="1:9" x14ac:dyDescent="0.3">
      <c r="A178" s="116" t="s">
        <v>1318</v>
      </c>
      <c r="B178" s="116" t="s">
        <v>1319</v>
      </c>
      <c r="C178" s="116" t="s">
        <v>11</v>
      </c>
      <c r="D178" s="116" t="s">
        <v>1320</v>
      </c>
      <c r="E178" s="116" t="s">
        <v>75</v>
      </c>
      <c r="F178" s="116" t="s">
        <v>101</v>
      </c>
      <c r="G178" s="117">
        <v>0.44615384615384612</v>
      </c>
      <c r="H178" s="117">
        <v>446.15384615384613</v>
      </c>
      <c r="I178" s="116">
        <v>2015</v>
      </c>
    </row>
    <row r="179" spans="1:9" x14ac:dyDescent="0.3">
      <c r="A179" s="116" t="s">
        <v>1879</v>
      </c>
      <c r="B179" s="116" t="s">
        <v>1880</v>
      </c>
      <c r="C179" s="116" t="s">
        <v>22</v>
      </c>
      <c r="D179" s="116" t="s">
        <v>1881</v>
      </c>
      <c r="E179" s="116" t="s">
        <v>79</v>
      </c>
      <c r="F179" s="116" t="s">
        <v>101</v>
      </c>
      <c r="G179" s="117">
        <v>1.5384615384615383</v>
      </c>
      <c r="H179" s="117">
        <v>1538.4615384615383</v>
      </c>
      <c r="I179" s="116">
        <v>2019</v>
      </c>
    </row>
    <row r="180" spans="1:9" x14ac:dyDescent="0.3">
      <c r="A180" s="116" t="s">
        <v>1595</v>
      </c>
      <c r="B180" s="116" t="s">
        <v>1592</v>
      </c>
      <c r="C180" s="116" t="s">
        <v>23</v>
      </c>
      <c r="D180" s="116" t="s">
        <v>443</v>
      </c>
      <c r="E180" s="116" t="s">
        <v>79</v>
      </c>
      <c r="F180" s="116" t="s">
        <v>1593</v>
      </c>
      <c r="G180" s="117">
        <v>4.7415384615384616E-2</v>
      </c>
      <c r="H180" s="117">
        <v>47.415384615384617</v>
      </c>
      <c r="I180" s="116">
        <v>2019</v>
      </c>
    </row>
    <row r="181" spans="1:9" x14ac:dyDescent="0.3">
      <c r="A181" s="116" t="s">
        <v>1643</v>
      </c>
      <c r="B181" s="116" t="s">
        <v>1592</v>
      </c>
      <c r="C181" s="116" t="s">
        <v>23</v>
      </c>
      <c r="D181" s="116" t="s">
        <v>443</v>
      </c>
      <c r="E181" s="116" t="s">
        <v>79</v>
      </c>
      <c r="F181" s="116" t="s">
        <v>1644</v>
      </c>
      <c r="G181" s="117">
        <v>0.50076923076923074</v>
      </c>
      <c r="H181" s="117">
        <v>500.76923076923077</v>
      </c>
      <c r="I181" s="116">
        <v>2018</v>
      </c>
    </row>
    <row r="182" spans="1:9" x14ac:dyDescent="0.3">
      <c r="A182" s="116" t="s">
        <v>1591</v>
      </c>
      <c r="B182" s="116" t="s">
        <v>1592</v>
      </c>
      <c r="C182" s="116" t="s">
        <v>23</v>
      </c>
      <c r="D182" s="116" t="s">
        <v>443</v>
      </c>
      <c r="E182" s="116" t="s">
        <v>79</v>
      </c>
      <c r="F182" s="116" t="s">
        <v>1593</v>
      </c>
      <c r="G182" s="117">
        <v>2.3192307692307689E-2</v>
      </c>
      <c r="H182" s="117">
        <v>23.19230769230769</v>
      </c>
      <c r="I182" s="116">
        <v>2018</v>
      </c>
    </row>
    <row r="183" spans="1:9" x14ac:dyDescent="0.3">
      <c r="A183" s="116" t="s">
        <v>2905</v>
      </c>
      <c r="B183" s="116" t="s">
        <v>1592</v>
      </c>
      <c r="C183" s="116" t="s">
        <v>23</v>
      </c>
      <c r="D183" s="116" t="s">
        <v>443</v>
      </c>
      <c r="E183" s="116" t="s">
        <v>79</v>
      </c>
      <c r="F183" s="116" t="s">
        <v>1338</v>
      </c>
      <c r="G183" s="117">
        <v>2.0439999999999996</v>
      </c>
      <c r="H183" s="117">
        <v>2043.9999999999998</v>
      </c>
      <c r="I183" s="116">
        <v>2020</v>
      </c>
    </row>
    <row r="184" spans="1:9" x14ac:dyDescent="0.3">
      <c r="A184" s="116" t="s">
        <v>3408</v>
      </c>
      <c r="B184" s="116" t="s">
        <v>1592</v>
      </c>
      <c r="C184" s="116" t="s">
        <v>23</v>
      </c>
      <c r="D184" s="116" t="s">
        <v>443</v>
      </c>
      <c r="E184" s="116" t="s">
        <v>79</v>
      </c>
      <c r="F184" s="116" t="s">
        <v>3409</v>
      </c>
      <c r="G184" s="117">
        <v>0.1</v>
      </c>
      <c r="H184" s="117">
        <v>100</v>
      </c>
      <c r="I184" s="116">
        <v>2020</v>
      </c>
    </row>
    <row r="185" spans="1:9" x14ac:dyDescent="0.3">
      <c r="A185" s="116" t="s">
        <v>1840</v>
      </c>
      <c r="B185" s="116" t="s">
        <v>1841</v>
      </c>
      <c r="C185" s="116" t="s">
        <v>24</v>
      </c>
      <c r="D185" s="116" t="s">
        <v>1842</v>
      </c>
      <c r="E185" s="116" t="s">
        <v>75</v>
      </c>
      <c r="G185" s="117">
        <v>4</v>
      </c>
      <c r="H185" s="117">
        <v>4000</v>
      </c>
      <c r="I185" s="116">
        <v>2013</v>
      </c>
    </row>
    <row r="186" spans="1:9" x14ac:dyDescent="0.3">
      <c r="A186" s="116" t="s">
        <v>1843</v>
      </c>
      <c r="B186" s="116" t="s">
        <v>1844</v>
      </c>
      <c r="C186" s="116" t="s">
        <v>24</v>
      </c>
      <c r="D186" s="116" t="s">
        <v>1845</v>
      </c>
      <c r="E186" s="116" t="s">
        <v>97</v>
      </c>
      <c r="G186" s="117">
        <v>0.23</v>
      </c>
      <c r="H186" s="117">
        <v>230</v>
      </c>
      <c r="I186" s="116">
        <v>2014</v>
      </c>
    </row>
    <row r="187" spans="1:9" x14ac:dyDescent="0.3">
      <c r="A187" s="116" t="s">
        <v>2308</v>
      </c>
      <c r="B187" s="116" t="s">
        <v>2309</v>
      </c>
      <c r="C187" s="116" t="s">
        <v>25</v>
      </c>
      <c r="D187" s="116" t="s">
        <v>2310</v>
      </c>
      <c r="E187" s="116" t="s">
        <v>79</v>
      </c>
      <c r="G187" s="117">
        <v>74.5</v>
      </c>
      <c r="H187" s="117">
        <v>74500</v>
      </c>
      <c r="I187" s="116">
        <v>2020</v>
      </c>
    </row>
    <row r="188" spans="1:9" x14ac:dyDescent="0.3">
      <c r="A188" s="116" t="s">
        <v>2311</v>
      </c>
      <c r="B188" s="116" t="s">
        <v>2312</v>
      </c>
      <c r="C188" s="116" t="s">
        <v>25</v>
      </c>
      <c r="D188" s="116" t="s">
        <v>2310</v>
      </c>
      <c r="E188" s="116" t="s">
        <v>79</v>
      </c>
      <c r="G188" s="117">
        <v>74.5</v>
      </c>
      <c r="H188" s="117">
        <v>74500</v>
      </c>
      <c r="I188" s="116">
        <v>2020</v>
      </c>
    </row>
    <row r="189" spans="1:9" x14ac:dyDescent="0.3">
      <c r="A189" s="116" t="s">
        <v>2313</v>
      </c>
      <c r="B189" s="116" t="s">
        <v>2314</v>
      </c>
      <c r="C189" s="116" t="s">
        <v>25</v>
      </c>
      <c r="D189" s="116" t="s">
        <v>2310</v>
      </c>
      <c r="E189" s="116" t="s">
        <v>79</v>
      </c>
      <c r="G189" s="117">
        <v>74.5</v>
      </c>
      <c r="H189" s="117">
        <v>74500</v>
      </c>
      <c r="I189" s="116">
        <v>2020</v>
      </c>
    </row>
    <row r="190" spans="1:9" x14ac:dyDescent="0.3">
      <c r="A190" s="116" t="s">
        <v>1857</v>
      </c>
      <c r="B190" s="116" t="s">
        <v>1858</v>
      </c>
      <c r="C190" s="116" t="s">
        <v>25</v>
      </c>
      <c r="D190" s="116" t="s">
        <v>1859</v>
      </c>
      <c r="E190" s="116" t="s">
        <v>75</v>
      </c>
      <c r="G190" s="117">
        <v>0.12</v>
      </c>
      <c r="H190" s="117">
        <v>120</v>
      </c>
      <c r="I190" s="116">
        <v>2018</v>
      </c>
    </row>
    <row r="191" spans="1:9" x14ac:dyDescent="0.3">
      <c r="A191" s="116" t="s">
        <v>1874</v>
      </c>
      <c r="B191" s="116" t="s">
        <v>1872</v>
      </c>
      <c r="C191" s="116" t="s">
        <v>25</v>
      </c>
      <c r="D191" s="116" t="s">
        <v>1873</v>
      </c>
      <c r="E191" s="116" t="s">
        <v>75</v>
      </c>
      <c r="G191" s="117">
        <v>1.6153846153846154E-2</v>
      </c>
      <c r="H191" s="117">
        <v>16.153846153846153</v>
      </c>
      <c r="I191" s="116">
        <v>2009</v>
      </c>
    </row>
    <row r="192" spans="1:9" x14ac:dyDescent="0.3">
      <c r="A192" s="116" t="s">
        <v>2934</v>
      </c>
      <c r="B192" s="116" t="s">
        <v>2929</v>
      </c>
      <c r="C192" s="116" t="s">
        <v>25</v>
      </c>
      <c r="D192" s="116" t="s">
        <v>2310</v>
      </c>
      <c r="E192" s="116" t="s">
        <v>79</v>
      </c>
      <c r="G192" s="117">
        <v>74.5</v>
      </c>
      <c r="H192" s="117">
        <v>74500</v>
      </c>
      <c r="I192" s="116">
        <v>2021</v>
      </c>
    </row>
    <row r="193" spans="1:9" x14ac:dyDescent="0.3">
      <c r="A193" s="116" t="s">
        <v>2919</v>
      </c>
      <c r="B193" s="116" t="s">
        <v>2920</v>
      </c>
      <c r="C193" s="116" t="s">
        <v>25</v>
      </c>
      <c r="D193" s="116" t="s">
        <v>2310</v>
      </c>
      <c r="E193" s="116" t="s">
        <v>79</v>
      </c>
      <c r="G193" s="117">
        <v>74.5</v>
      </c>
      <c r="H193" s="117">
        <v>74500</v>
      </c>
      <c r="I193" s="116">
        <v>2021</v>
      </c>
    </row>
    <row r="194" spans="1:9" x14ac:dyDescent="0.3">
      <c r="A194" s="116" t="s">
        <v>2937</v>
      </c>
      <c r="B194" s="116" t="s">
        <v>2914</v>
      </c>
      <c r="C194" s="116" t="s">
        <v>25</v>
      </c>
      <c r="D194" s="116" t="s">
        <v>2310</v>
      </c>
      <c r="E194" s="116" t="s">
        <v>79</v>
      </c>
      <c r="G194" s="117">
        <v>74.5</v>
      </c>
      <c r="H194" s="117">
        <v>74500</v>
      </c>
      <c r="I194" s="116">
        <v>2021</v>
      </c>
    </row>
    <row r="195" spans="1:9" x14ac:dyDescent="0.3">
      <c r="A195" s="116" t="s">
        <v>1875</v>
      </c>
      <c r="B195" s="116" t="s">
        <v>1608</v>
      </c>
      <c r="C195" s="116" t="s">
        <v>25</v>
      </c>
      <c r="D195" s="116" t="s">
        <v>1609</v>
      </c>
      <c r="E195" s="116" t="s">
        <v>97</v>
      </c>
      <c r="G195" s="117">
        <v>0.4</v>
      </c>
      <c r="H195" s="117">
        <v>400</v>
      </c>
      <c r="I195" s="116">
        <v>2013</v>
      </c>
    </row>
    <row r="196" spans="1:9" x14ac:dyDescent="0.3">
      <c r="A196" s="116" t="s">
        <v>1860</v>
      </c>
      <c r="B196" s="116" t="s">
        <v>1861</v>
      </c>
      <c r="C196" s="116" t="s">
        <v>25</v>
      </c>
      <c r="D196" s="116" t="s">
        <v>1862</v>
      </c>
      <c r="E196" s="116" t="s">
        <v>79</v>
      </c>
      <c r="F196" s="116" t="s">
        <v>1863</v>
      </c>
      <c r="G196" s="117">
        <v>74.900000000000006</v>
      </c>
      <c r="H196" s="117">
        <v>74900</v>
      </c>
      <c r="I196" s="116">
        <v>2018</v>
      </c>
    </row>
    <row r="197" spans="1:9" x14ac:dyDescent="0.3">
      <c r="A197" s="116" t="s">
        <v>1615</v>
      </c>
      <c r="B197" s="116" t="s">
        <v>1616</v>
      </c>
      <c r="C197" s="116" t="s">
        <v>25</v>
      </c>
      <c r="D197" s="116" t="s">
        <v>1617</v>
      </c>
      <c r="E197" s="116" t="s">
        <v>75</v>
      </c>
      <c r="F197" s="116" t="s">
        <v>1618</v>
      </c>
      <c r="G197" s="117">
        <v>2.0769230769230766</v>
      </c>
      <c r="H197" s="117">
        <v>2076.9230769230767</v>
      </c>
      <c r="I197" s="116">
        <v>2017</v>
      </c>
    </row>
    <row r="198" spans="1:9" x14ac:dyDescent="0.3">
      <c r="A198" s="116" t="s">
        <v>1529</v>
      </c>
      <c r="B198" s="116" t="s">
        <v>1530</v>
      </c>
      <c r="C198" s="116" t="s">
        <v>25</v>
      </c>
      <c r="D198" s="116" t="s">
        <v>1528</v>
      </c>
      <c r="E198" s="116" t="s">
        <v>75</v>
      </c>
      <c r="F198" s="116" t="s">
        <v>1470</v>
      </c>
      <c r="G198" s="117">
        <v>0.1</v>
      </c>
      <c r="H198" s="117">
        <v>100</v>
      </c>
      <c r="I198" s="116">
        <v>2016</v>
      </c>
    </row>
    <row r="199" spans="1:9" x14ac:dyDescent="0.3">
      <c r="A199" s="116" t="s">
        <v>1607</v>
      </c>
      <c r="B199" s="116" t="s">
        <v>1608</v>
      </c>
      <c r="C199" s="116" t="s">
        <v>25</v>
      </c>
      <c r="D199" s="116" t="s">
        <v>1609</v>
      </c>
      <c r="E199" s="116" t="s">
        <v>97</v>
      </c>
      <c r="F199" s="116" t="s">
        <v>1610</v>
      </c>
      <c r="G199" s="117">
        <v>13</v>
      </c>
      <c r="H199" s="117">
        <v>13000</v>
      </c>
      <c r="I199" s="116">
        <v>2017</v>
      </c>
    </row>
    <row r="200" spans="1:9" x14ac:dyDescent="0.3">
      <c r="A200" s="116" t="s">
        <v>1895</v>
      </c>
      <c r="B200" s="116" t="s">
        <v>1896</v>
      </c>
      <c r="C200" s="116" t="s">
        <v>25</v>
      </c>
      <c r="D200" s="116" t="s">
        <v>1897</v>
      </c>
      <c r="E200" s="116" t="s">
        <v>79</v>
      </c>
      <c r="G200" s="117">
        <v>17.5</v>
      </c>
      <c r="H200" s="117">
        <v>17500</v>
      </c>
      <c r="I200" s="116">
        <v>2019</v>
      </c>
    </row>
    <row r="201" spans="1:9" x14ac:dyDescent="0.3">
      <c r="A201" s="116" t="s">
        <v>2913</v>
      </c>
      <c r="B201" s="116" t="s">
        <v>2914</v>
      </c>
      <c r="C201" s="116" t="s">
        <v>25</v>
      </c>
      <c r="D201" s="116" t="s">
        <v>2310</v>
      </c>
      <c r="E201" s="116" t="s">
        <v>79</v>
      </c>
      <c r="G201" s="117">
        <v>74.5</v>
      </c>
      <c r="H201" s="117">
        <v>74500</v>
      </c>
      <c r="I201" s="116">
        <v>2021</v>
      </c>
    </row>
    <row r="202" spans="1:9" x14ac:dyDescent="0.3">
      <c r="A202" s="116" t="s">
        <v>2924</v>
      </c>
      <c r="B202" s="116" t="s">
        <v>2925</v>
      </c>
      <c r="C202" s="116" t="s">
        <v>25</v>
      </c>
      <c r="D202" s="116" t="s">
        <v>2310</v>
      </c>
      <c r="E202" s="116" t="s">
        <v>79</v>
      </c>
      <c r="G202" s="117">
        <v>74.5</v>
      </c>
      <c r="H202" s="117">
        <v>74500</v>
      </c>
      <c r="I202" s="116">
        <v>2021</v>
      </c>
    </row>
    <row r="203" spans="1:9" x14ac:dyDescent="0.3">
      <c r="A203" s="116" t="s">
        <v>1871</v>
      </c>
      <c r="B203" s="116" t="s">
        <v>1872</v>
      </c>
      <c r="C203" s="116" t="s">
        <v>25</v>
      </c>
      <c r="D203" s="116" t="s">
        <v>1873</v>
      </c>
      <c r="E203" s="116" t="s">
        <v>75</v>
      </c>
      <c r="G203" s="117">
        <v>7.4307692307692311E-2</v>
      </c>
      <c r="H203" s="117">
        <v>74.307692307692307</v>
      </c>
      <c r="I203" s="116">
        <v>2008</v>
      </c>
    </row>
    <row r="204" spans="1:9" x14ac:dyDescent="0.3">
      <c r="A204" s="116" t="s">
        <v>2921</v>
      </c>
      <c r="B204" s="116" t="s">
        <v>2921</v>
      </c>
      <c r="C204" s="116" t="s">
        <v>25</v>
      </c>
      <c r="D204" s="116" t="s">
        <v>2310</v>
      </c>
      <c r="E204" s="116" t="s">
        <v>79</v>
      </c>
      <c r="G204" s="117">
        <v>74.5</v>
      </c>
      <c r="H204" s="117">
        <v>74500</v>
      </c>
      <c r="I204" s="116">
        <v>2021</v>
      </c>
    </row>
    <row r="205" spans="1:9" x14ac:dyDescent="0.3">
      <c r="A205" s="116" t="s">
        <v>2315</v>
      </c>
      <c r="B205" s="116" t="s">
        <v>2316</v>
      </c>
      <c r="C205" s="116" t="s">
        <v>25</v>
      </c>
      <c r="D205" s="116" t="s">
        <v>2310</v>
      </c>
      <c r="E205" s="116" t="s">
        <v>79</v>
      </c>
      <c r="G205" s="117">
        <v>74.5</v>
      </c>
      <c r="H205" s="117">
        <v>74500</v>
      </c>
      <c r="I205" s="116">
        <v>2020</v>
      </c>
    </row>
    <row r="206" spans="1:9" x14ac:dyDescent="0.3">
      <c r="A206" s="116" t="s">
        <v>2935</v>
      </c>
      <c r="B206" s="116" t="s">
        <v>2936</v>
      </c>
      <c r="C206" s="116" t="s">
        <v>25</v>
      </c>
      <c r="D206" s="116" t="s">
        <v>2310</v>
      </c>
      <c r="E206" s="116" t="s">
        <v>79</v>
      </c>
      <c r="G206" s="117">
        <v>74.5</v>
      </c>
      <c r="H206" s="117">
        <v>74500</v>
      </c>
      <c r="I206" s="116">
        <v>2021</v>
      </c>
    </row>
    <row r="207" spans="1:9" x14ac:dyDescent="0.3">
      <c r="A207" s="116" t="s">
        <v>1868</v>
      </c>
      <c r="B207" s="116" t="s">
        <v>1869</v>
      </c>
      <c r="C207" s="116" t="s">
        <v>25</v>
      </c>
      <c r="D207" s="116" t="s">
        <v>1862</v>
      </c>
      <c r="E207" s="116" t="s">
        <v>79</v>
      </c>
      <c r="F207" s="116" t="s">
        <v>1870</v>
      </c>
      <c r="G207" s="117">
        <v>4</v>
      </c>
      <c r="H207" s="117">
        <v>4000</v>
      </c>
      <c r="I207" s="116">
        <v>2016</v>
      </c>
    </row>
    <row r="208" spans="1:9" x14ac:dyDescent="0.3">
      <c r="A208" s="116" t="s">
        <v>2928</v>
      </c>
      <c r="B208" s="116" t="s">
        <v>2929</v>
      </c>
      <c r="C208" s="116" t="s">
        <v>25</v>
      </c>
      <c r="D208" s="116" t="s">
        <v>2310</v>
      </c>
      <c r="E208" s="116" t="s">
        <v>79</v>
      </c>
      <c r="G208" s="117">
        <v>74.5</v>
      </c>
      <c r="H208" s="117">
        <v>74500</v>
      </c>
      <c r="I208" s="116">
        <v>2021</v>
      </c>
    </row>
    <row r="209" spans="1:9" x14ac:dyDescent="0.3">
      <c r="A209" s="116" t="s">
        <v>2922</v>
      </c>
      <c r="B209" s="116" t="s">
        <v>2923</v>
      </c>
      <c r="C209" s="116" t="s">
        <v>25</v>
      </c>
      <c r="D209" s="116" t="s">
        <v>2310</v>
      </c>
      <c r="E209" s="116" t="s">
        <v>79</v>
      </c>
      <c r="G209" s="117">
        <v>74.5</v>
      </c>
      <c r="H209" s="117">
        <v>74500</v>
      </c>
      <c r="I209" s="116">
        <v>2021</v>
      </c>
    </row>
    <row r="210" spans="1:9" x14ac:dyDescent="0.3">
      <c r="A210" s="116" t="s">
        <v>1864</v>
      </c>
      <c r="B210" s="116" t="s">
        <v>1865</v>
      </c>
      <c r="C210" s="116" t="s">
        <v>25</v>
      </c>
      <c r="D210" s="116" t="s">
        <v>1862</v>
      </c>
      <c r="E210" s="116" t="s">
        <v>79</v>
      </c>
      <c r="G210" s="117">
        <v>5</v>
      </c>
      <c r="H210" s="117">
        <v>5000</v>
      </c>
      <c r="I210" s="116">
        <v>2016</v>
      </c>
    </row>
    <row r="211" spans="1:9" x14ac:dyDescent="0.3">
      <c r="A211" s="116" t="s">
        <v>2926</v>
      </c>
      <c r="B211" s="116" t="s">
        <v>2927</v>
      </c>
      <c r="C211" s="116" t="s">
        <v>25</v>
      </c>
      <c r="D211" s="116" t="s">
        <v>2310</v>
      </c>
      <c r="E211" s="116" t="s">
        <v>79</v>
      </c>
      <c r="G211" s="117">
        <v>74.5</v>
      </c>
      <c r="H211" s="117">
        <v>74500</v>
      </c>
      <c r="I211" s="116">
        <v>2021</v>
      </c>
    </row>
    <row r="212" spans="1:9" x14ac:dyDescent="0.3">
      <c r="A212" s="116" t="s">
        <v>2930</v>
      </c>
      <c r="B212" s="116" t="s">
        <v>2931</v>
      </c>
      <c r="C212" s="116" t="s">
        <v>25</v>
      </c>
      <c r="D212" s="116" t="s">
        <v>2310</v>
      </c>
      <c r="E212" s="116" t="s">
        <v>79</v>
      </c>
      <c r="G212" s="117">
        <v>74.5</v>
      </c>
      <c r="H212" s="117">
        <v>74500</v>
      </c>
      <c r="I212" s="116">
        <v>2021</v>
      </c>
    </row>
    <row r="213" spans="1:9" x14ac:dyDescent="0.3">
      <c r="A213" s="116" t="s">
        <v>1866</v>
      </c>
      <c r="B213" s="116" t="s">
        <v>1867</v>
      </c>
      <c r="C213" s="116" t="s">
        <v>25</v>
      </c>
      <c r="D213" s="116" t="s">
        <v>1862</v>
      </c>
      <c r="E213" s="116" t="s">
        <v>79</v>
      </c>
      <c r="G213" s="117">
        <v>8.8000000000000007</v>
      </c>
      <c r="H213" s="117">
        <v>8800</v>
      </c>
      <c r="I213" s="116">
        <v>2017</v>
      </c>
    </row>
    <row r="214" spans="1:9" x14ac:dyDescent="0.3">
      <c r="A214" s="116" t="s">
        <v>2317</v>
      </c>
      <c r="B214" s="116" t="s">
        <v>2318</v>
      </c>
      <c r="C214" s="116" t="s">
        <v>25</v>
      </c>
      <c r="D214" s="116" t="s">
        <v>2310</v>
      </c>
      <c r="E214" s="116" t="s">
        <v>79</v>
      </c>
      <c r="G214" s="117">
        <v>74.5</v>
      </c>
      <c r="H214" s="117">
        <v>74500</v>
      </c>
      <c r="I214" s="116">
        <v>2020</v>
      </c>
    </row>
    <row r="215" spans="1:9" x14ac:dyDescent="0.3">
      <c r="A215" s="116" t="s">
        <v>1596</v>
      </c>
      <c r="B215" s="116" t="s">
        <v>1597</v>
      </c>
      <c r="C215" s="116" t="s">
        <v>25</v>
      </c>
      <c r="D215" s="116" t="s">
        <v>1598</v>
      </c>
      <c r="E215" s="116" t="s">
        <v>97</v>
      </c>
      <c r="F215" s="116" t="s">
        <v>1599</v>
      </c>
      <c r="G215" s="117">
        <v>20</v>
      </c>
      <c r="H215" s="117">
        <v>20000</v>
      </c>
      <c r="I215" s="116">
        <v>2018</v>
      </c>
    </row>
    <row r="216" spans="1:9" x14ac:dyDescent="0.3">
      <c r="A216" s="116" t="s">
        <v>2915</v>
      </c>
      <c r="B216" s="116" t="s">
        <v>2916</v>
      </c>
      <c r="C216" s="116" t="s">
        <v>25</v>
      </c>
      <c r="D216" s="116" t="s">
        <v>2310</v>
      </c>
      <c r="E216" s="116" t="s">
        <v>79</v>
      </c>
      <c r="G216" s="117">
        <v>74.5</v>
      </c>
      <c r="H216" s="117">
        <v>74500</v>
      </c>
      <c r="I216" s="116">
        <v>2021</v>
      </c>
    </row>
    <row r="217" spans="1:9" x14ac:dyDescent="0.3">
      <c r="A217" s="116" t="s">
        <v>2319</v>
      </c>
      <c r="B217" s="116" t="s">
        <v>2320</v>
      </c>
      <c r="C217" s="116" t="s">
        <v>25</v>
      </c>
      <c r="D217" s="116" t="s">
        <v>2310</v>
      </c>
      <c r="E217" s="116" t="s">
        <v>79</v>
      </c>
      <c r="G217" s="117">
        <v>74.5</v>
      </c>
      <c r="H217" s="117">
        <v>74500</v>
      </c>
      <c r="I217" s="116">
        <v>2020</v>
      </c>
    </row>
    <row r="218" spans="1:9" x14ac:dyDescent="0.3">
      <c r="A218" s="116" t="s">
        <v>2917</v>
      </c>
      <c r="B218" s="116" t="s">
        <v>2918</v>
      </c>
      <c r="C218" s="116" t="s">
        <v>25</v>
      </c>
      <c r="D218" s="116" t="s">
        <v>2310</v>
      </c>
      <c r="E218" s="116" t="s">
        <v>79</v>
      </c>
      <c r="G218" s="117">
        <v>74.5</v>
      </c>
      <c r="H218" s="117">
        <v>74500</v>
      </c>
      <c r="I218" s="116">
        <v>2021</v>
      </c>
    </row>
    <row r="219" spans="1:9" x14ac:dyDescent="0.3">
      <c r="A219" s="116" t="s">
        <v>2932</v>
      </c>
      <c r="B219" s="116" t="s">
        <v>2933</v>
      </c>
      <c r="C219" s="116" t="s">
        <v>25</v>
      </c>
      <c r="D219" s="116" t="s">
        <v>2310</v>
      </c>
      <c r="E219" s="116" t="s">
        <v>79</v>
      </c>
      <c r="G219" s="117">
        <v>74.5</v>
      </c>
      <c r="H219" s="117">
        <v>74500</v>
      </c>
      <c r="I219" s="116">
        <v>2021</v>
      </c>
    </row>
    <row r="220" spans="1:9" x14ac:dyDescent="0.3">
      <c r="A220" s="116" t="s">
        <v>1467</v>
      </c>
      <c r="B220" s="116" t="s">
        <v>1468</v>
      </c>
      <c r="C220" s="116" t="s">
        <v>26</v>
      </c>
      <c r="D220" s="116" t="s">
        <v>1469</v>
      </c>
      <c r="E220" s="116" t="s">
        <v>75</v>
      </c>
      <c r="F220" s="116" t="s">
        <v>1470</v>
      </c>
      <c r="G220" s="117">
        <v>3.9E-2</v>
      </c>
      <c r="H220" s="117">
        <v>39</v>
      </c>
      <c r="I220" s="116">
        <v>2016</v>
      </c>
    </row>
    <row r="221" spans="1:9" x14ac:dyDescent="0.3">
      <c r="A221" s="116" t="s">
        <v>1507</v>
      </c>
      <c r="B221" s="116" t="s">
        <v>1508</v>
      </c>
      <c r="C221" s="116" t="s">
        <v>26</v>
      </c>
      <c r="D221" s="116" t="s">
        <v>1509</v>
      </c>
      <c r="E221" s="116" t="s">
        <v>75</v>
      </c>
      <c r="F221" s="116" t="s">
        <v>1470</v>
      </c>
      <c r="G221" s="117">
        <v>0.05</v>
      </c>
      <c r="H221" s="117">
        <v>50</v>
      </c>
      <c r="I221" s="116">
        <v>2015</v>
      </c>
    </row>
    <row r="222" spans="1:9" x14ac:dyDescent="0.3">
      <c r="A222" s="116" t="s">
        <v>1510</v>
      </c>
      <c r="B222" s="116" t="s">
        <v>1511</v>
      </c>
      <c r="C222" s="116" t="s">
        <v>26</v>
      </c>
      <c r="D222" s="116" t="s">
        <v>1509</v>
      </c>
      <c r="E222" s="116" t="s">
        <v>75</v>
      </c>
      <c r="F222" s="116" t="s">
        <v>1470</v>
      </c>
      <c r="G222" s="117">
        <v>7.1999999999999995E-2</v>
      </c>
      <c r="H222" s="117">
        <v>72</v>
      </c>
      <c r="I222" s="116">
        <v>2017</v>
      </c>
    </row>
    <row r="223" spans="1:9" x14ac:dyDescent="0.3">
      <c r="A223" s="116" t="s">
        <v>1928</v>
      </c>
      <c r="B223" s="116" t="s">
        <v>1508</v>
      </c>
      <c r="C223" s="116" t="s">
        <v>26</v>
      </c>
      <c r="D223" s="116" t="s">
        <v>1509</v>
      </c>
      <c r="E223" s="116" t="s">
        <v>75</v>
      </c>
      <c r="G223" s="117">
        <v>4.8000000000000001E-2</v>
      </c>
      <c r="H223" s="117">
        <v>48</v>
      </c>
      <c r="I223" s="116">
        <v>2016</v>
      </c>
    </row>
    <row r="224" spans="1:9" x14ac:dyDescent="0.3">
      <c r="A224" s="116" t="s">
        <v>1518</v>
      </c>
      <c r="B224" s="116" t="s">
        <v>1519</v>
      </c>
      <c r="C224" s="116" t="s">
        <v>26</v>
      </c>
      <c r="D224" s="116" t="s">
        <v>1520</v>
      </c>
      <c r="E224" s="116" t="s">
        <v>79</v>
      </c>
      <c r="F224" s="116" t="s">
        <v>1521</v>
      </c>
      <c r="G224" s="117">
        <v>2</v>
      </c>
      <c r="H224" s="117">
        <v>2000</v>
      </c>
      <c r="I224" s="116">
        <v>2018</v>
      </c>
    </row>
    <row r="225" spans="1:9" x14ac:dyDescent="0.3">
      <c r="A225" s="116" t="s">
        <v>1531</v>
      </c>
      <c r="B225" s="116" t="s">
        <v>1532</v>
      </c>
      <c r="C225" s="116" t="s">
        <v>26</v>
      </c>
      <c r="D225" s="116" t="s">
        <v>1528</v>
      </c>
      <c r="E225" s="116" t="s">
        <v>75</v>
      </c>
      <c r="F225" s="116" t="s">
        <v>1470</v>
      </c>
      <c r="G225" s="117">
        <v>1.86</v>
      </c>
      <c r="H225" s="117">
        <v>1860</v>
      </c>
      <c r="I225" s="116">
        <v>2016</v>
      </c>
    </row>
    <row r="226" spans="1:9" x14ac:dyDescent="0.3">
      <c r="A226" s="116" t="s">
        <v>1512</v>
      </c>
      <c r="B226" s="116" t="s">
        <v>1513</v>
      </c>
      <c r="C226" s="116" t="s">
        <v>26</v>
      </c>
      <c r="D226" s="116" t="s">
        <v>1514</v>
      </c>
      <c r="E226" s="116" t="s">
        <v>75</v>
      </c>
      <c r="F226" s="116" t="s">
        <v>1514</v>
      </c>
      <c r="G226" s="117">
        <v>1.0476307692307691</v>
      </c>
      <c r="H226" s="117">
        <v>1047.6307692307691</v>
      </c>
      <c r="I226" s="116">
        <v>2017</v>
      </c>
    </row>
    <row r="227" spans="1:9" x14ac:dyDescent="0.3">
      <c r="A227" s="116" t="s">
        <v>1522</v>
      </c>
      <c r="B227" s="116" t="s">
        <v>1523</v>
      </c>
      <c r="C227" s="116" t="s">
        <v>26</v>
      </c>
      <c r="D227" s="116" t="s">
        <v>1520</v>
      </c>
      <c r="E227" s="116" t="s">
        <v>79</v>
      </c>
      <c r="F227" s="116" t="s">
        <v>1521</v>
      </c>
      <c r="G227" s="117">
        <v>2.4</v>
      </c>
      <c r="H227" s="117">
        <v>2400</v>
      </c>
      <c r="I227" s="116">
        <v>2019</v>
      </c>
    </row>
    <row r="228" spans="1:9" x14ac:dyDescent="0.3">
      <c r="A228" s="116" t="s">
        <v>2045</v>
      </c>
      <c r="B228" s="116" t="s">
        <v>2046</v>
      </c>
      <c r="C228" s="116" t="s">
        <v>26</v>
      </c>
      <c r="D228" s="116" t="s">
        <v>2047</v>
      </c>
      <c r="E228" s="116" t="s">
        <v>75</v>
      </c>
      <c r="F228" s="116" t="s">
        <v>2048</v>
      </c>
      <c r="G228" s="117">
        <v>10.37</v>
      </c>
      <c r="H228" s="117">
        <v>10370</v>
      </c>
      <c r="I228" s="116">
        <v>2015</v>
      </c>
    </row>
    <row r="229" spans="1:9" x14ac:dyDescent="0.3">
      <c r="A229" s="116" t="s">
        <v>2397</v>
      </c>
      <c r="B229" s="116" t="s">
        <v>2046</v>
      </c>
      <c r="C229" s="116" t="s">
        <v>26</v>
      </c>
      <c r="D229" s="116" t="s">
        <v>2047</v>
      </c>
      <c r="E229" s="116" t="s">
        <v>75</v>
      </c>
      <c r="F229" s="116" t="s">
        <v>2048</v>
      </c>
      <c r="G229" s="117">
        <v>17.5</v>
      </c>
      <c r="H229" s="117">
        <v>17500</v>
      </c>
      <c r="I229" s="116">
        <v>2019</v>
      </c>
    </row>
    <row r="230" spans="1:9" x14ac:dyDescent="0.3">
      <c r="A230" s="116" t="s">
        <v>1515</v>
      </c>
      <c r="B230" s="116" t="s">
        <v>1516</v>
      </c>
      <c r="C230" s="116" t="s">
        <v>26</v>
      </c>
      <c r="D230" s="116" t="s">
        <v>1517</v>
      </c>
      <c r="E230" s="116" t="s">
        <v>75</v>
      </c>
      <c r="F230" s="116" t="s">
        <v>1470</v>
      </c>
      <c r="G230" s="117">
        <v>1</v>
      </c>
      <c r="H230" s="117">
        <v>1000</v>
      </c>
      <c r="I230" s="116">
        <v>2019</v>
      </c>
    </row>
    <row r="231" spans="1:9" x14ac:dyDescent="0.3">
      <c r="A231" s="116" t="s">
        <v>1526</v>
      </c>
      <c r="B231" s="116" t="s">
        <v>1527</v>
      </c>
      <c r="C231" s="116" t="s">
        <v>26</v>
      </c>
      <c r="D231" s="116" t="s">
        <v>1528</v>
      </c>
      <c r="E231" s="116" t="s">
        <v>75</v>
      </c>
      <c r="F231" s="116" t="s">
        <v>1470</v>
      </c>
      <c r="G231" s="117">
        <v>0.1</v>
      </c>
      <c r="H231" s="117">
        <v>100</v>
      </c>
      <c r="I231" s="116">
        <v>2016</v>
      </c>
    </row>
    <row r="232" spans="1:9" x14ac:dyDescent="0.3">
      <c r="A232" s="116" t="s">
        <v>1540</v>
      </c>
      <c r="B232" s="116" t="s">
        <v>1541</v>
      </c>
      <c r="C232" s="116" t="s">
        <v>26</v>
      </c>
      <c r="D232" s="116" t="s">
        <v>1542</v>
      </c>
      <c r="E232" s="116" t="s">
        <v>75</v>
      </c>
      <c r="F232" s="116" t="s">
        <v>1470</v>
      </c>
      <c r="G232" s="117">
        <v>0.93600000000000005</v>
      </c>
      <c r="H232" s="117">
        <v>936</v>
      </c>
      <c r="I232" s="116">
        <v>2016</v>
      </c>
    </row>
    <row r="233" spans="1:9" x14ac:dyDescent="0.3">
      <c r="A233" s="116" t="s">
        <v>1543</v>
      </c>
      <c r="B233" s="116" t="s">
        <v>1544</v>
      </c>
      <c r="C233" s="116" t="s">
        <v>26</v>
      </c>
      <c r="D233" s="116" t="s">
        <v>1545</v>
      </c>
      <c r="E233" s="116" t="s">
        <v>75</v>
      </c>
      <c r="F233" s="116" t="s">
        <v>1470</v>
      </c>
      <c r="G233" s="117">
        <v>1</v>
      </c>
      <c r="H233" s="117">
        <v>1000</v>
      </c>
      <c r="I233" s="116">
        <v>2016</v>
      </c>
    </row>
    <row r="234" spans="1:9" x14ac:dyDescent="0.3">
      <c r="A234" s="116" t="s">
        <v>1546</v>
      </c>
      <c r="B234" s="116" t="s">
        <v>1547</v>
      </c>
      <c r="C234" s="116" t="s">
        <v>26</v>
      </c>
      <c r="D234" s="116" t="s">
        <v>1548</v>
      </c>
      <c r="E234" s="116" t="s">
        <v>75</v>
      </c>
      <c r="F234" s="116" t="s">
        <v>1470</v>
      </c>
      <c r="G234" s="117">
        <v>2.7</v>
      </c>
      <c r="H234" s="117">
        <v>2700</v>
      </c>
      <c r="I234" s="116">
        <v>2016</v>
      </c>
    </row>
    <row r="235" spans="1:9" x14ac:dyDescent="0.3">
      <c r="A235" s="116" t="s">
        <v>2049</v>
      </c>
      <c r="B235" s="116" t="s">
        <v>2046</v>
      </c>
      <c r="C235" s="116" t="s">
        <v>26</v>
      </c>
      <c r="D235" s="116" t="s">
        <v>2047</v>
      </c>
      <c r="E235" s="116" t="s">
        <v>75</v>
      </c>
      <c r="F235" s="116" t="s">
        <v>2048</v>
      </c>
      <c r="G235" s="117">
        <v>52</v>
      </c>
      <c r="H235" s="117">
        <v>52000</v>
      </c>
      <c r="I235" s="116">
        <v>2017</v>
      </c>
    </row>
    <row r="236" spans="1:9" x14ac:dyDescent="0.3">
      <c r="A236" s="116" t="s">
        <v>2398</v>
      </c>
      <c r="B236" s="116" t="s">
        <v>2399</v>
      </c>
      <c r="C236" s="116" t="s">
        <v>26</v>
      </c>
      <c r="D236" s="116" t="s">
        <v>2047</v>
      </c>
      <c r="E236" s="116" t="s">
        <v>75</v>
      </c>
      <c r="F236" s="116" t="s">
        <v>2048</v>
      </c>
      <c r="G236" s="117">
        <v>31.5</v>
      </c>
      <c r="H236" s="117">
        <v>31500</v>
      </c>
      <c r="I236" s="116">
        <v>2020</v>
      </c>
    </row>
    <row r="237" spans="1:9" x14ac:dyDescent="0.3">
      <c r="A237" s="116" t="s">
        <v>1549</v>
      </c>
      <c r="B237" s="116" t="s">
        <v>1550</v>
      </c>
      <c r="C237" s="116" t="s">
        <v>26</v>
      </c>
      <c r="D237" s="116" t="s">
        <v>1551</v>
      </c>
      <c r="E237" s="116" t="s">
        <v>75</v>
      </c>
      <c r="F237" s="116" t="s">
        <v>1470</v>
      </c>
      <c r="G237" s="117">
        <v>1</v>
      </c>
      <c r="H237" s="117">
        <v>1000</v>
      </c>
      <c r="I237" s="116">
        <v>2017</v>
      </c>
    </row>
    <row r="238" spans="1:9" x14ac:dyDescent="0.3">
      <c r="A238" s="116" t="s">
        <v>1552</v>
      </c>
      <c r="B238" s="116" t="s">
        <v>1553</v>
      </c>
      <c r="C238" s="116" t="s">
        <v>26</v>
      </c>
      <c r="D238" s="116" t="s">
        <v>1554</v>
      </c>
      <c r="E238" s="116" t="s">
        <v>75</v>
      </c>
      <c r="F238" s="116" t="s">
        <v>1555</v>
      </c>
      <c r="G238" s="117">
        <v>1</v>
      </c>
      <c r="H238" s="117">
        <v>1000</v>
      </c>
      <c r="I238" s="116">
        <v>2015</v>
      </c>
    </row>
    <row r="239" spans="1:9" x14ac:dyDescent="0.3">
      <c r="A239" s="116" t="s">
        <v>1556</v>
      </c>
      <c r="B239" s="116" t="s">
        <v>1553</v>
      </c>
      <c r="C239" s="116" t="s">
        <v>26</v>
      </c>
      <c r="D239" s="116" t="s">
        <v>1554</v>
      </c>
      <c r="E239" s="116" t="s">
        <v>75</v>
      </c>
      <c r="F239" s="116" t="s">
        <v>1555</v>
      </c>
      <c r="G239" s="117">
        <v>2.5</v>
      </c>
      <c r="H239" s="117">
        <v>2500</v>
      </c>
      <c r="I239" s="116">
        <v>2016</v>
      </c>
    </row>
    <row r="240" spans="1:9" x14ac:dyDescent="0.3">
      <c r="A240" s="116" t="s">
        <v>1557</v>
      </c>
      <c r="B240" s="116" t="s">
        <v>1553</v>
      </c>
      <c r="C240" s="116" t="s">
        <v>26</v>
      </c>
      <c r="D240" s="116" t="s">
        <v>1554</v>
      </c>
      <c r="E240" s="116" t="s">
        <v>75</v>
      </c>
      <c r="F240" s="116" t="s">
        <v>1555</v>
      </c>
      <c r="G240" s="117">
        <v>3</v>
      </c>
      <c r="H240" s="117">
        <v>3000</v>
      </c>
      <c r="I240" s="116">
        <v>2017</v>
      </c>
    </row>
    <row r="241" spans="1:9" x14ac:dyDescent="0.3">
      <c r="A241" s="116" t="s">
        <v>1524</v>
      </c>
      <c r="B241" s="116" t="s">
        <v>1525</v>
      </c>
      <c r="C241" s="116" t="s">
        <v>26</v>
      </c>
      <c r="D241" s="116" t="s">
        <v>1520</v>
      </c>
      <c r="E241" s="116" t="s">
        <v>79</v>
      </c>
      <c r="F241" s="116" t="s">
        <v>1521</v>
      </c>
      <c r="G241" s="117">
        <v>3.6</v>
      </c>
      <c r="H241" s="117">
        <v>3600</v>
      </c>
      <c r="I241" s="116">
        <v>2019</v>
      </c>
    </row>
    <row r="242" spans="1:9" x14ac:dyDescent="0.3">
      <c r="A242" s="116" t="s">
        <v>1373</v>
      </c>
      <c r="B242" s="116" t="s">
        <v>1374</v>
      </c>
      <c r="C242" s="116" t="s">
        <v>31</v>
      </c>
      <c r="D242" s="116" t="s">
        <v>1375</v>
      </c>
      <c r="E242" s="116" t="s">
        <v>75</v>
      </c>
      <c r="G242" s="117">
        <v>0.12184615384615384</v>
      </c>
      <c r="H242" s="117">
        <v>121.84615384615384</v>
      </c>
      <c r="I242" s="116">
        <v>2017</v>
      </c>
    </row>
    <row r="243" spans="1:9" x14ac:dyDescent="0.3">
      <c r="A243" s="116" t="s">
        <v>1402</v>
      </c>
      <c r="B243" s="116" t="s">
        <v>1403</v>
      </c>
      <c r="C243" s="116" t="s">
        <v>31</v>
      </c>
      <c r="D243" s="116" t="s">
        <v>1404</v>
      </c>
      <c r="E243" s="116" t="s">
        <v>75</v>
      </c>
      <c r="G243" s="117">
        <v>0.15498461538461539</v>
      </c>
      <c r="H243" s="117">
        <v>154.98461538461538</v>
      </c>
      <c r="I243" s="116">
        <v>2017</v>
      </c>
    </row>
    <row r="244" spans="1:9" x14ac:dyDescent="0.3">
      <c r="A244" s="116" t="s">
        <v>1405</v>
      </c>
      <c r="B244" s="116" t="s">
        <v>1406</v>
      </c>
      <c r="C244" s="116" t="s">
        <v>31</v>
      </c>
      <c r="D244" s="116" t="s">
        <v>1395</v>
      </c>
      <c r="E244" s="116" t="s">
        <v>75</v>
      </c>
      <c r="F244" s="116" t="s">
        <v>1395</v>
      </c>
      <c r="G244" s="117">
        <v>0.3075</v>
      </c>
      <c r="H244" s="117">
        <v>307.5</v>
      </c>
      <c r="I244" s="116">
        <v>2015</v>
      </c>
    </row>
    <row r="245" spans="1:9" x14ac:dyDescent="0.3">
      <c r="A245" s="116" t="s">
        <v>1376</v>
      </c>
      <c r="B245" s="116" t="s">
        <v>1377</v>
      </c>
      <c r="C245" s="116" t="s">
        <v>31</v>
      </c>
      <c r="D245" s="116" t="s">
        <v>1378</v>
      </c>
      <c r="E245" s="116" t="s">
        <v>75</v>
      </c>
      <c r="G245" s="117">
        <v>5.2369230769230765E-2</v>
      </c>
      <c r="H245" s="117">
        <v>52.369230769230768</v>
      </c>
      <c r="I245" s="116">
        <v>2011</v>
      </c>
    </row>
    <row r="246" spans="1:9" x14ac:dyDescent="0.3">
      <c r="A246" s="116" t="s">
        <v>1379</v>
      </c>
      <c r="B246" s="116" t="s">
        <v>1380</v>
      </c>
      <c r="C246" s="116" t="s">
        <v>31</v>
      </c>
      <c r="D246" s="116" t="s">
        <v>1381</v>
      </c>
      <c r="E246" s="116" t="s">
        <v>75</v>
      </c>
      <c r="F246" s="116" t="s">
        <v>1382</v>
      </c>
      <c r="G246" s="117">
        <v>0.13676923076923078</v>
      </c>
      <c r="H246" s="117">
        <v>136.76923076923077</v>
      </c>
      <c r="I246" s="116">
        <v>2017</v>
      </c>
    </row>
    <row r="247" spans="1:9" x14ac:dyDescent="0.3">
      <c r="A247" s="116" t="s">
        <v>1386</v>
      </c>
      <c r="B247" s="116" t="s">
        <v>1387</v>
      </c>
      <c r="C247" s="116" t="s">
        <v>31</v>
      </c>
      <c r="D247" s="116" t="s">
        <v>1386</v>
      </c>
      <c r="E247" s="116" t="s">
        <v>75</v>
      </c>
      <c r="F247" s="116" t="s">
        <v>1388</v>
      </c>
      <c r="G247" s="117">
        <v>0.14699999999999999</v>
      </c>
      <c r="H247" s="117">
        <v>147</v>
      </c>
      <c r="I247" s="116">
        <v>2016</v>
      </c>
    </row>
    <row r="248" spans="1:9" x14ac:dyDescent="0.3">
      <c r="A248" s="116" t="s">
        <v>1389</v>
      </c>
      <c r="B248" s="116" t="s">
        <v>1390</v>
      </c>
      <c r="C248" s="116" t="s">
        <v>31</v>
      </c>
      <c r="D248" s="116" t="s">
        <v>1391</v>
      </c>
      <c r="E248" s="116" t="s">
        <v>75</v>
      </c>
      <c r="G248" s="117">
        <v>0.65568461538461531</v>
      </c>
      <c r="H248" s="117">
        <v>655.68461538461531</v>
      </c>
      <c r="I248" s="116">
        <v>2015</v>
      </c>
    </row>
    <row r="249" spans="1:9" x14ac:dyDescent="0.3">
      <c r="A249" s="116" t="s">
        <v>1392</v>
      </c>
      <c r="B249" s="116" t="s">
        <v>1393</v>
      </c>
      <c r="C249" s="116" t="s">
        <v>31</v>
      </c>
      <c r="D249" s="116" t="s">
        <v>1394</v>
      </c>
      <c r="E249" s="116" t="s">
        <v>75</v>
      </c>
      <c r="F249" s="116" t="s">
        <v>1395</v>
      </c>
      <c r="G249" s="117">
        <v>0.17735384615384614</v>
      </c>
      <c r="H249" s="117">
        <v>177.35384615384615</v>
      </c>
      <c r="I249" s="116">
        <v>2017</v>
      </c>
    </row>
    <row r="250" spans="1:9" x14ac:dyDescent="0.3">
      <c r="A250" s="116" t="s">
        <v>1407</v>
      </c>
      <c r="B250" s="116" t="s">
        <v>1408</v>
      </c>
      <c r="C250" s="116" t="s">
        <v>31</v>
      </c>
      <c r="D250" s="116" t="s">
        <v>1395</v>
      </c>
      <c r="E250" s="116" t="s">
        <v>75</v>
      </c>
      <c r="F250" s="116" t="s">
        <v>1395</v>
      </c>
      <c r="G250" s="117">
        <v>0.27</v>
      </c>
      <c r="H250" s="117">
        <v>270</v>
      </c>
      <c r="I250" s="116">
        <v>2016</v>
      </c>
    </row>
    <row r="251" spans="1:9" x14ac:dyDescent="0.3">
      <c r="A251" s="116" t="s">
        <v>1418</v>
      </c>
      <c r="B251" s="116" t="s">
        <v>1419</v>
      </c>
      <c r="C251" s="116" t="s">
        <v>31</v>
      </c>
      <c r="D251" s="116" t="s">
        <v>1420</v>
      </c>
      <c r="E251" s="116" t="s">
        <v>97</v>
      </c>
      <c r="G251" s="117">
        <v>0.60984000000000005</v>
      </c>
      <c r="H251" s="117">
        <v>609.84</v>
      </c>
      <c r="I251" s="116">
        <v>2016</v>
      </c>
    </row>
    <row r="252" spans="1:9" x14ac:dyDescent="0.3">
      <c r="A252" s="116" t="s">
        <v>1399</v>
      </c>
      <c r="B252" s="116" t="s">
        <v>1400</v>
      </c>
      <c r="C252" s="116" t="s">
        <v>31</v>
      </c>
      <c r="D252" s="116" t="s">
        <v>1401</v>
      </c>
      <c r="E252" s="116" t="s">
        <v>75</v>
      </c>
      <c r="F252" s="116" t="s">
        <v>1382</v>
      </c>
      <c r="G252" s="117">
        <v>0.16009230769230767</v>
      </c>
      <c r="H252" s="117">
        <v>160.09230769230768</v>
      </c>
      <c r="I252" s="116">
        <v>2017</v>
      </c>
    </row>
    <row r="253" spans="1:9" x14ac:dyDescent="0.3">
      <c r="A253" s="116" t="s">
        <v>85</v>
      </c>
      <c r="B253" s="116" t="s">
        <v>86</v>
      </c>
      <c r="C253" s="116" t="s">
        <v>31</v>
      </c>
      <c r="D253" s="116" t="s">
        <v>87</v>
      </c>
      <c r="E253" s="116" t="s">
        <v>75</v>
      </c>
      <c r="G253" s="117">
        <v>1.9038461538461535E-2</v>
      </c>
      <c r="H253" s="117">
        <v>19.038461538461537</v>
      </c>
      <c r="I253" s="116">
        <v>2014</v>
      </c>
    </row>
    <row r="254" spans="1:9" x14ac:dyDescent="0.3">
      <c r="A254" s="116" t="s">
        <v>1409</v>
      </c>
      <c r="B254" s="116" t="s">
        <v>1410</v>
      </c>
      <c r="C254" s="116" t="s">
        <v>31</v>
      </c>
      <c r="D254" s="116" t="s">
        <v>1411</v>
      </c>
      <c r="E254" s="116" t="s">
        <v>97</v>
      </c>
      <c r="F254" s="116" t="s">
        <v>1412</v>
      </c>
      <c r="G254" s="117">
        <v>1.5036923076923077</v>
      </c>
      <c r="H254" s="117">
        <v>1503.6923076923076</v>
      </c>
      <c r="I254" s="116">
        <v>2016</v>
      </c>
    </row>
    <row r="255" spans="1:9" x14ac:dyDescent="0.3">
      <c r="A255" s="116" t="s">
        <v>1396</v>
      </c>
      <c r="B255" s="116" t="s">
        <v>1397</v>
      </c>
      <c r="C255" s="116" t="s">
        <v>31</v>
      </c>
      <c r="D255" s="116" t="s">
        <v>1398</v>
      </c>
      <c r="E255" s="116" t="s">
        <v>75</v>
      </c>
      <c r="F255" s="116" t="s">
        <v>1395</v>
      </c>
      <c r="G255" s="117">
        <v>0.17661538461538462</v>
      </c>
      <c r="H255" s="117">
        <v>176.61538461538461</v>
      </c>
      <c r="I255" s="116">
        <v>2016</v>
      </c>
    </row>
    <row r="256" spans="1:9" x14ac:dyDescent="0.3">
      <c r="A256" s="116" t="s">
        <v>1454</v>
      </c>
      <c r="B256" s="116" t="s">
        <v>1455</v>
      </c>
      <c r="C256" s="116" t="s">
        <v>31</v>
      </c>
      <c r="D256" s="116" t="s">
        <v>1456</v>
      </c>
      <c r="E256" s="116" t="s">
        <v>97</v>
      </c>
      <c r="G256" s="117">
        <v>4.5692307692307685E-2</v>
      </c>
      <c r="H256" s="117">
        <v>45.692307692307686</v>
      </c>
      <c r="I256" s="116">
        <v>2013</v>
      </c>
    </row>
    <row r="257" spans="1:9" x14ac:dyDescent="0.3">
      <c r="A257" s="116" t="s">
        <v>88</v>
      </c>
      <c r="B257" s="116" t="s">
        <v>89</v>
      </c>
      <c r="C257" s="116" t="s">
        <v>28</v>
      </c>
      <c r="D257" s="116" t="s">
        <v>90</v>
      </c>
      <c r="E257" s="116" t="s">
        <v>75</v>
      </c>
      <c r="G257" s="117">
        <v>0.05</v>
      </c>
      <c r="H257" s="117">
        <v>50</v>
      </c>
      <c r="I257" s="116">
        <v>2017</v>
      </c>
    </row>
    <row r="258" spans="1:9" x14ac:dyDescent="0.3">
      <c r="A258" s="116" t="s">
        <v>91</v>
      </c>
      <c r="B258" s="116" t="s">
        <v>92</v>
      </c>
      <c r="C258" s="116" t="s">
        <v>28</v>
      </c>
      <c r="D258" s="116" t="s">
        <v>93</v>
      </c>
      <c r="E258" s="116" t="s">
        <v>75</v>
      </c>
      <c r="G258" s="117">
        <v>0.05</v>
      </c>
      <c r="H258" s="117">
        <v>50</v>
      </c>
      <c r="I258" s="116">
        <v>2017</v>
      </c>
    </row>
    <row r="259" spans="1:9" x14ac:dyDescent="0.3">
      <c r="A259" s="116" t="s">
        <v>2970</v>
      </c>
      <c r="B259" s="116" t="s">
        <v>644</v>
      </c>
      <c r="C259" s="116" t="s">
        <v>29</v>
      </c>
      <c r="D259" s="116" t="s">
        <v>1891</v>
      </c>
      <c r="E259" s="116" t="s">
        <v>79</v>
      </c>
      <c r="F259" s="116" t="s">
        <v>881</v>
      </c>
      <c r="G259" s="117">
        <v>2</v>
      </c>
      <c r="H259" s="117">
        <v>2000</v>
      </c>
      <c r="I259" s="116">
        <v>2020</v>
      </c>
    </row>
    <row r="260" spans="1:9" x14ac:dyDescent="0.3">
      <c r="A260" s="116" t="s">
        <v>2976</v>
      </c>
      <c r="B260" s="116" t="s">
        <v>2977</v>
      </c>
      <c r="C260" s="116" t="s">
        <v>29</v>
      </c>
      <c r="D260" s="116" t="s">
        <v>1891</v>
      </c>
      <c r="E260" s="116" t="s">
        <v>79</v>
      </c>
      <c r="F260" s="116" t="s">
        <v>881</v>
      </c>
      <c r="G260" s="117">
        <v>1.95</v>
      </c>
      <c r="H260" s="117">
        <v>1950</v>
      </c>
      <c r="I260" s="116">
        <v>2021</v>
      </c>
    </row>
    <row r="261" spans="1:9" x14ac:dyDescent="0.3">
      <c r="A261" s="116" t="s">
        <v>2988</v>
      </c>
      <c r="B261" s="116" t="s">
        <v>227</v>
      </c>
      <c r="C261" s="116" t="s">
        <v>29</v>
      </c>
      <c r="D261" s="116" t="s">
        <v>1891</v>
      </c>
      <c r="E261" s="116" t="s">
        <v>79</v>
      </c>
      <c r="F261" s="116" t="s">
        <v>881</v>
      </c>
      <c r="G261" s="117">
        <v>1.95</v>
      </c>
      <c r="H261" s="117">
        <v>1950</v>
      </c>
      <c r="I261" s="116">
        <v>2020</v>
      </c>
    </row>
    <row r="262" spans="1:9" x14ac:dyDescent="0.3">
      <c r="A262" s="116" t="s">
        <v>3016</v>
      </c>
      <c r="B262" s="116" t="s">
        <v>3017</v>
      </c>
      <c r="C262" s="116" t="s">
        <v>29</v>
      </c>
      <c r="D262" s="116" t="s">
        <v>1175</v>
      </c>
      <c r="E262" s="116" t="s">
        <v>79</v>
      </c>
      <c r="F262" s="116" t="s">
        <v>3018</v>
      </c>
      <c r="G262" s="117">
        <v>1.1619999999999999</v>
      </c>
      <c r="H262" s="117">
        <v>1162</v>
      </c>
      <c r="I262" s="116">
        <v>2020</v>
      </c>
    </row>
    <row r="263" spans="1:9" x14ac:dyDescent="0.3">
      <c r="A263" s="116" t="s">
        <v>3293</v>
      </c>
      <c r="B263" s="116" t="s">
        <v>2492</v>
      </c>
      <c r="C263" s="116" t="s">
        <v>29</v>
      </c>
      <c r="D263" s="116" t="s">
        <v>3292</v>
      </c>
      <c r="E263" s="116" t="s">
        <v>79</v>
      </c>
      <c r="F263" s="116" t="s">
        <v>3294</v>
      </c>
      <c r="G263" s="117">
        <v>2</v>
      </c>
      <c r="H263" s="117">
        <v>2000</v>
      </c>
      <c r="I263" s="116">
        <v>2021</v>
      </c>
    </row>
    <row r="264" spans="1:9" x14ac:dyDescent="0.3">
      <c r="A264" s="116" t="s">
        <v>3295</v>
      </c>
      <c r="B264" s="116" t="s">
        <v>2975</v>
      </c>
      <c r="C264" s="116" t="s">
        <v>29</v>
      </c>
      <c r="D264" s="116" t="s">
        <v>3292</v>
      </c>
      <c r="E264" s="116" t="s">
        <v>79</v>
      </c>
      <c r="F264" s="116" t="s">
        <v>3296</v>
      </c>
      <c r="G264" s="117">
        <v>2</v>
      </c>
      <c r="H264" s="117">
        <v>2000</v>
      </c>
      <c r="I264" s="116">
        <v>2021</v>
      </c>
    </row>
    <row r="265" spans="1:9" x14ac:dyDescent="0.3">
      <c r="A265" s="116" t="s">
        <v>3297</v>
      </c>
      <c r="B265" s="116" t="s">
        <v>3298</v>
      </c>
      <c r="C265" s="116" t="s">
        <v>29</v>
      </c>
      <c r="D265" s="116" t="s">
        <v>3292</v>
      </c>
      <c r="E265" s="116" t="s">
        <v>79</v>
      </c>
      <c r="F265" s="116" t="s">
        <v>3296</v>
      </c>
      <c r="G265" s="117">
        <v>2</v>
      </c>
      <c r="H265" s="117">
        <v>2000</v>
      </c>
      <c r="I265" s="116">
        <v>2021</v>
      </c>
    </row>
    <row r="266" spans="1:9" x14ac:dyDescent="0.3">
      <c r="A266" s="116" t="s">
        <v>3299</v>
      </c>
      <c r="B266" s="116" t="s">
        <v>699</v>
      </c>
      <c r="C266" s="116" t="s">
        <v>29</v>
      </c>
      <c r="D266" s="116" t="s">
        <v>3292</v>
      </c>
      <c r="E266" s="116" t="s">
        <v>79</v>
      </c>
      <c r="F266" s="116" t="s">
        <v>3300</v>
      </c>
      <c r="G266" s="117">
        <v>0.9</v>
      </c>
      <c r="H266" s="117">
        <v>900</v>
      </c>
      <c r="I266" s="116">
        <v>2019</v>
      </c>
    </row>
    <row r="267" spans="1:9" x14ac:dyDescent="0.3">
      <c r="A267" s="116" t="s">
        <v>3301</v>
      </c>
      <c r="B267" s="116" t="s">
        <v>3298</v>
      </c>
      <c r="C267" s="116" t="s">
        <v>29</v>
      </c>
      <c r="D267" s="116" t="s">
        <v>3292</v>
      </c>
      <c r="E267" s="116" t="s">
        <v>79</v>
      </c>
      <c r="F267" s="116" t="s">
        <v>3302</v>
      </c>
      <c r="G267" s="117">
        <v>2</v>
      </c>
      <c r="H267" s="117">
        <v>2000</v>
      </c>
      <c r="I267" s="116">
        <v>2021</v>
      </c>
    </row>
    <row r="268" spans="1:9" x14ac:dyDescent="0.3">
      <c r="A268" s="116" t="s">
        <v>3303</v>
      </c>
      <c r="B268" s="116" t="s">
        <v>3298</v>
      </c>
      <c r="C268" s="116" t="s">
        <v>29</v>
      </c>
      <c r="D268" s="116" t="s">
        <v>3292</v>
      </c>
      <c r="E268" s="116" t="s">
        <v>79</v>
      </c>
      <c r="F268" s="116" t="s">
        <v>3302</v>
      </c>
      <c r="G268" s="117">
        <v>2</v>
      </c>
      <c r="H268" s="117">
        <v>2000</v>
      </c>
      <c r="I268" s="116">
        <v>2021</v>
      </c>
    </row>
    <row r="269" spans="1:9" x14ac:dyDescent="0.3">
      <c r="A269" s="116" t="s">
        <v>3304</v>
      </c>
      <c r="B269" s="116" t="s">
        <v>808</v>
      </c>
      <c r="C269" s="116" t="s">
        <v>29</v>
      </c>
      <c r="D269" s="116" t="s">
        <v>3292</v>
      </c>
      <c r="E269" s="116" t="s">
        <v>79</v>
      </c>
      <c r="F269" s="116" t="s">
        <v>3305</v>
      </c>
      <c r="G269" s="117">
        <v>2</v>
      </c>
      <c r="H269" s="117">
        <v>2000</v>
      </c>
      <c r="I269" s="116">
        <v>2021</v>
      </c>
    </row>
    <row r="270" spans="1:9" x14ac:dyDescent="0.3">
      <c r="A270" s="116" t="s">
        <v>3306</v>
      </c>
      <c r="B270" s="116" t="s">
        <v>3307</v>
      </c>
      <c r="C270" s="116" t="s">
        <v>29</v>
      </c>
      <c r="D270" s="116" t="s">
        <v>3292</v>
      </c>
      <c r="E270" s="116" t="s">
        <v>79</v>
      </c>
      <c r="F270" s="116" t="s">
        <v>3308</v>
      </c>
      <c r="G270" s="117">
        <v>2</v>
      </c>
      <c r="H270" s="117">
        <v>2000</v>
      </c>
      <c r="I270" s="116">
        <v>2021</v>
      </c>
    </row>
    <row r="271" spans="1:9" x14ac:dyDescent="0.3">
      <c r="A271" s="116" t="s">
        <v>3309</v>
      </c>
      <c r="B271" s="116" t="s">
        <v>3310</v>
      </c>
      <c r="C271" s="116" t="s">
        <v>29</v>
      </c>
      <c r="D271" s="116" t="s">
        <v>3292</v>
      </c>
      <c r="E271" s="116" t="s">
        <v>79</v>
      </c>
      <c r="F271" s="116" t="s">
        <v>2973</v>
      </c>
      <c r="G271" s="117">
        <v>2</v>
      </c>
      <c r="H271" s="117">
        <v>2000</v>
      </c>
      <c r="I271" s="116">
        <v>2021</v>
      </c>
    </row>
    <row r="272" spans="1:9" x14ac:dyDescent="0.3">
      <c r="A272" s="116" t="s">
        <v>3311</v>
      </c>
      <c r="B272" s="116" t="s">
        <v>3312</v>
      </c>
      <c r="C272" s="116" t="s">
        <v>29</v>
      </c>
      <c r="D272" s="116" t="s">
        <v>3292</v>
      </c>
      <c r="E272" s="116" t="s">
        <v>79</v>
      </c>
      <c r="F272" s="116" t="s">
        <v>3313</v>
      </c>
      <c r="G272" s="117">
        <v>1.98</v>
      </c>
      <c r="H272" s="117">
        <v>1980</v>
      </c>
      <c r="I272" s="116">
        <v>2021</v>
      </c>
    </row>
    <row r="273" spans="1:9" x14ac:dyDescent="0.3">
      <c r="A273" s="116" t="s">
        <v>3314</v>
      </c>
      <c r="B273" s="116" t="s">
        <v>3315</v>
      </c>
      <c r="C273" s="116" t="s">
        <v>29</v>
      </c>
      <c r="D273" s="116" t="s">
        <v>3316</v>
      </c>
      <c r="E273" s="116" t="s">
        <v>79</v>
      </c>
      <c r="F273" s="116" t="s">
        <v>3317</v>
      </c>
      <c r="G273" s="117">
        <v>2</v>
      </c>
      <c r="H273" s="117">
        <v>2000</v>
      </c>
      <c r="I273" s="116">
        <v>2021</v>
      </c>
    </row>
    <row r="274" spans="1:9" x14ac:dyDescent="0.3">
      <c r="A274" s="116" t="s">
        <v>3521</v>
      </c>
      <c r="B274" s="116">
        <v>0</v>
      </c>
      <c r="C274" s="116" t="s">
        <v>29</v>
      </c>
      <c r="D274" s="116" t="s">
        <v>1175</v>
      </c>
      <c r="E274" s="116" t="s">
        <v>79</v>
      </c>
      <c r="F274" s="116" t="s">
        <v>2980</v>
      </c>
      <c r="G274" s="117">
        <v>2</v>
      </c>
      <c r="H274" s="117">
        <v>2000</v>
      </c>
      <c r="I274" s="116">
        <v>2021</v>
      </c>
    </row>
    <row r="275" spans="1:9" x14ac:dyDescent="0.3">
      <c r="A275" s="116" t="s">
        <v>3318</v>
      </c>
      <c r="B275" s="116" t="s">
        <v>478</v>
      </c>
      <c r="C275" s="116" t="s">
        <v>29</v>
      </c>
      <c r="D275" s="116" t="s">
        <v>3292</v>
      </c>
      <c r="E275" s="116" t="s">
        <v>79</v>
      </c>
      <c r="F275" s="116" t="s">
        <v>3319</v>
      </c>
      <c r="G275" s="117">
        <v>2</v>
      </c>
      <c r="H275" s="117">
        <v>2000</v>
      </c>
      <c r="I275" s="116">
        <v>2022</v>
      </c>
    </row>
    <row r="276" spans="1:9" x14ac:dyDescent="0.3">
      <c r="A276" s="116" t="s">
        <v>3663</v>
      </c>
      <c r="B276" s="116" t="s">
        <v>3664</v>
      </c>
      <c r="C276" s="116" t="s">
        <v>29</v>
      </c>
      <c r="D276" s="116" t="s">
        <v>3292</v>
      </c>
      <c r="E276" s="116" t="s">
        <v>79</v>
      </c>
      <c r="F276" s="116" t="s">
        <v>3665</v>
      </c>
      <c r="G276" s="117">
        <v>2</v>
      </c>
      <c r="H276" s="117">
        <v>2000</v>
      </c>
      <c r="I276" s="116">
        <v>2022</v>
      </c>
    </row>
    <row r="277" spans="1:9" x14ac:dyDescent="0.3">
      <c r="A277" s="116" t="s">
        <v>3320</v>
      </c>
      <c r="B277" s="116" t="s">
        <v>3057</v>
      </c>
      <c r="C277" s="116" t="s">
        <v>29</v>
      </c>
      <c r="D277" s="116" t="s">
        <v>3316</v>
      </c>
      <c r="E277" s="116" t="s">
        <v>79</v>
      </c>
      <c r="F277" s="116" t="s">
        <v>3321</v>
      </c>
      <c r="G277" s="117">
        <v>2</v>
      </c>
      <c r="H277" s="117">
        <v>2000</v>
      </c>
      <c r="I277" s="116">
        <v>2022</v>
      </c>
    </row>
    <row r="278" spans="1:9" x14ac:dyDescent="0.3">
      <c r="A278" s="116" t="s">
        <v>3322</v>
      </c>
      <c r="B278" s="116" t="s">
        <v>3323</v>
      </c>
      <c r="C278" s="116" t="s">
        <v>29</v>
      </c>
      <c r="D278" s="116" t="s">
        <v>3292</v>
      </c>
      <c r="E278" s="116" t="s">
        <v>79</v>
      </c>
      <c r="F278" s="116" t="s">
        <v>3319</v>
      </c>
      <c r="G278" s="117">
        <v>2</v>
      </c>
      <c r="H278" s="117">
        <v>2000</v>
      </c>
      <c r="I278" s="116">
        <v>2022</v>
      </c>
    </row>
    <row r="279" spans="1:9" x14ac:dyDescent="0.3">
      <c r="A279" s="116" t="s">
        <v>3666</v>
      </c>
      <c r="B279" s="116" t="s">
        <v>3667</v>
      </c>
      <c r="C279" s="116" t="s">
        <v>29</v>
      </c>
      <c r="D279" s="116" t="s">
        <v>3292</v>
      </c>
      <c r="E279" s="116" t="s">
        <v>79</v>
      </c>
      <c r="F279" s="116" t="s">
        <v>3668</v>
      </c>
      <c r="G279" s="117">
        <v>1.95</v>
      </c>
      <c r="H279" s="117">
        <v>1950</v>
      </c>
      <c r="I279" s="116">
        <v>2022</v>
      </c>
    </row>
    <row r="280" spans="1:9" x14ac:dyDescent="0.3">
      <c r="A280" s="116" t="s">
        <v>3324</v>
      </c>
      <c r="B280" s="116" t="s">
        <v>953</v>
      </c>
      <c r="C280" s="116" t="s">
        <v>29</v>
      </c>
      <c r="D280" s="116" t="s">
        <v>3292</v>
      </c>
      <c r="E280" s="116" t="s">
        <v>79</v>
      </c>
      <c r="F280" s="116" t="s">
        <v>3325</v>
      </c>
      <c r="G280" s="117">
        <v>1.95</v>
      </c>
      <c r="H280" s="117">
        <v>1950</v>
      </c>
      <c r="I280" s="116">
        <v>2022</v>
      </c>
    </row>
    <row r="281" spans="1:9" x14ac:dyDescent="0.3">
      <c r="A281" s="116" t="s">
        <v>3324</v>
      </c>
      <c r="B281" s="116" t="s">
        <v>953</v>
      </c>
      <c r="C281" s="116" t="s">
        <v>29</v>
      </c>
      <c r="D281" s="116" t="s">
        <v>3292</v>
      </c>
      <c r="E281" s="116" t="s">
        <v>79</v>
      </c>
      <c r="F281" s="116" t="s">
        <v>3325</v>
      </c>
      <c r="G281" s="117">
        <v>1.95</v>
      </c>
      <c r="H281" s="117">
        <v>1950</v>
      </c>
      <c r="I281" s="116">
        <v>2022</v>
      </c>
    </row>
    <row r="282" spans="1:9" x14ac:dyDescent="0.3">
      <c r="A282" s="116" t="s">
        <v>3517</v>
      </c>
      <c r="B282" s="116">
        <v>0</v>
      </c>
      <c r="C282" s="116" t="s">
        <v>29</v>
      </c>
      <c r="D282" s="116" t="s">
        <v>1891</v>
      </c>
      <c r="E282" s="116" t="s">
        <v>79</v>
      </c>
      <c r="F282" s="116" t="s">
        <v>3518</v>
      </c>
      <c r="G282" s="117">
        <v>2</v>
      </c>
      <c r="H282" s="117">
        <v>2000</v>
      </c>
      <c r="I282" s="116">
        <v>2021</v>
      </c>
    </row>
    <row r="283" spans="1:9" x14ac:dyDescent="0.3">
      <c r="A283" s="116" t="s">
        <v>3519</v>
      </c>
      <c r="B283" s="116">
        <v>0</v>
      </c>
      <c r="C283" s="116" t="s">
        <v>29</v>
      </c>
      <c r="D283" s="116" t="s">
        <v>1891</v>
      </c>
      <c r="E283" s="116" t="s">
        <v>79</v>
      </c>
      <c r="F283" s="116" t="s">
        <v>3518</v>
      </c>
      <c r="G283" s="117">
        <v>2</v>
      </c>
      <c r="H283" s="117">
        <v>2000</v>
      </c>
      <c r="I283" s="116">
        <v>2021</v>
      </c>
    </row>
    <row r="284" spans="1:9" x14ac:dyDescent="0.3">
      <c r="A284" s="116" t="s">
        <v>3520</v>
      </c>
      <c r="B284" s="116">
        <v>0</v>
      </c>
      <c r="C284" s="116" t="s">
        <v>29</v>
      </c>
      <c r="D284" s="116" t="s">
        <v>1891</v>
      </c>
      <c r="E284" s="116" t="s">
        <v>79</v>
      </c>
      <c r="F284" s="116" t="s">
        <v>3518</v>
      </c>
      <c r="G284" s="117">
        <v>2</v>
      </c>
      <c r="H284" s="117">
        <v>2000</v>
      </c>
      <c r="I284" s="116">
        <v>2021</v>
      </c>
    </row>
    <row r="285" spans="1:9" x14ac:dyDescent="0.3">
      <c r="A285" s="116" t="s">
        <v>3669</v>
      </c>
      <c r="B285" s="116" t="s">
        <v>3670</v>
      </c>
      <c r="C285" s="116" t="s">
        <v>29</v>
      </c>
      <c r="D285" s="116" t="s">
        <v>3292</v>
      </c>
      <c r="E285" s="116" t="s">
        <v>79</v>
      </c>
      <c r="F285" s="116" t="s">
        <v>3668</v>
      </c>
      <c r="G285" s="117">
        <v>1.95</v>
      </c>
      <c r="H285" s="117">
        <v>1950</v>
      </c>
      <c r="I285" s="116">
        <v>2022</v>
      </c>
    </row>
    <row r="286" spans="1:9" x14ac:dyDescent="0.3">
      <c r="A286" s="116" t="s">
        <v>3326</v>
      </c>
      <c r="B286" s="116" t="s">
        <v>3327</v>
      </c>
      <c r="C286" s="116" t="s">
        <v>29</v>
      </c>
      <c r="D286" s="116" t="s">
        <v>3292</v>
      </c>
      <c r="E286" s="116" t="s">
        <v>79</v>
      </c>
      <c r="F286" s="116" t="s">
        <v>3328</v>
      </c>
      <c r="G286" s="117">
        <v>1.95</v>
      </c>
      <c r="H286" s="117">
        <v>1950</v>
      </c>
      <c r="I286" s="116">
        <v>2021</v>
      </c>
    </row>
    <row r="287" spans="1:9" x14ac:dyDescent="0.3">
      <c r="A287" s="116" t="s">
        <v>3671</v>
      </c>
      <c r="B287" s="116" t="s">
        <v>3033</v>
      </c>
      <c r="C287" s="116" t="s">
        <v>29</v>
      </c>
      <c r="D287" s="116" t="s">
        <v>3292</v>
      </c>
      <c r="E287" s="116" t="s">
        <v>79</v>
      </c>
      <c r="F287" s="116" t="s">
        <v>3672</v>
      </c>
      <c r="G287" s="117">
        <v>2</v>
      </c>
      <c r="H287" s="117">
        <v>2000</v>
      </c>
      <c r="I287" s="116">
        <v>2022</v>
      </c>
    </row>
    <row r="288" spans="1:9" x14ac:dyDescent="0.3">
      <c r="A288" s="116" t="s">
        <v>3673</v>
      </c>
      <c r="B288" s="116" t="s">
        <v>3674</v>
      </c>
      <c r="C288" s="116" t="s">
        <v>29</v>
      </c>
      <c r="D288" s="116" t="s">
        <v>3292</v>
      </c>
      <c r="E288" s="116" t="s">
        <v>79</v>
      </c>
      <c r="F288" s="116" t="s">
        <v>3675</v>
      </c>
      <c r="G288" s="117">
        <v>1.5</v>
      </c>
      <c r="H288" s="117">
        <v>1500</v>
      </c>
      <c r="I288" s="116">
        <v>2022</v>
      </c>
    </row>
    <row r="289" spans="1:9" x14ac:dyDescent="0.3">
      <c r="A289" s="116" t="s">
        <v>3329</v>
      </c>
      <c r="B289" s="116" t="s">
        <v>3330</v>
      </c>
      <c r="C289" s="116" t="s">
        <v>29</v>
      </c>
      <c r="D289" s="116" t="s">
        <v>3292</v>
      </c>
      <c r="E289" s="116" t="s">
        <v>79</v>
      </c>
      <c r="F289" s="116" t="s">
        <v>2954</v>
      </c>
      <c r="G289" s="117">
        <v>2</v>
      </c>
      <c r="H289" s="117">
        <v>2000</v>
      </c>
      <c r="I289" s="116">
        <v>2021</v>
      </c>
    </row>
    <row r="290" spans="1:9" x14ac:dyDescent="0.3">
      <c r="A290" s="116" t="s">
        <v>3331</v>
      </c>
      <c r="B290" s="116" t="s">
        <v>3332</v>
      </c>
      <c r="C290" s="116" t="s">
        <v>29</v>
      </c>
      <c r="D290" s="116" t="s">
        <v>3292</v>
      </c>
      <c r="E290" s="116" t="s">
        <v>79</v>
      </c>
      <c r="F290" s="116" t="s">
        <v>2954</v>
      </c>
      <c r="G290" s="117">
        <v>2</v>
      </c>
      <c r="H290" s="117">
        <v>2000</v>
      </c>
      <c r="I290" s="116">
        <v>2021</v>
      </c>
    </row>
    <row r="291" spans="1:9" x14ac:dyDescent="0.3">
      <c r="A291" s="116" t="s">
        <v>3333</v>
      </c>
      <c r="B291" s="116" t="s">
        <v>644</v>
      </c>
      <c r="C291" s="116" t="s">
        <v>29</v>
      </c>
      <c r="D291" s="116" t="s">
        <v>3292</v>
      </c>
      <c r="E291" s="116" t="s">
        <v>79</v>
      </c>
      <c r="F291" s="116" t="s">
        <v>2954</v>
      </c>
      <c r="G291" s="117">
        <v>2</v>
      </c>
      <c r="H291" s="117">
        <v>2000</v>
      </c>
      <c r="I291" s="116">
        <v>2022</v>
      </c>
    </row>
    <row r="292" spans="1:9" x14ac:dyDescent="0.3">
      <c r="A292" s="116" t="s">
        <v>3334</v>
      </c>
      <c r="B292" s="116" t="s">
        <v>3002</v>
      </c>
      <c r="C292" s="116" t="s">
        <v>29</v>
      </c>
      <c r="D292" s="116" t="s">
        <v>3292</v>
      </c>
      <c r="E292" s="116" t="s">
        <v>79</v>
      </c>
      <c r="F292" s="116" t="s">
        <v>2954</v>
      </c>
      <c r="G292" s="117">
        <v>2</v>
      </c>
      <c r="H292" s="117">
        <v>2000</v>
      </c>
      <c r="I292" s="116">
        <v>2021</v>
      </c>
    </row>
    <row r="293" spans="1:9" x14ac:dyDescent="0.3">
      <c r="A293" s="116" t="s">
        <v>3335</v>
      </c>
      <c r="B293" s="116" t="s">
        <v>3002</v>
      </c>
      <c r="C293" s="116" t="s">
        <v>29</v>
      </c>
      <c r="D293" s="116" t="s">
        <v>3292</v>
      </c>
      <c r="E293" s="116" t="s">
        <v>79</v>
      </c>
      <c r="F293" s="116" t="s">
        <v>2954</v>
      </c>
      <c r="G293" s="117">
        <v>2</v>
      </c>
      <c r="H293" s="117">
        <v>2000</v>
      </c>
      <c r="I293" s="116">
        <v>2021</v>
      </c>
    </row>
    <row r="294" spans="1:9" x14ac:dyDescent="0.3">
      <c r="A294" s="116" t="s">
        <v>3336</v>
      </c>
      <c r="B294" s="116" t="s">
        <v>3337</v>
      </c>
      <c r="C294" s="116" t="s">
        <v>29</v>
      </c>
      <c r="D294" s="116" t="s">
        <v>3316</v>
      </c>
      <c r="E294" s="116" t="s">
        <v>79</v>
      </c>
      <c r="F294" s="116" t="s">
        <v>2954</v>
      </c>
      <c r="G294" s="117">
        <v>2</v>
      </c>
      <c r="H294" s="117">
        <v>2000</v>
      </c>
      <c r="I294" s="116">
        <v>2021</v>
      </c>
    </row>
    <row r="295" spans="1:9" x14ac:dyDescent="0.3">
      <c r="A295" s="116" t="s">
        <v>3338</v>
      </c>
      <c r="B295" s="116" t="s">
        <v>3339</v>
      </c>
      <c r="C295" s="116" t="s">
        <v>29</v>
      </c>
      <c r="D295" s="116" t="s">
        <v>3292</v>
      </c>
      <c r="E295" s="116" t="s">
        <v>79</v>
      </c>
      <c r="F295" s="116" t="s">
        <v>3021</v>
      </c>
      <c r="G295" s="117">
        <v>2</v>
      </c>
      <c r="H295" s="117">
        <v>2000</v>
      </c>
      <c r="I295" s="116">
        <v>2022</v>
      </c>
    </row>
    <row r="296" spans="1:9" x14ac:dyDescent="0.3">
      <c r="A296" s="116" t="s">
        <v>3340</v>
      </c>
      <c r="B296" s="116" t="s">
        <v>3341</v>
      </c>
      <c r="C296" s="116" t="s">
        <v>29</v>
      </c>
      <c r="D296" s="116" t="s">
        <v>3316</v>
      </c>
      <c r="E296" s="116" t="s">
        <v>79</v>
      </c>
      <c r="F296" s="116" t="s">
        <v>3342</v>
      </c>
      <c r="G296" s="117">
        <v>2</v>
      </c>
      <c r="H296" s="117">
        <v>2000</v>
      </c>
      <c r="I296" s="116">
        <v>2021</v>
      </c>
    </row>
    <row r="297" spans="1:9" x14ac:dyDescent="0.3">
      <c r="A297" s="116" t="s">
        <v>3343</v>
      </c>
      <c r="B297" s="116" t="s">
        <v>3341</v>
      </c>
      <c r="C297" s="116" t="s">
        <v>29</v>
      </c>
      <c r="D297" s="116" t="s">
        <v>3316</v>
      </c>
      <c r="E297" s="116" t="s">
        <v>79</v>
      </c>
      <c r="F297" s="116" t="s">
        <v>3342</v>
      </c>
      <c r="G297" s="117">
        <v>2</v>
      </c>
      <c r="H297" s="117">
        <v>2000</v>
      </c>
      <c r="I297" s="116">
        <v>2021</v>
      </c>
    </row>
    <row r="298" spans="1:9" x14ac:dyDescent="0.3">
      <c r="A298" s="116" t="s">
        <v>3344</v>
      </c>
      <c r="B298" s="116" t="s">
        <v>373</v>
      </c>
      <c r="C298" s="116" t="s">
        <v>29</v>
      </c>
      <c r="D298" s="116" t="s">
        <v>3292</v>
      </c>
      <c r="E298" s="116" t="s">
        <v>79</v>
      </c>
      <c r="F298" s="116" t="s">
        <v>3345</v>
      </c>
      <c r="G298" s="117">
        <v>2</v>
      </c>
      <c r="H298" s="117">
        <v>2000</v>
      </c>
      <c r="I298" s="116">
        <v>2021</v>
      </c>
    </row>
    <row r="299" spans="1:9" x14ac:dyDescent="0.3">
      <c r="A299" s="116" t="s">
        <v>3346</v>
      </c>
      <c r="B299" s="116" t="s">
        <v>3347</v>
      </c>
      <c r="C299" s="116" t="s">
        <v>29</v>
      </c>
      <c r="D299" s="116" t="s">
        <v>3292</v>
      </c>
      <c r="E299" s="116" t="s">
        <v>79</v>
      </c>
      <c r="F299" s="116" t="s">
        <v>3013</v>
      </c>
      <c r="G299" s="117">
        <v>2</v>
      </c>
      <c r="H299" s="117">
        <v>2000</v>
      </c>
      <c r="I299" s="116">
        <v>2021</v>
      </c>
    </row>
    <row r="300" spans="1:9" x14ac:dyDescent="0.3">
      <c r="A300" s="116" t="s">
        <v>3348</v>
      </c>
      <c r="B300" s="116" t="s">
        <v>3010</v>
      </c>
      <c r="C300" s="116" t="s">
        <v>29</v>
      </c>
      <c r="D300" s="116" t="s">
        <v>3292</v>
      </c>
      <c r="E300" s="116" t="s">
        <v>79</v>
      </c>
      <c r="F300" s="116" t="s">
        <v>3349</v>
      </c>
      <c r="G300" s="117">
        <v>2</v>
      </c>
      <c r="H300" s="117">
        <v>2000</v>
      </c>
      <c r="I300" s="116">
        <v>2022</v>
      </c>
    </row>
    <row r="301" spans="1:9" x14ac:dyDescent="0.3">
      <c r="A301" s="116" t="s">
        <v>3350</v>
      </c>
      <c r="B301" s="116" t="s">
        <v>808</v>
      </c>
      <c r="C301" s="116" t="s">
        <v>29</v>
      </c>
      <c r="D301" s="116" t="s">
        <v>3292</v>
      </c>
      <c r="E301" s="116" t="s">
        <v>79</v>
      </c>
      <c r="F301" s="116" t="s">
        <v>3351</v>
      </c>
      <c r="G301" s="117">
        <v>0.9</v>
      </c>
      <c r="H301" s="117">
        <v>900</v>
      </c>
      <c r="I301" s="116">
        <v>2021</v>
      </c>
    </row>
    <row r="302" spans="1:9" x14ac:dyDescent="0.3">
      <c r="A302" s="116" t="s">
        <v>3352</v>
      </c>
      <c r="B302" s="116" t="s">
        <v>3059</v>
      </c>
      <c r="C302" s="116" t="s">
        <v>29</v>
      </c>
      <c r="D302" s="116" t="s">
        <v>3292</v>
      </c>
      <c r="E302" s="116" t="s">
        <v>79</v>
      </c>
      <c r="F302" s="116" t="s">
        <v>2954</v>
      </c>
      <c r="G302" s="117">
        <v>2</v>
      </c>
      <c r="H302" s="117">
        <v>2000</v>
      </c>
      <c r="I302" s="116">
        <v>2021</v>
      </c>
    </row>
    <row r="303" spans="1:9" x14ac:dyDescent="0.3">
      <c r="A303" s="116" t="s">
        <v>3353</v>
      </c>
      <c r="B303" s="116" t="s">
        <v>3354</v>
      </c>
      <c r="C303" s="116" t="s">
        <v>29</v>
      </c>
      <c r="D303" s="116" t="s">
        <v>3292</v>
      </c>
      <c r="E303" s="116" t="s">
        <v>79</v>
      </c>
      <c r="F303" s="116" t="s">
        <v>3355</v>
      </c>
      <c r="G303" s="117">
        <v>2</v>
      </c>
      <c r="H303" s="117">
        <v>2000</v>
      </c>
      <c r="I303" s="116">
        <v>2021</v>
      </c>
    </row>
    <row r="304" spans="1:9" x14ac:dyDescent="0.3">
      <c r="A304" s="116" t="s">
        <v>3356</v>
      </c>
      <c r="B304" s="116" t="s">
        <v>3357</v>
      </c>
      <c r="C304" s="116" t="s">
        <v>29</v>
      </c>
      <c r="D304" s="116" t="s">
        <v>3316</v>
      </c>
      <c r="E304" s="116" t="s">
        <v>79</v>
      </c>
      <c r="F304" s="116" t="s">
        <v>3066</v>
      </c>
      <c r="G304" s="117">
        <v>2</v>
      </c>
      <c r="H304" s="117">
        <v>2000</v>
      </c>
      <c r="I304" s="116">
        <v>2021</v>
      </c>
    </row>
    <row r="305" spans="1:9" x14ac:dyDescent="0.3">
      <c r="A305" s="116" t="s">
        <v>3358</v>
      </c>
      <c r="B305" s="116" t="s">
        <v>3354</v>
      </c>
      <c r="C305" s="116" t="s">
        <v>29</v>
      </c>
      <c r="D305" s="116" t="s">
        <v>3316</v>
      </c>
      <c r="E305" s="116" t="s">
        <v>79</v>
      </c>
      <c r="F305" s="116" t="s">
        <v>3066</v>
      </c>
      <c r="G305" s="117">
        <v>2</v>
      </c>
      <c r="H305" s="117">
        <v>2000</v>
      </c>
      <c r="I305" s="116">
        <v>2021</v>
      </c>
    </row>
    <row r="306" spans="1:9" x14ac:dyDescent="0.3">
      <c r="A306" s="116" t="s">
        <v>3676</v>
      </c>
      <c r="B306" s="116" t="s">
        <v>3677</v>
      </c>
      <c r="C306" s="116" t="s">
        <v>29</v>
      </c>
      <c r="D306" s="116" t="s">
        <v>3292</v>
      </c>
      <c r="E306" s="116" t="s">
        <v>79</v>
      </c>
      <c r="F306" s="116" t="s">
        <v>3678</v>
      </c>
      <c r="G306" s="117">
        <v>2</v>
      </c>
      <c r="H306" s="117">
        <v>2000</v>
      </c>
      <c r="I306" s="116">
        <v>2022</v>
      </c>
    </row>
    <row r="307" spans="1:9" x14ac:dyDescent="0.3">
      <c r="A307" s="116" t="s">
        <v>3290</v>
      </c>
      <c r="B307" s="116" t="s">
        <v>3291</v>
      </c>
      <c r="C307" s="116" t="s">
        <v>29</v>
      </c>
      <c r="D307" s="116" t="s">
        <v>3292</v>
      </c>
      <c r="E307" s="116" t="s">
        <v>79</v>
      </c>
      <c r="F307" s="116" t="s">
        <v>2954</v>
      </c>
      <c r="G307" s="117">
        <v>2</v>
      </c>
      <c r="H307" s="117">
        <v>2000</v>
      </c>
      <c r="I307" s="116">
        <v>2022</v>
      </c>
    </row>
    <row r="308" spans="1:9" x14ac:dyDescent="0.3">
      <c r="A308" s="116" t="s">
        <v>3036</v>
      </c>
      <c r="B308" s="116" t="s">
        <v>3037</v>
      </c>
      <c r="C308" s="116" t="s">
        <v>29</v>
      </c>
      <c r="D308" s="116" t="s">
        <v>1891</v>
      </c>
      <c r="E308" s="116" t="s">
        <v>79</v>
      </c>
      <c r="F308" s="116" t="s">
        <v>3038</v>
      </c>
      <c r="G308" s="117">
        <v>1.95</v>
      </c>
      <c r="H308" s="117">
        <v>1950</v>
      </c>
      <c r="I308" s="116">
        <v>2021</v>
      </c>
    </row>
    <row r="309" spans="1:9" x14ac:dyDescent="0.3">
      <c r="A309" s="116" t="s">
        <v>3039</v>
      </c>
      <c r="B309" s="116" t="s">
        <v>2982</v>
      </c>
      <c r="C309" s="116" t="s">
        <v>29</v>
      </c>
      <c r="D309" s="116" t="s">
        <v>1891</v>
      </c>
      <c r="E309" s="116" t="s">
        <v>79</v>
      </c>
      <c r="F309" s="116" t="s">
        <v>3038</v>
      </c>
      <c r="G309" s="117">
        <v>1.95</v>
      </c>
      <c r="H309" s="117">
        <v>1950</v>
      </c>
      <c r="I309" s="116">
        <v>2021</v>
      </c>
    </row>
    <row r="310" spans="1:9" x14ac:dyDescent="0.3">
      <c r="A310" s="116" t="s">
        <v>2974</v>
      </c>
      <c r="B310" s="116" t="s">
        <v>2975</v>
      </c>
      <c r="C310" s="116" t="s">
        <v>29</v>
      </c>
      <c r="D310" s="116" t="s">
        <v>1891</v>
      </c>
      <c r="E310" s="116" t="s">
        <v>79</v>
      </c>
      <c r="F310" s="116" t="s">
        <v>881</v>
      </c>
      <c r="G310" s="117">
        <v>2</v>
      </c>
      <c r="H310" s="117">
        <v>2000</v>
      </c>
      <c r="I310" s="116">
        <v>2020</v>
      </c>
    </row>
    <row r="311" spans="1:9" x14ac:dyDescent="0.3">
      <c r="A311" s="116" t="s">
        <v>1837</v>
      </c>
      <c r="B311" s="116" t="s">
        <v>2955</v>
      </c>
      <c r="C311" s="116" t="s">
        <v>29</v>
      </c>
      <c r="D311" s="116" t="s">
        <v>1891</v>
      </c>
      <c r="E311" s="116" t="s">
        <v>79</v>
      </c>
      <c r="F311" s="116" t="s">
        <v>881</v>
      </c>
      <c r="G311" s="117">
        <v>2</v>
      </c>
      <c r="H311" s="117">
        <v>2000</v>
      </c>
      <c r="I311" s="116">
        <v>2020</v>
      </c>
    </row>
    <row r="312" spans="1:9" x14ac:dyDescent="0.3">
      <c r="A312" s="116" t="s">
        <v>2985</v>
      </c>
      <c r="B312" s="116" t="s">
        <v>2986</v>
      </c>
      <c r="C312" s="116" t="s">
        <v>29</v>
      </c>
      <c r="D312" s="116" t="s">
        <v>1891</v>
      </c>
      <c r="E312" s="116" t="s">
        <v>79</v>
      </c>
      <c r="F312" s="116" t="s">
        <v>2987</v>
      </c>
      <c r="G312" s="117">
        <v>1.85</v>
      </c>
      <c r="H312" s="117">
        <v>1850</v>
      </c>
      <c r="I312" s="116">
        <v>2020</v>
      </c>
    </row>
    <row r="313" spans="1:9" x14ac:dyDescent="0.3">
      <c r="A313" s="116" t="s">
        <v>3005</v>
      </c>
      <c r="B313" s="116" t="s">
        <v>3006</v>
      </c>
      <c r="C313" s="116" t="s">
        <v>29</v>
      </c>
      <c r="D313" s="116" t="s">
        <v>1175</v>
      </c>
      <c r="E313" s="116" t="s">
        <v>79</v>
      </c>
      <c r="F313" s="116" t="s">
        <v>3007</v>
      </c>
      <c r="G313" s="117">
        <v>1.98</v>
      </c>
      <c r="H313" s="117">
        <v>1980</v>
      </c>
      <c r="I313" s="116">
        <v>2021</v>
      </c>
    </row>
    <row r="314" spans="1:9" x14ac:dyDescent="0.3">
      <c r="A314" s="116" t="s">
        <v>3034</v>
      </c>
      <c r="B314" s="116" t="s">
        <v>3035</v>
      </c>
      <c r="C314" s="116" t="s">
        <v>29</v>
      </c>
      <c r="D314" s="116" t="s">
        <v>1891</v>
      </c>
      <c r="E314" s="116" t="s">
        <v>79</v>
      </c>
      <c r="F314" s="116" t="s">
        <v>881</v>
      </c>
      <c r="G314" s="117">
        <v>2</v>
      </c>
      <c r="H314" s="117">
        <v>2000</v>
      </c>
      <c r="I314" s="116">
        <v>2020</v>
      </c>
    </row>
    <row r="315" spans="1:9" x14ac:dyDescent="0.3">
      <c r="A315" s="116" t="s">
        <v>1718</v>
      </c>
      <c r="B315" s="116" t="s">
        <v>1719</v>
      </c>
      <c r="C315" s="116" t="s">
        <v>29</v>
      </c>
      <c r="D315" s="116" t="s">
        <v>1720</v>
      </c>
      <c r="E315" s="116" t="s">
        <v>75</v>
      </c>
      <c r="G315" s="117">
        <v>0.54</v>
      </c>
      <c r="H315" s="117">
        <v>540</v>
      </c>
      <c r="I315" s="116">
        <v>2017</v>
      </c>
    </row>
    <row r="316" spans="1:9" x14ac:dyDescent="0.3">
      <c r="A316" s="116" t="s">
        <v>2996</v>
      </c>
      <c r="B316" s="116" t="s">
        <v>2997</v>
      </c>
      <c r="C316" s="116" t="s">
        <v>29</v>
      </c>
      <c r="D316" s="116" t="s">
        <v>1891</v>
      </c>
      <c r="E316" s="116" t="s">
        <v>79</v>
      </c>
      <c r="F316" s="116" t="s">
        <v>877</v>
      </c>
      <c r="G316" s="117">
        <v>2</v>
      </c>
      <c r="H316" s="117">
        <v>2000</v>
      </c>
      <c r="I316" s="116">
        <v>2021</v>
      </c>
    </row>
    <row r="317" spans="1:9" x14ac:dyDescent="0.3">
      <c r="A317" s="116" t="s">
        <v>2993</v>
      </c>
      <c r="B317" s="116" t="s">
        <v>2994</v>
      </c>
      <c r="C317" s="116" t="s">
        <v>29</v>
      </c>
      <c r="D317" s="116" t="s">
        <v>1175</v>
      </c>
      <c r="E317" s="116" t="s">
        <v>79</v>
      </c>
      <c r="F317" s="116" t="s">
        <v>2995</v>
      </c>
      <c r="G317" s="117">
        <v>2</v>
      </c>
      <c r="H317" s="117">
        <v>2000</v>
      </c>
      <c r="I317" s="116">
        <v>2021</v>
      </c>
    </row>
    <row r="318" spans="1:9" x14ac:dyDescent="0.3">
      <c r="A318" s="116" t="s">
        <v>3012</v>
      </c>
      <c r="B318" s="116" t="s">
        <v>565</v>
      </c>
      <c r="C318" s="116" t="s">
        <v>29</v>
      </c>
      <c r="D318" s="116" t="s">
        <v>1175</v>
      </c>
      <c r="E318" s="116" t="s">
        <v>79</v>
      </c>
      <c r="F318" s="116" t="s">
        <v>3013</v>
      </c>
      <c r="G318" s="117">
        <v>2</v>
      </c>
      <c r="H318" s="117">
        <v>2000</v>
      </c>
      <c r="I318" s="116">
        <v>2020</v>
      </c>
    </row>
    <row r="319" spans="1:9" x14ac:dyDescent="0.3">
      <c r="A319" s="116" t="s">
        <v>2971</v>
      </c>
      <c r="B319" s="116" t="s">
        <v>2972</v>
      </c>
      <c r="C319" s="116" t="s">
        <v>29</v>
      </c>
      <c r="D319" s="116" t="s">
        <v>1891</v>
      </c>
      <c r="E319" s="116" t="s">
        <v>79</v>
      </c>
      <c r="F319" s="116" t="s">
        <v>2973</v>
      </c>
      <c r="G319" s="117">
        <v>2</v>
      </c>
      <c r="H319" s="117">
        <v>2000</v>
      </c>
      <c r="I319" s="116">
        <v>2020</v>
      </c>
    </row>
    <row r="320" spans="1:9" x14ac:dyDescent="0.3">
      <c r="A320" s="116" t="s">
        <v>2978</v>
      </c>
      <c r="B320" s="116" t="s">
        <v>2979</v>
      </c>
      <c r="C320" s="116" t="s">
        <v>29</v>
      </c>
      <c r="D320" s="116" t="s">
        <v>1891</v>
      </c>
      <c r="E320" s="116" t="s">
        <v>79</v>
      </c>
      <c r="F320" s="116" t="s">
        <v>2980</v>
      </c>
      <c r="G320" s="117">
        <v>2</v>
      </c>
      <c r="H320" s="117">
        <v>2000</v>
      </c>
      <c r="I320" s="116">
        <v>2020</v>
      </c>
    </row>
    <row r="321" spans="1:9" x14ac:dyDescent="0.3">
      <c r="A321" s="116" t="s">
        <v>2981</v>
      </c>
      <c r="B321" s="116" t="s">
        <v>2982</v>
      </c>
      <c r="C321" s="116" t="s">
        <v>29</v>
      </c>
      <c r="D321" s="116" t="s">
        <v>1891</v>
      </c>
      <c r="E321" s="116" t="s">
        <v>79</v>
      </c>
      <c r="F321" s="116" t="s">
        <v>2980</v>
      </c>
      <c r="G321" s="117">
        <v>2</v>
      </c>
      <c r="H321" s="117">
        <v>2000</v>
      </c>
      <c r="I321" s="116">
        <v>2020</v>
      </c>
    </row>
    <row r="322" spans="1:9" x14ac:dyDescent="0.3">
      <c r="A322" s="116" t="s">
        <v>2983</v>
      </c>
      <c r="B322" s="116" t="s">
        <v>2984</v>
      </c>
      <c r="C322" s="116" t="s">
        <v>29</v>
      </c>
      <c r="D322" s="116" t="s">
        <v>1891</v>
      </c>
      <c r="E322" s="116" t="s">
        <v>79</v>
      </c>
      <c r="F322" s="116" t="s">
        <v>2980</v>
      </c>
      <c r="G322" s="117">
        <v>2</v>
      </c>
      <c r="H322" s="117">
        <v>2000</v>
      </c>
      <c r="I322" s="116">
        <v>2020</v>
      </c>
    </row>
    <row r="323" spans="1:9" x14ac:dyDescent="0.3">
      <c r="A323" s="116" t="s">
        <v>3019</v>
      </c>
      <c r="B323" s="116" t="s">
        <v>3020</v>
      </c>
      <c r="C323" s="116" t="s">
        <v>29</v>
      </c>
      <c r="D323" s="116" t="s">
        <v>1175</v>
      </c>
      <c r="E323" s="116" t="s">
        <v>79</v>
      </c>
      <c r="F323" s="116" t="s">
        <v>3021</v>
      </c>
      <c r="G323" s="117">
        <v>2</v>
      </c>
      <c r="H323" s="117">
        <v>2000</v>
      </c>
      <c r="I323" s="116">
        <v>2021</v>
      </c>
    </row>
    <row r="324" spans="1:9" x14ac:dyDescent="0.3">
      <c r="A324" s="116" t="s">
        <v>3022</v>
      </c>
      <c r="B324" s="116" t="s">
        <v>3023</v>
      </c>
      <c r="C324" s="116" t="s">
        <v>29</v>
      </c>
      <c r="D324" s="116" t="s">
        <v>1891</v>
      </c>
      <c r="E324" s="116" t="s">
        <v>79</v>
      </c>
      <c r="F324" s="116" t="s">
        <v>3021</v>
      </c>
      <c r="G324" s="117">
        <v>2</v>
      </c>
      <c r="H324" s="117">
        <v>2000</v>
      </c>
      <c r="I324" s="116">
        <v>2021</v>
      </c>
    </row>
    <row r="325" spans="1:9" x14ac:dyDescent="0.3">
      <c r="A325" s="116" t="s">
        <v>3045</v>
      </c>
      <c r="B325" s="116" t="s">
        <v>3046</v>
      </c>
      <c r="C325" s="116" t="s">
        <v>29</v>
      </c>
      <c r="D325" s="116" t="s">
        <v>1175</v>
      </c>
      <c r="E325" s="116" t="s">
        <v>79</v>
      </c>
      <c r="F325" s="116" t="s">
        <v>881</v>
      </c>
      <c r="G325" s="117">
        <v>2</v>
      </c>
      <c r="H325" s="117">
        <v>2000</v>
      </c>
      <c r="I325" s="116">
        <v>2020</v>
      </c>
    </row>
    <row r="326" spans="1:9" x14ac:dyDescent="0.3">
      <c r="A326" s="116" t="s">
        <v>3029</v>
      </c>
      <c r="B326" s="116" t="s">
        <v>2979</v>
      </c>
      <c r="C326" s="116" t="s">
        <v>29</v>
      </c>
      <c r="D326" s="116" t="s">
        <v>1891</v>
      </c>
      <c r="E326" s="116" t="s">
        <v>79</v>
      </c>
      <c r="F326" s="116" t="s">
        <v>881</v>
      </c>
      <c r="G326" s="117">
        <v>2</v>
      </c>
      <c r="H326" s="117">
        <v>2000</v>
      </c>
      <c r="I326" s="116">
        <v>2020</v>
      </c>
    </row>
    <row r="327" spans="1:9" x14ac:dyDescent="0.3">
      <c r="A327" s="116" t="s">
        <v>3062</v>
      </c>
      <c r="B327" s="116" t="s">
        <v>2953</v>
      </c>
      <c r="C327" s="116" t="s">
        <v>29</v>
      </c>
      <c r="D327" s="116" t="s">
        <v>1891</v>
      </c>
      <c r="E327" s="116" t="s">
        <v>79</v>
      </c>
      <c r="F327" s="116" t="s">
        <v>3063</v>
      </c>
      <c r="G327" s="117">
        <v>0.65</v>
      </c>
      <c r="H327" s="117">
        <v>650</v>
      </c>
      <c r="I327" s="116">
        <v>2020</v>
      </c>
    </row>
    <row r="328" spans="1:9" x14ac:dyDescent="0.3">
      <c r="A328" s="116" t="s">
        <v>2969</v>
      </c>
      <c r="B328" s="116" t="s">
        <v>2969</v>
      </c>
      <c r="C328" s="116" t="s">
        <v>29</v>
      </c>
      <c r="D328" s="116" t="s">
        <v>1891</v>
      </c>
      <c r="E328" s="116" t="s">
        <v>79</v>
      </c>
      <c r="F328" s="116" t="s">
        <v>881</v>
      </c>
      <c r="G328" s="117">
        <v>2</v>
      </c>
      <c r="H328" s="117">
        <v>2000</v>
      </c>
      <c r="I328" s="116">
        <v>2020</v>
      </c>
    </row>
    <row r="329" spans="1:9" x14ac:dyDescent="0.3">
      <c r="A329" s="116" t="s">
        <v>3027</v>
      </c>
      <c r="B329" s="116" t="s">
        <v>3028</v>
      </c>
      <c r="C329" s="116" t="s">
        <v>29</v>
      </c>
      <c r="D329" s="116" t="s">
        <v>1891</v>
      </c>
      <c r="E329" s="116" t="s">
        <v>79</v>
      </c>
      <c r="F329" s="116" t="s">
        <v>2954</v>
      </c>
      <c r="G329" s="117">
        <v>2</v>
      </c>
      <c r="H329" s="117">
        <v>2000</v>
      </c>
      <c r="I329" s="116">
        <v>2021</v>
      </c>
    </row>
    <row r="330" spans="1:9" x14ac:dyDescent="0.3">
      <c r="A330" s="116" t="s">
        <v>3008</v>
      </c>
      <c r="B330" s="116" t="s">
        <v>3002</v>
      </c>
      <c r="C330" s="116" t="s">
        <v>29</v>
      </c>
      <c r="D330" s="116" t="s">
        <v>1891</v>
      </c>
      <c r="E330" s="116" t="s">
        <v>79</v>
      </c>
      <c r="F330" s="116" t="s">
        <v>877</v>
      </c>
      <c r="G330" s="117">
        <v>2</v>
      </c>
      <c r="H330" s="117">
        <v>2000</v>
      </c>
      <c r="I330" s="116">
        <v>2021</v>
      </c>
    </row>
    <row r="331" spans="1:9" x14ac:dyDescent="0.3">
      <c r="A331" s="116" t="s">
        <v>2960</v>
      </c>
      <c r="B331" s="116" t="s">
        <v>2961</v>
      </c>
      <c r="C331" s="116" t="s">
        <v>29</v>
      </c>
      <c r="D331" s="116" t="s">
        <v>1891</v>
      </c>
      <c r="E331" s="116" t="s">
        <v>79</v>
      </c>
      <c r="F331" s="116" t="s">
        <v>2962</v>
      </c>
      <c r="G331" s="117">
        <v>2</v>
      </c>
      <c r="H331" s="117">
        <v>2000</v>
      </c>
      <c r="I331" s="116">
        <v>2020</v>
      </c>
    </row>
    <row r="332" spans="1:9" x14ac:dyDescent="0.3">
      <c r="A332" s="116" t="s">
        <v>3030</v>
      </c>
      <c r="B332" s="116" t="s">
        <v>373</v>
      </c>
      <c r="C332" s="116" t="s">
        <v>29</v>
      </c>
      <c r="D332" s="116" t="s">
        <v>1891</v>
      </c>
      <c r="E332" s="116" t="s">
        <v>79</v>
      </c>
      <c r="F332" s="116" t="s">
        <v>3031</v>
      </c>
      <c r="G332" s="117">
        <v>2</v>
      </c>
      <c r="H332" s="117">
        <v>2000</v>
      </c>
      <c r="I332" s="116">
        <v>2021</v>
      </c>
    </row>
    <row r="333" spans="1:9" x14ac:dyDescent="0.3">
      <c r="A333" s="116" t="s">
        <v>2989</v>
      </c>
      <c r="B333" s="116" t="s">
        <v>2982</v>
      </c>
      <c r="C333" s="116" t="s">
        <v>29</v>
      </c>
      <c r="D333" s="116" t="s">
        <v>1891</v>
      </c>
      <c r="E333" s="116" t="s">
        <v>79</v>
      </c>
      <c r="F333" s="116" t="s">
        <v>2990</v>
      </c>
      <c r="G333" s="117">
        <v>2</v>
      </c>
      <c r="H333" s="117">
        <v>2000</v>
      </c>
      <c r="I333" s="116">
        <v>2020</v>
      </c>
    </row>
    <row r="334" spans="1:9" x14ac:dyDescent="0.3">
      <c r="A334" s="116" t="s">
        <v>2956</v>
      </c>
      <c r="B334" s="116" t="s">
        <v>2957</v>
      </c>
      <c r="C334" s="116" t="s">
        <v>29</v>
      </c>
      <c r="D334" s="116" t="s">
        <v>1175</v>
      </c>
      <c r="E334" s="116" t="s">
        <v>79</v>
      </c>
      <c r="F334" s="116" t="s">
        <v>881</v>
      </c>
      <c r="G334" s="117">
        <v>2</v>
      </c>
      <c r="H334" s="117">
        <v>2000</v>
      </c>
      <c r="I334" s="116">
        <v>2020</v>
      </c>
    </row>
    <row r="335" spans="1:9" x14ac:dyDescent="0.3">
      <c r="A335" s="116" t="s">
        <v>3049</v>
      </c>
      <c r="B335" s="116" t="s">
        <v>3050</v>
      </c>
      <c r="C335" s="116" t="s">
        <v>29</v>
      </c>
      <c r="D335" s="116" t="s">
        <v>1175</v>
      </c>
      <c r="E335" s="116" t="s">
        <v>79</v>
      </c>
      <c r="F335" s="116" t="s">
        <v>1590</v>
      </c>
      <c r="G335" s="117">
        <v>2</v>
      </c>
      <c r="H335" s="117">
        <v>2000</v>
      </c>
      <c r="I335" s="116">
        <v>2020</v>
      </c>
    </row>
    <row r="336" spans="1:9" x14ac:dyDescent="0.3">
      <c r="A336" s="116" t="s">
        <v>3051</v>
      </c>
      <c r="B336" s="116" t="s">
        <v>3050</v>
      </c>
      <c r="C336" s="116" t="s">
        <v>29</v>
      </c>
      <c r="D336" s="116" t="s">
        <v>1175</v>
      </c>
      <c r="E336" s="116" t="s">
        <v>79</v>
      </c>
      <c r="F336" s="116" t="s">
        <v>3013</v>
      </c>
      <c r="G336" s="117">
        <v>2</v>
      </c>
      <c r="H336" s="117">
        <v>2000</v>
      </c>
      <c r="I336" s="116">
        <v>2020</v>
      </c>
    </row>
    <row r="337" spans="1:9" x14ac:dyDescent="0.3">
      <c r="A337" s="116" t="s">
        <v>3009</v>
      </c>
      <c r="B337" s="116" t="s">
        <v>3010</v>
      </c>
      <c r="C337" s="116" t="s">
        <v>29</v>
      </c>
      <c r="D337" s="116" t="s">
        <v>1891</v>
      </c>
      <c r="E337" s="116" t="s">
        <v>79</v>
      </c>
      <c r="F337" s="116" t="s">
        <v>3011</v>
      </c>
      <c r="G337" s="117">
        <v>2</v>
      </c>
      <c r="H337" s="117">
        <v>2000</v>
      </c>
      <c r="I337" s="116">
        <v>2020</v>
      </c>
    </row>
    <row r="338" spans="1:9" x14ac:dyDescent="0.3">
      <c r="A338" s="116" t="s">
        <v>3014</v>
      </c>
      <c r="B338" s="116" t="s">
        <v>3015</v>
      </c>
      <c r="C338" s="116" t="s">
        <v>29</v>
      </c>
      <c r="D338" s="116" t="s">
        <v>1175</v>
      </c>
      <c r="E338" s="116" t="s">
        <v>79</v>
      </c>
      <c r="F338" s="116" t="s">
        <v>3007</v>
      </c>
      <c r="G338" s="117">
        <v>1.992</v>
      </c>
      <c r="H338" s="117">
        <v>1992</v>
      </c>
      <c r="I338" s="116">
        <v>2021</v>
      </c>
    </row>
    <row r="339" spans="1:9" x14ac:dyDescent="0.3">
      <c r="A339" s="116" t="s">
        <v>3052</v>
      </c>
      <c r="B339" s="116" t="s">
        <v>3053</v>
      </c>
      <c r="C339" s="116" t="s">
        <v>29</v>
      </c>
      <c r="D339" s="116" t="s">
        <v>1175</v>
      </c>
      <c r="E339" s="116" t="s">
        <v>79</v>
      </c>
      <c r="F339" s="116" t="s">
        <v>881</v>
      </c>
      <c r="G339" s="117">
        <v>2</v>
      </c>
      <c r="H339" s="117">
        <v>2000</v>
      </c>
      <c r="I339" s="116">
        <v>2020</v>
      </c>
    </row>
    <row r="340" spans="1:9" x14ac:dyDescent="0.3">
      <c r="A340" s="116" t="s">
        <v>3054</v>
      </c>
      <c r="B340" s="116" t="s">
        <v>3053</v>
      </c>
      <c r="C340" s="116" t="s">
        <v>29</v>
      </c>
      <c r="D340" s="116" t="s">
        <v>1891</v>
      </c>
      <c r="E340" s="116" t="s">
        <v>79</v>
      </c>
      <c r="F340" s="116" t="s">
        <v>881</v>
      </c>
      <c r="G340" s="117">
        <v>2</v>
      </c>
      <c r="H340" s="117">
        <v>2000</v>
      </c>
      <c r="I340" s="116">
        <v>2020</v>
      </c>
    </row>
    <row r="341" spans="1:9" x14ac:dyDescent="0.3">
      <c r="A341" s="116" t="s">
        <v>2991</v>
      </c>
      <c r="B341" s="116" t="s">
        <v>2992</v>
      </c>
      <c r="C341" s="116" t="s">
        <v>29</v>
      </c>
      <c r="D341" s="116" t="s">
        <v>1891</v>
      </c>
      <c r="E341" s="116" t="s">
        <v>79</v>
      </c>
      <c r="F341" s="116" t="s">
        <v>2990</v>
      </c>
      <c r="G341" s="117">
        <v>2</v>
      </c>
      <c r="H341" s="117">
        <v>2000</v>
      </c>
      <c r="I341" s="116">
        <v>2020</v>
      </c>
    </row>
    <row r="342" spans="1:9" x14ac:dyDescent="0.3">
      <c r="A342" s="116" t="s">
        <v>1893</v>
      </c>
      <c r="B342" s="116" t="s">
        <v>1009</v>
      </c>
      <c r="C342" s="116" t="s">
        <v>29</v>
      </c>
      <c r="D342" s="116" t="s">
        <v>1894</v>
      </c>
      <c r="E342" s="116" t="s">
        <v>97</v>
      </c>
      <c r="G342" s="117">
        <v>0.25</v>
      </c>
      <c r="H342" s="117">
        <v>250</v>
      </c>
      <c r="I342" s="116">
        <v>2019</v>
      </c>
    </row>
    <row r="343" spans="1:9" x14ac:dyDescent="0.3">
      <c r="A343" s="116" t="s">
        <v>2906</v>
      </c>
      <c r="B343" s="116" t="s">
        <v>2907</v>
      </c>
      <c r="C343" s="116" t="s">
        <v>29</v>
      </c>
      <c r="D343" s="116" t="s">
        <v>1891</v>
      </c>
      <c r="E343" s="116" t="s">
        <v>79</v>
      </c>
      <c r="F343" s="116" t="s">
        <v>2908</v>
      </c>
      <c r="G343" s="117">
        <v>1.625</v>
      </c>
      <c r="H343" s="117">
        <v>1625</v>
      </c>
      <c r="I343" s="116">
        <v>2019</v>
      </c>
    </row>
    <row r="344" spans="1:9" x14ac:dyDescent="0.3">
      <c r="A344" s="116" t="s">
        <v>3043</v>
      </c>
      <c r="B344" s="116" t="s">
        <v>3044</v>
      </c>
      <c r="C344" s="116" t="s">
        <v>29</v>
      </c>
      <c r="D344" s="116" t="s">
        <v>1891</v>
      </c>
      <c r="E344" s="116" t="s">
        <v>79</v>
      </c>
      <c r="F344" s="116" t="s">
        <v>2954</v>
      </c>
      <c r="G344" s="117">
        <v>2</v>
      </c>
      <c r="H344" s="117">
        <v>2000</v>
      </c>
      <c r="I344" s="116">
        <v>2021</v>
      </c>
    </row>
    <row r="345" spans="1:9" x14ac:dyDescent="0.3">
      <c r="A345" s="116" t="s">
        <v>3026</v>
      </c>
      <c r="B345" s="116" t="s">
        <v>3002</v>
      </c>
      <c r="C345" s="116" t="s">
        <v>29</v>
      </c>
      <c r="D345" s="116" t="s">
        <v>1891</v>
      </c>
      <c r="E345" s="116" t="s">
        <v>79</v>
      </c>
      <c r="F345" s="116" t="s">
        <v>2954</v>
      </c>
      <c r="G345" s="117">
        <v>2</v>
      </c>
      <c r="H345" s="117">
        <v>2000</v>
      </c>
      <c r="I345" s="116">
        <v>2021</v>
      </c>
    </row>
    <row r="346" spans="1:9" x14ac:dyDescent="0.3">
      <c r="A346" s="116" t="s">
        <v>2966</v>
      </c>
      <c r="B346" s="116" t="s">
        <v>2967</v>
      </c>
      <c r="C346" s="116" t="s">
        <v>29</v>
      </c>
      <c r="D346" s="116" t="s">
        <v>1175</v>
      </c>
      <c r="E346" s="116" t="s">
        <v>79</v>
      </c>
      <c r="F346" s="116" t="s">
        <v>2968</v>
      </c>
      <c r="G346" s="117">
        <v>2</v>
      </c>
      <c r="H346" s="117">
        <v>2000</v>
      </c>
      <c r="I346" s="116">
        <v>2021</v>
      </c>
    </row>
    <row r="347" spans="1:9" x14ac:dyDescent="0.3">
      <c r="A347" s="116" t="s">
        <v>3001</v>
      </c>
      <c r="B347" s="116" t="s">
        <v>3002</v>
      </c>
      <c r="C347" s="116" t="s">
        <v>29</v>
      </c>
      <c r="D347" s="116" t="s">
        <v>1891</v>
      </c>
      <c r="E347" s="116" t="s">
        <v>79</v>
      </c>
      <c r="F347" s="116" t="s">
        <v>2959</v>
      </c>
      <c r="G347" s="117">
        <v>1.98</v>
      </c>
      <c r="H347" s="117">
        <v>1980</v>
      </c>
      <c r="I347" s="116">
        <v>2020</v>
      </c>
    </row>
    <row r="348" spans="1:9" x14ac:dyDescent="0.3">
      <c r="A348" s="116" t="s">
        <v>3024</v>
      </c>
      <c r="B348" s="116" t="s">
        <v>3025</v>
      </c>
      <c r="C348" s="116" t="s">
        <v>29</v>
      </c>
      <c r="D348" s="116" t="s">
        <v>1891</v>
      </c>
      <c r="E348" s="116" t="s">
        <v>79</v>
      </c>
      <c r="F348" s="116" t="s">
        <v>2954</v>
      </c>
      <c r="G348" s="117">
        <v>2</v>
      </c>
      <c r="H348" s="117">
        <v>2000</v>
      </c>
      <c r="I348" s="116">
        <v>2021</v>
      </c>
    </row>
    <row r="349" spans="1:9" x14ac:dyDescent="0.3">
      <c r="A349" s="116" t="s">
        <v>3003</v>
      </c>
      <c r="B349" s="116" t="s">
        <v>3004</v>
      </c>
      <c r="C349" s="116" t="s">
        <v>29</v>
      </c>
      <c r="D349" s="116" t="s">
        <v>1891</v>
      </c>
      <c r="E349" s="116" t="s">
        <v>79</v>
      </c>
      <c r="F349" s="116" t="s">
        <v>2959</v>
      </c>
      <c r="G349" s="117">
        <v>1.98</v>
      </c>
      <c r="H349" s="117">
        <v>1980</v>
      </c>
      <c r="I349" s="116">
        <v>2021</v>
      </c>
    </row>
    <row r="350" spans="1:9" x14ac:dyDescent="0.3">
      <c r="A350" s="116" t="s">
        <v>1890</v>
      </c>
      <c r="B350" s="116" t="s">
        <v>699</v>
      </c>
      <c r="C350" s="116" t="s">
        <v>29</v>
      </c>
      <c r="D350" s="116" t="s">
        <v>1891</v>
      </c>
      <c r="E350" s="116" t="s">
        <v>79</v>
      </c>
      <c r="F350" s="116" t="s">
        <v>1892</v>
      </c>
      <c r="G350" s="117">
        <v>1.18</v>
      </c>
      <c r="H350" s="117">
        <v>1180</v>
      </c>
      <c r="I350" s="116">
        <v>2019</v>
      </c>
    </row>
    <row r="351" spans="1:9" x14ac:dyDescent="0.3">
      <c r="A351" s="116" t="s">
        <v>2950</v>
      </c>
      <c r="B351" s="116" t="s">
        <v>2951</v>
      </c>
      <c r="C351" s="116" t="s">
        <v>29</v>
      </c>
      <c r="D351" s="116" t="s">
        <v>1175</v>
      </c>
      <c r="E351" s="116" t="s">
        <v>79</v>
      </c>
      <c r="F351" s="116" t="s">
        <v>877</v>
      </c>
      <c r="G351" s="117">
        <v>2</v>
      </c>
      <c r="H351" s="117">
        <v>2000</v>
      </c>
      <c r="I351" s="116">
        <v>2020</v>
      </c>
    </row>
    <row r="352" spans="1:9" x14ac:dyDescent="0.3">
      <c r="A352" s="116" t="s">
        <v>2958</v>
      </c>
      <c r="B352" s="116" t="s">
        <v>808</v>
      </c>
      <c r="C352" s="116" t="s">
        <v>29</v>
      </c>
      <c r="D352" s="116" t="s">
        <v>1891</v>
      </c>
      <c r="E352" s="116" t="s">
        <v>79</v>
      </c>
      <c r="F352" s="116" t="s">
        <v>2959</v>
      </c>
      <c r="G352" s="117">
        <v>1.98</v>
      </c>
      <c r="H352" s="117">
        <v>1980</v>
      </c>
      <c r="I352" s="116">
        <v>2021</v>
      </c>
    </row>
    <row r="353" spans="1:9" x14ac:dyDescent="0.3">
      <c r="A353" s="116" t="s">
        <v>2998</v>
      </c>
      <c r="B353" s="116" t="s">
        <v>808</v>
      </c>
      <c r="C353" s="116" t="s">
        <v>29</v>
      </c>
      <c r="D353" s="116" t="s">
        <v>1891</v>
      </c>
      <c r="E353" s="116" t="s">
        <v>79</v>
      </c>
      <c r="F353" s="116" t="s">
        <v>2959</v>
      </c>
      <c r="G353" s="117">
        <v>1.98</v>
      </c>
      <c r="H353" s="117">
        <v>1980</v>
      </c>
      <c r="I353" s="116">
        <v>2021</v>
      </c>
    </row>
    <row r="354" spans="1:9" x14ac:dyDescent="0.3">
      <c r="A354" s="116" t="s">
        <v>2963</v>
      </c>
      <c r="B354" s="116" t="s">
        <v>2964</v>
      </c>
      <c r="C354" s="116" t="s">
        <v>29</v>
      </c>
      <c r="D354" s="116" t="s">
        <v>1175</v>
      </c>
      <c r="E354" s="116" t="s">
        <v>79</v>
      </c>
      <c r="F354" s="116" t="s">
        <v>2965</v>
      </c>
      <c r="G354" s="117">
        <v>2</v>
      </c>
      <c r="H354" s="117">
        <v>2000</v>
      </c>
      <c r="I354" s="116">
        <v>2021</v>
      </c>
    </row>
    <row r="355" spans="1:9" x14ac:dyDescent="0.3">
      <c r="A355" s="116" t="s">
        <v>3067</v>
      </c>
      <c r="B355" s="116" t="s">
        <v>3068</v>
      </c>
      <c r="C355" s="116" t="s">
        <v>29</v>
      </c>
      <c r="D355" s="116" t="s">
        <v>1175</v>
      </c>
      <c r="E355" s="116" t="s">
        <v>79</v>
      </c>
      <c r="F355" s="116" t="s">
        <v>3042</v>
      </c>
      <c r="G355" s="117">
        <v>2</v>
      </c>
      <c r="H355" s="117">
        <v>2000</v>
      </c>
      <c r="I355" s="116">
        <v>2020</v>
      </c>
    </row>
    <row r="356" spans="1:9" x14ac:dyDescent="0.3">
      <c r="A356" s="116" t="s">
        <v>1882</v>
      </c>
      <c r="B356" s="116" t="s">
        <v>1855</v>
      </c>
      <c r="C356" s="116" t="s">
        <v>29</v>
      </c>
      <c r="D356" s="116" t="s">
        <v>1883</v>
      </c>
      <c r="E356" s="116" t="s">
        <v>75</v>
      </c>
      <c r="G356" s="117">
        <v>0.5</v>
      </c>
      <c r="H356" s="117">
        <v>500</v>
      </c>
      <c r="I356" s="116">
        <v>2015</v>
      </c>
    </row>
    <row r="357" spans="1:9" x14ac:dyDescent="0.3">
      <c r="A357" s="116" t="s">
        <v>2999</v>
      </c>
      <c r="B357" s="116" t="s">
        <v>3000</v>
      </c>
      <c r="C357" s="116" t="s">
        <v>29</v>
      </c>
      <c r="D357" s="116" t="s">
        <v>1891</v>
      </c>
      <c r="E357" s="116" t="s">
        <v>79</v>
      </c>
      <c r="F357" s="116" t="s">
        <v>2995</v>
      </c>
      <c r="G357" s="117">
        <v>1.95</v>
      </c>
      <c r="H357" s="117">
        <v>1950</v>
      </c>
      <c r="I357" s="116">
        <v>2021</v>
      </c>
    </row>
    <row r="358" spans="1:9" x14ac:dyDescent="0.3">
      <c r="A358" s="116" t="s">
        <v>1887</v>
      </c>
      <c r="B358" s="116" t="s">
        <v>1888</v>
      </c>
      <c r="C358" s="116" t="s">
        <v>29</v>
      </c>
      <c r="D358" s="116" t="s">
        <v>1889</v>
      </c>
      <c r="E358" s="116" t="s">
        <v>75</v>
      </c>
      <c r="G358" s="117">
        <v>0.1</v>
      </c>
      <c r="H358" s="117">
        <v>100</v>
      </c>
      <c r="I358" s="116">
        <v>2014</v>
      </c>
    </row>
    <row r="359" spans="1:9" x14ac:dyDescent="0.3">
      <c r="A359" s="116" t="s">
        <v>3040</v>
      </c>
      <c r="B359" s="116" t="s">
        <v>3041</v>
      </c>
      <c r="C359" s="116" t="s">
        <v>29</v>
      </c>
      <c r="D359" s="116" t="s">
        <v>1891</v>
      </c>
      <c r="E359" s="116" t="s">
        <v>79</v>
      </c>
      <c r="F359" s="116" t="s">
        <v>3042</v>
      </c>
      <c r="G359" s="117">
        <v>2</v>
      </c>
      <c r="H359" s="117">
        <v>2000</v>
      </c>
      <c r="I359" s="116">
        <v>2020</v>
      </c>
    </row>
    <row r="360" spans="1:9" x14ac:dyDescent="0.3">
      <c r="A360" s="116" t="s">
        <v>2952</v>
      </c>
      <c r="B360" s="116" t="s">
        <v>2953</v>
      </c>
      <c r="C360" s="116" t="s">
        <v>29</v>
      </c>
      <c r="D360" s="116" t="s">
        <v>1891</v>
      </c>
      <c r="E360" s="116" t="s">
        <v>79</v>
      </c>
      <c r="F360" s="116" t="s">
        <v>2954</v>
      </c>
      <c r="G360" s="117">
        <v>2</v>
      </c>
      <c r="H360" s="117">
        <v>2000</v>
      </c>
      <c r="I360" s="116">
        <v>2021</v>
      </c>
    </row>
    <row r="361" spans="1:9" x14ac:dyDescent="0.3">
      <c r="A361" s="116" t="s">
        <v>1884</v>
      </c>
      <c r="B361" s="116" t="s">
        <v>1885</v>
      </c>
      <c r="C361" s="116" t="s">
        <v>29</v>
      </c>
      <c r="D361" s="116" t="s">
        <v>1883</v>
      </c>
      <c r="E361" s="116" t="s">
        <v>75</v>
      </c>
      <c r="G361" s="117">
        <v>0.5</v>
      </c>
      <c r="H361" s="117">
        <v>500</v>
      </c>
      <c r="I361" s="116">
        <v>2015</v>
      </c>
    </row>
    <row r="362" spans="1:9" x14ac:dyDescent="0.3">
      <c r="A362" s="116" t="s">
        <v>3064</v>
      </c>
      <c r="B362" s="116" t="s">
        <v>3065</v>
      </c>
      <c r="C362" s="116" t="s">
        <v>29</v>
      </c>
      <c r="D362" s="116" t="s">
        <v>1175</v>
      </c>
      <c r="E362" s="116" t="s">
        <v>79</v>
      </c>
      <c r="F362" s="116" t="s">
        <v>3066</v>
      </c>
      <c r="G362" s="117">
        <v>2</v>
      </c>
      <c r="H362" s="117">
        <v>2000</v>
      </c>
      <c r="I362" s="116">
        <v>2020</v>
      </c>
    </row>
    <row r="363" spans="1:9" x14ac:dyDescent="0.3">
      <c r="A363" s="116" t="s">
        <v>3056</v>
      </c>
      <c r="B363" s="116" t="s">
        <v>3057</v>
      </c>
      <c r="C363" s="116" t="s">
        <v>29</v>
      </c>
      <c r="D363" s="116" t="s">
        <v>1891</v>
      </c>
      <c r="E363" s="116" t="s">
        <v>79</v>
      </c>
      <c r="F363" s="116" t="s">
        <v>3013</v>
      </c>
      <c r="G363" s="117">
        <v>2</v>
      </c>
      <c r="H363" s="117">
        <v>2000</v>
      </c>
      <c r="I363" s="116">
        <v>2020</v>
      </c>
    </row>
    <row r="364" spans="1:9" x14ac:dyDescent="0.3">
      <c r="A364" s="116" t="s">
        <v>3047</v>
      </c>
      <c r="B364" s="116" t="s">
        <v>3048</v>
      </c>
      <c r="C364" s="116" t="s">
        <v>29</v>
      </c>
      <c r="D364" s="116" t="s">
        <v>1175</v>
      </c>
      <c r="E364" s="116" t="s">
        <v>79</v>
      </c>
      <c r="F364" s="116" t="s">
        <v>2954</v>
      </c>
      <c r="G364" s="117">
        <v>2</v>
      </c>
      <c r="H364" s="117">
        <v>2000</v>
      </c>
      <c r="I364" s="116">
        <v>2021</v>
      </c>
    </row>
    <row r="365" spans="1:9" x14ac:dyDescent="0.3">
      <c r="A365" s="116" t="s">
        <v>3055</v>
      </c>
      <c r="B365" s="116" t="s">
        <v>2979</v>
      </c>
      <c r="C365" s="116" t="s">
        <v>29</v>
      </c>
      <c r="D365" s="116" t="s">
        <v>1891</v>
      </c>
      <c r="E365" s="116" t="s">
        <v>79</v>
      </c>
      <c r="F365" s="116" t="s">
        <v>2954</v>
      </c>
      <c r="G365" s="117">
        <v>2</v>
      </c>
      <c r="H365" s="117">
        <v>2000</v>
      </c>
      <c r="I365" s="116">
        <v>2021</v>
      </c>
    </row>
    <row r="366" spans="1:9" x14ac:dyDescent="0.3">
      <c r="A366" s="116" t="s">
        <v>3032</v>
      </c>
      <c r="B366" s="116" t="s">
        <v>3033</v>
      </c>
      <c r="C366" s="116" t="s">
        <v>29</v>
      </c>
      <c r="D366" s="116" t="s">
        <v>1891</v>
      </c>
      <c r="E366" s="116" t="s">
        <v>79</v>
      </c>
      <c r="F366" s="116" t="s">
        <v>881</v>
      </c>
      <c r="G366" s="117">
        <v>2</v>
      </c>
      <c r="H366" s="117">
        <v>2000</v>
      </c>
      <c r="I366" s="116">
        <v>2020</v>
      </c>
    </row>
    <row r="367" spans="1:9" x14ac:dyDescent="0.3">
      <c r="A367" s="116" t="s">
        <v>3060</v>
      </c>
      <c r="B367" s="116" t="s">
        <v>3061</v>
      </c>
      <c r="C367" s="116" t="s">
        <v>29</v>
      </c>
      <c r="D367" s="116" t="s">
        <v>1891</v>
      </c>
      <c r="E367" s="116" t="s">
        <v>79</v>
      </c>
      <c r="F367" s="116" t="s">
        <v>2954</v>
      </c>
      <c r="G367" s="117">
        <v>2</v>
      </c>
      <c r="H367" s="117">
        <v>2000</v>
      </c>
      <c r="I367" s="116">
        <v>2021</v>
      </c>
    </row>
    <row r="368" spans="1:9" x14ac:dyDescent="0.3">
      <c r="A368" s="116" t="s">
        <v>3058</v>
      </c>
      <c r="B368" s="116" t="s">
        <v>3059</v>
      </c>
      <c r="C368" s="116" t="s">
        <v>29</v>
      </c>
      <c r="D368" s="116" t="s">
        <v>1891</v>
      </c>
      <c r="E368" s="116" t="s">
        <v>79</v>
      </c>
      <c r="F368" s="116" t="s">
        <v>2954</v>
      </c>
      <c r="G368" s="117">
        <v>2</v>
      </c>
      <c r="H368" s="117">
        <v>2000</v>
      </c>
      <c r="I368" s="116">
        <v>2021</v>
      </c>
    </row>
    <row r="369" spans="1:9" x14ac:dyDescent="0.3">
      <c r="A369" s="116" t="s">
        <v>1718</v>
      </c>
      <c r="B369" s="116" t="s">
        <v>1728</v>
      </c>
      <c r="C369" s="116" t="s">
        <v>30</v>
      </c>
      <c r="D369" s="116" t="s">
        <v>1720</v>
      </c>
      <c r="E369" s="116" t="s">
        <v>75</v>
      </c>
      <c r="G369" s="117">
        <v>0.65</v>
      </c>
      <c r="H369" s="117">
        <v>650</v>
      </c>
      <c r="I369" s="116">
        <v>2019</v>
      </c>
    </row>
    <row r="370" spans="1:9" x14ac:dyDescent="0.3">
      <c r="A370" s="116" t="s">
        <v>1718</v>
      </c>
      <c r="B370" s="116" t="s">
        <v>1726</v>
      </c>
      <c r="C370" s="116" t="s">
        <v>30</v>
      </c>
      <c r="D370" s="116" t="s">
        <v>1720</v>
      </c>
      <c r="E370" s="116" t="s">
        <v>75</v>
      </c>
      <c r="F370" s="116" t="s">
        <v>1727</v>
      </c>
      <c r="G370" s="117">
        <v>0.96</v>
      </c>
      <c r="H370" s="117">
        <v>960</v>
      </c>
      <c r="I370" s="116">
        <v>2019</v>
      </c>
    </row>
    <row r="371" spans="1:9" x14ac:dyDescent="0.3">
      <c r="A371" s="116" t="s">
        <v>1718</v>
      </c>
      <c r="B371" s="116" t="s">
        <v>1724</v>
      </c>
      <c r="C371" s="116" t="s">
        <v>30</v>
      </c>
      <c r="D371" s="116" t="s">
        <v>1720</v>
      </c>
      <c r="E371" s="116" t="s">
        <v>75</v>
      </c>
      <c r="G371" s="117">
        <v>0.02</v>
      </c>
      <c r="H371" s="117">
        <v>20</v>
      </c>
      <c r="I371" s="116">
        <v>2017</v>
      </c>
    </row>
    <row r="372" spans="1:9" x14ac:dyDescent="0.3">
      <c r="A372" s="116" t="s">
        <v>1718</v>
      </c>
      <c r="B372" s="116" t="s">
        <v>1723</v>
      </c>
      <c r="C372" s="116" t="s">
        <v>30</v>
      </c>
      <c r="D372" s="116" t="s">
        <v>1720</v>
      </c>
      <c r="E372" s="116" t="s">
        <v>75</v>
      </c>
      <c r="G372" s="117">
        <v>0.54</v>
      </c>
      <c r="H372" s="117">
        <v>540</v>
      </c>
      <c r="I372" s="116">
        <v>2017</v>
      </c>
    </row>
    <row r="373" spans="1:9" x14ac:dyDescent="0.3">
      <c r="A373" s="116" t="s">
        <v>1718</v>
      </c>
      <c r="B373" s="116" t="s">
        <v>1725</v>
      </c>
      <c r="C373" s="116" t="s">
        <v>30</v>
      </c>
      <c r="D373" s="116" t="s">
        <v>1720</v>
      </c>
      <c r="E373" s="116" t="s">
        <v>75</v>
      </c>
      <c r="G373" s="117">
        <v>0.105</v>
      </c>
      <c r="H373" s="117">
        <v>105</v>
      </c>
      <c r="I373" s="116">
        <v>2015</v>
      </c>
    </row>
    <row r="374" spans="1:9" x14ac:dyDescent="0.3">
      <c r="A374" s="116" t="s">
        <v>1694</v>
      </c>
      <c r="B374" s="116" t="s">
        <v>1700</v>
      </c>
      <c r="C374" s="116" t="s">
        <v>30</v>
      </c>
      <c r="D374" s="116" t="s">
        <v>1696</v>
      </c>
      <c r="E374" s="116" t="s">
        <v>75</v>
      </c>
      <c r="G374" s="117">
        <v>1</v>
      </c>
      <c r="H374" s="117">
        <v>1000</v>
      </c>
      <c r="I374" s="116">
        <v>2017</v>
      </c>
    </row>
    <row r="375" spans="1:9" x14ac:dyDescent="0.3">
      <c r="A375" s="116" t="s">
        <v>1694</v>
      </c>
      <c r="B375" s="116" t="s">
        <v>1702</v>
      </c>
      <c r="C375" s="116" t="s">
        <v>30</v>
      </c>
      <c r="D375" s="116" t="s">
        <v>1696</v>
      </c>
      <c r="E375" s="116" t="s">
        <v>75</v>
      </c>
      <c r="G375" s="117">
        <v>1</v>
      </c>
      <c r="H375" s="117">
        <v>1000</v>
      </c>
      <c r="I375" s="116">
        <v>2017</v>
      </c>
    </row>
    <row r="376" spans="1:9" x14ac:dyDescent="0.3">
      <c r="A376" s="116" t="s">
        <v>1694</v>
      </c>
      <c r="B376" s="116" t="s">
        <v>1703</v>
      </c>
      <c r="C376" s="116" t="s">
        <v>30</v>
      </c>
      <c r="D376" s="116" t="s">
        <v>1696</v>
      </c>
      <c r="E376" s="116" t="s">
        <v>75</v>
      </c>
      <c r="G376" s="117">
        <v>1</v>
      </c>
      <c r="H376" s="117">
        <v>1000</v>
      </c>
      <c r="I376" s="116">
        <v>2017</v>
      </c>
    </row>
    <row r="377" spans="1:9" x14ac:dyDescent="0.3">
      <c r="A377" s="116" t="s">
        <v>1694</v>
      </c>
      <c r="B377" s="116" t="s">
        <v>1697</v>
      </c>
      <c r="C377" s="116" t="s">
        <v>30</v>
      </c>
      <c r="D377" s="116" t="s">
        <v>1696</v>
      </c>
      <c r="E377" s="116" t="s">
        <v>75</v>
      </c>
      <c r="G377" s="117">
        <v>1</v>
      </c>
      <c r="H377" s="117">
        <v>1000</v>
      </c>
      <c r="I377" s="116">
        <v>2016</v>
      </c>
    </row>
    <row r="378" spans="1:9" x14ac:dyDescent="0.3">
      <c r="A378" s="116" t="s">
        <v>1694</v>
      </c>
      <c r="B378" s="116" t="s">
        <v>1699</v>
      </c>
      <c r="C378" s="116" t="s">
        <v>30</v>
      </c>
      <c r="D378" s="116" t="s">
        <v>1696</v>
      </c>
      <c r="E378" s="116" t="s">
        <v>75</v>
      </c>
      <c r="G378" s="117">
        <v>1</v>
      </c>
      <c r="H378" s="117">
        <v>1000</v>
      </c>
      <c r="I378" s="116">
        <v>2016</v>
      </c>
    </row>
    <row r="379" spans="1:9" x14ac:dyDescent="0.3">
      <c r="A379" s="116" t="s">
        <v>1694</v>
      </c>
      <c r="B379" s="116" t="s">
        <v>1704</v>
      </c>
      <c r="C379" s="116" t="s">
        <v>30</v>
      </c>
      <c r="D379" s="116" t="s">
        <v>1696</v>
      </c>
      <c r="E379" s="116" t="s">
        <v>75</v>
      </c>
      <c r="G379" s="117">
        <v>1</v>
      </c>
      <c r="H379" s="117">
        <v>1000</v>
      </c>
      <c r="I379" s="116">
        <v>2016</v>
      </c>
    </row>
    <row r="380" spans="1:9" x14ac:dyDescent="0.3">
      <c r="A380" s="116" t="s">
        <v>1694</v>
      </c>
      <c r="B380" s="116" t="s">
        <v>1705</v>
      </c>
      <c r="C380" s="116" t="s">
        <v>30</v>
      </c>
      <c r="D380" s="116" t="s">
        <v>1696</v>
      </c>
      <c r="E380" s="116" t="s">
        <v>75</v>
      </c>
      <c r="G380" s="117">
        <v>1</v>
      </c>
      <c r="H380" s="117">
        <v>1000</v>
      </c>
      <c r="I380" s="116">
        <v>2016</v>
      </c>
    </row>
    <row r="381" spans="1:9" x14ac:dyDescent="0.3">
      <c r="A381" s="116" t="s">
        <v>1694</v>
      </c>
      <c r="B381" s="116" t="s">
        <v>1695</v>
      </c>
      <c r="C381" s="116" t="s">
        <v>30</v>
      </c>
      <c r="D381" s="116" t="s">
        <v>1696</v>
      </c>
      <c r="E381" s="116" t="s">
        <v>75</v>
      </c>
      <c r="G381" s="117">
        <v>1</v>
      </c>
      <c r="H381" s="117">
        <v>1000</v>
      </c>
      <c r="I381" s="116">
        <v>2015</v>
      </c>
    </row>
    <row r="382" spans="1:9" x14ac:dyDescent="0.3">
      <c r="A382" s="116" t="s">
        <v>1694</v>
      </c>
      <c r="B382" s="116" t="s">
        <v>1698</v>
      </c>
      <c r="C382" s="116" t="s">
        <v>30</v>
      </c>
      <c r="D382" s="116" t="s">
        <v>1696</v>
      </c>
      <c r="E382" s="116" t="s">
        <v>75</v>
      </c>
      <c r="G382" s="117">
        <v>1</v>
      </c>
      <c r="H382" s="117">
        <v>1000</v>
      </c>
      <c r="I382" s="116">
        <v>2015</v>
      </c>
    </row>
    <row r="383" spans="1:9" x14ac:dyDescent="0.3">
      <c r="A383" s="116" t="s">
        <v>1694</v>
      </c>
      <c r="B383" s="116" t="s">
        <v>1701</v>
      </c>
      <c r="C383" s="116" t="s">
        <v>30</v>
      </c>
      <c r="D383" s="116" t="s">
        <v>1696</v>
      </c>
      <c r="E383" s="116" t="s">
        <v>75</v>
      </c>
      <c r="G383" s="117">
        <v>1</v>
      </c>
      <c r="H383" s="117">
        <v>1000</v>
      </c>
      <c r="I383" s="116">
        <v>2015</v>
      </c>
    </row>
    <row r="384" spans="1:9" x14ac:dyDescent="0.3">
      <c r="A384" s="116" t="s">
        <v>1691</v>
      </c>
      <c r="B384" s="116" t="s">
        <v>1692</v>
      </c>
      <c r="C384" s="116" t="s">
        <v>30</v>
      </c>
      <c r="D384" s="116" t="s">
        <v>1693</v>
      </c>
      <c r="E384" s="116" t="s">
        <v>75</v>
      </c>
      <c r="G384" s="117">
        <v>7.2538461538461538E-2</v>
      </c>
      <c r="H384" s="117">
        <v>72.538461538461533</v>
      </c>
      <c r="I384" s="116">
        <v>2016</v>
      </c>
    </row>
    <row r="385" spans="1:9" x14ac:dyDescent="0.3">
      <c r="A385" s="116" t="s">
        <v>1687</v>
      </c>
      <c r="B385" s="116" t="s">
        <v>1688</v>
      </c>
      <c r="C385" s="116" t="s">
        <v>30</v>
      </c>
      <c r="D385" s="116" t="s">
        <v>1689</v>
      </c>
      <c r="E385" s="116" t="s">
        <v>75</v>
      </c>
      <c r="F385" s="116" t="s">
        <v>1690</v>
      </c>
      <c r="G385" s="117">
        <v>3.8769230769230764E-2</v>
      </c>
      <c r="H385" s="117">
        <v>38.769230769230766</v>
      </c>
      <c r="I385" s="116">
        <v>2015</v>
      </c>
    </row>
    <row r="386" spans="1:9" x14ac:dyDescent="0.3">
      <c r="A386" s="116" t="s">
        <v>1684</v>
      </c>
      <c r="B386" s="116" t="s">
        <v>1685</v>
      </c>
      <c r="C386" s="116" t="s">
        <v>30</v>
      </c>
      <c r="D386" s="116" t="s">
        <v>1686</v>
      </c>
      <c r="E386" s="116" t="s">
        <v>75</v>
      </c>
      <c r="G386" s="117">
        <v>7.5692307692307698E-2</v>
      </c>
      <c r="H386" s="117">
        <v>75.692307692307693</v>
      </c>
      <c r="I386" s="116">
        <v>2015</v>
      </c>
    </row>
    <row r="387" spans="1:9" x14ac:dyDescent="0.3">
      <c r="A387" s="116" t="s">
        <v>94</v>
      </c>
      <c r="B387" s="116" t="s">
        <v>95</v>
      </c>
      <c r="C387" s="116" t="s">
        <v>32</v>
      </c>
      <c r="D387" s="116" t="s">
        <v>96</v>
      </c>
      <c r="E387" s="116" t="s">
        <v>97</v>
      </c>
      <c r="G387" s="117">
        <v>0.97692307692307689</v>
      </c>
      <c r="H387" s="117">
        <v>976.92307692307691</v>
      </c>
      <c r="I387" s="116">
        <v>2017</v>
      </c>
    </row>
    <row r="388" spans="1:9" x14ac:dyDescent="0.3">
      <c r="A388" s="116" t="s">
        <v>98</v>
      </c>
      <c r="B388" s="116" t="s">
        <v>99</v>
      </c>
      <c r="C388" s="116" t="s">
        <v>32</v>
      </c>
      <c r="D388" s="116" t="s">
        <v>100</v>
      </c>
      <c r="E388" s="116" t="s">
        <v>75</v>
      </c>
      <c r="F388" s="116" t="s">
        <v>101</v>
      </c>
      <c r="G388" s="117">
        <v>0.92307692307692313</v>
      </c>
      <c r="H388" s="117">
        <v>923.07692307692309</v>
      </c>
      <c r="I388" s="116">
        <v>2015</v>
      </c>
    </row>
    <row r="389" spans="1:9" x14ac:dyDescent="0.3">
      <c r="A389" s="116" t="s">
        <v>102</v>
      </c>
      <c r="B389" s="116" t="s">
        <v>103</v>
      </c>
      <c r="C389" s="116" t="s">
        <v>32</v>
      </c>
      <c r="D389" s="116" t="s">
        <v>104</v>
      </c>
      <c r="E389" s="116" t="s">
        <v>79</v>
      </c>
      <c r="F389" s="116" t="s">
        <v>105</v>
      </c>
      <c r="G389" s="117">
        <v>0.97923076923076913</v>
      </c>
      <c r="H389" s="117">
        <v>979.23076923076917</v>
      </c>
      <c r="I389" s="116">
        <v>2017</v>
      </c>
    </row>
    <row r="390" spans="1:9" x14ac:dyDescent="0.3">
      <c r="A390" s="116" t="s">
        <v>1971</v>
      </c>
      <c r="B390" s="116" t="s">
        <v>1972</v>
      </c>
      <c r="C390" s="116" t="s">
        <v>33</v>
      </c>
      <c r="D390" s="116" t="s">
        <v>1973</v>
      </c>
      <c r="E390" s="116" t="s">
        <v>97</v>
      </c>
      <c r="G390" s="117">
        <v>2.8199999999999999E-2</v>
      </c>
      <c r="H390" s="117">
        <v>28.2</v>
      </c>
      <c r="I390" s="116">
        <v>2012</v>
      </c>
    </row>
    <row r="391" spans="1:9" x14ac:dyDescent="0.3">
      <c r="A391" s="116" t="s">
        <v>1974</v>
      </c>
      <c r="B391" s="116" t="s">
        <v>1972</v>
      </c>
      <c r="C391" s="116" t="s">
        <v>33</v>
      </c>
      <c r="D391" s="116" t="s">
        <v>1973</v>
      </c>
      <c r="E391" s="116" t="s">
        <v>97</v>
      </c>
      <c r="G391" s="117">
        <v>3.15E-2</v>
      </c>
      <c r="H391" s="117">
        <v>31.5</v>
      </c>
      <c r="I391" s="116">
        <v>2014</v>
      </c>
    </row>
    <row r="392" spans="1:9" x14ac:dyDescent="0.3">
      <c r="A392" s="116" t="s">
        <v>1633</v>
      </c>
      <c r="B392" s="116" t="s">
        <v>1634</v>
      </c>
      <c r="C392" s="116" t="s">
        <v>33</v>
      </c>
      <c r="D392" s="116" t="s">
        <v>1635</v>
      </c>
      <c r="E392" s="116" t="s">
        <v>75</v>
      </c>
      <c r="F392" s="116" t="s">
        <v>1636</v>
      </c>
      <c r="G392" s="117">
        <v>8.5</v>
      </c>
      <c r="H392" s="117">
        <v>8500</v>
      </c>
      <c r="I392" s="116">
        <v>2017</v>
      </c>
    </row>
    <row r="393" spans="1:9" x14ac:dyDescent="0.3">
      <c r="A393" s="116" t="s">
        <v>1649</v>
      </c>
      <c r="B393" s="116" t="s">
        <v>1876</v>
      </c>
      <c r="C393" s="116" t="s">
        <v>33</v>
      </c>
      <c r="D393" s="116" t="s">
        <v>1877</v>
      </c>
      <c r="E393" s="116" t="s">
        <v>79</v>
      </c>
      <c r="F393" s="116" t="s">
        <v>1878</v>
      </c>
      <c r="G393" s="117">
        <v>4</v>
      </c>
      <c r="H393" s="117">
        <v>4000</v>
      </c>
      <c r="I393" s="116">
        <v>2019</v>
      </c>
    </row>
    <row r="394" spans="1:9" x14ac:dyDescent="0.3">
      <c r="A394" s="116" t="s">
        <v>1715</v>
      </c>
      <c r="B394" s="116" t="s">
        <v>1716</v>
      </c>
      <c r="C394" s="116" t="s">
        <v>33</v>
      </c>
      <c r="D394" s="116" t="s">
        <v>1717</v>
      </c>
      <c r="E394" s="116" t="s">
        <v>79</v>
      </c>
      <c r="G394" s="117">
        <v>0.38461538461538458</v>
      </c>
      <c r="H394" s="117">
        <v>384.61538461538458</v>
      </c>
      <c r="I394" s="116">
        <v>2019</v>
      </c>
    </row>
    <row r="395" spans="1:9" x14ac:dyDescent="0.3">
      <c r="A395" s="116" t="s">
        <v>1811</v>
      </c>
      <c r="B395" s="116" t="s">
        <v>281</v>
      </c>
      <c r="C395" s="116" t="s">
        <v>37</v>
      </c>
      <c r="D395" s="116" t="s">
        <v>1783</v>
      </c>
      <c r="E395" s="116" t="s">
        <v>79</v>
      </c>
      <c r="F395" s="116" t="s">
        <v>881</v>
      </c>
      <c r="G395" s="117">
        <v>0.64881</v>
      </c>
      <c r="H395" s="117">
        <v>648.80999999999995</v>
      </c>
      <c r="I395" s="116">
        <v>2017</v>
      </c>
    </row>
    <row r="396" spans="1:9" x14ac:dyDescent="0.3">
      <c r="A396" s="116" t="s">
        <v>1815</v>
      </c>
      <c r="B396" s="116" t="s">
        <v>340</v>
      </c>
      <c r="C396" s="116" t="s">
        <v>37</v>
      </c>
      <c r="D396" s="116" t="s">
        <v>1589</v>
      </c>
      <c r="E396" s="116" t="s">
        <v>79</v>
      </c>
      <c r="F396" s="116" t="s">
        <v>881</v>
      </c>
      <c r="G396" s="117">
        <v>2.694</v>
      </c>
      <c r="H396" s="117">
        <v>2694</v>
      </c>
      <c r="I396" s="116">
        <v>2016</v>
      </c>
    </row>
    <row r="397" spans="1:9" x14ac:dyDescent="0.3">
      <c r="A397" s="116" t="s">
        <v>1810</v>
      </c>
      <c r="B397" s="116" t="s">
        <v>320</v>
      </c>
      <c r="C397" s="116" t="s">
        <v>37</v>
      </c>
      <c r="D397" s="116" t="s">
        <v>1589</v>
      </c>
      <c r="E397" s="116" t="s">
        <v>79</v>
      </c>
      <c r="F397" s="116" t="s">
        <v>881</v>
      </c>
      <c r="G397" s="117">
        <v>2.5308000000000002</v>
      </c>
      <c r="H397" s="117">
        <v>2530.8000000000002</v>
      </c>
      <c r="I397" s="116">
        <v>2017</v>
      </c>
    </row>
    <row r="398" spans="1:9" x14ac:dyDescent="0.3">
      <c r="A398" s="116" t="s">
        <v>1795</v>
      </c>
      <c r="B398" s="116" t="s">
        <v>1796</v>
      </c>
      <c r="C398" s="116" t="s">
        <v>37</v>
      </c>
      <c r="D398" s="116" t="s">
        <v>1797</v>
      </c>
      <c r="E398" s="116" t="s">
        <v>79</v>
      </c>
      <c r="F398" s="116" t="s">
        <v>881</v>
      </c>
      <c r="G398" s="117">
        <v>5.9832000000000001</v>
      </c>
      <c r="H398" s="117">
        <v>5983.2</v>
      </c>
      <c r="I398" s="116">
        <v>2018</v>
      </c>
    </row>
    <row r="399" spans="1:9" x14ac:dyDescent="0.3">
      <c r="A399" s="116" t="s">
        <v>1818</v>
      </c>
      <c r="B399" s="116" t="s">
        <v>426</v>
      </c>
      <c r="C399" s="116" t="s">
        <v>37</v>
      </c>
      <c r="D399" s="116" t="s">
        <v>1797</v>
      </c>
      <c r="E399" s="116" t="s">
        <v>79</v>
      </c>
      <c r="F399" s="116" t="s">
        <v>881</v>
      </c>
      <c r="G399" s="117">
        <v>3.8697300000000001</v>
      </c>
      <c r="H399" s="117">
        <v>3869.73</v>
      </c>
      <c r="I399" s="116">
        <v>2018</v>
      </c>
    </row>
    <row r="400" spans="1:9" x14ac:dyDescent="0.3">
      <c r="A400" s="116" t="s">
        <v>1819</v>
      </c>
      <c r="B400" s="116" t="s">
        <v>426</v>
      </c>
      <c r="C400" s="116" t="s">
        <v>37</v>
      </c>
      <c r="D400" s="116" t="s">
        <v>1797</v>
      </c>
      <c r="E400" s="116" t="s">
        <v>79</v>
      </c>
      <c r="F400" s="116" t="s">
        <v>881</v>
      </c>
      <c r="G400" s="117">
        <v>3.8697300000000001</v>
      </c>
      <c r="H400" s="117">
        <v>3869.73</v>
      </c>
      <c r="I400" s="116">
        <v>2017</v>
      </c>
    </row>
    <row r="401" spans="1:9" x14ac:dyDescent="0.3">
      <c r="A401" s="116" t="s">
        <v>1820</v>
      </c>
      <c r="B401" s="116" t="s">
        <v>426</v>
      </c>
      <c r="C401" s="116" t="s">
        <v>37</v>
      </c>
      <c r="D401" s="116" t="s">
        <v>1797</v>
      </c>
      <c r="E401" s="116" t="s">
        <v>79</v>
      </c>
      <c r="F401" s="116" t="s">
        <v>881</v>
      </c>
      <c r="G401" s="117">
        <v>3.8697300000000001</v>
      </c>
      <c r="H401" s="117">
        <v>3869.73</v>
      </c>
      <c r="I401" s="116">
        <v>2018</v>
      </c>
    </row>
    <row r="402" spans="1:9" x14ac:dyDescent="0.3">
      <c r="A402" s="116" t="s">
        <v>1807</v>
      </c>
      <c r="B402" s="116" t="s">
        <v>320</v>
      </c>
      <c r="C402" s="116" t="s">
        <v>37</v>
      </c>
      <c r="D402" s="116" t="s">
        <v>1589</v>
      </c>
      <c r="E402" s="116" t="s">
        <v>79</v>
      </c>
      <c r="F402" s="116" t="s">
        <v>881</v>
      </c>
      <c r="G402" s="117">
        <v>6.48</v>
      </c>
      <c r="H402" s="117">
        <v>6480</v>
      </c>
      <c r="I402" s="116">
        <v>2017</v>
      </c>
    </row>
    <row r="403" spans="1:9" x14ac:dyDescent="0.3">
      <c r="A403" s="116" t="s">
        <v>1808</v>
      </c>
      <c r="B403" s="116" t="s">
        <v>320</v>
      </c>
      <c r="C403" s="116" t="s">
        <v>37</v>
      </c>
      <c r="D403" s="116" t="s">
        <v>1589</v>
      </c>
      <c r="E403" s="116" t="s">
        <v>79</v>
      </c>
      <c r="F403" s="116" t="s">
        <v>881</v>
      </c>
      <c r="G403" s="117">
        <v>6.48</v>
      </c>
      <c r="H403" s="117">
        <v>6480</v>
      </c>
      <c r="I403" s="116">
        <v>2017</v>
      </c>
    </row>
    <row r="404" spans="1:9" x14ac:dyDescent="0.3">
      <c r="A404" s="116" t="s">
        <v>1809</v>
      </c>
      <c r="B404" s="116" t="s">
        <v>320</v>
      </c>
      <c r="C404" s="116" t="s">
        <v>37</v>
      </c>
      <c r="D404" s="116" t="s">
        <v>1589</v>
      </c>
      <c r="E404" s="116" t="s">
        <v>79</v>
      </c>
      <c r="F404" s="116" t="s">
        <v>881</v>
      </c>
      <c r="G404" s="117">
        <v>6.48</v>
      </c>
      <c r="H404" s="117">
        <v>6480</v>
      </c>
      <c r="I404" s="116">
        <v>2017</v>
      </c>
    </row>
    <row r="405" spans="1:9" x14ac:dyDescent="0.3">
      <c r="A405" s="116" t="s">
        <v>1785</v>
      </c>
      <c r="B405" s="116" t="s">
        <v>1786</v>
      </c>
      <c r="C405" s="116" t="s">
        <v>37</v>
      </c>
      <c r="D405" s="116" t="s">
        <v>1783</v>
      </c>
      <c r="E405" s="116" t="s">
        <v>79</v>
      </c>
      <c r="F405" s="116" t="s">
        <v>881</v>
      </c>
      <c r="G405" s="117">
        <v>6.3719999999999999</v>
      </c>
      <c r="H405" s="117">
        <v>6372</v>
      </c>
      <c r="I405" s="116">
        <v>2019</v>
      </c>
    </row>
    <row r="406" spans="1:9" x14ac:dyDescent="0.3">
      <c r="A406" s="116" t="s">
        <v>1812</v>
      </c>
      <c r="B406" s="116" t="s">
        <v>278</v>
      </c>
      <c r="C406" s="116" t="s">
        <v>37</v>
      </c>
      <c r="D406" s="116" t="s">
        <v>1783</v>
      </c>
      <c r="E406" s="116" t="s">
        <v>79</v>
      </c>
      <c r="F406" s="116" t="s">
        <v>881</v>
      </c>
      <c r="G406" s="117">
        <v>1.2980799999999999</v>
      </c>
      <c r="H406" s="117">
        <v>1298.08</v>
      </c>
      <c r="I406" s="116">
        <v>2017</v>
      </c>
    </row>
    <row r="407" spans="1:9" x14ac:dyDescent="0.3">
      <c r="A407" s="116" t="s">
        <v>1814</v>
      </c>
      <c r="B407" s="116" t="s">
        <v>278</v>
      </c>
      <c r="C407" s="116" t="s">
        <v>37</v>
      </c>
      <c r="D407" s="116" t="s">
        <v>1783</v>
      </c>
      <c r="E407" s="116" t="s">
        <v>79</v>
      </c>
      <c r="F407" s="116" t="s">
        <v>881</v>
      </c>
      <c r="G407" s="117">
        <v>1.3593599999999999</v>
      </c>
      <c r="H407" s="117">
        <v>1359.36</v>
      </c>
      <c r="I407" s="116">
        <v>2017</v>
      </c>
    </row>
    <row r="408" spans="1:9" x14ac:dyDescent="0.3">
      <c r="A408" s="116" t="s">
        <v>1805</v>
      </c>
      <c r="B408" s="116" t="s">
        <v>365</v>
      </c>
      <c r="C408" s="116" t="s">
        <v>37</v>
      </c>
      <c r="D408" s="116" t="s">
        <v>1589</v>
      </c>
      <c r="E408" s="116" t="s">
        <v>79</v>
      </c>
      <c r="F408" s="116" t="s">
        <v>881</v>
      </c>
      <c r="G408" s="117">
        <v>5.7542399999999994</v>
      </c>
      <c r="H408" s="117">
        <v>5754.24</v>
      </c>
      <c r="I408" s="116">
        <v>2018</v>
      </c>
    </row>
    <row r="409" spans="1:9" x14ac:dyDescent="0.3">
      <c r="A409" s="116" t="s">
        <v>1804</v>
      </c>
      <c r="B409" s="116" t="s">
        <v>365</v>
      </c>
      <c r="C409" s="116" t="s">
        <v>37</v>
      </c>
      <c r="D409" s="116" t="s">
        <v>1589</v>
      </c>
      <c r="E409" s="116" t="s">
        <v>79</v>
      </c>
      <c r="F409" s="116" t="s">
        <v>881</v>
      </c>
      <c r="G409" s="117">
        <v>5.7542399999999994</v>
      </c>
      <c r="H409" s="117">
        <v>5754.24</v>
      </c>
      <c r="I409" s="116">
        <v>2018</v>
      </c>
    </row>
    <row r="410" spans="1:9" x14ac:dyDescent="0.3">
      <c r="A410" s="116" t="s">
        <v>1813</v>
      </c>
      <c r="B410" s="116" t="s">
        <v>281</v>
      </c>
      <c r="C410" s="116" t="s">
        <v>37</v>
      </c>
      <c r="D410" s="116" t="s">
        <v>1783</v>
      </c>
      <c r="E410" s="116" t="s">
        <v>79</v>
      </c>
      <c r="F410" s="116" t="s">
        <v>881</v>
      </c>
      <c r="G410" s="117">
        <v>0.64637999999999995</v>
      </c>
      <c r="H410" s="117">
        <v>646.38</v>
      </c>
      <c r="I410" s="116">
        <v>2017</v>
      </c>
    </row>
    <row r="411" spans="1:9" x14ac:dyDescent="0.3">
      <c r="A411" s="116" t="s">
        <v>364</v>
      </c>
      <c r="B411" s="116" t="s">
        <v>365</v>
      </c>
      <c r="C411" s="116" t="s">
        <v>37</v>
      </c>
      <c r="D411" s="116" t="s">
        <v>321</v>
      </c>
      <c r="E411" s="116" t="s">
        <v>79</v>
      </c>
      <c r="F411" s="116" t="s">
        <v>276</v>
      </c>
      <c r="G411" s="117">
        <v>0.85631538461538459</v>
      </c>
      <c r="H411" s="117">
        <v>856.31538461538457</v>
      </c>
      <c r="I411" s="116">
        <v>2015</v>
      </c>
    </row>
    <row r="412" spans="1:9" x14ac:dyDescent="0.3">
      <c r="A412" s="116" t="s">
        <v>1787</v>
      </c>
      <c r="B412" s="116" t="s">
        <v>1788</v>
      </c>
      <c r="C412" s="116" t="s">
        <v>37</v>
      </c>
      <c r="D412" s="116" t="s">
        <v>1783</v>
      </c>
      <c r="E412" s="116" t="s">
        <v>79</v>
      </c>
      <c r="F412" s="116" t="s">
        <v>881</v>
      </c>
      <c r="G412" s="117">
        <v>4.74336</v>
      </c>
      <c r="H412" s="117">
        <v>4743.3599999999997</v>
      </c>
      <c r="I412" s="116">
        <v>2019</v>
      </c>
    </row>
    <row r="413" spans="1:9" x14ac:dyDescent="0.3">
      <c r="A413" s="116" t="s">
        <v>1781</v>
      </c>
      <c r="B413" s="116" t="s">
        <v>1782</v>
      </c>
      <c r="C413" s="116" t="s">
        <v>37</v>
      </c>
      <c r="D413" s="116" t="s">
        <v>1783</v>
      </c>
      <c r="E413" s="116" t="s">
        <v>79</v>
      </c>
      <c r="F413" s="116" t="s">
        <v>881</v>
      </c>
      <c r="G413" s="117">
        <v>1.4388299999999998</v>
      </c>
      <c r="H413" s="117">
        <v>1438.83</v>
      </c>
      <c r="I413" s="116">
        <v>2019</v>
      </c>
    </row>
    <row r="414" spans="1:9" x14ac:dyDescent="0.3">
      <c r="A414" s="116" t="s">
        <v>1789</v>
      </c>
      <c r="B414" s="116" t="s">
        <v>1790</v>
      </c>
      <c r="C414" s="116" t="s">
        <v>37</v>
      </c>
      <c r="D414" s="116" t="s">
        <v>1783</v>
      </c>
      <c r="E414" s="116" t="s">
        <v>79</v>
      </c>
      <c r="F414" s="116" t="s">
        <v>881</v>
      </c>
      <c r="G414" s="117">
        <v>7.1280000000000001</v>
      </c>
      <c r="H414" s="117">
        <v>7128</v>
      </c>
      <c r="I414" s="116">
        <v>2019</v>
      </c>
    </row>
    <row r="415" spans="1:9" x14ac:dyDescent="0.3">
      <c r="A415" s="116" t="s">
        <v>1806</v>
      </c>
      <c r="B415" s="116" t="s">
        <v>284</v>
      </c>
      <c r="C415" s="116" t="s">
        <v>37</v>
      </c>
      <c r="D415" s="116" t="s">
        <v>1783</v>
      </c>
      <c r="E415" s="116" t="s">
        <v>79</v>
      </c>
      <c r="F415" s="116" t="s">
        <v>881</v>
      </c>
      <c r="G415" s="117">
        <v>2.4097499999999998</v>
      </c>
      <c r="H415" s="117">
        <v>2409.75</v>
      </c>
      <c r="I415" s="116">
        <v>2017</v>
      </c>
    </row>
    <row r="416" spans="1:9" x14ac:dyDescent="0.3">
      <c r="A416" s="116" t="s">
        <v>385</v>
      </c>
      <c r="B416" s="116" t="s">
        <v>323</v>
      </c>
      <c r="C416" s="116" t="s">
        <v>37</v>
      </c>
      <c r="D416" s="116" t="s">
        <v>321</v>
      </c>
      <c r="E416" s="116" t="s">
        <v>79</v>
      </c>
      <c r="F416" s="116" t="s">
        <v>121</v>
      </c>
      <c r="G416" s="117">
        <v>0.49605769230769226</v>
      </c>
      <c r="H416" s="117">
        <v>496.05769230769226</v>
      </c>
      <c r="I416" s="116">
        <v>2018</v>
      </c>
    </row>
    <row r="417" spans="1:9" x14ac:dyDescent="0.3">
      <c r="A417" s="116" t="s">
        <v>386</v>
      </c>
      <c r="B417" s="116" t="s">
        <v>323</v>
      </c>
      <c r="C417" s="116" t="s">
        <v>37</v>
      </c>
      <c r="D417" s="116" t="s">
        <v>321</v>
      </c>
      <c r="E417" s="116" t="s">
        <v>79</v>
      </c>
      <c r="F417" s="116" t="s">
        <v>121</v>
      </c>
      <c r="G417" s="117">
        <v>0.1984230769230769</v>
      </c>
      <c r="H417" s="117">
        <v>198.42307692307691</v>
      </c>
      <c r="I417" s="116">
        <v>2018</v>
      </c>
    </row>
    <row r="418" spans="1:9" x14ac:dyDescent="0.3">
      <c r="A418" s="116" t="s">
        <v>387</v>
      </c>
      <c r="B418" s="116" t="s">
        <v>323</v>
      </c>
      <c r="C418" s="116" t="s">
        <v>37</v>
      </c>
      <c r="D418" s="116" t="s">
        <v>321</v>
      </c>
      <c r="E418" s="116" t="s">
        <v>79</v>
      </c>
      <c r="F418" s="116" t="s">
        <v>121</v>
      </c>
      <c r="G418" s="117">
        <v>0.49889230769230763</v>
      </c>
      <c r="H418" s="117">
        <v>498.89230769230761</v>
      </c>
      <c r="I418" s="116">
        <v>2018</v>
      </c>
    </row>
    <row r="419" spans="1:9" x14ac:dyDescent="0.3">
      <c r="A419" s="116" t="s">
        <v>388</v>
      </c>
      <c r="B419" s="116" t="s">
        <v>323</v>
      </c>
      <c r="C419" s="116" t="s">
        <v>37</v>
      </c>
      <c r="D419" s="116" t="s">
        <v>321</v>
      </c>
      <c r="E419" s="116" t="s">
        <v>79</v>
      </c>
      <c r="F419" s="116" t="s">
        <v>121</v>
      </c>
      <c r="G419" s="117">
        <v>0.49605769230769226</v>
      </c>
      <c r="H419" s="117">
        <v>496.05769230769226</v>
      </c>
      <c r="I419" s="116">
        <v>2018</v>
      </c>
    </row>
    <row r="420" spans="1:9" x14ac:dyDescent="0.3">
      <c r="A420" s="116" t="s">
        <v>1784</v>
      </c>
      <c r="B420" s="116" t="s">
        <v>353</v>
      </c>
      <c r="C420" s="116" t="s">
        <v>37</v>
      </c>
      <c r="D420" s="116" t="s">
        <v>1589</v>
      </c>
      <c r="E420" s="116" t="s">
        <v>79</v>
      </c>
      <c r="F420" s="116" t="s">
        <v>881</v>
      </c>
      <c r="G420" s="117">
        <v>3.3244199999999999</v>
      </c>
      <c r="H420" s="117">
        <v>3324.42</v>
      </c>
      <c r="I420" s="116">
        <v>2019</v>
      </c>
    </row>
    <row r="421" spans="1:9" x14ac:dyDescent="0.3">
      <c r="A421" s="116" t="s">
        <v>1825</v>
      </c>
      <c r="B421" s="116" t="s">
        <v>146</v>
      </c>
      <c r="C421" s="116" t="s">
        <v>37</v>
      </c>
      <c r="D421" s="116" t="s">
        <v>1783</v>
      </c>
      <c r="E421" s="116" t="s">
        <v>79</v>
      </c>
      <c r="F421" s="116" t="s">
        <v>881</v>
      </c>
      <c r="G421" s="117">
        <v>6.9408000000000003</v>
      </c>
      <c r="H421" s="117">
        <v>6940.8</v>
      </c>
      <c r="I421" s="116">
        <v>2017</v>
      </c>
    </row>
    <row r="422" spans="1:9" x14ac:dyDescent="0.3">
      <c r="A422" s="116" t="s">
        <v>1823</v>
      </c>
      <c r="B422" s="116" t="s">
        <v>146</v>
      </c>
      <c r="C422" s="116" t="s">
        <v>37</v>
      </c>
      <c r="D422" s="116" t="s">
        <v>1783</v>
      </c>
      <c r="E422" s="116" t="s">
        <v>79</v>
      </c>
      <c r="F422" s="116" t="s">
        <v>881</v>
      </c>
      <c r="G422" s="117">
        <v>6.9408000000000003</v>
      </c>
      <c r="H422" s="117">
        <v>6940.8</v>
      </c>
      <c r="I422" s="116">
        <v>2017</v>
      </c>
    </row>
    <row r="423" spans="1:9" x14ac:dyDescent="0.3">
      <c r="A423" s="116" t="s">
        <v>1824</v>
      </c>
      <c r="B423" s="116" t="s">
        <v>146</v>
      </c>
      <c r="C423" s="116" t="s">
        <v>37</v>
      </c>
      <c r="D423" s="116" t="s">
        <v>1783</v>
      </c>
      <c r="E423" s="116" t="s">
        <v>79</v>
      </c>
      <c r="F423" s="116" t="s">
        <v>881</v>
      </c>
      <c r="G423" s="117">
        <v>6.9408000000000003</v>
      </c>
      <c r="H423" s="117">
        <v>6940.8</v>
      </c>
      <c r="I423" s="116">
        <v>2017</v>
      </c>
    </row>
    <row r="424" spans="1:9" x14ac:dyDescent="0.3">
      <c r="A424" s="116" t="s">
        <v>1803</v>
      </c>
      <c r="B424" s="116" t="s">
        <v>326</v>
      </c>
      <c r="C424" s="116" t="s">
        <v>37</v>
      </c>
      <c r="D424" s="116" t="s">
        <v>1589</v>
      </c>
      <c r="E424" s="116" t="s">
        <v>79</v>
      </c>
      <c r="F424" s="116" t="s">
        <v>881</v>
      </c>
      <c r="G424" s="117">
        <v>1.32057</v>
      </c>
      <c r="H424" s="117">
        <v>1320.57</v>
      </c>
      <c r="I424" s="116">
        <v>2017</v>
      </c>
    </row>
    <row r="425" spans="1:9" x14ac:dyDescent="0.3">
      <c r="A425" s="116" t="s">
        <v>1821</v>
      </c>
      <c r="B425" s="116" t="s">
        <v>1822</v>
      </c>
      <c r="C425" s="116" t="s">
        <v>37</v>
      </c>
      <c r="D425" s="116" t="s">
        <v>1783</v>
      </c>
      <c r="E425" s="116" t="s">
        <v>79</v>
      </c>
      <c r="F425" s="116" t="s">
        <v>881</v>
      </c>
      <c r="G425" s="117">
        <v>1.3419000000000001</v>
      </c>
      <c r="H425" s="117">
        <v>1341.9</v>
      </c>
      <c r="I425" s="116">
        <v>2017</v>
      </c>
    </row>
    <row r="426" spans="1:9" x14ac:dyDescent="0.3">
      <c r="A426" s="116" t="s">
        <v>1801</v>
      </c>
      <c r="B426" s="116" t="s">
        <v>1802</v>
      </c>
      <c r="C426" s="116" t="s">
        <v>37</v>
      </c>
      <c r="D426" s="116" t="s">
        <v>1797</v>
      </c>
      <c r="E426" s="116" t="s">
        <v>79</v>
      </c>
      <c r="F426" s="116" t="s">
        <v>881</v>
      </c>
      <c r="G426" s="117">
        <v>2.7705600000000001</v>
      </c>
      <c r="H426" s="117">
        <v>2770.56</v>
      </c>
      <c r="I426" s="116">
        <v>2017</v>
      </c>
    </row>
    <row r="427" spans="1:9" x14ac:dyDescent="0.3">
      <c r="A427" s="116" t="s">
        <v>1793</v>
      </c>
      <c r="B427" s="116" t="s">
        <v>1792</v>
      </c>
      <c r="C427" s="116" t="s">
        <v>37</v>
      </c>
      <c r="D427" s="116" t="s">
        <v>1783</v>
      </c>
      <c r="E427" s="116" t="s">
        <v>79</v>
      </c>
      <c r="F427" s="116" t="s">
        <v>881</v>
      </c>
      <c r="G427" s="117">
        <v>6.8849999999999998</v>
      </c>
      <c r="H427" s="117">
        <v>6885</v>
      </c>
      <c r="I427" s="116">
        <v>2019</v>
      </c>
    </row>
    <row r="428" spans="1:9" x14ac:dyDescent="0.3">
      <c r="A428" s="116" t="s">
        <v>1794</v>
      </c>
      <c r="B428" s="116" t="s">
        <v>1792</v>
      </c>
      <c r="C428" s="116" t="s">
        <v>37</v>
      </c>
      <c r="D428" s="116" t="s">
        <v>1783</v>
      </c>
      <c r="E428" s="116" t="s">
        <v>79</v>
      </c>
      <c r="F428" s="116" t="s">
        <v>881</v>
      </c>
      <c r="G428" s="117">
        <v>6.8849999999999998</v>
      </c>
      <c r="H428" s="117">
        <v>6885</v>
      </c>
      <c r="I428" s="116">
        <v>2019</v>
      </c>
    </row>
    <row r="429" spans="1:9" x14ac:dyDescent="0.3">
      <c r="A429" s="116" t="s">
        <v>1791</v>
      </c>
      <c r="B429" s="116" t="s">
        <v>1792</v>
      </c>
      <c r="C429" s="116" t="s">
        <v>37</v>
      </c>
      <c r="D429" s="116" t="s">
        <v>1783</v>
      </c>
      <c r="E429" s="116" t="s">
        <v>79</v>
      </c>
      <c r="F429" s="116" t="s">
        <v>881</v>
      </c>
      <c r="G429" s="117">
        <v>6.8849999999999998</v>
      </c>
      <c r="H429" s="117">
        <v>6885</v>
      </c>
      <c r="I429" s="116">
        <v>2019</v>
      </c>
    </row>
    <row r="430" spans="1:9" x14ac:dyDescent="0.3">
      <c r="A430" s="116" t="s">
        <v>164</v>
      </c>
      <c r="B430" s="116" t="s">
        <v>165</v>
      </c>
      <c r="C430" s="116" t="s">
        <v>37</v>
      </c>
      <c r="D430" s="116" t="s">
        <v>139</v>
      </c>
      <c r="E430" s="116" t="s">
        <v>79</v>
      </c>
      <c r="F430" s="116" t="s">
        <v>166</v>
      </c>
      <c r="G430" s="117">
        <v>1.0301538461538462</v>
      </c>
      <c r="H430" s="117">
        <v>1030.1538461538462</v>
      </c>
      <c r="I430" s="116">
        <v>2015</v>
      </c>
    </row>
    <row r="431" spans="1:9" x14ac:dyDescent="0.3">
      <c r="A431" s="116" t="s">
        <v>1800</v>
      </c>
      <c r="B431" s="116" t="s">
        <v>144</v>
      </c>
      <c r="C431" s="116" t="s">
        <v>37</v>
      </c>
      <c r="D431" s="116" t="s">
        <v>1783</v>
      </c>
      <c r="E431" s="116" t="s">
        <v>79</v>
      </c>
      <c r="F431" s="116" t="s">
        <v>881</v>
      </c>
      <c r="G431" s="117">
        <v>0.64637999999999995</v>
      </c>
      <c r="H431" s="117">
        <v>646.38</v>
      </c>
      <c r="I431" s="116">
        <v>2017</v>
      </c>
    </row>
    <row r="432" spans="1:9" x14ac:dyDescent="0.3">
      <c r="A432" s="116" t="s">
        <v>1798</v>
      </c>
      <c r="B432" s="116" t="s">
        <v>144</v>
      </c>
      <c r="C432" s="116" t="s">
        <v>37</v>
      </c>
      <c r="D432" s="116" t="s">
        <v>1783</v>
      </c>
      <c r="E432" s="116" t="s">
        <v>79</v>
      </c>
      <c r="F432" s="116" t="s">
        <v>881</v>
      </c>
      <c r="G432" s="117">
        <v>1.3406400000000001</v>
      </c>
      <c r="H432" s="117">
        <v>1340.64</v>
      </c>
      <c r="I432" s="116">
        <v>2017</v>
      </c>
    </row>
    <row r="433" spans="1:9" x14ac:dyDescent="0.3">
      <c r="A433" s="116" t="s">
        <v>1799</v>
      </c>
      <c r="B433" s="116" t="s">
        <v>233</v>
      </c>
      <c r="C433" s="116" t="s">
        <v>37</v>
      </c>
      <c r="D433" s="116" t="s">
        <v>1783</v>
      </c>
      <c r="E433" s="116" t="s">
        <v>79</v>
      </c>
      <c r="F433" s="116" t="s">
        <v>881</v>
      </c>
      <c r="G433" s="117">
        <v>1.2942899999999999</v>
      </c>
      <c r="H433" s="117">
        <v>1294.29</v>
      </c>
      <c r="I433" s="116">
        <v>2018</v>
      </c>
    </row>
    <row r="434" spans="1:9" x14ac:dyDescent="0.3">
      <c r="A434" s="116" t="s">
        <v>167</v>
      </c>
      <c r="B434" s="116" t="s">
        <v>165</v>
      </c>
      <c r="C434" s="116" t="s">
        <v>37</v>
      </c>
      <c r="D434" s="116" t="s">
        <v>139</v>
      </c>
      <c r="E434" s="116" t="s">
        <v>79</v>
      </c>
      <c r="F434" s="116" t="s">
        <v>166</v>
      </c>
      <c r="G434" s="117">
        <v>1.0215692307692306</v>
      </c>
      <c r="H434" s="117">
        <v>1021.5692307692307</v>
      </c>
      <c r="I434" s="116">
        <v>2015</v>
      </c>
    </row>
    <row r="435" spans="1:9" x14ac:dyDescent="0.3">
      <c r="A435" s="116" t="s">
        <v>1816</v>
      </c>
      <c r="B435" s="116" t="s">
        <v>326</v>
      </c>
      <c r="C435" s="116" t="s">
        <v>37</v>
      </c>
      <c r="D435" s="116" t="s">
        <v>1589</v>
      </c>
      <c r="E435" s="116" t="s">
        <v>79</v>
      </c>
      <c r="F435" s="116" t="s">
        <v>881</v>
      </c>
      <c r="G435" s="117">
        <v>5.5677599999999998</v>
      </c>
      <c r="H435" s="117">
        <v>5567.76</v>
      </c>
      <c r="I435" s="116">
        <v>2017</v>
      </c>
    </row>
    <row r="436" spans="1:9" x14ac:dyDescent="0.3">
      <c r="A436" s="116" t="s">
        <v>389</v>
      </c>
      <c r="B436" s="116" t="s">
        <v>323</v>
      </c>
      <c r="C436" s="116" t="s">
        <v>37</v>
      </c>
      <c r="D436" s="116" t="s">
        <v>321</v>
      </c>
      <c r="E436" s="116" t="s">
        <v>79</v>
      </c>
      <c r="F436" s="116" t="s">
        <v>121</v>
      </c>
      <c r="G436" s="117">
        <v>0.46038461538461534</v>
      </c>
      <c r="H436" s="117">
        <v>460.38461538461536</v>
      </c>
      <c r="I436" s="116">
        <v>2017</v>
      </c>
    </row>
    <row r="437" spans="1:9" x14ac:dyDescent="0.3">
      <c r="A437" s="116" t="s">
        <v>114</v>
      </c>
      <c r="B437" s="116" t="s">
        <v>111</v>
      </c>
      <c r="C437" s="116" t="s">
        <v>37</v>
      </c>
      <c r="D437" s="116" t="s">
        <v>112</v>
      </c>
      <c r="E437" s="116" t="s">
        <v>79</v>
      </c>
      <c r="F437" s="116" t="s">
        <v>113</v>
      </c>
      <c r="G437" s="117">
        <v>0.86261538461538467</v>
      </c>
      <c r="H437" s="117">
        <v>862.61538461538464</v>
      </c>
      <c r="I437" s="116">
        <v>2018</v>
      </c>
    </row>
    <row r="438" spans="1:9" x14ac:dyDescent="0.3">
      <c r="A438" s="116" t="s">
        <v>115</v>
      </c>
      <c r="B438" s="116" t="s">
        <v>111</v>
      </c>
      <c r="C438" s="116" t="s">
        <v>37</v>
      </c>
      <c r="D438" s="116" t="s">
        <v>112</v>
      </c>
      <c r="E438" s="116" t="s">
        <v>79</v>
      </c>
      <c r="F438" s="116" t="s">
        <v>113</v>
      </c>
      <c r="G438" s="117">
        <v>0.99346153846153851</v>
      </c>
      <c r="H438" s="117">
        <v>993.46153846153845</v>
      </c>
      <c r="I438" s="116">
        <v>2018</v>
      </c>
    </row>
    <row r="439" spans="1:9" x14ac:dyDescent="0.3">
      <c r="A439" s="116" t="s">
        <v>232</v>
      </c>
      <c r="B439" s="116" t="s">
        <v>233</v>
      </c>
      <c r="C439" s="116" t="s">
        <v>37</v>
      </c>
      <c r="D439" s="116" t="s">
        <v>139</v>
      </c>
      <c r="E439" s="116" t="s">
        <v>79</v>
      </c>
      <c r="F439" s="116" t="s">
        <v>234</v>
      </c>
      <c r="G439" s="117">
        <v>0.35183076923076917</v>
      </c>
      <c r="H439" s="117">
        <v>351.83076923076919</v>
      </c>
      <c r="I439" s="116">
        <v>2018</v>
      </c>
    </row>
    <row r="440" spans="1:9" x14ac:dyDescent="0.3">
      <c r="A440" s="116" t="s">
        <v>235</v>
      </c>
      <c r="B440" s="116" t="s">
        <v>233</v>
      </c>
      <c r="C440" s="116" t="s">
        <v>37</v>
      </c>
      <c r="D440" s="116" t="s">
        <v>139</v>
      </c>
      <c r="E440" s="116" t="s">
        <v>79</v>
      </c>
      <c r="F440" s="116" t="s">
        <v>234</v>
      </c>
      <c r="G440" s="117">
        <v>0.53916923076923073</v>
      </c>
      <c r="H440" s="117">
        <v>539.16923076923069</v>
      </c>
      <c r="I440" s="116">
        <v>2018</v>
      </c>
    </row>
    <row r="441" spans="1:9" x14ac:dyDescent="0.3">
      <c r="A441" s="116" t="s">
        <v>236</v>
      </c>
      <c r="B441" s="116" t="s">
        <v>233</v>
      </c>
      <c r="C441" s="116" t="s">
        <v>37</v>
      </c>
      <c r="D441" s="116" t="s">
        <v>139</v>
      </c>
      <c r="E441" s="116" t="s">
        <v>79</v>
      </c>
      <c r="F441" s="116" t="s">
        <v>234</v>
      </c>
      <c r="G441" s="117">
        <v>0.99609230769230772</v>
      </c>
      <c r="H441" s="117">
        <v>996.09230769230771</v>
      </c>
      <c r="I441" s="116">
        <v>2018</v>
      </c>
    </row>
    <row r="442" spans="1:9" x14ac:dyDescent="0.3">
      <c r="A442" s="116" t="s">
        <v>304</v>
      </c>
      <c r="B442" s="116" t="s">
        <v>305</v>
      </c>
      <c r="C442" s="116" t="s">
        <v>37</v>
      </c>
      <c r="D442" s="116" t="s">
        <v>139</v>
      </c>
      <c r="E442" s="116" t="s">
        <v>79</v>
      </c>
      <c r="F442" s="116" t="s">
        <v>306</v>
      </c>
      <c r="G442" s="117">
        <v>0.83298461538461555</v>
      </c>
      <c r="H442" s="117">
        <v>832.98461538461549</v>
      </c>
      <c r="I442" s="116">
        <v>2017</v>
      </c>
    </row>
    <row r="443" spans="1:9" x14ac:dyDescent="0.3">
      <c r="A443" s="116" t="s">
        <v>325</v>
      </c>
      <c r="B443" s="116" t="s">
        <v>326</v>
      </c>
      <c r="C443" s="116" t="s">
        <v>37</v>
      </c>
      <c r="D443" s="116" t="s">
        <v>321</v>
      </c>
      <c r="E443" s="116" t="s">
        <v>79</v>
      </c>
      <c r="F443" s="116" t="s">
        <v>166</v>
      </c>
      <c r="G443" s="117">
        <v>0.93516538461538445</v>
      </c>
      <c r="H443" s="117">
        <v>935.16538461538448</v>
      </c>
      <c r="I443" s="116">
        <v>2018</v>
      </c>
    </row>
    <row r="444" spans="1:9" x14ac:dyDescent="0.3">
      <c r="A444" s="116" t="s">
        <v>360</v>
      </c>
      <c r="B444" s="116" t="s">
        <v>326</v>
      </c>
      <c r="C444" s="116" t="s">
        <v>37</v>
      </c>
      <c r="D444" s="116" t="s">
        <v>321</v>
      </c>
      <c r="E444" s="116" t="s">
        <v>79</v>
      </c>
      <c r="F444" s="116" t="s">
        <v>113</v>
      </c>
      <c r="G444" s="117">
        <v>0.49821538461538456</v>
      </c>
      <c r="H444" s="117">
        <v>498.21538461538455</v>
      </c>
      <c r="I444" s="116">
        <v>2018</v>
      </c>
    </row>
    <row r="445" spans="1:9" x14ac:dyDescent="0.3">
      <c r="A445" s="116" t="s">
        <v>361</v>
      </c>
      <c r="B445" s="116" t="s">
        <v>362</v>
      </c>
      <c r="C445" s="116" t="s">
        <v>37</v>
      </c>
      <c r="D445" s="116" t="s">
        <v>321</v>
      </c>
      <c r="E445" s="116" t="s">
        <v>79</v>
      </c>
      <c r="F445" s="116" t="s">
        <v>113</v>
      </c>
      <c r="G445" s="117">
        <v>0.65132307692307689</v>
      </c>
      <c r="H445" s="117">
        <v>651.32307692307688</v>
      </c>
      <c r="I445" s="116">
        <v>2017</v>
      </c>
    </row>
    <row r="446" spans="1:9" x14ac:dyDescent="0.3">
      <c r="A446" s="116" t="s">
        <v>244</v>
      </c>
      <c r="B446" s="116" t="s">
        <v>169</v>
      </c>
      <c r="C446" s="116" t="s">
        <v>37</v>
      </c>
      <c r="D446" s="116" t="s">
        <v>139</v>
      </c>
      <c r="E446" s="116" t="s">
        <v>79</v>
      </c>
      <c r="F446" s="116" t="s">
        <v>113</v>
      </c>
      <c r="G446" s="117">
        <v>1.9154076923076924</v>
      </c>
      <c r="H446" s="117">
        <v>1915.4076923076923</v>
      </c>
      <c r="I446" s="116">
        <v>2018</v>
      </c>
    </row>
    <row r="447" spans="1:9" x14ac:dyDescent="0.3">
      <c r="A447" s="116" t="s">
        <v>245</v>
      </c>
      <c r="B447" s="116" t="s">
        <v>169</v>
      </c>
      <c r="C447" s="116" t="s">
        <v>37</v>
      </c>
      <c r="D447" s="116" t="s">
        <v>139</v>
      </c>
      <c r="E447" s="116" t="s">
        <v>79</v>
      </c>
      <c r="F447" s="116" t="s">
        <v>113</v>
      </c>
      <c r="G447" s="117">
        <v>1.9962692307692307</v>
      </c>
      <c r="H447" s="117">
        <v>1996.2692307692307</v>
      </c>
      <c r="I447" s="116">
        <v>2018</v>
      </c>
    </row>
    <row r="448" spans="1:9" x14ac:dyDescent="0.3">
      <c r="A448" s="116" t="s">
        <v>168</v>
      </c>
      <c r="B448" s="116" t="s">
        <v>169</v>
      </c>
      <c r="C448" s="116" t="s">
        <v>37</v>
      </c>
      <c r="D448" s="116" t="s">
        <v>139</v>
      </c>
      <c r="E448" s="116" t="s">
        <v>79</v>
      </c>
      <c r="F448" s="116" t="s">
        <v>166</v>
      </c>
      <c r="G448" s="117">
        <v>0.97411538461538449</v>
      </c>
      <c r="H448" s="117">
        <v>974.11538461538453</v>
      </c>
      <c r="I448" s="116">
        <v>2016</v>
      </c>
    </row>
    <row r="449" spans="1:9" x14ac:dyDescent="0.3">
      <c r="A449" s="116" t="s">
        <v>366</v>
      </c>
      <c r="B449" s="116" t="s">
        <v>326</v>
      </c>
      <c r="C449" s="116" t="s">
        <v>37</v>
      </c>
      <c r="D449" s="116" t="s">
        <v>321</v>
      </c>
      <c r="E449" s="116" t="s">
        <v>79</v>
      </c>
      <c r="F449" s="116" t="s">
        <v>276</v>
      </c>
      <c r="G449" s="117">
        <v>1.0158230769230769</v>
      </c>
      <c r="H449" s="117">
        <v>1015.8230769230769</v>
      </c>
      <c r="I449" s="116">
        <v>2017</v>
      </c>
    </row>
    <row r="450" spans="1:9" x14ac:dyDescent="0.3">
      <c r="A450" s="116" t="s">
        <v>316</v>
      </c>
      <c r="B450" s="116" t="s">
        <v>317</v>
      </c>
      <c r="C450" s="116" t="s">
        <v>37</v>
      </c>
      <c r="D450" s="116" t="s">
        <v>139</v>
      </c>
      <c r="E450" s="116" t="s">
        <v>79</v>
      </c>
      <c r="F450" s="116" t="s">
        <v>318</v>
      </c>
      <c r="G450" s="117">
        <v>2.1499961538461538</v>
      </c>
      <c r="H450" s="117">
        <v>2149.9961538461539</v>
      </c>
      <c r="I450" s="116">
        <v>2016</v>
      </c>
    </row>
    <row r="451" spans="1:9" x14ac:dyDescent="0.3">
      <c r="A451" s="116" t="s">
        <v>350</v>
      </c>
      <c r="B451" s="116" t="s">
        <v>351</v>
      </c>
      <c r="C451" s="116" t="s">
        <v>37</v>
      </c>
      <c r="D451" s="116" t="s">
        <v>321</v>
      </c>
      <c r="E451" s="116" t="s">
        <v>79</v>
      </c>
      <c r="F451" s="116" t="s">
        <v>352</v>
      </c>
      <c r="G451" s="117">
        <v>1</v>
      </c>
      <c r="H451" s="117">
        <v>1000</v>
      </c>
      <c r="I451" s="116">
        <v>2015</v>
      </c>
    </row>
    <row r="452" spans="1:9" x14ac:dyDescent="0.3">
      <c r="A452" s="116" t="s">
        <v>126</v>
      </c>
      <c r="B452" s="116" t="s">
        <v>127</v>
      </c>
      <c r="C452" s="116" t="s">
        <v>37</v>
      </c>
      <c r="D452" s="116" t="s">
        <v>124</v>
      </c>
      <c r="E452" s="116" t="s">
        <v>97</v>
      </c>
      <c r="F452" s="116" t="s">
        <v>128</v>
      </c>
      <c r="G452" s="117">
        <v>5</v>
      </c>
      <c r="H452" s="117">
        <v>5000</v>
      </c>
      <c r="I452" s="116">
        <v>2019</v>
      </c>
    </row>
    <row r="453" spans="1:9" x14ac:dyDescent="0.3">
      <c r="A453" s="116" t="s">
        <v>401</v>
      </c>
      <c r="B453" s="116" t="s">
        <v>380</v>
      </c>
      <c r="C453" s="116" t="s">
        <v>37</v>
      </c>
      <c r="D453" s="116" t="s">
        <v>321</v>
      </c>
      <c r="E453" s="116" t="s">
        <v>79</v>
      </c>
      <c r="F453" s="116" t="s">
        <v>402</v>
      </c>
      <c r="G453" s="117">
        <v>0.26584615384615384</v>
      </c>
      <c r="H453" s="117">
        <v>265.84615384615387</v>
      </c>
      <c r="I453" s="116">
        <v>2012</v>
      </c>
    </row>
    <row r="454" spans="1:9" x14ac:dyDescent="0.3">
      <c r="A454" s="116" t="s">
        <v>390</v>
      </c>
      <c r="B454" s="116" t="s">
        <v>323</v>
      </c>
      <c r="C454" s="116" t="s">
        <v>37</v>
      </c>
      <c r="D454" s="116" t="s">
        <v>321</v>
      </c>
      <c r="E454" s="116" t="s">
        <v>79</v>
      </c>
      <c r="F454" s="116" t="s">
        <v>121</v>
      </c>
      <c r="G454" s="117">
        <v>0.46038461538461534</v>
      </c>
      <c r="H454" s="117">
        <v>460.38461538461536</v>
      </c>
      <c r="I454" s="116">
        <v>2017</v>
      </c>
    </row>
    <row r="455" spans="1:9" x14ac:dyDescent="0.3">
      <c r="A455" s="116" t="s">
        <v>246</v>
      </c>
      <c r="B455" s="116" t="s">
        <v>247</v>
      </c>
      <c r="C455" s="116" t="s">
        <v>37</v>
      </c>
      <c r="D455" s="116" t="s">
        <v>139</v>
      </c>
      <c r="E455" s="116" t="s">
        <v>79</v>
      </c>
      <c r="F455" s="116" t="s">
        <v>113</v>
      </c>
      <c r="G455" s="117">
        <v>1.7376615384615384</v>
      </c>
      <c r="H455" s="117">
        <v>1737.6615384615384</v>
      </c>
      <c r="I455" s="116">
        <v>2015</v>
      </c>
    </row>
    <row r="456" spans="1:9" x14ac:dyDescent="0.3">
      <c r="A456" s="116" t="s">
        <v>367</v>
      </c>
      <c r="B456" s="116" t="s">
        <v>320</v>
      </c>
      <c r="C456" s="116" t="s">
        <v>37</v>
      </c>
      <c r="D456" s="116" t="s">
        <v>321</v>
      </c>
      <c r="E456" s="116" t="s">
        <v>79</v>
      </c>
      <c r="F456" s="116" t="s">
        <v>276</v>
      </c>
      <c r="G456" s="117">
        <v>2.0561538461538462</v>
      </c>
      <c r="H456" s="117">
        <v>2056.1538461538462</v>
      </c>
      <c r="I456" s="116">
        <v>2017</v>
      </c>
    </row>
    <row r="457" spans="1:9" x14ac:dyDescent="0.3">
      <c r="A457" s="116" t="s">
        <v>368</v>
      </c>
      <c r="B457" s="116" t="s">
        <v>320</v>
      </c>
      <c r="C457" s="116" t="s">
        <v>37</v>
      </c>
      <c r="D457" s="116" t="s">
        <v>321</v>
      </c>
      <c r="E457" s="116" t="s">
        <v>79</v>
      </c>
      <c r="F457" s="116" t="s">
        <v>276</v>
      </c>
      <c r="G457" s="117">
        <v>2.0561538461538462</v>
      </c>
      <c r="H457" s="117">
        <v>2056.1538461538462</v>
      </c>
      <c r="I457" s="116">
        <v>2017</v>
      </c>
    </row>
    <row r="458" spans="1:9" x14ac:dyDescent="0.3">
      <c r="A458" s="116" t="s">
        <v>369</v>
      </c>
      <c r="B458" s="116" t="s">
        <v>320</v>
      </c>
      <c r="C458" s="116" t="s">
        <v>37</v>
      </c>
      <c r="D458" s="116" t="s">
        <v>321</v>
      </c>
      <c r="E458" s="116" t="s">
        <v>79</v>
      </c>
      <c r="F458" s="116" t="s">
        <v>276</v>
      </c>
      <c r="G458" s="117">
        <v>0.87230769230769223</v>
      </c>
      <c r="H458" s="117">
        <v>872.30769230769226</v>
      </c>
      <c r="I458" s="116">
        <v>2017</v>
      </c>
    </row>
    <row r="459" spans="1:9" x14ac:dyDescent="0.3">
      <c r="A459" s="116" t="s">
        <v>355</v>
      </c>
      <c r="B459" s="116" t="s">
        <v>356</v>
      </c>
      <c r="C459" s="116" t="s">
        <v>37</v>
      </c>
      <c r="D459" s="116" t="s">
        <v>321</v>
      </c>
      <c r="E459" s="116" t="s">
        <v>79</v>
      </c>
      <c r="F459" s="116" t="s">
        <v>357</v>
      </c>
      <c r="G459" s="117">
        <v>6.203076923076923E-2</v>
      </c>
      <c r="H459" s="117">
        <v>62.030769230769231</v>
      </c>
      <c r="I459" s="116">
        <v>2016</v>
      </c>
    </row>
    <row r="460" spans="1:9" x14ac:dyDescent="0.3">
      <c r="A460" s="116" t="s">
        <v>370</v>
      </c>
      <c r="B460" s="116" t="s">
        <v>365</v>
      </c>
      <c r="C460" s="116" t="s">
        <v>37</v>
      </c>
      <c r="D460" s="116" t="s">
        <v>321</v>
      </c>
      <c r="E460" s="116" t="s">
        <v>79</v>
      </c>
      <c r="F460" s="116" t="s">
        <v>276</v>
      </c>
      <c r="G460" s="117">
        <v>2.2131692307692306</v>
      </c>
      <c r="H460" s="117">
        <v>2213.1692307692306</v>
      </c>
      <c r="I460" s="116">
        <v>2018</v>
      </c>
    </row>
    <row r="461" spans="1:9" x14ac:dyDescent="0.3">
      <c r="A461" s="116" t="s">
        <v>371</v>
      </c>
      <c r="B461" s="116" t="s">
        <v>365</v>
      </c>
      <c r="C461" s="116" t="s">
        <v>37</v>
      </c>
      <c r="D461" s="116" t="s">
        <v>321</v>
      </c>
      <c r="E461" s="116" t="s">
        <v>79</v>
      </c>
      <c r="F461" s="116" t="s">
        <v>276</v>
      </c>
      <c r="G461" s="117">
        <v>2.2131692307692306</v>
      </c>
      <c r="H461" s="117">
        <v>2213.1692307692306</v>
      </c>
      <c r="I461" s="116">
        <v>2018</v>
      </c>
    </row>
    <row r="462" spans="1:9" x14ac:dyDescent="0.3">
      <c r="A462" s="116" t="s">
        <v>429</v>
      </c>
      <c r="B462" s="116" t="s">
        <v>430</v>
      </c>
      <c r="C462" s="116" t="s">
        <v>37</v>
      </c>
      <c r="D462" s="116" t="s">
        <v>421</v>
      </c>
      <c r="E462" s="116" t="s">
        <v>79</v>
      </c>
      <c r="F462" s="116" t="s">
        <v>308</v>
      </c>
      <c r="G462" s="117">
        <v>1.3544307692307691</v>
      </c>
      <c r="H462" s="117">
        <v>1354.4307692307691</v>
      </c>
      <c r="I462" s="116">
        <v>2018</v>
      </c>
    </row>
    <row r="463" spans="1:9" x14ac:dyDescent="0.3">
      <c r="A463" s="116" t="s">
        <v>307</v>
      </c>
      <c r="B463" s="116" t="s">
        <v>206</v>
      </c>
      <c r="C463" s="116" t="s">
        <v>37</v>
      </c>
      <c r="D463" s="116" t="s">
        <v>139</v>
      </c>
      <c r="E463" s="116" t="s">
        <v>79</v>
      </c>
      <c r="F463" s="116" t="s">
        <v>308</v>
      </c>
      <c r="G463" s="117">
        <v>1.052</v>
      </c>
      <c r="H463" s="117">
        <v>1052</v>
      </c>
      <c r="I463" s="116">
        <v>2017</v>
      </c>
    </row>
    <row r="464" spans="1:9" x14ac:dyDescent="0.3">
      <c r="A464" s="116" t="s">
        <v>431</v>
      </c>
      <c r="B464" s="116" t="s">
        <v>430</v>
      </c>
      <c r="C464" s="116" t="s">
        <v>37</v>
      </c>
      <c r="D464" s="116" t="s">
        <v>421</v>
      </c>
      <c r="E464" s="116" t="s">
        <v>79</v>
      </c>
      <c r="F464" s="116" t="s">
        <v>308</v>
      </c>
      <c r="G464" s="117">
        <v>1.5309499999999998</v>
      </c>
      <c r="H464" s="117">
        <v>1530.9499999999998</v>
      </c>
      <c r="I464" s="116">
        <v>2017</v>
      </c>
    </row>
    <row r="465" spans="1:9" x14ac:dyDescent="0.3">
      <c r="A465" s="116" t="s">
        <v>432</v>
      </c>
      <c r="B465" s="116" t="s">
        <v>433</v>
      </c>
      <c r="C465" s="116" t="s">
        <v>37</v>
      </c>
      <c r="D465" s="116" t="s">
        <v>421</v>
      </c>
      <c r="E465" s="116" t="s">
        <v>79</v>
      </c>
      <c r="F465" s="116" t="s">
        <v>308</v>
      </c>
      <c r="G465" s="117">
        <v>2.0857615384615382</v>
      </c>
      <c r="H465" s="117">
        <v>2085.7615384615383</v>
      </c>
      <c r="I465" s="116">
        <v>2017</v>
      </c>
    </row>
    <row r="466" spans="1:9" x14ac:dyDescent="0.3">
      <c r="A466" s="116" t="s">
        <v>333</v>
      </c>
      <c r="B466" s="116" t="s">
        <v>320</v>
      </c>
      <c r="C466" s="116" t="s">
        <v>37</v>
      </c>
      <c r="D466" s="116" t="s">
        <v>321</v>
      </c>
      <c r="E466" s="116" t="s">
        <v>79</v>
      </c>
      <c r="F466" s="116" t="s">
        <v>188</v>
      </c>
      <c r="G466" s="117">
        <v>1.0549999999999999</v>
      </c>
      <c r="H466" s="117">
        <v>1055</v>
      </c>
      <c r="I466" s="116">
        <v>2016</v>
      </c>
    </row>
    <row r="467" spans="1:9" x14ac:dyDescent="0.3">
      <c r="A467" s="116" t="s">
        <v>331</v>
      </c>
      <c r="B467" s="116" t="s">
        <v>332</v>
      </c>
      <c r="C467" s="116" t="s">
        <v>37</v>
      </c>
      <c r="D467" s="116" t="s">
        <v>321</v>
      </c>
      <c r="E467" s="116" t="s">
        <v>79</v>
      </c>
      <c r="F467" s="116" t="s">
        <v>185</v>
      </c>
      <c r="G467" s="117">
        <v>1.0921846153846153</v>
      </c>
      <c r="H467" s="117">
        <v>1092.1846153846152</v>
      </c>
      <c r="I467" s="116">
        <v>2017</v>
      </c>
    </row>
    <row r="468" spans="1:9" x14ac:dyDescent="0.3">
      <c r="A468" s="116" t="s">
        <v>186</v>
      </c>
      <c r="B468" s="116" t="s">
        <v>187</v>
      </c>
      <c r="C468" s="116" t="s">
        <v>37</v>
      </c>
      <c r="D468" s="116" t="s">
        <v>139</v>
      </c>
      <c r="E468" s="116" t="s">
        <v>79</v>
      </c>
      <c r="F468" s="116" t="s">
        <v>188</v>
      </c>
      <c r="G468" s="117">
        <v>1.1121999999999999</v>
      </c>
      <c r="H468" s="117">
        <v>1112.1999999999998</v>
      </c>
      <c r="I468" s="116">
        <v>2016</v>
      </c>
    </row>
    <row r="469" spans="1:9" x14ac:dyDescent="0.3">
      <c r="A469" s="116" t="s">
        <v>2071</v>
      </c>
      <c r="B469" s="116" t="s">
        <v>199</v>
      </c>
      <c r="C469" s="116" t="s">
        <v>37</v>
      </c>
      <c r="D469" s="116" t="s">
        <v>139</v>
      </c>
      <c r="E469" s="116" t="s">
        <v>79</v>
      </c>
      <c r="F469" s="116" t="s">
        <v>185</v>
      </c>
      <c r="G469" s="117">
        <v>0.53932692307692309</v>
      </c>
      <c r="H469" s="117">
        <v>539.32692307692309</v>
      </c>
      <c r="I469" s="116">
        <v>2018</v>
      </c>
    </row>
    <row r="470" spans="1:9" x14ac:dyDescent="0.3">
      <c r="A470" s="116" t="s">
        <v>2074</v>
      </c>
      <c r="B470" s="116" t="s">
        <v>199</v>
      </c>
      <c r="C470" s="116" t="s">
        <v>37</v>
      </c>
      <c r="D470" s="116" t="s">
        <v>139</v>
      </c>
      <c r="E470" s="116" t="s">
        <v>79</v>
      </c>
      <c r="F470" s="116" t="s">
        <v>185</v>
      </c>
      <c r="G470" s="117">
        <v>0.55786153846153841</v>
      </c>
      <c r="H470" s="117">
        <v>557.86153846153843</v>
      </c>
      <c r="I470" s="116">
        <v>2018</v>
      </c>
    </row>
    <row r="471" spans="1:9" x14ac:dyDescent="0.3">
      <c r="A471" s="116" t="s">
        <v>189</v>
      </c>
      <c r="B471" s="116" t="s">
        <v>187</v>
      </c>
      <c r="C471" s="116" t="s">
        <v>37</v>
      </c>
      <c r="D471" s="116" t="s">
        <v>139</v>
      </c>
      <c r="E471" s="116" t="s">
        <v>79</v>
      </c>
      <c r="F471" s="116" t="s">
        <v>188</v>
      </c>
      <c r="G471" s="117">
        <v>1.0879384615384615</v>
      </c>
      <c r="H471" s="117">
        <v>1087.9384615384615</v>
      </c>
      <c r="I471" s="116">
        <v>2016</v>
      </c>
    </row>
    <row r="472" spans="1:9" x14ac:dyDescent="0.3">
      <c r="A472" s="116" t="s">
        <v>190</v>
      </c>
      <c r="B472" s="116" t="s">
        <v>187</v>
      </c>
      <c r="C472" s="116" t="s">
        <v>37</v>
      </c>
      <c r="D472" s="116" t="s">
        <v>139</v>
      </c>
      <c r="E472" s="116" t="s">
        <v>79</v>
      </c>
      <c r="F472" s="116" t="s">
        <v>188</v>
      </c>
      <c r="G472" s="117">
        <v>2.1249230769230771</v>
      </c>
      <c r="H472" s="117">
        <v>2124.9230769230771</v>
      </c>
      <c r="I472" s="116">
        <v>2016</v>
      </c>
    </row>
    <row r="473" spans="1:9" x14ac:dyDescent="0.3">
      <c r="A473" s="116" t="s">
        <v>191</v>
      </c>
      <c r="B473" s="116" t="s">
        <v>187</v>
      </c>
      <c r="C473" s="116" t="s">
        <v>37</v>
      </c>
      <c r="D473" s="116" t="s">
        <v>139</v>
      </c>
      <c r="E473" s="116" t="s">
        <v>79</v>
      </c>
      <c r="F473" s="116" t="s">
        <v>188</v>
      </c>
      <c r="G473" s="117">
        <v>2.0523076923076924</v>
      </c>
      <c r="H473" s="117">
        <v>2052.3076923076924</v>
      </c>
      <c r="I473" s="116">
        <v>2016</v>
      </c>
    </row>
    <row r="474" spans="1:9" x14ac:dyDescent="0.3">
      <c r="A474" s="116" t="s">
        <v>192</v>
      </c>
      <c r="B474" s="116" t="s">
        <v>187</v>
      </c>
      <c r="C474" s="116" t="s">
        <v>37</v>
      </c>
      <c r="D474" s="116" t="s">
        <v>139</v>
      </c>
      <c r="E474" s="116" t="s">
        <v>79</v>
      </c>
      <c r="F474" s="116" t="s">
        <v>188</v>
      </c>
      <c r="G474" s="117">
        <v>2.1452307692307695</v>
      </c>
      <c r="H474" s="117">
        <v>2145.2307692307695</v>
      </c>
      <c r="I474" s="116">
        <v>2016</v>
      </c>
    </row>
    <row r="475" spans="1:9" x14ac:dyDescent="0.3">
      <c r="A475" s="116" t="s">
        <v>193</v>
      </c>
      <c r="B475" s="116" t="s">
        <v>187</v>
      </c>
      <c r="C475" s="116" t="s">
        <v>37</v>
      </c>
      <c r="D475" s="116" t="s">
        <v>139</v>
      </c>
      <c r="E475" s="116" t="s">
        <v>79</v>
      </c>
      <c r="F475" s="116" t="s">
        <v>188</v>
      </c>
      <c r="G475" s="117">
        <v>2.050380769230769</v>
      </c>
      <c r="H475" s="117">
        <v>2050.3807692307691</v>
      </c>
      <c r="I475" s="116">
        <v>2016</v>
      </c>
    </row>
    <row r="476" spans="1:9" x14ac:dyDescent="0.3">
      <c r="A476" s="116" t="s">
        <v>170</v>
      </c>
      <c r="B476" s="116" t="s">
        <v>171</v>
      </c>
      <c r="C476" s="116" t="s">
        <v>37</v>
      </c>
      <c r="D476" s="116" t="s">
        <v>139</v>
      </c>
      <c r="E476" s="116" t="s">
        <v>79</v>
      </c>
      <c r="F476" s="116" t="s">
        <v>172</v>
      </c>
      <c r="G476" s="117">
        <v>0.98861538461538467</v>
      </c>
      <c r="H476" s="117">
        <v>988.61538461538464</v>
      </c>
      <c r="I476" s="116">
        <v>2017</v>
      </c>
    </row>
    <row r="477" spans="1:9" x14ac:dyDescent="0.3">
      <c r="A477" s="116" t="s">
        <v>198</v>
      </c>
      <c r="B477" s="116" t="s">
        <v>199</v>
      </c>
      <c r="C477" s="116" t="s">
        <v>37</v>
      </c>
      <c r="D477" s="116" t="s">
        <v>139</v>
      </c>
      <c r="E477" s="116" t="s">
        <v>79</v>
      </c>
      <c r="F477" s="116" t="s">
        <v>200</v>
      </c>
      <c r="G477" s="117">
        <v>0.38466923076923076</v>
      </c>
      <c r="H477" s="117">
        <v>384.66923076923075</v>
      </c>
      <c r="I477" s="116">
        <v>2018</v>
      </c>
    </row>
    <row r="478" spans="1:9" x14ac:dyDescent="0.3">
      <c r="A478" s="116" t="s">
        <v>173</v>
      </c>
      <c r="B478" s="116" t="s">
        <v>171</v>
      </c>
      <c r="C478" s="116" t="s">
        <v>37</v>
      </c>
      <c r="D478" s="116" t="s">
        <v>139</v>
      </c>
      <c r="E478" s="116" t="s">
        <v>79</v>
      </c>
      <c r="F478" s="116" t="s">
        <v>172</v>
      </c>
      <c r="G478" s="117">
        <v>0.89169230769230778</v>
      </c>
      <c r="H478" s="117">
        <v>891.69230769230774</v>
      </c>
      <c r="I478" s="116">
        <v>2017</v>
      </c>
    </row>
    <row r="479" spans="1:9" x14ac:dyDescent="0.3">
      <c r="A479" s="116" t="s">
        <v>174</v>
      </c>
      <c r="B479" s="116" t="s">
        <v>175</v>
      </c>
      <c r="C479" s="116" t="s">
        <v>37</v>
      </c>
      <c r="D479" s="116" t="s">
        <v>139</v>
      </c>
      <c r="E479" s="116" t="s">
        <v>79</v>
      </c>
      <c r="F479" s="116" t="s">
        <v>172</v>
      </c>
      <c r="G479" s="117">
        <v>1.0692000000000002</v>
      </c>
      <c r="H479" s="117">
        <v>1069.2</v>
      </c>
      <c r="I479" s="116">
        <v>2017</v>
      </c>
    </row>
    <row r="480" spans="1:9" x14ac:dyDescent="0.3">
      <c r="A480" s="116" t="s">
        <v>176</v>
      </c>
      <c r="B480" s="116" t="s">
        <v>177</v>
      </c>
      <c r="C480" s="116" t="s">
        <v>37</v>
      </c>
      <c r="D480" s="116" t="s">
        <v>139</v>
      </c>
      <c r="E480" s="116" t="s">
        <v>79</v>
      </c>
      <c r="F480" s="116" t="s">
        <v>172</v>
      </c>
      <c r="G480" s="117">
        <v>1.0692000000000002</v>
      </c>
      <c r="H480" s="117">
        <v>1069.2</v>
      </c>
      <c r="I480" s="116">
        <v>2017</v>
      </c>
    </row>
    <row r="481" spans="1:9" x14ac:dyDescent="0.3">
      <c r="A481" s="116" t="s">
        <v>194</v>
      </c>
      <c r="B481" s="116" t="s">
        <v>187</v>
      </c>
      <c r="C481" s="116" t="s">
        <v>37</v>
      </c>
      <c r="D481" s="116" t="s">
        <v>139</v>
      </c>
      <c r="E481" s="116" t="s">
        <v>79</v>
      </c>
      <c r="F481" s="116" t="s">
        <v>188</v>
      </c>
      <c r="G481" s="117">
        <v>0.47867307692307692</v>
      </c>
      <c r="H481" s="117">
        <v>478.67307692307691</v>
      </c>
      <c r="I481" s="116">
        <v>2016</v>
      </c>
    </row>
    <row r="482" spans="1:9" x14ac:dyDescent="0.3">
      <c r="A482" s="116" t="s">
        <v>195</v>
      </c>
      <c r="B482" s="116" t="s">
        <v>187</v>
      </c>
      <c r="C482" s="116" t="s">
        <v>37</v>
      </c>
      <c r="D482" s="116" t="s">
        <v>139</v>
      </c>
      <c r="E482" s="116" t="s">
        <v>79</v>
      </c>
      <c r="F482" s="116" t="s">
        <v>188</v>
      </c>
      <c r="G482" s="117">
        <v>0.53741538461538463</v>
      </c>
      <c r="H482" s="117">
        <v>537.4153846153846</v>
      </c>
      <c r="I482" s="116">
        <v>2016</v>
      </c>
    </row>
    <row r="483" spans="1:9" x14ac:dyDescent="0.3">
      <c r="A483" s="116" t="s">
        <v>196</v>
      </c>
      <c r="B483" s="116" t="s">
        <v>187</v>
      </c>
      <c r="C483" s="116" t="s">
        <v>37</v>
      </c>
      <c r="D483" s="116" t="s">
        <v>139</v>
      </c>
      <c r="E483" s="116" t="s">
        <v>79</v>
      </c>
      <c r="F483" s="116" t="s">
        <v>188</v>
      </c>
      <c r="G483" s="117">
        <v>1.0876653846153845</v>
      </c>
      <c r="H483" s="117">
        <v>1087.6653846153845</v>
      </c>
      <c r="I483" s="116">
        <v>2016</v>
      </c>
    </row>
    <row r="484" spans="1:9" x14ac:dyDescent="0.3">
      <c r="A484" s="116" t="s">
        <v>197</v>
      </c>
      <c r="B484" s="116" t="s">
        <v>187</v>
      </c>
      <c r="C484" s="116" t="s">
        <v>37</v>
      </c>
      <c r="D484" s="116" t="s">
        <v>139</v>
      </c>
      <c r="E484" s="116" t="s">
        <v>79</v>
      </c>
      <c r="F484" s="116" t="s">
        <v>188</v>
      </c>
      <c r="G484" s="117">
        <v>1.0879384615384615</v>
      </c>
      <c r="H484" s="117">
        <v>1087.9384615384615</v>
      </c>
      <c r="I484" s="116">
        <v>2016</v>
      </c>
    </row>
    <row r="485" spans="1:9" x14ac:dyDescent="0.3">
      <c r="A485" s="116" t="s">
        <v>334</v>
      </c>
      <c r="B485" s="116" t="s">
        <v>335</v>
      </c>
      <c r="C485" s="116" t="s">
        <v>37</v>
      </c>
      <c r="D485" s="116" t="s">
        <v>321</v>
      </c>
      <c r="E485" s="116" t="s">
        <v>79</v>
      </c>
      <c r="F485" s="116" t="s">
        <v>188</v>
      </c>
      <c r="G485" s="117">
        <v>0.84296153846153832</v>
      </c>
      <c r="H485" s="117">
        <v>842.96153846153834</v>
      </c>
      <c r="I485" s="116">
        <v>2016</v>
      </c>
    </row>
    <row r="486" spans="1:9" x14ac:dyDescent="0.3">
      <c r="A486" s="116" t="s">
        <v>178</v>
      </c>
      <c r="B486" s="116" t="s">
        <v>175</v>
      </c>
      <c r="C486" s="116" t="s">
        <v>37</v>
      </c>
      <c r="D486" s="116" t="s">
        <v>139</v>
      </c>
      <c r="E486" s="116" t="s">
        <v>79</v>
      </c>
      <c r="F486" s="116" t="s">
        <v>172</v>
      </c>
      <c r="G486" s="117">
        <v>0.99803076923076928</v>
      </c>
      <c r="H486" s="117">
        <v>998.03076923076924</v>
      </c>
      <c r="I486" s="116">
        <v>2017</v>
      </c>
    </row>
    <row r="487" spans="1:9" x14ac:dyDescent="0.3">
      <c r="A487" s="116" t="s">
        <v>179</v>
      </c>
      <c r="B487" s="116" t="s">
        <v>175</v>
      </c>
      <c r="C487" s="116" t="s">
        <v>37</v>
      </c>
      <c r="D487" s="116" t="s">
        <v>139</v>
      </c>
      <c r="E487" s="116" t="s">
        <v>79</v>
      </c>
      <c r="F487" s="116" t="s">
        <v>172</v>
      </c>
      <c r="G487" s="117">
        <v>1.0946769230769231</v>
      </c>
      <c r="H487" s="117">
        <v>1094.676923076923</v>
      </c>
      <c r="I487" s="116">
        <v>2017</v>
      </c>
    </row>
    <row r="488" spans="1:9" x14ac:dyDescent="0.3">
      <c r="A488" s="116" t="s">
        <v>180</v>
      </c>
      <c r="B488" s="116" t="s">
        <v>175</v>
      </c>
      <c r="C488" s="116" t="s">
        <v>37</v>
      </c>
      <c r="D488" s="116" t="s">
        <v>139</v>
      </c>
      <c r="E488" s="116" t="s">
        <v>79</v>
      </c>
      <c r="F488" s="116" t="s">
        <v>172</v>
      </c>
      <c r="G488" s="117">
        <v>1.0467692307692307</v>
      </c>
      <c r="H488" s="117">
        <v>1046.7692307692307</v>
      </c>
      <c r="I488" s="116">
        <v>2017</v>
      </c>
    </row>
    <row r="489" spans="1:9" x14ac:dyDescent="0.3">
      <c r="A489" s="116" t="s">
        <v>120</v>
      </c>
      <c r="B489" s="116" t="s">
        <v>117</v>
      </c>
      <c r="C489" s="116" t="s">
        <v>37</v>
      </c>
      <c r="D489" s="116" t="s">
        <v>118</v>
      </c>
      <c r="E489" s="116" t="s">
        <v>97</v>
      </c>
      <c r="F489" s="116" t="s">
        <v>121</v>
      </c>
      <c r="G489" s="117">
        <v>0.46423076923076922</v>
      </c>
      <c r="H489" s="117">
        <v>464.23076923076923</v>
      </c>
      <c r="I489" s="116">
        <v>2018</v>
      </c>
    </row>
    <row r="490" spans="1:9" x14ac:dyDescent="0.3">
      <c r="A490" s="116" t="s">
        <v>391</v>
      </c>
      <c r="B490" s="116" t="s">
        <v>392</v>
      </c>
      <c r="C490" s="116" t="s">
        <v>37</v>
      </c>
      <c r="D490" s="116" t="s">
        <v>321</v>
      </c>
      <c r="E490" s="116" t="s">
        <v>79</v>
      </c>
      <c r="F490" s="116" t="s">
        <v>121</v>
      </c>
      <c r="G490" s="117">
        <v>2.0307692307692308E-2</v>
      </c>
      <c r="H490" s="117">
        <v>20.307692307692307</v>
      </c>
      <c r="I490" s="116">
        <v>2015</v>
      </c>
    </row>
    <row r="491" spans="1:9" x14ac:dyDescent="0.3">
      <c r="A491" s="116" t="s">
        <v>106</v>
      </c>
      <c r="B491" s="116" t="s">
        <v>107</v>
      </c>
      <c r="C491" s="116" t="s">
        <v>37</v>
      </c>
      <c r="D491" s="116" t="s">
        <v>108</v>
      </c>
      <c r="E491" s="116" t="s">
        <v>97</v>
      </c>
      <c r="F491" s="116" t="s">
        <v>109</v>
      </c>
      <c r="G491" s="117">
        <v>1.8796153846153845</v>
      </c>
      <c r="H491" s="117">
        <v>1879.6153846153845</v>
      </c>
      <c r="I491" s="116">
        <v>2018</v>
      </c>
    </row>
    <row r="492" spans="1:9" x14ac:dyDescent="0.3">
      <c r="A492" s="116" t="s">
        <v>363</v>
      </c>
      <c r="B492" s="116" t="s">
        <v>362</v>
      </c>
      <c r="C492" s="116" t="s">
        <v>37</v>
      </c>
      <c r="D492" s="116" t="s">
        <v>321</v>
      </c>
      <c r="E492" s="116" t="s">
        <v>79</v>
      </c>
      <c r="F492" s="116" t="s">
        <v>113</v>
      </c>
      <c r="G492" s="117">
        <v>0.4051384615384615</v>
      </c>
      <c r="H492" s="117">
        <v>405.13846153846151</v>
      </c>
      <c r="I492" s="116">
        <v>2017</v>
      </c>
    </row>
    <row r="493" spans="1:9" x14ac:dyDescent="0.3">
      <c r="A493" s="116" t="s">
        <v>2087</v>
      </c>
      <c r="B493" s="116" t="s">
        <v>340</v>
      </c>
      <c r="C493" s="116" t="s">
        <v>37</v>
      </c>
      <c r="D493" s="116" t="s">
        <v>1589</v>
      </c>
      <c r="E493" s="116" t="s">
        <v>79</v>
      </c>
      <c r="F493" s="116" t="s">
        <v>2088</v>
      </c>
      <c r="G493" s="117">
        <v>2.1864615384615385</v>
      </c>
      <c r="H493" s="117">
        <v>2186.4615384615386</v>
      </c>
      <c r="I493" s="116">
        <v>2019</v>
      </c>
    </row>
    <row r="494" spans="1:9" x14ac:dyDescent="0.3">
      <c r="A494" s="116" t="s">
        <v>230</v>
      </c>
      <c r="B494" s="116" t="s">
        <v>231</v>
      </c>
      <c r="C494" s="116" t="s">
        <v>37</v>
      </c>
      <c r="D494" s="116" t="s">
        <v>139</v>
      </c>
      <c r="E494" s="116" t="s">
        <v>79</v>
      </c>
      <c r="F494" s="116" t="s">
        <v>101</v>
      </c>
      <c r="G494" s="117">
        <v>0.76615384615384607</v>
      </c>
      <c r="H494" s="117">
        <v>766.15384615384608</v>
      </c>
      <c r="I494" s="116">
        <v>2014</v>
      </c>
    </row>
    <row r="495" spans="1:9" x14ac:dyDescent="0.3">
      <c r="A495" s="116" t="s">
        <v>336</v>
      </c>
      <c r="B495" s="116" t="s">
        <v>337</v>
      </c>
      <c r="C495" s="116" t="s">
        <v>37</v>
      </c>
      <c r="D495" s="116" t="s">
        <v>321</v>
      </c>
      <c r="E495" s="116" t="s">
        <v>79</v>
      </c>
      <c r="F495" s="116" t="s">
        <v>202</v>
      </c>
      <c r="G495" s="117">
        <v>0.86055384615384611</v>
      </c>
      <c r="H495" s="117">
        <v>860.55384615384617</v>
      </c>
      <c r="I495" s="116">
        <v>2017</v>
      </c>
    </row>
    <row r="496" spans="1:9" x14ac:dyDescent="0.3">
      <c r="A496" s="116" t="s">
        <v>338</v>
      </c>
      <c r="B496" s="116" t="s">
        <v>337</v>
      </c>
      <c r="C496" s="116" t="s">
        <v>37</v>
      </c>
      <c r="D496" s="116" t="s">
        <v>321</v>
      </c>
      <c r="E496" s="116" t="s">
        <v>79</v>
      </c>
      <c r="F496" s="116" t="s">
        <v>202</v>
      </c>
      <c r="G496" s="117">
        <v>0.6921846153846154</v>
      </c>
      <c r="H496" s="117">
        <v>692.18461538461543</v>
      </c>
      <c r="I496" s="116">
        <v>2017</v>
      </c>
    </row>
    <row r="497" spans="1:9" x14ac:dyDescent="0.3">
      <c r="A497" s="116" t="s">
        <v>339</v>
      </c>
      <c r="B497" s="116" t="s">
        <v>340</v>
      </c>
      <c r="C497" s="116" t="s">
        <v>37</v>
      </c>
      <c r="D497" s="116" t="s">
        <v>321</v>
      </c>
      <c r="E497" s="116" t="s">
        <v>79</v>
      </c>
      <c r="F497" s="116" t="s">
        <v>202</v>
      </c>
      <c r="G497" s="117">
        <v>2.0723076923076924</v>
      </c>
      <c r="H497" s="117">
        <v>2072.3076923076924</v>
      </c>
      <c r="I497" s="116">
        <v>2016</v>
      </c>
    </row>
    <row r="498" spans="1:9" x14ac:dyDescent="0.3">
      <c r="A498" s="116" t="s">
        <v>201</v>
      </c>
      <c r="B498" s="116" t="s">
        <v>158</v>
      </c>
      <c r="C498" s="116" t="s">
        <v>37</v>
      </c>
      <c r="D498" s="116" t="s">
        <v>139</v>
      </c>
      <c r="E498" s="116" t="s">
        <v>79</v>
      </c>
      <c r="F498" s="116" t="s">
        <v>202</v>
      </c>
      <c r="G498" s="117">
        <v>1.0128461538461537</v>
      </c>
      <c r="H498" s="117">
        <v>1012.8461538461538</v>
      </c>
      <c r="I498" s="116">
        <v>2017</v>
      </c>
    </row>
    <row r="499" spans="1:9" x14ac:dyDescent="0.3">
      <c r="A499" s="116" t="s">
        <v>203</v>
      </c>
      <c r="B499" s="116" t="s">
        <v>204</v>
      </c>
      <c r="C499" s="116" t="s">
        <v>37</v>
      </c>
      <c r="D499" s="116" t="s">
        <v>139</v>
      </c>
      <c r="E499" s="116" t="s">
        <v>79</v>
      </c>
      <c r="F499" s="116" t="s">
        <v>202</v>
      </c>
      <c r="G499" s="117">
        <v>1.6988153846153846</v>
      </c>
      <c r="H499" s="117">
        <v>1698.8153846153846</v>
      </c>
      <c r="I499" s="116">
        <v>2017</v>
      </c>
    </row>
    <row r="500" spans="1:9" x14ac:dyDescent="0.3">
      <c r="A500" s="116" t="s">
        <v>205</v>
      </c>
      <c r="B500" s="116" t="s">
        <v>206</v>
      </c>
      <c r="C500" s="116" t="s">
        <v>37</v>
      </c>
      <c r="D500" s="116" t="s">
        <v>139</v>
      </c>
      <c r="E500" s="116" t="s">
        <v>79</v>
      </c>
      <c r="F500" s="116" t="s">
        <v>202</v>
      </c>
      <c r="G500" s="117">
        <v>1.0128461538461537</v>
      </c>
      <c r="H500" s="117">
        <v>1012.8461538461538</v>
      </c>
      <c r="I500" s="116">
        <v>2017</v>
      </c>
    </row>
    <row r="501" spans="1:9" x14ac:dyDescent="0.3">
      <c r="A501" s="116" t="s">
        <v>341</v>
      </c>
      <c r="B501" s="116" t="s">
        <v>320</v>
      </c>
      <c r="C501" s="116" t="s">
        <v>37</v>
      </c>
      <c r="D501" s="116" t="s">
        <v>321</v>
      </c>
      <c r="E501" s="116" t="s">
        <v>79</v>
      </c>
      <c r="F501" s="116" t="s">
        <v>202</v>
      </c>
      <c r="G501" s="117">
        <v>1.0270384615384616</v>
      </c>
      <c r="H501" s="117">
        <v>1027.0384615384617</v>
      </c>
      <c r="I501" s="116">
        <v>2016</v>
      </c>
    </row>
    <row r="502" spans="1:9" x14ac:dyDescent="0.3">
      <c r="A502" s="116" t="s">
        <v>207</v>
      </c>
      <c r="B502" s="116" t="s">
        <v>151</v>
      </c>
      <c r="C502" s="116" t="s">
        <v>37</v>
      </c>
      <c r="D502" s="116" t="s">
        <v>139</v>
      </c>
      <c r="E502" s="116" t="s">
        <v>79</v>
      </c>
      <c r="F502" s="116" t="s">
        <v>202</v>
      </c>
      <c r="G502" s="117">
        <v>1.0128461538461537</v>
      </c>
      <c r="H502" s="117">
        <v>1012.8461538461538</v>
      </c>
      <c r="I502" s="116">
        <v>2017</v>
      </c>
    </row>
    <row r="503" spans="1:9" x14ac:dyDescent="0.3">
      <c r="A503" s="116" t="s">
        <v>208</v>
      </c>
      <c r="B503" s="116" t="s">
        <v>209</v>
      </c>
      <c r="C503" s="116" t="s">
        <v>37</v>
      </c>
      <c r="D503" s="116" t="s">
        <v>139</v>
      </c>
      <c r="E503" s="116" t="s">
        <v>79</v>
      </c>
      <c r="F503" s="116" t="s">
        <v>202</v>
      </c>
      <c r="G503" s="117">
        <v>1.0680923076923077</v>
      </c>
      <c r="H503" s="117">
        <v>1068.0923076923077</v>
      </c>
      <c r="I503" s="116">
        <v>2017</v>
      </c>
    </row>
    <row r="504" spans="1:9" x14ac:dyDescent="0.3">
      <c r="A504" s="116" t="s">
        <v>342</v>
      </c>
      <c r="B504" s="116" t="s">
        <v>335</v>
      </c>
      <c r="C504" s="116" t="s">
        <v>37</v>
      </c>
      <c r="D504" s="116" t="s">
        <v>321</v>
      </c>
      <c r="E504" s="116" t="s">
        <v>79</v>
      </c>
      <c r="F504" s="116" t="s">
        <v>202</v>
      </c>
      <c r="G504" s="117">
        <v>1.8299076923076922</v>
      </c>
      <c r="H504" s="117">
        <v>1829.9076923076923</v>
      </c>
      <c r="I504" s="116">
        <v>2017</v>
      </c>
    </row>
    <row r="505" spans="1:9" x14ac:dyDescent="0.3">
      <c r="A505" s="116" t="s">
        <v>343</v>
      </c>
      <c r="B505" s="116" t="s">
        <v>344</v>
      </c>
      <c r="C505" s="116" t="s">
        <v>37</v>
      </c>
      <c r="D505" s="116" t="s">
        <v>321</v>
      </c>
      <c r="E505" s="116" t="s">
        <v>79</v>
      </c>
      <c r="F505" s="116" t="s">
        <v>202</v>
      </c>
      <c r="G505" s="117">
        <v>1.0633846153846154</v>
      </c>
      <c r="H505" s="117">
        <v>1063.3846153846155</v>
      </c>
      <c r="I505" s="116">
        <v>2017</v>
      </c>
    </row>
    <row r="506" spans="1:9" x14ac:dyDescent="0.3">
      <c r="A506" s="116" t="s">
        <v>419</v>
      </c>
      <c r="B506" s="116" t="s">
        <v>420</v>
      </c>
      <c r="C506" s="116" t="s">
        <v>37</v>
      </c>
      <c r="D506" s="116" t="s">
        <v>421</v>
      </c>
      <c r="E506" s="116" t="s">
        <v>79</v>
      </c>
      <c r="F506" s="116" t="s">
        <v>101</v>
      </c>
      <c r="G506" s="117">
        <v>0.76615384615384607</v>
      </c>
      <c r="H506" s="117">
        <v>766.15384615384608</v>
      </c>
      <c r="I506" s="116">
        <v>2014</v>
      </c>
    </row>
    <row r="507" spans="1:9" x14ac:dyDescent="0.3">
      <c r="A507" s="116" t="s">
        <v>327</v>
      </c>
      <c r="B507" s="116" t="s">
        <v>326</v>
      </c>
      <c r="C507" s="116" t="s">
        <v>37</v>
      </c>
      <c r="D507" s="116" t="s">
        <v>321</v>
      </c>
      <c r="E507" s="116" t="s">
        <v>79</v>
      </c>
      <c r="F507" s="116" t="s">
        <v>166</v>
      </c>
      <c r="G507" s="117">
        <v>1.0692615384615383</v>
      </c>
      <c r="H507" s="117">
        <v>1069.2615384615383</v>
      </c>
      <c r="I507" s="116">
        <v>2017</v>
      </c>
    </row>
    <row r="508" spans="1:9" x14ac:dyDescent="0.3">
      <c r="A508" s="116" t="s">
        <v>137</v>
      </c>
      <c r="B508" s="116" t="s">
        <v>138</v>
      </c>
      <c r="C508" s="116" t="s">
        <v>37</v>
      </c>
      <c r="D508" s="116" t="s">
        <v>139</v>
      </c>
      <c r="E508" s="116" t="s">
        <v>79</v>
      </c>
      <c r="F508" s="116" t="s">
        <v>140</v>
      </c>
      <c r="G508" s="117">
        <v>2.370253846153846</v>
      </c>
      <c r="H508" s="117">
        <v>2370.2538461538461</v>
      </c>
      <c r="I508" s="116">
        <v>2017</v>
      </c>
    </row>
    <row r="509" spans="1:9" x14ac:dyDescent="0.3">
      <c r="A509" s="116" t="s">
        <v>393</v>
      </c>
      <c r="B509" s="116" t="s">
        <v>392</v>
      </c>
      <c r="C509" s="116" t="s">
        <v>37</v>
      </c>
      <c r="D509" s="116" t="s">
        <v>321</v>
      </c>
      <c r="E509" s="116" t="s">
        <v>79</v>
      </c>
      <c r="F509" s="116" t="s">
        <v>121</v>
      </c>
      <c r="G509" s="117">
        <v>3.4963846153846158E-2</v>
      </c>
      <c r="H509" s="117">
        <v>34.963846153846156</v>
      </c>
      <c r="I509" s="116">
        <v>2015</v>
      </c>
    </row>
    <row r="510" spans="1:9" x14ac:dyDescent="0.3">
      <c r="A510" s="116" t="s">
        <v>2072</v>
      </c>
      <c r="B510" s="116" t="s">
        <v>1142</v>
      </c>
      <c r="C510" s="116" t="s">
        <v>37</v>
      </c>
      <c r="D510" s="116" t="s">
        <v>2073</v>
      </c>
      <c r="E510" s="116" t="s">
        <v>97</v>
      </c>
      <c r="F510" s="116" t="s">
        <v>121</v>
      </c>
      <c r="G510" s="117">
        <v>2.5222153846153845</v>
      </c>
      <c r="H510" s="117">
        <v>2522.2153846153847</v>
      </c>
      <c r="I510" s="116">
        <v>2018</v>
      </c>
    </row>
    <row r="511" spans="1:9" x14ac:dyDescent="0.3">
      <c r="A511" s="116" t="s">
        <v>183</v>
      </c>
      <c r="B511" s="116" t="s">
        <v>184</v>
      </c>
      <c r="C511" s="116" t="s">
        <v>37</v>
      </c>
      <c r="D511" s="116" t="s">
        <v>139</v>
      </c>
      <c r="E511" s="116" t="s">
        <v>79</v>
      </c>
      <c r="F511" s="116" t="s">
        <v>185</v>
      </c>
      <c r="G511" s="117">
        <v>0.17916923076923075</v>
      </c>
      <c r="H511" s="117">
        <v>179.16923076923075</v>
      </c>
      <c r="I511" s="116">
        <v>2018</v>
      </c>
    </row>
    <row r="512" spans="1:9" x14ac:dyDescent="0.3">
      <c r="A512" s="116" t="s">
        <v>248</v>
      </c>
      <c r="B512" s="116" t="s">
        <v>184</v>
      </c>
      <c r="C512" s="116" t="s">
        <v>37</v>
      </c>
      <c r="D512" s="116" t="s">
        <v>139</v>
      </c>
      <c r="E512" s="116" t="s">
        <v>79</v>
      </c>
      <c r="F512" s="116" t="s">
        <v>113</v>
      </c>
      <c r="G512" s="117">
        <v>0.36332307692307686</v>
      </c>
      <c r="H512" s="117">
        <v>363.32307692307688</v>
      </c>
      <c r="I512" s="116">
        <v>2017</v>
      </c>
    </row>
    <row r="513" spans="1:9" x14ac:dyDescent="0.3">
      <c r="A513" s="116" t="s">
        <v>249</v>
      </c>
      <c r="B513" s="116" t="s">
        <v>184</v>
      </c>
      <c r="C513" s="116" t="s">
        <v>37</v>
      </c>
      <c r="D513" s="116" t="s">
        <v>139</v>
      </c>
      <c r="E513" s="116" t="s">
        <v>79</v>
      </c>
      <c r="F513" s="116" t="s">
        <v>113</v>
      </c>
      <c r="G513" s="117">
        <v>0.49624615384615384</v>
      </c>
      <c r="H513" s="117">
        <v>496.24615384615385</v>
      </c>
      <c r="I513" s="116">
        <v>2017</v>
      </c>
    </row>
    <row r="514" spans="1:9" x14ac:dyDescent="0.3">
      <c r="A514" s="116" t="s">
        <v>250</v>
      </c>
      <c r="B514" s="116" t="s">
        <v>184</v>
      </c>
      <c r="C514" s="116" t="s">
        <v>37</v>
      </c>
      <c r="D514" s="116" t="s">
        <v>139</v>
      </c>
      <c r="E514" s="116" t="s">
        <v>79</v>
      </c>
      <c r="F514" s="116" t="s">
        <v>113</v>
      </c>
      <c r="G514" s="117">
        <v>0.49624615384615384</v>
      </c>
      <c r="H514" s="117">
        <v>496.24615384615385</v>
      </c>
      <c r="I514" s="116">
        <v>2017</v>
      </c>
    </row>
    <row r="515" spans="1:9" x14ac:dyDescent="0.3">
      <c r="A515" s="116" t="s">
        <v>251</v>
      </c>
      <c r="B515" s="116" t="s">
        <v>184</v>
      </c>
      <c r="C515" s="116" t="s">
        <v>37</v>
      </c>
      <c r="D515" s="116" t="s">
        <v>139</v>
      </c>
      <c r="E515" s="116" t="s">
        <v>79</v>
      </c>
      <c r="F515" s="116" t="s">
        <v>113</v>
      </c>
      <c r="G515" s="117">
        <v>0.49624615384615384</v>
      </c>
      <c r="H515" s="117">
        <v>496.24615384615385</v>
      </c>
      <c r="I515" s="116">
        <v>2017</v>
      </c>
    </row>
    <row r="516" spans="1:9" x14ac:dyDescent="0.3">
      <c r="A516" s="116" t="s">
        <v>252</v>
      </c>
      <c r="B516" s="116" t="s">
        <v>184</v>
      </c>
      <c r="C516" s="116" t="s">
        <v>37</v>
      </c>
      <c r="D516" s="116" t="s">
        <v>139</v>
      </c>
      <c r="E516" s="116" t="s">
        <v>79</v>
      </c>
      <c r="F516" s="116" t="s">
        <v>113</v>
      </c>
      <c r="G516" s="117">
        <v>0.99837692307692316</v>
      </c>
      <c r="H516" s="117">
        <v>998.37692307692316</v>
      </c>
      <c r="I516" s="116">
        <v>2017</v>
      </c>
    </row>
    <row r="517" spans="1:9" x14ac:dyDescent="0.3">
      <c r="A517" s="116" t="s">
        <v>110</v>
      </c>
      <c r="B517" s="116" t="s">
        <v>111</v>
      </c>
      <c r="C517" s="116" t="s">
        <v>37</v>
      </c>
      <c r="D517" s="116" t="s">
        <v>112</v>
      </c>
      <c r="E517" s="116" t="s">
        <v>79</v>
      </c>
      <c r="F517" s="116" t="s">
        <v>113</v>
      </c>
      <c r="G517" s="117">
        <v>0.53612307692307692</v>
      </c>
      <c r="H517" s="117">
        <v>536.12307692307695</v>
      </c>
      <c r="I517" s="116">
        <v>2017</v>
      </c>
    </row>
    <row r="518" spans="1:9" x14ac:dyDescent="0.3">
      <c r="A518" s="116" t="s">
        <v>319</v>
      </c>
      <c r="B518" s="116" t="s">
        <v>320</v>
      </c>
      <c r="C518" s="116" t="s">
        <v>37</v>
      </c>
      <c r="D518" s="116" t="s">
        <v>321</v>
      </c>
      <c r="E518" s="116" t="s">
        <v>79</v>
      </c>
      <c r="G518" s="117">
        <v>1.0153846153846153</v>
      </c>
      <c r="H518" s="117">
        <v>1015.3846153846154</v>
      </c>
      <c r="I518" s="116">
        <v>2017</v>
      </c>
    </row>
    <row r="519" spans="1:9" x14ac:dyDescent="0.3">
      <c r="A519" s="116" t="s">
        <v>274</v>
      </c>
      <c r="B519" s="116" t="s">
        <v>275</v>
      </c>
      <c r="C519" s="116" t="s">
        <v>37</v>
      </c>
      <c r="D519" s="116" t="s">
        <v>139</v>
      </c>
      <c r="E519" s="116" t="s">
        <v>79</v>
      </c>
      <c r="F519" s="116" t="s">
        <v>276</v>
      </c>
      <c r="G519" s="117">
        <v>2.0104615384615383</v>
      </c>
      <c r="H519" s="117">
        <v>2010.4615384615383</v>
      </c>
      <c r="I519" s="116">
        <v>2017</v>
      </c>
    </row>
    <row r="520" spans="1:9" x14ac:dyDescent="0.3">
      <c r="A520" s="116" t="s">
        <v>277</v>
      </c>
      <c r="B520" s="116" t="s">
        <v>278</v>
      </c>
      <c r="C520" s="116" t="s">
        <v>37</v>
      </c>
      <c r="D520" s="116" t="s">
        <v>139</v>
      </c>
      <c r="E520" s="116" t="s">
        <v>79</v>
      </c>
      <c r="F520" s="116" t="s">
        <v>276</v>
      </c>
      <c r="G520" s="117">
        <v>0.99852307692307685</v>
      </c>
      <c r="H520" s="117">
        <v>998.52307692307681</v>
      </c>
      <c r="I520" s="116">
        <v>2017</v>
      </c>
    </row>
    <row r="521" spans="1:9" x14ac:dyDescent="0.3">
      <c r="A521" s="116" t="s">
        <v>279</v>
      </c>
      <c r="B521" s="116" t="s">
        <v>278</v>
      </c>
      <c r="C521" s="116" t="s">
        <v>37</v>
      </c>
      <c r="D521" s="116" t="s">
        <v>139</v>
      </c>
      <c r="E521" s="116" t="s">
        <v>79</v>
      </c>
      <c r="F521" s="116" t="s">
        <v>276</v>
      </c>
      <c r="G521" s="117">
        <v>1.0456615384615384</v>
      </c>
      <c r="H521" s="117">
        <v>1045.6615384615384</v>
      </c>
      <c r="I521" s="116">
        <v>2017</v>
      </c>
    </row>
    <row r="522" spans="1:9" x14ac:dyDescent="0.3">
      <c r="A522" s="116" t="s">
        <v>253</v>
      </c>
      <c r="B522" s="116" t="s">
        <v>138</v>
      </c>
      <c r="C522" s="116" t="s">
        <v>37</v>
      </c>
      <c r="D522" s="116" t="s">
        <v>139</v>
      </c>
      <c r="E522" s="116" t="s">
        <v>79</v>
      </c>
      <c r="F522" s="116" t="s">
        <v>113</v>
      </c>
      <c r="G522" s="117">
        <v>1.9824230769230768</v>
      </c>
      <c r="H522" s="117">
        <v>1982.4230769230769</v>
      </c>
      <c r="I522" s="116">
        <v>2018</v>
      </c>
    </row>
    <row r="523" spans="1:9" x14ac:dyDescent="0.3">
      <c r="A523" s="116" t="s">
        <v>2089</v>
      </c>
      <c r="B523" s="116" t="s">
        <v>127</v>
      </c>
      <c r="C523" s="116" t="s">
        <v>37</v>
      </c>
      <c r="D523" s="116" t="s">
        <v>2090</v>
      </c>
      <c r="E523" s="116" t="s">
        <v>97</v>
      </c>
      <c r="F523" s="116" t="s">
        <v>2091</v>
      </c>
      <c r="G523" s="117">
        <v>3.8610000000000002</v>
      </c>
      <c r="H523" s="117">
        <v>3861</v>
      </c>
      <c r="I523" s="116">
        <v>2019</v>
      </c>
    </row>
    <row r="524" spans="1:9" x14ac:dyDescent="0.3">
      <c r="A524" s="116" t="s">
        <v>2083</v>
      </c>
      <c r="B524" s="116" t="s">
        <v>2084</v>
      </c>
      <c r="C524" s="116" t="s">
        <v>37</v>
      </c>
      <c r="D524" s="116" t="s">
        <v>2085</v>
      </c>
      <c r="E524" s="116" t="s">
        <v>97</v>
      </c>
      <c r="F524" s="116" t="s">
        <v>2082</v>
      </c>
      <c r="G524" s="117">
        <v>2.2615384615384615</v>
      </c>
      <c r="H524" s="117">
        <v>2261.5384615384614</v>
      </c>
      <c r="I524" s="116">
        <v>2019</v>
      </c>
    </row>
    <row r="525" spans="1:9" x14ac:dyDescent="0.3">
      <c r="A525" s="116" t="s">
        <v>2079</v>
      </c>
      <c r="B525" s="116" t="s">
        <v>2080</v>
      </c>
      <c r="C525" s="116" t="s">
        <v>37</v>
      </c>
      <c r="D525" s="116" t="s">
        <v>2081</v>
      </c>
      <c r="E525" s="116" t="s">
        <v>97</v>
      </c>
      <c r="F525" s="116" t="s">
        <v>2082</v>
      </c>
      <c r="G525" s="117">
        <v>3.6960000000000002</v>
      </c>
      <c r="H525" s="117">
        <v>3696</v>
      </c>
      <c r="I525" s="116">
        <v>2019</v>
      </c>
    </row>
    <row r="526" spans="1:9" x14ac:dyDescent="0.3">
      <c r="A526" s="116" t="s">
        <v>422</v>
      </c>
      <c r="B526" s="116" t="s">
        <v>420</v>
      </c>
      <c r="C526" s="116" t="s">
        <v>37</v>
      </c>
      <c r="D526" s="116" t="s">
        <v>421</v>
      </c>
      <c r="E526" s="116" t="s">
        <v>79</v>
      </c>
      <c r="F526" s="116" t="s">
        <v>113</v>
      </c>
      <c r="G526" s="117">
        <v>1.8553499999999998</v>
      </c>
      <c r="H526" s="117">
        <v>1855.35</v>
      </c>
      <c r="I526" s="116">
        <v>2016</v>
      </c>
    </row>
    <row r="527" spans="1:9" x14ac:dyDescent="0.3">
      <c r="A527" s="116" t="s">
        <v>280</v>
      </c>
      <c r="B527" s="116" t="s">
        <v>281</v>
      </c>
      <c r="C527" s="116" t="s">
        <v>37</v>
      </c>
      <c r="D527" s="116" t="s">
        <v>139</v>
      </c>
      <c r="E527" s="116" t="s">
        <v>79</v>
      </c>
      <c r="F527" s="116" t="s">
        <v>276</v>
      </c>
      <c r="G527" s="117">
        <v>0.49721538461538461</v>
      </c>
      <c r="H527" s="117">
        <v>497.21538461538461</v>
      </c>
      <c r="I527" s="116">
        <v>2017</v>
      </c>
    </row>
    <row r="528" spans="1:9" x14ac:dyDescent="0.3">
      <c r="A528" s="116" t="s">
        <v>282</v>
      </c>
      <c r="B528" s="116" t="s">
        <v>281</v>
      </c>
      <c r="C528" s="116" t="s">
        <v>37</v>
      </c>
      <c r="D528" s="116" t="s">
        <v>139</v>
      </c>
      <c r="E528" s="116" t="s">
        <v>79</v>
      </c>
      <c r="F528" s="116" t="s">
        <v>276</v>
      </c>
      <c r="G528" s="117">
        <v>0.49929615384615383</v>
      </c>
      <c r="H528" s="117">
        <v>499.29615384615386</v>
      </c>
      <c r="I528" s="116">
        <v>2017</v>
      </c>
    </row>
    <row r="529" spans="1:9" x14ac:dyDescent="0.3">
      <c r="A529" s="116" t="s">
        <v>226</v>
      </c>
      <c r="B529" s="116" t="s">
        <v>227</v>
      </c>
      <c r="C529" s="116" t="s">
        <v>37</v>
      </c>
      <c r="D529" s="116" t="s">
        <v>139</v>
      </c>
      <c r="E529" s="116" t="s">
        <v>79</v>
      </c>
      <c r="F529" s="116" t="s">
        <v>228</v>
      </c>
      <c r="G529" s="117">
        <v>0.22629999999999997</v>
      </c>
      <c r="H529" s="117">
        <v>226.29999999999998</v>
      </c>
      <c r="I529" s="116">
        <v>2014</v>
      </c>
    </row>
    <row r="530" spans="1:9" x14ac:dyDescent="0.3">
      <c r="A530" s="116" t="s">
        <v>229</v>
      </c>
      <c r="B530" s="116" t="s">
        <v>227</v>
      </c>
      <c r="C530" s="116" t="s">
        <v>37</v>
      </c>
      <c r="D530" s="116" t="s">
        <v>139</v>
      </c>
      <c r="E530" s="116" t="s">
        <v>79</v>
      </c>
      <c r="F530" s="116" t="s">
        <v>228</v>
      </c>
      <c r="G530" s="117">
        <v>4.208461538461538E-2</v>
      </c>
      <c r="H530" s="117">
        <v>42.084615384615383</v>
      </c>
      <c r="I530" s="116">
        <v>2014</v>
      </c>
    </row>
    <row r="531" spans="1:9" x14ac:dyDescent="0.3">
      <c r="A531" s="116" t="s">
        <v>423</v>
      </c>
      <c r="B531" s="116" t="s">
        <v>424</v>
      </c>
      <c r="C531" s="116" t="s">
        <v>37</v>
      </c>
      <c r="D531" s="116" t="s">
        <v>421</v>
      </c>
      <c r="E531" s="116" t="s">
        <v>79</v>
      </c>
      <c r="F531" s="116" t="s">
        <v>113</v>
      </c>
      <c r="G531" s="117">
        <v>1.8963692307692308</v>
      </c>
      <c r="H531" s="117">
        <v>1896.3692307692309</v>
      </c>
      <c r="I531" s="116">
        <v>2017</v>
      </c>
    </row>
    <row r="532" spans="1:9" x14ac:dyDescent="0.3">
      <c r="A532" s="116" t="s">
        <v>382</v>
      </c>
      <c r="B532" s="116" t="s">
        <v>344</v>
      </c>
      <c r="C532" s="116" t="s">
        <v>37</v>
      </c>
      <c r="D532" s="116" t="s">
        <v>321</v>
      </c>
      <c r="E532" s="116" t="s">
        <v>79</v>
      </c>
      <c r="F532" s="116" t="s">
        <v>311</v>
      </c>
      <c r="G532" s="117">
        <v>0.26400000000000001</v>
      </c>
      <c r="H532" s="117">
        <v>264</v>
      </c>
      <c r="I532" s="116">
        <v>2015</v>
      </c>
    </row>
    <row r="533" spans="1:9" x14ac:dyDescent="0.3">
      <c r="A533" s="116" t="s">
        <v>2086</v>
      </c>
      <c r="B533" s="116" t="s">
        <v>384</v>
      </c>
      <c r="C533" s="116" t="s">
        <v>37</v>
      </c>
      <c r="D533" s="116" t="s">
        <v>1589</v>
      </c>
      <c r="E533" s="116" t="s">
        <v>79</v>
      </c>
      <c r="F533" s="116" t="s">
        <v>241</v>
      </c>
      <c r="G533" s="117">
        <v>2.1267692307692307</v>
      </c>
      <c r="H533" s="117">
        <v>2126.7692307692309</v>
      </c>
      <c r="I533" s="116">
        <v>2019</v>
      </c>
    </row>
    <row r="534" spans="1:9" x14ac:dyDescent="0.3">
      <c r="A534" s="116" t="s">
        <v>394</v>
      </c>
      <c r="B534" s="116" t="s">
        <v>365</v>
      </c>
      <c r="C534" s="116" t="s">
        <v>37</v>
      </c>
      <c r="D534" s="116" t="s">
        <v>321</v>
      </c>
      <c r="E534" s="116" t="s">
        <v>79</v>
      </c>
      <c r="F534" s="116" t="s">
        <v>121</v>
      </c>
      <c r="G534" s="117">
        <v>4.8461538461538459E-2</v>
      </c>
      <c r="H534" s="117">
        <v>48.46153846153846</v>
      </c>
      <c r="I534" s="116">
        <v>2017</v>
      </c>
    </row>
    <row r="535" spans="1:9" x14ac:dyDescent="0.3">
      <c r="A535" s="116" t="s">
        <v>122</v>
      </c>
      <c r="B535" s="116" t="s">
        <v>123</v>
      </c>
      <c r="C535" s="116" t="s">
        <v>37</v>
      </c>
      <c r="D535" s="116" t="s">
        <v>124</v>
      </c>
      <c r="E535" s="116" t="s">
        <v>97</v>
      </c>
      <c r="F535" s="116" t="s">
        <v>125</v>
      </c>
      <c r="G535" s="117">
        <v>0.13785769230769229</v>
      </c>
      <c r="H535" s="117">
        <v>137.8576923076923</v>
      </c>
      <c r="I535" s="116">
        <v>2017</v>
      </c>
    </row>
    <row r="536" spans="1:9" x14ac:dyDescent="0.3">
      <c r="A536" s="116" t="s">
        <v>309</v>
      </c>
      <c r="B536" s="116" t="s">
        <v>310</v>
      </c>
      <c r="C536" s="116" t="s">
        <v>37</v>
      </c>
      <c r="D536" s="116" t="s">
        <v>139</v>
      </c>
      <c r="E536" s="116" t="s">
        <v>79</v>
      </c>
      <c r="F536" s="116" t="s">
        <v>311</v>
      </c>
      <c r="G536" s="117">
        <v>0.11439999999999999</v>
      </c>
      <c r="H536" s="117">
        <v>114.39999999999999</v>
      </c>
      <c r="I536" s="116">
        <v>2017</v>
      </c>
    </row>
    <row r="537" spans="1:9" x14ac:dyDescent="0.3">
      <c r="A537" s="116" t="s">
        <v>312</v>
      </c>
      <c r="B537" s="116" t="s">
        <v>310</v>
      </c>
      <c r="C537" s="116" t="s">
        <v>37</v>
      </c>
      <c r="D537" s="116" t="s">
        <v>139</v>
      </c>
      <c r="E537" s="116" t="s">
        <v>79</v>
      </c>
      <c r="F537" s="116" t="s">
        <v>311</v>
      </c>
      <c r="G537" s="117">
        <v>8.7999999999999995E-2</v>
      </c>
      <c r="H537" s="117">
        <v>88</v>
      </c>
      <c r="I537" s="116">
        <v>2017</v>
      </c>
    </row>
    <row r="538" spans="1:9" x14ac:dyDescent="0.3">
      <c r="A538" s="116" t="s">
        <v>379</v>
      </c>
      <c r="B538" s="116" t="s">
        <v>380</v>
      </c>
      <c r="C538" s="116" t="s">
        <v>37</v>
      </c>
      <c r="D538" s="116" t="s">
        <v>321</v>
      </c>
      <c r="E538" s="116" t="s">
        <v>79</v>
      </c>
      <c r="F538" s="116" t="s">
        <v>381</v>
      </c>
      <c r="G538" s="117">
        <v>5.6307692307692309E-2</v>
      </c>
      <c r="H538" s="117">
        <v>56.307692307692307</v>
      </c>
      <c r="I538" s="116">
        <v>2016</v>
      </c>
    </row>
    <row r="539" spans="1:9" x14ac:dyDescent="0.3">
      <c r="A539" s="116" t="s">
        <v>328</v>
      </c>
      <c r="B539" s="116" t="s">
        <v>326</v>
      </c>
      <c r="C539" s="116" t="s">
        <v>37</v>
      </c>
      <c r="D539" s="116" t="s">
        <v>321</v>
      </c>
      <c r="E539" s="116" t="s">
        <v>79</v>
      </c>
      <c r="F539" s="116" t="s">
        <v>166</v>
      </c>
      <c r="G539" s="117">
        <v>0.94839230769230765</v>
      </c>
      <c r="H539" s="117">
        <v>948.39230769230767</v>
      </c>
      <c r="I539" s="116">
        <v>2017</v>
      </c>
    </row>
    <row r="540" spans="1:9" x14ac:dyDescent="0.3">
      <c r="A540" s="116" t="s">
        <v>425</v>
      </c>
      <c r="B540" s="116" t="s">
        <v>426</v>
      </c>
      <c r="C540" s="116" t="s">
        <v>37</v>
      </c>
      <c r="D540" s="116" t="s">
        <v>421</v>
      </c>
      <c r="E540" s="116" t="s">
        <v>79</v>
      </c>
      <c r="F540" s="116" t="s">
        <v>276</v>
      </c>
      <c r="G540" s="117">
        <v>1.0714153846153844</v>
      </c>
      <c r="H540" s="117">
        <v>1071.4153846153845</v>
      </c>
      <c r="I540" s="116">
        <v>2018</v>
      </c>
    </row>
    <row r="541" spans="1:9" x14ac:dyDescent="0.3">
      <c r="A541" s="116" t="s">
        <v>427</v>
      </c>
      <c r="B541" s="116" t="s">
        <v>426</v>
      </c>
      <c r="C541" s="116" t="s">
        <v>37</v>
      </c>
      <c r="D541" s="116" t="s">
        <v>421</v>
      </c>
      <c r="E541" s="116" t="s">
        <v>79</v>
      </c>
      <c r="F541" s="116" t="s">
        <v>276</v>
      </c>
      <c r="G541" s="117">
        <v>1.0714153846153844</v>
      </c>
      <c r="H541" s="117">
        <v>1071.4153846153845</v>
      </c>
      <c r="I541" s="116">
        <v>2017</v>
      </c>
    </row>
    <row r="542" spans="1:9" x14ac:dyDescent="0.3">
      <c r="A542" s="116" t="s">
        <v>428</v>
      </c>
      <c r="B542" s="116" t="s">
        <v>426</v>
      </c>
      <c r="C542" s="116" t="s">
        <v>37</v>
      </c>
      <c r="D542" s="116" t="s">
        <v>421</v>
      </c>
      <c r="E542" s="116" t="s">
        <v>79</v>
      </c>
      <c r="F542" s="116" t="s">
        <v>276</v>
      </c>
      <c r="G542" s="117">
        <v>0.83388461538461534</v>
      </c>
      <c r="H542" s="117">
        <v>833.88461538461536</v>
      </c>
      <c r="I542" s="116">
        <v>2018</v>
      </c>
    </row>
    <row r="543" spans="1:9" x14ac:dyDescent="0.3">
      <c r="A543" s="116" t="s">
        <v>2075</v>
      </c>
      <c r="B543" s="116" t="s">
        <v>384</v>
      </c>
      <c r="C543" s="116" t="s">
        <v>37</v>
      </c>
      <c r="D543" s="116" t="s">
        <v>1589</v>
      </c>
      <c r="E543" s="116" t="s">
        <v>79</v>
      </c>
      <c r="F543" s="116" t="s">
        <v>2076</v>
      </c>
      <c r="G543" s="117">
        <v>1.9830461538461539</v>
      </c>
      <c r="H543" s="117">
        <v>1983.0461538461539</v>
      </c>
      <c r="I543" s="116">
        <v>2018</v>
      </c>
    </row>
    <row r="544" spans="1:9" x14ac:dyDescent="0.3">
      <c r="A544" s="116" t="s">
        <v>395</v>
      </c>
      <c r="B544" s="116" t="s">
        <v>396</v>
      </c>
      <c r="C544" s="116" t="s">
        <v>37</v>
      </c>
      <c r="D544" s="116" t="s">
        <v>321</v>
      </c>
      <c r="E544" s="116" t="s">
        <v>79</v>
      </c>
      <c r="F544" s="116" t="s">
        <v>121</v>
      </c>
      <c r="G544" s="117">
        <v>0.34083461538461535</v>
      </c>
      <c r="H544" s="117">
        <v>340.83461538461535</v>
      </c>
      <c r="I544" s="116">
        <v>2016</v>
      </c>
    </row>
    <row r="545" spans="1:9" x14ac:dyDescent="0.3">
      <c r="A545" s="116" t="s">
        <v>354</v>
      </c>
      <c r="B545" s="116" t="s">
        <v>353</v>
      </c>
      <c r="C545" s="116" t="s">
        <v>37</v>
      </c>
      <c r="D545" s="116" t="s">
        <v>321</v>
      </c>
      <c r="E545" s="116" t="s">
        <v>79</v>
      </c>
      <c r="F545" s="116" t="s">
        <v>132</v>
      </c>
      <c r="G545" s="117">
        <v>0.316</v>
      </c>
      <c r="H545" s="117">
        <v>316</v>
      </c>
      <c r="I545" s="116">
        <v>2017</v>
      </c>
    </row>
    <row r="546" spans="1:9" x14ac:dyDescent="0.3">
      <c r="A546" s="116" t="s">
        <v>129</v>
      </c>
      <c r="B546" s="116" t="s">
        <v>130</v>
      </c>
      <c r="C546" s="116" t="s">
        <v>37</v>
      </c>
      <c r="D546" s="116" t="s">
        <v>131</v>
      </c>
      <c r="E546" s="116" t="s">
        <v>97</v>
      </c>
      <c r="F546" s="116" t="s">
        <v>132</v>
      </c>
      <c r="G546" s="117">
        <v>0.21058461538461537</v>
      </c>
      <c r="H546" s="117">
        <v>210.58461538461538</v>
      </c>
      <c r="I546" s="116">
        <v>2018</v>
      </c>
    </row>
    <row r="547" spans="1:9" x14ac:dyDescent="0.3">
      <c r="A547" s="116" t="s">
        <v>1141</v>
      </c>
      <c r="B547" s="116" t="s">
        <v>1142</v>
      </c>
      <c r="C547" s="116" t="s">
        <v>37</v>
      </c>
      <c r="D547" s="116" t="s">
        <v>131</v>
      </c>
      <c r="E547" s="116" t="s">
        <v>97</v>
      </c>
      <c r="F547" s="116" t="s">
        <v>1143</v>
      </c>
      <c r="G547" s="117">
        <v>3.28</v>
      </c>
      <c r="H547" s="117">
        <v>3280</v>
      </c>
      <c r="I547" s="116">
        <v>2019</v>
      </c>
    </row>
    <row r="548" spans="1:9" x14ac:dyDescent="0.3">
      <c r="A548" s="116" t="s">
        <v>133</v>
      </c>
      <c r="B548" s="116" t="s">
        <v>134</v>
      </c>
      <c r="C548" s="116" t="s">
        <v>37</v>
      </c>
      <c r="D548" s="116" t="s">
        <v>135</v>
      </c>
      <c r="E548" s="116" t="s">
        <v>97</v>
      </c>
      <c r="F548" s="116" t="s">
        <v>136</v>
      </c>
      <c r="G548" s="117">
        <v>4.6132615384615381</v>
      </c>
      <c r="H548" s="117">
        <v>4613.2615384615383</v>
      </c>
      <c r="I548" s="116">
        <v>2018</v>
      </c>
    </row>
    <row r="549" spans="1:9" x14ac:dyDescent="0.3">
      <c r="A549" s="116" t="s">
        <v>141</v>
      </c>
      <c r="B549" s="116" t="s">
        <v>142</v>
      </c>
      <c r="C549" s="116" t="s">
        <v>37</v>
      </c>
      <c r="D549" s="116" t="s">
        <v>139</v>
      </c>
      <c r="E549" s="116" t="s">
        <v>79</v>
      </c>
      <c r="F549" s="116" t="s">
        <v>140</v>
      </c>
      <c r="G549" s="117">
        <v>0.52414615384615382</v>
      </c>
      <c r="H549" s="117">
        <v>524.14615384615377</v>
      </c>
      <c r="I549" s="116">
        <v>2017</v>
      </c>
    </row>
    <row r="550" spans="1:9" x14ac:dyDescent="0.3">
      <c r="A550" s="116" t="s">
        <v>2092</v>
      </c>
      <c r="B550" s="116" t="s">
        <v>142</v>
      </c>
      <c r="C550" s="116" t="s">
        <v>37</v>
      </c>
      <c r="D550" s="116" t="s">
        <v>139</v>
      </c>
      <c r="E550" s="116" t="s">
        <v>79</v>
      </c>
      <c r="F550" s="116" t="s">
        <v>172</v>
      </c>
      <c r="G550" s="117">
        <v>1.0838153846153846</v>
      </c>
      <c r="H550" s="117">
        <v>1083.8153846153846</v>
      </c>
      <c r="I550" s="116">
        <v>2019</v>
      </c>
    </row>
    <row r="551" spans="1:9" x14ac:dyDescent="0.3">
      <c r="A551" s="116" t="s">
        <v>313</v>
      </c>
      <c r="B551" s="116" t="s">
        <v>142</v>
      </c>
      <c r="C551" s="116" t="s">
        <v>37</v>
      </c>
      <c r="D551" s="116" t="s">
        <v>139</v>
      </c>
      <c r="E551" s="116" t="s">
        <v>79</v>
      </c>
      <c r="F551" s="116" t="s">
        <v>311</v>
      </c>
      <c r="G551" s="117">
        <v>1.0705</v>
      </c>
      <c r="H551" s="117">
        <v>1070.5</v>
      </c>
      <c r="I551" s="116">
        <v>2018</v>
      </c>
    </row>
    <row r="552" spans="1:9" x14ac:dyDescent="0.3">
      <c r="A552" s="116" t="s">
        <v>329</v>
      </c>
      <c r="B552" s="116" t="s">
        <v>330</v>
      </c>
      <c r="C552" s="116" t="s">
        <v>37</v>
      </c>
      <c r="D552" s="116" t="s">
        <v>321</v>
      </c>
      <c r="E552" s="116" t="s">
        <v>79</v>
      </c>
      <c r="F552" s="116" t="s">
        <v>172</v>
      </c>
      <c r="G552" s="117">
        <v>1.0044</v>
      </c>
      <c r="H552" s="117">
        <v>1004.4</v>
      </c>
      <c r="I552" s="116">
        <v>2018</v>
      </c>
    </row>
    <row r="553" spans="1:9" x14ac:dyDescent="0.3">
      <c r="A553" s="116" t="s">
        <v>254</v>
      </c>
      <c r="B553" s="116" t="s">
        <v>255</v>
      </c>
      <c r="C553" s="116" t="s">
        <v>37</v>
      </c>
      <c r="D553" s="116" t="s">
        <v>139</v>
      </c>
      <c r="E553" s="116" t="s">
        <v>79</v>
      </c>
      <c r="F553" s="116" t="s">
        <v>113</v>
      </c>
      <c r="G553" s="117">
        <v>1.9982769230769231</v>
      </c>
      <c r="H553" s="117">
        <v>1998.2769230769231</v>
      </c>
      <c r="I553" s="116">
        <v>2017</v>
      </c>
    </row>
    <row r="554" spans="1:9" x14ac:dyDescent="0.3">
      <c r="A554" s="116" t="s">
        <v>116</v>
      </c>
      <c r="B554" s="116" t="s">
        <v>117</v>
      </c>
      <c r="C554" s="116" t="s">
        <v>37</v>
      </c>
      <c r="D554" s="116" t="s">
        <v>118</v>
      </c>
      <c r="E554" s="116" t="s">
        <v>97</v>
      </c>
      <c r="F554" s="116" t="s">
        <v>119</v>
      </c>
      <c r="G554" s="117">
        <v>4.4343692307692306</v>
      </c>
      <c r="H554" s="117">
        <v>4434.3692307692309</v>
      </c>
      <c r="I554" s="116">
        <v>2017</v>
      </c>
    </row>
    <row r="555" spans="1:9" x14ac:dyDescent="0.3">
      <c r="A555" s="116" t="s">
        <v>256</v>
      </c>
      <c r="B555" s="116" t="s">
        <v>257</v>
      </c>
      <c r="C555" s="116" t="s">
        <v>37</v>
      </c>
      <c r="D555" s="116" t="s">
        <v>139</v>
      </c>
      <c r="E555" s="116" t="s">
        <v>79</v>
      </c>
      <c r="F555" s="116" t="s">
        <v>113</v>
      </c>
      <c r="G555" s="117">
        <v>0.50538461538461532</v>
      </c>
      <c r="H555" s="117">
        <v>505.38461538461536</v>
      </c>
      <c r="I555" s="116">
        <v>2017</v>
      </c>
    </row>
    <row r="556" spans="1:9" x14ac:dyDescent="0.3">
      <c r="A556" s="116" t="s">
        <v>283</v>
      </c>
      <c r="B556" s="116" t="s">
        <v>284</v>
      </c>
      <c r="C556" s="116" t="s">
        <v>37</v>
      </c>
      <c r="D556" s="116" t="s">
        <v>139</v>
      </c>
      <c r="E556" s="116" t="s">
        <v>79</v>
      </c>
      <c r="F556" s="116" t="s">
        <v>276</v>
      </c>
      <c r="G556" s="117">
        <v>1.8536538461538461</v>
      </c>
      <c r="H556" s="117">
        <v>1853.6538461538462</v>
      </c>
      <c r="I556" s="116">
        <v>2017</v>
      </c>
    </row>
    <row r="557" spans="1:9" x14ac:dyDescent="0.3">
      <c r="A557" s="116" t="s">
        <v>322</v>
      </c>
      <c r="B557" s="116" t="s">
        <v>323</v>
      </c>
      <c r="C557" s="116" t="s">
        <v>37</v>
      </c>
      <c r="D557" s="116" t="s">
        <v>321</v>
      </c>
      <c r="E557" s="116" t="s">
        <v>79</v>
      </c>
      <c r="G557" s="117">
        <v>1.0687846153846154</v>
      </c>
      <c r="H557" s="117">
        <v>1068.7846153846153</v>
      </c>
      <c r="I557" s="116">
        <v>2017</v>
      </c>
    </row>
    <row r="558" spans="1:9" x14ac:dyDescent="0.3">
      <c r="A558" s="116" t="s">
        <v>210</v>
      </c>
      <c r="B558" s="116" t="s">
        <v>211</v>
      </c>
      <c r="C558" s="116" t="s">
        <v>37</v>
      </c>
      <c r="D558" s="116" t="s">
        <v>139</v>
      </c>
      <c r="E558" s="116" t="s">
        <v>79</v>
      </c>
      <c r="F558" s="116" t="s">
        <v>202</v>
      </c>
      <c r="G558" s="117">
        <v>1.0128461538461537</v>
      </c>
      <c r="H558" s="117">
        <v>1012.8461538461538</v>
      </c>
      <c r="I558" s="116">
        <v>2017</v>
      </c>
    </row>
    <row r="559" spans="1:9" x14ac:dyDescent="0.3">
      <c r="A559" s="116" t="s">
        <v>212</v>
      </c>
      <c r="B559" s="116" t="s">
        <v>211</v>
      </c>
      <c r="C559" s="116" t="s">
        <v>37</v>
      </c>
      <c r="D559" s="116" t="s">
        <v>139</v>
      </c>
      <c r="E559" s="116" t="s">
        <v>79</v>
      </c>
      <c r="F559" s="116" t="s">
        <v>202</v>
      </c>
      <c r="G559" s="117">
        <v>1.0128461538461537</v>
      </c>
      <c r="H559" s="117">
        <v>1012.8461538461538</v>
      </c>
      <c r="I559" s="116">
        <v>2017</v>
      </c>
    </row>
    <row r="560" spans="1:9" x14ac:dyDescent="0.3">
      <c r="A560" s="116" t="s">
        <v>213</v>
      </c>
      <c r="B560" s="116" t="s">
        <v>214</v>
      </c>
      <c r="C560" s="116" t="s">
        <v>37</v>
      </c>
      <c r="D560" s="116" t="s">
        <v>139</v>
      </c>
      <c r="E560" s="116" t="s">
        <v>79</v>
      </c>
      <c r="F560" s="116" t="s">
        <v>202</v>
      </c>
      <c r="G560" s="117">
        <v>1.0648615384615385</v>
      </c>
      <c r="H560" s="117">
        <v>1064.8615384615384</v>
      </c>
      <c r="I560" s="116">
        <v>2015</v>
      </c>
    </row>
    <row r="561" spans="1:9" x14ac:dyDescent="0.3">
      <c r="A561" s="116" t="s">
        <v>215</v>
      </c>
      <c r="B561" s="116" t="s">
        <v>216</v>
      </c>
      <c r="C561" s="116" t="s">
        <v>37</v>
      </c>
      <c r="D561" s="116" t="s">
        <v>139</v>
      </c>
      <c r="E561" s="116" t="s">
        <v>79</v>
      </c>
      <c r="F561" s="116" t="s">
        <v>202</v>
      </c>
      <c r="G561" s="117">
        <v>0.96680769230769215</v>
      </c>
      <c r="H561" s="117">
        <v>966.80769230769215</v>
      </c>
      <c r="I561" s="116">
        <v>2017</v>
      </c>
    </row>
    <row r="562" spans="1:9" x14ac:dyDescent="0.3">
      <c r="A562" s="116" t="s">
        <v>217</v>
      </c>
      <c r="B562" s="116" t="s">
        <v>151</v>
      </c>
      <c r="C562" s="116" t="s">
        <v>37</v>
      </c>
      <c r="D562" s="116" t="s">
        <v>139</v>
      </c>
      <c r="E562" s="116" t="s">
        <v>79</v>
      </c>
      <c r="F562" s="116" t="s">
        <v>202</v>
      </c>
      <c r="G562" s="117">
        <v>0.77892307692307694</v>
      </c>
      <c r="H562" s="117">
        <v>778.92307692307691</v>
      </c>
      <c r="I562" s="116">
        <v>2016</v>
      </c>
    </row>
    <row r="563" spans="1:9" x14ac:dyDescent="0.3">
      <c r="A563" s="116" t="s">
        <v>218</v>
      </c>
      <c r="B563" s="116" t="s">
        <v>219</v>
      </c>
      <c r="C563" s="116" t="s">
        <v>37</v>
      </c>
      <c r="D563" s="116" t="s">
        <v>139</v>
      </c>
      <c r="E563" s="116" t="s">
        <v>79</v>
      </c>
      <c r="F563" s="116" t="s">
        <v>202</v>
      </c>
      <c r="G563" s="117">
        <v>0.91199999999999992</v>
      </c>
      <c r="H563" s="117">
        <v>911.99999999999989</v>
      </c>
      <c r="I563" s="116">
        <v>2017</v>
      </c>
    </row>
    <row r="564" spans="1:9" x14ac:dyDescent="0.3">
      <c r="A564" s="116" t="s">
        <v>220</v>
      </c>
      <c r="B564" s="116" t="s">
        <v>221</v>
      </c>
      <c r="C564" s="116" t="s">
        <v>37</v>
      </c>
      <c r="D564" s="116" t="s">
        <v>139</v>
      </c>
      <c r="E564" s="116" t="s">
        <v>79</v>
      </c>
      <c r="F564" s="116" t="s">
        <v>202</v>
      </c>
      <c r="G564" s="117">
        <v>1.0128461538461537</v>
      </c>
      <c r="H564" s="117">
        <v>1012.8461538461538</v>
      </c>
      <c r="I564" s="116">
        <v>2017</v>
      </c>
    </row>
    <row r="565" spans="1:9" x14ac:dyDescent="0.3">
      <c r="A565" s="116" t="s">
        <v>222</v>
      </c>
      <c r="B565" s="116" t="s">
        <v>223</v>
      </c>
      <c r="C565" s="116" t="s">
        <v>37</v>
      </c>
      <c r="D565" s="116" t="s">
        <v>139</v>
      </c>
      <c r="E565" s="116" t="s">
        <v>79</v>
      </c>
      <c r="F565" s="116" t="s">
        <v>202</v>
      </c>
      <c r="G565" s="117">
        <v>0.81899999999999995</v>
      </c>
      <c r="H565" s="117">
        <v>819</v>
      </c>
      <c r="I565" s="116">
        <v>2017</v>
      </c>
    </row>
    <row r="566" spans="1:9" x14ac:dyDescent="0.3">
      <c r="A566" s="116" t="s">
        <v>224</v>
      </c>
      <c r="B566" s="116" t="s">
        <v>151</v>
      </c>
      <c r="C566" s="116" t="s">
        <v>37</v>
      </c>
      <c r="D566" s="116" t="s">
        <v>139</v>
      </c>
      <c r="E566" s="116" t="s">
        <v>79</v>
      </c>
      <c r="F566" s="116" t="s">
        <v>202</v>
      </c>
      <c r="G566" s="117">
        <v>0.97448076923076932</v>
      </c>
      <c r="H566" s="117">
        <v>974.48076923076928</v>
      </c>
      <c r="I566" s="116">
        <v>2016</v>
      </c>
    </row>
    <row r="567" spans="1:9" x14ac:dyDescent="0.3">
      <c r="A567" s="116" t="s">
        <v>225</v>
      </c>
      <c r="B567" s="116" t="s">
        <v>151</v>
      </c>
      <c r="C567" s="116" t="s">
        <v>37</v>
      </c>
      <c r="D567" s="116" t="s">
        <v>139</v>
      </c>
      <c r="E567" s="116" t="s">
        <v>79</v>
      </c>
      <c r="F567" s="116" t="s">
        <v>202</v>
      </c>
      <c r="G567" s="117">
        <v>0.46159615384615388</v>
      </c>
      <c r="H567" s="117">
        <v>461.59615384615387</v>
      </c>
      <c r="I567" s="116">
        <v>2016</v>
      </c>
    </row>
    <row r="568" spans="1:9" x14ac:dyDescent="0.3">
      <c r="A568" s="116" t="s">
        <v>1817</v>
      </c>
      <c r="B568" s="116" t="s">
        <v>211</v>
      </c>
      <c r="C568" s="116" t="s">
        <v>37</v>
      </c>
      <c r="D568" s="116" t="s">
        <v>1783</v>
      </c>
      <c r="E568" s="116" t="s">
        <v>79</v>
      </c>
      <c r="F568" s="116" t="s">
        <v>881</v>
      </c>
      <c r="G568" s="117">
        <v>1.34572</v>
      </c>
      <c r="H568" s="117">
        <v>1345.72</v>
      </c>
      <c r="I568" s="116">
        <v>2017</v>
      </c>
    </row>
    <row r="569" spans="1:9" x14ac:dyDescent="0.3">
      <c r="A569" s="116" t="s">
        <v>314</v>
      </c>
      <c r="B569" s="116" t="s">
        <v>315</v>
      </c>
      <c r="C569" s="116" t="s">
        <v>37</v>
      </c>
      <c r="D569" s="116" t="s">
        <v>139</v>
      </c>
      <c r="E569" s="116" t="s">
        <v>79</v>
      </c>
      <c r="F569" s="116" t="s">
        <v>311</v>
      </c>
      <c r="G569" s="117">
        <v>1.0773692307692306</v>
      </c>
      <c r="H569" s="117">
        <v>1077.3692307692306</v>
      </c>
      <c r="I569" s="116">
        <v>2017</v>
      </c>
    </row>
    <row r="570" spans="1:9" x14ac:dyDescent="0.3">
      <c r="A570" s="116" t="s">
        <v>372</v>
      </c>
      <c r="B570" s="116" t="s">
        <v>373</v>
      </c>
      <c r="C570" s="116" t="s">
        <v>37</v>
      </c>
      <c r="D570" s="116" t="s">
        <v>321</v>
      </c>
      <c r="E570" s="116" t="s">
        <v>79</v>
      </c>
      <c r="F570" s="116" t="s">
        <v>276</v>
      </c>
      <c r="G570" s="117">
        <v>0.35861538461538456</v>
      </c>
      <c r="H570" s="117">
        <v>358.61538461538458</v>
      </c>
      <c r="I570" s="116">
        <v>2017</v>
      </c>
    </row>
    <row r="571" spans="1:9" x14ac:dyDescent="0.3">
      <c r="A571" s="116" t="s">
        <v>374</v>
      </c>
      <c r="B571" s="116" t="s">
        <v>373</v>
      </c>
      <c r="C571" s="116" t="s">
        <v>37</v>
      </c>
      <c r="D571" s="116" t="s">
        <v>321</v>
      </c>
      <c r="E571" s="116" t="s">
        <v>79</v>
      </c>
      <c r="F571" s="116" t="s">
        <v>276</v>
      </c>
      <c r="G571" s="117">
        <v>0.79476923076923078</v>
      </c>
      <c r="H571" s="117">
        <v>794.76923076923083</v>
      </c>
      <c r="I571" s="116">
        <v>2017</v>
      </c>
    </row>
    <row r="572" spans="1:9" x14ac:dyDescent="0.3">
      <c r="A572" s="116" t="s">
        <v>345</v>
      </c>
      <c r="B572" s="116" t="s">
        <v>346</v>
      </c>
      <c r="C572" s="116" t="s">
        <v>37</v>
      </c>
      <c r="D572" s="116" t="s">
        <v>321</v>
      </c>
      <c r="E572" s="116" t="s">
        <v>79</v>
      </c>
      <c r="F572" s="116" t="s">
        <v>202</v>
      </c>
      <c r="G572" s="117">
        <v>0.91356153846153842</v>
      </c>
      <c r="H572" s="117">
        <v>913.56153846153848</v>
      </c>
      <c r="I572" s="116">
        <v>2016</v>
      </c>
    </row>
    <row r="573" spans="1:9" x14ac:dyDescent="0.3">
      <c r="A573" s="116" t="s">
        <v>347</v>
      </c>
      <c r="B573" s="116" t="s">
        <v>199</v>
      </c>
      <c r="C573" s="116" t="s">
        <v>37</v>
      </c>
      <c r="D573" s="116" t="s">
        <v>321</v>
      </c>
      <c r="E573" s="116" t="s">
        <v>79</v>
      </c>
      <c r="F573" s="116" t="s">
        <v>202</v>
      </c>
      <c r="G573" s="117">
        <v>1.406076923076923</v>
      </c>
      <c r="H573" s="117">
        <v>1406.0769230769231</v>
      </c>
      <c r="I573" s="116">
        <v>2016</v>
      </c>
    </row>
    <row r="574" spans="1:9" x14ac:dyDescent="0.3">
      <c r="A574" s="116" t="s">
        <v>348</v>
      </c>
      <c r="B574" s="116" t="s">
        <v>199</v>
      </c>
      <c r="C574" s="116" t="s">
        <v>37</v>
      </c>
      <c r="D574" s="116" t="s">
        <v>321</v>
      </c>
      <c r="E574" s="116" t="s">
        <v>79</v>
      </c>
      <c r="F574" s="116" t="s">
        <v>202</v>
      </c>
      <c r="G574" s="117">
        <v>1.2498461538461538</v>
      </c>
      <c r="H574" s="117">
        <v>1249.8461538461538</v>
      </c>
      <c r="I574" s="116">
        <v>2016</v>
      </c>
    </row>
    <row r="575" spans="1:9" x14ac:dyDescent="0.3">
      <c r="A575" s="116" t="s">
        <v>397</v>
      </c>
      <c r="B575" s="116" t="s">
        <v>392</v>
      </c>
      <c r="C575" s="116" t="s">
        <v>37</v>
      </c>
      <c r="D575" s="116" t="s">
        <v>321</v>
      </c>
      <c r="E575" s="116" t="s">
        <v>79</v>
      </c>
      <c r="F575" s="116" t="s">
        <v>121</v>
      </c>
      <c r="G575" s="117">
        <v>2.3346153846153846E-2</v>
      </c>
      <c r="H575" s="117">
        <v>23.346153846153847</v>
      </c>
      <c r="I575" s="116">
        <v>2017</v>
      </c>
    </row>
    <row r="576" spans="1:9" x14ac:dyDescent="0.3">
      <c r="A576" s="116" t="s">
        <v>258</v>
      </c>
      <c r="B576" s="116" t="s">
        <v>259</v>
      </c>
      <c r="C576" s="116" t="s">
        <v>37</v>
      </c>
      <c r="D576" s="116" t="s">
        <v>139</v>
      </c>
      <c r="E576" s="116" t="s">
        <v>79</v>
      </c>
      <c r="F576" s="116" t="s">
        <v>113</v>
      </c>
      <c r="G576" s="117">
        <v>0.95088461538461544</v>
      </c>
      <c r="H576" s="117">
        <v>950.88461538461547</v>
      </c>
      <c r="I576" s="116">
        <v>2017</v>
      </c>
    </row>
    <row r="577" spans="1:9" x14ac:dyDescent="0.3">
      <c r="A577" s="116" t="s">
        <v>260</v>
      </c>
      <c r="B577" s="116" t="s">
        <v>238</v>
      </c>
      <c r="C577" s="116" t="s">
        <v>37</v>
      </c>
      <c r="D577" s="116" t="s">
        <v>139</v>
      </c>
      <c r="E577" s="116" t="s">
        <v>79</v>
      </c>
      <c r="F577" s="116" t="s">
        <v>113</v>
      </c>
      <c r="G577" s="117">
        <v>0.97539230769230767</v>
      </c>
      <c r="H577" s="117">
        <v>975.39230769230767</v>
      </c>
      <c r="I577" s="116">
        <v>2017</v>
      </c>
    </row>
    <row r="578" spans="1:9" x14ac:dyDescent="0.3">
      <c r="A578" s="116" t="s">
        <v>375</v>
      </c>
      <c r="B578" s="116" t="s">
        <v>326</v>
      </c>
      <c r="C578" s="116" t="s">
        <v>37</v>
      </c>
      <c r="D578" s="116" t="s">
        <v>321</v>
      </c>
      <c r="E578" s="116" t="s">
        <v>79</v>
      </c>
      <c r="F578" s="116" t="s">
        <v>276</v>
      </c>
      <c r="G578" s="117">
        <v>1.0707230769230769</v>
      </c>
      <c r="H578" s="117">
        <v>1070.7230769230769</v>
      </c>
      <c r="I578" s="116">
        <v>2017</v>
      </c>
    </row>
    <row r="579" spans="1:9" x14ac:dyDescent="0.3">
      <c r="A579" s="116" t="s">
        <v>376</v>
      </c>
      <c r="B579" s="116" t="s">
        <v>326</v>
      </c>
      <c r="C579" s="116" t="s">
        <v>37</v>
      </c>
      <c r="D579" s="116" t="s">
        <v>321</v>
      </c>
      <c r="E579" s="116" t="s">
        <v>79</v>
      </c>
      <c r="F579" s="116" t="s">
        <v>276</v>
      </c>
      <c r="G579" s="117">
        <v>1.0707230769230769</v>
      </c>
      <c r="H579" s="117">
        <v>1070.7230769230769</v>
      </c>
      <c r="I579" s="116">
        <v>2017</v>
      </c>
    </row>
    <row r="580" spans="1:9" x14ac:dyDescent="0.3">
      <c r="A580" s="116" t="s">
        <v>377</v>
      </c>
      <c r="B580" s="116" t="s">
        <v>326</v>
      </c>
      <c r="C580" s="116" t="s">
        <v>37</v>
      </c>
      <c r="D580" s="116" t="s">
        <v>321</v>
      </c>
      <c r="E580" s="116" t="s">
        <v>79</v>
      </c>
      <c r="F580" s="116" t="s">
        <v>276</v>
      </c>
      <c r="G580" s="117">
        <v>2.1414461538461538</v>
      </c>
      <c r="H580" s="117">
        <v>2141.4461538461537</v>
      </c>
      <c r="I580" s="116">
        <v>2017</v>
      </c>
    </row>
    <row r="581" spans="1:9" x14ac:dyDescent="0.3">
      <c r="A581" s="116" t="s">
        <v>353</v>
      </c>
      <c r="B581" s="116" t="s">
        <v>353</v>
      </c>
      <c r="C581" s="116" t="s">
        <v>37</v>
      </c>
      <c r="D581" s="116" t="s">
        <v>321</v>
      </c>
      <c r="E581" s="116" t="s">
        <v>79</v>
      </c>
      <c r="F581" s="116" t="s">
        <v>352</v>
      </c>
      <c r="G581" s="117">
        <v>0.81553846153846155</v>
      </c>
      <c r="H581" s="117">
        <v>815.53846153846155</v>
      </c>
      <c r="I581" s="116">
        <v>2017</v>
      </c>
    </row>
    <row r="582" spans="1:9" x14ac:dyDescent="0.3">
      <c r="A582" s="116" t="s">
        <v>2070</v>
      </c>
      <c r="B582" s="116" t="s">
        <v>353</v>
      </c>
      <c r="C582" s="116" t="s">
        <v>37</v>
      </c>
      <c r="D582" s="116" t="s">
        <v>1589</v>
      </c>
      <c r="E582" s="116" t="s">
        <v>79</v>
      </c>
      <c r="F582" s="116" t="s">
        <v>172</v>
      </c>
      <c r="G582" s="117">
        <v>0.95968461538461536</v>
      </c>
      <c r="H582" s="117">
        <v>959.68461538461531</v>
      </c>
      <c r="I582" s="116">
        <v>2018</v>
      </c>
    </row>
    <row r="583" spans="1:9" x14ac:dyDescent="0.3">
      <c r="A583" s="116" t="s">
        <v>2077</v>
      </c>
      <c r="B583" s="116" t="s">
        <v>2078</v>
      </c>
      <c r="C583" s="116" t="s">
        <v>37</v>
      </c>
      <c r="D583" s="116" t="s">
        <v>1589</v>
      </c>
      <c r="E583" s="116" t="s">
        <v>79</v>
      </c>
      <c r="F583" s="116" t="s">
        <v>121</v>
      </c>
      <c r="G583" s="117">
        <v>0.49990769230769228</v>
      </c>
      <c r="H583" s="117">
        <v>499.90769230769229</v>
      </c>
      <c r="I583" s="116">
        <v>2018</v>
      </c>
    </row>
    <row r="584" spans="1:9" x14ac:dyDescent="0.3">
      <c r="A584" s="116" t="s">
        <v>237</v>
      </c>
      <c r="B584" s="116" t="s">
        <v>238</v>
      </c>
      <c r="C584" s="116" t="s">
        <v>37</v>
      </c>
      <c r="D584" s="116" t="s">
        <v>139</v>
      </c>
      <c r="E584" s="116" t="s">
        <v>79</v>
      </c>
      <c r="F584" s="116" t="s">
        <v>234</v>
      </c>
      <c r="G584" s="117">
        <v>0.9968538461538462</v>
      </c>
      <c r="H584" s="117">
        <v>996.85384615384623</v>
      </c>
      <c r="I584" s="116">
        <v>2017</v>
      </c>
    </row>
    <row r="585" spans="1:9" x14ac:dyDescent="0.3">
      <c r="A585" s="116" t="s">
        <v>261</v>
      </c>
      <c r="B585" s="116" t="s">
        <v>138</v>
      </c>
      <c r="C585" s="116" t="s">
        <v>37</v>
      </c>
      <c r="D585" s="116" t="s">
        <v>139</v>
      </c>
      <c r="E585" s="116" t="s">
        <v>79</v>
      </c>
      <c r="F585" s="116" t="s">
        <v>113</v>
      </c>
      <c r="G585" s="117">
        <v>1.9938461538461538</v>
      </c>
      <c r="H585" s="117">
        <v>1993.8461538461538</v>
      </c>
      <c r="I585" s="116">
        <v>2017</v>
      </c>
    </row>
    <row r="586" spans="1:9" x14ac:dyDescent="0.3">
      <c r="A586" s="116" t="s">
        <v>383</v>
      </c>
      <c r="B586" s="116" t="s">
        <v>384</v>
      </c>
      <c r="C586" s="116" t="s">
        <v>37</v>
      </c>
      <c r="D586" s="116" t="s">
        <v>321</v>
      </c>
      <c r="E586" s="116" t="s">
        <v>79</v>
      </c>
      <c r="F586" s="116" t="s">
        <v>311</v>
      </c>
      <c r="G586" s="117">
        <v>0.24590769230769233</v>
      </c>
      <c r="H586" s="117">
        <v>245.90769230769232</v>
      </c>
      <c r="I586" s="116">
        <v>2017</v>
      </c>
    </row>
    <row r="587" spans="1:9" x14ac:dyDescent="0.3">
      <c r="A587" s="116" t="s">
        <v>408</v>
      </c>
      <c r="B587" s="116" t="s">
        <v>409</v>
      </c>
      <c r="C587" s="116" t="s">
        <v>37</v>
      </c>
      <c r="D587" s="116" t="s">
        <v>410</v>
      </c>
      <c r="E587" s="116" t="s">
        <v>97</v>
      </c>
      <c r="F587" s="116" t="s">
        <v>411</v>
      </c>
      <c r="G587" s="117">
        <v>2.9819076923076921</v>
      </c>
      <c r="H587" s="117">
        <v>2981.9076923076923</v>
      </c>
      <c r="I587" s="116">
        <v>2018</v>
      </c>
    </row>
    <row r="588" spans="1:9" x14ac:dyDescent="0.3">
      <c r="A588" s="116" t="s">
        <v>398</v>
      </c>
      <c r="B588" s="116" t="s">
        <v>346</v>
      </c>
      <c r="C588" s="116" t="s">
        <v>37</v>
      </c>
      <c r="D588" s="116" t="s">
        <v>321</v>
      </c>
      <c r="E588" s="116" t="s">
        <v>79</v>
      </c>
      <c r="F588" s="116" t="s">
        <v>121</v>
      </c>
      <c r="G588" s="117">
        <v>0.70153846153846156</v>
      </c>
      <c r="H588" s="117">
        <v>701.53846153846155</v>
      </c>
      <c r="I588" s="116">
        <v>2015</v>
      </c>
    </row>
    <row r="589" spans="1:9" x14ac:dyDescent="0.3">
      <c r="A589" s="116" t="s">
        <v>285</v>
      </c>
      <c r="B589" s="116" t="s">
        <v>154</v>
      </c>
      <c r="C589" s="116" t="s">
        <v>37</v>
      </c>
      <c r="D589" s="116" t="s">
        <v>139</v>
      </c>
      <c r="E589" s="116" t="s">
        <v>79</v>
      </c>
      <c r="F589" s="116" t="s">
        <v>276</v>
      </c>
      <c r="G589" s="117">
        <v>1.0326461538461538</v>
      </c>
      <c r="H589" s="117">
        <v>1032.6461538461538</v>
      </c>
      <c r="I589" s="116">
        <v>2016</v>
      </c>
    </row>
    <row r="590" spans="1:9" x14ac:dyDescent="0.3">
      <c r="A590" s="116" t="s">
        <v>286</v>
      </c>
      <c r="B590" s="116" t="s">
        <v>154</v>
      </c>
      <c r="C590" s="116" t="s">
        <v>37</v>
      </c>
      <c r="D590" s="116" t="s">
        <v>139</v>
      </c>
      <c r="E590" s="116" t="s">
        <v>79</v>
      </c>
      <c r="F590" s="116" t="s">
        <v>276</v>
      </c>
      <c r="G590" s="117">
        <v>1.8539999999999999</v>
      </c>
      <c r="H590" s="117">
        <v>1853.9999999999998</v>
      </c>
      <c r="I590" s="116">
        <v>2016</v>
      </c>
    </row>
    <row r="591" spans="1:9" x14ac:dyDescent="0.3">
      <c r="A591" s="116" t="s">
        <v>287</v>
      </c>
      <c r="B591" s="116" t="s">
        <v>154</v>
      </c>
      <c r="C591" s="116" t="s">
        <v>37</v>
      </c>
      <c r="D591" s="116" t="s">
        <v>139</v>
      </c>
      <c r="E591" s="116" t="s">
        <v>79</v>
      </c>
      <c r="F591" s="116" t="s">
        <v>276</v>
      </c>
      <c r="G591" s="117">
        <v>2.1475384615384616</v>
      </c>
      <c r="H591" s="117">
        <v>2147.5384615384614</v>
      </c>
      <c r="I591" s="116">
        <v>2016</v>
      </c>
    </row>
    <row r="592" spans="1:9" x14ac:dyDescent="0.3">
      <c r="A592" s="116" t="s">
        <v>288</v>
      </c>
      <c r="B592" s="116" t="s">
        <v>154</v>
      </c>
      <c r="C592" s="116" t="s">
        <v>37</v>
      </c>
      <c r="D592" s="116" t="s">
        <v>139</v>
      </c>
      <c r="E592" s="116" t="s">
        <v>79</v>
      </c>
      <c r="F592" s="116" t="s">
        <v>276</v>
      </c>
      <c r="G592" s="117">
        <v>0.39752307692307687</v>
      </c>
      <c r="H592" s="117">
        <v>397.52307692307687</v>
      </c>
      <c r="I592" s="116">
        <v>2016</v>
      </c>
    </row>
    <row r="593" spans="1:9" x14ac:dyDescent="0.3">
      <c r="A593" s="116" t="s">
        <v>289</v>
      </c>
      <c r="B593" s="116" t="s">
        <v>154</v>
      </c>
      <c r="C593" s="116" t="s">
        <v>37</v>
      </c>
      <c r="D593" s="116" t="s">
        <v>139</v>
      </c>
      <c r="E593" s="116" t="s">
        <v>79</v>
      </c>
      <c r="F593" s="116" t="s">
        <v>276</v>
      </c>
      <c r="G593" s="117">
        <v>0.63512307692307679</v>
      </c>
      <c r="H593" s="117">
        <v>635.12307692307684</v>
      </c>
      <c r="I593" s="116">
        <v>2016</v>
      </c>
    </row>
    <row r="594" spans="1:9" x14ac:dyDescent="0.3">
      <c r="A594" s="116" t="s">
        <v>290</v>
      </c>
      <c r="B594" s="116" t="s">
        <v>154</v>
      </c>
      <c r="C594" s="116" t="s">
        <v>37</v>
      </c>
      <c r="D594" s="116" t="s">
        <v>139</v>
      </c>
      <c r="E594" s="116" t="s">
        <v>79</v>
      </c>
      <c r="F594" s="116" t="s">
        <v>276</v>
      </c>
      <c r="G594" s="117">
        <v>0.92249999999999999</v>
      </c>
      <c r="H594" s="117">
        <v>922.5</v>
      </c>
      <c r="I594" s="116">
        <v>2016</v>
      </c>
    </row>
    <row r="595" spans="1:9" x14ac:dyDescent="0.3">
      <c r="A595" s="116" t="s">
        <v>291</v>
      </c>
      <c r="B595" s="116" t="s">
        <v>154</v>
      </c>
      <c r="C595" s="116" t="s">
        <v>37</v>
      </c>
      <c r="D595" s="116" t="s">
        <v>139</v>
      </c>
      <c r="E595" s="116" t="s">
        <v>79</v>
      </c>
      <c r="F595" s="116" t="s">
        <v>276</v>
      </c>
      <c r="G595" s="117">
        <v>2.1509999999999998</v>
      </c>
      <c r="H595" s="117">
        <v>2151</v>
      </c>
      <c r="I595" s="116">
        <v>2016</v>
      </c>
    </row>
    <row r="596" spans="1:9" x14ac:dyDescent="0.3">
      <c r="A596" s="116" t="s">
        <v>292</v>
      </c>
      <c r="B596" s="116" t="s">
        <v>154</v>
      </c>
      <c r="C596" s="116" t="s">
        <v>37</v>
      </c>
      <c r="D596" s="116" t="s">
        <v>139</v>
      </c>
      <c r="E596" s="116" t="s">
        <v>79</v>
      </c>
      <c r="F596" s="116" t="s">
        <v>276</v>
      </c>
      <c r="G596" s="117">
        <v>2.1509999999999998</v>
      </c>
      <c r="H596" s="117">
        <v>2151</v>
      </c>
      <c r="I596" s="116">
        <v>2016</v>
      </c>
    </row>
    <row r="597" spans="1:9" x14ac:dyDescent="0.3">
      <c r="A597" s="116" t="s">
        <v>293</v>
      </c>
      <c r="B597" s="116" t="s">
        <v>154</v>
      </c>
      <c r="C597" s="116" t="s">
        <v>37</v>
      </c>
      <c r="D597" s="116" t="s">
        <v>139</v>
      </c>
      <c r="E597" s="116" t="s">
        <v>79</v>
      </c>
      <c r="F597" s="116" t="s">
        <v>276</v>
      </c>
      <c r="G597" s="117">
        <v>1.4175</v>
      </c>
      <c r="H597" s="117">
        <v>1417.5</v>
      </c>
      <c r="I597" s="116">
        <v>2016</v>
      </c>
    </row>
    <row r="598" spans="1:9" x14ac:dyDescent="0.3">
      <c r="A598" s="116" t="s">
        <v>2450</v>
      </c>
      <c r="B598" s="116" t="s">
        <v>2451</v>
      </c>
      <c r="C598" s="116" t="s">
        <v>37</v>
      </c>
      <c r="D598" s="116" t="s">
        <v>2271</v>
      </c>
      <c r="E598" s="116" t="s">
        <v>79</v>
      </c>
      <c r="F598" s="116" t="s">
        <v>1954</v>
      </c>
      <c r="G598" s="117">
        <v>0.99</v>
      </c>
      <c r="H598" s="117">
        <v>990</v>
      </c>
      <c r="I598" s="116">
        <v>2020</v>
      </c>
    </row>
    <row r="599" spans="1:9" x14ac:dyDescent="0.3">
      <c r="A599" s="116" t="s">
        <v>3217</v>
      </c>
      <c r="B599" s="116" t="s">
        <v>335</v>
      </c>
      <c r="C599" s="116" t="s">
        <v>37</v>
      </c>
      <c r="D599" s="116" t="s">
        <v>2259</v>
      </c>
      <c r="E599" s="116" t="s">
        <v>79</v>
      </c>
      <c r="F599" s="116" t="s">
        <v>3218</v>
      </c>
      <c r="G599" s="117">
        <v>3.2461538461538462</v>
      </c>
      <c r="H599" s="117">
        <v>3246.1538461538462</v>
      </c>
      <c r="I599" s="116">
        <v>2021</v>
      </c>
    </row>
    <row r="600" spans="1:9" x14ac:dyDescent="0.3">
      <c r="A600" s="116" t="s">
        <v>3208</v>
      </c>
      <c r="B600" s="116" t="s">
        <v>335</v>
      </c>
      <c r="C600" s="116" t="s">
        <v>37</v>
      </c>
      <c r="D600" s="116" t="s">
        <v>2259</v>
      </c>
      <c r="E600" s="116" t="s">
        <v>79</v>
      </c>
      <c r="F600" s="116" t="s">
        <v>3209</v>
      </c>
      <c r="G600" s="117">
        <v>2.0274461538461539</v>
      </c>
      <c r="H600" s="117">
        <v>2027.4461538461537</v>
      </c>
      <c r="I600" s="116">
        <v>2021</v>
      </c>
    </row>
    <row r="601" spans="1:9" x14ac:dyDescent="0.3">
      <c r="A601" s="116" t="s">
        <v>2808</v>
      </c>
      <c r="B601" s="116" t="s">
        <v>2809</v>
      </c>
      <c r="C601" s="116" t="s">
        <v>37</v>
      </c>
      <c r="D601" s="116" t="s">
        <v>2271</v>
      </c>
      <c r="E601" s="116" t="s">
        <v>79</v>
      </c>
      <c r="F601" s="116" t="s">
        <v>2810</v>
      </c>
      <c r="G601" s="117">
        <v>4.5359999999999996</v>
      </c>
      <c r="H601" s="117">
        <v>4536</v>
      </c>
      <c r="I601" s="116">
        <v>2020</v>
      </c>
    </row>
    <row r="602" spans="1:9" x14ac:dyDescent="0.3">
      <c r="A602" s="116" t="s">
        <v>2334</v>
      </c>
      <c r="B602" s="116" t="s">
        <v>353</v>
      </c>
      <c r="C602" s="116" t="s">
        <v>37</v>
      </c>
      <c r="D602" s="116" t="s">
        <v>2259</v>
      </c>
      <c r="E602" s="116" t="s">
        <v>79</v>
      </c>
      <c r="F602" s="116" t="s">
        <v>2335</v>
      </c>
      <c r="G602" s="117">
        <v>2.706</v>
      </c>
      <c r="H602" s="117">
        <v>2706</v>
      </c>
      <c r="I602" s="116">
        <v>2019</v>
      </c>
    </row>
    <row r="603" spans="1:9" x14ac:dyDescent="0.3">
      <c r="A603" s="116" t="s">
        <v>3163</v>
      </c>
      <c r="B603" s="116" t="s">
        <v>326</v>
      </c>
      <c r="C603" s="116" t="s">
        <v>37</v>
      </c>
      <c r="D603" s="116" t="s">
        <v>2259</v>
      </c>
      <c r="E603" s="116" t="s">
        <v>79</v>
      </c>
      <c r="F603" s="116" t="s">
        <v>3164</v>
      </c>
      <c r="G603" s="117">
        <v>0.51839999999999997</v>
      </c>
      <c r="H603" s="117">
        <v>518.4</v>
      </c>
      <c r="I603" s="116">
        <v>2019</v>
      </c>
    </row>
    <row r="604" spans="1:9" x14ac:dyDescent="0.3">
      <c r="A604" s="116" t="s">
        <v>2452</v>
      </c>
      <c r="B604" s="116" t="s">
        <v>2453</v>
      </c>
      <c r="C604" s="116" t="s">
        <v>37</v>
      </c>
      <c r="D604" s="116" t="s">
        <v>2271</v>
      </c>
      <c r="E604" s="116" t="s">
        <v>79</v>
      </c>
      <c r="F604" s="116" t="s">
        <v>2454</v>
      </c>
      <c r="G604" s="117">
        <v>2.4609999999999999</v>
      </c>
      <c r="H604" s="117">
        <v>2461</v>
      </c>
      <c r="I604" s="116">
        <v>2020</v>
      </c>
    </row>
    <row r="605" spans="1:9" x14ac:dyDescent="0.3">
      <c r="A605" s="116" t="s">
        <v>2279</v>
      </c>
      <c r="B605" s="116" t="s">
        <v>2280</v>
      </c>
      <c r="C605" s="116" t="s">
        <v>37</v>
      </c>
      <c r="D605" s="116" t="s">
        <v>2259</v>
      </c>
      <c r="E605" s="116" t="s">
        <v>79</v>
      </c>
      <c r="F605" s="116" t="s">
        <v>2281</v>
      </c>
      <c r="G605" s="117">
        <v>7.6799999999999993E-2</v>
      </c>
      <c r="H605" s="117">
        <v>76.8</v>
      </c>
      <c r="I605" s="116">
        <v>2019</v>
      </c>
    </row>
    <row r="606" spans="1:9" x14ac:dyDescent="0.3">
      <c r="A606" s="116" t="s">
        <v>2286</v>
      </c>
      <c r="B606" s="116" t="s">
        <v>2287</v>
      </c>
      <c r="C606" s="116" t="s">
        <v>37</v>
      </c>
      <c r="D606" s="116" t="s">
        <v>2259</v>
      </c>
      <c r="E606" s="116" t="s">
        <v>79</v>
      </c>
      <c r="F606" s="116" t="s">
        <v>2288</v>
      </c>
      <c r="G606" s="117">
        <v>0.12</v>
      </c>
      <c r="H606" s="117">
        <v>120</v>
      </c>
      <c r="I606" s="116">
        <v>2019</v>
      </c>
    </row>
    <row r="607" spans="1:9" x14ac:dyDescent="0.3">
      <c r="A607" s="116" t="s">
        <v>2305</v>
      </c>
      <c r="B607" s="116" t="s">
        <v>1009</v>
      </c>
      <c r="C607" s="116" t="s">
        <v>37</v>
      </c>
      <c r="D607" s="116" t="s">
        <v>2271</v>
      </c>
      <c r="E607" s="116" t="s">
        <v>79</v>
      </c>
      <c r="F607" s="116" t="s">
        <v>2120</v>
      </c>
      <c r="G607" s="117">
        <v>3.5198</v>
      </c>
      <c r="H607" s="117">
        <v>3519.8</v>
      </c>
      <c r="I607" s="116">
        <v>2019</v>
      </c>
    </row>
    <row r="608" spans="1:9" x14ac:dyDescent="0.3">
      <c r="A608" s="116" t="s">
        <v>2373</v>
      </c>
      <c r="B608" s="116" t="s">
        <v>430</v>
      </c>
      <c r="C608" s="116" t="s">
        <v>37</v>
      </c>
      <c r="D608" s="116" t="s">
        <v>2271</v>
      </c>
      <c r="E608" s="116" t="s">
        <v>79</v>
      </c>
      <c r="F608" s="116" t="s">
        <v>2374</v>
      </c>
      <c r="G608" s="117">
        <v>0.24</v>
      </c>
      <c r="H608" s="117">
        <v>240</v>
      </c>
      <c r="I608" s="116">
        <v>2020</v>
      </c>
    </row>
    <row r="609" spans="1:9" x14ac:dyDescent="0.3">
      <c r="A609" s="116" t="s">
        <v>2354</v>
      </c>
      <c r="B609" s="116" t="s">
        <v>1271</v>
      </c>
      <c r="C609" s="116" t="s">
        <v>37</v>
      </c>
      <c r="D609" s="116" t="s">
        <v>2259</v>
      </c>
      <c r="E609" s="116" t="s">
        <v>79</v>
      </c>
      <c r="F609" s="116" t="s">
        <v>2120</v>
      </c>
      <c r="G609" s="117">
        <v>2.8195999999999999</v>
      </c>
      <c r="H609" s="117">
        <v>2819.6</v>
      </c>
      <c r="I609" s="116">
        <v>2019</v>
      </c>
    </row>
    <row r="610" spans="1:9" x14ac:dyDescent="0.3">
      <c r="A610" s="116" t="s">
        <v>2355</v>
      </c>
      <c r="B610" s="116" t="s">
        <v>1271</v>
      </c>
      <c r="C610" s="116" t="s">
        <v>37</v>
      </c>
      <c r="D610" s="116" t="s">
        <v>2259</v>
      </c>
      <c r="E610" s="116" t="s">
        <v>79</v>
      </c>
      <c r="F610" s="116" t="s">
        <v>2120</v>
      </c>
      <c r="G610" s="117">
        <v>1.2092000000000001</v>
      </c>
      <c r="H610" s="117">
        <v>1209.2</v>
      </c>
      <c r="I610" s="116">
        <v>2019</v>
      </c>
    </row>
    <row r="611" spans="1:9" x14ac:dyDescent="0.3">
      <c r="A611" s="116" t="s">
        <v>2347</v>
      </c>
      <c r="B611" s="116" t="s">
        <v>2348</v>
      </c>
      <c r="C611" s="116" t="s">
        <v>37</v>
      </c>
      <c r="D611" s="116" t="s">
        <v>2271</v>
      </c>
      <c r="E611" s="116" t="s">
        <v>79</v>
      </c>
      <c r="F611" s="116" t="s">
        <v>2349</v>
      </c>
      <c r="G611" s="117">
        <v>4.92</v>
      </c>
      <c r="H611" s="117">
        <v>4920</v>
      </c>
      <c r="I611" s="116">
        <v>2019</v>
      </c>
    </row>
    <row r="612" spans="1:9" x14ac:dyDescent="0.3">
      <c r="A612" s="116" t="s">
        <v>2292</v>
      </c>
      <c r="B612" s="116" t="s">
        <v>2293</v>
      </c>
      <c r="C612" s="116" t="s">
        <v>37</v>
      </c>
      <c r="D612" s="116" t="s">
        <v>2271</v>
      </c>
      <c r="E612" s="116" t="s">
        <v>79</v>
      </c>
      <c r="F612" s="116" t="s">
        <v>2272</v>
      </c>
      <c r="G612" s="117">
        <v>4.9800000000000004</v>
      </c>
      <c r="H612" s="117">
        <v>4980</v>
      </c>
      <c r="I612" s="116">
        <v>2019</v>
      </c>
    </row>
    <row r="613" spans="1:9" x14ac:dyDescent="0.3">
      <c r="A613" s="116" t="s">
        <v>2273</v>
      </c>
      <c r="B613" s="116" t="s">
        <v>2270</v>
      </c>
      <c r="C613" s="116" t="s">
        <v>37</v>
      </c>
      <c r="D613" s="116" t="s">
        <v>2271</v>
      </c>
      <c r="E613" s="116" t="s">
        <v>79</v>
      </c>
      <c r="F613" s="116" t="s">
        <v>2272</v>
      </c>
      <c r="G613" s="117">
        <v>2</v>
      </c>
      <c r="H613" s="117">
        <v>2000</v>
      </c>
      <c r="I613" s="116">
        <v>2018</v>
      </c>
    </row>
    <row r="614" spans="1:9" x14ac:dyDescent="0.3">
      <c r="A614" s="116" t="s">
        <v>2269</v>
      </c>
      <c r="B614" s="116" t="s">
        <v>2270</v>
      </c>
      <c r="C614" s="116" t="s">
        <v>37</v>
      </c>
      <c r="D614" s="116" t="s">
        <v>2271</v>
      </c>
      <c r="E614" s="116" t="s">
        <v>79</v>
      </c>
      <c r="F614" s="116" t="s">
        <v>2272</v>
      </c>
      <c r="G614" s="117">
        <v>2</v>
      </c>
      <c r="H614" s="117">
        <v>2000</v>
      </c>
      <c r="I614" s="116">
        <v>2018</v>
      </c>
    </row>
    <row r="615" spans="1:9" x14ac:dyDescent="0.3">
      <c r="A615" s="116" t="s">
        <v>2336</v>
      </c>
      <c r="B615" s="116" t="s">
        <v>1009</v>
      </c>
      <c r="C615" s="116" t="s">
        <v>37</v>
      </c>
      <c r="D615" s="116" t="s">
        <v>2271</v>
      </c>
      <c r="E615" s="116" t="s">
        <v>79</v>
      </c>
      <c r="F615" s="116" t="s">
        <v>2337</v>
      </c>
      <c r="G615" s="117">
        <v>0.24</v>
      </c>
      <c r="H615" s="117">
        <v>240</v>
      </c>
      <c r="I615" s="116">
        <v>2019</v>
      </c>
    </row>
    <row r="616" spans="1:9" x14ac:dyDescent="0.3">
      <c r="A616" s="116" t="s">
        <v>2261</v>
      </c>
      <c r="B616" s="116" t="s">
        <v>2258</v>
      </c>
      <c r="C616" s="116" t="s">
        <v>37</v>
      </c>
      <c r="D616" s="116" t="s">
        <v>2259</v>
      </c>
      <c r="E616" s="116" t="s">
        <v>79</v>
      </c>
      <c r="F616" s="116" t="s">
        <v>2260</v>
      </c>
      <c r="G616" s="117">
        <v>4.3499999999999997E-2</v>
      </c>
      <c r="H616" s="117">
        <v>43.5</v>
      </c>
      <c r="I616" s="116">
        <v>2018</v>
      </c>
    </row>
    <row r="617" spans="1:9" x14ac:dyDescent="0.3">
      <c r="A617" s="116" t="s">
        <v>2466</v>
      </c>
      <c r="B617" s="116" t="s">
        <v>2467</v>
      </c>
      <c r="C617" s="116" t="s">
        <v>37</v>
      </c>
      <c r="D617" s="116" t="s">
        <v>2271</v>
      </c>
      <c r="E617" s="116" t="s">
        <v>79</v>
      </c>
      <c r="F617" s="116" t="s">
        <v>2462</v>
      </c>
      <c r="G617" s="117">
        <v>2.98</v>
      </c>
      <c r="H617" s="117">
        <v>2980</v>
      </c>
      <c r="I617" s="116">
        <v>2020</v>
      </c>
    </row>
    <row r="618" spans="1:9" x14ac:dyDescent="0.3">
      <c r="A618" s="116" t="s">
        <v>2484</v>
      </c>
      <c r="B618" s="116" t="s">
        <v>2485</v>
      </c>
      <c r="C618" s="116" t="s">
        <v>37</v>
      </c>
      <c r="D618" s="116" t="s">
        <v>2271</v>
      </c>
      <c r="E618" s="116" t="s">
        <v>79</v>
      </c>
      <c r="F618" s="116" t="s">
        <v>2462</v>
      </c>
      <c r="G618" s="117">
        <v>4.9660000000000002</v>
      </c>
      <c r="H618" s="117">
        <v>4966</v>
      </c>
      <c r="I618" s="116">
        <v>2020</v>
      </c>
    </row>
    <row r="619" spans="1:9" x14ac:dyDescent="0.3">
      <c r="A619" s="116" t="s">
        <v>2815</v>
      </c>
      <c r="B619" s="116" t="s">
        <v>2816</v>
      </c>
      <c r="C619" s="116" t="s">
        <v>37</v>
      </c>
      <c r="D619" s="116" t="s">
        <v>2271</v>
      </c>
      <c r="E619" s="116" t="s">
        <v>79</v>
      </c>
      <c r="F619" s="116" t="s">
        <v>2462</v>
      </c>
      <c r="G619" s="117">
        <v>4.9657999999999998</v>
      </c>
      <c r="H619" s="117">
        <v>4965.8</v>
      </c>
      <c r="I619" s="116">
        <v>2020</v>
      </c>
    </row>
    <row r="620" spans="1:9" x14ac:dyDescent="0.3">
      <c r="A620" s="116" t="s">
        <v>2469</v>
      </c>
      <c r="B620" s="116" t="s">
        <v>1723</v>
      </c>
      <c r="C620" s="116" t="s">
        <v>37</v>
      </c>
      <c r="D620" s="116" t="s">
        <v>2271</v>
      </c>
      <c r="E620" s="116" t="s">
        <v>79</v>
      </c>
      <c r="F620" s="116" t="s">
        <v>2462</v>
      </c>
      <c r="G620" s="117">
        <v>3.3109999999999999</v>
      </c>
      <c r="H620" s="117">
        <v>3311</v>
      </c>
      <c r="I620" s="116">
        <v>2020</v>
      </c>
    </row>
    <row r="621" spans="1:9" x14ac:dyDescent="0.3">
      <c r="A621" s="116" t="s">
        <v>2461</v>
      </c>
      <c r="B621" s="116" t="s">
        <v>199</v>
      </c>
      <c r="C621" s="116" t="s">
        <v>37</v>
      </c>
      <c r="D621" s="116" t="s">
        <v>2259</v>
      </c>
      <c r="E621" s="116" t="s">
        <v>79</v>
      </c>
      <c r="F621" s="116" t="s">
        <v>2462</v>
      </c>
      <c r="G621" s="117">
        <v>2.4830000000000001</v>
      </c>
      <c r="H621" s="117">
        <v>2483</v>
      </c>
      <c r="I621" s="116">
        <v>2020</v>
      </c>
    </row>
    <row r="622" spans="1:9" x14ac:dyDescent="0.3">
      <c r="A622" s="116" t="s">
        <v>3249</v>
      </c>
      <c r="B622" s="116" t="s">
        <v>330</v>
      </c>
      <c r="C622" s="116" t="s">
        <v>37</v>
      </c>
      <c r="D622" s="116" t="s">
        <v>2259</v>
      </c>
      <c r="E622" s="116" t="s">
        <v>79</v>
      </c>
      <c r="F622" s="116" t="s">
        <v>3250</v>
      </c>
      <c r="G622" s="117">
        <v>0.20713846153846152</v>
      </c>
      <c r="H622" s="117">
        <v>207.13846153846151</v>
      </c>
      <c r="I622" s="116">
        <v>2021</v>
      </c>
    </row>
    <row r="623" spans="1:9" x14ac:dyDescent="0.3">
      <c r="A623" s="116" t="s">
        <v>2268</v>
      </c>
      <c r="B623" s="116" t="s">
        <v>400</v>
      </c>
      <c r="C623" s="116" t="s">
        <v>37</v>
      </c>
      <c r="D623" s="116" t="s">
        <v>2259</v>
      </c>
      <c r="E623" s="116" t="s">
        <v>79</v>
      </c>
      <c r="F623" s="116" t="s">
        <v>2260</v>
      </c>
      <c r="G623" s="117">
        <v>4.3499999999999997E-2</v>
      </c>
      <c r="H623" s="117">
        <v>43.5</v>
      </c>
      <c r="I623" s="116">
        <v>2018</v>
      </c>
    </row>
    <row r="624" spans="1:9" x14ac:dyDescent="0.3">
      <c r="A624" s="116" t="s">
        <v>2257</v>
      </c>
      <c r="B624" s="116" t="s">
        <v>2258</v>
      </c>
      <c r="C624" s="116" t="s">
        <v>37</v>
      </c>
      <c r="D624" s="116" t="s">
        <v>2259</v>
      </c>
      <c r="E624" s="116" t="s">
        <v>79</v>
      </c>
      <c r="F624" s="116" t="s">
        <v>2260</v>
      </c>
      <c r="G624" s="117">
        <v>4.3499999999999997E-2</v>
      </c>
      <c r="H624" s="117">
        <v>43.5</v>
      </c>
      <c r="I624" s="116">
        <v>2018</v>
      </c>
    </row>
    <row r="625" spans="1:9" x14ac:dyDescent="0.3">
      <c r="A625" s="116" t="s">
        <v>3498</v>
      </c>
      <c r="B625" s="116" t="s">
        <v>3015</v>
      </c>
      <c r="C625" s="116" t="s">
        <v>37</v>
      </c>
      <c r="D625" s="116" t="s">
        <v>2271</v>
      </c>
      <c r="E625" s="116" t="s">
        <v>79</v>
      </c>
      <c r="F625" s="116" t="s">
        <v>3499</v>
      </c>
      <c r="G625" s="117">
        <v>5.3112769230769228</v>
      </c>
      <c r="H625" s="117">
        <v>5311.2769230769227</v>
      </c>
      <c r="I625" s="116">
        <v>2022</v>
      </c>
    </row>
    <row r="626" spans="1:9" x14ac:dyDescent="0.3">
      <c r="A626" s="116" t="s">
        <v>3283</v>
      </c>
      <c r="B626" s="116" t="s">
        <v>2346</v>
      </c>
      <c r="C626" s="116" t="s">
        <v>37</v>
      </c>
      <c r="D626" s="116" t="s">
        <v>2259</v>
      </c>
      <c r="E626" s="116" t="s">
        <v>79</v>
      </c>
      <c r="F626" s="116" t="s">
        <v>3284</v>
      </c>
      <c r="G626" s="117">
        <v>0.36679230769230764</v>
      </c>
      <c r="H626" s="117">
        <v>366.79230769230765</v>
      </c>
      <c r="I626" s="116">
        <v>2022</v>
      </c>
    </row>
    <row r="627" spans="1:9" x14ac:dyDescent="0.3">
      <c r="A627" s="116" t="s">
        <v>3285</v>
      </c>
      <c r="B627" s="116" t="s">
        <v>3269</v>
      </c>
      <c r="C627" s="116" t="s">
        <v>37</v>
      </c>
      <c r="D627" s="116" t="s">
        <v>2259</v>
      </c>
      <c r="E627" s="116" t="s">
        <v>79</v>
      </c>
      <c r="F627" s="116" t="s">
        <v>3286</v>
      </c>
      <c r="G627" s="117">
        <v>0.45539999999999997</v>
      </c>
      <c r="H627" s="117">
        <v>455.4</v>
      </c>
      <c r="I627" s="116">
        <v>2022</v>
      </c>
    </row>
    <row r="628" spans="1:9" x14ac:dyDescent="0.3">
      <c r="A628" s="116" t="s">
        <v>2303</v>
      </c>
      <c r="B628" s="116" t="s">
        <v>2293</v>
      </c>
      <c r="C628" s="116" t="s">
        <v>37</v>
      </c>
      <c r="D628" s="116" t="s">
        <v>2271</v>
      </c>
      <c r="E628" s="116" t="s">
        <v>79</v>
      </c>
      <c r="F628" s="116" t="s">
        <v>2304</v>
      </c>
      <c r="G628" s="117">
        <v>3</v>
      </c>
      <c r="H628" s="117">
        <v>3000</v>
      </c>
      <c r="I628" s="116">
        <v>2019</v>
      </c>
    </row>
    <row r="629" spans="1:9" x14ac:dyDescent="0.3">
      <c r="A629" s="116" t="s">
        <v>2458</v>
      </c>
      <c r="B629" s="116" t="s">
        <v>2459</v>
      </c>
      <c r="C629" s="116" t="s">
        <v>37</v>
      </c>
      <c r="D629" s="116" t="s">
        <v>2271</v>
      </c>
      <c r="E629" s="116" t="s">
        <v>79</v>
      </c>
      <c r="F629" s="116" t="s">
        <v>2460</v>
      </c>
      <c r="G629" s="117">
        <v>1</v>
      </c>
      <c r="H629" s="117">
        <v>1000</v>
      </c>
      <c r="I629" s="116">
        <v>2020</v>
      </c>
    </row>
    <row r="630" spans="1:9" x14ac:dyDescent="0.3">
      <c r="A630" s="116" t="s">
        <v>1630</v>
      </c>
      <c r="B630" s="116" t="s">
        <v>1631</v>
      </c>
      <c r="C630" s="116" t="s">
        <v>37</v>
      </c>
      <c r="D630" s="116" t="s">
        <v>139</v>
      </c>
      <c r="E630" s="116" t="s">
        <v>79</v>
      </c>
      <c r="F630" s="116" t="s">
        <v>1632</v>
      </c>
      <c r="G630" s="117">
        <v>2.0792076923076919</v>
      </c>
      <c r="H630" s="117">
        <v>2079.207692307692</v>
      </c>
      <c r="I630" s="116">
        <v>2019</v>
      </c>
    </row>
    <row r="631" spans="1:9" x14ac:dyDescent="0.3">
      <c r="A631" s="116" t="s">
        <v>3168</v>
      </c>
      <c r="B631" s="116" t="s">
        <v>1009</v>
      </c>
      <c r="C631" s="116" t="s">
        <v>37</v>
      </c>
      <c r="D631" s="116" t="s">
        <v>2271</v>
      </c>
      <c r="E631" s="116" t="s">
        <v>79</v>
      </c>
      <c r="F631" s="116" t="s">
        <v>3169</v>
      </c>
      <c r="G631" s="117">
        <v>0.18046153846153845</v>
      </c>
      <c r="H631" s="117">
        <v>180.46153846153845</v>
      </c>
      <c r="I631" s="116">
        <v>2020</v>
      </c>
    </row>
    <row r="632" spans="1:9" x14ac:dyDescent="0.3">
      <c r="A632" s="116" t="s">
        <v>2306</v>
      </c>
      <c r="B632" s="116" t="s">
        <v>420</v>
      </c>
      <c r="C632" s="116" t="s">
        <v>37</v>
      </c>
      <c r="D632" s="116" t="s">
        <v>2271</v>
      </c>
      <c r="E632" s="116" t="s">
        <v>79</v>
      </c>
      <c r="F632" s="116" t="s">
        <v>2307</v>
      </c>
      <c r="G632" s="117">
        <v>2</v>
      </c>
      <c r="H632" s="117">
        <v>2000</v>
      </c>
      <c r="I632" s="116">
        <v>2020</v>
      </c>
    </row>
    <row r="633" spans="1:9" x14ac:dyDescent="0.3">
      <c r="A633" s="116" t="s">
        <v>2357</v>
      </c>
      <c r="B633" s="116" t="s">
        <v>420</v>
      </c>
      <c r="C633" s="116" t="s">
        <v>37</v>
      </c>
      <c r="D633" s="116" t="s">
        <v>2271</v>
      </c>
      <c r="E633" s="116" t="s">
        <v>79</v>
      </c>
      <c r="F633" s="116" t="s">
        <v>2307</v>
      </c>
      <c r="G633" s="117">
        <v>2</v>
      </c>
      <c r="H633" s="117">
        <v>2000</v>
      </c>
      <c r="I633" s="116">
        <v>2020</v>
      </c>
    </row>
    <row r="634" spans="1:9" x14ac:dyDescent="0.3">
      <c r="A634" s="116" t="s">
        <v>3200</v>
      </c>
      <c r="B634" s="116" t="s">
        <v>3201</v>
      </c>
      <c r="C634" s="116" t="s">
        <v>37</v>
      </c>
      <c r="D634" s="116" t="s">
        <v>2271</v>
      </c>
      <c r="E634" s="116" t="s">
        <v>79</v>
      </c>
      <c r="F634" s="116" t="s">
        <v>3202</v>
      </c>
      <c r="G634" s="117">
        <v>4.9048999999999996</v>
      </c>
      <c r="H634" s="117">
        <v>4904.8999999999996</v>
      </c>
      <c r="I634" s="116">
        <v>2021</v>
      </c>
    </row>
    <row r="635" spans="1:9" x14ac:dyDescent="0.3">
      <c r="A635" s="116" t="s">
        <v>2343</v>
      </c>
      <c r="B635" s="116" t="s">
        <v>2344</v>
      </c>
      <c r="C635" s="116" t="s">
        <v>37</v>
      </c>
      <c r="D635" s="116" t="s">
        <v>2259</v>
      </c>
      <c r="E635" s="116" t="s">
        <v>79</v>
      </c>
      <c r="F635" s="116" t="s">
        <v>2339</v>
      </c>
      <c r="G635" s="117">
        <v>5.8000000000000003E-2</v>
      </c>
      <c r="H635" s="117">
        <v>58</v>
      </c>
      <c r="I635" s="116">
        <v>2019</v>
      </c>
    </row>
    <row r="636" spans="1:9" x14ac:dyDescent="0.3">
      <c r="A636" s="116" t="s">
        <v>3244</v>
      </c>
      <c r="B636" s="116" t="s">
        <v>362</v>
      </c>
      <c r="C636" s="116" t="s">
        <v>37</v>
      </c>
      <c r="D636" s="116" t="s">
        <v>2259</v>
      </c>
      <c r="E636" s="116" t="s">
        <v>79</v>
      </c>
      <c r="F636" s="116" t="s">
        <v>2255</v>
      </c>
      <c r="G636" s="117">
        <v>0.19409230769230768</v>
      </c>
      <c r="H636" s="117">
        <v>194.09230769230768</v>
      </c>
      <c r="I636" s="116">
        <v>2021</v>
      </c>
    </row>
    <row r="637" spans="1:9" x14ac:dyDescent="0.3">
      <c r="A637" s="116" t="s">
        <v>2798</v>
      </c>
      <c r="B637" s="116" t="s">
        <v>380</v>
      </c>
      <c r="C637" s="116" t="s">
        <v>37</v>
      </c>
      <c r="D637" s="116" t="s">
        <v>2259</v>
      </c>
      <c r="E637" s="116" t="s">
        <v>79</v>
      </c>
      <c r="F637" s="116" t="s">
        <v>2799</v>
      </c>
      <c r="G637" s="117">
        <v>0.19980000000000001</v>
      </c>
      <c r="H637" s="117">
        <v>199.8</v>
      </c>
      <c r="I637" s="116">
        <v>2020</v>
      </c>
    </row>
    <row r="638" spans="1:9" x14ac:dyDescent="0.3">
      <c r="A638" s="116" t="s">
        <v>2811</v>
      </c>
      <c r="B638" s="116" t="s">
        <v>323</v>
      </c>
      <c r="C638" s="116" t="s">
        <v>37</v>
      </c>
      <c r="D638" s="116" t="s">
        <v>2259</v>
      </c>
      <c r="E638" s="116" t="s">
        <v>79</v>
      </c>
      <c r="F638" s="116" t="s">
        <v>2810</v>
      </c>
      <c r="G638" s="117">
        <v>2.2000000000000002</v>
      </c>
      <c r="H638" s="117">
        <v>2200</v>
      </c>
      <c r="I638" s="116">
        <v>2020</v>
      </c>
    </row>
    <row r="639" spans="1:9" x14ac:dyDescent="0.3">
      <c r="A639" s="116" t="s">
        <v>2338</v>
      </c>
      <c r="B639" s="116" t="s">
        <v>2287</v>
      </c>
      <c r="C639" s="116" t="s">
        <v>37</v>
      </c>
      <c r="D639" s="116" t="s">
        <v>2259</v>
      </c>
      <c r="E639" s="116" t="s">
        <v>79</v>
      </c>
      <c r="F639" s="116" t="s">
        <v>2339</v>
      </c>
      <c r="G639" s="117">
        <v>5.8000000000000003E-2</v>
      </c>
      <c r="H639" s="117">
        <v>58</v>
      </c>
      <c r="I639" s="116">
        <v>2019</v>
      </c>
    </row>
    <row r="640" spans="1:9" x14ac:dyDescent="0.3">
      <c r="A640" s="116" t="s">
        <v>3243</v>
      </c>
      <c r="B640" s="116" t="s">
        <v>362</v>
      </c>
      <c r="C640" s="116" t="s">
        <v>37</v>
      </c>
      <c r="D640" s="116" t="s">
        <v>2259</v>
      </c>
      <c r="E640" s="116" t="s">
        <v>79</v>
      </c>
      <c r="F640" s="116" t="s">
        <v>2255</v>
      </c>
      <c r="G640" s="117">
        <v>0.2598538461538461</v>
      </c>
      <c r="H640" s="117">
        <v>259.85384615384612</v>
      </c>
      <c r="I640" s="116">
        <v>2021</v>
      </c>
    </row>
    <row r="641" spans="1:9" x14ac:dyDescent="0.3">
      <c r="A641" s="116" t="s">
        <v>2341</v>
      </c>
      <c r="B641" s="116" t="s">
        <v>199</v>
      </c>
      <c r="C641" s="116" t="s">
        <v>37</v>
      </c>
      <c r="D641" s="116" t="s">
        <v>2259</v>
      </c>
      <c r="E641" s="116" t="s">
        <v>79</v>
      </c>
      <c r="F641" s="116" t="s">
        <v>2339</v>
      </c>
      <c r="G641" s="117">
        <v>3.78E-2</v>
      </c>
      <c r="H641" s="117">
        <v>37.799999999999997</v>
      </c>
      <c r="I641" s="116">
        <v>2019</v>
      </c>
    </row>
    <row r="642" spans="1:9" x14ac:dyDescent="0.3">
      <c r="A642" s="116" t="s">
        <v>2848</v>
      </c>
      <c r="B642" s="116" t="s">
        <v>365</v>
      </c>
      <c r="C642" s="116" t="s">
        <v>37</v>
      </c>
      <c r="D642" s="116" t="s">
        <v>2259</v>
      </c>
      <c r="E642" s="116" t="s">
        <v>79</v>
      </c>
      <c r="F642" s="116" t="s">
        <v>2330</v>
      </c>
      <c r="G642" s="117">
        <v>4.99</v>
      </c>
      <c r="H642" s="117">
        <v>4990</v>
      </c>
      <c r="I642" s="116">
        <v>2021</v>
      </c>
    </row>
    <row r="643" spans="1:9" x14ac:dyDescent="0.3">
      <c r="A643" s="116" t="s">
        <v>2289</v>
      </c>
      <c r="B643" s="116" t="s">
        <v>2290</v>
      </c>
      <c r="C643" s="116" t="s">
        <v>37</v>
      </c>
      <c r="D643" s="116" t="s">
        <v>2259</v>
      </c>
      <c r="E643" s="116" t="s">
        <v>79</v>
      </c>
      <c r="F643" s="116" t="s">
        <v>2291</v>
      </c>
      <c r="G643" s="117">
        <v>3.7999999999999999E-2</v>
      </c>
      <c r="H643" s="117">
        <v>38</v>
      </c>
      <c r="I643" s="116">
        <v>2019</v>
      </c>
    </row>
    <row r="644" spans="1:9" x14ac:dyDescent="0.3">
      <c r="A644" s="116" t="s">
        <v>2841</v>
      </c>
      <c r="B644" s="116" t="s">
        <v>2842</v>
      </c>
      <c r="C644" s="116" t="s">
        <v>37</v>
      </c>
      <c r="D644" s="116" t="s">
        <v>2259</v>
      </c>
      <c r="E644" s="116" t="s">
        <v>79</v>
      </c>
      <c r="F644" s="116" t="s">
        <v>2255</v>
      </c>
      <c r="G644" s="117">
        <v>0.25</v>
      </c>
      <c r="H644" s="117">
        <v>250</v>
      </c>
      <c r="I644" s="116">
        <v>2021</v>
      </c>
    </row>
    <row r="645" spans="1:9" x14ac:dyDescent="0.3">
      <c r="A645" s="116" t="s">
        <v>3094</v>
      </c>
      <c r="B645" s="116" t="s">
        <v>365</v>
      </c>
      <c r="C645" s="116" t="s">
        <v>37</v>
      </c>
      <c r="D645" s="116" t="s">
        <v>2259</v>
      </c>
      <c r="E645" s="116" t="s">
        <v>79</v>
      </c>
      <c r="F645" s="116" t="s">
        <v>3095</v>
      </c>
      <c r="G645" s="117">
        <v>4.99</v>
      </c>
      <c r="H645" s="117">
        <v>4990</v>
      </c>
      <c r="I645" s="116">
        <v>2020</v>
      </c>
    </row>
    <row r="646" spans="1:9" x14ac:dyDescent="0.3">
      <c r="A646" s="116" t="s">
        <v>3179</v>
      </c>
      <c r="B646" s="116" t="s">
        <v>320</v>
      </c>
      <c r="C646" s="116" t="s">
        <v>37</v>
      </c>
      <c r="D646" s="116" t="s">
        <v>2259</v>
      </c>
      <c r="E646" s="116" t="s">
        <v>79</v>
      </c>
      <c r="F646" s="116" t="s">
        <v>2335</v>
      </c>
      <c r="G646" s="117">
        <v>3.5030461538461535</v>
      </c>
      <c r="H646" s="117">
        <v>3503.0461538461536</v>
      </c>
      <c r="I646" s="116">
        <v>2020</v>
      </c>
    </row>
    <row r="647" spans="1:9" x14ac:dyDescent="0.3">
      <c r="A647" s="116" t="s">
        <v>2416</v>
      </c>
      <c r="B647" s="116" t="s">
        <v>2417</v>
      </c>
      <c r="C647" s="116" t="s">
        <v>37</v>
      </c>
      <c r="D647" s="116" t="s">
        <v>2259</v>
      </c>
      <c r="E647" s="116" t="s">
        <v>79</v>
      </c>
      <c r="F647" s="116" t="s">
        <v>2418</v>
      </c>
      <c r="G647" s="117">
        <v>0.13319999999999999</v>
      </c>
      <c r="H647" s="117">
        <v>133.19999999999999</v>
      </c>
      <c r="I647" s="116">
        <v>2020</v>
      </c>
    </row>
    <row r="648" spans="1:9" x14ac:dyDescent="0.3">
      <c r="A648" s="116" t="s">
        <v>3215</v>
      </c>
      <c r="B648" s="116" t="s">
        <v>3216</v>
      </c>
      <c r="C648" s="116" t="s">
        <v>37</v>
      </c>
      <c r="D648" s="116" t="s">
        <v>2259</v>
      </c>
      <c r="E648" s="116" t="s">
        <v>79</v>
      </c>
      <c r="F648" s="116" t="s">
        <v>2120</v>
      </c>
      <c r="G648" s="117">
        <v>1.5560999999999998</v>
      </c>
      <c r="H648" s="117">
        <v>1556.1</v>
      </c>
      <c r="I648" s="116">
        <v>2021</v>
      </c>
    </row>
    <row r="649" spans="1:9" x14ac:dyDescent="0.3">
      <c r="A649" s="116" t="s">
        <v>3092</v>
      </c>
      <c r="B649" s="116" t="s">
        <v>1634</v>
      </c>
      <c r="C649" s="116" t="s">
        <v>37</v>
      </c>
      <c r="D649" s="116" t="s">
        <v>2259</v>
      </c>
      <c r="E649" s="116" t="s">
        <v>79</v>
      </c>
      <c r="F649" s="116" t="s">
        <v>3093</v>
      </c>
      <c r="G649" s="117">
        <v>3.7999999999999999E-2</v>
      </c>
      <c r="H649" s="117">
        <v>38</v>
      </c>
      <c r="I649" s="116">
        <v>2020</v>
      </c>
    </row>
    <row r="650" spans="1:9" x14ac:dyDescent="0.3">
      <c r="A650" s="116" t="s">
        <v>2345</v>
      </c>
      <c r="B650" s="116" t="s">
        <v>2346</v>
      </c>
      <c r="C650" s="116" t="s">
        <v>37</v>
      </c>
      <c r="D650" s="116" t="s">
        <v>2259</v>
      </c>
      <c r="E650" s="116" t="s">
        <v>79</v>
      </c>
      <c r="F650" s="116" t="s">
        <v>2339</v>
      </c>
      <c r="G650" s="117">
        <v>3.2399999999999998E-2</v>
      </c>
      <c r="H650" s="117">
        <v>32.4</v>
      </c>
      <c r="I650" s="116">
        <v>2019</v>
      </c>
    </row>
    <row r="651" spans="1:9" x14ac:dyDescent="0.3">
      <c r="A651" s="116" t="s">
        <v>3489</v>
      </c>
      <c r="B651" s="116" t="s">
        <v>323</v>
      </c>
      <c r="C651" s="116" t="s">
        <v>37</v>
      </c>
      <c r="D651" s="116" t="s">
        <v>2259</v>
      </c>
      <c r="E651" s="116" t="s">
        <v>79</v>
      </c>
      <c r="F651" s="116" t="s">
        <v>2335</v>
      </c>
      <c r="G651" s="117">
        <v>3.1782999999999997</v>
      </c>
      <c r="H651" s="117">
        <v>3178.2999999999997</v>
      </c>
      <c r="I651" s="116">
        <v>2021</v>
      </c>
    </row>
    <row r="652" spans="1:9" x14ac:dyDescent="0.3">
      <c r="A652" s="116" t="s">
        <v>3490</v>
      </c>
      <c r="B652" s="116" t="s">
        <v>323</v>
      </c>
      <c r="C652" s="116" t="s">
        <v>37</v>
      </c>
      <c r="D652" s="116" t="s">
        <v>2259</v>
      </c>
      <c r="E652" s="116" t="s">
        <v>79</v>
      </c>
      <c r="F652" s="116" t="s">
        <v>2335</v>
      </c>
      <c r="G652" s="117">
        <v>5.3490000000000002</v>
      </c>
      <c r="H652" s="117">
        <v>5349</v>
      </c>
      <c r="I652" s="116">
        <v>2021</v>
      </c>
    </row>
    <row r="653" spans="1:9" x14ac:dyDescent="0.3">
      <c r="A653" s="116" t="s">
        <v>3484</v>
      </c>
      <c r="B653" s="116" t="s">
        <v>340</v>
      </c>
      <c r="C653" s="116" t="s">
        <v>37</v>
      </c>
      <c r="D653" s="116" t="s">
        <v>2259</v>
      </c>
      <c r="E653" s="116" t="s">
        <v>79</v>
      </c>
      <c r="F653" s="116" t="s">
        <v>2335</v>
      </c>
      <c r="G653" s="117">
        <v>5.8511999999999995</v>
      </c>
      <c r="H653" s="117">
        <v>5851.2</v>
      </c>
      <c r="I653" s="116">
        <v>2021</v>
      </c>
    </row>
    <row r="654" spans="1:9" x14ac:dyDescent="0.3">
      <c r="A654" s="116" t="s">
        <v>3483</v>
      </c>
      <c r="B654" s="116" t="s">
        <v>340</v>
      </c>
      <c r="C654" s="116" t="s">
        <v>37</v>
      </c>
      <c r="D654" s="116" t="s">
        <v>2259</v>
      </c>
      <c r="E654" s="116" t="s">
        <v>79</v>
      </c>
      <c r="F654" s="116" t="s">
        <v>2335</v>
      </c>
      <c r="G654" s="117">
        <v>8.9600000000000009</v>
      </c>
      <c r="H654" s="117">
        <v>8960</v>
      </c>
      <c r="I654" s="116">
        <v>2021</v>
      </c>
    </row>
    <row r="655" spans="1:9" x14ac:dyDescent="0.3">
      <c r="A655" s="116" t="s">
        <v>3493</v>
      </c>
      <c r="B655" s="116" t="s">
        <v>323</v>
      </c>
      <c r="C655" s="116" t="s">
        <v>37</v>
      </c>
      <c r="D655" s="116" t="s">
        <v>2259</v>
      </c>
      <c r="E655" s="116" t="s">
        <v>79</v>
      </c>
      <c r="F655" s="116" t="s">
        <v>3494</v>
      </c>
      <c r="G655" s="117">
        <v>1.8289999999999997</v>
      </c>
      <c r="H655" s="117">
        <v>1828.9999999999998</v>
      </c>
      <c r="I655" s="116">
        <v>2021</v>
      </c>
    </row>
    <row r="656" spans="1:9" x14ac:dyDescent="0.3">
      <c r="A656" s="116" t="s">
        <v>3482</v>
      </c>
      <c r="B656" s="116" t="s">
        <v>340</v>
      </c>
      <c r="C656" s="116" t="s">
        <v>37</v>
      </c>
      <c r="D656" s="116" t="s">
        <v>2259</v>
      </c>
      <c r="E656" s="116" t="s">
        <v>79</v>
      </c>
      <c r="F656" s="116" t="s">
        <v>2335</v>
      </c>
      <c r="G656" s="117">
        <v>2.9048999999999996</v>
      </c>
      <c r="H656" s="117">
        <v>2904.8999999999996</v>
      </c>
      <c r="I656" s="116">
        <v>2021</v>
      </c>
    </row>
    <row r="657" spans="1:9" x14ac:dyDescent="0.3">
      <c r="A657" s="116" t="s">
        <v>3522</v>
      </c>
      <c r="B657" s="116" t="s">
        <v>2842</v>
      </c>
      <c r="C657" s="116" t="s">
        <v>37</v>
      </c>
      <c r="D657" s="116" t="s">
        <v>2259</v>
      </c>
      <c r="E657" s="116" t="s">
        <v>79</v>
      </c>
      <c r="F657" s="116" t="s">
        <v>2801</v>
      </c>
      <c r="G657" s="117">
        <v>0.27876923076923071</v>
      </c>
      <c r="H657" s="117">
        <v>278.76923076923072</v>
      </c>
      <c r="I657" s="116">
        <v>2022</v>
      </c>
    </row>
    <row r="658" spans="1:9" x14ac:dyDescent="0.3">
      <c r="A658" s="116" t="s">
        <v>3226</v>
      </c>
      <c r="B658" s="116" t="s">
        <v>2078</v>
      </c>
      <c r="C658" s="116" t="s">
        <v>37</v>
      </c>
      <c r="D658" s="116" t="s">
        <v>2259</v>
      </c>
      <c r="E658" s="116" t="s">
        <v>79</v>
      </c>
      <c r="F658" s="116" t="s">
        <v>3227</v>
      </c>
      <c r="G658" s="117">
        <v>2.6779846153846152</v>
      </c>
      <c r="H658" s="117">
        <v>2677.9846153846152</v>
      </c>
      <c r="I658" s="116">
        <v>2021</v>
      </c>
    </row>
    <row r="659" spans="1:9" x14ac:dyDescent="0.3">
      <c r="A659" s="116" t="s">
        <v>2803</v>
      </c>
      <c r="B659" s="116" t="s">
        <v>2804</v>
      </c>
      <c r="C659" s="116" t="s">
        <v>37</v>
      </c>
      <c r="D659" s="116" t="s">
        <v>2259</v>
      </c>
      <c r="E659" s="116" t="s">
        <v>79</v>
      </c>
      <c r="F659" s="116" t="s">
        <v>2805</v>
      </c>
      <c r="G659" s="117">
        <v>0.13319999999999999</v>
      </c>
      <c r="H659" s="117">
        <v>133.19999999999999</v>
      </c>
      <c r="I659" s="116">
        <v>2020</v>
      </c>
    </row>
    <row r="660" spans="1:9" x14ac:dyDescent="0.3">
      <c r="A660" s="116" t="s">
        <v>3187</v>
      </c>
      <c r="B660" s="116" t="s">
        <v>2842</v>
      </c>
      <c r="C660" s="116" t="s">
        <v>37</v>
      </c>
      <c r="D660" s="116" t="s">
        <v>2259</v>
      </c>
      <c r="E660" s="116" t="s">
        <v>79</v>
      </c>
      <c r="F660" s="116" t="s">
        <v>3188</v>
      </c>
      <c r="G660" s="117">
        <v>0.48332307692307697</v>
      </c>
      <c r="H660" s="117">
        <v>483.32307692307694</v>
      </c>
      <c r="I660" s="116">
        <v>2021</v>
      </c>
    </row>
    <row r="661" spans="1:9" x14ac:dyDescent="0.3">
      <c r="A661" s="116" t="s">
        <v>3251</v>
      </c>
      <c r="B661" s="116" t="s">
        <v>3252</v>
      </c>
      <c r="C661" s="116" t="s">
        <v>37</v>
      </c>
      <c r="D661" s="116" t="s">
        <v>2259</v>
      </c>
      <c r="E661" s="116" t="s">
        <v>79</v>
      </c>
      <c r="F661" s="116" t="s">
        <v>2810</v>
      </c>
      <c r="G661" s="117">
        <v>4.2480923076923078</v>
      </c>
      <c r="H661" s="117">
        <v>4248.0923076923082</v>
      </c>
      <c r="I661" s="116">
        <v>2021</v>
      </c>
    </row>
    <row r="662" spans="1:9" x14ac:dyDescent="0.3">
      <c r="A662" s="116" t="s">
        <v>3223</v>
      </c>
      <c r="B662" s="116" t="s">
        <v>3224</v>
      </c>
      <c r="C662" s="116" t="s">
        <v>37</v>
      </c>
      <c r="D662" s="116" t="s">
        <v>2259</v>
      </c>
      <c r="E662" s="116" t="s">
        <v>79</v>
      </c>
      <c r="F662" s="116" t="s">
        <v>3225</v>
      </c>
      <c r="G662" s="117">
        <v>0.47187692307692308</v>
      </c>
      <c r="H662" s="117">
        <v>471.87692307692311</v>
      </c>
      <c r="I662" s="116">
        <v>2021</v>
      </c>
    </row>
    <row r="663" spans="1:9" x14ac:dyDescent="0.3">
      <c r="A663" s="116" t="s">
        <v>3167</v>
      </c>
      <c r="B663" s="116" t="s">
        <v>2804</v>
      </c>
      <c r="C663" s="116" t="s">
        <v>37</v>
      </c>
      <c r="D663" s="116" t="s">
        <v>2259</v>
      </c>
      <c r="E663" s="116" t="s">
        <v>79</v>
      </c>
      <c r="F663" s="116" t="s">
        <v>2281</v>
      </c>
      <c r="G663" s="117">
        <v>7.4584615384615374E-2</v>
      </c>
      <c r="H663" s="117">
        <v>74.584615384615375</v>
      </c>
      <c r="I663" s="116">
        <v>2020</v>
      </c>
    </row>
    <row r="664" spans="1:9" x14ac:dyDescent="0.3">
      <c r="A664" s="116" t="s">
        <v>3485</v>
      </c>
      <c r="B664" s="116" t="s">
        <v>3486</v>
      </c>
      <c r="C664" s="116" t="s">
        <v>37</v>
      </c>
      <c r="D664" s="116" t="s">
        <v>2259</v>
      </c>
      <c r="E664" s="116" t="s">
        <v>79</v>
      </c>
      <c r="F664" s="116" t="s">
        <v>2335</v>
      </c>
      <c r="G664" s="117">
        <v>4.3419115384615381</v>
      </c>
      <c r="H664" s="117">
        <v>4341.9115384615379</v>
      </c>
      <c r="I664" s="116">
        <v>2021</v>
      </c>
    </row>
    <row r="665" spans="1:9" x14ac:dyDescent="0.3">
      <c r="A665" s="116" t="s">
        <v>3214</v>
      </c>
      <c r="B665" s="116" t="s">
        <v>2078</v>
      </c>
      <c r="C665" s="116" t="s">
        <v>37</v>
      </c>
      <c r="D665" s="116" t="s">
        <v>2259</v>
      </c>
      <c r="E665" s="116" t="s">
        <v>79</v>
      </c>
      <c r="F665" s="116" t="s">
        <v>3186</v>
      </c>
      <c r="G665" s="117">
        <v>6.092307692307692E-2</v>
      </c>
      <c r="H665" s="117">
        <v>60.92307692307692</v>
      </c>
      <c r="I665" s="116">
        <v>2021</v>
      </c>
    </row>
    <row r="666" spans="1:9" x14ac:dyDescent="0.3">
      <c r="A666" s="116" t="s">
        <v>2445</v>
      </c>
      <c r="B666" s="116" t="s">
        <v>2417</v>
      </c>
      <c r="C666" s="116" t="s">
        <v>37</v>
      </c>
      <c r="D666" s="116" t="s">
        <v>2259</v>
      </c>
      <c r="E666" s="116" t="s">
        <v>79</v>
      </c>
      <c r="F666" s="116" t="s">
        <v>2360</v>
      </c>
      <c r="G666" s="117">
        <v>0.1</v>
      </c>
      <c r="H666" s="117">
        <v>100</v>
      </c>
      <c r="I666" s="116">
        <v>2020</v>
      </c>
    </row>
    <row r="667" spans="1:9" x14ac:dyDescent="0.3">
      <c r="A667" s="116" t="s">
        <v>3487</v>
      </c>
      <c r="B667" s="116" t="s">
        <v>199</v>
      </c>
      <c r="C667" s="116" t="s">
        <v>37</v>
      </c>
      <c r="D667" s="116" t="s">
        <v>2259</v>
      </c>
      <c r="E667" s="116" t="s">
        <v>79</v>
      </c>
      <c r="F667" s="116" t="s">
        <v>3488</v>
      </c>
      <c r="G667" s="117">
        <v>5.5530884615384615</v>
      </c>
      <c r="H667" s="117">
        <v>5553.0884615384612</v>
      </c>
      <c r="I667" s="116">
        <v>2021</v>
      </c>
    </row>
    <row r="668" spans="1:9" x14ac:dyDescent="0.3">
      <c r="A668" s="116" t="s">
        <v>2476</v>
      </c>
      <c r="B668" s="116" t="s">
        <v>400</v>
      </c>
      <c r="C668" s="116" t="s">
        <v>37</v>
      </c>
      <c r="D668" s="116" t="s">
        <v>2259</v>
      </c>
      <c r="E668" s="116" t="s">
        <v>79</v>
      </c>
      <c r="F668" s="116" t="s">
        <v>2291</v>
      </c>
      <c r="G668" s="117">
        <v>5.6000000000000001E-2</v>
      </c>
      <c r="H668" s="117">
        <v>56</v>
      </c>
      <c r="I668" s="116">
        <v>2020</v>
      </c>
    </row>
    <row r="669" spans="1:9" x14ac:dyDescent="0.3">
      <c r="A669" s="116" t="s">
        <v>2476</v>
      </c>
      <c r="B669" s="116" t="s">
        <v>400</v>
      </c>
      <c r="C669" s="116" t="s">
        <v>37</v>
      </c>
      <c r="D669" s="116" t="s">
        <v>2259</v>
      </c>
      <c r="E669" s="116" t="s">
        <v>79</v>
      </c>
      <c r="F669" s="116" t="s">
        <v>2291</v>
      </c>
      <c r="G669" s="117">
        <v>5.7123076923076922E-2</v>
      </c>
      <c r="H669" s="117">
        <v>57.123076923076923</v>
      </c>
      <c r="I669" s="116">
        <v>2020</v>
      </c>
    </row>
    <row r="670" spans="1:9" x14ac:dyDescent="0.3">
      <c r="A670" s="116" t="s">
        <v>2812</v>
      </c>
      <c r="B670" s="116" t="s">
        <v>400</v>
      </c>
      <c r="C670" s="116" t="s">
        <v>37</v>
      </c>
      <c r="D670" s="116" t="s">
        <v>2259</v>
      </c>
      <c r="E670" s="116" t="s">
        <v>79</v>
      </c>
      <c r="F670" s="116" t="s">
        <v>2291</v>
      </c>
      <c r="G670" s="117">
        <v>5.8000000000000003E-2</v>
      </c>
      <c r="H670" s="117">
        <v>58</v>
      </c>
      <c r="I670" s="116">
        <v>2020</v>
      </c>
    </row>
    <row r="671" spans="1:9" x14ac:dyDescent="0.3">
      <c r="A671" s="116" t="s">
        <v>2806</v>
      </c>
      <c r="B671" s="116" t="s">
        <v>1710</v>
      </c>
      <c r="C671" s="116" t="s">
        <v>37</v>
      </c>
      <c r="D671" s="116" t="s">
        <v>2259</v>
      </c>
      <c r="E671" s="116" t="s">
        <v>79</v>
      </c>
      <c r="F671" s="116" t="s">
        <v>2807</v>
      </c>
      <c r="G671" s="117">
        <v>0.25</v>
      </c>
      <c r="H671" s="117">
        <v>250</v>
      </c>
      <c r="I671" s="116">
        <v>2020</v>
      </c>
    </row>
    <row r="672" spans="1:9" x14ac:dyDescent="0.3">
      <c r="A672" s="116" t="s">
        <v>2455</v>
      </c>
      <c r="B672" s="116" t="s">
        <v>2456</v>
      </c>
      <c r="C672" s="116" t="s">
        <v>37</v>
      </c>
      <c r="D672" s="116" t="s">
        <v>2259</v>
      </c>
      <c r="E672" s="116" t="s">
        <v>79</v>
      </c>
      <c r="F672" s="116" t="s">
        <v>2457</v>
      </c>
      <c r="G672" s="117">
        <v>0.18</v>
      </c>
      <c r="H672" s="117">
        <v>180</v>
      </c>
      <c r="I672" s="116">
        <v>2020</v>
      </c>
    </row>
    <row r="673" spans="1:9" x14ac:dyDescent="0.3">
      <c r="A673" s="116" t="s">
        <v>3170</v>
      </c>
      <c r="B673" s="116" t="s">
        <v>3171</v>
      </c>
      <c r="C673" s="116" t="s">
        <v>37</v>
      </c>
      <c r="D673" s="116" t="s">
        <v>2259</v>
      </c>
      <c r="E673" s="116" t="s">
        <v>79</v>
      </c>
      <c r="F673" s="116" t="s">
        <v>3172</v>
      </c>
      <c r="G673" s="117">
        <v>0.23455384615384617</v>
      </c>
      <c r="H673" s="117">
        <v>234.55384615384617</v>
      </c>
      <c r="I673" s="116">
        <v>2020</v>
      </c>
    </row>
    <row r="674" spans="1:9" x14ac:dyDescent="0.3">
      <c r="A674" s="116" t="s">
        <v>3185</v>
      </c>
      <c r="B674" s="116" t="s">
        <v>400</v>
      </c>
      <c r="C674" s="116" t="s">
        <v>37</v>
      </c>
      <c r="D674" s="116" t="s">
        <v>2259</v>
      </c>
      <c r="E674" s="116" t="s">
        <v>79</v>
      </c>
      <c r="F674" s="116" t="s">
        <v>3186</v>
      </c>
      <c r="G674" s="117">
        <v>3.8423076923076928E-2</v>
      </c>
      <c r="H674" s="117">
        <v>38.423076923076927</v>
      </c>
      <c r="I674" s="116">
        <v>2021</v>
      </c>
    </row>
    <row r="675" spans="1:9" x14ac:dyDescent="0.3">
      <c r="A675" s="116" t="s">
        <v>3268</v>
      </c>
      <c r="B675" s="116" t="s">
        <v>3269</v>
      </c>
      <c r="C675" s="116" t="s">
        <v>37</v>
      </c>
      <c r="D675" s="116" t="s">
        <v>2259</v>
      </c>
      <c r="E675" s="116" t="s">
        <v>79</v>
      </c>
      <c r="F675" s="116" t="s">
        <v>2255</v>
      </c>
      <c r="G675" s="117">
        <v>0.12053461538461538</v>
      </c>
      <c r="H675" s="117">
        <v>120.53461538461538</v>
      </c>
      <c r="I675" s="116">
        <v>2021</v>
      </c>
    </row>
    <row r="676" spans="1:9" x14ac:dyDescent="0.3">
      <c r="A676" s="116" t="s">
        <v>3525</v>
      </c>
      <c r="B676" s="116" t="s">
        <v>3252</v>
      </c>
      <c r="C676" s="116" t="s">
        <v>37</v>
      </c>
      <c r="D676" s="116" t="s">
        <v>2259</v>
      </c>
      <c r="E676" s="116" t="s">
        <v>79</v>
      </c>
      <c r="F676" s="116" t="s">
        <v>3526</v>
      </c>
      <c r="G676" s="117">
        <v>0.18716923076923075</v>
      </c>
      <c r="H676" s="117">
        <v>187.16923076923075</v>
      </c>
      <c r="I676" s="116">
        <v>2022</v>
      </c>
    </row>
    <row r="677" spans="1:9" x14ac:dyDescent="0.3">
      <c r="A677" s="116" t="s">
        <v>3253</v>
      </c>
      <c r="B677" s="116" t="s">
        <v>2809</v>
      </c>
      <c r="C677" s="116" t="s">
        <v>37</v>
      </c>
      <c r="D677" s="116" t="s">
        <v>2271</v>
      </c>
      <c r="E677" s="116" t="s">
        <v>79</v>
      </c>
      <c r="F677" s="116" t="s">
        <v>3254</v>
      </c>
      <c r="G677" s="117">
        <v>4.3513846153846156</v>
      </c>
      <c r="H677" s="117">
        <v>4351.3846153846152</v>
      </c>
      <c r="I677" s="116">
        <v>2021</v>
      </c>
    </row>
    <row r="678" spans="1:9" x14ac:dyDescent="0.3">
      <c r="A678" s="116" t="s">
        <v>2463</v>
      </c>
      <c r="B678" s="116" t="s">
        <v>2290</v>
      </c>
      <c r="C678" s="116" t="s">
        <v>37</v>
      </c>
      <c r="D678" s="116" t="s">
        <v>2259</v>
      </c>
      <c r="E678" s="116" t="s">
        <v>79</v>
      </c>
      <c r="F678" s="116" t="s">
        <v>2291</v>
      </c>
      <c r="G678" s="117">
        <v>4.3999999999999997E-2</v>
      </c>
      <c r="H678" s="117">
        <v>44</v>
      </c>
      <c r="I678" s="116">
        <v>2020</v>
      </c>
    </row>
    <row r="679" spans="1:9" x14ac:dyDescent="0.3">
      <c r="A679" s="116" t="s">
        <v>3497</v>
      </c>
      <c r="B679" s="116" t="s">
        <v>2078</v>
      </c>
      <c r="C679" s="116" t="s">
        <v>37</v>
      </c>
      <c r="D679" s="116" t="s">
        <v>2259</v>
      </c>
      <c r="E679" s="116" t="s">
        <v>79</v>
      </c>
      <c r="F679" s="116" t="s">
        <v>2449</v>
      </c>
      <c r="G679" s="117">
        <v>0.10246153846153845</v>
      </c>
      <c r="H679" s="117">
        <v>102.46153846153845</v>
      </c>
      <c r="I679" s="116">
        <v>2022</v>
      </c>
    </row>
    <row r="680" spans="1:9" x14ac:dyDescent="0.3">
      <c r="A680" s="116" t="s">
        <v>3280</v>
      </c>
      <c r="B680" s="116" t="s">
        <v>2344</v>
      </c>
      <c r="C680" s="116" t="s">
        <v>37</v>
      </c>
      <c r="D680" s="116" t="s">
        <v>2259</v>
      </c>
      <c r="E680" s="116" t="s">
        <v>79</v>
      </c>
      <c r="F680" s="116" t="s">
        <v>2449</v>
      </c>
      <c r="G680" s="117">
        <v>0.11600000000000001</v>
      </c>
      <c r="H680" s="117">
        <v>116</v>
      </c>
      <c r="I680" s="116">
        <v>2022</v>
      </c>
    </row>
    <row r="681" spans="1:9" x14ac:dyDescent="0.3">
      <c r="A681" s="116" t="s">
        <v>3502</v>
      </c>
      <c r="B681" s="116" t="s">
        <v>2456</v>
      </c>
      <c r="C681" s="116" t="s">
        <v>37</v>
      </c>
      <c r="D681" s="116" t="s">
        <v>2259</v>
      </c>
      <c r="E681" s="116" t="s">
        <v>79</v>
      </c>
      <c r="F681" s="116" t="s">
        <v>2291</v>
      </c>
      <c r="G681" s="117">
        <v>0.25350769230769232</v>
      </c>
      <c r="H681" s="117">
        <v>253.50769230769231</v>
      </c>
      <c r="I681" s="116">
        <v>2022</v>
      </c>
    </row>
    <row r="682" spans="1:9" x14ac:dyDescent="0.3">
      <c r="A682" s="116" t="s">
        <v>3275</v>
      </c>
      <c r="B682" s="116" t="s">
        <v>2078</v>
      </c>
      <c r="C682" s="116" t="s">
        <v>37</v>
      </c>
      <c r="D682" s="116" t="s">
        <v>2259</v>
      </c>
      <c r="E682" s="116" t="s">
        <v>79</v>
      </c>
      <c r="F682" s="116" t="s">
        <v>3276</v>
      </c>
      <c r="G682" s="117">
        <v>0.54955384615384606</v>
      </c>
      <c r="H682" s="117">
        <v>549.55384615384605</v>
      </c>
      <c r="I682" s="116">
        <v>2022</v>
      </c>
    </row>
    <row r="683" spans="1:9" x14ac:dyDescent="0.3">
      <c r="A683" s="116" t="s">
        <v>3491</v>
      </c>
      <c r="B683" s="116" t="s">
        <v>353</v>
      </c>
      <c r="C683" s="116" t="s">
        <v>37</v>
      </c>
      <c r="D683" s="116" t="s">
        <v>2259</v>
      </c>
      <c r="E683" s="116" t="s">
        <v>79</v>
      </c>
      <c r="F683" s="116" t="s">
        <v>3492</v>
      </c>
      <c r="G683" s="117">
        <v>1.1534461538461538</v>
      </c>
      <c r="H683" s="117">
        <v>1153.4461538461537</v>
      </c>
      <c r="I683" s="116">
        <v>2021</v>
      </c>
    </row>
    <row r="684" spans="1:9" x14ac:dyDescent="0.3">
      <c r="A684" s="116" t="s">
        <v>2870</v>
      </c>
      <c r="B684" s="116" t="s">
        <v>2871</v>
      </c>
      <c r="C684" s="116" t="s">
        <v>37</v>
      </c>
      <c r="D684" s="116" t="s">
        <v>2259</v>
      </c>
      <c r="E684" s="116" t="s">
        <v>79</v>
      </c>
      <c r="F684" s="116" t="s">
        <v>2872</v>
      </c>
      <c r="G684" s="117">
        <v>4.8100000000000004E-2</v>
      </c>
      <c r="H684" s="117">
        <v>48.1</v>
      </c>
      <c r="I684" s="116">
        <v>2021</v>
      </c>
    </row>
    <row r="685" spans="1:9" x14ac:dyDescent="0.3">
      <c r="A685" s="116" t="s">
        <v>3523</v>
      </c>
      <c r="B685" s="116" t="s">
        <v>323</v>
      </c>
      <c r="C685" s="116" t="s">
        <v>37</v>
      </c>
      <c r="D685" s="116" t="s">
        <v>2259</v>
      </c>
      <c r="E685" s="116" t="s">
        <v>79</v>
      </c>
      <c r="F685" s="116" t="s">
        <v>3186</v>
      </c>
      <c r="G685" s="117">
        <v>0.16615384615384615</v>
      </c>
      <c r="H685" s="117">
        <v>166.15384615384616</v>
      </c>
      <c r="I685" s="116">
        <v>2022</v>
      </c>
    </row>
    <row r="686" spans="1:9" x14ac:dyDescent="0.3">
      <c r="A686" s="116" t="s">
        <v>3500</v>
      </c>
      <c r="B686" s="116" t="s">
        <v>526</v>
      </c>
      <c r="C686" s="116" t="s">
        <v>37</v>
      </c>
      <c r="D686" s="116" t="s">
        <v>2259</v>
      </c>
      <c r="E686" s="116" t="s">
        <v>79</v>
      </c>
      <c r="F686" s="116" t="s">
        <v>3501</v>
      </c>
      <c r="G686" s="117">
        <v>7.0153846153846164E-2</v>
      </c>
      <c r="H686" s="117">
        <v>70.15384615384616</v>
      </c>
      <c r="I686" s="116">
        <v>2022</v>
      </c>
    </row>
    <row r="687" spans="1:9" x14ac:dyDescent="0.3">
      <c r="A687" s="116" t="s">
        <v>2282</v>
      </c>
      <c r="B687" s="116" t="s">
        <v>2283</v>
      </c>
      <c r="C687" s="116" t="s">
        <v>37</v>
      </c>
      <c r="D687" s="116" t="s">
        <v>2254</v>
      </c>
      <c r="E687" s="116" t="s">
        <v>79</v>
      </c>
      <c r="F687" s="116" t="s">
        <v>2284</v>
      </c>
      <c r="G687" s="117">
        <v>0.33</v>
      </c>
      <c r="H687" s="117">
        <v>330</v>
      </c>
      <c r="I687" s="116">
        <v>2019</v>
      </c>
    </row>
    <row r="688" spans="1:9" x14ac:dyDescent="0.3">
      <c r="A688" s="116" t="s">
        <v>2850</v>
      </c>
      <c r="B688" s="116" t="s">
        <v>2851</v>
      </c>
      <c r="C688" s="116" t="s">
        <v>37</v>
      </c>
      <c r="D688" s="116" t="s">
        <v>2254</v>
      </c>
      <c r="E688" s="116" t="s">
        <v>79</v>
      </c>
      <c r="F688" s="116" t="s">
        <v>2852</v>
      </c>
      <c r="G688" s="117">
        <v>4.9800000000000004</v>
      </c>
      <c r="H688" s="117">
        <v>4980</v>
      </c>
      <c r="I688" s="116">
        <v>2021</v>
      </c>
    </row>
    <row r="689" spans="1:9" x14ac:dyDescent="0.3">
      <c r="A689" s="116" t="s">
        <v>2285</v>
      </c>
      <c r="B689" s="116" t="s">
        <v>2283</v>
      </c>
      <c r="C689" s="116" t="s">
        <v>37</v>
      </c>
      <c r="D689" s="116" t="s">
        <v>2254</v>
      </c>
      <c r="E689" s="116" t="s">
        <v>79</v>
      </c>
      <c r="F689" s="116" t="s">
        <v>2284</v>
      </c>
      <c r="G689" s="117">
        <v>0.39600000000000002</v>
      </c>
      <c r="H689" s="117">
        <v>396</v>
      </c>
      <c r="I689" s="116">
        <v>2019</v>
      </c>
    </row>
    <row r="690" spans="1:9" x14ac:dyDescent="0.3">
      <c r="A690" s="116" t="s">
        <v>2853</v>
      </c>
      <c r="B690" s="116" t="s">
        <v>2851</v>
      </c>
      <c r="C690" s="116" t="s">
        <v>37</v>
      </c>
      <c r="D690" s="116" t="s">
        <v>2254</v>
      </c>
      <c r="E690" s="116" t="s">
        <v>79</v>
      </c>
      <c r="F690" s="116" t="s">
        <v>2854</v>
      </c>
      <c r="G690" s="117">
        <v>4.9800000000000004</v>
      </c>
      <c r="H690" s="117">
        <v>4980</v>
      </c>
      <c r="I690" s="116">
        <v>2021</v>
      </c>
    </row>
    <row r="691" spans="1:9" x14ac:dyDescent="0.3">
      <c r="A691" s="116" t="s">
        <v>2464</v>
      </c>
      <c r="B691" s="116" t="s">
        <v>2283</v>
      </c>
      <c r="C691" s="116" t="s">
        <v>37</v>
      </c>
      <c r="D691" s="116" t="s">
        <v>2254</v>
      </c>
      <c r="E691" s="116" t="s">
        <v>79</v>
      </c>
      <c r="F691" s="116" t="s">
        <v>2465</v>
      </c>
      <c r="G691" s="117">
        <v>0.72</v>
      </c>
      <c r="H691" s="117">
        <v>720</v>
      </c>
      <c r="I691" s="116">
        <v>2020</v>
      </c>
    </row>
    <row r="692" spans="1:9" x14ac:dyDescent="0.3">
      <c r="A692" s="116" t="s">
        <v>2414</v>
      </c>
      <c r="B692" s="116" t="s">
        <v>1822</v>
      </c>
      <c r="C692" s="116" t="s">
        <v>37</v>
      </c>
      <c r="D692" s="116" t="s">
        <v>2254</v>
      </c>
      <c r="E692" s="116" t="s">
        <v>79</v>
      </c>
      <c r="F692" s="116" t="s">
        <v>2415</v>
      </c>
      <c r="G692" s="117">
        <v>4.5</v>
      </c>
      <c r="H692" s="117">
        <v>4500</v>
      </c>
      <c r="I692" s="116">
        <v>2020</v>
      </c>
    </row>
    <row r="693" spans="1:9" x14ac:dyDescent="0.3">
      <c r="A693" s="116" t="s">
        <v>3245</v>
      </c>
      <c r="B693" s="116" t="s">
        <v>223</v>
      </c>
      <c r="C693" s="116" t="s">
        <v>37</v>
      </c>
      <c r="D693" s="116" t="s">
        <v>2254</v>
      </c>
      <c r="E693" s="116" t="s">
        <v>79</v>
      </c>
      <c r="F693" s="116" t="s">
        <v>3246</v>
      </c>
      <c r="G693" s="117">
        <v>0.83506153846153841</v>
      </c>
      <c r="H693" s="117">
        <v>835.06153846153836</v>
      </c>
      <c r="I693" s="116">
        <v>2021</v>
      </c>
    </row>
    <row r="694" spans="1:9" x14ac:dyDescent="0.3">
      <c r="A694" s="116" t="s">
        <v>2361</v>
      </c>
      <c r="B694" s="116" t="s">
        <v>1788</v>
      </c>
      <c r="C694" s="116" t="s">
        <v>37</v>
      </c>
      <c r="D694" s="116" t="s">
        <v>2254</v>
      </c>
      <c r="E694" s="116" t="s">
        <v>79</v>
      </c>
      <c r="F694" s="116" t="s">
        <v>2353</v>
      </c>
      <c r="G694" s="117">
        <v>3.2759999999999998</v>
      </c>
      <c r="H694" s="117">
        <v>3276</v>
      </c>
      <c r="I694" s="116">
        <v>2020</v>
      </c>
    </row>
    <row r="695" spans="1:9" x14ac:dyDescent="0.3">
      <c r="A695" s="116" t="s">
        <v>2294</v>
      </c>
      <c r="B695" s="116" t="s">
        <v>1790</v>
      </c>
      <c r="C695" s="116" t="s">
        <v>37</v>
      </c>
      <c r="D695" s="116" t="s">
        <v>2254</v>
      </c>
      <c r="E695" s="116" t="s">
        <v>79</v>
      </c>
      <c r="F695" s="116" t="s">
        <v>2295</v>
      </c>
      <c r="G695" s="117">
        <v>4.95</v>
      </c>
      <c r="H695" s="117">
        <v>4950</v>
      </c>
      <c r="I695" s="116">
        <v>2019</v>
      </c>
    </row>
    <row r="696" spans="1:9" x14ac:dyDescent="0.3">
      <c r="A696" s="116" t="s">
        <v>2356</v>
      </c>
      <c r="B696" s="116" t="s">
        <v>1782</v>
      </c>
      <c r="C696" s="116" t="s">
        <v>37</v>
      </c>
      <c r="D696" s="116" t="s">
        <v>2254</v>
      </c>
      <c r="E696" s="116" t="s">
        <v>79</v>
      </c>
      <c r="F696" s="116" t="s">
        <v>2353</v>
      </c>
      <c r="G696" s="117">
        <v>0.9</v>
      </c>
      <c r="H696" s="117">
        <v>900</v>
      </c>
      <c r="I696" s="116">
        <v>2019</v>
      </c>
    </row>
    <row r="697" spans="1:9" x14ac:dyDescent="0.3">
      <c r="A697" s="116" t="s">
        <v>3257</v>
      </c>
      <c r="B697" s="116" t="s">
        <v>3258</v>
      </c>
      <c r="C697" s="116" t="s">
        <v>37</v>
      </c>
      <c r="D697" s="116" t="s">
        <v>2254</v>
      </c>
      <c r="E697" s="116" t="s">
        <v>79</v>
      </c>
      <c r="F697" s="116" t="s">
        <v>3259</v>
      </c>
      <c r="G697" s="117">
        <v>3.8942307692307692</v>
      </c>
      <c r="H697" s="117">
        <v>3894.2307692307691</v>
      </c>
      <c r="I697" s="116">
        <v>2021</v>
      </c>
    </row>
    <row r="698" spans="1:9" x14ac:dyDescent="0.3">
      <c r="A698" s="116" t="s">
        <v>2473</v>
      </c>
      <c r="B698" s="116" t="s">
        <v>2474</v>
      </c>
      <c r="C698" s="116" t="s">
        <v>37</v>
      </c>
      <c r="D698" s="116" t="s">
        <v>2254</v>
      </c>
      <c r="E698" s="116" t="s">
        <v>79</v>
      </c>
      <c r="F698" s="116" t="s">
        <v>2475</v>
      </c>
      <c r="G698" s="117">
        <v>1</v>
      </c>
      <c r="H698" s="117">
        <v>1000</v>
      </c>
      <c r="I698" s="116">
        <v>2020</v>
      </c>
    </row>
    <row r="699" spans="1:9" x14ac:dyDescent="0.3">
      <c r="A699" s="116" t="s">
        <v>2352</v>
      </c>
      <c r="B699" s="116" t="s">
        <v>1786</v>
      </c>
      <c r="C699" s="116" t="s">
        <v>37</v>
      </c>
      <c r="D699" s="116" t="s">
        <v>2254</v>
      </c>
      <c r="E699" s="116" t="s">
        <v>79</v>
      </c>
      <c r="F699" s="116" t="s">
        <v>2353</v>
      </c>
      <c r="G699" s="117">
        <v>4.95</v>
      </c>
      <c r="H699" s="117">
        <v>4950</v>
      </c>
      <c r="I699" s="116">
        <v>2019</v>
      </c>
    </row>
    <row r="700" spans="1:9" x14ac:dyDescent="0.3">
      <c r="A700" s="116" t="s">
        <v>2362</v>
      </c>
      <c r="B700" s="116" t="s">
        <v>154</v>
      </c>
      <c r="C700" s="116" t="s">
        <v>37</v>
      </c>
      <c r="D700" s="116" t="s">
        <v>2254</v>
      </c>
      <c r="E700" s="116" t="s">
        <v>79</v>
      </c>
      <c r="F700" s="116" t="s">
        <v>2120</v>
      </c>
      <c r="G700" s="117">
        <v>2.3538999999999999</v>
      </c>
      <c r="H700" s="117">
        <v>2353.9</v>
      </c>
      <c r="I700" s="116">
        <v>2020</v>
      </c>
    </row>
    <row r="701" spans="1:9" x14ac:dyDescent="0.3">
      <c r="A701" s="116" t="s">
        <v>2371</v>
      </c>
      <c r="B701" s="116" t="s">
        <v>2372</v>
      </c>
      <c r="C701" s="116" t="s">
        <v>37</v>
      </c>
      <c r="D701" s="116" t="s">
        <v>2254</v>
      </c>
      <c r="E701" s="116" t="s">
        <v>79</v>
      </c>
      <c r="F701" s="116" t="s">
        <v>2120</v>
      </c>
      <c r="G701" s="117">
        <v>0.82299999999999995</v>
      </c>
      <c r="H701" s="117">
        <v>823</v>
      </c>
      <c r="I701" s="116">
        <v>2020</v>
      </c>
    </row>
    <row r="702" spans="1:9" x14ac:dyDescent="0.3">
      <c r="A702" s="116" t="s">
        <v>2797</v>
      </c>
      <c r="B702" s="116" t="s">
        <v>2441</v>
      </c>
      <c r="C702" s="116" t="s">
        <v>37</v>
      </c>
      <c r="D702" s="116" t="s">
        <v>2254</v>
      </c>
      <c r="E702" s="116" t="s">
        <v>79</v>
      </c>
      <c r="F702" s="116" t="s">
        <v>2335</v>
      </c>
      <c r="G702" s="117">
        <v>4.95</v>
      </c>
      <c r="H702" s="117">
        <v>4950</v>
      </c>
      <c r="I702" s="116">
        <v>2020</v>
      </c>
    </row>
    <row r="703" spans="1:9" x14ac:dyDescent="0.3">
      <c r="A703" s="116" t="s">
        <v>3233</v>
      </c>
      <c r="B703" s="116" t="s">
        <v>223</v>
      </c>
      <c r="C703" s="116" t="s">
        <v>37</v>
      </c>
      <c r="D703" s="116" t="s">
        <v>2254</v>
      </c>
      <c r="E703" s="116" t="s">
        <v>79</v>
      </c>
      <c r="F703" s="116" t="s">
        <v>3234</v>
      </c>
      <c r="G703" s="117">
        <v>5.6034461538461535</v>
      </c>
      <c r="H703" s="117">
        <v>5603.4461538461537</v>
      </c>
      <c r="I703" s="116">
        <v>2021</v>
      </c>
    </row>
    <row r="704" spans="1:9" x14ac:dyDescent="0.3">
      <c r="A704" s="116" t="s">
        <v>2407</v>
      </c>
      <c r="B704" s="116" t="s">
        <v>2408</v>
      </c>
      <c r="C704" s="116" t="s">
        <v>37</v>
      </c>
      <c r="D704" s="116" t="s">
        <v>2254</v>
      </c>
      <c r="E704" s="116" t="s">
        <v>79</v>
      </c>
      <c r="F704" s="116" t="s">
        <v>2120</v>
      </c>
      <c r="G704" s="117">
        <v>0.75320000000000009</v>
      </c>
      <c r="H704" s="117">
        <v>753.2</v>
      </c>
      <c r="I704" s="116">
        <v>2020</v>
      </c>
    </row>
    <row r="705" spans="1:9" x14ac:dyDescent="0.3">
      <c r="A705" s="116" t="s">
        <v>3235</v>
      </c>
      <c r="B705" s="116" t="s">
        <v>223</v>
      </c>
      <c r="C705" s="116" t="s">
        <v>37</v>
      </c>
      <c r="D705" s="116" t="s">
        <v>2254</v>
      </c>
      <c r="E705" s="116" t="s">
        <v>79</v>
      </c>
      <c r="F705" s="116" t="s">
        <v>3236</v>
      </c>
      <c r="G705" s="117">
        <v>5.3846999999999996</v>
      </c>
      <c r="H705" s="117">
        <v>5384.7</v>
      </c>
      <c r="I705" s="116">
        <v>2021</v>
      </c>
    </row>
    <row r="706" spans="1:9" x14ac:dyDescent="0.3">
      <c r="A706" s="116" t="s">
        <v>2835</v>
      </c>
      <c r="B706" s="116" t="s">
        <v>2275</v>
      </c>
      <c r="C706" s="116" t="s">
        <v>37</v>
      </c>
      <c r="D706" s="116" t="s">
        <v>2254</v>
      </c>
      <c r="E706" s="116" t="s">
        <v>79</v>
      </c>
      <c r="F706" s="116" t="s">
        <v>2836</v>
      </c>
      <c r="G706" s="117">
        <v>0.3332</v>
      </c>
      <c r="H706" s="117">
        <v>333.2</v>
      </c>
      <c r="I706" s="116">
        <v>2021</v>
      </c>
    </row>
    <row r="707" spans="1:9" x14ac:dyDescent="0.3">
      <c r="A707" s="116" t="s">
        <v>3104</v>
      </c>
      <c r="B707" s="116" t="s">
        <v>2474</v>
      </c>
      <c r="C707" s="116" t="s">
        <v>37</v>
      </c>
      <c r="D707" s="116" t="s">
        <v>2254</v>
      </c>
      <c r="E707" s="116" t="s">
        <v>79</v>
      </c>
      <c r="F707" s="116" t="s">
        <v>3105</v>
      </c>
      <c r="G707" s="117">
        <v>4.9800000000000004</v>
      </c>
      <c r="H707" s="117">
        <v>4980</v>
      </c>
      <c r="I707" s="116">
        <v>2021</v>
      </c>
    </row>
    <row r="708" spans="1:9" x14ac:dyDescent="0.3">
      <c r="A708" s="116" t="s">
        <v>3228</v>
      </c>
      <c r="B708" s="116" t="s">
        <v>278</v>
      </c>
      <c r="C708" s="116" t="s">
        <v>37</v>
      </c>
      <c r="D708" s="116" t="s">
        <v>2254</v>
      </c>
      <c r="E708" s="116" t="s">
        <v>79</v>
      </c>
      <c r="F708" s="116" t="s">
        <v>2335</v>
      </c>
      <c r="G708" s="117">
        <v>5.742692307692308</v>
      </c>
      <c r="H708" s="117">
        <v>5742.6923076923076</v>
      </c>
      <c r="I708" s="116">
        <v>2021</v>
      </c>
    </row>
    <row r="709" spans="1:9" x14ac:dyDescent="0.3">
      <c r="A709" s="116" t="s">
        <v>2405</v>
      </c>
      <c r="B709" s="116" t="s">
        <v>165</v>
      </c>
      <c r="C709" s="116" t="s">
        <v>37</v>
      </c>
      <c r="D709" s="116" t="s">
        <v>2254</v>
      </c>
      <c r="E709" s="116" t="s">
        <v>79</v>
      </c>
      <c r="F709" s="116" t="s">
        <v>2406</v>
      </c>
      <c r="G709" s="117">
        <v>1.5</v>
      </c>
      <c r="H709" s="117">
        <v>1500</v>
      </c>
      <c r="I709" s="116">
        <v>2020</v>
      </c>
    </row>
    <row r="710" spans="1:9" x14ac:dyDescent="0.3">
      <c r="A710" s="116" t="s">
        <v>3260</v>
      </c>
      <c r="B710" s="116" t="s">
        <v>3261</v>
      </c>
      <c r="C710" s="116" t="s">
        <v>37</v>
      </c>
      <c r="D710" s="116" t="s">
        <v>2254</v>
      </c>
      <c r="E710" s="116" t="s">
        <v>79</v>
      </c>
      <c r="F710" s="116" t="s">
        <v>3259</v>
      </c>
      <c r="G710" s="117">
        <v>1.728</v>
      </c>
      <c r="H710" s="117">
        <v>1728</v>
      </c>
      <c r="I710" s="116">
        <v>2021</v>
      </c>
    </row>
    <row r="711" spans="1:9" x14ac:dyDescent="0.3">
      <c r="A711" s="116" t="s">
        <v>2409</v>
      </c>
      <c r="B711" s="116" t="s">
        <v>264</v>
      </c>
      <c r="C711" s="116" t="s">
        <v>37</v>
      </c>
      <c r="D711" s="116" t="s">
        <v>2254</v>
      </c>
      <c r="E711" s="116" t="s">
        <v>79</v>
      </c>
      <c r="F711" s="116" t="s">
        <v>1576</v>
      </c>
      <c r="G711" s="117">
        <v>4.99</v>
      </c>
      <c r="H711" s="117">
        <v>4990</v>
      </c>
      <c r="I711" s="116">
        <v>2020</v>
      </c>
    </row>
    <row r="712" spans="1:9" x14ac:dyDescent="0.3">
      <c r="A712" s="116" t="s">
        <v>3231</v>
      </c>
      <c r="B712" s="116" t="s">
        <v>160</v>
      </c>
      <c r="C712" s="116" t="s">
        <v>37</v>
      </c>
      <c r="D712" s="116" t="s">
        <v>2254</v>
      </c>
      <c r="E712" s="116" t="s">
        <v>79</v>
      </c>
      <c r="F712" s="116" t="s">
        <v>3232</v>
      </c>
      <c r="G712" s="117">
        <v>1.56</v>
      </c>
      <c r="H712" s="117">
        <v>1560</v>
      </c>
      <c r="I712" s="116">
        <v>2021</v>
      </c>
    </row>
    <row r="713" spans="1:9" x14ac:dyDescent="0.3">
      <c r="A713" s="116" t="s">
        <v>2297</v>
      </c>
      <c r="B713" s="116" t="s">
        <v>2298</v>
      </c>
      <c r="C713" s="116" t="s">
        <v>37</v>
      </c>
      <c r="D713" s="116" t="s">
        <v>2254</v>
      </c>
      <c r="E713" s="116" t="s">
        <v>79</v>
      </c>
      <c r="F713" s="116" t="s">
        <v>2299</v>
      </c>
      <c r="G713" s="117">
        <v>4.95</v>
      </c>
      <c r="H713" s="117">
        <v>4950</v>
      </c>
      <c r="I713" s="116">
        <v>2019</v>
      </c>
    </row>
    <row r="714" spans="1:9" x14ac:dyDescent="0.3">
      <c r="A714" s="116" t="s">
        <v>2491</v>
      </c>
      <c r="B714" s="116" t="s">
        <v>2492</v>
      </c>
      <c r="C714" s="116" t="s">
        <v>37</v>
      </c>
      <c r="D714" s="116" t="s">
        <v>2254</v>
      </c>
      <c r="E714" s="116" t="s">
        <v>79</v>
      </c>
      <c r="F714" s="116" t="s">
        <v>2493</v>
      </c>
      <c r="G714" s="117">
        <v>4.99</v>
      </c>
      <c r="H714" s="117">
        <v>4990</v>
      </c>
      <c r="I714" s="116">
        <v>2020</v>
      </c>
    </row>
    <row r="715" spans="1:9" x14ac:dyDescent="0.3">
      <c r="A715" s="116" t="s">
        <v>3262</v>
      </c>
      <c r="B715" s="116" t="s">
        <v>160</v>
      </c>
      <c r="C715" s="116" t="s">
        <v>37</v>
      </c>
      <c r="D715" s="116" t="s">
        <v>2254</v>
      </c>
      <c r="E715" s="116" t="s">
        <v>79</v>
      </c>
      <c r="F715" s="116" t="s">
        <v>3263</v>
      </c>
      <c r="G715" s="117">
        <v>6.8801076923076918</v>
      </c>
      <c r="H715" s="117">
        <v>6880.1076923076917</v>
      </c>
      <c r="I715" s="116">
        <v>2021</v>
      </c>
    </row>
    <row r="716" spans="1:9" x14ac:dyDescent="0.3">
      <c r="A716" s="116" t="s">
        <v>3177</v>
      </c>
      <c r="B716" s="116" t="s">
        <v>3178</v>
      </c>
      <c r="C716" s="116" t="s">
        <v>37</v>
      </c>
      <c r="D716" s="116" t="s">
        <v>2254</v>
      </c>
      <c r="E716" s="116" t="s">
        <v>79</v>
      </c>
      <c r="F716" s="116" t="s">
        <v>2335</v>
      </c>
      <c r="G716" s="117">
        <v>2.8361000000000001</v>
      </c>
      <c r="H716" s="117">
        <v>2836.1</v>
      </c>
      <c r="I716" s="116">
        <v>2020</v>
      </c>
    </row>
    <row r="717" spans="1:9" x14ac:dyDescent="0.3">
      <c r="A717" s="116" t="s">
        <v>2866</v>
      </c>
      <c r="B717" s="116" t="s">
        <v>146</v>
      </c>
      <c r="C717" s="116" t="s">
        <v>37</v>
      </c>
      <c r="D717" s="116" t="s">
        <v>2254</v>
      </c>
      <c r="E717" s="116" t="s">
        <v>79</v>
      </c>
      <c r="F717" s="116" t="s">
        <v>2867</v>
      </c>
      <c r="G717" s="117">
        <v>2.5920000000000001</v>
      </c>
      <c r="H717" s="117">
        <v>2592</v>
      </c>
      <c r="I717" s="116">
        <v>2021</v>
      </c>
    </row>
    <row r="718" spans="1:9" x14ac:dyDescent="0.3">
      <c r="A718" s="116" t="s">
        <v>3203</v>
      </c>
      <c r="B718" s="116" t="s">
        <v>3176</v>
      </c>
      <c r="C718" s="116" t="s">
        <v>37</v>
      </c>
      <c r="D718" s="116" t="s">
        <v>2254</v>
      </c>
      <c r="E718" s="116" t="s">
        <v>79</v>
      </c>
      <c r="F718" s="116" t="s">
        <v>3204</v>
      </c>
      <c r="G718" s="117">
        <v>3.2759999999999998</v>
      </c>
      <c r="H718" s="117">
        <v>3276</v>
      </c>
      <c r="I718" s="116">
        <v>2021</v>
      </c>
    </row>
    <row r="719" spans="1:9" x14ac:dyDescent="0.3">
      <c r="A719" s="116" t="s">
        <v>2448</v>
      </c>
      <c r="B719" s="116" t="s">
        <v>255</v>
      </c>
      <c r="C719" s="116" t="s">
        <v>37</v>
      </c>
      <c r="D719" s="116" t="s">
        <v>2254</v>
      </c>
      <c r="E719" s="116" t="s">
        <v>79</v>
      </c>
      <c r="F719" s="116" t="s">
        <v>2449</v>
      </c>
      <c r="G719" s="117">
        <v>0.247</v>
      </c>
      <c r="H719" s="117">
        <v>247</v>
      </c>
      <c r="I719" s="116">
        <v>2020</v>
      </c>
    </row>
    <row r="720" spans="1:9" x14ac:dyDescent="0.3">
      <c r="A720" s="116" t="s">
        <v>3277</v>
      </c>
      <c r="B720" s="116" t="s">
        <v>3278</v>
      </c>
      <c r="C720" s="116" t="s">
        <v>37</v>
      </c>
      <c r="D720" s="116" t="s">
        <v>2254</v>
      </c>
      <c r="E720" s="116" t="s">
        <v>79</v>
      </c>
      <c r="F720" s="116" t="s">
        <v>3279</v>
      </c>
      <c r="G720" s="117">
        <v>2.7868846153846154</v>
      </c>
      <c r="H720" s="117">
        <v>2786.8846153846152</v>
      </c>
      <c r="I720" s="116">
        <v>2022</v>
      </c>
    </row>
    <row r="721" spans="1:9" x14ac:dyDescent="0.3">
      <c r="A721" s="116" t="s">
        <v>2829</v>
      </c>
      <c r="B721" s="116" t="s">
        <v>2301</v>
      </c>
      <c r="C721" s="116" t="s">
        <v>37</v>
      </c>
      <c r="D721" s="116" t="s">
        <v>2254</v>
      </c>
      <c r="E721" s="116" t="s">
        <v>79</v>
      </c>
      <c r="F721" s="116" t="s">
        <v>2830</v>
      </c>
      <c r="G721" s="117">
        <v>3.63</v>
      </c>
      <c r="H721" s="117">
        <v>3630</v>
      </c>
      <c r="I721" s="116">
        <v>2020</v>
      </c>
    </row>
    <row r="722" spans="1:9" x14ac:dyDescent="0.3">
      <c r="A722" s="116" t="s">
        <v>3270</v>
      </c>
      <c r="B722" s="116" t="s">
        <v>2851</v>
      </c>
      <c r="C722" s="116" t="s">
        <v>37</v>
      </c>
      <c r="D722" s="116" t="s">
        <v>2254</v>
      </c>
      <c r="E722" s="116" t="s">
        <v>79</v>
      </c>
      <c r="F722" s="116" t="s">
        <v>3271</v>
      </c>
      <c r="G722" s="117">
        <v>5.7705230769230766</v>
      </c>
      <c r="H722" s="117">
        <v>5770.5230769230766</v>
      </c>
      <c r="I722" s="116">
        <v>2021</v>
      </c>
    </row>
    <row r="723" spans="1:9" x14ac:dyDescent="0.3">
      <c r="A723" s="116" t="s">
        <v>2366</v>
      </c>
      <c r="B723" s="116" t="s">
        <v>259</v>
      </c>
      <c r="C723" s="116" t="s">
        <v>37</v>
      </c>
      <c r="D723" s="116" t="s">
        <v>2254</v>
      </c>
      <c r="E723" s="116" t="s">
        <v>79</v>
      </c>
      <c r="F723" s="116" t="s">
        <v>2267</v>
      </c>
      <c r="G723" s="117">
        <v>0.46660000000000001</v>
      </c>
      <c r="H723" s="117">
        <v>466.6</v>
      </c>
      <c r="I723" s="116">
        <v>2020</v>
      </c>
    </row>
    <row r="724" spans="1:9" x14ac:dyDescent="0.3">
      <c r="A724" s="116" t="s">
        <v>2340</v>
      </c>
      <c r="B724" s="116" t="s">
        <v>259</v>
      </c>
      <c r="C724" s="116" t="s">
        <v>37</v>
      </c>
      <c r="D724" s="116" t="s">
        <v>2254</v>
      </c>
      <c r="E724" s="116" t="s">
        <v>79</v>
      </c>
      <c r="F724" s="116" t="s">
        <v>2267</v>
      </c>
      <c r="G724" s="117">
        <v>0.19980000000000001</v>
      </c>
      <c r="H724" s="117">
        <v>199.8</v>
      </c>
      <c r="I724" s="116">
        <v>2019</v>
      </c>
    </row>
    <row r="725" spans="1:9" x14ac:dyDescent="0.3">
      <c r="A725" s="116" t="s">
        <v>2843</v>
      </c>
      <c r="B725" s="116" t="s">
        <v>264</v>
      </c>
      <c r="C725" s="116" t="s">
        <v>37</v>
      </c>
      <c r="D725" s="116" t="s">
        <v>2254</v>
      </c>
      <c r="E725" s="116" t="s">
        <v>79</v>
      </c>
      <c r="F725" s="116" t="s">
        <v>2844</v>
      </c>
      <c r="G725" s="117">
        <v>3</v>
      </c>
      <c r="H725" s="117">
        <v>3000</v>
      </c>
      <c r="I725" s="116">
        <v>2021</v>
      </c>
    </row>
    <row r="726" spans="1:9" x14ac:dyDescent="0.3">
      <c r="A726" s="116" t="s">
        <v>3109</v>
      </c>
      <c r="B726" s="116" t="s">
        <v>2283</v>
      </c>
      <c r="C726" s="116" t="s">
        <v>37</v>
      </c>
      <c r="D726" s="116" t="s">
        <v>2254</v>
      </c>
      <c r="E726" s="116" t="s">
        <v>79</v>
      </c>
      <c r="F726" s="116" t="s">
        <v>3101</v>
      </c>
      <c r="G726" s="117">
        <v>0.91</v>
      </c>
      <c r="H726" s="117">
        <v>910</v>
      </c>
      <c r="I726" s="116">
        <v>2021</v>
      </c>
    </row>
    <row r="727" spans="1:9" x14ac:dyDescent="0.3">
      <c r="A727" s="116" t="s">
        <v>2252</v>
      </c>
      <c r="B727" s="116" t="s">
        <v>2253</v>
      </c>
      <c r="C727" s="116" t="s">
        <v>37</v>
      </c>
      <c r="D727" s="116" t="s">
        <v>2254</v>
      </c>
      <c r="E727" s="116" t="s">
        <v>79</v>
      </c>
      <c r="F727" s="116" t="s">
        <v>2255</v>
      </c>
      <c r="G727" s="117">
        <v>0.22159999999999999</v>
      </c>
      <c r="H727" s="117">
        <v>221.6</v>
      </c>
      <c r="I727" s="116">
        <v>2018</v>
      </c>
    </row>
    <row r="728" spans="1:9" x14ac:dyDescent="0.3">
      <c r="A728" s="116" t="s">
        <v>2837</v>
      </c>
      <c r="B728" s="116" t="s">
        <v>204</v>
      </c>
      <c r="C728" s="116" t="s">
        <v>37</v>
      </c>
      <c r="D728" s="116" t="s">
        <v>2254</v>
      </c>
      <c r="E728" s="116" t="s">
        <v>79</v>
      </c>
      <c r="F728" s="116" t="s">
        <v>2838</v>
      </c>
      <c r="G728" s="117">
        <v>0.68329999999999991</v>
      </c>
      <c r="H728" s="117">
        <v>683.3</v>
      </c>
      <c r="I728" s="116">
        <v>2021</v>
      </c>
    </row>
    <row r="729" spans="1:9" x14ac:dyDescent="0.3">
      <c r="A729" s="116" t="s">
        <v>2256</v>
      </c>
      <c r="B729" s="116" t="s">
        <v>2253</v>
      </c>
      <c r="C729" s="116" t="s">
        <v>37</v>
      </c>
      <c r="D729" s="116" t="s">
        <v>2254</v>
      </c>
      <c r="E729" s="116" t="s">
        <v>79</v>
      </c>
      <c r="F729" s="116" t="s">
        <v>2255</v>
      </c>
      <c r="G729" s="117">
        <v>0.2331</v>
      </c>
      <c r="H729" s="117">
        <v>233.1</v>
      </c>
      <c r="I729" s="116">
        <v>2018</v>
      </c>
    </row>
    <row r="730" spans="1:9" x14ac:dyDescent="0.3">
      <c r="A730" s="116" t="s">
        <v>2468</v>
      </c>
      <c r="B730" s="116" t="s">
        <v>2253</v>
      </c>
      <c r="C730" s="116" t="s">
        <v>37</v>
      </c>
      <c r="D730" s="116" t="s">
        <v>2254</v>
      </c>
      <c r="E730" s="116" t="s">
        <v>79</v>
      </c>
      <c r="F730" s="116" t="s">
        <v>2255</v>
      </c>
      <c r="G730" s="117">
        <v>0.25</v>
      </c>
      <c r="H730" s="117">
        <v>250</v>
      </c>
      <c r="I730" s="116">
        <v>2020</v>
      </c>
    </row>
    <row r="731" spans="1:9" x14ac:dyDescent="0.3">
      <c r="A731" s="116" t="s">
        <v>2265</v>
      </c>
      <c r="B731" s="116" t="s">
        <v>2266</v>
      </c>
      <c r="C731" s="116" t="s">
        <v>37</v>
      </c>
      <c r="D731" s="116" t="s">
        <v>2254</v>
      </c>
      <c r="E731" s="116" t="s">
        <v>79</v>
      </c>
      <c r="F731" s="116" t="s">
        <v>2267</v>
      </c>
      <c r="G731" s="117">
        <v>7.2599999999999998E-2</v>
      </c>
      <c r="H731" s="117">
        <v>72.599999999999994</v>
      </c>
      <c r="I731" s="116">
        <v>2018</v>
      </c>
    </row>
    <row r="732" spans="1:9" x14ac:dyDescent="0.3">
      <c r="A732" s="116" t="s">
        <v>2331</v>
      </c>
      <c r="B732" s="116" t="s">
        <v>2332</v>
      </c>
      <c r="C732" s="116" t="s">
        <v>37</v>
      </c>
      <c r="D732" s="116" t="s">
        <v>2254</v>
      </c>
      <c r="E732" s="116" t="s">
        <v>79</v>
      </c>
      <c r="F732" s="116" t="s">
        <v>2333</v>
      </c>
      <c r="G732" s="117">
        <v>4.5</v>
      </c>
      <c r="H732" s="117">
        <v>4500</v>
      </c>
      <c r="I732" s="116">
        <v>2020</v>
      </c>
    </row>
    <row r="733" spans="1:9" x14ac:dyDescent="0.3">
      <c r="A733" s="116" t="s">
        <v>2433</v>
      </c>
      <c r="B733" s="116" t="s">
        <v>2430</v>
      </c>
      <c r="C733" s="116" t="s">
        <v>37</v>
      </c>
      <c r="D733" s="116" t="s">
        <v>2254</v>
      </c>
      <c r="E733" s="116" t="s">
        <v>79</v>
      </c>
      <c r="F733" s="116" t="s">
        <v>2434</v>
      </c>
      <c r="G733" s="117">
        <v>0.96</v>
      </c>
      <c r="H733" s="117">
        <v>960</v>
      </c>
      <c r="I733" s="116">
        <v>2020</v>
      </c>
    </row>
    <row r="734" spans="1:9" x14ac:dyDescent="0.3">
      <c r="A734" s="116" t="s">
        <v>2369</v>
      </c>
      <c r="B734" s="116" t="s">
        <v>2370</v>
      </c>
      <c r="C734" s="116" t="s">
        <v>37</v>
      </c>
      <c r="D734" s="116" t="s">
        <v>2254</v>
      </c>
      <c r="E734" s="116" t="s">
        <v>79</v>
      </c>
      <c r="F734" s="116" t="s">
        <v>2267</v>
      </c>
      <c r="G734" s="117">
        <v>0.39960000000000001</v>
      </c>
      <c r="H734" s="117">
        <v>399.6</v>
      </c>
      <c r="I734" s="116">
        <v>2020</v>
      </c>
    </row>
    <row r="735" spans="1:9" x14ac:dyDescent="0.3">
      <c r="A735" s="116" t="s">
        <v>2477</v>
      </c>
      <c r="B735" s="116" t="s">
        <v>2478</v>
      </c>
      <c r="C735" s="116" t="s">
        <v>37</v>
      </c>
      <c r="D735" s="116" t="s">
        <v>2254</v>
      </c>
      <c r="E735" s="116" t="s">
        <v>79</v>
      </c>
      <c r="F735" s="116" t="s">
        <v>2263</v>
      </c>
      <c r="G735" s="117">
        <v>3.5</v>
      </c>
      <c r="H735" s="117">
        <v>3500</v>
      </c>
      <c r="I735" s="116">
        <v>2020</v>
      </c>
    </row>
    <row r="736" spans="1:9" x14ac:dyDescent="0.3">
      <c r="A736" s="116" t="s">
        <v>2490</v>
      </c>
      <c r="B736" s="116" t="s">
        <v>2482</v>
      </c>
      <c r="C736" s="116" t="s">
        <v>37</v>
      </c>
      <c r="D736" s="116" t="s">
        <v>2254</v>
      </c>
      <c r="E736" s="116" t="s">
        <v>79</v>
      </c>
      <c r="F736" s="116" t="s">
        <v>2263</v>
      </c>
      <c r="G736" s="117">
        <v>4</v>
      </c>
      <c r="H736" s="117">
        <v>4000</v>
      </c>
      <c r="I736" s="116">
        <v>2020</v>
      </c>
    </row>
    <row r="737" spans="1:9" x14ac:dyDescent="0.3">
      <c r="A737" s="116" t="s">
        <v>3100</v>
      </c>
      <c r="B737" s="116" t="s">
        <v>160</v>
      </c>
      <c r="C737" s="116" t="s">
        <v>37</v>
      </c>
      <c r="D737" s="116" t="s">
        <v>2254</v>
      </c>
      <c r="E737" s="116" t="s">
        <v>79</v>
      </c>
      <c r="F737" s="116" t="s">
        <v>3101</v>
      </c>
      <c r="G737" s="117">
        <v>4.2</v>
      </c>
      <c r="H737" s="117">
        <v>4200</v>
      </c>
      <c r="I737" s="116">
        <v>2021</v>
      </c>
    </row>
    <row r="738" spans="1:9" x14ac:dyDescent="0.3">
      <c r="A738" s="116" t="s">
        <v>2802</v>
      </c>
      <c r="B738" s="116" t="s">
        <v>2430</v>
      </c>
      <c r="C738" s="116" t="s">
        <v>37</v>
      </c>
      <c r="D738" s="116" t="s">
        <v>2254</v>
      </c>
      <c r="E738" s="116" t="s">
        <v>79</v>
      </c>
      <c r="F738" s="116" t="s">
        <v>2381</v>
      </c>
      <c r="G738" s="117">
        <v>0.81599999999999995</v>
      </c>
      <c r="H738" s="117">
        <v>816</v>
      </c>
      <c r="I738" s="116">
        <v>2020</v>
      </c>
    </row>
    <row r="739" spans="1:9" x14ac:dyDescent="0.3">
      <c r="A739" s="116" t="s">
        <v>2859</v>
      </c>
      <c r="B739" s="116" t="s">
        <v>2851</v>
      </c>
      <c r="C739" s="116" t="s">
        <v>37</v>
      </c>
      <c r="D739" s="116" t="s">
        <v>2254</v>
      </c>
      <c r="E739" s="116" t="s">
        <v>79</v>
      </c>
      <c r="F739" s="116" t="s">
        <v>2860</v>
      </c>
      <c r="G739" s="117">
        <v>4.9800000000000004</v>
      </c>
      <c r="H739" s="117">
        <v>4980</v>
      </c>
      <c r="I739" s="116">
        <v>2021</v>
      </c>
    </row>
    <row r="740" spans="1:9" x14ac:dyDescent="0.3">
      <c r="A740" s="116" t="s">
        <v>2825</v>
      </c>
      <c r="B740" s="116" t="s">
        <v>2430</v>
      </c>
      <c r="C740" s="116" t="s">
        <v>37</v>
      </c>
      <c r="D740" s="116" t="s">
        <v>2254</v>
      </c>
      <c r="E740" s="116" t="s">
        <v>79</v>
      </c>
      <c r="F740" s="116" t="s">
        <v>2381</v>
      </c>
      <c r="G740" s="117">
        <v>0.23330000000000001</v>
      </c>
      <c r="H740" s="117">
        <v>233.3</v>
      </c>
      <c r="I740" s="116">
        <v>2020</v>
      </c>
    </row>
    <row r="741" spans="1:9" x14ac:dyDescent="0.3">
      <c r="A741" s="116" t="s">
        <v>2849</v>
      </c>
      <c r="B741" s="116" t="s">
        <v>315</v>
      </c>
      <c r="C741" s="116" t="s">
        <v>37</v>
      </c>
      <c r="D741" s="116" t="s">
        <v>2254</v>
      </c>
      <c r="E741" s="116" t="s">
        <v>79</v>
      </c>
      <c r="F741" s="116" t="s">
        <v>2381</v>
      </c>
      <c r="G741" s="117">
        <v>0.96660000000000001</v>
      </c>
      <c r="H741" s="117">
        <v>966.6</v>
      </c>
      <c r="I741" s="116">
        <v>2021</v>
      </c>
    </row>
    <row r="742" spans="1:9" x14ac:dyDescent="0.3">
      <c r="A742" s="116" t="s">
        <v>2839</v>
      </c>
      <c r="B742" s="116" t="s">
        <v>2840</v>
      </c>
      <c r="C742" s="116" t="s">
        <v>37</v>
      </c>
      <c r="D742" s="116" t="s">
        <v>2254</v>
      </c>
      <c r="E742" s="116" t="s">
        <v>79</v>
      </c>
      <c r="F742" s="116" t="s">
        <v>2381</v>
      </c>
      <c r="G742" s="117">
        <v>0.76660000000000006</v>
      </c>
      <c r="H742" s="117">
        <v>766.6</v>
      </c>
      <c r="I742" s="116">
        <v>2021</v>
      </c>
    </row>
    <row r="743" spans="1:9" x14ac:dyDescent="0.3">
      <c r="A743" s="116" t="s">
        <v>2412</v>
      </c>
      <c r="B743" s="116" t="s">
        <v>138</v>
      </c>
      <c r="C743" s="116" t="s">
        <v>37</v>
      </c>
      <c r="D743" s="116" t="s">
        <v>2254</v>
      </c>
      <c r="E743" s="116" t="s">
        <v>79</v>
      </c>
      <c r="F743" s="116" t="s">
        <v>2413</v>
      </c>
      <c r="G743" s="117">
        <v>2</v>
      </c>
      <c r="H743" s="117">
        <v>2000</v>
      </c>
      <c r="I743" s="116">
        <v>2020</v>
      </c>
    </row>
    <row r="744" spans="1:9" x14ac:dyDescent="0.3">
      <c r="A744" s="116" t="s">
        <v>2865</v>
      </c>
      <c r="B744" s="116" t="s">
        <v>1447</v>
      </c>
      <c r="C744" s="116" t="s">
        <v>37</v>
      </c>
      <c r="D744" s="116" t="s">
        <v>2254</v>
      </c>
      <c r="E744" s="116" t="s">
        <v>79</v>
      </c>
      <c r="F744" s="116" t="s">
        <v>2272</v>
      </c>
      <c r="G744" s="117">
        <v>3.875</v>
      </c>
      <c r="H744" s="117">
        <v>3875</v>
      </c>
      <c r="I744" s="116">
        <v>2021</v>
      </c>
    </row>
    <row r="745" spans="1:9" x14ac:dyDescent="0.3">
      <c r="A745" s="116" t="s">
        <v>3229</v>
      </c>
      <c r="B745" s="116" t="s">
        <v>264</v>
      </c>
      <c r="C745" s="116" t="s">
        <v>37</v>
      </c>
      <c r="D745" s="116" t="s">
        <v>2254</v>
      </c>
      <c r="E745" s="116" t="s">
        <v>79</v>
      </c>
      <c r="F745" s="116" t="s">
        <v>3230</v>
      </c>
      <c r="G745" s="117">
        <v>0.92423076923076919</v>
      </c>
      <c r="H745" s="117">
        <v>924.23076923076917</v>
      </c>
      <c r="I745" s="116">
        <v>2021</v>
      </c>
    </row>
    <row r="746" spans="1:9" x14ac:dyDescent="0.3">
      <c r="A746" s="116" t="s">
        <v>2479</v>
      </c>
      <c r="B746" s="116" t="s">
        <v>2480</v>
      </c>
      <c r="C746" s="116" t="s">
        <v>37</v>
      </c>
      <c r="D746" s="116" t="s">
        <v>2254</v>
      </c>
      <c r="E746" s="116" t="s">
        <v>79</v>
      </c>
      <c r="F746" s="116" t="s">
        <v>2337</v>
      </c>
      <c r="G746" s="117">
        <v>0.23300000000000001</v>
      </c>
      <c r="H746" s="117">
        <v>233</v>
      </c>
      <c r="I746" s="116">
        <v>2020</v>
      </c>
    </row>
    <row r="747" spans="1:9" x14ac:dyDescent="0.3">
      <c r="A747" s="116" t="s">
        <v>2277</v>
      </c>
      <c r="B747" s="116" t="s">
        <v>2278</v>
      </c>
      <c r="C747" s="116" t="s">
        <v>37</v>
      </c>
      <c r="D747" s="116" t="s">
        <v>2254</v>
      </c>
      <c r="E747" s="116" t="s">
        <v>79</v>
      </c>
      <c r="F747" s="116" t="s">
        <v>2255</v>
      </c>
      <c r="G747" s="117">
        <v>0.13319999999999999</v>
      </c>
      <c r="H747" s="117">
        <v>133.19999999999999</v>
      </c>
      <c r="I747" s="116">
        <v>2019</v>
      </c>
    </row>
    <row r="748" spans="1:9" x14ac:dyDescent="0.3">
      <c r="A748" s="116" t="s">
        <v>3266</v>
      </c>
      <c r="B748" s="116" t="s">
        <v>2480</v>
      </c>
      <c r="C748" s="116" t="s">
        <v>37</v>
      </c>
      <c r="D748" s="116" t="s">
        <v>2254</v>
      </c>
      <c r="E748" s="116" t="s">
        <v>79</v>
      </c>
      <c r="F748" s="116" t="s">
        <v>3267</v>
      </c>
      <c r="G748" s="117">
        <v>0.43303846153846154</v>
      </c>
      <c r="H748" s="117">
        <v>433.03846153846155</v>
      </c>
      <c r="I748" s="116">
        <v>2021</v>
      </c>
    </row>
    <row r="749" spans="1:9" x14ac:dyDescent="0.3">
      <c r="A749" s="116" t="s">
        <v>2820</v>
      </c>
      <c r="B749" s="116" t="s">
        <v>154</v>
      </c>
      <c r="C749" s="116" t="s">
        <v>37</v>
      </c>
      <c r="D749" s="116" t="s">
        <v>2254</v>
      </c>
      <c r="E749" s="116" t="s">
        <v>79</v>
      </c>
      <c r="F749" s="116" t="s">
        <v>2821</v>
      </c>
      <c r="G749" s="117">
        <v>3</v>
      </c>
      <c r="H749" s="117">
        <v>3000</v>
      </c>
      <c r="I749" s="116">
        <v>2020</v>
      </c>
    </row>
    <row r="750" spans="1:9" x14ac:dyDescent="0.3">
      <c r="A750" s="116" t="s">
        <v>2264</v>
      </c>
      <c r="B750" s="116" t="s">
        <v>199</v>
      </c>
      <c r="C750" s="116" t="s">
        <v>37</v>
      </c>
      <c r="D750" s="116" t="s">
        <v>2254</v>
      </c>
      <c r="E750" s="116" t="s">
        <v>79</v>
      </c>
      <c r="F750" s="116" t="s">
        <v>2263</v>
      </c>
      <c r="G750" s="117">
        <v>2.3784000000000001</v>
      </c>
      <c r="H750" s="117">
        <v>2378.4</v>
      </c>
      <c r="I750" s="116">
        <v>2018</v>
      </c>
    </row>
    <row r="751" spans="1:9" x14ac:dyDescent="0.3">
      <c r="A751" s="116" t="s">
        <v>2262</v>
      </c>
      <c r="B751" s="116" t="s">
        <v>199</v>
      </c>
      <c r="C751" s="116" t="s">
        <v>37</v>
      </c>
      <c r="D751" s="116" t="s">
        <v>2254</v>
      </c>
      <c r="E751" s="116" t="s">
        <v>79</v>
      </c>
      <c r="F751" s="116" t="s">
        <v>2263</v>
      </c>
      <c r="G751" s="117">
        <v>3.5049999999999999</v>
      </c>
      <c r="H751" s="117">
        <v>3505</v>
      </c>
      <c r="I751" s="116">
        <v>2018</v>
      </c>
    </row>
    <row r="752" spans="1:9" x14ac:dyDescent="0.3">
      <c r="A752" s="116" t="s">
        <v>2813</v>
      </c>
      <c r="B752" s="116" t="s">
        <v>2253</v>
      </c>
      <c r="C752" s="116" t="s">
        <v>37</v>
      </c>
      <c r="D752" s="116" t="s">
        <v>2254</v>
      </c>
      <c r="E752" s="116" t="s">
        <v>79</v>
      </c>
      <c r="F752" s="116" t="s">
        <v>2814</v>
      </c>
      <c r="G752" s="117">
        <v>0.25</v>
      </c>
      <c r="H752" s="117">
        <v>250</v>
      </c>
      <c r="I752" s="116">
        <v>2020</v>
      </c>
    </row>
    <row r="753" spans="1:9" x14ac:dyDescent="0.3">
      <c r="A753" s="116" t="s">
        <v>2494</v>
      </c>
      <c r="B753" s="116" t="s">
        <v>144</v>
      </c>
      <c r="C753" s="116" t="s">
        <v>37</v>
      </c>
      <c r="D753" s="116" t="s">
        <v>2254</v>
      </c>
      <c r="E753" s="116" t="s">
        <v>79</v>
      </c>
      <c r="F753" s="116" t="s">
        <v>2495</v>
      </c>
      <c r="G753" s="117">
        <v>2</v>
      </c>
      <c r="H753" s="117">
        <v>2000</v>
      </c>
      <c r="I753" s="116">
        <v>2020</v>
      </c>
    </row>
    <row r="754" spans="1:9" x14ac:dyDescent="0.3">
      <c r="A754" s="116" t="s">
        <v>2470</v>
      </c>
      <c r="B754" s="116" t="s">
        <v>223</v>
      </c>
      <c r="C754" s="116" t="s">
        <v>37</v>
      </c>
      <c r="D754" s="116" t="s">
        <v>2254</v>
      </c>
      <c r="E754" s="116" t="s">
        <v>79</v>
      </c>
      <c r="F754" s="116" t="s">
        <v>2425</v>
      </c>
      <c r="G754" s="117">
        <v>0.99</v>
      </c>
      <c r="H754" s="117">
        <v>990</v>
      </c>
      <c r="I754" s="116">
        <v>2020</v>
      </c>
    </row>
    <row r="755" spans="1:9" x14ac:dyDescent="0.3">
      <c r="A755" s="116" t="s">
        <v>2861</v>
      </c>
      <c r="B755" s="116" t="s">
        <v>206</v>
      </c>
      <c r="C755" s="116" t="s">
        <v>37</v>
      </c>
      <c r="D755" s="116" t="s">
        <v>2254</v>
      </c>
      <c r="E755" s="116" t="s">
        <v>79</v>
      </c>
      <c r="F755" s="116" t="s">
        <v>2862</v>
      </c>
      <c r="G755" s="117">
        <v>0.24</v>
      </c>
      <c r="H755" s="117">
        <v>240</v>
      </c>
      <c r="I755" s="116">
        <v>2021</v>
      </c>
    </row>
    <row r="756" spans="1:9" x14ac:dyDescent="0.3">
      <c r="A756" s="116" t="s">
        <v>2834</v>
      </c>
      <c r="B756" s="116" t="s">
        <v>2266</v>
      </c>
      <c r="C756" s="116" t="s">
        <v>37</v>
      </c>
      <c r="D756" s="116" t="s">
        <v>2254</v>
      </c>
      <c r="E756" s="116" t="s">
        <v>79</v>
      </c>
      <c r="F756" s="116" t="s">
        <v>2255</v>
      </c>
      <c r="G756" s="117">
        <v>0.4995</v>
      </c>
      <c r="H756" s="117">
        <v>499.5</v>
      </c>
      <c r="I756" s="116">
        <v>2021</v>
      </c>
    </row>
    <row r="757" spans="1:9" x14ac:dyDescent="0.3">
      <c r="A757" s="116" t="s">
        <v>2855</v>
      </c>
      <c r="B757" s="116" t="s">
        <v>2856</v>
      </c>
      <c r="C757" s="116" t="s">
        <v>37</v>
      </c>
      <c r="D757" s="116" t="s">
        <v>2254</v>
      </c>
      <c r="E757" s="116" t="s">
        <v>79</v>
      </c>
      <c r="F757" s="116" t="s">
        <v>2374</v>
      </c>
      <c r="G757" s="117">
        <v>0.24</v>
      </c>
      <c r="H757" s="117">
        <v>240</v>
      </c>
      <c r="I757" s="116">
        <v>2021</v>
      </c>
    </row>
    <row r="758" spans="1:9" x14ac:dyDescent="0.3">
      <c r="A758" s="116" t="s">
        <v>2488</v>
      </c>
      <c r="B758" s="116" t="s">
        <v>144</v>
      </c>
      <c r="C758" s="116" t="s">
        <v>37</v>
      </c>
      <c r="D758" s="116" t="s">
        <v>2254</v>
      </c>
      <c r="E758" s="116" t="s">
        <v>79</v>
      </c>
      <c r="F758" s="116" t="s">
        <v>2489</v>
      </c>
      <c r="G758" s="117">
        <v>2.8</v>
      </c>
      <c r="H758" s="117">
        <v>2800</v>
      </c>
      <c r="I758" s="116">
        <v>2020</v>
      </c>
    </row>
    <row r="759" spans="1:9" x14ac:dyDescent="0.3">
      <c r="A759" s="116" t="s">
        <v>2486</v>
      </c>
      <c r="B759" s="116" t="s">
        <v>144</v>
      </c>
      <c r="C759" s="116" t="s">
        <v>37</v>
      </c>
      <c r="D759" s="116" t="s">
        <v>2254</v>
      </c>
      <c r="E759" s="116" t="s">
        <v>79</v>
      </c>
      <c r="F759" s="116" t="s">
        <v>2487</v>
      </c>
      <c r="G759" s="117">
        <v>4.3</v>
      </c>
      <c r="H759" s="117">
        <v>4300</v>
      </c>
      <c r="I759" s="116">
        <v>2020</v>
      </c>
    </row>
    <row r="760" spans="1:9" x14ac:dyDescent="0.3">
      <c r="A760" s="116" t="s">
        <v>3287</v>
      </c>
      <c r="B760" s="116" t="s">
        <v>3288</v>
      </c>
      <c r="C760" s="116" t="s">
        <v>37</v>
      </c>
      <c r="D760" s="116" t="s">
        <v>2254</v>
      </c>
      <c r="E760" s="116" t="s">
        <v>79</v>
      </c>
      <c r="F760" s="116" t="s">
        <v>3289</v>
      </c>
      <c r="G760" s="117">
        <v>5.6052</v>
      </c>
      <c r="H760" s="117">
        <v>5605.2</v>
      </c>
      <c r="I760" s="116">
        <v>2022</v>
      </c>
    </row>
    <row r="761" spans="1:9" x14ac:dyDescent="0.3">
      <c r="A761" s="116" t="s">
        <v>2367</v>
      </c>
      <c r="B761" s="116" t="s">
        <v>151</v>
      </c>
      <c r="C761" s="116" t="s">
        <v>37</v>
      </c>
      <c r="D761" s="116" t="s">
        <v>2254</v>
      </c>
      <c r="E761" s="116" t="s">
        <v>79</v>
      </c>
      <c r="F761" s="116" t="s">
        <v>2368</v>
      </c>
      <c r="G761" s="117">
        <v>2</v>
      </c>
      <c r="H761" s="117">
        <v>2000</v>
      </c>
      <c r="I761" s="116">
        <v>2020</v>
      </c>
    </row>
    <row r="762" spans="1:9" x14ac:dyDescent="0.3">
      <c r="A762" s="116" t="s">
        <v>2443</v>
      </c>
      <c r="B762" s="116" t="s">
        <v>138</v>
      </c>
      <c r="C762" s="116" t="s">
        <v>37</v>
      </c>
      <c r="D762" s="116" t="s">
        <v>2254</v>
      </c>
      <c r="E762" s="116" t="s">
        <v>79</v>
      </c>
      <c r="F762" s="116" t="s">
        <v>2444</v>
      </c>
      <c r="G762" s="117">
        <v>4.5</v>
      </c>
      <c r="H762" s="117">
        <v>4500</v>
      </c>
      <c r="I762" s="116">
        <v>2020</v>
      </c>
    </row>
    <row r="763" spans="1:9" x14ac:dyDescent="0.3">
      <c r="A763" s="116" t="s">
        <v>3264</v>
      </c>
      <c r="B763" s="116" t="s">
        <v>3265</v>
      </c>
      <c r="C763" s="116" t="s">
        <v>37</v>
      </c>
      <c r="D763" s="116" t="s">
        <v>2254</v>
      </c>
      <c r="E763" s="116" t="s">
        <v>79</v>
      </c>
      <c r="F763" s="116" t="s">
        <v>2255</v>
      </c>
      <c r="G763" s="117">
        <v>0.14486923076923078</v>
      </c>
      <c r="H763" s="117">
        <v>144.86923076923077</v>
      </c>
      <c r="I763" s="116">
        <v>2021</v>
      </c>
    </row>
    <row r="764" spans="1:9" x14ac:dyDescent="0.3">
      <c r="A764" s="116" t="s">
        <v>3211</v>
      </c>
      <c r="B764" s="116" t="s">
        <v>165</v>
      </c>
      <c r="C764" s="116" t="s">
        <v>37</v>
      </c>
      <c r="D764" s="116" t="s">
        <v>2254</v>
      </c>
      <c r="E764" s="116" t="s">
        <v>79</v>
      </c>
      <c r="F764" s="116" t="s">
        <v>3212</v>
      </c>
      <c r="G764" s="117">
        <v>4.307261538461538</v>
      </c>
      <c r="H764" s="117">
        <v>4307.2615384615383</v>
      </c>
      <c r="I764" s="116">
        <v>2021</v>
      </c>
    </row>
    <row r="765" spans="1:9" x14ac:dyDescent="0.3">
      <c r="A765" s="116" t="s">
        <v>2432</v>
      </c>
      <c r="B765" s="116" t="s">
        <v>2253</v>
      </c>
      <c r="C765" s="116" t="s">
        <v>37</v>
      </c>
      <c r="D765" s="116" t="s">
        <v>2254</v>
      </c>
      <c r="E765" s="116" t="s">
        <v>79</v>
      </c>
      <c r="F765" s="116" t="s">
        <v>2255</v>
      </c>
      <c r="G765" s="117">
        <v>0.25</v>
      </c>
      <c r="H765" s="117">
        <v>250</v>
      </c>
      <c r="I765" s="116">
        <v>2020</v>
      </c>
    </row>
    <row r="766" spans="1:9" x14ac:dyDescent="0.3">
      <c r="A766" s="116" t="s">
        <v>3106</v>
      </c>
      <c r="B766" s="116" t="s">
        <v>3107</v>
      </c>
      <c r="C766" s="116" t="s">
        <v>37</v>
      </c>
      <c r="D766" s="116" t="s">
        <v>2254</v>
      </c>
      <c r="E766" s="116" t="s">
        <v>79</v>
      </c>
      <c r="F766" s="116" t="s">
        <v>3108</v>
      </c>
      <c r="G766" s="117">
        <v>4.95</v>
      </c>
      <c r="H766" s="117">
        <v>4950</v>
      </c>
      <c r="I766" s="116">
        <v>2021</v>
      </c>
    </row>
    <row r="767" spans="1:9" x14ac:dyDescent="0.3">
      <c r="A767" s="116" t="s">
        <v>2410</v>
      </c>
      <c r="B767" s="116" t="s">
        <v>154</v>
      </c>
      <c r="C767" s="116" t="s">
        <v>37</v>
      </c>
      <c r="D767" s="116" t="s">
        <v>2254</v>
      </c>
      <c r="E767" s="116" t="s">
        <v>79</v>
      </c>
      <c r="F767" s="116" t="s">
        <v>2411</v>
      </c>
      <c r="G767" s="117">
        <v>2</v>
      </c>
      <c r="H767" s="117">
        <v>2000</v>
      </c>
      <c r="I767" s="116">
        <v>2020</v>
      </c>
    </row>
    <row r="768" spans="1:9" x14ac:dyDescent="0.3">
      <c r="A768" s="116" t="s">
        <v>2868</v>
      </c>
      <c r="B768" s="116" t="s">
        <v>2869</v>
      </c>
      <c r="C768" s="116" t="s">
        <v>37</v>
      </c>
      <c r="D768" s="116" t="s">
        <v>2254</v>
      </c>
      <c r="E768" s="116" t="s">
        <v>79</v>
      </c>
      <c r="F768" s="116" t="s">
        <v>2462</v>
      </c>
      <c r="G768" s="117">
        <v>4.9302000000000001</v>
      </c>
      <c r="H768" s="117">
        <v>4930.2</v>
      </c>
      <c r="I768" s="116">
        <v>2021</v>
      </c>
    </row>
    <row r="769" spans="1:9" x14ac:dyDescent="0.3">
      <c r="A769" s="116" t="s">
        <v>2827</v>
      </c>
      <c r="B769" s="116" t="s">
        <v>2298</v>
      </c>
      <c r="C769" s="116" t="s">
        <v>37</v>
      </c>
      <c r="D769" s="116" t="s">
        <v>2254</v>
      </c>
      <c r="E769" s="116" t="s">
        <v>79</v>
      </c>
      <c r="F769" s="116" t="s">
        <v>2828</v>
      </c>
      <c r="G769" s="117">
        <v>1.6679999999999999</v>
      </c>
      <c r="H769" s="117">
        <v>1668</v>
      </c>
      <c r="I769" s="116">
        <v>2020</v>
      </c>
    </row>
    <row r="770" spans="1:9" x14ac:dyDescent="0.3">
      <c r="A770" s="116" t="s">
        <v>3173</v>
      </c>
      <c r="B770" s="116" t="s">
        <v>3174</v>
      </c>
      <c r="C770" s="116" t="s">
        <v>37</v>
      </c>
      <c r="D770" s="116" t="s">
        <v>2254</v>
      </c>
      <c r="E770" s="116" t="s">
        <v>79</v>
      </c>
      <c r="F770" s="116" t="s">
        <v>2255</v>
      </c>
      <c r="G770" s="117">
        <v>0.32500000000000001</v>
      </c>
      <c r="H770" s="117">
        <v>325</v>
      </c>
      <c r="I770" s="116">
        <v>2020</v>
      </c>
    </row>
    <row r="771" spans="1:9" x14ac:dyDescent="0.3">
      <c r="A771" s="116" t="s">
        <v>3530</v>
      </c>
      <c r="B771" s="116" t="s">
        <v>264</v>
      </c>
      <c r="C771" s="116" t="s">
        <v>37</v>
      </c>
      <c r="D771" s="116" t="s">
        <v>2254</v>
      </c>
      <c r="E771" s="116" t="s">
        <v>79</v>
      </c>
      <c r="F771" s="116" t="s">
        <v>3531</v>
      </c>
      <c r="G771" s="117">
        <v>4.0062461538461536</v>
      </c>
      <c r="H771" s="117">
        <v>4006.2461538461534</v>
      </c>
      <c r="I771" s="116">
        <v>2022</v>
      </c>
    </row>
    <row r="772" spans="1:9" x14ac:dyDescent="0.3">
      <c r="A772" s="116" t="s">
        <v>3282</v>
      </c>
      <c r="B772" s="116" t="s">
        <v>243</v>
      </c>
      <c r="C772" s="116" t="s">
        <v>37</v>
      </c>
      <c r="D772" s="116" t="s">
        <v>2254</v>
      </c>
      <c r="E772" s="116" t="s">
        <v>79</v>
      </c>
      <c r="F772" s="116" t="s">
        <v>2255</v>
      </c>
      <c r="G772" s="117">
        <v>0.17129230769230769</v>
      </c>
      <c r="H772" s="117">
        <v>171.2923076923077</v>
      </c>
      <c r="I772" s="116">
        <v>2022</v>
      </c>
    </row>
    <row r="773" spans="1:9" x14ac:dyDescent="0.3">
      <c r="A773" s="116" t="s">
        <v>2446</v>
      </c>
      <c r="B773" s="116" t="s">
        <v>275</v>
      </c>
      <c r="C773" s="116" t="s">
        <v>37</v>
      </c>
      <c r="D773" s="116" t="s">
        <v>2254</v>
      </c>
      <c r="E773" s="116" t="s">
        <v>79</v>
      </c>
      <c r="F773" s="116" t="s">
        <v>2447</v>
      </c>
      <c r="G773" s="117">
        <v>0.433</v>
      </c>
      <c r="H773" s="117">
        <v>433</v>
      </c>
      <c r="I773" s="116">
        <v>2020</v>
      </c>
    </row>
    <row r="774" spans="1:9" x14ac:dyDescent="0.3">
      <c r="A774" s="116" t="s">
        <v>3165</v>
      </c>
      <c r="B774" s="116" t="s">
        <v>2441</v>
      </c>
      <c r="C774" s="116" t="s">
        <v>37</v>
      </c>
      <c r="D774" s="116" t="s">
        <v>2254</v>
      </c>
      <c r="E774" s="116" t="s">
        <v>79</v>
      </c>
      <c r="F774" s="116" t="s">
        <v>3166</v>
      </c>
      <c r="G774" s="117">
        <v>0.44513846153846154</v>
      </c>
      <c r="H774" s="117">
        <v>445.13846153846151</v>
      </c>
      <c r="I774" s="116">
        <v>2020</v>
      </c>
    </row>
    <row r="775" spans="1:9" x14ac:dyDescent="0.3">
      <c r="A775" s="116" t="s">
        <v>2437</v>
      </c>
      <c r="B775" s="116" t="s">
        <v>2438</v>
      </c>
      <c r="C775" s="116" t="s">
        <v>37</v>
      </c>
      <c r="D775" s="116" t="s">
        <v>2254</v>
      </c>
      <c r="E775" s="116" t="s">
        <v>79</v>
      </c>
      <c r="F775" s="116" t="s">
        <v>2439</v>
      </c>
      <c r="G775" s="117">
        <v>2</v>
      </c>
      <c r="H775" s="117">
        <v>2000</v>
      </c>
      <c r="I775" s="116">
        <v>2020</v>
      </c>
    </row>
    <row r="776" spans="1:9" x14ac:dyDescent="0.3">
      <c r="A776" s="116" t="s">
        <v>3180</v>
      </c>
      <c r="B776" s="116" t="s">
        <v>154</v>
      </c>
      <c r="C776" s="116" t="s">
        <v>37</v>
      </c>
      <c r="D776" s="116" t="s">
        <v>2254</v>
      </c>
      <c r="E776" s="116" t="s">
        <v>79</v>
      </c>
      <c r="F776" s="116" t="s">
        <v>3181</v>
      </c>
      <c r="G776" s="117">
        <v>5.3837538461538461</v>
      </c>
      <c r="H776" s="117">
        <v>5383.7538461538461</v>
      </c>
      <c r="I776" s="116">
        <v>2020</v>
      </c>
    </row>
    <row r="777" spans="1:9" x14ac:dyDescent="0.3">
      <c r="A777" s="116" t="s">
        <v>3239</v>
      </c>
      <c r="B777" s="116" t="s">
        <v>271</v>
      </c>
      <c r="C777" s="116" t="s">
        <v>37</v>
      </c>
      <c r="D777" s="116" t="s">
        <v>2254</v>
      </c>
      <c r="E777" s="116" t="s">
        <v>79</v>
      </c>
      <c r="F777" s="116" t="s">
        <v>3240</v>
      </c>
      <c r="G777" s="117">
        <v>1.0703</v>
      </c>
      <c r="H777" s="117">
        <v>1070.3</v>
      </c>
      <c r="I777" s="116">
        <v>2021</v>
      </c>
    </row>
    <row r="778" spans="1:9" x14ac:dyDescent="0.3">
      <c r="A778" s="116" t="s">
        <v>2826</v>
      </c>
      <c r="B778" s="116" t="s">
        <v>2370</v>
      </c>
      <c r="C778" s="116" t="s">
        <v>37</v>
      </c>
      <c r="D778" s="116" t="s">
        <v>2254</v>
      </c>
      <c r="E778" s="116" t="s">
        <v>79</v>
      </c>
      <c r="F778" s="116" t="s">
        <v>2255</v>
      </c>
      <c r="G778" s="117">
        <v>0.25</v>
      </c>
      <c r="H778" s="117">
        <v>250</v>
      </c>
      <c r="I778" s="116">
        <v>2020</v>
      </c>
    </row>
    <row r="779" spans="1:9" x14ac:dyDescent="0.3">
      <c r="A779" s="116" t="s">
        <v>3205</v>
      </c>
      <c r="B779" s="116" t="s">
        <v>3206</v>
      </c>
      <c r="C779" s="116" t="s">
        <v>37</v>
      </c>
      <c r="D779" s="116" t="s">
        <v>2254</v>
      </c>
      <c r="E779" s="116" t="s">
        <v>79</v>
      </c>
      <c r="F779" s="116" t="s">
        <v>3207</v>
      </c>
      <c r="G779" s="117">
        <v>3.6578769230769228</v>
      </c>
      <c r="H779" s="117">
        <v>3657.8769230769226</v>
      </c>
      <c r="I779" s="116">
        <v>2021</v>
      </c>
    </row>
    <row r="780" spans="1:9" x14ac:dyDescent="0.3">
      <c r="A780" s="116" t="s">
        <v>2403</v>
      </c>
      <c r="B780" s="116" t="s">
        <v>138</v>
      </c>
      <c r="C780" s="116" t="s">
        <v>37</v>
      </c>
      <c r="D780" s="116" t="s">
        <v>2254</v>
      </c>
      <c r="E780" s="116" t="s">
        <v>79</v>
      </c>
      <c r="F780" s="116" t="s">
        <v>2404</v>
      </c>
      <c r="G780" s="117">
        <v>1.393</v>
      </c>
      <c r="H780" s="117">
        <v>1393</v>
      </c>
      <c r="I780" s="116">
        <v>2020</v>
      </c>
    </row>
    <row r="781" spans="1:9" x14ac:dyDescent="0.3">
      <c r="A781" s="116" t="s">
        <v>2440</v>
      </c>
      <c r="B781" s="116" t="s">
        <v>2441</v>
      </c>
      <c r="C781" s="116" t="s">
        <v>37</v>
      </c>
      <c r="D781" s="116" t="s">
        <v>2254</v>
      </c>
      <c r="E781" s="116" t="s">
        <v>79</v>
      </c>
      <c r="F781" s="116" t="s">
        <v>2442</v>
      </c>
      <c r="G781" s="117">
        <v>4.29</v>
      </c>
      <c r="H781" s="117">
        <v>4290</v>
      </c>
      <c r="I781" s="116">
        <v>2020</v>
      </c>
    </row>
    <row r="782" spans="1:9" x14ac:dyDescent="0.3">
      <c r="A782" s="116" t="s">
        <v>3097</v>
      </c>
      <c r="B782" s="116" t="s">
        <v>3098</v>
      </c>
      <c r="C782" s="116" t="s">
        <v>37</v>
      </c>
      <c r="D782" s="116" t="s">
        <v>2254</v>
      </c>
      <c r="E782" s="116" t="s">
        <v>79</v>
      </c>
      <c r="F782" s="116" t="s">
        <v>3099</v>
      </c>
      <c r="G782" s="117">
        <v>2</v>
      </c>
      <c r="H782" s="117">
        <v>2000</v>
      </c>
      <c r="I782" s="116">
        <v>2021</v>
      </c>
    </row>
    <row r="783" spans="1:9" x14ac:dyDescent="0.3">
      <c r="A783" s="116" t="s">
        <v>3183</v>
      </c>
      <c r="B783" s="116" t="s">
        <v>144</v>
      </c>
      <c r="C783" s="116" t="s">
        <v>37</v>
      </c>
      <c r="D783" s="116" t="s">
        <v>2254</v>
      </c>
      <c r="E783" s="116" t="s">
        <v>79</v>
      </c>
      <c r="F783" s="116" t="s">
        <v>2335</v>
      </c>
      <c r="G783" s="117">
        <v>0.93479999999999996</v>
      </c>
      <c r="H783" s="117">
        <v>934.8</v>
      </c>
      <c r="I783" s="116">
        <v>2020</v>
      </c>
    </row>
    <row r="784" spans="1:9" x14ac:dyDescent="0.3">
      <c r="A784" s="116" t="s">
        <v>3182</v>
      </c>
      <c r="B784" s="116" t="s">
        <v>144</v>
      </c>
      <c r="C784" s="116" t="s">
        <v>37</v>
      </c>
      <c r="D784" s="116" t="s">
        <v>2254</v>
      </c>
      <c r="E784" s="116" t="s">
        <v>79</v>
      </c>
      <c r="F784" s="116" t="s">
        <v>2335</v>
      </c>
      <c r="G784" s="117">
        <v>0.95517692307692303</v>
      </c>
      <c r="H784" s="117">
        <v>955.176923076923</v>
      </c>
      <c r="I784" s="116">
        <v>2020</v>
      </c>
    </row>
    <row r="785" spans="1:9" x14ac:dyDescent="0.3">
      <c r="A785" s="116" t="s">
        <v>3184</v>
      </c>
      <c r="B785" s="116" t="s">
        <v>144</v>
      </c>
      <c r="C785" s="116" t="s">
        <v>37</v>
      </c>
      <c r="D785" s="116" t="s">
        <v>2254</v>
      </c>
      <c r="E785" s="116" t="s">
        <v>79</v>
      </c>
      <c r="F785" s="116" t="s">
        <v>2335</v>
      </c>
      <c r="G785" s="117">
        <v>3.6479999999999997</v>
      </c>
      <c r="H785" s="117">
        <v>3647.9999999999995</v>
      </c>
      <c r="I785" s="116">
        <v>2020</v>
      </c>
    </row>
    <row r="786" spans="1:9" x14ac:dyDescent="0.3">
      <c r="A786" s="116" t="s">
        <v>3175</v>
      </c>
      <c r="B786" s="116" t="s">
        <v>3176</v>
      </c>
      <c r="C786" s="116" t="s">
        <v>37</v>
      </c>
      <c r="D786" s="116" t="s">
        <v>2254</v>
      </c>
      <c r="E786" s="116" t="s">
        <v>79</v>
      </c>
      <c r="F786" s="116" t="s">
        <v>2335</v>
      </c>
      <c r="G786" s="117">
        <v>1.0006615384615385</v>
      </c>
      <c r="H786" s="117">
        <v>1000.6615384615384</v>
      </c>
      <c r="I786" s="116">
        <v>2020</v>
      </c>
    </row>
    <row r="787" spans="1:9" x14ac:dyDescent="0.3">
      <c r="A787" s="116" t="s">
        <v>3096</v>
      </c>
      <c r="B787" s="116" t="s">
        <v>144</v>
      </c>
      <c r="C787" s="116" t="s">
        <v>37</v>
      </c>
      <c r="D787" s="116" t="s">
        <v>2254</v>
      </c>
      <c r="E787" s="116" t="s">
        <v>79</v>
      </c>
      <c r="F787" s="116" t="s">
        <v>2335</v>
      </c>
      <c r="G787" s="117">
        <v>0.999</v>
      </c>
      <c r="H787" s="117">
        <v>999</v>
      </c>
      <c r="I787" s="116">
        <v>2020</v>
      </c>
    </row>
    <row r="788" spans="1:9" x14ac:dyDescent="0.3">
      <c r="A788" s="116" t="s">
        <v>3524</v>
      </c>
      <c r="B788" s="116" t="s">
        <v>3176</v>
      </c>
      <c r="C788" s="116" t="s">
        <v>37</v>
      </c>
      <c r="D788" s="116" t="s">
        <v>2254</v>
      </c>
      <c r="E788" s="116" t="s">
        <v>79</v>
      </c>
      <c r="F788" s="116" t="s">
        <v>2335</v>
      </c>
      <c r="G788" s="117">
        <v>1.4073230769230767</v>
      </c>
      <c r="H788" s="117">
        <v>1407.3230769230768</v>
      </c>
      <c r="I788" s="116">
        <v>2022</v>
      </c>
    </row>
    <row r="789" spans="1:9" x14ac:dyDescent="0.3">
      <c r="A789" s="116" t="s">
        <v>2863</v>
      </c>
      <c r="B789" s="116" t="s">
        <v>271</v>
      </c>
      <c r="C789" s="116" t="s">
        <v>37</v>
      </c>
      <c r="D789" s="116" t="s">
        <v>2254</v>
      </c>
      <c r="E789" s="116" t="s">
        <v>79</v>
      </c>
      <c r="F789" s="116" t="s">
        <v>2864</v>
      </c>
      <c r="G789" s="117">
        <v>1</v>
      </c>
      <c r="H789" s="117">
        <v>1000</v>
      </c>
      <c r="I789" s="116">
        <v>2021</v>
      </c>
    </row>
    <row r="790" spans="1:9" x14ac:dyDescent="0.3">
      <c r="A790" s="116" t="s">
        <v>2496</v>
      </c>
      <c r="B790" s="116" t="s">
        <v>144</v>
      </c>
      <c r="C790" s="116" t="s">
        <v>37</v>
      </c>
      <c r="D790" s="116" t="s">
        <v>2254</v>
      </c>
      <c r="E790" s="116" t="s">
        <v>79</v>
      </c>
      <c r="F790" s="116" t="s">
        <v>2497</v>
      </c>
      <c r="G790" s="117">
        <v>2.5</v>
      </c>
      <c r="H790" s="117">
        <v>2500</v>
      </c>
      <c r="I790" s="116">
        <v>2020</v>
      </c>
    </row>
    <row r="791" spans="1:9" x14ac:dyDescent="0.3">
      <c r="A791" s="116" t="s">
        <v>2350</v>
      </c>
      <c r="B791" s="116" t="s">
        <v>1790</v>
      </c>
      <c r="C791" s="116" t="s">
        <v>37</v>
      </c>
      <c r="D791" s="116" t="s">
        <v>2254</v>
      </c>
      <c r="E791" s="116" t="s">
        <v>79</v>
      </c>
      <c r="F791" s="116" t="s">
        <v>2351</v>
      </c>
      <c r="G791" s="117">
        <v>1.9339999999999999</v>
      </c>
      <c r="H791" s="117">
        <v>1934</v>
      </c>
      <c r="I791" s="116">
        <v>2019</v>
      </c>
    </row>
    <row r="792" spans="1:9" x14ac:dyDescent="0.3">
      <c r="A792" s="116" t="s">
        <v>3241</v>
      </c>
      <c r="B792" s="116" t="s">
        <v>154</v>
      </c>
      <c r="C792" s="116" t="s">
        <v>37</v>
      </c>
      <c r="D792" s="116" t="s">
        <v>2254</v>
      </c>
      <c r="E792" s="116" t="s">
        <v>79</v>
      </c>
      <c r="F792" s="116" t="s">
        <v>3242</v>
      </c>
      <c r="G792" s="117">
        <v>1.2350000000000001</v>
      </c>
      <c r="H792" s="117">
        <v>1235</v>
      </c>
      <c r="I792" s="116">
        <v>2021</v>
      </c>
    </row>
    <row r="793" spans="1:9" x14ac:dyDescent="0.3">
      <c r="A793" s="116" t="s">
        <v>2274</v>
      </c>
      <c r="B793" s="116" t="s">
        <v>2275</v>
      </c>
      <c r="C793" s="116" t="s">
        <v>37</v>
      </c>
      <c r="D793" s="116" t="s">
        <v>2254</v>
      </c>
      <c r="E793" s="116" t="s">
        <v>79</v>
      </c>
      <c r="F793" s="116" t="s">
        <v>2276</v>
      </c>
      <c r="G793" s="117">
        <v>0.11</v>
      </c>
      <c r="H793" s="117">
        <v>110</v>
      </c>
      <c r="I793" s="116">
        <v>2018</v>
      </c>
    </row>
    <row r="794" spans="1:9" x14ac:dyDescent="0.3">
      <c r="A794" s="116" t="s">
        <v>2435</v>
      </c>
      <c r="B794" s="116" t="s">
        <v>1447</v>
      </c>
      <c r="C794" s="116" t="s">
        <v>37</v>
      </c>
      <c r="D794" s="116" t="s">
        <v>2254</v>
      </c>
      <c r="E794" s="116" t="s">
        <v>79</v>
      </c>
      <c r="F794" s="116" t="s">
        <v>2436</v>
      </c>
      <c r="G794" s="117">
        <v>1</v>
      </c>
      <c r="H794" s="117">
        <v>1000</v>
      </c>
      <c r="I794" s="116">
        <v>2020</v>
      </c>
    </row>
    <row r="795" spans="1:9" x14ac:dyDescent="0.3">
      <c r="A795" s="116" t="s">
        <v>3102</v>
      </c>
      <c r="B795" s="116" t="s">
        <v>1447</v>
      </c>
      <c r="C795" s="116" t="s">
        <v>37</v>
      </c>
      <c r="D795" s="116" t="s">
        <v>2254</v>
      </c>
      <c r="E795" s="116" t="s">
        <v>79</v>
      </c>
      <c r="F795" s="116" t="s">
        <v>3103</v>
      </c>
      <c r="G795" s="117">
        <v>4.5999999999999996</v>
      </c>
      <c r="H795" s="117">
        <v>4600</v>
      </c>
      <c r="I795" s="116">
        <v>2021</v>
      </c>
    </row>
    <row r="796" spans="1:9" x14ac:dyDescent="0.3">
      <c r="A796" s="116" t="s">
        <v>2300</v>
      </c>
      <c r="B796" s="116" t="s">
        <v>2301</v>
      </c>
      <c r="C796" s="116" t="s">
        <v>37</v>
      </c>
      <c r="D796" s="116" t="s">
        <v>2254</v>
      </c>
      <c r="E796" s="116" t="s">
        <v>79</v>
      </c>
      <c r="F796" s="116" t="s">
        <v>2302</v>
      </c>
      <c r="G796" s="117">
        <v>4.32</v>
      </c>
      <c r="H796" s="117">
        <v>4320</v>
      </c>
      <c r="I796" s="116">
        <v>2019</v>
      </c>
    </row>
    <row r="797" spans="1:9" x14ac:dyDescent="0.3">
      <c r="A797" s="116" t="s">
        <v>2845</v>
      </c>
      <c r="B797" s="116" t="s">
        <v>2846</v>
      </c>
      <c r="C797" s="116" t="s">
        <v>37</v>
      </c>
      <c r="D797" s="116" t="s">
        <v>2254</v>
      </c>
      <c r="E797" s="116" t="s">
        <v>79</v>
      </c>
      <c r="F797" s="116" t="s">
        <v>2847</v>
      </c>
      <c r="G797" s="117">
        <v>0.19980000000000001</v>
      </c>
      <c r="H797" s="117">
        <v>199.8</v>
      </c>
      <c r="I797" s="116">
        <v>2021</v>
      </c>
    </row>
    <row r="798" spans="1:9" x14ac:dyDescent="0.3">
      <c r="A798" s="116" t="s">
        <v>3247</v>
      </c>
      <c r="B798" s="116" t="s">
        <v>3248</v>
      </c>
      <c r="C798" s="116" t="s">
        <v>37</v>
      </c>
      <c r="D798" s="116" t="s">
        <v>2254</v>
      </c>
      <c r="E798" s="116" t="s">
        <v>79</v>
      </c>
      <c r="F798" s="116" t="s">
        <v>1632</v>
      </c>
      <c r="G798" s="117">
        <v>1.7533384615384615</v>
      </c>
      <c r="H798" s="117">
        <v>1753.3384615384616</v>
      </c>
      <c r="I798" s="116">
        <v>2021</v>
      </c>
    </row>
    <row r="799" spans="1:9" x14ac:dyDescent="0.3">
      <c r="A799" s="116" t="s">
        <v>2342</v>
      </c>
      <c r="B799" s="116" t="s">
        <v>1782</v>
      </c>
      <c r="C799" s="116" t="s">
        <v>37</v>
      </c>
      <c r="D799" s="116" t="s">
        <v>2254</v>
      </c>
      <c r="E799" s="116" t="s">
        <v>79</v>
      </c>
      <c r="F799" s="116" t="s">
        <v>2267</v>
      </c>
      <c r="G799" s="117">
        <v>0.25</v>
      </c>
      <c r="H799" s="117">
        <v>250</v>
      </c>
      <c r="I799" s="116">
        <v>2019</v>
      </c>
    </row>
    <row r="800" spans="1:9" x14ac:dyDescent="0.3">
      <c r="A800" s="116" t="s">
        <v>2857</v>
      </c>
      <c r="B800" s="116" t="s">
        <v>1447</v>
      </c>
      <c r="C800" s="116" t="s">
        <v>37</v>
      </c>
      <c r="D800" s="116" t="s">
        <v>2254</v>
      </c>
      <c r="E800" s="116" t="s">
        <v>79</v>
      </c>
      <c r="F800" s="116" t="s">
        <v>2858</v>
      </c>
      <c r="G800" s="117">
        <v>4.95</v>
      </c>
      <c r="H800" s="117">
        <v>4950</v>
      </c>
      <c r="I800" s="116">
        <v>2021</v>
      </c>
    </row>
    <row r="801" spans="1:9" x14ac:dyDescent="0.3">
      <c r="A801" s="116" t="s">
        <v>2481</v>
      </c>
      <c r="B801" s="116" t="s">
        <v>2482</v>
      </c>
      <c r="C801" s="116" t="s">
        <v>37</v>
      </c>
      <c r="D801" s="116" t="s">
        <v>2254</v>
      </c>
      <c r="E801" s="116" t="s">
        <v>79</v>
      </c>
      <c r="F801" s="116" t="s">
        <v>2483</v>
      </c>
      <c r="G801" s="117">
        <v>1</v>
      </c>
      <c r="H801" s="117">
        <v>1000</v>
      </c>
      <c r="I801" s="116">
        <v>2020</v>
      </c>
    </row>
    <row r="802" spans="1:9" x14ac:dyDescent="0.3">
      <c r="A802" s="116" t="s">
        <v>3210</v>
      </c>
      <c r="B802" s="116" t="s">
        <v>3174</v>
      </c>
      <c r="C802" s="116" t="s">
        <v>37</v>
      </c>
      <c r="D802" s="116" t="s">
        <v>2254</v>
      </c>
      <c r="E802" s="116" t="s">
        <v>79</v>
      </c>
      <c r="F802" s="116" t="s">
        <v>2335</v>
      </c>
      <c r="G802" s="117">
        <v>7.6152999999999995</v>
      </c>
      <c r="H802" s="117">
        <v>7615.2999999999993</v>
      </c>
      <c r="I802" s="116">
        <v>2021</v>
      </c>
    </row>
    <row r="803" spans="1:9" x14ac:dyDescent="0.3">
      <c r="A803" s="116" t="s">
        <v>3281</v>
      </c>
      <c r="B803" s="116" t="s">
        <v>2283</v>
      </c>
      <c r="C803" s="116" t="s">
        <v>37</v>
      </c>
      <c r="D803" s="116" t="s">
        <v>2254</v>
      </c>
      <c r="E803" s="116" t="s">
        <v>79</v>
      </c>
      <c r="F803" s="116" t="s">
        <v>1143</v>
      </c>
      <c r="G803" s="117">
        <v>0.83250000000000002</v>
      </c>
      <c r="H803" s="117">
        <v>832.5</v>
      </c>
      <c r="I803" s="116">
        <v>2022</v>
      </c>
    </row>
    <row r="804" spans="1:9" x14ac:dyDescent="0.3">
      <c r="A804" s="116" t="s">
        <v>2822</v>
      </c>
      <c r="B804" s="116" t="s">
        <v>2823</v>
      </c>
      <c r="C804" s="116" t="s">
        <v>37</v>
      </c>
      <c r="D804" s="116" t="s">
        <v>2254</v>
      </c>
      <c r="E804" s="116" t="s">
        <v>79</v>
      </c>
      <c r="F804" s="116" t="s">
        <v>2824</v>
      </c>
      <c r="G804" s="117">
        <v>4.2679999999999998</v>
      </c>
      <c r="H804" s="117">
        <v>4268</v>
      </c>
      <c r="I804" s="116">
        <v>2020</v>
      </c>
    </row>
    <row r="805" spans="1:9" x14ac:dyDescent="0.3">
      <c r="A805" s="116" t="s">
        <v>3219</v>
      </c>
      <c r="B805" s="116" t="s">
        <v>3220</v>
      </c>
      <c r="C805" s="116" t="s">
        <v>37</v>
      </c>
      <c r="D805" s="116" t="s">
        <v>2254</v>
      </c>
      <c r="E805" s="116" t="s">
        <v>79</v>
      </c>
      <c r="F805" s="116" t="s">
        <v>3221</v>
      </c>
      <c r="G805" s="117">
        <v>2.6653846153846152</v>
      </c>
      <c r="H805" s="117">
        <v>2665.3846153846152</v>
      </c>
      <c r="I805" s="116">
        <v>2021</v>
      </c>
    </row>
    <row r="806" spans="1:9" x14ac:dyDescent="0.3">
      <c r="A806" s="116" t="s">
        <v>2800</v>
      </c>
      <c r="B806" s="116" t="s">
        <v>2480</v>
      </c>
      <c r="C806" s="116" t="s">
        <v>37</v>
      </c>
      <c r="D806" s="116" t="s">
        <v>2254</v>
      </c>
      <c r="E806" s="116" t="s">
        <v>79</v>
      </c>
      <c r="F806" s="116" t="s">
        <v>2801</v>
      </c>
      <c r="G806" s="117">
        <v>0.24759999999999999</v>
      </c>
      <c r="H806" s="117">
        <v>247.6</v>
      </c>
      <c r="I806" s="116">
        <v>2020</v>
      </c>
    </row>
    <row r="807" spans="1:9" x14ac:dyDescent="0.3">
      <c r="A807" s="116" t="s">
        <v>3237</v>
      </c>
      <c r="B807" s="116" t="s">
        <v>175</v>
      </c>
      <c r="C807" s="116" t="s">
        <v>37</v>
      </c>
      <c r="D807" s="116" t="s">
        <v>2254</v>
      </c>
      <c r="E807" s="116" t="s">
        <v>79</v>
      </c>
      <c r="F807" s="116" t="s">
        <v>3238</v>
      </c>
      <c r="G807" s="117">
        <v>1.3284</v>
      </c>
      <c r="H807" s="117">
        <v>1328.4</v>
      </c>
      <c r="I807" s="116">
        <v>2021</v>
      </c>
    </row>
    <row r="808" spans="1:9" x14ac:dyDescent="0.3">
      <c r="A808" s="116" t="s">
        <v>2831</v>
      </c>
      <c r="B808" s="116" t="s">
        <v>2832</v>
      </c>
      <c r="C808" s="116" t="s">
        <v>37</v>
      </c>
      <c r="D808" s="116" t="s">
        <v>2254</v>
      </c>
      <c r="E808" s="116" t="s">
        <v>79</v>
      </c>
      <c r="F808" s="116" t="s">
        <v>2833</v>
      </c>
      <c r="G808" s="117">
        <v>4.5</v>
      </c>
      <c r="H808" s="117">
        <v>4500</v>
      </c>
      <c r="I808" s="116">
        <v>2020</v>
      </c>
    </row>
    <row r="809" spans="1:9" x14ac:dyDescent="0.3">
      <c r="A809" s="116" t="s">
        <v>2358</v>
      </c>
      <c r="B809" s="116" t="s">
        <v>2359</v>
      </c>
      <c r="C809" s="116" t="s">
        <v>37</v>
      </c>
      <c r="D809" s="116" t="s">
        <v>2254</v>
      </c>
      <c r="E809" s="116" t="s">
        <v>79</v>
      </c>
      <c r="F809" s="116" t="s">
        <v>2360</v>
      </c>
      <c r="G809" s="117">
        <v>0.18</v>
      </c>
      <c r="H809" s="117">
        <v>180</v>
      </c>
      <c r="I809" s="116">
        <v>2020</v>
      </c>
    </row>
    <row r="810" spans="1:9" x14ac:dyDescent="0.3">
      <c r="A810" s="116" t="s">
        <v>3272</v>
      </c>
      <c r="B810" s="116" t="s">
        <v>3273</v>
      </c>
      <c r="C810" s="116" t="s">
        <v>37</v>
      </c>
      <c r="D810" s="116" t="s">
        <v>2254</v>
      </c>
      <c r="E810" s="116" t="s">
        <v>79</v>
      </c>
      <c r="F810" s="116" t="s">
        <v>3274</v>
      </c>
      <c r="G810" s="117">
        <v>6.72</v>
      </c>
      <c r="H810" s="117">
        <v>6720</v>
      </c>
      <c r="I810" s="116">
        <v>2022</v>
      </c>
    </row>
    <row r="811" spans="1:9" x14ac:dyDescent="0.3">
      <c r="A811" s="116" t="s">
        <v>3213</v>
      </c>
      <c r="B811" s="116" t="s">
        <v>3174</v>
      </c>
      <c r="C811" s="116" t="s">
        <v>37</v>
      </c>
      <c r="D811" s="116" t="s">
        <v>2254</v>
      </c>
      <c r="E811" s="116" t="s">
        <v>79</v>
      </c>
      <c r="F811" s="116" t="s">
        <v>2255</v>
      </c>
      <c r="G811" s="117">
        <v>0.26424615384615385</v>
      </c>
      <c r="H811" s="117">
        <v>264.24615384615385</v>
      </c>
      <c r="I811" s="116">
        <v>2021</v>
      </c>
    </row>
    <row r="812" spans="1:9" x14ac:dyDescent="0.3">
      <c r="A812" s="116" t="s">
        <v>3222</v>
      </c>
      <c r="B812" s="116" t="s">
        <v>2359</v>
      </c>
      <c r="C812" s="116" t="s">
        <v>37</v>
      </c>
      <c r="D812" s="116" t="s">
        <v>2254</v>
      </c>
      <c r="E812" s="116" t="s">
        <v>79</v>
      </c>
      <c r="F812" s="116" t="s">
        <v>2328</v>
      </c>
      <c r="G812" s="117">
        <v>1.6547538461538458</v>
      </c>
      <c r="H812" s="117">
        <v>1654.7538461538459</v>
      </c>
      <c r="I812" s="116">
        <v>2021</v>
      </c>
    </row>
    <row r="813" spans="1:9" x14ac:dyDescent="0.3">
      <c r="A813" s="116" t="s">
        <v>3255</v>
      </c>
      <c r="B813" s="116" t="s">
        <v>3256</v>
      </c>
      <c r="C813" s="116" t="s">
        <v>37</v>
      </c>
      <c r="D813" s="116" t="s">
        <v>2254</v>
      </c>
      <c r="E813" s="116" t="s">
        <v>79</v>
      </c>
      <c r="F813" s="116" t="s">
        <v>2272</v>
      </c>
      <c r="G813" s="117">
        <v>2.153976923076923</v>
      </c>
      <c r="H813" s="117">
        <v>2153.976923076923</v>
      </c>
      <c r="I813" s="116">
        <v>2021</v>
      </c>
    </row>
    <row r="814" spans="1:9" x14ac:dyDescent="0.3">
      <c r="A814" s="116" t="s">
        <v>2471</v>
      </c>
      <c r="B814" s="116" t="s">
        <v>216</v>
      </c>
      <c r="C814" s="116" t="s">
        <v>37</v>
      </c>
      <c r="D814" s="116" t="s">
        <v>2254</v>
      </c>
      <c r="E814" s="116" t="s">
        <v>79</v>
      </c>
      <c r="F814" s="116" t="s">
        <v>2472</v>
      </c>
      <c r="G814" s="117">
        <v>1</v>
      </c>
      <c r="H814" s="117">
        <v>1000</v>
      </c>
      <c r="I814" s="116">
        <v>2020</v>
      </c>
    </row>
    <row r="815" spans="1:9" x14ac:dyDescent="0.3">
      <c r="A815" s="116" t="s">
        <v>2296</v>
      </c>
      <c r="B815" s="116" t="s">
        <v>2191</v>
      </c>
      <c r="C815" s="116" t="s">
        <v>37</v>
      </c>
      <c r="D815" s="116" t="s">
        <v>2254</v>
      </c>
      <c r="E815" s="116" t="s">
        <v>79</v>
      </c>
      <c r="F815" s="116" t="s">
        <v>2291</v>
      </c>
      <c r="G815" s="117">
        <v>0.05</v>
      </c>
      <c r="H815" s="117">
        <v>50</v>
      </c>
      <c r="I815" s="116">
        <v>2019</v>
      </c>
    </row>
    <row r="816" spans="1:9" x14ac:dyDescent="0.3">
      <c r="A816" s="116" t="s">
        <v>2429</v>
      </c>
      <c r="B816" s="116" t="s">
        <v>2430</v>
      </c>
      <c r="C816" s="116" t="s">
        <v>37</v>
      </c>
      <c r="D816" s="116" t="s">
        <v>2254</v>
      </c>
      <c r="E816" s="116" t="s">
        <v>79</v>
      </c>
      <c r="F816" s="116" t="s">
        <v>2431</v>
      </c>
      <c r="G816" s="117">
        <v>7.2999999999999995E-2</v>
      </c>
      <c r="H816" s="117">
        <v>73</v>
      </c>
      <c r="I816" s="116">
        <v>2020</v>
      </c>
    </row>
    <row r="817" spans="1:9" x14ac:dyDescent="0.3">
      <c r="A817" s="116" t="s">
        <v>3527</v>
      </c>
      <c r="B817" s="116" t="s">
        <v>3528</v>
      </c>
      <c r="C817" s="116" t="s">
        <v>37</v>
      </c>
      <c r="D817" s="116" t="s">
        <v>2254</v>
      </c>
      <c r="E817" s="116" t="s">
        <v>79</v>
      </c>
      <c r="F817" s="116" t="s">
        <v>3529</v>
      </c>
      <c r="G817" s="117">
        <v>3.651957692307692</v>
      </c>
      <c r="H817" s="117">
        <v>3651.957692307692</v>
      </c>
      <c r="I817" s="116">
        <v>2022</v>
      </c>
    </row>
    <row r="818" spans="1:9" x14ac:dyDescent="0.3">
      <c r="A818" s="116" t="s">
        <v>3189</v>
      </c>
      <c r="B818" s="116" t="s">
        <v>2266</v>
      </c>
      <c r="C818" s="116" t="s">
        <v>37</v>
      </c>
      <c r="D818" s="116" t="s">
        <v>2254</v>
      </c>
      <c r="E818" s="116" t="s">
        <v>79</v>
      </c>
      <c r="F818" s="116" t="s">
        <v>3190</v>
      </c>
      <c r="G818" s="117">
        <v>5.5384615384615379E-2</v>
      </c>
      <c r="H818" s="117">
        <v>55.38461538461538</v>
      </c>
      <c r="I818" s="116">
        <v>2021</v>
      </c>
    </row>
    <row r="819" spans="1:9" x14ac:dyDescent="0.3">
      <c r="A819" s="116" t="s">
        <v>3191</v>
      </c>
      <c r="B819" s="116" t="s">
        <v>2266</v>
      </c>
      <c r="C819" s="116" t="s">
        <v>37</v>
      </c>
      <c r="D819" s="116" t="s">
        <v>2254</v>
      </c>
      <c r="E819" s="116" t="s">
        <v>79</v>
      </c>
      <c r="F819" s="116" t="s">
        <v>3190</v>
      </c>
      <c r="G819" s="117">
        <v>5.3169230769230774E-2</v>
      </c>
      <c r="H819" s="117">
        <v>53.169230769230772</v>
      </c>
      <c r="I819" s="116">
        <v>2021</v>
      </c>
    </row>
    <row r="820" spans="1:9" x14ac:dyDescent="0.3">
      <c r="A820" s="116" t="s">
        <v>3192</v>
      </c>
      <c r="B820" s="116" t="s">
        <v>2266</v>
      </c>
      <c r="C820" s="116" t="s">
        <v>37</v>
      </c>
      <c r="D820" s="116" t="s">
        <v>2254</v>
      </c>
      <c r="E820" s="116" t="s">
        <v>79</v>
      </c>
      <c r="F820" s="116" t="s">
        <v>3190</v>
      </c>
      <c r="G820" s="117">
        <v>4.5969230769230769E-2</v>
      </c>
      <c r="H820" s="117">
        <v>45.969230769230769</v>
      </c>
      <c r="I820" s="116">
        <v>2021</v>
      </c>
    </row>
    <row r="821" spans="1:9" x14ac:dyDescent="0.3">
      <c r="A821" s="116" t="s">
        <v>3193</v>
      </c>
      <c r="B821" s="116" t="s">
        <v>2266</v>
      </c>
      <c r="C821" s="116" t="s">
        <v>37</v>
      </c>
      <c r="D821" s="116" t="s">
        <v>2254</v>
      </c>
      <c r="E821" s="116" t="s">
        <v>79</v>
      </c>
      <c r="F821" s="116" t="s">
        <v>3190</v>
      </c>
      <c r="G821" s="117">
        <v>5.2061538461538472E-2</v>
      </c>
      <c r="H821" s="117">
        <v>52.061538461538468</v>
      </c>
      <c r="I821" s="116">
        <v>2021</v>
      </c>
    </row>
    <row r="822" spans="1:9" x14ac:dyDescent="0.3">
      <c r="A822" s="116" t="s">
        <v>3194</v>
      </c>
      <c r="B822" s="116" t="s">
        <v>2266</v>
      </c>
      <c r="C822" s="116" t="s">
        <v>37</v>
      </c>
      <c r="D822" s="116" t="s">
        <v>2254</v>
      </c>
      <c r="E822" s="116" t="s">
        <v>79</v>
      </c>
      <c r="F822" s="116" t="s">
        <v>3190</v>
      </c>
      <c r="G822" s="117">
        <v>5.3169230769230774E-2</v>
      </c>
      <c r="H822" s="117">
        <v>53.169230769230772</v>
      </c>
      <c r="I822" s="116">
        <v>2021</v>
      </c>
    </row>
    <row r="823" spans="1:9" x14ac:dyDescent="0.3">
      <c r="A823" s="116" t="s">
        <v>3195</v>
      </c>
      <c r="B823" s="116" t="s">
        <v>2266</v>
      </c>
      <c r="C823" s="116" t="s">
        <v>37</v>
      </c>
      <c r="D823" s="116" t="s">
        <v>2254</v>
      </c>
      <c r="E823" s="116" t="s">
        <v>79</v>
      </c>
      <c r="F823" s="116" t="s">
        <v>3190</v>
      </c>
      <c r="G823" s="117">
        <v>5.04E-2</v>
      </c>
      <c r="H823" s="117">
        <v>50.4</v>
      </c>
      <c r="I823" s="116">
        <v>2021</v>
      </c>
    </row>
    <row r="824" spans="1:9" x14ac:dyDescent="0.3">
      <c r="A824" s="116" t="s">
        <v>3196</v>
      </c>
      <c r="B824" s="116" t="s">
        <v>2266</v>
      </c>
      <c r="C824" s="116" t="s">
        <v>37</v>
      </c>
      <c r="D824" s="116" t="s">
        <v>2254</v>
      </c>
      <c r="E824" s="116" t="s">
        <v>79</v>
      </c>
      <c r="F824" s="116" t="s">
        <v>3190</v>
      </c>
      <c r="G824" s="117">
        <v>5.5384615384615379E-2</v>
      </c>
      <c r="H824" s="117">
        <v>55.38461538461538</v>
      </c>
      <c r="I824" s="116">
        <v>2021</v>
      </c>
    </row>
    <row r="825" spans="1:9" x14ac:dyDescent="0.3">
      <c r="A825" s="116" t="s">
        <v>3197</v>
      </c>
      <c r="B825" s="116" t="s">
        <v>2266</v>
      </c>
      <c r="C825" s="116" t="s">
        <v>37</v>
      </c>
      <c r="D825" s="116" t="s">
        <v>2254</v>
      </c>
      <c r="E825" s="116" t="s">
        <v>79</v>
      </c>
      <c r="F825" s="116" t="s">
        <v>3190</v>
      </c>
      <c r="G825" s="117">
        <v>5.3169230769230774E-2</v>
      </c>
      <c r="H825" s="117">
        <v>53.169230769230772</v>
      </c>
      <c r="I825" s="116">
        <v>2021</v>
      </c>
    </row>
    <row r="826" spans="1:9" x14ac:dyDescent="0.3">
      <c r="A826" s="116" t="s">
        <v>3198</v>
      </c>
      <c r="B826" s="116" t="s">
        <v>2266</v>
      </c>
      <c r="C826" s="116" t="s">
        <v>37</v>
      </c>
      <c r="D826" s="116" t="s">
        <v>2254</v>
      </c>
      <c r="E826" s="116" t="s">
        <v>79</v>
      </c>
      <c r="F826" s="116" t="s">
        <v>3190</v>
      </c>
      <c r="G826" s="117">
        <v>5.3169230769230774E-2</v>
      </c>
      <c r="H826" s="117">
        <v>53.169230769230772</v>
      </c>
      <c r="I826" s="116">
        <v>2021</v>
      </c>
    </row>
    <row r="827" spans="1:9" x14ac:dyDescent="0.3">
      <c r="A827" s="116" t="s">
        <v>3199</v>
      </c>
      <c r="B827" s="116" t="s">
        <v>2266</v>
      </c>
      <c r="C827" s="116" t="s">
        <v>37</v>
      </c>
      <c r="D827" s="116" t="s">
        <v>2254</v>
      </c>
      <c r="E827" s="116" t="s">
        <v>79</v>
      </c>
      <c r="F827" s="116" t="s">
        <v>3190</v>
      </c>
      <c r="G827" s="117">
        <v>5.3169230769230774E-2</v>
      </c>
      <c r="H827" s="117">
        <v>53.169230769230772</v>
      </c>
      <c r="I827" s="116">
        <v>2021</v>
      </c>
    </row>
    <row r="828" spans="1:9" x14ac:dyDescent="0.3">
      <c r="A828" s="116" t="s">
        <v>2817</v>
      </c>
      <c r="B828" s="116" t="s">
        <v>2818</v>
      </c>
      <c r="C828" s="116" t="s">
        <v>37</v>
      </c>
      <c r="D828" s="116" t="s">
        <v>2364</v>
      </c>
      <c r="E828" s="116" t="s">
        <v>79</v>
      </c>
      <c r="F828" s="116" t="s">
        <v>2819</v>
      </c>
      <c r="G828" s="117">
        <v>5</v>
      </c>
      <c r="H828" s="117">
        <v>5000</v>
      </c>
      <c r="I828" s="116">
        <v>2020</v>
      </c>
    </row>
    <row r="829" spans="1:9" x14ac:dyDescent="0.3">
      <c r="A829" s="116" t="s">
        <v>2363</v>
      </c>
      <c r="B829" s="116" t="s">
        <v>111</v>
      </c>
      <c r="C829" s="116" t="s">
        <v>37</v>
      </c>
      <c r="D829" s="116" t="s">
        <v>2364</v>
      </c>
      <c r="E829" s="116" t="s">
        <v>79</v>
      </c>
      <c r="F829" s="116" t="s">
        <v>2365</v>
      </c>
      <c r="G829" s="117">
        <v>4</v>
      </c>
      <c r="H829" s="117">
        <v>4000</v>
      </c>
      <c r="I829" s="116">
        <v>2020</v>
      </c>
    </row>
    <row r="830" spans="1:9" x14ac:dyDescent="0.3">
      <c r="A830" s="116" t="s">
        <v>3495</v>
      </c>
      <c r="B830" s="116" t="s">
        <v>2818</v>
      </c>
      <c r="C830" s="116" t="s">
        <v>37</v>
      </c>
      <c r="D830" s="116" t="s">
        <v>2364</v>
      </c>
      <c r="E830" s="116" t="s">
        <v>79</v>
      </c>
      <c r="F830" s="116" t="s">
        <v>3496</v>
      </c>
      <c r="G830" s="117">
        <v>1.7170999999999998</v>
      </c>
      <c r="H830" s="117">
        <v>1717.1</v>
      </c>
      <c r="I830" s="116">
        <v>2021</v>
      </c>
    </row>
    <row r="831" spans="1:9" x14ac:dyDescent="0.3">
      <c r="A831" s="116" t="s">
        <v>403</v>
      </c>
      <c r="B831" s="116" t="s">
        <v>404</v>
      </c>
      <c r="C831" s="116" t="s">
        <v>37</v>
      </c>
      <c r="D831" s="116" t="s">
        <v>405</v>
      </c>
      <c r="E831" s="116" t="s">
        <v>97</v>
      </c>
      <c r="F831" s="116" t="s">
        <v>166</v>
      </c>
      <c r="G831" s="117">
        <v>1.0259692307692307</v>
      </c>
      <c r="H831" s="117">
        <v>1025.9692307692308</v>
      </c>
      <c r="I831" s="116">
        <v>2017</v>
      </c>
    </row>
    <row r="832" spans="1:9" x14ac:dyDescent="0.3">
      <c r="A832" s="116" t="s">
        <v>406</v>
      </c>
      <c r="B832" s="116" t="s">
        <v>404</v>
      </c>
      <c r="C832" s="116" t="s">
        <v>37</v>
      </c>
      <c r="D832" s="116" t="s">
        <v>405</v>
      </c>
      <c r="E832" s="116" t="s">
        <v>97</v>
      </c>
      <c r="F832" s="116" t="s">
        <v>407</v>
      </c>
      <c r="G832" s="117">
        <v>1.6546153846153846</v>
      </c>
      <c r="H832" s="117">
        <v>1654.6153846153845</v>
      </c>
      <c r="I832" s="116">
        <v>2018</v>
      </c>
    </row>
    <row r="833" spans="1:9" x14ac:dyDescent="0.3">
      <c r="A833" s="116" t="s">
        <v>294</v>
      </c>
      <c r="B833" s="116" t="s">
        <v>144</v>
      </c>
      <c r="C833" s="116" t="s">
        <v>37</v>
      </c>
      <c r="D833" s="116" t="s">
        <v>139</v>
      </c>
      <c r="E833" s="116" t="s">
        <v>79</v>
      </c>
      <c r="F833" s="116" t="s">
        <v>276</v>
      </c>
      <c r="G833" s="117">
        <v>0.49721538461538461</v>
      </c>
      <c r="H833" s="117">
        <v>497.21538461538461</v>
      </c>
      <c r="I833" s="116">
        <v>2017</v>
      </c>
    </row>
    <row r="834" spans="1:9" x14ac:dyDescent="0.3">
      <c r="A834" s="116" t="s">
        <v>295</v>
      </c>
      <c r="B834" s="116" t="s">
        <v>144</v>
      </c>
      <c r="C834" s="116" t="s">
        <v>37</v>
      </c>
      <c r="D834" s="116" t="s">
        <v>139</v>
      </c>
      <c r="E834" s="116" t="s">
        <v>79</v>
      </c>
      <c r="F834" s="116" t="s">
        <v>276</v>
      </c>
      <c r="G834" s="117">
        <v>1.0312615384615385</v>
      </c>
      <c r="H834" s="117">
        <v>1031.2615384615385</v>
      </c>
      <c r="I834" s="116">
        <v>2017</v>
      </c>
    </row>
    <row r="835" spans="1:9" x14ac:dyDescent="0.3">
      <c r="A835" s="116" t="s">
        <v>378</v>
      </c>
      <c r="B835" s="116" t="s">
        <v>320</v>
      </c>
      <c r="C835" s="116" t="s">
        <v>37</v>
      </c>
      <c r="D835" s="116" t="s">
        <v>321</v>
      </c>
      <c r="E835" s="116" t="s">
        <v>79</v>
      </c>
      <c r="F835" s="116" t="s">
        <v>276</v>
      </c>
      <c r="G835" s="117">
        <v>1.946769230769231</v>
      </c>
      <c r="H835" s="117">
        <v>1946.7692307692309</v>
      </c>
      <c r="I835" s="116">
        <v>2017</v>
      </c>
    </row>
    <row r="836" spans="1:9" x14ac:dyDescent="0.3">
      <c r="A836" s="116" t="s">
        <v>358</v>
      </c>
      <c r="B836" s="116" t="s">
        <v>323</v>
      </c>
      <c r="C836" s="116" t="s">
        <v>37</v>
      </c>
      <c r="D836" s="116" t="s">
        <v>321</v>
      </c>
      <c r="E836" s="116" t="s">
        <v>79</v>
      </c>
      <c r="F836" s="116" t="s">
        <v>241</v>
      </c>
      <c r="G836" s="117">
        <v>1.0784423076923075</v>
      </c>
      <c r="H836" s="117">
        <v>1078.4423076923076</v>
      </c>
      <c r="I836" s="116">
        <v>2017</v>
      </c>
    </row>
    <row r="837" spans="1:9" x14ac:dyDescent="0.3">
      <c r="A837" s="116" t="s">
        <v>296</v>
      </c>
      <c r="B837" s="116" t="s">
        <v>146</v>
      </c>
      <c r="C837" s="116" t="s">
        <v>37</v>
      </c>
      <c r="D837" s="116" t="s">
        <v>139</v>
      </c>
      <c r="E837" s="116" t="s">
        <v>79</v>
      </c>
      <c r="F837" s="116" t="s">
        <v>276</v>
      </c>
      <c r="G837" s="117">
        <v>2.1356307692307692</v>
      </c>
      <c r="H837" s="117">
        <v>2135.6307692307691</v>
      </c>
      <c r="I837" s="116">
        <v>2017</v>
      </c>
    </row>
    <row r="838" spans="1:9" x14ac:dyDescent="0.3">
      <c r="A838" s="116" t="s">
        <v>297</v>
      </c>
      <c r="B838" s="116" t="s">
        <v>146</v>
      </c>
      <c r="C838" s="116" t="s">
        <v>37</v>
      </c>
      <c r="D838" s="116" t="s">
        <v>139</v>
      </c>
      <c r="E838" s="116" t="s">
        <v>79</v>
      </c>
      <c r="F838" s="116" t="s">
        <v>276</v>
      </c>
      <c r="G838" s="117">
        <v>2.1356307692307692</v>
      </c>
      <c r="H838" s="117">
        <v>2135.6307692307691</v>
      </c>
      <c r="I838" s="116">
        <v>2018</v>
      </c>
    </row>
    <row r="839" spans="1:9" x14ac:dyDescent="0.3">
      <c r="A839" s="116" t="s">
        <v>298</v>
      </c>
      <c r="B839" s="116" t="s">
        <v>146</v>
      </c>
      <c r="C839" s="116" t="s">
        <v>37</v>
      </c>
      <c r="D839" s="116" t="s">
        <v>139</v>
      </c>
      <c r="E839" s="116" t="s">
        <v>79</v>
      </c>
      <c r="F839" s="116" t="s">
        <v>276</v>
      </c>
      <c r="G839" s="117">
        <v>1.0678153846153846</v>
      </c>
      <c r="H839" s="117">
        <v>1067.8153846153846</v>
      </c>
      <c r="I839" s="116">
        <v>2017</v>
      </c>
    </row>
    <row r="840" spans="1:9" x14ac:dyDescent="0.3">
      <c r="A840" s="116" t="s">
        <v>412</v>
      </c>
      <c r="B840" s="116" t="s">
        <v>413</v>
      </c>
      <c r="C840" s="116" t="s">
        <v>37</v>
      </c>
      <c r="D840" s="116" t="s">
        <v>414</v>
      </c>
      <c r="E840" s="116" t="s">
        <v>97</v>
      </c>
      <c r="F840" s="116" t="s">
        <v>415</v>
      </c>
      <c r="G840" s="117">
        <v>1.0738461538461539</v>
      </c>
      <c r="H840" s="117">
        <v>1073.8461538461538</v>
      </c>
      <c r="I840" s="116">
        <v>2018</v>
      </c>
    </row>
    <row r="841" spans="1:9" x14ac:dyDescent="0.3">
      <c r="A841" s="116" t="s">
        <v>143</v>
      </c>
      <c r="B841" s="116" t="s">
        <v>144</v>
      </c>
      <c r="C841" s="116" t="s">
        <v>37</v>
      </c>
      <c r="D841" s="116" t="s">
        <v>139</v>
      </c>
      <c r="E841" s="116" t="s">
        <v>79</v>
      </c>
      <c r="F841" s="116" t="s">
        <v>140</v>
      </c>
      <c r="G841" s="117">
        <v>0.94984615384615378</v>
      </c>
      <c r="H841" s="117">
        <v>949.84615384615381</v>
      </c>
      <c r="I841" s="116">
        <v>2017</v>
      </c>
    </row>
    <row r="842" spans="1:9" x14ac:dyDescent="0.3">
      <c r="A842" s="116" t="s">
        <v>262</v>
      </c>
      <c r="B842" s="116" t="s">
        <v>216</v>
      </c>
      <c r="C842" s="116" t="s">
        <v>37</v>
      </c>
      <c r="D842" s="116" t="s">
        <v>139</v>
      </c>
      <c r="E842" s="116" t="s">
        <v>79</v>
      </c>
      <c r="F842" s="116" t="s">
        <v>113</v>
      </c>
      <c r="G842" s="117">
        <v>1.9566346153846153</v>
      </c>
      <c r="H842" s="117">
        <v>1956.6346153846152</v>
      </c>
      <c r="I842" s="116">
        <v>2016</v>
      </c>
    </row>
    <row r="843" spans="1:9" x14ac:dyDescent="0.3">
      <c r="A843" s="116" t="s">
        <v>434</v>
      </c>
      <c r="B843" s="116" t="s">
        <v>247</v>
      </c>
      <c r="C843" s="116" t="s">
        <v>37</v>
      </c>
      <c r="D843" s="116" t="s">
        <v>421</v>
      </c>
      <c r="E843" s="116" t="s">
        <v>79</v>
      </c>
      <c r="F843" s="116" t="s">
        <v>318</v>
      </c>
      <c r="G843" s="117">
        <v>2.1298269230769229</v>
      </c>
      <c r="H843" s="117">
        <v>2129.8269230769229</v>
      </c>
      <c r="I843" s="116">
        <v>2017</v>
      </c>
    </row>
    <row r="844" spans="1:9" x14ac:dyDescent="0.3">
      <c r="A844" s="116" t="s">
        <v>435</v>
      </c>
      <c r="B844" s="116" t="s">
        <v>247</v>
      </c>
      <c r="C844" s="116" t="s">
        <v>37</v>
      </c>
      <c r="D844" s="116" t="s">
        <v>421</v>
      </c>
      <c r="E844" s="116" t="s">
        <v>79</v>
      </c>
      <c r="F844" s="116" t="s">
        <v>318</v>
      </c>
      <c r="G844" s="117">
        <v>2.1298269230769229</v>
      </c>
      <c r="H844" s="117">
        <v>2129.8269230769229</v>
      </c>
      <c r="I844" s="116">
        <v>2017</v>
      </c>
    </row>
    <row r="845" spans="1:9" x14ac:dyDescent="0.3">
      <c r="A845" s="116" t="s">
        <v>436</v>
      </c>
      <c r="B845" s="116" t="s">
        <v>430</v>
      </c>
      <c r="C845" s="116" t="s">
        <v>37</v>
      </c>
      <c r="D845" s="116" t="s">
        <v>421</v>
      </c>
      <c r="E845" s="116" t="s">
        <v>79</v>
      </c>
      <c r="F845" s="116" t="s">
        <v>318</v>
      </c>
      <c r="G845" s="117">
        <v>1.0771538461538461</v>
      </c>
      <c r="H845" s="117">
        <v>1077.1538461538462</v>
      </c>
      <c r="I845" s="116">
        <v>2017</v>
      </c>
    </row>
    <row r="846" spans="1:9" x14ac:dyDescent="0.3">
      <c r="A846" s="116" t="s">
        <v>399</v>
      </c>
      <c r="B846" s="116" t="s">
        <v>400</v>
      </c>
      <c r="C846" s="116" t="s">
        <v>37</v>
      </c>
      <c r="D846" s="116" t="s">
        <v>321</v>
      </c>
      <c r="E846" s="116" t="s">
        <v>79</v>
      </c>
      <c r="F846" s="116" t="s">
        <v>121</v>
      </c>
      <c r="G846" s="117">
        <v>0.16299692307692307</v>
      </c>
      <c r="H846" s="117">
        <v>162.99692307692305</v>
      </c>
      <c r="I846" s="116">
        <v>2016</v>
      </c>
    </row>
    <row r="847" spans="1:9" x14ac:dyDescent="0.3">
      <c r="A847" s="116" t="s">
        <v>263</v>
      </c>
      <c r="B847" s="116" t="s">
        <v>264</v>
      </c>
      <c r="C847" s="116" t="s">
        <v>37</v>
      </c>
      <c r="D847" s="116" t="s">
        <v>139</v>
      </c>
      <c r="E847" s="116" t="s">
        <v>79</v>
      </c>
      <c r="F847" s="116" t="s">
        <v>113</v>
      </c>
      <c r="G847" s="117">
        <v>0.49680000000000002</v>
      </c>
      <c r="H847" s="117">
        <v>496.8</v>
      </c>
      <c r="I847" s="116">
        <v>2018</v>
      </c>
    </row>
    <row r="848" spans="1:9" x14ac:dyDescent="0.3">
      <c r="A848" s="116" t="s">
        <v>265</v>
      </c>
      <c r="B848" s="116" t="s">
        <v>264</v>
      </c>
      <c r="C848" s="116" t="s">
        <v>37</v>
      </c>
      <c r="D848" s="116" t="s">
        <v>139</v>
      </c>
      <c r="E848" s="116" t="s">
        <v>79</v>
      </c>
      <c r="F848" s="116" t="s">
        <v>113</v>
      </c>
      <c r="G848" s="117">
        <v>0.49680000000000002</v>
      </c>
      <c r="H848" s="117">
        <v>496.8</v>
      </c>
      <c r="I848" s="116">
        <v>2018</v>
      </c>
    </row>
    <row r="849" spans="1:9" x14ac:dyDescent="0.3">
      <c r="A849" s="116" t="s">
        <v>266</v>
      </c>
      <c r="B849" s="116" t="s">
        <v>264</v>
      </c>
      <c r="C849" s="116" t="s">
        <v>37</v>
      </c>
      <c r="D849" s="116" t="s">
        <v>139</v>
      </c>
      <c r="E849" s="116" t="s">
        <v>79</v>
      </c>
      <c r="F849" s="116" t="s">
        <v>113</v>
      </c>
      <c r="G849" s="117">
        <v>0.49680000000000002</v>
      </c>
      <c r="H849" s="117">
        <v>496.8</v>
      </c>
      <c r="I849" s="116">
        <v>2018</v>
      </c>
    </row>
    <row r="850" spans="1:9" x14ac:dyDescent="0.3">
      <c r="A850" s="116" t="s">
        <v>349</v>
      </c>
      <c r="B850" s="116" t="s">
        <v>323</v>
      </c>
      <c r="C850" s="116" t="s">
        <v>37</v>
      </c>
      <c r="D850" s="116" t="s">
        <v>321</v>
      </c>
      <c r="E850" s="116" t="s">
        <v>79</v>
      </c>
      <c r="F850" s="116" t="s">
        <v>202</v>
      </c>
      <c r="G850" s="117">
        <v>2.0723076923076924</v>
      </c>
      <c r="H850" s="117">
        <v>2072.3076923076924</v>
      </c>
      <c r="I850" s="116">
        <v>2016</v>
      </c>
    </row>
    <row r="851" spans="1:9" x14ac:dyDescent="0.3">
      <c r="A851" s="116" t="s">
        <v>299</v>
      </c>
      <c r="B851" s="116" t="s">
        <v>300</v>
      </c>
      <c r="C851" s="116" t="s">
        <v>37</v>
      </c>
      <c r="D851" s="116" t="s">
        <v>139</v>
      </c>
      <c r="E851" s="116" t="s">
        <v>79</v>
      </c>
      <c r="F851" s="116" t="s">
        <v>276</v>
      </c>
      <c r="G851" s="117">
        <v>1.0339500000000001</v>
      </c>
      <c r="H851" s="117">
        <v>1033.95</v>
      </c>
      <c r="I851" s="116">
        <v>2016</v>
      </c>
    </row>
    <row r="852" spans="1:9" x14ac:dyDescent="0.3">
      <c r="A852" s="116" t="s">
        <v>267</v>
      </c>
      <c r="B852" s="116" t="s">
        <v>268</v>
      </c>
      <c r="C852" s="116" t="s">
        <v>37</v>
      </c>
      <c r="D852" s="116" t="s">
        <v>139</v>
      </c>
      <c r="E852" s="116" t="s">
        <v>79</v>
      </c>
      <c r="F852" s="116" t="s">
        <v>113</v>
      </c>
      <c r="G852" s="117">
        <v>0.96528461538461519</v>
      </c>
      <c r="H852" s="117">
        <v>965.28461538461522</v>
      </c>
      <c r="I852" s="116">
        <v>2017</v>
      </c>
    </row>
    <row r="853" spans="1:9" x14ac:dyDescent="0.3">
      <c r="A853" s="116" t="s">
        <v>269</v>
      </c>
      <c r="B853" s="116" t="s">
        <v>268</v>
      </c>
      <c r="C853" s="116" t="s">
        <v>37</v>
      </c>
      <c r="D853" s="116" t="s">
        <v>139</v>
      </c>
      <c r="E853" s="116" t="s">
        <v>79</v>
      </c>
      <c r="F853" s="116" t="s">
        <v>113</v>
      </c>
      <c r="G853" s="117">
        <v>0.99055384615384612</v>
      </c>
      <c r="H853" s="117">
        <v>990.55384615384617</v>
      </c>
      <c r="I853" s="116">
        <v>2017</v>
      </c>
    </row>
    <row r="854" spans="1:9" x14ac:dyDescent="0.3">
      <c r="A854" s="116" t="s">
        <v>239</v>
      </c>
      <c r="B854" s="116" t="s">
        <v>240</v>
      </c>
      <c r="C854" s="116" t="s">
        <v>37</v>
      </c>
      <c r="D854" s="116" t="s">
        <v>139</v>
      </c>
      <c r="E854" s="116" t="s">
        <v>79</v>
      </c>
      <c r="F854" s="116" t="s">
        <v>241</v>
      </c>
      <c r="G854" s="117">
        <v>1.0146461538461538</v>
      </c>
      <c r="H854" s="117">
        <v>1014.6461538461538</v>
      </c>
      <c r="I854" s="116">
        <v>2017</v>
      </c>
    </row>
    <row r="855" spans="1:9" x14ac:dyDescent="0.3">
      <c r="A855" s="116" t="s">
        <v>242</v>
      </c>
      <c r="B855" s="116" t="s">
        <v>243</v>
      </c>
      <c r="C855" s="116" t="s">
        <v>37</v>
      </c>
      <c r="D855" s="116" t="s">
        <v>139</v>
      </c>
      <c r="E855" s="116" t="s">
        <v>79</v>
      </c>
      <c r="F855" s="116" t="s">
        <v>241</v>
      </c>
      <c r="G855" s="117">
        <v>1.0754999999999999</v>
      </c>
      <c r="H855" s="117">
        <v>1075.5</v>
      </c>
      <c r="I855" s="116">
        <v>2017</v>
      </c>
    </row>
    <row r="856" spans="1:9" x14ac:dyDescent="0.3">
      <c r="A856" s="116" t="s">
        <v>359</v>
      </c>
      <c r="B856" s="116" t="s">
        <v>199</v>
      </c>
      <c r="C856" s="116" t="s">
        <v>37</v>
      </c>
      <c r="D856" s="116" t="s">
        <v>321</v>
      </c>
      <c r="E856" s="116" t="s">
        <v>79</v>
      </c>
      <c r="F856" s="116" t="s">
        <v>241</v>
      </c>
      <c r="G856" s="117">
        <v>2.0765538461538462</v>
      </c>
      <c r="H856" s="117">
        <v>2076.5538461538463</v>
      </c>
      <c r="I856" s="116">
        <v>2017</v>
      </c>
    </row>
    <row r="857" spans="1:9" x14ac:dyDescent="0.3">
      <c r="A857" s="116" t="s">
        <v>301</v>
      </c>
      <c r="B857" s="116" t="s">
        <v>211</v>
      </c>
      <c r="C857" s="116" t="s">
        <v>37</v>
      </c>
      <c r="D857" s="116" t="s">
        <v>139</v>
      </c>
      <c r="E857" s="116" t="s">
        <v>79</v>
      </c>
      <c r="F857" s="116" t="s">
        <v>276</v>
      </c>
      <c r="G857" s="117">
        <v>1.0356923076923077</v>
      </c>
      <c r="H857" s="117">
        <v>1035.6923076923076</v>
      </c>
      <c r="I857" s="116">
        <v>2017</v>
      </c>
    </row>
    <row r="858" spans="1:9" x14ac:dyDescent="0.3">
      <c r="A858" s="116" t="s">
        <v>323</v>
      </c>
      <c r="B858" s="116" t="s">
        <v>323</v>
      </c>
      <c r="C858" s="116" t="s">
        <v>37</v>
      </c>
      <c r="D858" s="116" t="s">
        <v>321</v>
      </c>
      <c r="E858" s="116" t="s">
        <v>79</v>
      </c>
      <c r="F858" s="116" t="s">
        <v>202</v>
      </c>
      <c r="G858" s="117">
        <v>1.065923076923077</v>
      </c>
      <c r="H858" s="117">
        <v>1065.9230769230769</v>
      </c>
      <c r="I858" s="116">
        <v>2016</v>
      </c>
    </row>
    <row r="859" spans="1:9" x14ac:dyDescent="0.3">
      <c r="A859" s="116" t="s">
        <v>324</v>
      </c>
      <c r="B859" s="116" t="s">
        <v>323</v>
      </c>
      <c r="C859" s="116" t="s">
        <v>37</v>
      </c>
      <c r="D859" s="116" t="s">
        <v>321</v>
      </c>
      <c r="E859" s="116" t="s">
        <v>79</v>
      </c>
      <c r="G859" s="117">
        <v>2.0723076923076924</v>
      </c>
      <c r="H859" s="117">
        <v>2072.3076923076924</v>
      </c>
      <c r="I859" s="116">
        <v>2017</v>
      </c>
    </row>
    <row r="860" spans="1:9" x14ac:dyDescent="0.3">
      <c r="A860" s="116" t="s">
        <v>302</v>
      </c>
      <c r="B860" s="116" t="s">
        <v>165</v>
      </c>
      <c r="C860" s="116" t="s">
        <v>37</v>
      </c>
      <c r="D860" s="116" t="s">
        <v>139</v>
      </c>
      <c r="E860" s="116" t="s">
        <v>79</v>
      </c>
      <c r="F860" s="116" t="s">
        <v>276</v>
      </c>
      <c r="G860" s="117">
        <v>1.0322307692307693</v>
      </c>
      <c r="H860" s="117">
        <v>1032.2307692307693</v>
      </c>
      <c r="I860" s="116">
        <v>2017</v>
      </c>
    </row>
    <row r="861" spans="1:9" x14ac:dyDescent="0.3">
      <c r="A861" s="116" t="s">
        <v>303</v>
      </c>
      <c r="B861" s="116" t="s">
        <v>233</v>
      </c>
      <c r="C861" s="116" t="s">
        <v>37</v>
      </c>
      <c r="D861" s="116" t="s">
        <v>139</v>
      </c>
      <c r="E861" s="116" t="s">
        <v>79</v>
      </c>
      <c r="F861" s="116" t="s">
        <v>276</v>
      </c>
      <c r="G861" s="117">
        <v>0.99560769230769219</v>
      </c>
      <c r="H861" s="117">
        <v>995.60769230769222</v>
      </c>
      <c r="I861" s="116">
        <v>2018</v>
      </c>
    </row>
    <row r="862" spans="1:9" x14ac:dyDescent="0.3">
      <c r="A862" s="116" t="s">
        <v>416</v>
      </c>
      <c r="B862" s="116" t="s">
        <v>417</v>
      </c>
      <c r="C862" s="116" t="s">
        <v>37</v>
      </c>
      <c r="D862" s="116" t="s">
        <v>418</v>
      </c>
      <c r="E862" s="116" t="s">
        <v>97</v>
      </c>
      <c r="F862" s="116" t="s">
        <v>411</v>
      </c>
      <c r="G862" s="117">
        <v>1.5862153846153844</v>
      </c>
      <c r="H862" s="117">
        <v>1586.2153846153844</v>
      </c>
      <c r="I862" s="116">
        <v>2016</v>
      </c>
    </row>
    <row r="863" spans="1:9" x14ac:dyDescent="0.3">
      <c r="A863" s="116" t="s">
        <v>270</v>
      </c>
      <c r="B863" s="116" t="s">
        <v>271</v>
      </c>
      <c r="C863" s="116" t="s">
        <v>37</v>
      </c>
      <c r="D863" s="116" t="s">
        <v>139</v>
      </c>
      <c r="E863" s="116" t="s">
        <v>79</v>
      </c>
      <c r="F863" s="116" t="s">
        <v>113</v>
      </c>
      <c r="G863" s="117">
        <v>0.80640000000000001</v>
      </c>
      <c r="H863" s="117">
        <v>806.4</v>
      </c>
      <c r="I863" s="116">
        <v>2017</v>
      </c>
    </row>
    <row r="864" spans="1:9" x14ac:dyDescent="0.3">
      <c r="A864" s="116" t="s">
        <v>181</v>
      </c>
      <c r="B864" s="116" t="s">
        <v>182</v>
      </c>
      <c r="C864" s="116" t="s">
        <v>37</v>
      </c>
      <c r="D864" s="116" t="s">
        <v>139</v>
      </c>
      <c r="E864" s="116" t="s">
        <v>79</v>
      </c>
      <c r="F864" s="116" t="s">
        <v>172</v>
      </c>
      <c r="G864" s="117">
        <v>1.0806192307692308</v>
      </c>
      <c r="H864" s="117">
        <v>1080.6192307692309</v>
      </c>
      <c r="I864" s="116">
        <v>2018</v>
      </c>
    </row>
    <row r="865" spans="1:9" x14ac:dyDescent="0.3">
      <c r="A865" s="116" t="s">
        <v>1588</v>
      </c>
      <c r="B865" s="116" t="s">
        <v>340</v>
      </c>
      <c r="C865" s="116" t="s">
        <v>37</v>
      </c>
      <c r="D865" s="116" t="s">
        <v>1589</v>
      </c>
      <c r="E865" s="116" t="s">
        <v>79</v>
      </c>
      <c r="F865" s="116" t="s">
        <v>1590</v>
      </c>
      <c r="G865" s="117">
        <v>1.0644230769230769</v>
      </c>
      <c r="H865" s="117">
        <v>1064.4230769230769</v>
      </c>
      <c r="I865" s="116">
        <v>2018</v>
      </c>
    </row>
    <row r="866" spans="1:9" x14ac:dyDescent="0.3">
      <c r="A866" s="116" t="s">
        <v>272</v>
      </c>
      <c r="B866" s="116" t="s">
        <v>264</v>
      </c>
      <c r="C866" s="116" t="s">
        <v>37</v>
      </c>
      <c r="D866" s="116" t="s">
        <v>139</v>
      </c>
      <c r="E866" s="116" t="s">
        <v>79</v>
      </c>
      <c r="F866" s="116" t="s">
        <v>113</v>
      </c>
      <c r="G866" s="117">
        <v>1.0668461538461538</v>
      </c>
      <c r="H866" s="117">
        <v>1066.8461538461538</v>
      </c>
      <c r="I866" s="116">
        <v>2018</v>
      </c>
    </row>
    <row r="867" spans="1:9" x14ac:dyDescent="0.3">
      <c r="A867" s="116" t="s">
        <v>273</v>
      </c>
      <c r="B867" s="116" t="s">
        <v>264</v>
      </c>
      <c r="C867" s="116" t="s">
        <v>37</v>
      </c>
      <c r="D867" s="116" t="s">
        <v>139</v>
      </c>
      <c r="E867" s="116" t="s">
        <v>79</v>
      </c>
      <c r="F867" s="116" t="s">
        <v>113</v>
      </c>
      <c r="G867" s="117">
        <v>0.51023076923076915</v>
      </c>
      <c r="H867" s="117">
        <v>510.23076923076917</v>
      </c>
      <c r="I867" s="116">
        <v>2018</v>
      </c>
    </row>
    <row r="868" spans="1:9" x14ac:dyDescent="0.3">
      <c r="A868" s="116" t="s">
        <v>145</v>
      </c>
      <c r="B868" s="116" t="s">
        <v>146</v>
      </c>
      <c r="C868" s="116" t="s">
        <v>37</v>
      </c>
      <c r="D868" s="116" t="s">
        <v>139</v>
      </c>
      <c r="E868" s="116" t="s">
        <v>79</v>
      </c>
      <c r="F868" s="116" t="s">
        <v>140</v>
      </c>
      <c r="G868" s="117">
        <v>1.0273846153846153</v>
      </c>
      <c r="H868" s="117">
        <v>1027.3846153846152</v>
      </c>
      <c r="I868" s="116">
        <v>2017</v>
      </c>
    </row>
    <row r="869" spans="1:9" x14ac:dyDescent="0.3">
      <c r="A869" s="116" t="s">
        <v>147</v>
      </c>
      <c r="B869" s="116" t="s">
        <v>144</v>
      </c>
      <c r="C869" s="116" t="s">
        <v>37</v>
      </c>
      <c r="D869" s="116" t="s">
        <v>139</v>
      </c>
      <c r="E869" s="116" t="s">
        <v>79</v>
      </c>
      <c r="F869" s="116" t="s">
        <v>140</v>
      </c>
      <c r="G869" s="117">
        <v>1.0855384615384613</v>
      </c>
      <c r="H869" s="117">
        <v>1085.5384615384614</v>
      </c>
      <c r="I869" s="116">
        <v>2017</v>
      </c>
    </row>
    <row r="870" spans="1:9" x14ac:dyDescent="0.3">
      <c r="A870" s="116" t="s">
        <v>148</v>
      </c>
      <c r="B870" s="116" t="s">
        <v>144</v>
      </c>
      <c r="C870" s="116" t="s">
        <v>37</v>
      </c>
      <c r="D870" s="116" t="s">
        <v>139</v>
      </c>
      <c r="E870" s="116" t="s">
        <v>79</v>
      </c>
      <c r="F870" s="116" t="s">
        <v>140</v>
      </c>
      <c r="G870" s="117">
        <v>1.0273846153846153</v>
      </c>
      <c r="H870" s="117">
        <v>1027.3846153846152</v>
      </c>
      <c r="I870" s="116">
        <v>2017</v>
      </c>
    </row>
    <row r="871" spans="1:9" x14ac:dyDescent="0.3">
      <c r="A871" s="116" t="s">
        <v>149</v>
      </c>
      <c r="B871" s="116" t="s">
        <v>144</v>
      </c>
      <c r="C871" s="116" t="s">
        <v>37</v>
      </c>
      <c r="D871" s="116" t="s">
        <v>139</v>
      </c>
      <c r="E871" s="116" t="s">
        <v>79</v>
      </c>
      <c r="F871" s="116" t="s">
        <v>140</v>
      </c>
      <c r="G871" s="117">
        <v>1.0273846153846153</v>
      </c>
      <c r="H871" s="117">
        <v>1027.3846153846152</v>
      </c>
      <c r="I871" s="116">
        <v>2017</v>
      </c>
    </row>
    <row r="872" spans="1:9" x14ac:dyDescent="0.3">
      <c r="A872" s="116" t="s">
        <v>150</v>
      </c>
      <c r="B872" s="116" t="s">
        <v>151</v>
      </c>
      <c r="C872" s="116" t="s">
        <v>37</v>
      </c>
      <c r="D872" s="116" t="s">
        <v>139</v>
      </c>
      <c r="E872" s="116" t="s">
        <v>79</v>
      </c>
      <c r="F872" s="116" t="s">
        <v>140</v>
      </c>
      <c r="G872" s="117">
        <v>1.0420615384615384</v>
      </c>
      <c r="H872" s="117">
        <v>1042.0615384615385</v>
      </c>
      <c r="I872" s="116">
        <v>2017</v>
      </c>
    </row>
    <row r="873" spans="1:9" x14ac:dyDescent="0.3">
      <c r="A873" s="116" t="s">
        <v>152</v>
      </c>
      <c r="B873" s="116" t="s">
        <v>151</v>
      </c>
      <c r="C873" s="116" t="s">
        <v>37</v>
      </c>
      <c r="D873" s="116" t="s">
        <v>139</v>
      </c>
      <c r="E873" s="116" t="s">
        <v>79</v>
      </c>
      <c r="F873" s="116" t="s">
        <v>140</v>
      </c>
      <c r="G873" s="117">
        <v>2.0758846153846151</v>
      </c>
      <c r="H873" s="117">
        <v>2075.8846153846152</v>
      </c>
      <c r="I873" s="116">
        <v>2017</v>
      </c>
    </row>
    <row r="874" spans="1:9" x14ac:dyDescent="0.3">
      <c r="A874" s="116" t="s">
        <v>153</v>
      </c>
      <c r="B874" s="116" t="s">
        <v>154</v>
      </c>
      <c r="C874" s="116" t="s">
        <v>37</v>
      </c>
      <c r="D874" s="116" t="s">
        <v>139</v>
      </c>
      <c r="E874" s="116" t="s">
        <v>79</v>
      </c>
      <c r="F874" s="116" t="s">
        <v>140</v>
      </c>
      <c r="G874" s="117">
        <v>0.53342307692307689</v>
      </c>
      <c r="H874" s="117">
        <v>533.42307692307691</v>
      </c>
      <c r="I874" s="116">
        <v>2017</v>
      </c>
    </row>
    <row r="875" spans="1:9" x14ac:dyDescent="0.3">
      <c r="A875" s="116" t="s">
        <v>155</v>
      </c>
      <c r="B875" s="116" t="s">
        <v>154</v>
      </c>
      <c r="C875" s="116" t="s">
        <v>37</v>
      </c>
      <c r="D875" s="116" t="s">
        <v>139</v>
      </c>
      <c r="E875" s="116" t="s">
        <v>79</v>
      </c>
      <c r="F875" s="116" t="s">
        <v>140</v>
      </c>
      <c r="G875" s="117">
        <v>0.53342307692307689</v>
      </c>
      <c r="H875" s="117">
        <v>533.42307692307691</v>
      </c>
      <c r="I875" s="116">
        <v>2017</v>
      </c>
    </row>
    <row r="876" spans="1:9" x14ac:dyDescent="0.3">
      <c r="A876" s="116" t="s">
        <v>156</v>
      </c>
      <c r="B876" s="116" t="s">
        <v>138</v>
      </c>
      <c r="C876" s="116" t="s">
        <v>37</v>
      </c>
      <c r="D876" s="116" t="s">
        <v>139</v>
      </c>
      <c r="E876" s="116" t="s">
        <v>79</v>
      </c>
      <c r="F876" s="116" t="s">
        <v>140</v>
      </c>
      <c r="G876" s="117">
        <v>1.0668461538461538</v>
      </c>
      <c r="H876" s="117">
        <v>1066.8461538461538</v>
      </c>
      <c r="I876" s="116">
        <v>2017</v>
      </c>
    </row>
    <row r="877" spans="1:9" x14ac:dyDescent="0.3">
      <c r="A877" s="116" t="s">
        <v>157</v>
      </c>
      <c r="B877" s="116" t="s">
        <v>158</v>
      </c>
      <c r="C877" s="116" t="s">
        <v>37</v>
      </c>
      <c r="D877" s="116" t="s">
        <v>139</v>
      </c>
      <c r="E877" s="116" t="s">
        <v>79</v>
      </c>
      <c r="F877" s="116" t="s">
        <v>140</v>
      </c>
      <c r="G877" s="117">
        <v>1.0855384615384613</v>
      </c>
      <c r="H877" s="117">
        <v>1085.5384615384614</v>
      </c>
      <c r="I877" s="116">
        <v>2017</v>
      </c>
    </row>
    <row r="878" spans="1:9" x14ac:dyDescent="0.3">
      <c r="A878" s="116" t="s">
        <v>159</v>
      </c>
      <c r="B878" s="116" t="s">
        <v>160</v>
      </c>
      <c r="C878" s="116" t="s">
        <v>37</v>
      </c>
      <c r="D878" s="116" t="s">
        <v>139</v>
      </c>
      <c r="E878" s="116" t="s">
        <v>79</v>
      </c>
      <c r="F878" s="116" t="s">
        <v>140</v>
      </c>
      <c r="G878" s="117">
        <v>1.0225384615384614</v>
      </c>
      <c r="H878" s="117">
        <v>1022.5384615384614</v>
      </c>
      <c r="I878" s="116">
        <v>2017</v>
      </c>
    </row>
    <row r="879" spans="1:9" x14ac:dyDescent="0.3">
      <c r="A879" s="116" t="s">
        <v>161</v>
      </c>
      <c r="B879" s="116" t="s">
        <v>160</v>
      </c>
      <c r="C879" s="116" t="s">
        <v>37</v>
      </c>
      <c r="D879" s="116" t="s">
        <v>139</v>
      </c>
      <c r="E879" s="116" t="s">
        <v>79</v>
      </c>
      <c r="F879" s="116" t="s">
        <v>140</v>
      </c>
      <c r="G879" s="117">
        <v>0.95358461538461536</v>
      </c>
      <c r="H879" s="117">
        <v>953.5846153846154</v>
      </c>
      <c r="I879" s="116">
        <v>2017</v>
      </c>
    </row>
    <row r="880" spans="1:9" x14ac:dyDescent="0.3">
      <c r="A880" s="116" t="s">
        <v>162</v>
      </c>
      <c r="B880" s="116" t="s">
        <v>154</v>
      </c>
      <c r="C880" s="116" t="s">
        <v>37</v>
      </c>
      <c r="D880" s="116" t="s">
        <v>139</v>
      </c>
      <c r="E880" s="116" t="s">
        <v>79</v>
      </c>
      <c r="F880" s="116" t="s">
        <v>140</v>
      </c>
      <c r="G880" s="117">
        <v>1.0668461538461538</v>
      </c>
      <c r="H880" s="117">
        <v>1066.8461538461538</v>
      </c>
      <c r="I880" s="116">
        <v>2017</v>
      </c>
    </row>
    <row r="881" spans="1:9" x14ac:dyDescent="0.3">
      <c r="A881" s="116" t="s">
        <v>163</v>
      </c>
      <c r="B881" s="116" t="s">
        <v>154</v>
      </c>
      <c r="C881" s="116" t="s">
        <v>37</v>
      </c>
      <c r="D881" s="116" t="s">
        <v>139</v>
      </c>
      <c r="E881" s="116" t="s">
        <v>79</v>
      </c>
      <c r="F881" s="116" t="s">
        <v>140</v>
      </c>
      <c r="G881" s="117">
        <v>1.0622076923076922</v>
      </c>
      <c r="H881" s="117">
        <v>1062.2076923076922</v>
      </c>
      <c r="I881" s="116">
        <v>2017</v>
      </c>
    </row>
    <row r="882" spans="1:9" x14ac:dyDescent="0.3">
      <c r="A882" s="116">
        <v>368</v>
      </c>
      <c r="B882" s="116" t="s">
        <v>3425</v>
      </c>
      <c r="C882" s="116" t="s">
        <v>36</v>
      </c>
      <c r="D882" s="116" t="s">
        <v>439</v>
      </c>
      <c r="E882" s="116" t="s">
        <v>79</v>
      </c>
      <c r="F882" s="116" t="s">
        <v>3435</v>
      </c>
      <c r="G882" s="117">
        <v>2</v>
      </c>
      <c r="H882" s="117">
        <v>2000</v>
      </c>
      <c r="I882" s="116">
        <v>2021</v>
      </c>
    </row>
    <row r="883" spans="1:9" x14ac:dyDescent="0.3">
      <c r="A883" s="116">
        <v>382</v>
      </c>
      <c r="B883" s="116" t="s">
        <v>3425</v>
      </c>
      <c r="C883" s="116" t="s">
        <v>36</v>
      </c>
      <c r="D883" s="116" t="s">
        <v>439</v>
      </c>
      <c r="E883" s="116" t="s">
        <v>79</v>
      </c>
      <c r="F883" s="116" t="s">
        <v>3435</v>
      </c>
      <c r="G883" s="117">
        <v>2</v>
      </c>
      <c r="H883" s="117">
        <v>2000</v>
      </c>
      <c r="I883" s="116">
        <v>2021</v>
      </c>
    </row>
    <row r="884" spans="1:9" x14ac:dyDescent="0.3">
      <c r="A884" s="116">
        <v>386</v>
      </c>
      <c r="B884" s="116" t="s">
        <v>3425</v>
      </c>
      <c r="C884" s="116" t="s">
        <v>36</v>
      </c>
      <c r="D884" s="116" t="s">
        <v>439</v>
      </c>
      <c r="E884" s="116" t="s">
        <v>79</v>
      </c>
      <c r="F884" s="116" t="s">
        <v>3435</v>
      </c>
      <c r="G884" s="117">
        <v>2</v>
      </c>
      <c r="H884" s="117">
        <v>2000</v>
      </c>
      <c r="I884" s="116">
        <v>2021</v>
      </c>
    </row>
    <row r="885" spans="1:9" x14ac:dyDescent="0.3">
      <c r="A885" s="116">
        <v>548</v>
      </c>
      <c r="B885" s="116" t="s">
        <v>1170</v>
      </c>
      <c r="C885" s="116" t="s">
        <v>36</v>
      </c>
      <c r="D885" s="116" t="s">
        <v>439</v>
      </c>
      <c r="E885" s="116" t="s">
        <v>79</v>
      </c>
      <c r="F885" s="116" t="s">
        <v>2878</v>
      </c>
      <c r="G885" s="117">
        <v>1.98</v>
      </c>
      <c r="H885" s="117">
        <v>1980</v>
      </c>
      <c r="I885" s="116">
        <v>2021</v>
      </c>
    </row>
    <row r="886" spans="1:9" x14ac:dyDescent="0.3">
      <c r="A886" s="116">
        <v>2492</v>
      </c>
      <c r="B886" s="116" t="s">
        <v>1170</v>
      </c>
      <c r="C886" s="116" t="s">
        <v>36</v>
      </c>
      <c r="D886" s="116" t="s">
        <v>439</v>
      </c>
      <c r="E886" s="116" t="s">
        <v>79</v>
      </c>
      <c r="F886" s="116" t="s">
        <v>3438</v>
      </c>
      <c r="G886" s="117">
        <v>0.75</v>
      </c>
      <c r="H886" s="117">
        <v>750</v>
      </c>
      <c r="I886" s="116">
        <v>2022</v>
      </c>
    </row>
    <row r="887" spans="1:9" x14ac:dyDescent="0.3">
      <c r="A887" s="116">
        <v>2496</v>
      </c>
      <c r="B887" s="116" t="s">
        <v>3437</v>
      </c>
      <c r="C887" s="116" t="s">
        <v>36</v>
      </c>
      <c r="D887" s="116" t="s">
        <v>439</v>
      </c>
      <c r="E887" s="116" t="s">
        <v>79</v>
      </c>
      <c r="F887" s="116" t="s">
        <v>3438</v>
      </c>
      <c r="G887" s="117">
        <v>0.5</v>
      </c>
      <c r="H887" s="117">
        <v>500</v>
      </c>
      <c r="I887" s="116">
        <v>2022</v>
      </c>
    </row>
    <row r="888" spans="1:9" x14ac:dyDescent="0.3">
      <c r="A888" s="116">
        <v>2501</v>
      </c>
      <c r="B888" s="116" t="s">
        <v>3439</v>
      </c>
      <c r="C888" s="116" t="s">
        <v>36</v>
      </c>
      <c r="D888" s="116" t="s">
        <v>439</v>
      </c>
      <c r="E888" s="116" t="s">
        <v>79</v>
      </c>
      <c r="F888" s="116" t="s">
        <v>3438</v>
      </c>
      <c r="G888" s="117">
        <v>0.4</v>
      </c>
      <c r="H888" s="117">
        <v>400</v>
      </c>
      <c r="I888" s="116">
        <v>2021</v>
      </c>
    </row>
    <row r="889" spans="1:9" x14ac:dyDescent="0.3">
      <c r="A889" s="116">
        <v>2502</v>
      </c>
      <c r="B889" s="116" t="s">
        <v>3439</v>
      </c>
      <c r="C889" s="116" t="s">
        <v>36</v>
      </c>
      <c r="D889" s="116" t="s">
        <v>439</v>
      </c>
      <c r="E889" s="116" t="s">
        <v>79</v>
      </c>
      <c r="F889" s="116" t="s">
        <v>3438</v>
      </c>
      <c r="G889" s="117">
        <v>0.45</v>
      </c>
      <c r="H889" s="117">
        <v>450</v>
      </c>
      <c r="I889" s="116">
        <v>2021</v>
      </c>
    </row>
    <row r="890" spans="1:9" x14ac:dyDescent="0.3">
      <c r="A890" s="116">
        <v>2503</v>
      </c>
      <c r="B890" s="116" t="s">
        <v>2584</v>
      </c>
      <c r="C890" s="116" t="s">
        <v>36</v>
      </c>
      <c r="D890" s="116" t="s">
        <v>439</v>
      </c>
      <c r="E890" s="116" t="s">
        <v>79</v>
      </c>
      <c r="F890" s="116" t="s">
        <v>3438</v>
      </c>
      <c r="G890" s="117">
        <v>0.85</v>
      </c>
      <c r="H890" s="117">
        <v>850</v>
      </c>
      <c r="I890" s="116">
        <v>2021</v>
      </c>
    </row>
    <row r="891" spans="1:9" x14ac:dyDescent="0.3">
      <c r="A891" s="116">
        <v>2775</v>
      </c>
      <c r="B891" s="116" t="s">
        <v>438</v>
      </c>
      <c r="C891" s="116" t="s">
        <v>36</v>
      </c>
      <c r="D891" s="116" t="s">
        <v>439</v>
      </c>
      <c r="E891" s="116" t="s">
        <v>79</v>
      </c>
      <c r="F891" s="116" t="s">
        <v>3436</v>
      </c>
      <c r="G891" s="117">
        <v>0.83299999999999996</v>
      </c>
      <c r="H891" s="117">
        <v>833</v>
      </c>
      <c r="I891" s="116">
        <v>2022</v>
      </c>
    </row>
    <row r="892" spans="1:9" x14ac:dyDescent="0.3">
      <c r="A892" s="116">
        <v>8054</v>
      </c>
      <c r="B892" s="116" t="s">
        <v>3440</v>
      </c>
      <c r="C892" s="116" t="s">
        <v>36</v>
      </c>
      <c r="D892" s="116" t="s">
        <v>439</v>
      </c>
      <c r="E892" s="116" t="s">
        <v>79</v>
      </c>
      <c r="F892" s="116" t="s">
        <v>3441</v>
      </c>
      <c r="G892" s="117">
        <v>0.45</v>
      </c>
      <c r="H892" s="117">
        <v>450</v>
      </c>
      <c r="I892" s="116">
        <v>2022</v>
      </c>
    </row>
    <row r="893" spans="1:9" x14ac:dyDescent="0.3">
      <c r="A893" s="116">
        <v>4705565</v>
      </c>
      <c r="B893" s="116" t="s">
        <v>2570</v>
      </c>
      <c r="C893" s="116" t="s">
        <v>36</v>
      </c>
      <c r="D893" s="116" t="s">
        <v>439</v>
      </c>
      <c r="E893" s="116" t="s">
        <v>79</v>
      </c>
      <c r="F893" s="116" t="s">
        <v>2571</v>
      </c>
      <c r="G893" s="117">
        <v>2</v>
      </c>
      <c r="H893" s="117">
        <v>2000</v>
      </c>
      <c r="I893" s="116">
        <v>2019</v>
      </c>
    </row>
    <row r="894" spans="1:9" x14ac:dyDescent="0.3">
      <c r="A894" s="116">
        <v>4705590</v>
      </c>
      <c r="B894" s="116" t="s">
        <v>2577</v>
      </c>
      <c r="C894" s="116" t="s">
        <v>36</v>
      </c>
      <c r="D894" s="116" t="s">
        <v>439</v>
      </c>
      <c r="E894" s="116" t="s">
        <v>79</v>
      </c>
      <c r="F894" s="116" t="s">
        <v>2578</v>
      </c>
      <c r="G894" s="117">
        <v>2</v>
      </c>
      <c r="H894" s="117">
        <v>2000</v>
      </c>
      <c r="I894" s="116">
        <v>2020</v>
      </c>
    </row>
    <row r="895" spans="1:9" x14ac:dyDescent="0.3">
      <c r="A895" s="116">
        <v>4705992</v>
      </c>
      <c r="B895" s="116" t="s">
        <v>2572</v>
      </c>
      <c r="C895" s="116" t="s">
        <v>36</v>
      </c>
      <c r="D895" s="116" t="s">
        <v>439</v>
      </c>
      <c r="E895" s="116" t="s">
        <v>79</v>
      </c>
      <c r="F895" s="116" t="s">
        <v>2573</v>
      </c>
      <c r="G895" s="117">
        <v>0.9</v>
      </c>
      <c r="H895" s="117">
        <v>900</v>
      </c>
      <c r="I895" s="116">
        <v>2019</v>
      </c>
    </row>
    <row r="896" spans="1:9" x14ac:dyDescent="0.3">
      <c r="A896" s="116">
        <v>4705997</v>
      </c>
      <c r="B896" s="116" t="s">
        <v>2876</v>
      </c>
      <c r="C896" s="116" t="s">
        <v>36</v>
      </c>
      <c r="D896" s="116" t="s">
        <v>439</v>
      </c>
      <c r="E896" s="116" t="s">
        <v>79</v>
      </c>
      <c r="F896" s="116" t="s">
        <v>2877</v>
      </c>
      <c r="G896" s="117">
        <v>1.9</v>
      </c>
      <c r="H896" s="117">
        <v>1900</v>
      </c>
      <c r="I896" s="116">
        <v>2021</v>
      </c>
    </row>
    <row r="897" spans="1:9" x14ac:dyDescent="0.3">
      <c r="A897" s="116">
        <v>4706005</v>
      </c>
      <c r="B897" s="116" t="s">
        <v>2572</v>
      </c>
      <c r="C897" s="116" t="s">
        <v>36</v>
      </c>
      <c r="D897" s="116" t="s">
        <v>439</v>
      </c>
      <c r="E897" s="116" t="s">
        <v>79</v>
      </c>
      <c r="F897" s="116" t="s">
        <v>2574</v>
      </c>
      <c r="G897" s="117">
        <v>1.98</v>
      </c>
      <c r="H897" s="117">
        <v>1980</v>
      </c>
      <c r="I897" s="116">
        <v>2019</v>
      </c>
    </row>
    <row r="898" spans="1:9" x14ac:dyDescent="0.3">
      <c r="A898" s="116">
        <v>4706013</v>
      </c>
      <c r="B898" s="116" t="s">
        <v>2879</v>
      </c>
      <c r="C898" s="116" t="s">
        <v>36</v>
      </c>
      <c r="D898" s="116" t="s">
        <v>439</v>
      </c>
      <c r="E898" s="116" t="s">
        <v>79</v>
      </c>
      <c r="F898" s="116" t="s">
        <v>3429</v>
      </c>
      <c r="G898" s="117">
        <v>2</v>
      </c>
      <c r="H898" s="117">
        <v>2000</v>
      </c>
      <c r="I898" s="116">
        <v>2022</v>
      </c>
    </row>
    <row r="899" spans="1:9" x14ac:dyDescent="0.3">
      <c r="A899" s="116">
        <v>4706027</v>
      </c>
      <c r="B899" s="116" t="s">
        <v>2575</v>
      </c>
      <c r="C899" s="116" t="s">
        <v>36</v>
      </c>
      <c r="D899" s="116" t="s">
        <v>439</v>
      </c>
      <c r="E899" s="116" t="s">
        <v>79</v>
      </c>
      <c r="F899" s="116" t="s">
        <v>2576</v>
      </c>
      <c r="G899" s="117">
        <v>2</v>
      </c>
      <c r="H899" s="117">
        <v>2000</v>
      </c>
      <c r="I899" s="116">
        <v>2020</v>
      </c>
    </row>
    <row r="900" spans="1:9" x14ac:dyDescent="0.3">
      <c r="A900" s="116">
        <v>4809085</v>
      </c>
      <c r="B900" s="116" t="s">
        <v>2579</v>
      </c>
      <c r="C900" s="116" t="s">
        <v>36</v>
      </c>
      <c r="D900" s="116" t="s">
        <v>439</v>
      </c>
      <c r="E900" s="116" t="s">
        <v>79</v>
      </c>
      <c r="F900" s="116" t="s">
        <v>2580</v>
      </c>
      <c r="G900" s="117">
        <v>1.98</v>
      </c>
      <c r="H900" s="117">
        <v>1980</v>
      </c>
      <c r="I900" s="116">
        <v>2020</v>
      </c>
    </row>
    <row r="901" spans="1:9" x14ac:dyDescent="0.3">
      <c r="A901" s="116">
        <v>4831498</v>
      </c>
      <c r="B901" s="116" t="s">
        <v>2572</v>
      </c>
      <c r="C901" s="116" t="s">
        <v>36</v>
      </c>
      <c r="D901" s="116" t="s">
        <v>439</v>
      </c>
      <c r="E901" s="116" t="s">
        <v>79</v>
      </c>
      <c r="F901" s="116" t="s">
        <v>2581</v>
      </c>
      <c r="G901" s="117">
        <v>1.98</v>
      </c>
      <c r="H901" s="117">
        <v>1980</v>
      </c>
      <c r="I901" s="116">
        <v>2020</v>
      </c>
    </row>
    <row r="902" spans="1:9" x14ac:dyDescent="0.3">
      <c r="A902" s="116">
        <v>4831501</v>
      </c>
      <c r="B902" s="116" t="s">
        <v>2577</v>
      </c>
      <c r="C902" s="116" t="s">
        <v>36</v>
      </c>
      <c r="D902" s="116" t="s">
        <v>439</v>
      </c>
      <c r="E902" s="116" t="s">
        <v>79</v>
      </c>
      <c r="F902" s="116" t="s">
        <v>3421</v>
      </c>
      <c r="G902" s="117">
        <v>2</v>
      </c>
      <c r="H902" s="117">
        <v>2000</v>
      </c>
      <c r="I902" s="116">
        <v>2022</v>
      </c>
    </row>
    <row r="903" spans="1:9" x14ac:dyDescent="0.3">
      <c r="A903" s="116">
        <v>4831529</v>
      </c>
      <c r="B903" s="116" t="s">
        <v>2577</v>
      </c>
      <c r="C903" s="116" t="s">
        <v>36</v>
      </c>
      <c r="D903" s="116" t="s">
        <v>439</v>
      </c>
      <c r="E903" s="116" t="s">
        <v>79</v>
      </c>
      <c r="F903" s="116" t="s">
        <v>3422</v>
      </c>
      <c r="G903" s="117">
        <v>2</v>
      </c>
      <c r="H903" s="117">
        <v>2000</v>
      </c>
      <c r="I903" s="116">
        <v>2022</v>
      </c>
    </row>
    <row r="904" spans="1:9" x14ac:dyDescent="0.3">
      <c r="A904" s="116">
        <v>4831540</v>
      </c>
      <c r="B904" s="116" t="s">
        <v>2684</v>
      </c>
      <c r="C904" s="116" t="s">
        <v>36</v>
      </c>
      <c r="D904" s="116" t="s">
        <v>439</v>
      </c>
      <c r="E904" s="116" t="s">
        <v>79</v>
      </c>
      <c r="F904" s="116" t="s">
        <v>3588</v>
      </c>
      <c r="G904" s="117">
        <v>2</v>
      </c>
      <c r="H904" s="117">
        <v>2000</v>
      </c>
      <c r="I904" s="116">
        <v>2022</v>
      </c>
    </row>
    <row r="905" spans="1:9" x14ac:dyDescent="0.3">
      <c r="A905" s="116">
        <v>4831547</v>
      </c>
      <c r="B905" s="116" t="s">
        <v>3425</v>
      </c>
      <c r="C905" s="116" t="s">
        <v>36</v>
      </c>
      <c r="D905" s="116" t="s">
        <v>439</v>
      </c>
      <c r="E905" s="116" t="s">
        <v>79</v>
      </c>
      <c r="F905" s="116" t="s">
        <v>3426</v>
      </c>
      <c r="G905" s="117">
        <v>1.875</v>
      </c>
      <c r="H905" s="117">
        <v>1875</v>
      </c>
      <c r="I905" s="116">
        <v>2022</v>
      </c>
    </row>
    <row r="906" spans="1:9" x14ac:dyDescent="0.3">
      <c r="A906" s="116">
        <v>4831568</v>
      </c>
      <c r="B906" s="116" t="s">
        <v>3423</v>
      </c>
      <c r="C906" s="116" t="s">
        <v>36</v>
      </c>
      <c r="D906" s="116" t="s">
        <v>439</v>
      </c>
      <c r="E906" s="116" t="s">
        <v>79</v>
      </c>
      <c r="F906" s="116" t="s">
        <v>3424</v>
      </c>
      <c r="G906" s="117">
        <v>2</v>
      </c>
      <c r="H906" s="117">
        <v>2000</v>
      </c>
      <c r="I906" s="116">
        <v>2022</v>
      </c>
    </row>
    <row r="907" spans="1:9" x14ac:dyDescent="0.3">
      <c r="A907" s="116">
        <v>4831613</v>
      </c>
      <c r="B907" s="116" t="s">
        <v>2370</v>
      </c>
      <c r="C907" s="116" t="s">
        <v>36</v>
      </c>
      <c r="D907" s="116" t="s">
        <v>439</v>
      </c>
      <c r="E907" s="116" t="s">
        <v>79</v>
      </c>
      <c r="F907" s="116" t="s">
        <v>2582</v>
      </c>
      <c r="G907" s="117">
        <v>1.51</v>
      </c>
      <c r="H907" s="117">
        <v>1510</v>
      </c>
      <c r="I907" s="116">
        <v>2020</v>
      </c>
    </row>
    <row r="908" spans="1:9" x14ac:dyDescent="0.3">
      <c r="A908" s="116">
        <v>4838144</v>
      </c>
      <c r="B908" s="116" t="s">
        <v>3427</v>
      </c>
      <c r="C908" s="116" t="s">
        <v>36</v>
      </c>
      <c r="D908" s="116" t="s">
        <v>439</v>
      </c>
      <c r="E908" s="116" t="s">
        <v>79</v>
      </c>
      <c r="F908" s="116" t="s">
        <v>3428</v>
      </c>
      <c r="G908" s="117">
        <v>2</v>
      </c>
      <c r="H908" s="117">
        <v>2000</v>
      </c>
      <c r="I908" s="116">
        <v>2022</v>
      </c>
    </row>
    <row r="909" spans="1:9" x14ac:dyDescent="0.3">
      <c r="A909" s="116">
        <v>4904332</v>
      </c>
      <c r="B909" s="116" t="s">
        <v>2584</v>
      </c>
      <c r="C909" s="116" t="s">
        <v>36</v>
      </c>
      <c r="D909" s="116" t="s">
        <v>439</v>
      </c>
      <c r="E909" s="116" t="s">
        <v>79</v>
      </c>
      <c r="F909" s="116" t="s">
        <v>2586</v>
      </c>
      <c r="G909" s="117">
        <v>0.54</v>
      </c>
      <c r="H909" s="117">
        <v>540</v>
      </c>
      <c r="I909" s="116">
        <v>2020</v>
      </c>
    </row>
    <row r="910" spans="1:9" x14ac:dyDescent="0.3">
      <c r="A910" s="116">
        <v>4904337</v>
      </c>
      <c r="B910" s="116" t="s">
        <v>2572</v>
      </c>
      <c r="C910" s="116" t="s">
        <v>36</v>
      </c>
      <c r="D910" s="116" t="s">
        <v>439</v>
      </c>
      <c r="E910" s="116" t="s">
        <v>79</v>
      </c>
      <c r="F910" s="116" t="s">
        <v>2583</v>
      </c>
      <c r="G910" s="117">
        <v>0.3</v>
      </c>
      <c r="H910" s="117">
        <v>300</v>
      </c>
      <c r="I910" s="116">
        <v>2020</v>
      </c>
    </row>
    <row r="911" spans="1:9" x14ac:dyDescent="0.3">
      <c r="A911" s="116">
        <v>4910038</v>
      </c>
      <c r="B911" s="116" t="s">
        <v>3433</v>
      </c>
      <c r="C911" s="116" t="s">
        <v>36</v>
      </c>
      <c r="D911" s="116" t="s">
        <v>439</v>
      </c>
      <c r="E911" s="116" t="s">
        <v>79</v>
      </c>
      <c r="F911" s="116" t="s">
        <v>3434</v>
      </c>
      <c r="G911" s="117">
        <v>1.5</v>
      </c>
      <c r="H911" s="117">
        <v>1500</v>
      </c>
      <c r="I911" s="116">
        <v>2021</v>
      </c>
    </row>
    <row r="912" spans="1:9" x14ac:dyDescent="0.3">
      <c r="A912" s="116">
        <v>4912445</v>
      </c>
      <c r="B912" s="116" t="s">
        <v>2584</v>
      </c>
      <c r="C912" s="116" t="s">
        <v>36</v>
      </c>
      <c r="D912" s="116" t="s">
        <v>439</v>
      </c>
      <c r="E912" s="116" t="s">
        <v>79</v>
      </c>
      <c r="F912" s="116" t="s">
        <v>2585</v>
      </c>
      <c r="G912" s="117">
        <v>0.78</v>
      </c>
      <c r="H912" s="117">
        <v>780</v>
      </c>
      <c r="I912" s="116">
        <v>2020</v>
      </c>
    </row>
    <row r="913" spans="1:9" x14ac:dyDescent="0.3">
      <c r="A913" s="116">
        <v>4932165</v>
      </c>
      <c r="B913" s="116" t="s">
        <v>438</v>
      </c>
      <c r="C913" s="116" t="s">
        <v>36</v>
      </c>
      <c r="D913" s="116" t="s">
        <v>439</v>
      </c>
      <c r="E913" s="116" t="s">
        <v>79</v>
      </c>
      <c r="F913" s="116" t="s">
        <v>3442</v>
      </c>
      <c r="G913" s="117">
        <v>0.43289999999999995</v>
      </c>
      <c r="H913" s="117">
        <v>432.9</v>
      </c>
      <c r="I913" s="116">
        <v>2022</v>
      </c>
    </row>
    <row r="914" spans="1:9" x14ac:dyDescent="0.3">
      <c r="A914" s="116">
        <v>4934824</v>
      </c>
      <c r="B914" s="116" t="s">
        <v>2575</v>
      </c>
      <c r="C914" s="116" t="s">
        <v>36</v>
      </c>
      <c r="D914" s="116" t="s">
        <v>439</v>
      </c>
      <c r="E914" s="116" t="s">
        <v>79</v>
      </c>
      <c r="F914" s="116" t="s">
        <v>2587</v>
      </c>
      <c r="G914" s="117">
        <v>0.54</v>
      </c>
      <c r="H914" s="117">
        <v>540</v>
      </c>
      <c r="I914" s="116">
        <v>2020</v>
      </c>
    </row>
    <row r="915" spans="1:9" x14ac:dyDescent="0.3">
      <c r="A915" s="116">
        <v>4948903</v>
      </c>
      <c r="B915" s="116" t="s">
        <v>2879</v>
      </c>
      <c r="C915" s="116" t="s">
        <v>36</v>
      </c>
      <c r="D915" s="116" t="s">
        <v>439</v>
      </c>
      <c r="E915" s="116" t="s">
        <v>79</v>
      </c>
      <c r="F915" s="116" t="s">
        <v>2880</v>
      </c>
      <c r="G915" s="117">
        <v>0.2666</v>
      </c>
      <c r="H915" s="117">
        <v>266.60000000000002</v>
      </c>
      <c r="I915" s="116">
        <v>2021</v>
      </c>
    </row>
    <row r="916" spans="1:9" x14ac:dyDescent="0.3">
      <c r="A916" s="116">
        <v>4955079</v>
      </c>
      <c r="B916" s="116" t="s">
        <v>2879</v>
      </c>
      <c r="C916" s="116" t="s">
        <v>36</v>
      </c>
      <c r="D916" s="116" t="s">
        <v>439</v>
      </c>
      <c r="E916" s="116" t="s">
        <v>79</v>
      </c>
      <c r="F916" s="116" t="s">
        <v>3432</v>
      </c>
      <c r="G916" s="117">
        <v>1.9830000000000001</v>
      </c>
      <c r="H916" s="117">
        <v>1983</v>
      </c>
      <c r="I916" s="116">
        <v>2022</v>
      </c>
    </row>
    <row r="917" spans="1:9" x14ac:dyDescent="0.3">
      <c r="A917" s="116">
        <v>4955094</v>
      </c>
      <c r="B917" s="116" t="s">
        <v>2879</v>
      </c>
      <c r="C917" s="116" t="s">
        <v>36</v>
      </c>
      <c r="D917" s="116" t="s">
        <v>439</v>
      </c>
      <c r="E917" s="116" t="s">
        <v>79</v>
      </c>
      <c r="F917" s="116" t="s">
        <v>3589</v>
      </c>
      <c r="G917" s="117">
        <v>1.984</v>
      </c>
      <c r="H917" s="117">
        <v>1984</v>
      </c>
      <c r="I917" s="116">
        <v>2022</v>
      </c>
    </row>
    <row r="918" spans="1:9" x14ac:dyDescent="0.3">
      <c r="A918" s="116">
        <v>4958175</v>
      </c>
      <c r="B918" s="116" t="s">
        <v>3430</v>
      </c>
      <c r="C918" s="116" t="s">
        <v>36</v>
      </c>
      <c r="D918" s="116" t="s">
        <v>439</v>
      </c>
      <c r="E918" s="116" t="s">
        <v>79</v>
      </c>
      <c r="F918" s="116" t="s">
        <v>3431</v>
      </c>
      <c r="G918" s="117">
        <v>1.4870000000000001</v>
      </c>
      <c r="H918" s="117">
        <v>1487</v>
      </c>
      <c r="I918" s="116">
        <v>2021</v>
      </c>
    </row>
    <row r="919" spans="1:9" x14ac:dyDescent="0.3">
      <c r="A919" s="116">
        <v>48934831</v>
      </c>
      <c r="B919" s="116" t="s">
        <v>2584</v>
      </c>
      <c r="C919" s="116" t="s">
        <v>36</v>
      </c>
      <c r="D919" s="116" t="s">
        <v>439</v>
      </c>
      <c r="E919" s="116" t="s">
        <v>79</v>
      </c>
      <c r="F919" s="116" t="s">
        <v>2588</v>
      </c>
      <c r="G919" s="117">
        <v>1.08</v>
      </c>
      <c r="H919" s="117">
        <v>1080</v>
      </c>
      <c r="I919" s="116">
        <v>2021</v>
      </c>
    </row>
    <row r="920" spans="1:9" x14ac:dyDescent="0.3">
      <c r="A920" s="116" t="s">
        <v>2558</v>
      </c>
      <c r="B920" s="116" t="s">
        <v>2559</v>
      </c>
      <c r="C920" s="116" t="s">
        <v>36</v>
      </c>
      <c r="D920" s="116" t="s">
        <v>2393</v>
      </c>
      <c r="E920" s="116" t="s">
        <v>79</v>
      </c>
      <c r="F920" s="116" t="s">
        <v>2560</v>
      </c>
      <c r="G920" s="117">
        <v>1.98</v>
      </c>
      <c r="H920" s="117">
        <v>1980</v>
      </c>
      <c r="I920" s="116">
        <v>2018</v>
      </c>
    </row>
    <row r="921" spans="1:9" x14ac:dyDescent="0.3">
      <c r="A921" s="116" t="s">
        <v>2593</v>
      </c>
      <c r="B921" s="116" t="s">
        <v>2594</v>
      </c>
      <c r="C921" s="116" t="s">
        <v>36</v>
      </c>
      <c r="D921" s="116" t="s">
        <v>2591</v>
      </c>
      <c r="E921" s="116" t="s">
        <v>79</v>
      </c>
      <c r="F921" s="116" t="s">
        <v>2595</v>
      </c>
      <c r="G921" s="117">
        <v>0.08</v>
      </c>
      <c r="H921" s="117">
        <v>80</v>
      </c>
      <c r="I921" s="116">
        <v>2018</v>
      </c>
    </row>
    <row r="922" spans="1:9" x14ac:dyDescent="0.3">
      <c r="A922" s="116" t="s">
        <v>2566</v>
      </c>
      <c r="B922" s="116" t="s">
        <v>2564</v>
      </c>
      <c r="C922" s="116" t="s">
        <v>36</v>
      </c>
      <c r="D922" s="116" t="s">
        <v>443</v>
      </c>
      <c r="E922" s="116" t="s">
        <v>79</v>
      </c>
      <c r="F922" s="116" t="s">
        <v>2567</v>
      </c>
      <c r="G922" s="117">
        <v>0.82499999999999996</v>
      </c>
      <c r="H922" s="117">
        <v>825</v>
      </c>
      <c r="I922" s="116">
        <v>2018</v>
      </c>
    </row>
    <row r="923" spans="1:9" x14ac:dyDescent="0.3">
      <c r="A923" s="116" t="s">
        <v>2561</v>
      </c>
      <c r="B923" s="116" t="s">
        <v>987</v>
      </c>
      <c r="C923" s="116" t="s">
        <v>36</v>
      </c>
      <c r="D923" s="116" t="s">
        <v>2393</v>
      </c>
      <c r="E923" s="116" t="s">
        <v>79</v>
      </c>
      <c r="F923" s="116" t="s">
        <v>2562</v>
      </c>
      <c r="G923" s="117">
        <v>2</v>
      </c>
      <c r="H923" s="117">
        <v>2000</v>
      </c>
      <c r="I923" s="116">
        <v>2019</v>
      </c>
    </row>
    <row r="924" spans="1:9" x14ac:dyDescent="0.3">
      <c r="A924" s="116" t="s">
        <v>2589</v>
      </c>
      <c r="B924" s="116" t="s">
        <v>2590</v>
      </c>
      <c r="C924" s="116" t="s">
        <v>36</v>
      </c>
      <c r="D924" s="116" t="s">
        <v>2591</v>
      </c>
      <c r="E924" s="116" t="s">
        <v>79</v>
      </c>
      <c r="F924" s="116" t="s">
        <v>2592</v>
      </c>
      <c r="G924" s="117">
        <v>2</v>
      </c>
      <c r="H924" s="117">
        <v>2000</v>
      </c>
      <c r="I924" s="116">
        <v>2018</v>
      </c>
    </row>
    <row r="925" spans="1:9" x14ac:dyDescent="0.3">
      <c r="A925" s="116" t="s">
        <v>2568</v>
      </c>
      <c r="B925" s="116" t="s">
        <v>2386</v>
      </c>
      <c r="C925" s="116" t="s">
        <v>36</v>
      </c>
      <c r="D925" s="116" t="s">
        <v>443</v>
      </c>
      <c r="E925" s="116" t="s">
        <v>79</v>
      </c>
      <c r="F925" s="116" t="s">
        <v>2569</v>
      </c>
      <c r="G925" s="117">
        <v>1</v>
      </c>
      <c r="H925" s="117">
        <v>1000</v>
      </c>
      <c r="I925" s="116">
        <v>2018</v>
      </c>
    </row>
    <row r="926" spans="1:9" x14ac:dyDescent="0.3">
      <c r="A926" s="116" t="s">
        <v>2568</v>
      </c>
      <c r="B926" s="116" t="s">
        <v>2386</v>
      </c>
      <c r="C926" s="116" t="s">
        <v>36</v>
      </c>
      <c r="D926" s="116" t="s">
        <v>443</v>
      </c>
      <c r="E926" s="116" t="s">
        <v>79</v>
      </c>
      <c r="F926" s="116" t="s">
        <v>2569</v>
      </c>
      <c r="G926" s="117">
        <v>1</v>
      </c>
      <c r="H926" s="117">
        <v>1000</v>
      </c>
      <c r="I926" s="116">
        <v>2018</v>
      </c>
    </row>
    <row r="927" spans="1:9" x14ac:dyDescent="0.3">
      <c r="A927" s="116" t="s">
        <v>2568</v>
      </c>
      <c r="B927" s="116" t="s">
        <v>2386</v>
      </c>
      <c r="C927" s="116" t="s">
        <v>36</v>
      </c>
      <c r="D927" s="116" t="s">
        <v>443</v>
      </c>
      <c r="E927" s="116" t="s">
        <v>79</v>
      </c>
      <c r="F927" s="116" t="s">
        <v>2569</v>
      </c>
      <c r="G927" s="117">
        <v>1.5</v>
      </c>
      <c r="H927" s="117">
        <v>1500</v>
      </c>
      <c r="I927" s="116">
        <v>2018</v>
      </c>
    </row>
    <row r="928" spans="1:9" x14ac:dyDescent="0.3">
      <c r="A928" s="116" t="s">
        <v>2568</v>
      </c>
      <c r="B928" s="116" t="s">
        <v>2386</v>
      </c>
      <c r="C928" s="116" t="s">
        <v>36</v>
      </c>
      <c r="D928" s="116" t="s">
        <v>443</v>
      </c>
      <c r="E928" s="116" t="s">
        <v>79</v>
      </c>
      <c r="F928" s="116" t="s">
        <v>2569</v>
      </c>
      <c r="G928" s="117">
        <v>1.5</v>
      </c>
      <c r="H928" s="117">
        <v>1500</v>
      </c>
      <c r="I928" s="116">
        <v>2018</v>
      </c>
    </row>
    <row r="929" spans="1:9" x14ac:dyDescent="0.3">
      <c r="A929" s="116" t="s">
        <v>2873</v>
      </c>
      <c r="B929" s="116" t="s">
        <v>2874</v>
      </c>
      <c r="C929" s="116" t="s">
        <v>36</v>
      </c>
      <c r="D929" s="116" t="s">
        <v>2393</v>
      </c>
      <c r="E929" s="116" t="s">
        <v>79</v>
      </c>
      <c r="F929" s="116" t="s">
        <v>2875</v>
      </c>
      <c r="G929" s="117">
        <v>1</v>
      </c>
      <c r="H929" s="117">
        <v>1000</v>
      </c>
      <c r="I929" s="116">
        <v>2020</v>
      </c>
    </row>
    <row r="930" spans="1:9" x14ac:dyDescent="0.3">
      <c r="A930" s="116" t="s">
        <v>3592</v>
      </c>
      <c r="B930" s="116" t="s">
        <v>3593</v>
      </c>
      <c r="C930" s="116" t="s">
        <v>36</v>
      </c>
      <c r="D930" s="116" t="s">
        <v>443</v>
      </c>
      <c r="E930" s="116" t="s">
        <v>79</v>
      </c>
      <c r="F930" s="116" t="s">
        <v>3594</v>
      </c>
      <c r="G930" s="117">
        <v>1.32</v>
      </c>
      <c r="H930" s="117">
        <v>1320</v>
      </c>
      <c r="I930" s="116">
        <v>2019</v>
      </c>
    </row>
    <row r="931" spans="1:9" x14ac:dyDescent="0.3">
      <c r="A931" s="116" t="s">
        <v>3592</v>
      </c>
      <c r="B931" s="116" t="s">
        <v>3593</v>
      </c>
      <c r="C931" s="116" t="s">
        <v>36</v>
      </c>
      <c r="D931" s="116" t="s">
        <v>443</v>
      </c>
      <c r="E931" s="116" t="s">
        <v>79</v>
      </c>
      <c r="F931" s="116" t="s">
        <v>3594</v>
      </c>
      <c r="G931" s="117">
        <v>1.32</v>
      </c>
      <c r="H931" s="117">
        <v>1320</v>
      </c>
      <c r="I931" s="116">
        <v>2019</v>
      </c>
    </row>
    <row r="932" spans="1:9" x14ac:dyDescent="0.3">
      <c r="A932" s="116" t="s">
        <v>3595</v>
      </c>
      <c r="B932" s="116" t="s">
        <v>3596</v>
      </c>
      <c r="C932" s="116" t="s">
        <v>36</v>
      </c>
      <c r="D932" s="116" t="s">
        <v>443</v>
      </c>
      <c r="E932" s="116" t="s">
        <v>79</v>
      </c>
      <c r="F932" s="116" t="s">
        <v>3597</v>
      </c>
      <c r="G932" s="117">
        <v>0.24</v>
      </c>
      <c r="H932" s="117">
        <v>240</v>
      </c>
      <c r="I932" s="116">
        <v>2020</v>
      </c>
    </row>
    <row r="933" spans="1:9" x14ac:dyDescent="0.3">
      <c r="A933" s="116" t="s">
        <v>3590</v>
      </c>
      <c r="B933" s="116" t="s">
        <v>3591</v>
      </c>
      <c r="C933" s="116" t="s">
        <v>36</v>
      </c>
      <c r="D933" s="116" t="s">
        <v>2591</v>
      </c>
      <c r="E933" s="116" t="s">
        <v>79</v>
      </c>
      <c r="F933" s="116" t="s">
        <v>2883</v>
      </c>
      <c r="G933" s="117">
        <v>2</v>
      </c>
      <c r="H933" s="117">
        <v>2000</v>
      </c>
      <c r="I933" s="116">
        <v>2020</v>
      </c>
    </row>
    <row r="934" spans="1:9" x14ac:dyDescent="0.3">
      <c r="A934" s="116" t="s">
        <v>2563</v>
      </c>
      <c r="B934" s="116" t="s">
        <v>2564</v>
      </c>
      <c r="C934" s="116" t="s">
        <v>36</v>
      </c>
      <c r="D934" s="116" t="s">
        <v>443</v>
      </c>
      <c r="E934" s="116" t="s">
        <v>79</v>
      </c>
      <c r="F934" s="116" t="s">
        <v>2565</v>
      </c>
      <c r="G934" s="117">
        <v>2</v>
      </c>
      <c r="H934" s="117">
        <v>2000</v>
      </c>
      <c r="I934" s="116">
        <v>2018</v>
      </c>
    </row>
    <row r="935" spans="1:9" x14ac:dyDescent="0.3">
      <c r="A935" s="116" t="s">
        <v>3604</v>
      </c>
      <c r="B935" s="116" t="s">
        <v>3605</v>
      </c>
      <c r="C935" s="116" t="s">
        <v>36</v>
      </c>
      <c r="D935" s="116" t="s">
        <v>443</v>
      </c>
      <c r="E935" s="116" t="s">
        <v>79</v>
      </c>
      <c r="F935" s="116" t="s">
        <v>3606</v>
      </c>
      <c r="G935" s="117">
        <v>0.875</v>
      </c>
      <c r="H935" s="117">
        <v>875</v>
      </c>
      <c r="I935" s="116">
        <v>2022</v>
      </c>
    </row>
    <row r="936" spans="1:9" x14ac:dyDescent="0.3">
      <c r="A936" s="116" t="s">
        <v>3601</v>
      </c>
      <c r="B936" s="116" t="s">
        <v>3602</v>
      </c>
      <c r="C936" s="116" t="s">
        <v>36</v>
      </c>
      <c r="D936" s="116" t="s">
        <v>443</v>
      </c>
      <c r="E936" s="116" t="s">
        <v>79</v>
      </c>
      <c r="F936" s="116" t="s">
        <v>3603</v>
      </c>
      <c r="G936" s="117">
        <v>2</v>
      </c>
      <c r="H936" s="117">
        <v>2000</v>
      </c>
      <c r="I936" s="116">
        <v>2021</v>
      </c>
    </row>
    <row r="937" spans="1:9" x14ac:dyDescent="0.3">
      <c r="A937" s="116" t="s">
        <v>3598</v>
      </c>
      <c r="B937" s="116" t="s">
        <v>3599</v>
      </c>
      <c r="C937" s="116" t="s">
        <v>36</v>
      </c>
      <c r="D937" s="116" t="s">
        <v>443</v>
      </c>
      <c r="E937" s="116" t="s">
        <v>79</v>
      </c>
      <c r="F937" s="116" t="s">
        <v>3600</v>
      </c>
      <c r="G937" s="117">
        <v>6.7000000000000004E-2</v>
      </c>
      <c r="H937" s="117">
        <v>67</v>
      </c>
      <c r="I937" s="116">
        <v>2020</v>
      </c>
    </row>
    <row r="938" spans="1:9" x14ac:dyDescent="0.3">
      <c r="A938" s="116" t="s">
        <v>437</v>
      </c>
      <c r="B938" s="116" t="s">
        <v>438</v>
      </c>
      <c r="C938" s="116" t="s">
        <v>36</v>
      </c>
      <c r="D938" s="116" t="s">
        <v>439</v>
      </c>
      <c r="E938" s="116" t="s">
        <v>79</v>
      </c>
      <c r="F938" s="116" t="s">
        <v>440</v>
      </c>
      <c r="G938" s="117">
        <v>9.9299999999999996E-3</v>
      </c>
      <c r="H938" s="117">
        <v>9.93</v>
      </c>
      <c r="I938" s="116">
        <v>2018</v>
      </c>
    </row>
    <row r="939" spans="1:9" x14ac:dyDescent="0.3">
      <c r="A939" s="116" t="s">
        <v>2910</v>
      </c>
      <c r="B939" s="116" t="s">
        <v>2911</v>
      </c>
      <c r="C939" s="116" t="s">
        <v>36</v>
      </c>
      <c r="D939" s="116" t="s">
        <v>443</v>
      </c>
      <c r="E939" s="116" t="s">
        <v>79</v>
      </c>
      <c r="F939" s="116" t="s">
        <v>2912</v>
      </c>
      <c r="G939" s="117">
        <v>1.1207076923076922</v>
      </c>
      <c r="H939" s="117">
        <v>1120.7076923076922</v>
      </c>
      <c r="I939" s="116">
        <v>2020</v>
      </c>
    </row>
    <row r="940" spans="1:9" x14ac:dyDescent="0.3">
      <c r="A940" s="116" t="s">
        <v>2881</v>
      </c>
      <c r="B940" s="116" t="s">
        <v>2882</v>
      </c>
      <c r="C940" s="116" t="s">
        <v>36</v>
      </c>
      <c r="D940" s="116" t="s">
        <v>2591</v>
      </c>
      <c r="E940" s="116" t="s">
        <v>79</v>
      </c>
      <c r="F940" s="116" t="s">
        <v>2883</v>
      </c>
      <c r="G940" s="117">
        <v>2</v>
      </c>
      <c r="H940" s="117">
        <v>2000</v>
      </c>
      <c r="I940" s="116">
        <v>2020</v>
      </c>
    </row>
    <row r="941" spans="1:9" x14ac:dyDescent="0.3">
      <c r="A941" s="116" t="s">
        <v>2884</v>
      </c>
      <c r="B941" s="116" t="s">
        <v>247</v>
      </c>
      <c r="C941" s="116" t="s">
        <v>36</v>
      </c>
      <c r="D941" s="116" t="s">
        <v>2591</v>
      </c>
      <c r="E941" s="116" t="s">
        <v>79</v>
      </c>
      <c r="F941" s="116" t="s">
        <v>2875</v>
      </c>
      <c r="G941" s="117">
        <v>2</v>
      </c>
      <c r="H941" s="117">
        <v>2000</v>
      </c>
      <c r="I941" s="116">
        <v>2020</v>
      </c>
    </row>
    <row r="942" spans="1:9" x14ac:dyDescent="0.3">
      <c r="A942" s="116" t="s">
        <v>2885</v>
      </c>
      <c r="B942" s="116" t="s">
        <v>2886</v>
      </c>
      <c r="C942" s="116" t="s">
        <v>36</v>
      </c>
      <c r="D942" s="116" t="s">
        <v>2591</v>
      </c>
      <c r="E942" s="116" t="s">
        <v>79</v>
      </c>
      <c r="F942" s="116" t="s">
        <v>2875</v>
      </c>
      <c r="G942" s="117">
        <v>2</v>
      </c>
      <c r="H942" s="117">
        <v>2000</v>
      </c>
      <c r="I942" s="116">
        <v>2020</v>
      </c>
    </row>
    <row r="943" spans="1:9" x14ac:dyDescent="0.3">
      <c r="A943" s="116" t="s">
        <v>2391</v>
      </c>
      <c r="B943" s="116" t="s">
        <v>2392</v>
      </c>
      <c r="C943" s="116" t="s">
        <v>36</v>
      </c>
      <c r="D943" s="116" t="s">
        <v>2393</v>
      </c>
      <c r="E943" s="116" t="s">
        <v>79</v>
      </c>
      <c r="F943" s="116" t="s">
        <v>2394</v>
      </c>
      <c r="G943" s="117">
        <v>2</v>
      </c>
      <c r="H943" s="117">
        <v>2000</v>
      </c>
      <c r="I943" s="116">
        <v>2020</v>
      </c>
    </row>
    <row r="944" spans="1:9" x14ac:dyDescent="0.3">
      <c r="A944" s="116" t="s">
        <v>1712</v>
      </c>
      <c r="B944" s="116" t="s">
        <v>1713</v>
      </c>
      <c r="C944" s="116" t="s">
        <v>36</v>
      </c>
      <c r="D944" s="116" t="s">
        <v>443</v>
      </c>
      <c r="E944" s="116" t="s">
        <v>79</v>
      </c>
      <c r="F944" s="116" t="s">
        <v>1714</v>
      </c>
      <c r="G944" s="117">
        <v>1.6961538461538458E-2</v>
      </c>
      <c r="H944" s="117">
        <v>16.96153846153846</v>
      </c>
      <c r="I944" s="116">
        <v>2011</v>
      </c>
    </row>
    <row r="945" spans="1:9" x14ac:dyDescent="0.3">
      <c r="A945" s="116" t="s">
        <v>2387</v>
      </c>
      <c r="B945" s="116" t="s">
        <v>2387</v>
      </c>
      <c r="C945" s="116" t="s">
        <v>36</v>
      </c>
      <c r="D945" s="116" t="s">
        <v>443</v>
      </c>
      <c r="E945" s="116" t="s">
        <v>79</v>
      </c>
      <c r="F945" s="116" t="s">
        <v>2388</v>
      </c>
      <c r="G945" s="117">
        <v>0.42923076923076925</v>
      </c>
      <c r="H945" s="117">
        <v>429.23076923076923</v>
      </c>
      <c r="I945" s="116">
        <v>2019</v>
      </c>
    </row>
    <row r="946" spans="1:9" x14ac:dyDescent="0.3">
      <c r="A946" s="116" t="s">
        <v>2385</v>
      </c>
      <c r="B946" s="116" t="s">
        <v>2386</v>
      </c>
      <c r="C946" s="116" t="s">
        <v>36</v>
      </c>
      <c r="D946" s="116" t="s">
        <v>443</v>
      </c>
      <c r="E946" s="116" t="s">
        <v>79</v>
      </c>
      <c r="F946" s="116" t="s">
        <v>558</v>
      </c>
      <c r="G946" s="117">
        <v>5.0769230769230775</v>
      </c>
      <c r="H946" s="117">
        <v>5076.9230769230771</v>
      </c>
      <c r="I946" s="116">
        <v>2019</v>
      </c>
    </row>
    <row r="947" spans="1:9" x14ac:dyDescent="0.3">
      <c r="A947" s="116" t="s">
        <v>3609</v>
      </c>
      <c r="B947" s="116" t="s">
        <v>3599</v>
      </c>
      <c r="C947" s="116" t="s">
        <v>36</v>
      </c>
      <c r="D947" s="116" t="s">
        <v>443</v>
      </c>
      <c r="E947" s="116" t="s">
        <v>79</v>
      </c>
      <c r="F947" s="116" t="s">
        <v>3608</v>
      </c>
      <c r="G947" s="117">
        <v>1.3460000000000001</v>
      </c>
      <c r="H947" s="117">
        <v>1346</v>
      </c>
      <c r="I947" s="116">
        <v>2022</v>
      </c>
    </row>
    <row r="948" spans="1:9" x14ac:dyDescent="0.3">
      <c r="A948" s="116" t="s">
        <v>3607</v>
      </c>
      <c r="B948" s="116" t="s">
        <v>3599</v>
      </c>
      <c r="C948" s="116" t="s">
        <v>36</v>
      </c>
      <c r="D948" s="116" t="s">
        <v>443</v>
      </c>
      <c r="E948" s="116" t="s">
        <v>79</v>
      </c>
      <c r="F948" s="116" t="s">
        <v>3608</v>
      </c>
      <c r="G948" s="117">
        <v>0.67300000000000004</v>
      </c>
      <c r="H948" s="117">
        <v>673</v>
      </c>
      <c r="I948" s="116">
        <v>2022</v>
      </c>
    </row>
    <row r="949" spans="1:9" x14ac:dyDescent="0.3">
      <c r="A949" s="116" t="s">
        <v>1966</v>
      </c>
      <c r="B949" s="116" t="s">
        <v>1967</v>
      </c>
      <c r="C949" s="116" t="s">
        <v>36</v>
      </c>
      <c r="D949" s="116" t="s">
        <v>443</v>
      </c>
      <c r="E949" s="116" t="s">
        <v>79</v>
      </c>
      <c r="F949" s="116" t="s">
        <v>1347</v>
      </c>
      <c r="G949" s="117">
        <v>2</v>
      </c>
      <c r="H949" s="117">
        <v>2000</v>
      </c>
      <c r="I949" s="116">
        <v>2019</v>
      </c>
    </row>
    <row r="950" spans="1:9" x14ac:dyDescent="0.3">
      <c r="A950" s="116" t="s">
        <v>441</v>
      </c>
      <c r="B950" s="116" t="s">
        <v>442</v>
      </c>
      <c r="C950" s="116" t="s">
        <v>36</v>
      </c>
      <c r="D950" s="116" t="s">
        <v>443</v>
      </c>
      <c r="E950" s="116" t="s">
        <v>79</v>
      </c>
      <c r="F950" s="116" t="s">
        <v>441</v>
      </c>
      <c r="G950" s="117">
        <v>1.7515384615384617E-2</v>
      </c>
      <c r="H950" s="117">
        <v>17.515384615384615</v>
      </c>
      <c r="I950" s="116">
        <v>2010</v>
      </c>
    </row>
    <row r="951" spans="1:9" x14ac:dyDescent="0.3">
      <c r="A951" s="116" t="s">
        <v>1676</v>
      </c>
      <c r="B951" s="116" t="s">
        <v>1677</v>
      </c>
      <c r="C951" s="116" t="s">
        <v>35</v>
      </c>
      <c r="D951" s="116" t="s">
        <v>1668</v>
      </c>
      <c r="E951" s="116" t="s">
        <v>79</v>
      </c>
      <c r="F951" s="116" t="s">
        <v>1666</v>
      </c>
      <c r="G951" s="117">
        <v>0.2</v>
      </c>
      <c r="H951" s="117">
        <v>200</v>
      </c>
      <c r="I951" s="116">
        <v>2016</v>
      </c>
    </row>
    <row r="952" spans="1:9" x14ac:dyDescent="0.3">
      <c r="A952" s="116" t="s">
        <v>2001</v>
      </c>
      <c r="B952" s="116" t="s">
        <v>2001</v>
      </c>
      <c r="C952" s="116" t="s">
        <v>35</v>
      </c>
      <c r="D952" s="116" t="s">
        <v>1668</v>
      </c>
      <c r="E952" s="116" t="s">
        <v>79</v>
      </c>
      <c r="F952" s="116" t="s">
        <v>2947</v>
      </c>
      <c r="G952" s="117">
        <v>5.2307692307692308</v>
      </c>
      <c r="H952" s="117">
        <v>5230.7692307692305</v>
      </c>
      <c r="I952" s="116">
        <v>2020</v>
      </c>
    </row>
    <row r="953" spans="1:9" x14ac:dyDescent="0.3">
      <c r="A953" s="116" t="s">
        <v>1663</v>
      </c>
      <c r="B953" s="116" t="s">
        <v>1664</v>
      </c>
      <c r="C953" s="116" t="s">
        <v>35</v>
      </c>
      <c r="D953" s="116" t="s">
        <v>1665</v>
      </c>
      <c r="E953" s="116" t="s">
        <v>79</v>
      </c>
      <c r="F953" s="116" t="s">
        <v>1666</v>
      </c>
      <c r="G953" s="117">
        <v>0.05</v>
      </c>
      <c r="H953" s="117">
        <v>50</v>
      </c>
      <c r="I953" s="116">
        <v>2016</v>
      </c>
    </row>
    <row r="954" spans="1:9" x14ac:dyDescent="0.3">
      <c r="A954" s="116" t="s">
        <v>2946</v>
      </c>
      <c r="B954" s="116" t="s">
        <v>2946</v>
      </c>
      <c r="C954" s="116" t="s">
        <v>35</v>
      </c>
      <c r="D954" s="116" t="s">
        <v>1668</v>
      </c>
      <c r="E954" s="116" t="s">
        <v>79</v>
      </c>
      <c r="F954" s="116" t="s">
        <v>2947</v>
      </c>
      <c r="G954" s="117">
        <v>5.384615384615385</v>
      </c>
      <c r="H954" s="117">
        <v>5384.6153846153848</v>
      </c>
      <c r="I954" s="116">
        <v>2021</v>
      </c>
    </row>
    <row r="955" spans="1:9" x14ac:dyDescent="0.3">
      <c r="A955" s="116" t="s">
        <v>3419</v>
      </c>
      <c r="B955" s="116" t="s">
        <v>3419</v>
      </c>
      <c r="C955" s="116" t="s">
        <v>35</v>
      </c>
      <c r="D955" s="116" t="s">
        <v>1668</v>
      </c>
      <c r="E955" s="116" t="s">
        <v>79</v>
      </c>
      <c r="F955" s="116" t="s">
        <v>3420</v>
      </c>
      <c r="G955" s="117">
        <v>2.2307692307692304</v>
      </c>
      <c r="H955" s="117">
        <v>2230.7692307692305</v>
      </c>
      <c r="I955" s="116">
        <v>2021</v>
      </c>
    </row>
    <row r="956" spans="1:9" x14ac:dyDescent="0.3">
      <c r="A956" s="116" t="s">
        <v>3415</v>
      </c>
      <c r="B956" s="116" t="s">
        <v>3415</v>
      </c>
      <c r="C956" s="116" t="s">
        <v>35</v>
      </c>
      <c r="D956" s="116" t="s">
        <v>1668</v>
      </c>
      <c r="E956" s="116" t="s">
        <v>79</v>
      </c>
      <c r="F956" s="116" t="s">
        <v>3416</v>
      </c>
      <c r="G956" s="117">
        <v>5.6923076923076925</v>
      </c>
      <c r="H956" s="117">
        <v>5692.3076923076924</v>
      </c>
      <c r="I956" s="116">
        <v>2022</v>
      </c>
    </row>
    <row r="957" spans="1:9" x14ac:dyDescent="0.3">
      <c r="A957" s="116" t="s">
        <v>1671</v>
      </c>
      <c r="B957" s="116" t="s">
        <v>1672</v>
      </c>
      <c r="C957" s="116" t="s">
        <v>35</v>
      </c>
      <c r="D957" s="116" t="s">
        <v>1668</v>
      </c>
      <c r="E957" s="116" t="s">
        <v>79</v>
      </c>
      <c r="F957" s="116" t="s">
        <v>1666</v>
      </c>
      <c r="G957" s="117">
        <v>4.6899999999999997E-2</v>
      </c>
      <c r="H957" s="117">
        <v>46.9</v>
      </c>
      <c r="I957" s="116">
        <v>2015</v>
      </c>
    </row>
    <row r="958" spans="1:9" x14ac:dyDescent="0.3">
      <c r="A958" s="116" t="s">
        <v>2948</v>
      </c>
      <c r="B958" s="116" t="s">
        <v>2949</v>
      </c>
      <c r="C958" s="116" t="s">
        <v>35</v>
      </c>
      <c r="D958" s="116" t="s">
        <v>1668</v>
      </c>
      <c r="E958" s="116" t="s">
        <v>79</v>
      </c>
      <c r="F958" s="116" t="s">
        <v>2947</v>
      </c>
      <c r="G958" s="117">
        <v>1</v>
      </c>
      <c r="H958" s="117">
        <v>1000</v>
      </c>
      <c r="I958" s="116">
        <v>2021</v>
      </c>
    </row>
    <row r="959" spans="1:9" x14ac:dyDescent="0.3">
      <c r="A959" s="116" t="s">
        <v>1674</v>
      </c>
      <c r="B959" s="116" t="s">
        <v>1675</v>
      </c>
      <c r="C959" s="116" t="s">
        <v>35</v>
      </c>
      <c r="D959" s="116" t="s">
        <v>1668</v>
      </c>
      <c r="E959" s="116" t="s">
        <v>79</v>
      </c>
      <c r="F959" s="116" t="s">
        <v>1666</v>
      </c>
      <c r="G959" s="117">
        <v>5.2999999999999999E-2</v>
      </c>
      <c r="H959" s="117">
        <v>53</v>
      </c>
      <c r="I959" s="116">
        <v>2016</v>
      </c>
    </row>
    <row r="960" spans="1:9" x14ac:dyDescent="0.3">
      <c r="A960" s="116" t="s">
        <v>1975</v>
      </c>
      <c r="B960" s="116" t="s">
        <v>1976</v>
      </c>
      <c r="C960" s="116" t="s">
        <v>35</v>
      </c>
      <c r="D960" s="116" t="s">
        <v>1668</v>
      </c>
      <c r="E960" s="116" t="s">
        <v>79</v>
      </c>
      <c r="F960" s="116" t="s">
        <v>1666</v>
      </c>
      <c r="G960" s="117">
        <v>8.0599999999999991E-2</v>
      </c>
      <c r="H960" s="117">
        <v>80.599999999999994</v>
      </c>
      <c r="I960" s="116">
        <v>2016</v>
      </c>
    </row>
    <row r="961" spans="1:9" x14ac:dyDescent="0.3">
      <c r="A961" s="116" t="s">
        <v>1673</v>
      </c>
      <c r="B961" s="116" t="s">
        <v>644</v>
      </c>
      <c r="C961" s="116" t="s">
        <v>35</v>
      </c>
      <c r="D961" s="116" t="s">
        <v>1668</v>
      </c>
      <c r="E961" s="116" t="s">
        <v>79</v>
      </c>
      <c r="F961" s="116" t="s">
        <v>1666</v>
      </c>
      <c r="G961" s="117">
        <v>6.88E-2</v>
      </c>
      <c r="H961" s="117">
        <v>68.8</v>
      </c>
      <c r="I961" s="116">
        <v>2016</v>
      </c>
    </row>
    <row r="962" spans="1:9" x14ac:dyDescent="0.3">
      <c r="A962" s="116" t="s">
        <v>3417</v>
      </c>
      <c r="B962" s="116" t="s">
        <v>2949</v>
      </c>
      <c r="C962" s="116" t="s">
        <v>35</v>
      </c>
      <c r="D962" s="116" t="s">
        <v>1668</v>
      </c>
      <c r="E962" s="116" t="s">
        <v>79</v>
      </c>
      <c r="F962" s="116" t="s">
        <v>2947</v>
      </c>
      <c r="G962" s="117">
        <v>3.8215384615384616</v>
      </c>
      <c r="H962" s="117">
        <v>3821.5384615384614</v>
      </c>
      <c r="I962" s="116">
        <v>2021</v>
      </c>
    </row>
    <row r="963" spans="1:9" x14ac:dyDescent="0.3">
      <c r="A963" s="116" t="s">
        <v>1669</v>
      </c>
      <c r="B963" s="116" t="s">
        <v>1670</v>
      </c>
      <c r="C963" s="116" t="s">
        <v>35</v>
      </c>
      <c r="D963" s="116" t="s">
        <v>1668</v>
      </c>
      <c r="E963" s="116" t="s">
        <v>79</v>
      </c>
      <c r="F963" s="116" t="s">
        <v>1666</v>
      </c>
      <c r="G963" s="117">
        <v>4.0615384615384616E-2</v>
      </c>
      <c r="H963" s="117">
        <v>40.615384615384613</v>
      </c>
      <c r="I963" s="116">
        <v>2017</v>
      </c>
    </row>
    <row r="964" spans="1:9" x14ac:dyDescent="0.3">
      <c r="A964" s="116" t="s">
        <v>255</v>
      </c>
      <c r="B964" s="116" t="s">
        <v>255</v>
      </c>
      <c r="C964" s="116" t="s">
        <v>35</v>
      </c>
      <c r="D964" s="116" t="s">
        <v>1668</v>
      </c>
      <c r="E964" s="116" t="s">
        <v>79</v>
      </c>
      <c r="G964" s="117">
        <v>0.12769230769230769</v>
      </c>
      <c r="H964" s="117">
        <v>127.69230769230769</v>
      </c>
      <c r="I964" s="116">
        <v>2020</v>
      </c>
    </row>
    <row r="965" spans="1:9" x14ac:dyDescent="0.3">
      <c r="A965" s="116" t="s">
        <v>1682</v>
      </c>
      <c r="B965" s="116" t="s">
        <v>1683</v>
      </c>
      <c r="C965" s="116" t="s">
        <v>35</v>
      </c>
      <c r="D965" s="116" t="s">
        <v>1668</v>
      </c>
      <c r="E965" s="116" t="s">
        <v>79</v>
      </c>
      <c r="F965" s="116" t="s">
        <v>1666</v>
      </c>
      <c r="G965" s="117">
        <v>4.7119999999999995E-2</v>
      </c>
      <c r="H965" s="117">
        <v>47.12</v>
      </c>
      <c r="I965" s="116">
        <v>2016</v>
      </c>
    </row>
    <row r="966" spans="1:9" x14ac:dyDescent="0.3">
      <c r="A966" s="116" t="s">
        <v>1667</v>
      </c>
      <c r="B966" s="116" t="s">
        <v>1532</v>
      </c>
      <c r="C966" s="116" t="s">
        <v>35</v>
      </c>
      <c r="D966" s="116" t="s">
        <v>1668</v>
      </c>
      <c r="E966" s="116" t="s">
        <v>79</v>
      </c>
      <c r="F966" s="116" t="s">
        <v>1666</v>
      </c>
      <c r="G966" s="117">
        <v>6.1999999999999993E-2</v>
      </c>
      <c r="H966" s="117">
        <v>61.999999999999993</v>
      </c>
      <c r="I966" s="116">
        <v>2016</v>
      </c>
    </row>
    <row r="967" spans="1:9" x14ac:dyDescent="0.3">
      <c r="A967" s="116" t="s">
        <v>3413</v>
      </c>
      <c r="B967" s="116" t="s">
        <v>3414</v>
      </c>
      <c r="C967" s="116" t="s">
        <v>35</v>
      </c>
      <c r="D967" s="116" t="s">
        <v>1668</v>
      </c>
      <c r="E967" s="116" t="s">
        <v>79</v>
      </c>
      <c r="G967" s="117">
        <v>3</v>
      </c>
      <c r="H967" s="117">
        <v>3000</v>
      </c>
      <c r="I967" s="116">
        <v>2021</v>
      </c>
    </row>
    <row r="968" spans="1:9" x14ac:dyDescent="0.3">
      <c r="A968" s="116" t="s">
        <v>3418</v>
      </c>
      <c r="B968" s="116" t="s">
        <v>3414</v>
      </c>
      <c r="C968" s="116" t="s">
        <v>35</v>
      </c>
      <c r="D968" s="116" t="s">
        <v>1668</v>
      </c>
      <c r="E968" s="116" t="s">
        <v>79</v>
      </c>
      <c r="F968" s="116" t="s">
        <v>2562</v>
      </c>
      <c r="G968" s="117">
        <v>5</v>
      </c>
      <c r="H968" s="117">
        <v>5000</v>
      </c>
      <c r="I968" s="116">
        <v>2022</v>
      </c>
    </row>
    <row r="969" spans="1:9" x14ac:dyDescent="0.3">
      <c r="A969" s="116" t="s">
        <v>1680</v>
      </c>
      <c r="B969" s="116" t="s">
        <v>1681</v>
      </c>
      <c r="C969" s="116" t="s">
        <v>35</v>
      </c>
      <c r="D969" s="116" t="s">
        <v>1668</v>
      </c>
      <c r="E969" s="116" t="s">
        <v>79</v>
      </c>
      <c r="F969" s="116" t="s">
        <v>1666</v>
      </c>
      <c r="G969" s="117">
        <v>4.9599999999999998E-2</v>
      </c>
      <c r="H969" s="117">
        <v>49.6</v>
      </c>
      <c r="I969" s="116">
        <v>2016</v>
      </c>
    </row>
    <row r="970" spans="1:9" x14ac:dyDescent="0.3">
      <c r="A970" s="116" t="s">
        <v>1678</v>
      </c>
      <c r="B970" s="116" t="s">
        <v>1679</v>
      </c>
      <c r="C970" s="116" t="s">
        <v>35</v>
      </c>
      <c r="D970" s="116" t="s">
        <v>1668</v>
      </c>
      <c r="E970" s="116" t="s">
        <v>79</v>
      </c>
      <c r="F970" s="116" t="s">
        <v>1666</v>
      </c>
      <c r="G970" s="117">
        <v>5.0999999999999997E-2</v>
      </c>
      <c r="H970" s="117">
        <v>51</v>
      </c>
      <c r="I970" s="116">
        <v>2014</v>
      </c>
    </row>
    <row r="971" spans="1:9" x14ac:dyDescent="0.3">
      <c r="A971" s="116" t="s">
        <v>1361</v>
      </c>
      <c r="B971" s="116" t="s">
        <v>1362</v>
      </c>
      <c r="C971" s="116" t="s">
        <v>38</v>
      </c>
      <c r="D971" s="116" t="s">
        <v>1363</v>
      </c>
      <c r="E971" s="116" t="s">
        <v>97</v>
      </c>
      <c r="F971" s="116" t="s">
        <v>1364</v>
      </c>
      <c r="G971" s="117">
        <v>0.26538461538461539</v>
      </c>
      <c r="H971" s="117">
        <v>265.38461538461536</v>
      </c>
      <c r="I971" s="116">
        <v>2019</v>
      </c>
    </row>
    <row r="972" spans="1:9" x14ac:dyDescent="0.3">
      <c r="A972" s="116" t="s">
        <v>1358</v>
      </c>
      <c r="B972" s="116" t="s">
        <v>1359</v>
      </c>
      <c r="C972" s="116" t="s">
        <v>38</v>
      </c>
      <c r="D972" s="116" t="s">
        <v>1360</v>
      </c>
      <c r="E972" s="116" t="s">
        <v>97</v>
      </c>
      <c r="G972" s="117">
        <v>0.8909999999999999</v>
      </c>
      <c r="H972" s="117">
        <v>890.99999999999989</v>
      </c>
      <c r="I972" s="116">
        <v>2019</v>
      </c>
    </row>
    <row r="973" spans="1:9" x14ac:dyDescent="0.3">
      <c r="A973" s="116" t="s">
        <v>1368</v>
      </c>
      <c r="B973" s="116" t="s">
        <v>1369</v>
      </c>
      <c r="C973" s="116" t="s">
        <v>38</v>
      </c>
      <c r="D973" s="116" t="s">
        <v>1370</v>
      </c>
      <c r="E973" s="116" t="s">
        <v>79</v>
      </c>
      <c r="G973" s="117">
        <v>3</v>
      </c>
      <c r="H973" s="117">
        <v>3000</v>
      </c>
      <c r="I973" s="116">
        <v>2016</v>
      </c>
    </row>
    <row r="974" spans="1:9" x14ac:dyDescent="0.3">
      <c r="A974" s="116" t="s">
        <v>1354</v>
      </c>
      <c r="B974" s="116" t="s">
        <v>1355</v>
      </c>
      <c r="C974" s="116" t="s">
        <v>38</v>
      </c>
      <c r="D974" s="116" t="s">
        <v>1356</v>
      </c>
      <c r="E974" s="116" t="s">
        <v>75</v>
      </c>
      <c r="F974" s="116" t="s">
        <v>1357</v>
      </c>
      <c r="G974" s="117">
        <v>1.6076923076923075E-2</v>
      </c>
      <c r="H974" s="117">
        <v>16.076923076923077</v>
      </c>
      <c r="I974" s="116">
        <v>2014</v>
      </c>
    </row>
    <row r="975" spans="1:9" x14ac:dyDescent="0.3">
      <c r="A975" s="116" t="s">
        <v>2095</v>
      </c>
      <c r="B975" s="116" t="s">
        <v>2096</v>
      </c>
      <c r="C975" s="116" t="s">
        <v>38</v>
      </c>
      <c r="D975" s="116" t="s">
        <v>2097</v>
      </c>
      <c r="E975" s="116" t="s">
        <v>97</v>
      </c>
      <c r="G975" s="117">
        <v>0.1105</v>
      </c>
      <c r="H975" s="117">
        <v>110.5</v>
      </c>
      <c r="I975" s="116">
        <v>2019</v>
      </c>
    </row>
    <row r="976" spans="1:9" x14ac:dyDescent="0.3">
      <c r="A976" s="116" t="s">
        <v>1365</v>
      </c>
      <c r="B976" s="116" t="s">
        <v>1366</v>
      </c>
      <c r="C976" s="116" t="s">
        <v>38</v>
      </c>
      <c r="D976" s="116" t="s">
        <v>1367</v>
      </c>
      <c r="E976" s="116" t="s">
        <v>97</v>
      </c>
      <c r="G976" s="117">
        <v>0.11630769230769229</v>
      </c>
      <c r="H976" s="117">
        <v>116.30769230769229</v>
      </c>
      <c r="I976" s="116">
        <v>2017</v>
      </c>
    </row>
    <row r="977" spans="1:9" x14ac:dyDescent="0.3">
      <c r="A977" s="116" t="s">
        <v>1286</v>
      </c>
      <c r="B977" s="116" t="s">
        <v>1287</v>
      </c>
      <c r="C977" s="116" t="s">
        <v>38</v>
      </c>
      <c r="D977" s="116" t="s">
        <v>1288</v>
      </c>
      <c r="E977" s="116" t="s">
        <v>75</v>
      </c>
      <c r="F977" s="116" t="s">
        <v>1283</v>
      </c>
      <c r="G977" s="117">
        <v>4.0492307692307689E-2</v>
      </c>
      <c r="H977" s="117">
        <v>40.492307692307691</v>
      </c>
      <c r="I977" s="116">
        <v>2013</v>
      </c>
    </row>
    <row r="978" spans="1:9" x14ac:dyDescent="0.3">
      <c r="A978" s="116" t="s">
        <v>1280</v>
      </c>
      <c r="B978" s="116" t="s">
        <v>1281</v>
      </c>
      <c r="C978" s="116" t="s">
        <v>38</v>
      </c>
      <c r="D978" s="116" t="s">
        <v>1282</v>
      </c>
      <c r="E978" s="116" t="s">
        <v>75</v>
      </c>
      <c r="F978" s="116" t="s">
        <v>1283</v>
      </c>
      <c r="G978" s="117">
        <v>1.1214769230769233</v>
      </c>
      <c r="H978" s="117">
        <v>1121.4769230769232</v>
      </c>
      <c r="I978" s="116">
        <v>2016</v>
      </c>
    </row>
    <row r="979" spans="1:9" x14ac:dyDescent="0.3">
      <c r="A979" s="116" t="s">
        <v>1294</v>
      </c>
      <c r="B979" s="116" t="s">
        <v>1295</v>
      </c>
      <c r="C979" s="116" t="s">
        <v>38</v>
      </c>
      <c r="D979" s="116" t="s">
        <v>1296</v>
      </c>
      <c r="E979" s="116" t="s">
        <v>75</v>
      </c>
      <c r="F979" s="116" t="s">
        <v>1283</v>
      </c>
      <c r="G979" s="117">
        <v>0.66876923076923067</v>
      </c>
      <c r="H979" s="117">
        <v>668.76923076923072</v>
      </c>
      <c r="I979" s="116">
        <v>2018</v>
      </c>
    </row>
    <row r="980" spans="1:9" x14ac:dyDescent="0.3">
      <c r="A980" s="116" t="s">
        <v>1371</v>
      </c>
      <c r="B980" s="116" t="s">
        <v>1372</v>
      </c>
      <c r="C980" s="116" t="s">
        <v>38</v>
      </c>
      <c r="D980" s="116" t="s">
        <v>1370</v>
      </c>
      <c r="E980" s="116" t="s">
        <v>79</v>
      </c>
      <c r="G980" s="117">
        <v>1</v>
      </c>
      <c r="H980" s="117">
        <v>1000</v>
      </c>
      <c r="I980" s="116">
        <v>2016</v>
      </c>
    </row>
    <row r="981" spans="1:9" x14ac:dyDescent="0.3">
      <c r="A981" s="116">
        <v>941300246313</v>
      </c>
      <c r="B981" s="116" t="s">
        <v>572</v>
      </c>
      <c r="C981" s="116" t="s">
        <v>9</v>
      </c>
      <c r="D981" s="116" t="s">
        <v>10</v>
      </c>
      <c r="E981" s="116" t="s">
        <v>79</v>
      </c>
      <c r="F981" s="116" t="s">
        <v>3110</v>
      </c>
      <c r="G981" s="117">
        <v>0.86</v>
      </c>
      <c r="H981" s="117">
        <v>860</v>
      </c>
      <c r="I981" s="116">
        <v>2021</v>
      </c>
    </row>
    <row r="982" spans="1:9" x14ac:dyDescent="0.3">
      <c r="A982" s="116">
        <v>941300246313</v>
      </c>
      <c r="B982" s="116" t="s">
        <v>461</v>
      </c>
      <c r="C982" s="116" t="s">
        <v>9</v>
      </c>
      <c r="D982" s="116" t="s">
        <v>10</v>
      </c>
      <c r="E982" s="116" t="s">
        <v>79</v>
      </c>
      <c r="F982" s="116" t="s">
        <v>3111</v>
      </c>
      <c r="G982" s="117">
        <v>1</v>
      </c>
      <c r="H982" s="117">
        <v>1000</v>
      </c>
      <c r="I982" s="116">
        <v>2021</v>
      </c>
    </row>
    <row r="983" spans="1:9" x14ac:dyDescent="0.3">
      <c r="A983" s="116" t="s">
        <v>444</v>
      </c>
      <c r="B983" s="116" t="s">
        <v>445</v>
      </c>
      <c r="C983" s="116" t="s">
        <v>9</v>
      </c>
      <c r="D983" s="116" t="s">
        <v>10</v>
      </c>
      <c r="E983" s="116" t="s">
        <v>79</v>
      </c>
      <c r="F983" s="116" t="s">
        <v>446</v>
      </c>
      <c r="G983" s="117">
        <v>4.95</v>
      </c>
      <c r="H983" s="117">
        <v>4950</v>
      </c>
      <c r="I983" s="116">
        <v>2018</v>
      </c>
    </row>
    <row r="984" spans="1:9" x14ac:dyDescent="0.3">
      <c r="A984" s="116" t="s">
        <v>447</v>
      </c>
      <c r="B984" s="116" t="s">
        <v>448</v>
      </c>
      <c r="C984" s="116" t="s">
        <v>9</v>
      </c>
      <c r="D984" s="116" t="s">
        <v>449</v>
      </c>
      <c r="E984" s="116" t="s">
        <v>97</v>
      </c>
      <c r="G984" s="117">
        <v>3.5446153846153843E-2</v>
      </c>
      <c r="H984" s="117">
        <v>35.446153846153841</v>
      </c>
      <c r="I984" s="116">
        <v>2015</v>
      </c>
    </row>
    <row r="985" spans="1:9" x14ac:dyDescent="0.3">
      <c r="A985" s="116" t="s">
        <v>450</v>
      </c>
      <c r="B985" s="116" t="s">
        <v>448</v>
      </c>
      <c r="C985" s="116" t="s">
        <v>9</v>
      </c>
      <c r="D985" s="116" t="s">
        <v>449</v>
      </c>
      <c r="E985" s="116" t="s">
        <v>97</v>
      </c>
      <c r="G985" s="117">
        <v>1.7723076923076921E-2</v>
      </c>
      <c r="H985" s="117">
        <v>17.723076923076921</v>
      </c>
      <c r="I985" s="116">
        <v>2016</v>
      </c>
    </row>
    <row r="986" spans="1:9" x14ac:dyDescent="0.3">
      <c r="A986" s="116" t="s">
        <v>451</v>
      </c>
      <c r="B986" s="116" t="s">
        <v>448</v>
      </c>
      <c r="C986" s="116" t="s">
        <v>9</v>
      </c>
      <c r="D986" s="116" t="s">
        <v>449</v>
      </c>
      <c r="E986" s="116" t="s">
        <v>97</v>
      </c>
      <c r="G986" s="117">
        <v>1.7723076923076921E-2</v>
      </c>
      <c r="H986" s="117">
        <v>17.723076923076921</v>
      </c>
      <c r="I986" s="116">
        <v>2017</v>
      </c>
    </row>
    <row r="987" spans="1:9" x14ac:dyDescent="0.3">
      <c r="A987" s="116" t="s">
        <v>452</v>
      </c>
      <c r="B987" s="116" t="s">
        <v>448</v>
      </c>
      <c r="C987" s="116" t="s">
        <v>9</v>
      </c>
      <c r="D987" s="116" t="s">
        <v>449</v>
      </c>
      <c r="E987" s="116" t="s">
        <v>97</v>
      </c>
      <c r="G987" s="117">
        <v>1.7723076923076921E-2</v>
      </c>
      <c r="H987" s="117">
        <v>17.723076923076921</v>
      </c>
      <c r="I987" s="116">
        <v>2017</v>
      </c>
    </row>
    <row r="988" spans="1:9" x14ac:dyDescent="0.3">
      <c r="A988" s="116" t="s">
        <v>453</v>
      </c>
      <c r="B988" s="116" t="s">
        <v>448</v>
      </c>
      <c r="C988" s="116" t="s">
        <v>9</v>
      </c>
      <c r="D988" s="116" t="s">
        <v>449</v>
      </c>
      <c r="E988" s="116" t="s">
        <v>97</v>
      </c>
      <c r="G988" s="117">
        <v>1.7723076923076921E-2</v>
      </c>
      <c r="H988" s="117">
        <v>17.723076923076921</v>
      </c>
      <c r="I988" s="116">
        <v>2017</v>
      </c>
    </row>
    <row r="989" spans="1:9" x14ac:dyDescent="0.3">
      <c r="A989" s="116" t="s">
        <v>454</v>
      </c>
      <c r="B989" s="116" t="s">
        <v>448</v>
      </c>
      <c r="C989" s="116" t="s">
        <v>9</v>
      </c>
      <c r="D989" s="116" t="s">
        <v>449</v>
      </c>
      <c r="E989" s="116" t="s">
        <v>97</v>
      </c>
      <c r="G989" s="117">
        <v>1.7723076923076921E-2</v>
      </c>
      <c r="H989" s="117">
        <v>17.723076923076921</v>
      </c>
      <c r="I989" s="116">
        <v>2017</v>
      </c>
    </row>
    <row r="990" spans="1:9" x14ac:dyDescent="0.3">
      <c r="A990" s="116" t="s">
        <v>455</v>
      </c>
      <c r="B990" s="116" t="s">
        <v>448</v>
      </c>
      <c r="C990" s="116" t="s">
        <v>9</v>
      </c>
      <c r="D990" s="116" t="s">
        <v>449</v>
      </c>
      <c r="E990" s="116" t="s">
        <v>97</v>
      </c>
      <c r="G990" s="117">
        <v>1.7723076923076921E-2</v>
      </c>
      <c r="H990" s="117">
        <v>17.723076923076921</v>
      </c>
      <c r="I990" s="116">
        <v>2018</v>
      </c>
    </row>
    <row r="991" spans="1:9" x14ac:dyDescent="0.3">
      <c r="A991" s="116" t="s">
        <v>456</v>
      </c>
      <c r="B991" s="116" t="s">
        <v>457</v>
      </c>
      <c r="C991" s="116" t="s">
        <v>9</v>
      </c>
      <c r="D991" s="116" t="s">
        <v>10</v>
      </c>
      <c r="E991" s="116" t="s">
        <v>79</v>
      </c>
      <c r="F991" s="116" t="s">
        <v>446</v>
      </c>
      <c r="G991" s="117">
        <v>4.95</v>
      </c>
      <c r="H991" s="117">
        <v>4950</v>
      </c>
      <c r="I991" s="116">
        <v>2017</v>
      </c>
    </row>
    <row r="992" spans="1:9" x14ac:dyDescent="0.3">
      <c r="A992" s="116" t="s">
        <v>458</v>
      </c>
      <c r="B992" s="116" t="s">
        <v>459</v>
      </c>
      <c r="C992" s="116" t="s">
        <v>9</v>
      </c>
      <c r="D992" s="116" t="s">
        <v>10</v>
      </c>
      <c r="E992" s="116" t="s">
        <v>79</v>
      </c>
      <c r="F992" s="116" t="s">
        <v>446</v>
      </c>
      <c r="G992" s="117">
        <v>5</v>
      </c>
      <c r="H992" s="117">
        <v>5000</v>
      </c>
      <c r="I992" s="116">
        <v>2018</v>
      </c>
    </row>
    <row r="993" spans="1:9" x14ac:dyDescent="0.3">
      <c r="A993" s="116" t="s">
        <v>785</v>
      </c>
      <c r="B993" s="116" t="s">
        <v>786</v>
      </c>
      <c r="C993" s="116" t="s">
        <v>9</v>
      </c>
      <c r="D993" s="116" t="s">
        <v>787</v>
      </c>
      <c r="E993" s="116" t="s">
        <v>75</v>
      </c>
      <c r="F993" s="116" t="s">
        <v>742</v>
      </c>
      <c r="G993" s="117">
        <v>0.02</v>
      </c>
      <c r="H993" s="117">
        <v>20</v>
      </c>
      <c r="I993" s="116">
        <v>2014</v>
      </c>
    </row>
    <row r="994" spans="1:9" x14ac:dyDescent="0.3">
      <c r="A994" s="116" t="s">
        <v>2596</v>
      </c>
      <c r="B994" s="116" t="s">
        <v>695</v>
      </c>
      <c r="C994" s="116" t="s">
        <v>9</v>
      </c>
      <c r="D994" s="116" t="s">
        <v>10</v>
      </c>
      <c r="E994" s="116" t="s">
        <v>79</v>
      </c>
      <c r="F994" s="116" t="s">
        <v>472</v>
      </c>
      <c r="G994" s="117">
        <v>1</v>
      </c>
      <c r="H994" s="117">
        <v>1000</v>
      </c>
      <c r="I994" s="116">
        <v>2020</v>
      </c>
    </row>
    <row r="995" spans="1:9" x14ac:dyDescent="0.3">
      <c r="A995" s="116" t="s">
        <v>2123</v>
      </c>
      <c r="B995" s="116" t="s">
        <v>506</v>
      </c>
      <c r="C995" s="116" t="s">
        <v>9</v>
      </c>
      <c r="D995" s="116" t="s">
        <v>10</v>
      </c>
      <c r="E995" s="116" t="s">
        <v>79</v>
      </c>
      <c r="F995" s="116" t="s">
        <v>472</v>
      </c>
      <c r="G995" s="117">
        <v>1</v>
      </c>
      <c r="H995" s="117">
        <v>1000</v>
      </c>
      <c r="I995" s="116">
        <v>2019</v>
      </c>
    </row>
    <row r="996" spans="1:9" x14ac:dyDescent="0.3">
      <c r="A996" s="116" t="s">
        <v>460</v>
      </c>
      <c r="B996" s="116" t="s">
        <v>461</v>
      </c>
      <c r="C996" s="116" t="s">
        <v>9</v>
      </c>
      <c r="D996" s="116" t="s">
        <v>10</v>
      </c>
      <c r="E996" s="116" t="s">
        <v>79</v>
      </c>
      <c r="F996" s="116" t="s">
        <v>462</v>
      </c>
      <c r="G996" s="117">
        <v>0.97199999999999998</v>
      </c>
      <c r="H996" s="117">
        <v>972</v>
      </c>
      <c r="I996" s="116">
        <v>2018</v>
      </c>
    </row>
    <row r="997" spans="1:9" x14ac:dyDescent="0.3">
      <c r="A997" s="116" t="s">
        <v>3540</v>
      </c>
      <c r="B997" s="116" t="s">
        <v>721</v>
      </c>
      <c r="C997" s="116" t="s">
        <v>9</v>
      </c>
      <c r="D997" s="116" t="s">
        <v>10</v>
      </c>
      <c r="E997" s="116" t="s">
        <v>79</v>
      </c>
      <c r="F997" s="116" t="s">
        <v>3541</v>
      </c>
      <c r="G997" s="117">
        <v>1</v>
      </c>
      <c r="H997" s="117">
        <v>1000</v>
      </c>
      <c r="I997" s="116">
        <v>2022</v>
      </c>
    </row>
    <row r="998" spans="1:9" x14ac:dyDescent="0.3">
      <c r="A998" s="116" t="s">
        <v>463</v>
      </c>
      <c r="B998" s="116" t="s">
        <v>464</v>
      </c>
      <c r="C998" s="116" t="s">
        <v>9</v>
      </c>
      <c r="D998" s="116" t="s">
        <v>10</v>
      </c>
      <c r="E998" s="116" t="s">
        <v>79</v>
      </c>
      <c r="F998" s="116" t="s">
        <v>465</v>
      </c>
      <c r="G998" s="117">
        <v>5</v>
      </c>
      <c r="H998" s="117">
        <v>5000</v>
      </c>
      <c r="I998" s="116">
        <v>2017</v>
      </c>
    </row>
    <row r="999" spans="1:9" x14ac:dyDescent="0.3">
      <c r="A999" s="116" t="s">
        <v>466</v>
      </c>
      <c r="B999" s="116" t="s">
        <v>467</v>
      </c>
      <c r="C999" s="116" t="s">
        <v>9</v>
      </c>
      <c r="D999" s="116" t="s">
        <v>10</v>
      </c>
      <c r="E999" s="116" t="s">
        <v>79</v>
      </c>
      <c r="F999" s="116" t="s">
        <v>465</v>
      </c>
      <c r="G999" s="117">
        <v>3</v>
      </c>
      <c r="H999" s="117">
        <v>3000</v>
      </c>
      <c r="I999" s="116">
        <v>2018</v>
      </c>
    </row>
    <row r="1000" spans="1:9" x14ac:dyDescent="0.3">
      <c r="A1000" s="116" t="s">
        <v>468</v>
      </c>
      <c r="B1000" s="116" t="s">
        <v>469</v>
      </c>
      <c r="C1000" s="116" t="s">
        <v>9</v>
      </c>
      <c r="D1000" s="116" t="s">
        <v>10</v>
      </c>
      <c r="E1000" s="116" t="s">
        <v>79</v>
      </c>
      <c r="F1000" s="116" t="s">
        <v>465</v>
      </c>
      <c r="G1000" s="117">
        <v>2</v>
      </c>
      <c r="H1000" s="117">
        <v>2000</v>
      </c>
      <c r="I1000" s="116">
        <v>2017</v>
      </c>
    </row>
    <row r="1001" spans="1:9" x14ac:dyDescent="0.3">
      <c r="A1001" s="116" t="s">
        <v>2124</v>
      </c>
      <c r="B1001" s="116" t="s">
        <v>467</v>
      </c>
      <c r="C1001" s="116" t="s">
        <v>9</v>
      </c>
      <c r="D1001" s="116" t="s">
        <v>10</v>
      </c>
      <c r="E1001" s="116" t="s">
        <v>79</v>
      </c>
      <c r="F1001" s="116" t="s">
        <v>472</v>
      </c>
      <c r="G1001" s="117">
        <v>1</v>
      </c>
      <c r="H1001" s="117">
        <v>1000</v>
      </c>
      <c r="I1001" s="116">
        <v>2019</v>
      </c>
    </row>
    <row r="1002" spans="1:9" x14ac:dyDescent="0.3">
      <c r="A1002" s="116" t="s">
        <v>2125</v>
      </c>
      <c r="B1002" s="116" t="s">
        <v>478</v>
      </c>
      <c r="C1002" s="116" t="s">
        <v>9</v>
      </c>
      <c r="D1002" s="116" t="s">
        <v>10</v>
      </c>
      <c r="E1002" s="116" t="s">
        <v>79</v>
      </c>
      <c r="F1002" s="116" t="s">
        <v>472</v>
      </c>
      <c r="G1002" s="117">
        <v>1</v>
      </c>
      <c r="H1002" s="117">
        <v>1000</v>
      </c>
      <c r="I1002" s="116">
        <v>2019</v>
      </c>
    </row>
    <row r="1003" spans="1:9" x14ac:dyDescent="0.3">
      <c r="A1003" s="116" t="s">
        <v>470</v>
      </c>
      <c r="B1003" s="116" t="s">
        <v>471</v>
      </c>
      <c r="C1003" s="116" t="s">
        <v>9</v>
      </c>
      <c r="D1003" s="116" t="s">
        <v>10</v>
      </c>
      <c r="E1003" s="116" t="s">
        <v>79</v>
      </c>
      <c r="F1003" s="116" t="s">
        <v>472</v>
      </c>
      <c r="G1003" s="117">
        <v>1</v>
      </c>
      <c r="H1003" s="117">
        <v>1000</v>
      </c>
      <c r="I1003" s="116">
        <v>2018</v>
      </c>
    </row>
    <row r="1004" spans="1:9" x14ac:dyDescent="0.3">
      <c r="A1004" s="116" t="s">
        <v>473</v>
      </c>
      <c r="B1004" s="116" t="s">
        <v>474</v>
      </c>
      <c r="C1004" s="116" t="s">
        <v>9</v>
      </c>
      <c r="D1004" s="116" t="s">
        <v>10</v>
      </c>
      <c r="E1004" s="116" t="s">
        <v>79</v>
      </c>
      <c r="F1004" s="116" t="s">
        <v>465</v>
      </c>
      <c r="G1004" s="117">
        <v>3</v>
      </c>
      <c r="H1004" s="117">
        <v>3000</v>
      </c>
      <c r="I1004" s="116">
        <v>2018</v>
      </c>
    </row>
    <row r="1005" spans="1:9" x14ac:dyDescent="0.3">
      <c r="A1005" s="116" t="s">
        <v>475</v>
      </c>
      <c r="B1005" s="116" t="s">
        <v>476</v>
      </c>
      <c r="C1005" s="116" t="s">
        <v>9</v>
      </c>
      <c r="D1005" s="116" t="s">
        <v>10</v>
      </c>
      <c r="E1005" s="116" t="s">
        <v>79</v>
      </c>
      <c r="F1005" s="116" t="s">
        <v>465</v>
      </c>
      <c r="G1005" s="117">
        <v>4</v>
      </c>
      <c r="H1005" s="117">
        <v>4000</v>
      </c>
      <c r="I1005" s="116">
        <v>2017</v>
      </c>
    </row>
    <row r="1006" spans="1:9" x14ac:dyDescent="0.3">
      <c r="A1006" s="116" t="s">
        <v>477</v>
      </c>
      <c r="B1006" s="116" t="s">
        <v>478</v>
      </c>
      <c r="C1006" s="116" t="s">
        <v>9</v>
      </c>
      <c r="D1006" s="116" t="s">
        <v>10</v>
      </c>
      <c r="E1006" s="116" t="s">
        <v>79</v>
      </c>
      <c r="F1006" s="116" t="s">
        <v>479</v>
      </c>
      <c r="G1006" s="117">
        <v>3</v>
      </c>
      <c r="H1006" s="117">
        <v>3000</v>
      </c>
      <c r="I1006" s="116">
        <v>2018</v>
      </c>
    </row>
    <row r="1007" spans="1:9" x14ac:dyDescent="0.3">
      <c r="A1007" s="116" t="s">
        <v>480</v>
      </c>
      <c r="B1007" s="116" t="s">
        <v>481</v>
      </c>
      <c r="C1007" s="116" t="s">
        <v>9</v>
      </c>
      <c r="D1007" s="116" t="s">
        <v>10</v>
      </c>
      <c r="E1007" s="116" t="s">
        <v>79</v>
      </c>
      <c r="F1007" s="116" t="s">
        <v>482</v>
      </c>
      <c r="G1007" s="117">
        <v>5</v>
      </c>
      <c r="H1007" s="117">
        <v>5000</v>
      </c>
      <c r="I1007" s="116">
        <v>2017</v>
      </c>
    </row>
    <row r="1008" spans="1:9" x14ac:dyDescent="0.3">
      <c r="A1008" s="116" t="s">
        <v>2597</v>
      </c>
      <c r="B1008" s="116" t="s">
        <v>2598</v>
      </c>
      <c r="C1008" s="116" t="s">
        <v>9</v>
      </c>
      <c r="D1008" s="116" t="s">
        <v>10</v>
      </c>
      <c r="E1008" s="116" t="s">
        <v>79</v>
      </c>
      <c r="F1008" s="116" t="s">
        <v>472</v>
      </c>
      <c r="G1008" s="117">
        <v>1</v>
      </c>
      <c r="H1008" s="117">
        <v>1000</v>
      </c>
      <c r="I1008" s="116">
        <v>2020</v>
      </c>
    </row>
    <row r="1009" spans="1:9" x14ac:dyDescent="0.3">
      <c r="A1009" s="116" t="s">
        <v>483</v>
      </c>
      <c r="B1009" s="116" t="s">
        <v>484</v>
      </c>
      <c r="C1009" s="116" t="s">
        <v>9</v>
      </c>
      <c r="D1009" s="116" t="s">
        <v>10</v>
      </c>
      <c r="E1009" s="116" t="s">
        <v>79</v>
      </c>
      <c r="F1009" s="116" t="s">
        <v>472</v>
      </c>
      <c r="G1009" s="117">
        <v>1</v>
      </c>
      <c r="H1009" s="117">
        <v>1000</v>
      </c>
      <c r="I1009" s="116">
        <v>2018</v>
      </c>
    </row>
    <row r="1010" spans="1:9" x14ac:dyDescent="0.3">
      <c r="A1010" s="116" t="s">
        <v>485</v>
      </c>
      <c r="B1010" s="116" t="s">
        <v>486</v>
      </c>
      <c r="C1010" s="116" t="s">
        <v>9</v>
      </c>
      <c r="D1010" s="116" t="s">
        <v>487</v>
      </c>
      <c r="E1010" s="116" t="s">
        <v>97</v>
      </c>
      <c r="G1010" s="117">
        <v>2.0307692307692308E-2</v>
      </c>
      <c r="H1010" s="117">
        <v>20.307692307692307</v>
      </c>
      <c r="I1010" s="116">
        <v>2018</v>
      </c>
    </row>
    <row r="1011" spans="1:9" x14ac:dyDescent="0.3">
      <c r="A1011" s="116" t="s">
        <v>488</v>
      </c>
      <c r="B1011" s="116" t="s">
        <v>489</v>
      </c>
      <c r="C1011" s="116" t="s">
        <v>9</v>
      </c>
      <c r="D1011" s="116" t="s">
        <v>10</v>
      </c>
      <c r="E1011" s="116" t="s">
        <v>79</v>
      </c>
      <c r="F1011" s="116" t="s">
        <v>462</v>
      </c>
      <c r="G1011" s="117">
        <v>1</v>
      </c>
      <c r="H1011" s="117">
        <v>1000</v>
      </c>
      <c r="I1011" s="116">
        <v>2018</v>
      </c>
    </row>
    <row r="1012" spans="1:9" x14ac:dyDescent="0.3">
      <c r="A1012" s="116" t="s">
        <v>490</v>
      </c>
      <c r="B1012" s="116" t="s">
        <v>491</v>
      </c>
      <c r="C1012" s="116" t="s">
        <v>9</v>
      </c>
      <c r="D1012" s="116" t="s">
        <v>10</v>
      </c>
      <c r="E1012" s="116" t="s">
        <v>79</v>
      </c>
      <c r="F1012" s="116" t="s">
        <v>492</v>
      </c>
      <c r="G1012" s="117">
        <v>5</v>
      </c>
      <c r="H1012" s="117">
        <v>5000</v>
      </c>
      <c r="I1012" s="116">
        <v>2018</v>
      </c>
    </row>
    <row r="1013" spans="1:9" x14ac:dyDescent="0.3">
      <c r="A1013" s="116" t="s">
        <v>2148</v>
      </c>
      <c r="B1013" s="116" t="s">
        <v>2149</v>
      </c>
      <c r="C1013" s="116" t="s">
        <v>9</v>
      </c>
      <c r="D1013" s="116" t="s">
        <v>10</v>
      </c>
      <c r="E1013" s="116" t="s">
        <v>79</v>
      </c>
      <c r="F1013" s="116" t="s">
        <v>446</v>
      </c>
      <c r="G1013" s="117">
        <v>5</v>
      </c>
      <c r="H1013" s="117">
        <v>5000</v>
      </c>
      <c r="I1013" s="116">
        <v>2019</v>
      </c>
    </row>
    <row r="1014" spans="1:9" x14ac:dyDescent="0.3">
      <c r="A1014" s="116" t="s">
        <v>2599</v>
      </c>
      <c r="B1014" s="116" t="s">
        <v>697</v>
      </c>
      <c r="C1014" s="116" t="s">
        <v>9</v>
      </c>
      <c r="D1014" s="116" t="s">
        <v>10</v>
      </c>
      <c r="E1014" s="116" t="s">
        <v>79</v>
      </c>
      <c r="F1014" s="116" t="s">
        <v>472</v>
      </c>
      <c r="G1014" s="117">
        <v>1</v>
      </c>
      <c r="H1014" s="117">
        <v>1000</v>
      </c>
      <c r="I1014" s="116">
        <v>2020</v>
      </c>
    </row>
    <row r="1015" spans="1:9" x14ac:dyDescent="0.3">
      <c r="A1015" s="116" t="s">
        <v>493</v>
      </c>
      <c r="B1015" s="116" t="s">
        <v>494</v>
      </c>
      <c r="C1015" s="116" t="s">
        <v>9</v>
      </c>
      <c r="D1015" s="116" t="s">
        <v>10</v>
      </c>
      <c r="E1015" s="116" t="s">
        <v>79</v>
      </c>
      <c r="F1015" s="116" t="s">
        <v>495</v>
      </c>
      <c r="G1015" s="117">
        <v>5</v>
      </c>
      <c r="H1015" s="117">
        <v>5000</v>
      </c>
      <c r="I1015" s="116">
        <v>2017</v>
      </c>
    </row>
    <row r="1016" spans="1:9" x14ac:dyDescent="0.3">
      <c r="A1016" s="116" t="s">
        <v>496</v>
      </c>
      <c r="B1016" s="116" t="s">
        <v>497</v>
      </c>
      <c r="C1016" s="116" t="s">
        <v>9</v>
      </c>
      <c r="D1016" s="116" t="s">
        <v>10</v>
      </c>
      <c r="E1016" s="116" t="s">
        <v>79</v>
      </c>
      <c r="F1016" s="116" t="s">
        <v>498</v>
      </c>
      <c r="G1016" s="117">
        <v>1</v>
      </c>
      <c r="H1016" s="117">
        <v>1000</v>
      </c>
      <c r="I1016" s="116">
        <v>2018</v>
      </c>
    </row>
    <row r="1017" spans="1:9" x14ac:dyDescent="0.3">
      <c r="A1017" s="116" t="s">
        <v>2600</v>
      </c>
      <c r="B1017" s="116" t="s">
        <v>497</v>
      </c>
      <c r="C1017" s="116" t="s">
        <v>9</v>
      </c>
      <c r="D1017" s="116" t="s">
        <v>10</v>
      </c>
      <c r="E1017" s="116" t="s">
        <v>79</v>
      </c>
      <c r="F1017" s="116" t="s">
        <v>2601</v>
      </c>
      <c r="G1017" s="117">
        <v>1</v>
      </c>
      <c r="H1017" s="117">
        <v>1000</v>
      </c>
      <c r="I1017" s="116">
        <v>2020</v>
      </c>
    </row>
    <row r="1018" spans="1:9" x14ac:dyDescent="0.3">
      <c r="A1018" s="116" t="s">
        <v>499</v>
      </c>
      <c r="B1018" s="116" t="s">
        <v>500</v>
      </c>
      <c r="C1018" s="116" t="s">
        <v>9</v>
      </c>
      <c r="D1018" s="116" t="s">
        <v>10</v>
      </c>
      <c r="E1018" s="116" t="s">
        <v>79</v>
      </c>
      <c r="F1018" s="116" t="s">
        <v>501</v>
      </c>
      <c r="G1018" s="117">
        <v>3.5999999999999999E-3</v>
      </c>
      <c r="H1018" s="117">
        <v>3.6</v>
      </c>
      <c r="I1018" s="116">
        <v>2016</v>
      </c>
    </row>
    <row r="1019" spans="1:9" x14ac:dyDescent="0.3">
      <c r="A1019" s="116" t="s">
        <v>502</v>
      </c>
      <c r="B1019" s="116" t="s">
        <v>502</v>
      </c>
      <c r="C1019" s="116" t="s">
        <v>9</v>
      </c>
      <c r="D1019" s="116" t="s">
        <v>10</v>
      </c>
      <c r="E1019" s="116" t="s">
        <v>79</v>
      </c>
      <c r="F1019" s="116" t="s">
        <v>503</v>
      </c>
      <c r="G1019" s="117">
        <v>5</v>
      </c>
      <c r="H1019" s="117">
        <v>5000</v>
      </c>
      <c r="I1019" s="116">
        <v>2017</v>
      </c>
    </row>
    <row r="1020" spans="1:9" x14ac:dyDescent="0.3">
      <c r="A1020" s="116" t="s">
        <v>504</v>
      </c>
      <c r="B1020" s="116" t="s">
        <v>502</v>
      </c>
      <c r="C1020" s="116" t="s">
        <v>9</v>
      </c>
      <c r="D1020" s="116" t="s">
        <v>10</v>
      </c>
      <c r="E1020" s="116" t="s">
        <v>79</v>
      </c>
      <c r="F1020" s="116" t="s">
        <v>446</v>
      </c>
      <c r="G1020" s="117">
        <v>5</v>
      </c>
      <c r="H1020" s="117">
        <v>5000</v>
      </c>
      <c r="I1020" s="116">
        <v>2018</v>
      </c>
    </row>
    <row r="1021" spans="1:9" x14ac:dyDescent="0.3">
      <c r="A1021" s="116" t="s">
        <v>505</v>
      </c>
      <c r="B1021" s="116" t="s">
        <v>506</v>
      </c>
      <c r="C1021" s="116" t="s">
        <v>9</v>
      </c>
      <c r="D1021" s="116" t="s">
        <v>10</v>
      </c>
      <c r="E1021" s="116" t="s">
        <v>79</v>
      </c>
      <c r="F1021" s="116" t="s">
        <v>462</v>
      </c>
      <c r="G1021" s="117">
        <v>1</v>
      </c>
      <c r="H1021" s="117">
        <v>1000</v>
      </c>
      <c r="I1021" s="116">
        <v>2018</v>
      </c>
    </row>
    <row r="1022" spans="1:9" x14ac:dyDescent="0.3">
      <c r="A1022" s="116" t="s">
        <v>507</v>
      </c>
      <c r="B1022" s="116" t="s">
        <v>508</v>
      </c>
      <c r="C1022" s="116" t="s">
        <v>9</v>
      </c>
      <c r="D1022" s="116" t="s">
        <v>10</v>
      </c>
      <c r="E1022" s="116" t="s">
        <v>79</v>
      </c>
      <c r="F1022" s="116" t="s">
        <v>492</v>
      </c>
      <c r="G1022" s="117">
        <v>3.4</v>
      </c>
      <c r="H1022" s="117">
        <v>3400</v>
      </c>
      <c r="I1022" s="116">
        <v>2017</v>
      </c>
    </row>
    <row r="1023" spans="1:9" x14ac:dyDescent="0.3">
      <c r="A1023" s="116" t="s">
        <v>2602</v>
      </c>
      <c r="B1023" s="116" t="s">
        <v>597</v>
      </c>
      <c r="C1023" s="116" t="s">
        <v>9</v>
      </c>
      <c r="D1023" s="116" t="s">
        <v>10</v>
      </c>
      <c r="E1023" s="116" t="s">
        <v>79</v>
      </c>
      <c r="F1023" s="116" t="s">
        <v>498</v>
      </c>
      <c r="G1023" s="117">
        <v>1</v>
      </c>
      <c r="H1023" s="117">
        <v>1000</v>
      </c>
      <c r="I1023" s="116">
        <v>2020</v>
      </c>
    </row>
    <row r="1024" spans="1:9" x14ac:dyDescent="0.3">
      <c r="A1024" s="116" t="s">
        <v>3131</v>
      </c>
      <c r="B1024" s="116" t="s">
        <v>697</v>
      </c>
      <c r="C1024" s="116" t="s">
        <v>9</v>
      </c>
      <c r="D1024" s="116" t="s">
        <v>10</v>
      </c>
      <c r="E1024" s="116" t="s">
        <v>79</v>
      </c>
      <c r="F1024" s="116" t="s">
        <v>241</v>
      </c>
      <c r="G1024" s="117">
        <v>1</v>
      </c>
      <c r="H1024" s="117">
        <v>1000</v>
      </c>
      <c r="I1024" s="116">
        <v>2021</v>
      </c>
    </row>
    <row r="1025" spans="1:9" x14ac:dyDescent="0.3">
      <c r="A1025" s="116" t="s">
        <v>2603</v>
      </c>
      <c r="B1025" s="116" t="s">
        <v>508</v>
      </c>
      <c r="C1025" s="116" t="s">
        <v>9</v>
      </c>
      <c r="D1025" s="116" t="s">
        <v>10</v>
      </c>
      <c r="E1025" s="116" t="s">
        <v>79</v>
      </c>
      <c r="F1025" s="116" t="s">
        <v>2604</v>
      </c>
      <c r="G1025" s="117">
        <v>1</v>
      </c>
      <c r="H1025" s="117">
        <v>1000</v>
      </c>
      <c r="I1025" s="116">
        <v>2020</v>
      </c>
    </row>
    <row r="1026" spans="1:9" x14ac:dyDescent="0.3">
      <c r="A1026" s="116" t="s">
        <v>3133</v>
      </c>
      <c r="B1026" s="116" t="s">
        <v>583</v>
      </c>
      <c r="C1026" s="116" t="s">
        <v>9</v>
      </c>
      <c r="D1026" s="116" t="s">
        <v>10</v>
      </c>
      <c r="E1026" s="116" t="s">
        <v>79</v>
      </c>
      <c r="F1026" s="116" t="s">
        <v>241</v>
      </c>
      <c r="G1026" s="117">
        <v>1</v>
      </c>
      <c r="H1026" s="117">
        <v>1000</v>
      </c>
      <c r="I1026" s="116">
        <v>2021</v>
      </c>
    </row>
    <row r="1027" spans="1:9" x14ac:dyDescent="0.3">
      <c r="A1027" s="116" t="s">
        <v>509</v>
      </c>
      <c r="B1027" s="116" t="s">
        <v>510</v>
      </c>
      <c r="C1027" s="116" t="s">
        <v>9</v>
      </c>
      <c r="D1027" s="116" t="s">
        <v>10</v>
      </c>
      <c r="E1027" s="116" t="s">
        <v>79</v>
      </c>
      <c r="F1027" s="116" t="s">
        <v>511</v>
      </c>
      <c r="G1027" s="117">
        <v>0.20399999999999999</v>
      </c>
      <c r="H1027" s="117">
        <v>204</v>
      </c>
      <c r="I1027" s="116">
        <v>2016</v>
      </c>
    </row>
    <row r="1028" spans="1:9" x14ac:dyDescent="0.3">
      <c r="A1028" s="116" t="s">
        <v>512</v>
      </c>
      <c r="B1028" s="116" t="s">
        <v>513</v>
      </c>
      <c r="C1028" s="116" t="s">
        <v>9</v>
      </c>
      <c r="D1028" s="116" t="s">
        <v>10</v>
      </c>
      <c r="E1028" s="116" t="s">
        <v>79</v>
      </c>
      <c r="F1028" s="116" t="s">
        <v>465</v>
      </c>
      <c r="G1028" s="117">
        <v>2</v>
      </c>
      <c r="H1028" s="117">
        <v>2000</v>
      </c>
      <c r="I1028" s="116">
        <v>2017</v>
      </c>
    </row>
    <row r="1029" spans="1:9" x14ac:dyDescent="0.3">
      <c r="A1029" s="116" t="s">
        <v>2605</v>
      </c>
      <c r="B1029" s="116" t="s">
        <v>478</v>
      </c>
      <c r="C1029" s="116" t="s">
        <v>9</v>
      </c>
      <c r="D1029" s="116" t="s">
        <v>10</v>
      </c>
      <c r="E1029" s="116" t="s">
        <v>79</v>
      </c>
      <c r="F1029" s="116" t="s">
        <v>472</v>
      </c>
      <c r="G1029" s="117">
        <v>1</v>
      </c>
      <c r="H1029" s="117">
        <v>1000</v>
      </c>
      <c r="I1029" s="116">
        <v>2020</v>
      </c>
    </row>
    <row r="1030" spans="1:9" x14ac:dyDescent="0.3">
      <c r="A1030" s="116" t="s">
        <v>2126</v>
      </c>
      <c r="B1030" s="116" t="s">
        <v>2127</v>
      </c>
      <c r="C1030" s="116" t="s">
        <v>9</v>
      </c>
      <c r="D1030" s="116" t="s">
        <v>10</v>
      </c>
      <c r="E1030" s="116" t="s">
        <v>79</v>
      </c>
      <c r="F1030" s="116" t="s">
        <v>2128</v>
      </c>
      <c r="G1030" s="117">
        <v>1</v>
      </c>
      <c r="H1030" s="117">
        <v>1000</v>
      </c>
      <c r="I1030" s="116">
        <v>2019</v>
      </c>
    </row>
    <row r="1031" spans="1:9" x14ac:dyDescent="0.3">
      <c r="A1031" s="116" t="s">
        <v>2129</v>
      </c>
      <c r="B1031" s="116" t="s">
        <v>2130</v>
      </c>
      <c r="C1031" s="116" t="s">
        <v>9</v>
      </c>
      <c r="D1031" s="116" t="s">
        <v>10</v>
      </c>
      <c r="E1031" s="116" t="s">
        <v>79</v>
      </c>
      <c r="F1031" s="116" t="s">
        <v>472</v>
      </c>
      <c r="G1031" s="117">
        <v>1</v>
      </c>
      <c r="H1031" s="117">
        <v>1000</v>
      </c>
      <c r="I1031" s="116">
        <v>2019</v>
      </c>
    </row>
    <row r="1032" spans="1:9" x14ac:dyDescent="0.3">
      <c r="A1032" s="116" t="s">
        <v>514</v>
      </c>
      <c r="B1032" s="116" t="s">
        <v>515</v>
      </c>
      <c r="C1032" s="116" t="s">
        <v>9</v>
      </c>
      <c r="D1032" s="116" t="s">
        <v>10</v>
      </c>
      <c r="E1032" s="116" t="s">
        <v>79</v>
      </c>
      <c r="F1032" s="116" t="s">
        <v>465</v>
      </c>
      <c r="G1032" s="117">
        <v>5</v>
      </c>
      <c r="H1032" s="117">
        <v>5000</v>
      </c>
      <c r="I1032" s="116">
        <v>2017</v>
      </c>
    </row>
    <row r="1033" spans="1:9" x14ac:dyDescent="0.3">
      <c r="A1033" s="116" t="s">
        <v>2131</v>
      </c>
      <c r="B1033" s="116" t="s">
        <v>695</v>
      </c>
      <c r="C1033" s="116" t="s">
        <v>9</v>
      </c>
      <c r="D1033" s="116" t="s">
        <v>10</v>
      </c>
      <c r="E1033" s="116" t="s">
        <v>79</v>
      </c>
      <c r="F1033" s="116" t="s">
        <v>472</v>
      </c>
      <c r="G1033" s="117">
        <v>1</v>
      </c>
      <c r="H1033" s="117">
        <v>1000</v>
      </c>
      <c r="I1033" s="116">
        <v>2019</v>
      </c>
    </row>
    <row r="1034" spans="1:9" x14ac:dyDescent="0.3">
      <c r="A1034" s="116" t="s">
        <v>516</v>
      </c>
      <c r="B1034" s="116" t="s">
        <v>517</v>
      </c>
      <c r="C1034" s="116" t="s">
        <v>9</v>
      </c>
      <c r="D1034" s="116" t="s">
        <v>10</v>
      </c>
      <c r="E1034" s="116" t="s">
        <v>79</v>
      </c>
      <c r="F1034" s="116" t="s">
        <v>465</v>
      </c>
      <c r="G1034" s="117">
        <v>4</v>
      </c>
      <c r="H1034" s="117">
        <v>4000</v>
      </c>
      <c r="I1034" s="116">
        <v>2018</v>
      </c>
    </row>
    <row r="1035" spans="1:9" x14ac:dyDescent="0.3">
      <c r="A1035" s="116" t="s">
        <v>2606</v>
      </c>
      <c r="B1035" s="116" t="s">
        <v>605</v>
      </c>
      <c r="C1035" s="116" t="s">
        <v>9</v>
      </c>
      <c r="D1035" s="116" t="s">
        <v>10</v>
      </c>
      <c r="E1035" s="116" t="s">
        <v>79</v>
      </c>
      <c r="F1035" s="116" t="s">
        <v>498</v>
      </c>
      <c r="G1035" s="117">
        <v>1</v>
      </c>
      <c r="H1035" s="117">
        <v>1000</v>
      </c>
      <c r="I1035" s="116">
        <v>2020</v>
      </c>
    </row>
    <row r="1036" spans="1:9" x14ac:dyDescent="0.3">
      <c r="A1036" s="116" t="s">
        <v>2201</v>
      </c>
      <c r="B1036" s="116" t="s">
        <v>680</v>
      </c>
      <c r="C1036" s="116" t="s">
        <v>9</v>
      </c>
      <c r="D1036" s="116" t="s">
        <v>10</v>
      </c>
      <c r="E1036" s="116" t="s">
        <v>79</v>
      </c>
      <c r="F1036" s="116" t="s">
        <v>492</v>
      </c>
      <c r="G1036" s="117">
        <v>0.54</v>
      </c>
      <c r="H1036" s="117">
        <v>540</v>
      </c>
      <c r="I1036" s="116">
        <v>2019</v>
      </c>
    </row>
    <row r="1037" spans="1:9" x14ac:dyDescent="0.3">
      <c r="A1037" s="116" t="s">
        <v>518</v>
      </c>
      <c r="B1037" s="116" t="s">
        <v>519</v>
      </c>
      <c r="C1037" s="116" t="s">
        <v>9</v>
      </c>
      <c r="D1037" s="116" t="s">
        <v>10</v>
      </c>
      <c r="E1037" s="116" t="s">
        <v>79</v>
      </c>
      <c r="F1037" s="116" t="s">
        <v>520</v>
      </c>
      <c r="G1037" s="117">
        <v>3</v>
      </c>
      <c r="H1037" s="117">
        <v>3000</v>
      </c>
      <c r="I1037" s="116">
        <v>2018</v>
      </c>
    </row>
    <row r="1038" spans="1:9" x14ac:dyDescent="0.3">
      <c r="A1038" s="116" t="s">
        <v>2132</v>
      </c>
      <c r="B1038" s="116" t="s">
        <v>478</v>
      </c>
      <c r="C1038" s="116" t="s">
        <v>9</v>
      </c>
      <c r="D1038" s="116" t="s">
        <v>10</v>
      </c>
      <c r="E1038" s="116" t="s">
        <v>79</v>
      </c>
      <c r="F1038" s="116" t="s">
        <v>472</v>
      </c>
      <c r="G1038" s="117">
        <v>1</v>
      </c>
      <c r="H1038" s="117">
        <v>1000</v>
      </c>
      <c r="I1038" s="116">
        <v>2019</v>
      </c>
    </row>
    <row r="1039" spans="1:9" x14ac:dyDescent="0.3">
      <c r="A1039" s="116" t="s">
        <v>2133</v>
      </c>
      <c r="B1039" s="116" t="s">
        <v>2134</v>
      </c>
      <c r="C1039" s="116" t="s">
        <v>9</v>
      </c>
      <c r="D1039" s="116" t="s">
        <v>10</v>
      </c>
      <c r="E1039" s="116" t="s">
        <v>79</v>
      </c>
      <c r="F1039" s="116" t="s">
        <v>2135</v>
      </c>
      <c r="G1039" s="117">
        <v>0.25</v>
      </c>
      <c r="H1039" s="117">
        <v>250</v>
      </c>
      <c r="I1039" s="116">
        <v>2019</v>
      </c>
    </row>
    <row r="1040" spans="1:9" x14ac:dyDescent="0.3">
      <c r="A1040" s="116" t="s">
        <v>521</v>
      </c>
      <c r="B1040" s="116" t="s">
        <v>522</v>
      </c>
      <c r="C1040" s="116" t="s">
        <v>9</v>
      </c>
      <c r="D1040" s="116" t="s">
        <v>10</v>
      </c>
      <c r="E1040" s="116" t="s">
        <v>79</v>
      </c>
      <c r="F1040" s="116" t="s">
        <v>523</v>
      </c>
      <c r="G1040" s="117">
        <v>0.52700000000000002</v>
      </c>
      <c r="H1040" s="117">
        <v>527</v>
      </c>
      <c r="I1040" s="116">
        <v>2018</v>
      </c>
    </row>
    <row r="1041" spans="1:9" x14ac:dyDescent="0.3">
      <c r="A1041" s="116" t="s">
        <v>2607</v>
      </c>
      <c r="B1041" s="116" t="s">
        <v>2127</v>
      </c>
      <c r="C1041" s="116" t="s">
        <v>9</v>
      </c>
      <c r="D1041" s="116" t="s">
        <v>10</v>
      </c>
      <c r="E1041" s="116" t="s">
        <v>79</v>
      </c>
      <c r="F1041" s="116" t="s">
        <v>2608</v>
      </c>
      <c r="G1041" s="117">
        <v>0.96</v>
      </c>
      <c r="H1041" s="117">
        <v>960</v>
      </c>
      <c r="I1041" s="116">
        <v>2020</v>
      </c>
    </row>
    <row r="1042" spans="1:9" x14ac:dyDescent="0.3">
      <c r="A1042" s="116" t="s">
        <v>2136</v>
      </c>
      <c r="B1042" s="116" t="s">
        <v>636</v>
      </c>
      <c r="C1042" s="116" t="s">
        <v>9</v>
      </c>
      <c r="D1042" s="116" t="s">
        <v>10</v>
      </c>
      <c r="E1042" s="116" t="s">
        <v>79</v>
      </c>
      <c r="F1042" s="116" t="s">
        <v>523</v>
      </c>
      <c r="G1042" s="117">
        <v>0.996</v>
      </c>
      <c r="H1042" s="117">
        <v>996</v>
      </c>
      <c r="I1042" s="116">
        <v>2019</v>
      </c>
    </row>
    <row r="1043" spans="1:9" x14ac:dyDescent="0.3">
      <c r="A1043" s="116" t="s">
        <v>2137</v>
      </c>
      <c r="B1043" s="116" t="s">
        <v>500</v>
      </c>
      <c r="C1043" s="116" t="s">
        <v>9</v>
      </c>
      <c r="D1043" s="116" t="s">
        <v>10</v>
      </c>
      <c r="E1043" s="116" t="s">
        <v>79</v>
      </c>
      <c r="F1043" s="116" t="s">
        <v>523</v>
      </c>
      <c r="G1043" s="117">
        <v>0.96</v>
      </c>
      <c r="H1043" s="117">
        <v>960</v>
      </c>
      <c r="I1043" s="116">
        <v>2019</v>
      </c>
    </row>
    <row r="1044" spans="1:9" x14ac:dyDescent="0.3">
      <c r="A1044" s="116" t="s">
        <v>2138</v>
      </c>
      <c r="B1044" s="116" t="s">
        <v>2139</v>
      </c>
      <c r="C1044" s="116" t="s">
        <v>9</v>
      </c>
      <c r="D1044" s="116" t="s">
        <v>10</v>
      </c>
      <c r="E1044" s="116" t="s">
        <v>79</v>
      </c>
      <c r="F1044" s="116" t="s">
        <v>523</v>
      </c>
      <c r="G1044" s="117">
        <v>0.18</v>
      </c>
      <c r="H1044" s="117">
        <v>180</v>
      </c>
      <c r="I1044" s="116">
        <v>2019</v>
      </c>
    </row>
    <row r="1045" spans="1:9" x14ac:dyDescent="0.3">
      <c r="A1045" s="116" t="s">
        <v>524</v>
      </c>
      <c r="B1045" s="116" t="s">
        <v>500</v>
      </c>
      <c r="C1045" s="116" t="s">
        <v>9</v>
      </c>
      <c r="D1045" s="116" t="s">
        <v>10</v>
      </c>
      <c r="E1045" s="116" t="s">
        <v>79</v>
      </c>
      <c r="F1045" s="116" t="s">
        <v>523</v>
      </c>
      <c r="G1045" s="117">
        <v>0.18</v>
      </c>
      <c r="H1045" s="117">
        <v>180</v>
      </c>
      <c r="I1045" s="116">
        <v>2018</v>
      </c>
    </row>
    <row r="1046" spans="1:9" x14ac:dyDescent="0.3">
      <c r="A1046" s="116" t="s">
        <v>2140</v>
      </c>
      <c r="B1046" s="116" t="s">
        <v>585</v>
      </c>
      <c r="C1046" s="116" t="s">
        <v>9</v>
      </c>
      <c r="D1046" s="116" t="s">
        <v>10</v>
      </c>
      <c r="E1046" s="116" t="s">
        <v>79</v>
      </c>
      <c r="F1046" s="116" t="s">
        <v>523</v>
      </c>
      <c r="G1046" s="117">
        <v>1</v>
      </c>
      <c r="H1046" s="117">
        <v>1000</v>
      </c>
      <c r="I1046" s="116">
        <v>2019</v>
      </c>
    </row>
    <row r="1047" spans="1:9" x14ac:dyDescent="0.3">
      <c r="A1047" s="116" t="s">
        <v>525</v>
      </c>
      <c r="B1047" s="116" t="s">
        <v>526</v>
      </c>
      <c r="C1047" s="116" t="s">
        <v>9</v>
      </c>
      <c r="D1047" s="116" t="s">
        <v>10</v>
      </c>
      <c r="E1047" s="116" t="s">
        <v>79</v>
      </c>
      <c r="F1047" s="116" t="s">
        <v>465</v>
      </c>
      <c r="G1047" s="117">
        <v>2</v>
      </c>
      <c r="H1047" s="117">
        <v>2000</v>
      </c>
      <c r="I1047" s="116">
        <v>2017</v>
      </c>
    </row>
    <row r="1048" spans="1:9" x14ac:dyDescent="0.3">
      <c r="A1048" s="116" t="s">
        <v>2141</v>
      </c>
      <c r="B1048" s="116" t="s">
        <v>560</v>
      </c>
      <c r="C1048" s="116" t="s">
        <v>9</v>
      </c>
      <c r="D1048" s="116" t="s">
        <v>10</v>
      </c>
      <c r="E1048" s="116" t="s">
        <v>79</v>
      </c>
      <c r="F1048" s="116" t="s">
        <v>479</v>
      </c>
      <c r="G1048" s="117">
        <v>3</v>
      </c>
      <c r="H1048" s="117">
        <v>3000</v>
      </c>
      <c r="I1048" s="116">
        <v>2019</v>
      </c>
    </row>
    <row r="1049" spans="1:9" x14ac:dyDescent="0.3">
      <c r="A1049" s="116" t="s">
        <v>527</v>
      </c>
      <c r="B1049" s="116" t="s">
        <v>528</v>
      </c>
      <c r="C1049" s="116" t="s">
        <v>9</v>
      </c>
      <c r="D1049" s="116" t="s">
        <v>10</v>
      </c>
      <c r="E1049" s="116" t="s">
        <v>79</v>
      </c>
      <c r="F1049" s="116" t="s">
        <v>465</v>
      </c>
      <c r="G1049" s="117">
        <v>4</v>
      </c>
      <c r="H1049" s="117">
        <v>4000</v>
      </c>
      <c r="I1049" s="116">
        <v>2016</v>
      </c>
    </row>
    <row r="1050" spans="1:9" x14ac:dyDescent="0.3">
      <c r="A1050" s="116" t="s">
        <v>2609</v>
      </c>
      <c r="B1050" s="116" t="s">
        <v>457</v>
      </c>
      <c r="C1050" s="116" t="s">
        <v>9</v>
      </c>
      <c r="D1050" s="116" t="s">
        <v>10</v>
      </c>
      <c r="E1050" s="116" t="s">
        <v>79</v>
      </c>
      <c r="F1050" s="116" t="s">
        <v>2604</v>
      </c>
      <c r="G1050" s="117">
        <v>1</v>
      </c>
      <c r="H1050" s="117">
        <v>1000</v>
      </c>
      <c r="I1050" s="116">
        <v>2020</v>
      </c>
    </row>
    <row r="1051" spans="1:9" x14ac:dyDescent="0.3">
      <c r="A1051" s="116" t="s">
        <v>2142</v>
      </c>
      <c r="B1051" s="116" t="s">
        <v>721</v>
      </c>
      <c r="C1051" s="116" t="s">
        <v>9</v>
      </c>
      <c r="D1051" s="116" t="s">
        <v>10</v>
      </c>
      <c r="E1051" s="116" t="s">
        <v>79</v>
      </c>
      <c r="F1051" s="116" t="s">
        <v>479</v>
      </c>
      <c r="G1051" s="117">
        <v>1</v>
      </c>
      <c r="H1051" s="117">
        <v>1000</v>
      </c>
      <c r="I1051" s="116">
        <v>2019</v>
      </c>
    </row>
    <row r="1052" spans="1:9" x14ac:dyDescent="0.3">
      <c r="A1052" s="116" t="s">
        <v>2143</v>
      </c>
      <c r="B1052" s="116" t="s">
        <v>508</v>
      </c>
      <c r="C1052" s="116" t="s">
        <v>9</v>
      </c>
      <c r="D1052" s="116" t="s">
        <v>10</v>
      </c>
      <c r="E1052" s="116" t="s">
        <v>79</v>
      </c>
      <c r="F1052" s="116" t="s">
        <v>2128</v>
      </c>
      <c r="G1052" s="117">
        <v>1</v>
      </c>
      <c r="H1052" s="117">
        <v>1000</v>
      </c>
      <c r="I1052" s="116">
        <v>2019</v>
      </c>
    </row>
    <row r="1053" spans="1:9" x14ac:dyDescent="0.3">
      <c r="A1053" s="116" t="s">
        <v>3113</v>
      </c>
      <c r="B1053" s="116" t="s">
        <v>461</v>
      </c>
      <c r="C1053" s="116" t="s">
        <v>9</v>
      </c>
      <c r="D1053" s="116" t="s">
        <v>10</v>
      </c>
      <c r="E1053" s="116" t="s">
        <v>79</v>
      </c>
      <c r="F1053" s="116" t="s">
        <v>3111</v>
      </c>
      <c r="G1053" s="117">
        <v>1</v>
      </c>
      <c r="H1053" s="117">
        <v>1000</v>
      </c>
      <c r="I1053" s="116">
        <v>2021</v>
      </c>
    </row>
    <row r="1054" spans="1:9" x14ac:dyDescent="0.3">
      <c r="A1054" s="116" t="s">
        <v>3112</v>
      </c>
      <c r="B1054" s="116" t="s">
        <v>461</v>
      </c>
      <c r="C1054" s="116" t="s">
        <v>9</v>
      </c>
      <c r="D1054" s="116" t="s">
        <v>10</v>
      </c>
      <c r="E1054" s="116" t="s">
        <v>79</v>
      </c>
      <c r="F1054" s="116" t="s">
        <v>3111</v>
      </c>
      <c r="G1054" s="117">
        <v>1</v>
      </c>
      <c r="H1054" s="117">
        <v>1000</v>
      </c>
      <c r="I1054" s="116">
        <v>2021</v>
      </c>
    </row>
    <row r="1055" spans="1:9" x14ac:dyDescent="0.3">
      <c r="A1055" s="116" t="s">
        <v>3114</v>
      </c>
      <c r="B1055" s="116" t="s">
        <v>461</v>
      </c>
      <c r="C1055" s="116" t="s">
        <v>9</v>
      </c>
      <c r="D1055" s="116" t="s">
        <v>10</v>
      </c>
      <c r="E1055" s="116" t="s">
        <v>79</v>
      </c>
      <c r="F1055" s="116" t="s">
        <v>3111</v>
      </c>
      <c r="G1055" s="117">
        <v>1</v>
      </c>
      <c r="H1055" s="117">
        <v>1000</v>
      </c>
      <c r="I1055" s="116">
        <v>2021</v>
      </c>
    </row>
    <row r="1056" spans="1:9" x14ac:dyDescent="0.3">
      <c r="A1056" s="116" t="s">
        <v>529</v>
      </c>
      <c r="B1056" s="116" t="s">
        <v>530</v>
      </c>
      <c r="C1056" s="116" t="s">
        <v>9</v>
      </c>
      <c r="D1056" s="116" t="s">
        <v>531</v>
      </c>
      <c r="E1056" s="116" t="s">
        <v>75</v>
      </c>
      <c r="F1056" s="116" t="s">
        <v>532</v>
      </c>
      <c r="G1056" s="117">
        <v>0.16769230769230767</v>
      </c>
      <c r="H1056" s="117">
        <v>167.69230769230768</v>
      </c>
      <c r="I1056" s="116">
        <v>2017</v>
      </c>
    </row>
    <row r="1057" spans="1:9" x14ac:dyDescent="0.3">
      <c r="A1057" s="116" t="s">
        <v>533</v>
      </c>
      <c r="B1057" s="116" t="s">
        <v>534</v>
      </c>
      <c r="C1057" s="116" t="s">
        <v>9</v>
      </c>
      <c r="D1057" s="116" t="s">
        <v>535</v>
      </c>
      <c r="E1057" s="116" t="s">
        <v>75</v>
      </c>
      <c r="F1057" s="116" t="s">
        <v>536</v>
      </c>
      <c r="G1057" s="117">
        <v>3.2307692307692308E-2</v>
      </c>
      <c r="H1057" s="117">
        <v>32.307692307692307</v>
      </c>
      <c r="I1057" s="116">
        <v>2017</v>
      </c>
    </row>
    <row r="1058" spans="1:9" x14ac:dyDescent="0.3">
      <c r="A1058" s="116" t="s">
        <v>537</v>
      </c>
      <c r="B1058" s="116" t="s">
        <v>534</v>
      </c>
      <c r="C1058" s="116" t="s">
        <v>9</v>
      </c>
      <c r="D1058" s="116" t="s">
        <v>535</v>
      </c>
      <c r="E1058" s="116" t="s">
        <v>75</v>
      </c>
      <c r="F1058" s="116" t="s">
        <v>536</v>
      </c>
      <c r="G1058" s="117">
        <v>3.8769230769230764E-2</v>
      </c>
      <c r="H1058" s="117">
        <v>38.769230769230766</v>
      </c>
      <c r="I1058" s="116">
        <v>2017</v>
      </c>
    </row>
    <row r="1059" spans="1:9" x14ac:dyDescent="0.3">
      <c r="A1059" s="116" t="s">
        <v>2610</v>
      </c>
      <c r="B1059" s="116" t="s">
        <v>539</v>
      </c>
      <c r="C1059" s="116" t="s">
        <v>9</v>
      </c>
      <c r="D1059" s="116" t="s">
        <v>10</v>
      </c>
      <c r="E1059" s="116" t="s">
        <v>79</v>
      </c>
      <c r="F1059" s="116" t="s">
        <v>472</v>
      </c>
      <c r="G1059" s="117">
        <v>1</v>
      </c>
      <c r="H1059" s="117">
        <v>1000</v>
      </c>
      <c r="I1059" s="116">
        <v>2020</v>
      </c>
    </row>
    <row r="1060" spans="1:9" x14ac:dyDescent="0.3">
      <c r="A1060" s="116" t="s">
        <v>538</v>
      </c>
      <c r="B1060" s="116" t="s">
        <v>539</v>
      </c>
      <c r="C1060" s="116" t="s">
        <v>9</v>
      </c>
      <c r="D1060" s="116" t="s">
        <v>10</v>
      </c>
      <c r="E1060" s="116" t="s">
        <v>79</v>
      </c>
      <c r="F1060" s="116" t="s">
        <v>462</v>
      </c>
      <c r="G1060" s="117">
        <v>1</v>
      </c>
      <c r="H1060" s="117">
        <v>1000</v>
      </c>
      <c r="I1060" s="116">
        <v>2018</v>
      </c>
    </row>
    <row r="1061" spans="1:9" x14ac:dyDescent="0.3">
      <c r="A1061" s="116" t="s">
        <v>2611</v>
      </c>
      <c r="B1061" s="116" t="s">
        <v>539</v>
      </c>
      <c r="C1061" s="116" t="s">
        <v>9</v>
      </c>
      <c r="D1061" s="116" t="s">
        <v>10</v>
      </c>
      <c r="E1061" s="116" t="s">
        <v>79</v>
      </c>
      <c r="F1061" s="116" t="s">
        <v>498</v>
      </c>
      <c r="G1061" s="117">
        <v>1</v>
      </c>
      <c r="H1061" s="117">
        <v>1000</v>
      </c>
      <c r="I1061" s="116">
        <v>2020</v>
      </c>
    </row>
    <row r="1062" spans="1:9" x14ac:dyDescent="0.3">
      <c r="A1062" s="116" t="s">
        <v>3115</v>
      </c>
      <c r="B1062" s="116" t="s">
        <v>539</v>
      </c>
      <c r="C1062" s="116" t="s">
        <v>9</v>
      </c>
      <c r="D1062" s="116" t="s">
        <v>10</v>
      </c>
      <c r="E1062" s="116" t="s">
        <v>79</v>
      </c>
      <c r="F1062" s="116" t="s">
        <v>2601</v>
      </c>
      <c r="G1062" s="117">
        <v>1</v>
      </c>
      <c r="H1062" s="117">
        <v>1000</v>
      </c>
      <c r="I1062" s="116">
        <v>2021</v>
      </c>
    </row>
    <row r="1063" spans="1:9" x14ac:dyDescent="0.3">
      <c r="A1063" s="116" t="s">
        <v>540</v>
      </c>
      <c r="B1063" s="116" t="s">
        <v>541</v>
      </c>
      <c r="C1063" s="116" t="s">
        <v>9</v>
      </c>
      <c r="D1063" s="116" t="s">
        <v>10</v>
      </c>
      <c r="E1063" s="116" t="s">
        <v>79</v>
      </c>
      <c r="F1063" s="116" t="s">
        <v>465</v>
      </c>
      <c r="G1063" s="117">
        <v>5</v>
      </c>
      <c r="H1063" s="117">
        <v>5000</v>
      </c>
      <c r="I1063" s="116">
        <v>2018</v>
      </c>
    </row>
    <row r="1064" spans="1:9" x14ac:dyDescent="0.3">
      <c r="A1064" s="116" t="s">
        <v>542</v>
      </c>
      <c r="B1064" s="116" t="s">
        <v>543</v>
      </c>
      <c r="C1064" s="116" t="s">
        <v>9</v>
      </c>
      <c r="D1064" s="116" t="s">
        <v>10</v>
      </c>
      <c r="E1064" s="116" t="s">
        <v>79</v>
      </c>
      <c r="F1064" s="116" t="s">
        <v>446</v>
      </c>
      <c r="G1064" s="117">
        <v>4.875</v>
      </c>
      <c r="H1064" s="117">
        <v>4875</v>
      </c>
      <c r="I1064" s="116">
        <v>2018</v>
      </c>
    </row>
    <row r="1065" spans="1:9" x14ac:dyDescent="0.3">
      <c r="A1065" s="116" t="s">
        <v>544</v>
      </c>
      <c r="B1065" s="116" t="s">
        <v>543</v>
      </c>
      <c r="C1065" s="116" t="s">
        <v>9</v>
      </c>
      <c r="D1065" s="116" t="s">
        <v>10</v>
      </c>
      <c r="E1065" s="116" t="s">
        <v>79</v>
      </c>
      <c r="F1065" s="116" t="s">
        <v>545</v>
      </c>
      <c r="G1065" s="117">
        <v>5</v>
      </c>
      <c r="H1065" s="117">
        <v>5000</v>
      </c>
      <c r="I1065" s="116">
        <v>2018</v>
      </c>
    </row>
    <row r="1066" spans="1:9" x14ac:dyDescent="0.3">
      <c r="A1066" s="116" t="s">
        <v>546</v>
      </c>
      <c r="B1066" s="116" t="s">
        <v>547</v>
      </c>
      <c r="C1066" s="116" t="s">
        <v>9</v>
      </c>
      <c r="D1066" s="116" t="s">
        <v>10</v>
      </c>
      <c r="E1066" s="116" t="s">
        <v>79</v>
      </c>
      <c r="F1066" s="116" t="s">
        <v>446</v>
      </c>
      <c r="G1066" s="117">
        <v>4.7</v>
      </c>
      <c r="H1066" s="117">
        <v>4700</v>
      </c>
      <c r="I1066" s="116">
        <v>2017</v>
      </c>
    </row>
    <row r="1067" spans="1:9" x14ac:dyDescent="0.3">
      <c r="A1067" s="116" t="s">
        <v>548</v>
      </c>
      <c r="B1067" s="116" t="s">
        <v>549</v>
      </c>
      <c r="C1067" s="116" t="s">
        <v>9</v>
      </c>
      <c r="D1067" s="116" t="s">
        <v>10</v>
      </c>
      <c r="E1067" s="116" t="s">
        <v>79</v>
      </c>
      <c r="F1067" s="116" t="s">
        <v>465</v>
      </c>
      <c r="G1067" s="117">
        <v>3</v>
      </c>
      <c r="H1067" s="117">
        <v>3000</v>
      </c>
      <c r="I1067" s="116">
        <v>2017</v>
      </c>
    </row>
    <row r="1068" spans="1:9" x14ac:dyDescent="0.3">
      <c r="A1068" s="116" t="s">
        <v>2144</v>
      </c>
      <c r="B1068" s="116" t="s">
        <v>2145</v>
      </c>
      <c r="C1068" s="116" t="s">
        <v>9</v>
      </c>
      <c r="D1068" s="116" t="s">
        <v>10</v>
      </c>
      <c r="E1068" s="116" t="s">
        <v>79</v>
      </c>
      <c r="F1068" s="116" t="s">
        <v>472</v>
      </c>
      <c r="G1068" s="117">
        <v>1</v>
      </c>
      <c r="H1068" s="117">
        <v>1000</v>
      </c>
      <c r="I1068" s="116">
        <v>2019</v>
      </c>
    </row>
    <row r="1069" spans="1:9" x14ac:dyDescent="0.3">
      <c r="A1069" s="116" t="s">
        <v>2146</v>
      </c>
      <c r="B1069" s="116" t="s">
        <v>565</v>
      </c>
      <c r="C1069" s="116" t="s">
        <v>9</v>
      </c>
      <c r="D1069" s="116" t="s">
        <v>10</v>
      </c>
      <c r="E1069" s="116" t="s">
        <v>79</v>
      </c>
      <c r="F1069" s="116" t="s">
        <v>498</v>
      </c>
      <c r="G1069" s="117">
        <v>1</v>
      </c>
      <c r="H1069" s="117">
        <v>1000</v>
      </c>
      <c r="I1069" s="116">
        <v>2019</v>
      </c>
    </row>
    <row r="1070" spans="1:9" x14ac:dyDescent="0.3">
      <c r="A1070" s="116" t="s">
        <v>550</v>
      </c>
      <c r="B1070" s="116" t="s">
        <v>494</v>
      </c>
      <c r="C1070" s="116" t="s">
        <v>9</v>
      </c>
      <c r="D1070" s="116" t="s">
        <v>10</v>
      </c>
      <c r="E1070" s="116" t="s">
        <v>79</v>
      </c>
      <c r="F1070" s="116" t="s">
        <v>465</v>
      </c>
      <c r="G1070" s="117">
        <v>2</v>
      </c>
      <c r="H1070" s="117">
        <v>2000</v>
      </c>
      <c r="I1070" s="116">
        <v>2018</v>
      </c>
    </row>
    <row r="1071" spans="1:9" x14ac:dyDescent="0.3">
      <c r="A1071" s="116" t="s">
        <v>2147</v>
      </c>
      <c r="B1071" s="116" t="s">
        <v>2130</v>
      </c>
      <c r="C1071" s="116" t="s">
        <v>9</v>
      </c>
      <c r="D1071" s="116" t="s">
        <v>10</v>
      </c>
      <c r="E1071" s="116" t="s">
        <v>79</v>
      </c>
      <c r="F1071" s="116" t="s">
        <v>472</v>
      </c>
      <c r="G1071" s="117">
        <v>1</v>
      </c>
      <c r="H1071" s="117">
        <v>1000</v>
      </c>
      <c r="I1071" s="116">
        <v>2019</v>
      </c>
    </row>
    <row r="1072" spans="1:9" x14ac:dyDescent="0.3">
      <c r="A1072" s="116" t="s">
        <v>551</v>
      </c>
      <c r="B1072" s="116" t="s">
        <v>552</v>
      </c>
      <c r="C1072" s="116" t="s">
        <v>9</v>
      </c>
      <c r="D1072" s="116" t="s">
        <v>553</v>
      </c>
      <c r="E1072" s="116" t="s">
        <v>97</v>
      </c>
      <c r="G1072" s="117">
        <v>2.769230769230769E-2</v>
      </c>
      <c r="H1072" s="117">
        <v>27.69230769230769</v>
      </c>
      <c r="I1072" s="116">
        <v>2017</v>
      </c>
    </row>
    <row r="1073" spans="1:9" x14ac:dyDescent="0.3">
      <c r="A1073" s="116" t="s">
        <v>2215</v>
      </c>
      <c r="B1073" s="116" t="s">
        <v>2213</v>
      </c>
      <c r="C1073" s="116" t="s">
        <v>9</v>
      </c>
      <c r="D1073" s="116" t="s">
        <v>10</v>
      </c>
      <c r="E1073" s="116" t="s">
        <v>79</v>
      </c>
      <c r="F1073" s="116" t="s">
        <v>2214</v>
      </c>
      <c r="G1073" s="117">
        <v>0.39600000000000002</v>
      </c>
      <c r="H1073" s="117">
        <v>396</v>
      </c>
      <c r="I1073" s="116">
        <v>2019</v>
      </c>
    </row>
    <row r="1074" spans="1:9" x14ac:dyDescent="0.3">
      <c r="A1074" s="116" t="s">
        <v>3542</v>
      </c>
      <c r="B1074" s="116" t="s">
        <v>2213</v>
      </c>
      <c r="C1074" s="116" t="s">
        <v>9</v>
      </c>
      <c r="D1074" s="116" t="s">
        <v>10</v>
      </c>
      <c r="E1074" s="116" t="s">
        <v>79</v>
      </c>
      <c r="F1074" s="116" t="s">
        <v>2836</v>
      </c>
      <c r="G1074" s="117">
        <v>1</v>
      </c>
      <c r="H1074" s="117">
        <v>1000</v>
      </c>
      <c r="I1074" s="116">
        <v>2022</v>
      </c>
    </row>
    <row r="1075" spans="1:9" x14ac:dyDescent="0.3">
      <c r="A1075" s="116" t="s">
        <v>2212</v>
      </c>
      <c r="B1075" s="116" t="s">
        <v>2213</v>
      </c>
      <c r="C1075" s="116" t="s">
        <v>9</v>
      </c>
      <c r="D1075" s="116" t="s">
        <v>10</v>
      </c>
      <c r="E1075" s="116" t="s">
        <v>79</v>
      </c>
      <c r="F1075" s="116" t="s">
        <v>2214</v>
      </c>
      <c r="G1075" s="117">
        <v>1</v>
      </c>
      <c r="H1075" s="117">
        <v>1000</v>
      </c>
      <c r="I1075" s="116">
        <v>2019</v>
      </c>
    </row>
    <row r="1076" spans="1:9" x14ac:dyDescent="0.3">
      <c r="A1076" s="116" t="s">
        <v>554</v>
      </c>
      <c r="B1076" s="116" t="s">
        <v>555</v>
      </c>
      <c r="C1076" s="116" t="s">
        <v>9</v>
      </c>
      <c r="D1076" s="116" t="s">
        <v>10</v>
      </c>
      <c r="E1076" s="116" t="s">
        <v>79</v>
      </c>
      <c r="F1076" s="116" t="s">
        <v>503</v>
      </c>
      <c r="G1076" s="117">
        <v>5</v>
      </c>
      <c r="H1076" s="117">
        <v>5000</v>
      </c>
      <c r="I1076" s="116">
        <v>2017</v>
      </c>
    </row>
    <row r="1077" spans="1:9" x14ac:dyDescent="0.3">
      <c r="A1077" s="116" t="s">
        <v>556</v>
      </c>
      <c r="B1077" s="116" t="s">
        <v>555</v>
      </c>
      <c r="C1077" s="116" t="s">
        <v>9</v>
      </c>
      <c r="D1077" s="116" t="s">
        <v>10</v>
      </c>
      <c r="E1077" s="116" t="s">
        <v>79</v>
      </c>
      <c r="F1077" s="116" t="s">
        <v>472</v>
      </c>
      <c r="G1077" s="117">
        <v>5</v>
      </c>
      <c r="H1077" s="117">
        <v>5000</v>
      </c>
      <c r="I1077" s="116">
        <v>2017</v>
      </c>
    </row>
    <row r="1078" spans="1:9" x14ac:dyDescent="0.3">
      <c r="A1078" s="116" t="s">
        <v>2151</v>
      </c>
      <c r="B1078" s="116" t="s">
        <v>683</v>
      </c>
      <c r="C1078" s="116" t="s">
        <v>9</v>
      </c>
      <c r="D1078" s="116" t="s">
        <v>10</v>
      </c>
      <c r="E1078" s="116" t="s">
        <v>79</v>
      </c>
      <c r="F1078" s="116" t="s">
        <v>498</v>
      </c>
      <c r="G1078" s="117">
        <v>1</v>
      </c>
      <c r="H1078" s="117">
        <v>1000</v>
      </c>
      <c r="I1078" s="116">
        <v>2019</v>
      </c>
    </row>
    <row r="1079" spans="1:9" x14ac:dyDescent="0.3">
      <c r="A1079" s="116" t="s">
        <v>557</v>
      </c>
      <c r="B1079" s="116" t="s">
        <v>457</v>
      </c>
      <c r="C1079" s="116" t="s">
        <v>9</v>
      </c>
      <c r="D1079" s="116" t="s">
        <v>10</v>
      </c>
      <c r="E1079" s="116" t="s">
        <v>79</v>
      </c>
      <c r="F1079" s="116" t="s">
        <v>558</v>
      </c>
      <c r="G1079" s="117">
        <v>5</v>
      </c>
      <c r="H1079" s="117">
        <v>5000</v>
      </c>
      <c r="I1079" s="116">
        <v>2018</v>
      </c>
    </row>
    <row r="1080" spans="1:9" x14ac:dyDescent="0.3">
      <c r="A1080" s="116" t="s">
        <v>2152</v>
      </c>
      <c r="B1080" s="116" t="s">
        <v>459</v>
      </c>
      <c r="C1080" s="116" t="s">
        <v>9</v>
      </c>
      <c r="D1080" s="116" t="s">
        <v>10</v>
      </c>
      <c r="E1080" s="116" t="s">
        <v>79</v>
      </c>
      <c r="F1080" s="116" t="s">
        <v>498</v>
      </c>
      <c r="G1080" s="117">
        <v>1</v>
      </c>
      <c r="H1080" s="117">
        <v>1000</v>
      </c>
      <c r="I1080" s="116">
        <v>2019</v>
      </c>
    </row>
    <row r="1081" spans="1:9" x14ac:dyDescent="0.3">
      <c r="A1081" s="116" t="s">
        <v>3543</v>
      </c>
      <c r="B1081" s="116" t="s">
        <v>1464</v>
      </c>
      <c r="C1081" s="116" t="s">
        <v>9</v>
      </c>
      <c r="D1081" s="116" t="s">
        <v>10</v>
      </c>
      <c r="E1081" s="116" t="s">
        <v>79</v>
      </c>
      <c r="F1081" s="116" t="s">
        <v>3544</v>
      </c>
      <c r="G1081" s="117">
        <v>0.25036000000000003</v>
      </c>
      <c r="H1081" s="117">
        <v>250.36</v>
      </c>
      <c r="I1081" s="116">
        <v>2022</v>
      </c>
    </row>
    <row r="1082" spans="1:9" x14ac:dyDescent="0.3">
      <c r="A1082" s="116" t="s">
        <v>559</v>
      </c>
      <c r="B1082" s="116" t="s">
        <v>560</v>
      </c>
      <c r="C1082" s="116" t="s">
        <v>9</v>
      </c>
      <c r="D1082" s="116" t="s">
        <v>10</v>
      </c>
      <c r="E1082" s="116" t="s">
        <v>79</v>
      </c>
      <c r="F1082" s="116" t="s">
        <v>462</v>
      </c>
      <c r="G1082" s="117">
        <v>3.89</v>
      </c>
      <c r="H1082" s="117">
        <v>3890</v>
      </c>
      <c r="I1082" s="116">
        <v>2017</v>
      </c>
    </row>
    <row r="1083" spans="1:9" x14ac:dyDescent="0.3">
      <c r="A1083" s="116" t="s">
        <v>561</v>
      </c>
      <c r="B1083" s="116" t="s">
        <v>560</v>
      </c>
      <c r="C1083" s="116" t="s">
        <v>9</v>
      </c>
      <c r="D1083" s="116" t="s">
        <v>10</v>
      </c>
      <c r="E1083" s="116" t="s">
        <v>79</v>
      </c>
      <c r="F1083" s="116" t="s">
        <v>462</v>
      </c>
      <c r="G1083" s="117">
        <v>1</v>
      </c>
      <c r="H1083" s="117">
        <v>1000</v>
      </c>
      <c r="I1083" s="116">
        <v>2018</v>
      </c>
    </row>
    <row r="1084" spans="1:9" x14ac:dyDescent="0.3">
      <c r="A1084" s="116" t="s">
        <v>2243</v>
      </c>
      <c r="B1084" s="116" t="s">
        <v>2244</v>
      </c>
      <c r="C1084" s="116" t="s">
        <v>9</v>
      </c>
      <c r="D1084" s="116" t="s">
        <v>10</v>
      </c>
      <c r="E1084" s="116" t="s">
        <v>79</v>
      </c>
      <c r="F1084" s="116" t="s">
        <v>462</v>
      </c>
      <c r="G1084" s="117">
        <v>1</v>
      </c>
      <c r="H1084" s="117">
        <v>1000</v>
      </c>
      <c r="I1084" s="116">
        <v>2019</v>
      </c>
    </row>
    <row r="1085" spans="1:9" x14ac:dyDescent="0.3">
      <c r="A1085" s="116" t="s">
        <v>562</v>
      </c>
      <c r="B1085" s="116" t="s">
        <v>563</v>
      </c>
      <c r="C1085" s="116" t="s">
        <v>9</v>
      </c>
      <c r="D1085" s="116" t="s">
        <v>10</v>
      </c>
      <c r="E1085" s="116" t="s">
        <v>79</v>
      </c>
      <c r="F1085" s="116" t="s">
        <v>564</v>
      </c>
      <c r="G1085" s="117">
        <v>5</v>
      </c>
      <c r="H1085" s="117">
        <v>5000</v>
      </c>
      <c r="I1085" s="116">
        <v>2017</v>
      </c>
    </row>
    <row r="1086" spans="1:9" x14ac:dyDescent="0.3">
      <c r="A1086" s="116" t="s">
        <v>2612</v>
      </c>
      <c r="B1086" s="116" t="s">
        <v>2613</v>
      </c>
      <c r="C1086" s="116" t="s">
        <v>9</v>
      </c>
      <c r="D1086" s="116" t="s">
        <v>10</v>
      </c>
      <c r="E1086" s="116" t="s">
        <v>79</v>
      </c>
      <c r="F1086" s="116" t="s">
        <v>2614</v>
      </c>
      <c r="G1086" s="117">
        <v>1</v>
      </c>
      <c r="H1086" s="117">
        <v>1000</v>
      </c>
      <c r="I1086" s="116">
        <v>2020</v>
      </c>
    </row>
    <row r="1087" spans="1:9" x14ac:dyDescent="0.3">
      <c r="A1087" s="116" t="s">
        <v>3545</v>
      </c>
      <c r="B1087" s="116" t="s">
        <v>508</v>
      </c>
      <c r="C1087" s="116" t="s">
        <v>9</v>
      </c>
      <c r="D1087" s="116" t="s">
        <v>10</v>
      </c>
      <c r="E1087" s="116" t="s">
        <v>79</v>
      </c>
      <c r="F1087" s="116" t="s">
        <v>2128</v>
      </c>
      <c r="G1087" s="117">
        <v>1</v>
      </c>
      <c r="H1087" s="117">
        <v>1000</v>
      </c>
      <c r="I1087" s="116">
        <v>2022</v>
      </c>
    </row>
    <row r="1088" spans="1:9" x14ac:dyDescent="0.3">
      <c r="A1088" s="116" t="s">
        <v>2615</v>
      </c>
      <c r="B1088" s="116" t="s">
        <v>2127</v>
      </c>
      <c r="C1088" s="116" t="s">
        <v>9</v>
      </c>
      <c r="D1088" s="116" t="s">
        <v>10</v>
      </c>
      <c r="E1088" s="116" t="s">
        <v>79</v>
      </c>
      <c r="F1088" s="116" t="s">
        <v>2616</v>
      </c>
      <c r="G1088" s="117">
        <v>1</v>
      </c>
      <c r="H1088" s="117">
        <v>1000</v>
      </c>
      <c r="I1088" s="116">
        <v>2020</v>
      </c>
    </row>
    <row r="1089" spans="1:9" x14ac:dyDescent="0.3">
      <c r="A1089" s="116" t="s">
        <v>565</v>
      </c>
      <c r="B1089" s="116" t="s">
        <v>565</v>
      </c>
      <c r="C1089" s="116" t="s">
        <v>9</v>
      </c>
      <c r="D1089" s="116" t="s">
        <v>10</v>
      </c>
      <c r="E1089" s="116" t="s">
        <v>79</v>
      </c>
      <c r="F1089" s="116" t="s">
        <v>503</v>
      </c>
      <c r="G1089" s="117">
        <v>5</v>
      </c>
      <c r="H1089" s="117">
        <v>5000</v>
      </c>
      <c r="I1089" s="116">
        <v>2017</v>
      </c>
    </row>
    <row r="1090" spans="1:9" x14ac:dyDescent="0.3">
      <c r="A1090" s="116" t="s">
        <v>2153</v>
      </c>
      <c r="B1090" s="116" t="s">
        <v>683</v>
      </c>
      <c r="C1090" s="116" t="s">
        <v>9</v>
      </c>
      <c r="D1090" s="116" t="s">
        <v>10</v>
      </c>
      <c r="E1090" s="116" t="s">
        <v>79</v>
      </c>
      <c r="F1090" s="116" t="s">
        <v>2154</v>
      </c>
      <c r="G1090" s="117">
        <v>1</v>
      </c>
      <c r="H1090" s="117">
        <v>1000</v>
      </c>
      <c r="I1090" s="116">
        <v>2019</v>
      </c>
    </row>
    <row r="1091" spans="1:9" x14ac:dyDescent="0.3">
      <c r="A1091" s="116" t="s">
        <v>2155</v>
      </c>
      <c r="B1091" s="116" t="s">
        <v>2156</v>
      </c>
      <c r="C1091" s="116" t="s">
        <v>9</v>
      </c>
      <c r="D1091" s="116" t="s">
        <v>10</v>
      </c>
      <c r="E1091" s="116" t="s">
        <v>79</v>
      </c>
      <c r="F1091" s="116" t="s">
        <v>2157</v>
      </c>
      <c r="G1091" s="117">
        <v>1</v>
      </c>
      <c r="H1091" s="117">
        <v>1000</v>
      </c>
      <c r="I1091" s="116">
        <v>2019</v>
      </c>
    </row>
    <row r="1092" spans="1:9" x14ac:dyDescent="0.3">
      <c r="A1092" s="116" t="s">
        <v>2158</v>
      </c>
      <c r="B1092" s="116" t="s">
        <v>2159</v>
      </c>
      <c r="C1092" s="116" t="s">
        <v>9</v>
      </c>
      <c r="D1092" s="116" t="s">
        <v>10</v>
      </c>
      <c r="E1092" s="116" t="s">
        <v>79</v>
      </c>
      <c r="F1092" s="116" t="s">
        <v>2154</v>
      </c>
      <c r="G1092" s="117">
        <v>1</v>
      </c>
      <c r="H1092" s="117">
        <v>1000</v>
      </c>
      <c r="I1092" s="116">
        <v>2019</v>
      </c>
    </row>
    <row r="1093" spans="1:9" x14ac:dyDescent="0.3">
      <c r="A1093" s="116" t="s">
        <v>2617</v>
      </c>
      <c r="B1093" s="116" t="s">
        <v>597</v>
      </c>
      <c r="C1093" s="116" t="s">
        <v>9</v>
      </c>
      <c r="D1093" s="116" t="s">
        <v>10</v>
      </c>
      <c r="E1093" s="116" t="s">
        <v>79</v>
      </c>
      <c r="F1093" s="116" t="s">
        <v>2154</v>
      </c>
      <c r="G1093" s="117">
        <v>1</v>
      </c>
      <c r="H1093" s="117">
        <v>1000</v>
      </c>
      <c r="I1093" s="116">
        <v>2020</v>
      </c>
    </row>
    <row r="1094" spans="1:9" x14ac:dyDescent="0.3">
      <c r="A1094" s="116" t="s">
        <v>2618</v>
      </c>
      <c r="B1094" s="116" t="s">
        <v>597</v>
      </c>
      <c r="C1094" s="116" t="s">
        <v>9</v>
      </c>
      <c r="D1094" s="116" t="s">
        <v>10</v>
      </c>
      <c r="E1094" s="116" t="s">
        <v>79</v>
      </c>
      <c r="F1094" s="116" t="s">
        <v>2154</v>
      </c>
      <c r="G1094" s="117">
        <v>1</v>
      </c>
      <c r="H1094" s="117">
        <v>1000</v>
      </c>
      <c r="I1094" s="116">
        <v>2020</v>
      </c>
    </row>
    <row r="1095" spans="1:9" x14ac:dyDescent="0.3">
      <c r="A1095" s="116" t="s">
        <v>3117</v>
      </c>
      <c r="B1095" s="116" t="s">
        <v>589</v>
      </c>
      <c r="C1095" s="116" t="s">
        <v>9</v>
      </c>
      <c r="D1095" s="116" t="s">
        <v>10</v>
      </c>
      <c r="E1095" s="116" t="s">
        <v>79</v>
      </c>
      <c r="F1095" s="116" t="s">
        <v>2154</v>
      </c>
      <c r="G1095" s="117">
        <v>1</v>
      </c>
      <c r="H1095" s="117">
        <v>1000</v>
      </c>
      <c r="I1095" s="116">
        <v>2021</v>
      </c>
    </row>
    <row r="1096" spans="1:9" x14ac:dyDescent="0.3">
      <c r="A1096" s="116" t="s">
        <v>2160</v>
      </c>
      <c r="B1096" s="116" t="s">
        <v>610</v>
      </c>
      <c r="C1096" s="116" t="s">
        <v>9</v>
      </c>
      <c r="D1096" s="116" t="s">
        <v>10</v>
      </c>
      <c r="E1096" s="116" t="s">
        <v>79</v>
      </c>
      <c r="F1096" s="116" t="s">
        <v>2154</v>
      </c>
      <c r="G1096" s="117">
        <v>1</v>
      </c>
      <c r="H1096" s="117">
        <v>1000</v>
      </c>
      <c r="I1096" s="116">
        <v>2019</v>
      </c>
    </row>
    <row r="1097" spans="1:9" x14ac:dyDescent="0.3">
      <c r="A1097" s="116" t="s">
        <v>2619</v>
      </c>
      <c r="B1097" s="116" t="s">
        <v>2620</v>
      </c>
      <c r="C1097" s="116" t="s">
        <v>9</v>
      </c>
      <c r="D1097" s="116" t="s">
        <v>10</v>
      </c>
      <c r="E1097" s="116" t="s">
        <v>79</v>
      </c>
      <c r="F1097" s="116" t="s">
        <v>2154</v>
      </c>
      <c r="G1097" s="117">
        <v>1</v>
      </c>
      <c r="H1097" s="117">
        <v>1000</v>
      </c>
      <c r="I1097" s="116">
        <v>2020</v>
      </c>
    </row>
    <row r="1098" spans="1:9" x14ac:dyDescent="0.3">
      <c r="A1098" s="116" t="s">
        <v>2621</v>
      </c>
      <c r="B1098" s="116" t="s">
        <v>565</v>
      </c>
      <c r="C1098" s="116" t="s">
        <v>9</v>
      </c>
      <c r="D1098" s="116" t="s">
        <v>10</v>
      </c>
      <c r="E1098" s="116" t="s">
        <v>79</v>
      </c>
      <c r="F1098" s="116" t="s">
        <v>2154</v>
      </c>
      <c r="G1098" s="117">
        <v>1</v>
      </c>
      <c r="H1098" s="117">
        <v>1000</v>
      </c>
      <c r="I1098" s="116">
        <v>2020</v>
      </c>
    </row>
    <row r="1099" spans="1:9" x14ac:dyDescent="0.3">
      <c r="A1099" s="116" t="s">
        <v>2622</v>
      </c>
      <c r="B1099" s="116" t="s">
        <v>2165</v>
      </c>
      <c r="C1099" s="116" t="s">
        <v>9</v>
      </c>
      <c r="D1099" s="116" t="s">
        <v>10</v>
      </c>
      <c r="E1099" s="116" t="s">
        <v>79</v>
      </c>
      <c r="F1099" s="116" t="s">
        <v>2154</v>
      </c>
      <c r="G1099" s="117">
        <v>1</v>
      </c>
      <c r="H1099" s="117">
        <v>1000</v>
      </c>
      <c r="I1099" s="116">
        <v>2020</v>
      </c>
    </row>
    <row r="1100" spans="1:9" x14ac:dyDescent="0.3">
      <c r="A1100" s="116" t="s">
        <v>3118</v>
      </c>
      <c r="B1100" s="116" t="s">
        <v>636</v>
      </c>
      <c r="C1100" s="116" t="s">
        <v>9</v>
      </c>
      <c r="D1100" s="116" t="s">
        <v>10</v>
      </c>
      <c r="E1100" s="116" t="s">
        <v>79</v>
      </c>
      <c r="F1100" s="116" t="s">
        <v>2154</v>
      </c>
      <c r="G1100" s="117">
        <v>1</v>
      </c>
      <c r="H1100" s="117">
        <v>1000</v>
      </c>
      <c r="I1100" s="116">
        <v>2021</v>
      </c>
    </row>
    <row r="1101" spans="1:9" x14ac:dyDescent="0.3">
      <c r="A1101" s="116" t="s">
        <v>3119</v>
      </c>
      <c r="B1101" s="116" t="s">
        <v>3120</v>
      </c>
      <c r="C1101" s="116" t="s">
        <v>9</v>
      </c>
      <c r="D1101" s="116" t="s">
        <v>10</v>
      </c>
      <c r="E1101" s="116" t="s">
        <v>79</v>
      </c>
      <c r="F1101" s="116" t="s">
        <v>2154</v>
      </c>
      <c r="G1101" s="117">
        <v>1</v>
      </c>
      <c r="H1101" s="117">
        <v>1000</v>
      </c>
      <c r="I1101" s="116">
        <v>2021</v>
      </c>
    </row>
    <row r="1102" spans="1:9" x14ac:dyDescent="0.3">
      <c r="A1102" s="116" t="s">
        <v>2623</v>
      </c>
      <c r="B1102" s="116" t="s">
        <v>2620</v>
      </c>
      <c r="C1102" s="116" t="s">
        <v>9</v>
      </c>
      <c r="D1102" s="116" t="s">
        <v>10</v>
      </c>
      <c r="E1102" s="116" t="s">
        <v>79</v>
      </c>
      <c r="F1102" s="116" t="s">
        <v>2154</v>
      </c>
      <c r="G1102" s="117">
        <v>1</v>
      </c>
      <c r="H1102" s="117">
        <v>1000</v>
      </c>
      <c r="I1102" s="116">
        <v>2020</v>
      </c>
    </row>
    <row r="1103" spans="1:9" x14ac:dyDescent="0.3">
      <c r="A1103" s="116" t="s">
        <v>2161</v>
      </c>
      <c r="B1103" s="116" t="s">
        <v>2162</v>
      </c>
      <c r="C1103" s="116" t="s">
        <v>9</v>
      </c>
      <c r="D1103" s="116" t="s">
        <v>10</v>
      </c>
      <c r="E1103" s="116" t="s">
        <v>79</v>
      </c>
      <c r="F1103" s="116" t="s">
        <v>2154</v>
      </c>
      <c r="G1103" s="117">
        <v>1</v>
      </c>
      <c r="H1103" s="117">
        <v>1000</v>
      </c>
      <c r="I1103" s="116">
        <v>2019</v>
      </c>
    </row>
    <row r="1104" spans="1:9" x14ac:dyDescent="0.3">
      <c r="A1104" s="116" t="s">
        <v>2163</v>
      </c>
      <c r="B1104" s="116" t="s">
        <v>714</v>
      </c>
      <c r="C1104" s="116" t="s">
        <v>9</v>
      </c>
      <c r="D1104" s="116" t="s">
        <v>10</v>
      </c>
      <c r="E1104" s="116" t="s">
        <v>79</v>
      </c>
      <c r="F1104" s="116" t="s">
        <v>2154</v>
      </c>
      <c r="G1104" s="117">
        <v>1</v>
      </c>
      <c r="H1104" s="117">
        <v>1000</v>
      </c>
      <c r="I1104" s="116">
        <v>2019</v>
      </c>
    </row>
    <row r="1105" spans="1:9" x14ac:dyDescent="0.3">
      <c r="A1105" s="116" t="s">
        <v>2624</v>
      </c>
      <c r="B1105" s="116" t="s">
        <v>597</v>
      </c>
      <c r="C1105" s="116" t="s">
        <v>9</v>
      </c>
      <c r="D1105" s="116" t="s">
        <v>10</v>
      </c>
      <c r="E1105" s="116" t="s">
        <v>79</v>
      </c>
      <c r="F1105" s="116" t="s">
        <v>2154</v>
      </c>
      <c r="G1105" s="117">
        <v>1</v>
      </c>
      <c r="H1105" s="117">
        <v>1000</v>
      </c>
      <c r="I1105" s="116">
        <v>2020</v>
      </c>
    </row>
    <row r="1106" spans="1:9" x14ac:dyDescent="0.3">
      <c r="A1106" s="116" t="s">
        <v>2164</v>
      </c>
      <c r="B1106" s="116" t="s">
        <v>2165</v>
      </c>
      <c r="C1106" s="116" t="s">
        <v>9</v>
      </c>
      <c r="D1106" s="116" t="s">
        <v>10</v>
      </c>
      <c r="E1106" s="116" t="s">
        <v>79</v>
      </c>
      <c r="F1106" s="116" t="s">
        <v>545</v>
      </c>
      <c r="G1106" s="117">
        <v>5</v>
      </c>
      <c r="H1106" s="117">
        <v>5000</v>
      </c>
      <c r="I1106" s="116">
        <v>2019</v>
      </c>
    </row>
    <row r="1107" spans="1:9" x14ac:dyDescent="0.3">
      <c r="A1107" s="116" t="s">
        <v>3121</v>
      </c>
      <c r="B1107" s="116" t="s">
        <v>605</v>
      </c>
      <c r="C1107" s="116" t="s">
        <v>9</v>
      </c>
      <c r="D1107" s="116" t="s">
        <v>10</v>
      </c>
      <c r="E1107" s="116" t="s">
        <v>79</v>
      </c>
      <c r="F1107" s="116" t="s">
        <v>498</v>
      </c>
      <c r="G1107" s="117">
        <v>1</v>
      </c>
      <c r="H1107" s="117">
        <v>1000</v>
      </c>
      <c r="I1107" s="116">
        <v>2021</v>
      </c>
    </row>
    <row r="1108" spans="1:9" x14ac:dyDescent="0.3">
      <c r="A1108" s="116" t="s">
        <v>566</v>
      </c>
      <c r="B1108" s="116" t="s">
        <v>567</v>
      </c>
      <c r="C1108" s="116" t="s">
        <v>9</v>
      </c>
      <c r="D1108" s="116" t="s">
        <v>10</v>
      </c>
      <c r="E1108" s="116" t="s">
        <v>79</v>
      </c>
      <c r="F1108" s="116" t="s">
        <v>568</v>
      </c>
      <c r="G1108" s="117">
        <v>5</v>
      </c>
      <c r="H1108" s="117">
        <v>5000</v>
      </c>
      <c r="I1108" s="116">
        <v>2018</v>
      </c>
    </row>
    <row r="1109" spans="1:9" x14ac:dyDescent="0.3">
      <c r="A1109" s="116" t="s">
        <v>569</v>
      </c>
      <c r="B1109" s="116" t="s">
        <v>474</v>
      </c>
      <c r="C1109" s="116" t="s">
        <v>9</v>
      </c>
      <c r="D1109" s="116" t="s">
        <v>10</v>
      </c>
      <c r="E1109" s="116" t="s">
        <v>79</v>
      </c>
      <c r="F1109" s="116" t="s">
        <v>503</v>
      </c>
      <c r="G1109" s="117">
        <v>5</v>
      </c>
      <c r="H1109" s="117">
        <v>5000</v>
      </c>
      <c r="I1109" s="116">
        <v>2017</v>
      </c>
    </row>
    <row r="1110" spans="1:9" x14ac:dyDescent="0.3">
      <c r="A1110" s="116" t="s">
        <v>570</v>
      </c>
      <c r="B1110" s="116" t="s">
        <v>528</v>
      </c>
      <c r="C1110" s="116" t="s">
        <v>9</v>
      </c>
      <c r="D1110" s="116" t="s">
        <v>10</v>
      </c>
      <c r="E1110" s="116" t="s">
        <v>79</v>
      </c>
      <c r="F1110" s="116" t="s">
        <v>545</v>
      </c>
      <c r="G1110" s="117">
        <v>5</v>
      </c>
      <c r="H1110" s="117">
        <v>5000</v>
      </c>
      <c r="I1110" s="116">
        <v>2018</v>
      </c>
    </row>
    <row r="1111" spans="1:9" x14ac:dyDescent="0.3">
      <c r="A1111" s="116" t="s">
        <v>571</v>
      </c>
      <c r="B1111" s="116" t="s">
        <v>572</v>
      </c>
      <c r="C1111" s="116" t="s">
        <v>9</v>
      </c>
      <c r="D1111" s="116" t="s">
        <v>10</v>
      </c>
      <c r="E1111" s="116" t="s">
        <v>79</v>
      </c>
      <c r="F1111" s="116" t="s">
        <v>573</v>
      </c>
      <c r="G1111" s="117">
        <v>3</v>
      </c>
      <c r="H1111" s="117">
        <v>3000</v>
      </c>
      <c r="I1111" s="116">
        <v>2017</v>
      </c>
    </row>
    <row r="1112" spans="1:9" x14ac:dyDescent="0.3">
      <c r="A1112" s="116" t="s">
        <v>2176</v>
      </c>
      <c r="B1112" s="116" t="s">
        <v>610</v>
      </c>
      <c r="C1112" s="116" t="s">
        <v>9</v>
      </c>
      <c r="D1112" s="116" t="s">
        <v>10</v>
      </c>
      <c r="E1112" s="116" t="s">
        <v>79</v>
      </c>
      <c r="F1112" s="116" t="s">
        <v>498</v>
      </c>
      <c r="G1112" s="117">
        <v>0.24</v>
      </c>
      <c r="H1112" s="117">
        <v>240</v>
      </c>
      <c r="I1112" s="116">
        <v>2019</v>
      </c>
    </row>
    <row r="1113" spans="1:9" x14ac:dyDescent="0.3">
      <c r="A1113" s="116" t="s">
        <v>2166</v>
      </c>
      <c r="B1113" s="116" t="s">
        <v>2167</v>
      </c>
      <c r="C1113" s="116" t="s">
        <v>9</v>
      </c>
      <c r="D1113" s="116" t="s">
        <v>10</v>
      </c>
      <c r="E1113" s="116" t="s">
        <v>79</v>
      </c>
      <c r="F1113" s="116" t="s">
        <v>479</v>
      </c>
      <c r="G1113" s="117">
        <v>5</v>
      </c>
      <c r="H1113" s="117">
        <v>5000</v>
      </c>
      <c r="I1113" s="116">
        <v>2019</v>
      </c>
    </row>
    <row r="1114" spans="1:9" x14ac:dyDescent="0.3">
      <c r="A1114" s="116" t="s">
        <v>574</v>
      </c>
      <c r="B1114" s="116" t="s">
        <v>474</v>
      </c>
      <c r="C1114" s="116" t="s">
        <v>9</v>
      </c>
      <c r="D1114" s="116" t="s">
        <v>10</v>
      </c>
      <c r="E1114" s="116" t="s">
        <v>79</v>
      </c>
      <c r="F1114" s="116" t="s">
        <v>465</v>
      </c>
      <c r="G1114" s="117">
        <v>3</v>
      </c>
      <c r="H1114" s="117">
        <v>3000</v>
      </c>
      <c r="I1114" s="116">
        <v>2017</v>
      </c>
    </row>
    <row r="1115" spans="1:9" x14ac:dyDescent="0.3">
      <c r="A1115" s="116" t="s">
        <v>2625</v>
      </c>
      <c r="B1115" s="116" t="s">
        <v>2598</v>
      </c>
      <c r="C1115" s="116" t="s">
        <v>9</v>
      </c>
      <c r="D1115" s="116" t="s">
        <v>10</v>
      </c>
      <c r="E1115" s="116" t="s">
        <v>79</v>
      </c>
      <c r="F1115" s="116" t="s">
        <v>472</v>
      </c>
      <c r="G1115" s="117">
        <v>1</v>
      </c>
      <c r="H1115" s="117">
        <v>1000</v>
      </c>
      <c r="I1115" s="116">
        <v>2020</v>
      </c>
    </row>
    <row r="1116" spans="1:9" x14ac:dyDescent="0.3">
      <c r="A1116" s="116" t="s">
        <v>2626</v>
      </c>
      <c r="B1116" s="116" t="s">
        <v>459</v>
      </c>
      <c r="C1116" s="116" t="s">
        <v>9</v>
      </c>
      <c r="D1116" s="116" t="s">
        <v>10</v>
      </c>
      <c r="E1116" s="116" t="s">
        <v>79</v>
      </c>
      <c r="F1116" s="116" t="s">
        <v>498</v>
      </c>
      <c r="G1116" s="117">
        <v>1</v>
      </c>
      <c r="H1116" s="117">
        <v>1000</v>
      </c>
      <c r="I1116" s="116">
        <v>2020</v>
      </c>
    </row>
    <row r="1117" spans="1:9" x14ac:dyDescent="0.3">
      <c r="A1117" s="116" t="s">
        <v>2170</v>
      </c>
      <c r="B1117" s="116" t="s">
        <v>756</v>
      </c>
      <c r="C1117" s="116" t="s">
        <v>9</v>
      </c>
      <c r="D1117" s="116" t="s">
        <v>10</v>
      </c>
      <c r="E1117" s="116" t="s">
        <v>79</v>
      </c>
      <c r="F1117" s="116" t="s">
        <v>2171</v>
      </c>
      <c r="G1117" s="117">
        <v>5</v>
      </c>
      <c r="H1117" s="117">
        <v>5000</v>
      </c>
      <c r="I1117" s="116">
        <v>2019</v>
      </c>
    </row>
    <row r="1118" spans="1:9" x14ac:dyDescent="0.3">
      <c r="A1118" s="116" t="s">
        <v>497</v>
      </c>
      <c r="B1118" s="116" t="s">
        <v>575</v>
      </c>
      <c r="C1118" s="116" t="s">
        <v>9</v>
      </c>
      <c r="D1118" s="116" t="s">
        <v>10</v>
      </c>
      <c r="E1118" s="116" t="s">
        <v>79</v>
      </c>
      <c r="F1118" s="116" t="s">
        <v>462</v>
      </c>
      <c r="G1118" s="117">
        <v>2</v>
      </c>
      <c r="H1118" s="117">
        <v>2000</v>
      </c>
      <c r="I1118" s="116">
        <v>2018</v>
      </c>
    </row>
    <row r="1119" spans="1:9" x14ac:dyDescent="0.3">
      <c r="A1119" s="116" t="s">
        <v>2627</v>
      </c>
      <c r="B1119" s="116" t="s">
        <v>597</v>
      </c>
      <c r="C1119" s="116" t="s">
        <v>9</v>
      </c>
      <c r="D1119" s="116" t="s">
        <v>10</v>
      </c>
      <c r="E1119" s="116" t="s">
        <v>79</v>
      </c>
      <c r="F1119" s="116" t="s">
        <v>498</v>
      </c>
      <c r="G1119" s="117">
        <v>1</v>
      </c>
      <c r="H1119" s="117">
        <v>1000</v>
      </c>
      <c r="I1119" s="116">
        <v>2020</v>
      </c>
    </row>
    <row r="1120" spans="1:9" x14ac:dyDescent="0.3">
      <c r="A1120" s="116" t="s">
        <v>2628</v>
      </c>
      <c r="B1120" s="116" t="s">
        <v>597</v>
      </c>
      <c r="C1120" s="116" t="s">
        <v>9</v>
      </c>
      <c r="D1120" s="116" t="s">
        <v>10</v>
      </c>
      <c r="E1120" s="116" t="s">
        <v>79</v>
      </c>
      <c r="F1120" s="116" t="s">
        <v>498</v>
      </c>
      <c r="G1120" s="117">
        <v>1</v>
      </c>
      <c r="H1120" s="117">
        <v>1000</v>
      </c>
      <c r="I1120" s="116">
        <v>2020</v>
      </c>
    </row>
    <row r="1121" spans="1:9" x14ac:dyDescent="0.3">
      <c r="A1121" s="116" t="s">
        <v>2629</v>
      </c>
      <c r="B1121" s="116" t="s">
        <v>597</v>
      </c>
      <c r="C1121" s="116" t="s">
        <v>9</v>
      </c>
      <c r="D1121" s="116" t="s">
        <v>10</v>
      </c>
      <c r="E1121" s="116" t="s">
        <v>79</v>
      </c>
      <c r="F1121" s="116" t="s">
        <v>498</v>
      </c>
      <c r="G1121" s="117">
        <v>1</v>
      </c>
      <c r="H1121" s="117">
        <v>1000</v>
      </c>
      <c r="I1121" s="116">
        <v>2020</v>
      </c>
    </row>
    <row r="1122" spans="1:9" x14ac:dyDescent="0.3">
      <c r="A1122" s="116" t="s">
        <v>576</v>
      </c>
      <c r="B1122" s="116" t="s">
        <v>528</v>
      </c>
      <c r="C1122" s="116" t="s">
        <v>9</v>
      </c>
      <c r="D1122" s="116" t="s">
        <v>10</v>
      </c>
      <c r="E1122" s="116" t="s">
        <v>79</v>
      </c>
      <c r="F1122" s="116" t="s">
        <v>577</v>
      </c>
      <c r="G1122" s="117">
        <v>5</v>
      </c>
      <c r="H1122" s="117">
        <v>5000</v>
      </c>
      <c r="I1122" s="116">
        <v>2017</v>
      </c>
    </row>
    <row r="1123" spans="1:9" x14ac:dyDescent="0.3">
      <c r="A1123" s="116" t="s">
        <v>3546</v>
      </c>
      <c r="B1123" s="116" t="s">
        <v>3123</v>
      </c>
      <c r="C1123" s="116" t="s">
        <v>9</v>
      </c>
      <c r="D1123" s="116" t="s">
        <v>10</v>
      </c>
      <c r="E1123" s="116" t="s">
        <v>79</v>
      </c>
      <c r="F1123" s="116" t="s">
        <v>3547</v>
      </c>
      <c r="G1123" s="117">
        <v>0.48</v>
      </c>
      <c r="H1123" s="117">
        <v>480</v>
      </c>
      <c r="I1123" s="116">
        <v>2022</v>
      </c>
    </row>
    <row r="1124" spans="1:9" x14ac:dyDescent="0.3">
      <c r="A1124" s="116" t="s">
        <v>578</v>
      </c>
      <c r="B1124" s="116" t="s">
        <v>500</v>
      </c>
      <c r="C1124" s="116" t="s">
        <v>9</v>
      </c>
      <c r="D1124" s="116" t="s">
        <v>10</v>
      </c>
      <c r="E1124" s="116" t="s">
        <v>79</v>
      </c>
      <c r="F1124" s="116" t="s">
        <v>579</v>
      </c>
      <c r="G1124" s="117">
        <v>0.32</v>
      </c>
      <c r="H1124" s="117">
        <v>320</v>
      </c>
      <c r="I1124" s="116">
        <v>2018</v>
      </c>
    </row>
    <row r="1125" spans="1:9" x14ac:dyDescent="0.3">
      <c r="A1125" s="116" t="s">
        <v>580</v>
      </c>
      <c r="B1125" s="116" t="s">
        <v>581</v>
      </c>
      <c r="C1125" s="116" t="s">
        <v>9</v>
      </c>
      <c r="D1125" s="116" t="s">
        <v>10</v>
      </c>
      <c r="E1125" s="116" t="s">
        <v>79</v>
      </c>
      <c r="F1125" s="116" t="s">
        <v>492</v>
      </c>
      <c r="G1125" s="117">
        <v>5</v>
      </c>
      <c r="H1125" s="117">
        <v>5000</v>
      </c>
      <c r="I1125" s="116">
        <v>2018</v>
      </c>
    </row>
    <row r="1126" spans="1:9" x14ac:dyDescent="0.3">
      <c r="A1126" s="116" t="s">
        <v>582</v>
      </c>
      <c r="B1126" s="116" t="s">
        <v>583</v>
      </c>
      <c r="C1126" s="116" t="s">
        <v>9</v>
      </c>
      <c r="D1126" s="116" t="s">
        <v>10</v>
      </c>
      <c r="E1126" s="116" t="s">
        <v>79</v>
      </c>
      <c r="F1126" s="116" t="s">
        <v>568</v>
      </c>
      <c r="G1126" s="117">
        <v>1</v>
      </c>
      <c r="H1126" s="117">
        <v>1000</v>
      </c>
      <c r="I1126" s="116">
        <v>2018</v>
      </c>
    </row>
    <row r="1127" spans="1:9" x14ac:dyDescent="0.3">
      <c r="A1127" s="116" t="s">
        <v>584</v>
      </c>
      <c r="B1127" s="116" t="s">
        <v>585</v>
      </c>
      <c r="C1127" s="116" t="s">
        <v>9</v>
      </c>
      <c r="D1127" s="116" t="s">
        <v>10</v>
      </c>
      <c r="E1127" s="116" t="s">
        <v>79</v>
      </c>
      <c r="F1127" s="116" t="s">
        <v>462</v>
      </c>
      <c r="G1127" s="117">
        <v>1</v>
      </c>
      <c r="H1127" s="117">
        <v>1000</v>
      </c>
      <c r="I1127" s="116">
        <v>2018</v>
      </c>
    </row>
    <row r="1128" spans="1:9" x14ac:dyDescent="0.3">
      <c r="A1128" s="116" t="s">
        <v>2630</v>
      </c>
      <c r="B1128" s="116" t="s">
        <v>459</v>
      </c>
      <c r="C1128" s="116" t="s">
        <v>9</v>
      </c>
      <c r="D1128" s="116" t="s">
        <v>10</v>
      </c>
      <c r="E1128" s="116" t="s">
        <v>79</v>
      </c>
      <c r="F1128" s="116" t="s">
        <v>498</v>
      </c>
      <c r="G1128" s="117">
        <v>1</v>
      </c>
      <c r="H1128" s="117">
        <v>1000</v>
      </c>
      <c r="I1128" s="116">
        <v>2020</v>
      </c>
    </row>
    <row r="1129" spans="1:9" x14ac:dyDescent="0.3">
      <c r="A1129" s="116" t="s">
        <v>2168</v>
      </c>
      <c r="B1129" s="116" t="s">
        <v>636</v>
      </c>
      <c r="C1129" s="116" t="s">
        <v>9</v>
      </c>
      <c r="D1129" s="116" t="s">
        <v>10</v>
      </c>
      <c r="E1129" s="116" t="s">
        <v>79</v>
      </c>
      <c r="F1129" s="116" t="s">
        <v>498</v>
      </c>
      <c r="G1129" s="117">
        <v>0.94</v>
      </c>
      <c r="H1129" s="117">
        <v>940</v>
      </c>
      <c r="I1129" s="116">
        <v>2019</v>
      </c>
    </row>
    <row r="1130" spans="1:9" x14ac:dyDescent="0.3">
      <c r="A1130" s="116" t="s">
        <v>2150</v>
      </c>
      <c r="B1130" s="116" t="s">
        <v>636</v>
      </c>
      <c r="C1130" s="116" t="s">
        <v>9</v>
      </c>
      <c r="D1130" s="116" t="s">
        <v>10</v>
      </c>
      <c r="E1130" s="116" t="s">
        <v>79</v>
      </c>
      <c r="F1130" s="116" t="s">
        <v>446</v>
      </c>
      <c r="G1130" s="117">
        <v>3</v>
      </c>
      <c r="H1130" s="117">
        <v>3000</v>
      </c>
      <c r="I1130" s="116">
        <v>2019</v>
      </c>
    </row>
    <row r="1131" spans="1:9" x14ac:dyDescent="0.3">
      <c r="A1131" s="116" t="s">
        <v>3548</v>
      </c>
      <c r="B1131" s="116" t="s">
        <v>3123</v>
      </c>
      <c r="C1131" s="116" t="s">
        <v>9</v>
      </c>
      <c r="D1131" s="116" t="s">
        <v>10</v>
      </c>
      <c r="E1131" s="116" t="s">
        <v>79</v>
      </c>
      <c r="F1131" s="116" t="s">
        <v>2836</v>
      </c>
      <c r="G1131" s="117">
        <v>1</v>
      </c>
      <c r="H1131" s="117">
        <v>1000</v>
      </c>
      <c r="I1131" s="116">
        <v>2022</v>
      </c>
    </row>
    <row r="1132" spans="1:9" x14ac:dyDescent="0.3">
      <c r="A1132" s="116" t="s">
        <v>3149</v>
      </c>
      <c r="B1132" s="116" t="s">
        <v>3123</v>
      </c>
      <c r="C1132" s="116" t="s">
        <v>9</v>
      </c>
      <c r="D1132" s="116" t="s">
        <v>10</v>
      </c>
      <c r="E1132" s="116" t="s">
        <v>79</v>
      </c>
      <c r="F1132" s="116" t="s">
        <v>3124</v>
      </c>
      <c r="G1132" s="117">
        <v>0.78</v>
      </c>
      <c r="H1132" s="117">
        <v>780</v>
      </c>
      <c r="I1132" s="116">
        <v>2021</v>
      </c>
    </row>
    <row r="1133" spans="1:9" x14ac:dyDescent="0.3">
      <c r="A1133" s="116" t="s">
        <v>3122</v>
      </c>
      <c r="B1133" s="116" t="s">
        <v>3123</v>
      </c>
      <c r="C1133" s="116" t="s">
        <v>9</v>
      </c>
      <c r="D1133" s="116" t="s">
        <v>10</v>
      </c>
      <c r="E1133" s="116" t="s">
        <v>79</v>
      </c>
      <c r="F1133" s="116" t="s">
        <v>3124</v>
      </c>
      <c r="G1133" s="117">
        <v>1</v>
      </c>
      <c r="H1133" s="117">
        <v>1000</v>
      </c>
      <c r="I1133" s="116">
        <v>2021</v>
      </c>
    </row>
    <row r="1134" spans="1:9" x14ac:dyDescent="0.3">
      <c r="A1134" s="116" t="s">
        <v>3125</v>
      </c>
      <c r="B1134" s="116" t="s">
        <v>3123</v>
      </c>
      <c r="C1134" s="116" t="s">
        <v>9</v>
      </c>
      <c r="D1134" s="116" t="s">
        <v>10</v>
      </c>
      <c r="E1134" s="116" t="s">
        <v>79</v>
      </c>
      <c r="F1134" s="116" t="s">
        <v>3124</v>
      </c>
      <c r="G1134" s="117">
        <v>1</v>
      </c>
      <c r="H1134" s="117">
        <v>1000</v>
      </c>
      <c r="I1134" s="116">
        <v>2021</v>
      </c>
    </row>
    <row r="1135" spans="1:9" x14ac:dyDescent="0.3">
      <c r="A1135" s="116" t="s">
        <v>2909</v>
      </c>
      <c r="B1135" s="116" t="s">
        <v>636</v>
      </c>
      <c r="C1135" s="116" t="s">
        <v>9</v>
      </c>
      <c r="D1135" s="116" t="s">
        <v>10</v>
      </c>
      <c r="E1135" s="116" t="s">
        <v>79</v>
      </c>
      <c r="F1135" s="116" t="s">
        <v>2908</v>
      </c>
      <c r="G1135" s="117">
        <v>5</v>
      </c>
      <c r="H1135" s="117">
        <v>5000</v>
      </c>
      <c r="I1135" s="116">
        <v>2019</v>
      </c>
    </row>
    <row r="1136" spans="1:9" x14ac:dyDescent="0.3">
      <c r="A1136" s="116" t="s">
        <v>3126</v>
      </c>
      <c r="B1136" s="116" t="s">
        <v>2632</v>
      </c>
      <c r="C1136" s="116" t="s">
        <v>9</v>
      </c>
      <c r="D1136" s="116" t="s">
        <v>10</v>
      </c>
      <c r="E1136" s="116" t="s">
        <v>79</v>
      </c>
      <c r="F1136" s="116" t="s">
        <v>651</v>
      </c>
      <c r="G1136" s="117">
        <v>1</v>
      </c>
      <c r="H1136" s="117">
        <v>1000</v>
      </c>
      <c r="I1136" s="116">
        <v>2021</v>
      </c>
    </row>
    <row r="1137" spans="1:9" x14ac:dyDescent="0.3">
      <c r="A1137" s="116" t="s">
        <v>2631</v>
      </c>
      <c r="B1137" s="116" t="s">
        <v>2632</v>
      </c>
      <c r="C1137" s="116" t="s">
        <v>9</v>
      </c>
      <c r="D1137" s="116" t="s">
        <v>10</v>
      </c>
      <c r="E1137" s="116" t="s">
        <v>79</v>
      </c>
      <c r="F1137" s="116" t="s">
        <v>2633</v>
      </c>
      <c r="G1137" s="117">
        <v>4</v>
      </c>
      <c r="H1137" s="117">
        <v>4000</v>
      </c>
      <c r="I1137" s="116">
        <v>2020</v>
      </c>
    </row>
    <row r="1138" spans="1:9" x14ac:dyDescent="0.3">
      <c r="A1138" s="116" t="s">
        <v>586</v>
      </c>
      <c r="B1138" s="116" t="s">
        <v>587</v>
      </c>
      <c r="C1138" s="116" t="s">
        <v>9</v>
      </c>
      <c r="D1138" s="116" t="s">
        <v>10</v>
      </c>
      <c r="E1138" s="116" t="s">
        <v>79</v>
      </c>
      <c r="F1138" s="116" t="s">
        <v>495</v>
      </c>
      <c r="G1138" s="117">
        <v>5</v>
      </c>
      <c r="H1138" s="117">
        <v>5000</v>
      </c>
      <c r="I1138" s="116">
        <v>2017</v>
      </c>
    </row>
    <row r="1139" spans="1:9" x14ac:dyDescent="0.3">
      <c r="A1139" s="116" t="s">
        <v>2634</v>
      </c>
      <c r="B1139" s="116" t="s">
        <v>695</v>
      </c>
      <c r="C1139" s="116" t="s">
        <v>9</v>
      </c>
      <c r="D1139" s="116" t="s">
        <v>10</v>
      </c>
      <c r="E1139" s="116" t="s">
        <v>79</v>
      </c>
      <c r="F1139" s="116" t="s">
        <v>498</v>
      </c>
      <c r="G1139" s="117">
        <v>1</v>
      </c>
      <c r="H1139" s="117">
        <v>1000</v>
      </c>
      <c r="I1139" s="116">
        <v>2020</v>
      </c>
    </row>
    <row r="1140" spans="1:9" x14ac:dyDescent="0.3">
      <c r="A1140" s="116" t="s">
        <v>588</v>
      </c>
      <c r="B1140" s="116" t="s">
        <v>589</v>
      </c>
      <c r="C1140" s="116" t="s">
        <v>9</v>
      </c>
      <c r="D1140" s="116" t="s">
        <v>10</v>
      </c>
      <c r="E1140" s="116" t="s">
        <v>79</v>
      </c>
      <c r="F1140" s="116" t="s">
        <v>568</v>
      </c>
      <c r="G1140" s="117">
        <v>1</v>
      </c>
      <c r="H1140" s="117">
        <v>1000</v>
      </c>
      <c r="I1140" s="116">
        <v>2018</v>
      </c>
    </row>
    <row r="1141" spans="1:9" x14ac:dyDescent="0.3">
      <c r="A1141" s="116" t="s">
        <v>590</v>
      </c>
      <c r="B1141" s="116" t="s">
        <v>591</v>
      </c>
      <c r="C1141" s="116" t="s">
        <v>9</v>
      </c>
      <c r="D1141" s="116" t="s">
        <v>10</v>
      </c>
      <c r="E1141" s="116" t="s">
        <v>79</v>
      </c>
      <c r="F1141" s="116" t="s">
        <v>592</v>
      </c>
      <c r="G1141" s="117">
        <v>5</v>
      </c>
      <c r="H1141" s="117">
        <v>5000</v>
      </c>
      <c r="I1141" s="116">
        <v>2017</v>
      </c>
    </row>
    <row r="1142" spans="1:9" x14ac:dyDescent="0.3">
      <c r="A1142" s="116" t="s">
        <v>593</v>
      </c>
      <c r="B1142" s="116" t="s">
        <v>489</v>
      </c>
      <c r="C1142" s="116" t="s">
        <v>9</v>
      </c>
      <c r="D1142" s="116" t="s">
        <v>10</v>
      </c>
      <c r="E1142" s="116" t="s">
        <v>79</v>
      </c>
      <c r="F1142" s="116" t="s">
        <v>495</v>
      </c>
      <c r="G1142" s="117">
        <v>3</v>
      </c>
      <c r="H1142" s="117">
        <v>3000</v>
      </c>
      <c r="I1142" s="116">
        <v>2017</v>
      </c>
    </row>
    <row r="1143" spans="1:9" x14ac:dyDescent="0.3">
      <c r="A1143" s="116" t="s">
        <v>594</v>
      </c>
      <c r="B1143" s="116" t="s">
        <v>595</v>
      </c>
      <c r="C1143" s="116" t="s">
        <v>9</v>
      </c>
      <c r="D1143" s="116" t="s">
        <v>10</v>
      </c>
      <c r="E1143" s="116" t="s">
        <v>79</v>
      </c>
      <c r="F1143" s="116" t="s">
        <v>446</v>
      </c>
      <c r="G1143" s="117">
        <v>4.3600000000000003</v>
      </c>
      <c r="H1143" s="117">
        <v>4360</v>
      </c>
      <c r="I1143" s="116">
        <v>2017</v>
      </c>
    </row>
    <row r="1144" spans="1:9" x14ac:dyDescent="0.3">
      <c r="A1144" s="116" t="s">
        <v>2635</v>
      </c>
      <c r="B1144" s="116" t="s">
        <v>459</v>
      </c>
      <c r="C1144" s="116" t="s">
        <v>9</v>
      </c>
      <c r="D1144" s="116" t="s">
        <v>10</v>
      </c>
      <c r="E1144" s="116" t="s">
        <v>79</v>
      </c>
      <c r="F1144" s="116" t="s">
        <v>2601</v>
      </c>
      <c r="G1144" s="117">
        <v>1</v>
      </c>
      <c r="H1144" s="117">
        <v>1000</v>
      </c>
      <c r="I1144" s="116">
        <v>2020</v>
      </c>
    </row>
    <row r="1145" spans="1:9" x14ac:dyDescent="0.3">
      <c r="A1145" s="116" t="s">
        <v>2636</v>
      </c>
      <c r="B1145" s="116" t="s">
        <v>464</v>
      </c>
      <c r="C1145" s="116" t="s">
        <v>9</v>
      </c>
      <c r="D1145" s="116" t="s">
        <v>10</v>
      </c>
      <c r="E1145" s="116" t="s">
        <v>79</v>
      </c>
      <c r="F1145" s="116" t="s">
        <v>472</v>
      </c>
      <c r="G1145" s="117">
        <v>1</v>
      </c>
      <c r="H1145" s="117">
        <v>1000</v>
      </c>
      <c r="I1145" s="116">
        <v>2020</v>
      </c>
    </row>
    <row r="1146" spans="1:9" x14ac:dyDescent="0.3">
      <c r="A1146" s="116" t="s">
        <v>3549</v>
      </c>
      <c r="B1146" s="116" t="s">
        <v>678</v>
      </c>
      <c r="C1146" s="116" t="s">
        <v>9</v>
      </c>
      <c r="D1146" s="116" t="s">
        <v>10</v>
      </c>
      <c r="E1146" s="116" t="s">
        <v>79</v>
      </c>
      <c r="F1146" s="116" t="s">
        <v>446</v>
      </c>
      <c r="G1146" s="117">
        <v>1</v>
      </c>
      <c r="H1146" s="117">
        <v>1000</v>
      </c>
      <c r="I1146" s="116">
        <v>2022</v>
      </c>
    </row>
    <row r="1147" spans="1:9" x14ac:dyDescent="0.3">
      <c r="A1147" s="116" t="s">
        <v>2637</v>
      </c>
      <c r="B1147" s="116" t="s">
        <v>2620</v>
      </c>
      <c r="C1147" s="116" t="s">
        <v>9</v>
      </c>
      <c r="D1147" s="116" t="s">
        <v>10</v>
      </c>
      <c r="E1147" s="116" t="s">
        <v>79</v>
      </c>
      <c r="F1147" s="116" t="s">
        <v>498</v>
      </c>
      <c r="G1147" s="117">
        <v>1</v>
      </c>
      <c r="H1147" s="117">
        <v>1000</v>
      </c>
      <c r="I1147" s="116">
        <v>2020</v>
      </c>
    </row>
    <row r="1148" spans="1:9" x14ac:dyDescent="0.3">
      <c r="A1148" s="116" t="s">
        <v>788</v>
      </c>
      <c r="B1148" s="116" t="s">
        <v>789</v>
      </c>
      <c r="C1148" s="116" t="s">
        <v>9</v>
      </c>
      <c r="D1148" s="116" t="s">
        <v>790</v>
      </c>
      <c r="E1148" s="116" t="s">
        <v>75</v>
      </c>
      <c r="F1148" s="116" t="s">
        <v>742</v>
      </c>
      <c r="G1148" s="117">
        <v>3.0769230769230767E-2</v>
      </c>
      <c r="H1148" s="117">
        <v>30.769230769230766</v>
      </c>
      <c r="I1148" s="116">
        <v>2014</v>
      </c>
    </row>
    <row r="1149" spans="1:9" x14ac:dyDescent="0.3">
      <c r="A1149" s="116" t="s">
        <v>2638</v>
      </c>
      <c r="B1149" s="116" t="s">
        <v>597</v>
      </c>
      <c r="C1149" s="116" t="s">
        <v>9</v>
      </c>
      <c r="D1149" s="116" t="s">
        <v>10</v>
      </c>
      <c r="E1149" s="116" t="s">
        <v>79</v>
      </c>
      <c r="F1149" s="116" t="s">
        <v>2601</v>
      </c>
      <c r="G1149" s="117">
        <v>1</v>
      </c>
      <c r="H1149" s="117">
        <v>1000</v>
      </c>
      <c r="I1149" s="116">
        <v>2020</v>
      </c>
    </row>
    <row r="1150" spans="1:9" x14ac:dyDescent="0.3">
      <c r="A1150" s="116" t="s">
        <v>2639</v>
      </c>
      <c r="B1150" s="116" t="s">
        <v>597</v>
      </c>
      <c r="C1150" s="116" t="s">
        <v>9</v>
      </c>
      <c r="D1150" s="116" t="s">
        <v>10</v>
      </c>
      <c r="E1150" s="116" t="s">
        <v>79</v>
      </c>
      <c r="F1150" s="116" t="s">
        <v>2601</v>
      </c>
      <c r="G1150" s="117">
        <v>1</v>
      </c>
      <c r="H1150" s="117">
        <v>1000</v>
      </c>
      <c r="I1150" s="116">
        <v>2020</v>
      </c>
    </row>
    <row r="1151" spans="1:9" x14ac:dyDescent="0.3">
      <c r="A1151" s="116" t="s">
        <v>596</v>
      </c>
      <c r="B1151" s="116" t="s">
        <v>597</v>
      </c>
      <c r="C1151" s="116" t="s">
        <v>9</v>
      </c>
      <c r="D1151" s="116" t="s">
        <v>10</v>
      </c>
      <c r="E1151" s="116" t="s">
        <v>79</v>
      </c>
      <c r="F1151" s="116" t="s">
        <v>568</v>
      </c>
      <c r="G1151" s="117">
        <v>1</v>
      </c>
      <c r="H1151" s="117">
        <v>1000</v>
      </c>
      <c r="I1151" s="116">
        <v>2018</v>
      </c>
    </row>
    <row r="1152" spans="1:9" x14ac:dyDescent="0.3">
      <c r="A1152" s="116" t="s">
        <v>598</v>
      </c>
      <c r="B1152" s="116" t="s">
        <v>597</v>
      </c>
      <c r="C1152" s="116" t="s">
        <v>9</v>
      </c>
      <c r="D1152" s="116" t="s">
        <v>10</v>
      </c>
      <c r="E1152" s="116" t="s">
        <v>79</v>
      </c>
      <c r="F1152" s="116" t="s">
        <v>462</v>
      </c>
      <c r="G1152" s="117">
        <v>0.25</v>
      </c>
      <c r="H1152" s="117">
        <v>250</v>
      </c>
      <c r="I1152" s="116">
        <v>2018</v>
      </c>
    </row>
    <row r="1153" spans="1:9" x14ac:dyDescent="0.3">
      <c r="A1153" s="116" t="s">
        <v>599</v>
      </c>
      <c r="B1153" s="116" t="s">
        <v>600</v>
      </c>
      <c r="C1153" s="116" t="s">
        <v>9</v>
      </c>
      <c r="D1153" s="116" t="s">
        <v>10</v>
      </c>
      <c r="E1153" s="116" t="s">
        <v>79</v>
      </c>
      <c r="F1153" s="116" t="s">
        <v>503</v>
      </c>
      <c r="G1153" s="117">
        <v>5</v>
      </c>
      <c r="H1153" s="117">
        <v>5000</v>
      </c>
      <c r="I1153" s="116">
        <v>2017</v>
      </c>
    </row>
    <row r="1154" spans="1:9" x14ac:dyDescent="0.3">
      <c r="A1154" s="116" t="s">
        <v>2640</v>
      </c>
      <c r="B1154" s="116" t="s">
        <v>457</v>
      </c>
      <c r="C1154" s="116" t="s">
        <v>9</v>
      </c>
      <c r="D1154" s="116" t="s">
        <v>10</v>
      </c>
      <c r="E1154" s="116" t="s">
        <v>79</v>
      </c>
      <c r="F1154" s="116" t="s">
        <v>472</v>
      </c>
      <c r="G1154" s="117">
        <v>1</v>
      </c>
      <c r="H1154" s="117">
        <v>1000</v>
      </c>
      <c r="I1154" s="116">
        <v>2020</v>
      </c>
    </row>
    <row r="1155" spans="1:9" x14ac:dyDescent="0.3">
      <c r="A1155" s="116" t="s">
        <v>2641</v>
      </c>
      <c r="B1155" s="116" t="s">
        <v>2642</v>
      </c>
      <c r="C1155" s="116" t="s">
        <v>9</v>
      </c>
      <c r="D1155" s="116" t="s">
        <v>10</v>
      </c>
      <c r="E1155" s="116" t="s">
        <v>79</v>
      </c>
      <c r="F1155" s="116" t="s">
        <v>472</v>
      </c>
      <c r="G1155" s="117">
        <v>1</v>
      </c>
      <c r="H1155" s="117">
        <v>1000</v>
      </c>
      <c r="I1155" s="116">
        <v>2020</v>
      </c>
    </row>
    <row r="1156" spans="1:9" x14ac:dyDescent="0.3">
      <c r="A1156" s="116" t="s">
        <v>601</v>
      </c>
      <c r="B1156" s="116" t="s">
        <v>602</v>
      </c>
      <c r="C1156" s="116" t="s">
        <v>9</v>
      </c>
      <c r="D1156" s="116" t="s">
        <v>10</v>
      </c>
      <c r="E1156" s="116" t="s">
        <v>79</v>
      </c>
      <c r="F1156" s="116" t="s">
        <v>462</v>
      </c>
      <c r="G1156" s="117">
        <v>4.8600000000000003</v>
      </c>
      <c r="H1156" s="117">
        <v>4860</v>
      </c>
      <c r="I1156" s="116">
        <v>2017</v>
      </c>
    </row>
    <row r="1157" spans="1:9" x14ac:dyDescent="0.3">
      <c r="A1157" s="116" t="s">
        <v>2643</v>
      </c>
      <c r="B1157" s="116" t="s">
        <v>2244</v>
      </c>
      <c r="C1157" s="116" t="s">
        <v>9</v>
      </c>
      <c r="D1157" s="116" t="s">
        <v>10</v>
      </c>
      <c r="E1157" s="116" t="s">
        <v>79</v>
      </c>
      <c r="F1157" s="116" t="s">
        <v>472</v>
      </c>
      <c r="G1157" s="117">
        <v>1</v>
      </c>
      <c r="H1157" s="117">
        <v>1000</v>
      </c>
      <c r="I1157" s="116">
        <v>2020</v>
      </c>
    </row>
    <row r="1158" spans="1:9" x14ac:dyDescent="0.3">
      <c r="A1158" s="116" t="s">
        <v>603</v>
      </c>
      <c r="B1158" s="116" t="s">
        <v>469</v>
      </c>
      <c r="C1158" s="116" t="s">
        <v>9</v>
      </c>
      <c r="D1158" s="116" t="s">
        <v>10</v>
      </c>
      <c r="E1158" s="116" t="s">
        <v>79</v>
      </c>
      <c r="F1158" s="116" t="s">
        <v>472</v>
      </c>
      <c r="G1158" s="117">
        <v>4.7</v>
      </c>
      <c r="H1158" s="117">
        <v>4700</v>
      </c>
      <c r="I1158" s="116">
        <v>2018</v>
      </c>
    </row>
    <row r="1159" spans="1:9" x14ac:dyDescent="0.3">
      <c r="A1159" s="116" t="s">
        <v>3127</v>
      </c>
      <c r="B1159" s="116" t="s">
        <v>605</v>
      </c>
      <c r="C1159" s="116" t="s">
        <v>9</v>
      </c>
      <c r="D1159" s="116" t="s">
        <v>10</v>
      </c>
      <c r="E1159" s="116" t="s">
        <v>79</v>
      </c>
      <c r="F1159" s="116" t="s">
        <v>2601</v>
      </c>
      <c r="G1159" s="117">
        <v>1</v>
      </c>
      <c r="H1159" s="117">
        <v>1000</v>
      </c>
      <c r="I1159" s="116">
        <v>2021</v>
      </c>
    </row>
    <row r="1160" spans="1:9" x14ac:dyDescent="0.3">
      <c r="A1160" s="116" t="s">
        <v>604</v>
      </c>
      <c r="B1160" s="116" t="s">
        <v>605</v>
      </c>
      <c r="C1160" s="116" t="s">
        <v>9</v>
      </c>
      <c r="D1160" s="116" t="s">
        <v>10</v>
      </c>
      <c r="E1160" s="116" t="s">
        <v>79</v>
      </c>
      <c r="F1160" s="116" t="s">
        <v>568</v>
      </c>
      <c r="G1160" s="117">
        <v>1</v>
      </c>
      <c r="H1160" s="117">
        <v>1000</v>
      </c>
      <c r="I1160" s="116">
        <v>2018</v>
      </c>
    </row>
    <row r="1161" spans="1:9" x14ac:dyDescent="0.3">
      <c r="A1161" s="116" t="s">
        <v>606</v>
      </c>
      <c r="B1161" s="116" t="s">
        <v>539</v>
      </c>
      <c r="C1161" s="116" t="s">
        <v>9</v>
      </c>
      <c r="D1161" s="116" t="s">
        <v>10</v>
      </c>
      <c r="E1161" s="116" t="s">
        <v>79</v>
      </c>
      <c r="F1161" s="116" t="s">
        <v>568</v>
      </c>
      <c r="G1161" s="117">
        <v>1</v>
      </c>
      <c r="H1161" s="117">
        <v>1000</v>
      </c>
      <c r="I1161" s="116">
        <v>2018</v>
      </c>
    </row>
    <row r="1162" spans="1:9" x14ac:dyDescent="0.3">
      <c r="A1162" s="116" t="s">
        <v>2169</v>
      </c>
      <c r="B1162" s="116" t="s">
        <v>476</v>
      </c>
      <c r="C1162" s="116" t="s">
        <v>9</v>
      </c>
      <c r="D1162" s="116" t="s">
        <v>10</v>
      </c>
      <c r="E1162" s="116" t="s">
        <v>79</v>
      </c>
      <c r="F1162" s="116" t="s">
        <v>472</v>
      </c>
      <c r="G1162" s="117">
        <v>1</v>
      </c>
      <c r="H1162" s="117">
        <v>1000</v>
      </c>
      <c r="I1162" s="116">
        <v>2019</v>
      </c>
    </row>
    <row r="1163" spans="1:9" x14ac:dyDescent="0.3">
      <c r="A1163" s="116" t="s">
        <v>2644</v>
      </c>
      <c r="B1163" s="116" t="s">
        <v>614</v>
      </c>
      <c r="C1163" s="116" t="s">
        <v>9</v>
      </c>
      <c r="D1163" s="116" t="s">
        <v>10</v>
      </c>
      <c r="E1163" s="116" t="s">
        <v>79</v>
      </c>
      <c r="F1163" s="116" t="s">
        <v>472</v>
      </c>
      <c r="G1163" s="117">
        <v>1</v>
      </c>
      <c r="H1163" s="117">
        <v>1000</v>
      </c>
      <c r="I1163" s="116">
        <v>2020</v>
      </c>
    </row>
    <row r="1164" spans="1:9" x14ac:dyDescent="0.3">
      <c r="A1164" s="116" t="s">
        <v>607</v>
      </c>
      <c r="B1164" s="116" t="s">
        <v>519</v>
      </c>
      <c r="C1164" s="116" t="s">
        <v>9</v>
      </c>
      <c r="D1164" s="116" t="s">
        <v>10</v>
      </c>
      <c r="E1164" s="116" t="s">
        <v>79</v>
      </c>
      <c r="F1164" s="116" t="s">
        <v>608</v>
      </c>
      <c r="G1164" s="117">
        <v>5</v>
      </c>
      <c r="H1164" s="117">
        <v>5000</v>
      </c>
      <c r="I1164" s="116">
        <v>2016</v>
      </c>
    </row>
    <row r="1165" spans="1:9" x14ac:dyDescent="0.3">
      <c r="A1165" s="116" t="s">
        <v>609</v>
      </c>
      <c r="B1165" s="116" t="s">
        <v>610</v>
      </c>
      <c r="C1165" s="116" t="s">
        <v>9</v>
      </c>
      <c r="D1165" s="116" t="s">
        <v>10</v>
      </c>
      <c r="E1165" s="116" t="s">
        <v>79</v>
      </c>
      <c r="F1165" s="116" t="s">
        <v>472</v>
      </c>
      <c r="G1165" s="117">
        <v>5</v>
      </c>
      <c r="H1165" s="117">
        <v>5000</v>
      </c>
      <c r="I1165" s="116">
        <v>2017</v>
      </c>
    </row>
    <row r="1166" spans="1:9" x14ac:dyDescent="0.3">
      <c r="A1166" s="116" t="s">
        <v>611</v>
      </c>
      <c r="B1166" s="116" t="s">
        <v>612</v>
      </c>
      <c r="C1166" s="116" t="s">
        <v>9</v>
      </c>
      <c r="D1166" s="116" t="s">
        <v>10</v>
      </c>
      <c r="E1166" s="116" t="s">
        <v>79</v>
      </c>
      <c r="F1166" s="116" t="s">
        <v>472</v>
      </c>
      <c r="G1166" s="117">
        <v>3</v>
      </c>
      <c r="H1166" s="117">
        <v>3000</v>
      </c>
      <c r="I1166" s="116">
        <v>2017</v>
      </c>
    </row>
    <row r="1167" spans="1:9" x14ac:dyDescent="0.3">
      <c r="A1167" s="116" t="s">
        <v>613</v>
      </c>
      <c r="B1167" s="116" t="s">
        <v>614</v>
      </c>
      <c r="C1167" s="116" t="s">
        <v>9</v>
      </c>
      <c r="D1167" s="116" t="s">
        <v>10</v>
      </c>
      <c r="E1167" s="116" t="s">
        <v>79</v>
      </c>
      <c r="F1167" s="116" t="s">
        <v>568</v>
      </c>
      <c r="G1167" s="117">
        <v>1</v>
      </c>
      <c r="H1167" s="117">
        <v>1000</v>
      </c>
      <c r="I1167" s="116">
        <v>2018</v>
      </c>
    </row>
    <row r="1168" spans="1:9" x14ac:dyDescent="0.3">
      <c r="A1168" s="116" t="s">
        <v>2122</v>
      </c>
      <c r="B1168" s="116" t="s">
        <v>567</v>
      </c>
      <c r="C1168" s="116" t="s">
        <v>9</v>
      </c>
      <c r="D1168" s="116" t="s">
        <v>10</v>
      </c>
      <c r="E1168" s="116" t="s">
        <v>79</v>
      </c>
      <c r="F1168" s="116" t="s">
        <v>706</v>
      </c>
      <c r="G1168" s="117">
        <v>4.4000000000000004</v>
      </c>
      <c r="H1168" s="117">
        <v>4400</v>
      </c>
      <c r="I1168" s="116">
        <v>2019</v>
      </c>
    </row>
    <row r="1169" spans="1:9" x14ac:dyDescent="0.3">
      <c r="A1169" s="116" t="s">
        <v>615</v>
      </c>
      <c r="B1169" s="116" t="s">
        <v>572</v>
      </c>
      <c r="C1169" s="116" t="s">
        <v>9</v>
      </c>
      <c r="D1169" s="116" t="s">
        <v>10</v>
      </c>
      <c r="E1169" s="116" t="s">
        <v>79</v>
      </c>
      <c r="F1169" s="116" t="s">
        <v>577</v>
      </c>
      <c r="G1169" s="117">
        <v>5</v>
      </c>
      <c r="H1169" s="117">
        <v>5000</v>
      </c>
      <c r="I1169" s="116">
        <v>2017</v>
      </c>
    </row>
    <row r="1170" spans="1:9" x14ac:dyDescent="0.3">
      <c r="A1170" s="116" t="s">
        <v>616</v>
      </c>
      <c r="B1170" s="116" t="s">
        <v>617</v>
      </c>
      <c r="C1170" s="116" t="s">
        <v>9</v>
      </c>
      <c r="D1170" s="116" t="s">
        <v>10</v>
      </c>
      <c r="E1170" s="116" t="s">
        <v>79</v>
      </c>
      <c r="F1170" s="116" t="s">
        <v>618</v>
      </c>
      <c r="G1170" s="117">
        <v>1.996</v>
      </c>
      <c r="H1170" s="117">
        <v>1996</v>
      </c>
      <c r="I1170" s="116">
        <v>2018</v>
      </c>
    </row>
    <row r="1171" spans="1:9" x14ac:dyDescent="0.3">
      <c r="A1171" s="116" t="s">
        <v>2245</v>
      </c>
      <c r="B1171" s="116" t="s">
        <v>600</v>
      </c>
      <c r="C1171" s="116" t="s">
        <v>9</v>
      </c>
      <c r="D1171" s="116" t="s">
        <v>10</v>
      </c>
      <c r="E1171" s="116" t="s">
        <v>79</v>
      </c>
      <c r="F1171" s="116" t="s">
        <v>498</v>
      </c>
      <c r="G1171" s="117">
        <v>1</v>
      </c>
      <c r="H1171" s="117">
        <v>1000</v>
      </c>
      <c r="I1171" s="116">
        <v>2019</v>
      </c>
    </row>
    <row r="1172" spans="1:9" x14ac:dyDescent="0.3">
      <c r="A1172" s="116" t="s">
        <v>2645</v>
      </c>
      <c r="B1172" s="116" t="s">
        <v>478</v>
      </c>
      <c r="C1172" s="116" t="s">
        <v>9</v>
      </c>
      <c r="D1172" s="116" t="s">
        <v>10</v>
      </c>
      <c r="E1172" s="116" t="s">
        <v>79</v>
      </c>
      <c r="F1172" s="116" t="s">
        <v>472</v>
      </c>
      <c r="G1172" s="117">
        <v>1</v>
      </c>
      <c r="H1172" s="117">
        <v>1000</v>
      </c>
      <c r="I1172" s="116">
        <v>2020</v>
      </c>
    </row>
    <row r="1173" spans="1:9" x14ac:dyDescent="0.3">
      <c r="A1173" s="116" t="s">
        <v>2646</v>
      </c>
      <c r="B1173" s="116" t="s">
        <v>461</v>
      </c>
      <c r="C1173" s="116" t="s">
        <v>9</v>
      </c>
      <c r="D1173" s="116" t="s">
        <v>10</v>
      </c>
      <c r="E1173" s="116" t="s">
        <v>79</v>
      </c>
      <c r="F1173" s="116" t="s">
        <v>498</v>
      </c>
      <c r="G1173" s="117">
        <v>1</v>
      </c>
      <c r="H1173" s="117">
        <v>1000</v>
      </c>
      <c r="I1173" s="116">
        <v>2020</v>
      </c>
    </row>
    <row r="1174" spans="1:9" x14ac:dyDescent="0.3">
      <c r="A1174" s="116" t="s">
        <v>619</v>
      </c>
      <c r="B1174" s="116" t="s">
        <v>620</v>
      </c>
      <c r="C1174" s="116" t="s">
        <v>9</v>
      </c>
      <c r="D1174" s="116" t="s">
        <v>10</v>
      </c>
      <c r="E1174" s="116" t="s">
        <v>79</v>
      </c>
      <c r="F1174" s="116" t="s">
        <v>498</v>
      </c>
      <c r="G1174" s="117">
        <v>1</v>
      </c>
      <c r="H1174" s="117">
        <v>1000</v>
      </c>
      <c r="I1174" s="116">
        <v>2018</v>
      </c>
    </row>
    <row r="1175" spans="1:9" x14ac:dyDescent="0.3">
      <c r="A1175" s="116" t="s">
        <v>621</v>
      </c>
      <c r="B1175" s="116" t="s">
        <v>622</v>
      </c>
      <c r="C1175" s="116" t="s">
        <v>9</v>
      </c>
      <c r="D1175" s="116" t="s">
        <v>623</v>
      </c>
      <c r="E1175" s="116" t="s">
        <v>625</v>
      </c>
      <c r="F1175" s="116" t="s">
        <v>624</v>
      </c>
      <c r="G1175" s="117">
        <v>0.28000000000000003</v>
      </c>
      <c r="H1175" s="117">
        <v>280</v>
      </c>
      <c r="I1175" s="116">
        <v>2017</v>
      </c>
    </row>
    <row r="1176" spans="1:9" x14ac:dyDescent="0.3">
      <c r="A1176" s="116" t="s">
        <v>621</v>
      </c>
      <c r="B1176" s="116" t="s">
        <v>622</v>
      </c>
      <c r="C1176" s="116" t="s">
        <v>9</v>
      </c>
      <c r="D1176" s="116" t="s">
        <v>626</v>
      </c>
      <c r="E1176" s="116" t="s">
        <v>625</v>
      </c>
      <c r="F1176" s="116" t="s">
        <v>624</v>
      </c>
      <c r="G1176" s="117">
        <v>4.72</v>
      </c>
      <c r="H1176" s="117">
        <v>4720</v>
      </c>
      <c r="I1176" s="116">
        <v>2017</v>
      </c>
    </row>
    <row r="1177" spans="1:9" x14ac:dyDescent="0.3">
      <c r="A1177" s="116" t="s">
        <v>627</v>
      </c>
      <c r="B1177" s="116" t="s">
        <v>420</v>
      </c>
      <c r="C1177" s="116" t="s">
        <v>9</v>
      </c>
      <c r="D1177" s="116" t="s">
        <v>10</v>
      </c>
      <c r="E1177" s="116" t="s">
        <v>79</v>
      </c>
      <c r="F1177" s="116" t="s">
        <v>472</v>
      </c>
      <c r="G1177" s="117">
        <v>1</v>
      </c>
      <c r="H1177" s="117">
        <v>1000</v>
      </c>
      <c r="I1177" s="116">
        <v>2018</v>
      </c>
    </row>
    <row r="1178" spans="1:9" x14ac:dyDescent="0.3">
      <c r="A1178" s="116" t="s">
        <v>2647</v>
      </c>
      <c r="B1178" s="116" t="s">
        <v>2648</v>
      </c>
      <c r="C1178" s="116" t="s">
        <v>9</v>
      </c>
      <c r="D1178" s="116" t="s">
        <v>10</v>
      </c>
      <c r="E1178" s="116" t="s">
        <v>79</v>
      </c>
      <c r="F1178" s="116" t="s">
        <v>2128</v>
      </c>
      <c r="G1178" s="117">
        <v>1</v>
      </c>
      <c r="H1178" s="117">
        <v>1000</v>
      </c>
      <c r="I1178" s="116">
        <v>2020</v>
      </c>
    </row>
    <row r="1179" spans="1:9" x14ac:dyDescent="0.3">
      <c r="A1179" s="116" t="s">
        <v>628</v>
      </c>
      <c r="B1179" s="116" t="s">
        <v>478</v>
      </c>
      <c r="C1179" s="116" t="s">
        <v>9</v>
      </c>
      <c r="D1179" s="116" t="s">
        <v>10</v>
      </c>
      <c r="E1179" s="116" t="s">
        <v>79</v>
      </c>
      <c r="F1179" s="116" t="s">
        <v>472</v>
      </c>
      <c r="G1179" s="117">
        <v>1</v>
      </c>
      <c r="H1179" s="117">
        <v>1000</v>
      </c>
      <c r="I1179" s="116">
        <v>2018</v>
      </c>
    </row>
    <row r="1180" spans="1:9" x14ac:dyDescent="0.3">
      <c r="A1180" s="116" t="s">
        <v>629</v>
      </c>
      <c r="B1180" s="116" t="s">
        <v>630</v>
      </c>
      <c r="C1180" s="116" t="s">
        <v>9</v>
      </c>
      <c r="D1180" s="116" t="s">
        <v>10</v>
      </c>
      <c r="E1180" s="116" t="s">
        <v>79</v>
      </c>
      <c r="F1180" s="116" t="s">
        <v>462</v>
      </c>
      <c r="G1180" s="117">
        <v>4.8600000000000003</v>
      </c>
      <c r="H1180" s="117">
        <v>4860</v>
      </c>
      <c r="I1180" s="116">
        <v>2017</v>
      </c>
    </row>
    <row r="1181" spans="1:9" x14ac:dyDescent="0.3">
      <c r="A1181" s="116" t="s">
        <v>2649</v>
      </c>
      <c r="B1181" s="116" t="s">
        <v>746</v>
      </c>
      <c r="C1181" s="116" t="s">
        <v>9</v>
      </c>
      <c r="D1181" s="116" t="s">
        <v>10</v>
      </c>
      <c r="E1181" s="116" t="s">
        <v>79</v>
      </c>
      <c r="F1181" s="116" t="s">
        <v>2171</v>
      </c>
      <c r="G1181" s="117">
        <v>3</v>
      </c>
      <c r="H1181" s="117">
        <v>3000</v>
      </c>
      <c r="I1181" s="116">
        <v>2020</v>
      </c>
    </row>
    <row r="1182" spans="1:9" x14ac:dyDescent="0.3">
      <c r="A1182" s="116" t="s">
        <v>631</v>
      </c>
      <c r="B1182" s="116" t="s">
        <v>605</v>
      </c>
      <c r="C1182" s="116" t="s">
        <v>9</v>
      </c>
      <c r="D1182" s="116" t="s">
        <v>10</v>
      </c>
      <c r="E1182" s="116" t="s">
        <v>79</v>
      </c>
      <c r="F1182" s="116" t="s">
        <v>472</v>
      </c>
      <c r="G1182" s="117">
        <v>3</v>
      </c>
      <c r="H1182" s="117">
        <v>3000</v>
      </c>
      <c r="I1182" s="116">
        <v>2018</v>
      </c>
    </row>
    <row r="1183" spans="1:9" x14ac:dyDescent="0.3">
      <c r="A1183" s="116" t="s">
        <v>2173</v>
      </c>
      <c r="B1183" s="116" t="s">
        <v>605</v>
      </c>
      <c r="C1183" s="116" t="s">
        <v>9</v>
      </c>
      <c r="D1183" s="116" t="s">
        <v>10</v>
      </c>
      <c r="E1183" s="116" t="s">
        <v>79</v>
      </c>
      <c r="F1183" s="116" t="s">
        <v>558</v>
      </c>
      <c r="G1183" s="117">
        <v>2</v>
      </c>
      <c r="H1183" s="117">
        <v>2000</v>
      </c>
      <c r="I1183" s="116">
        <v>2019</v>
      </c>
    </row>
    <row r="1184" spans="1:9" x14ac:dyDescent="0.3">
      <c r="A1184" s="116" t="s">
        <v>2650</v>
      </c>
      <c r="B1184" s="116" t="s">
        <v>508</v>
      </c>
      <c r="C1184" s="116" t="s">
        <v>9</v>
      </c>
      <c r="D1184" s="116" t="s">
        <v>10</v>
      </c>
      <c r="E1184" s="116" t="s">
        <v>79</v>
      </c>
      <c r="F1184" s="116" t="s">
        <v>2604</v>
      </c>
      <c r="G1184" s="117">
        <v>1</v>
      </c>
      <c r="H1184" s="117">
        <v>1000</v>
      </c>
      <c r="I1184" s="116">
        <v>2020</v>
      </c>
    </row>
    <row r="1185" spans="1:9" x14ac:dyDescent="0.3">
      <c r="A1185" s="116" t="s">
        <v>2651</v>
      </c>
      <c r="B1185" s="116" t="s">
        <v>478</v>
      </c>
      <c r="C1185" s="116" t="s">
        <v>9</v>
      </c>
      <c r="D1185" s="116" t="s">
        <v>10</v>
      </c>
      <c r="E1185" s="116" t="s">
        <v>79</v>
      </c>
      <c r="F1185" s="116" t="s">
        <v>241</v>
      </c>
      <c r="G1185" s="117">
        <v>1</v>
      </c>
      <c r="H1185" s="117">
        <v>1000</v>
      </c>
      <c r="I1185" s="116">
        <v>2020</v>
      </c>
    </row>
    <row r="1186" spans="1:9" x14ac:dyDescent="0.3">
      <c r="A1186" s="116" t="s">
        <v>791</v>
      </c>
      <c r="B1186" s="116" t="s">
        <v>789</v>
      </c>
      <c r="C1186" s="116" t="s">
        <v>9</v>
      </c>
      <c r="D1186" s="116" t="s">
        <v>790</v>
      </c>
      <c r="E1186" s="116" t="s">
        <v>75</v>
      </c>
      <c r="F1186" s="116" t="s">
        <v>742</v>
      </c>
      <c r="G1186" s="117">
        <v>1.8923076923076924E-2</v>
      </c>
      <c r="H1186" s="117">
        <v>18.923076923076923</v>
      </c>
      <c r="I1186" s="116">
        <v>2016</v>
      </c>
    </row>
    <row r="1187" spans="1:9" x14ac:dyDescent="0.3">
      <c r="A1187" s="116" t="s">
        <v>2652</v>
      </c>
      <c r="B1187" s="116" t="s">
        <v>457</v>
      </c>
      <c r="C1187" s="116" t="s">
        <v>9</v>
      </c>
      <c r="D1187" s="116" t="s">
        <v>10</v>
      </c>
      <c r="E1187" s="116" t="s">
        <v>79</v>
      </c>
      <c r="F1187" s="116" t="s">
        <v>2128</v>
      </c>
      <c r="G1187" s="117">
        <v>1</v>
      </c>
      <c r="H1187" s="117">
        <v>1000</v>
      </c>
      <c r="I1187" s="116">
        <v>2020</v>
      </c>
    </row>
    <row r="1188" spans="1:9" x14ac:dyDescent="0.3">
      <c r="A1188" s="116" t="s">
        <v>632</v>
      </c>
      <c r="B1188" s="116" t="s">
        <v>581</v>
      </c>
      <c r="C1188" s="116" t="s">
        <v>9</v>
      </c>
      <c r="D1188" s="116" t="s">
        <v>10</v>
      </c>
      <c r="E1188" s="116" t="s">
        <v>79</v>
      </c>
      <c r="F1188" s="116" t="s">
        <v>465</v>
      </c>
      <c r="G1188" s="117">
        <v>3</v>
      </c>
      <c r="H1188" s="117">
        <v>3000</v>
      </c>
      <c r="I1188" s="116">
        <v>2018</v>
      </c>
    </row>
    <row r="1189" spans="1:9" x14ac:dyDescent="0.3">
      <c r="A1189" s="116" t="s">
        <v>2174</v>
      </c>
      <c r="B1189" s="116" t="s">
        <v>491</v>
      </c>
      <c r="C1189" s="116" t="s">
        <v>9</v>
      </c>
      <c r="D1189" s="116" t="s">
        <v>10</v>
      </c>
      <c r="E1189" s="116" t="s">
        <v>79</v>
      </c>
      <c r="F1189" s="116" t="s">
        <v>2128</v>
      </c>
      <c r="G1189" s="117">
        <v>1</v>
      </c>
      <c r="H1189" s="117">
        <v>1000</v>
      </c>
      <c r="I1189" s="116">
        <v>2019</v>
      </c>
    </row>
    <row r="1190" spans="1:9" x14ac:dyDescent="0.3">
      <c r="A1190" s="116" t="s">
        <v>633</v>
      </c>
      <c r="B1190" s="116" t="s">
        <v>634</v>
      </c>
      <c r="C1190" s="116" t="s">
        <v>9</v>
      </c>
      <c r="D1190" s="116" t="s">
        <v>10</v>
      </c>
      <c r="E1190" s="116" t="s">
        <v>79</v>
      </c>
      <c r="F1190" s="116" t="s">
        <v>465</v>
      </c>
      <c r="G1190" s="117">
        <v>3</v>
      </c>
      <c r="H1190" s="117">
        <v>3000</v>
      </c>
      <c r="I1190" s="116">
        <v>2017</v>
      </c>
    </row>
    <row r="1191" spans="1:9" x14ac:dyDescent="0.3">
      <c r="A1191" s="116" t="s">
        <v>3128</v>
      </c>
      <c r="B1191" s="116" t="s">
        <v>581</v>
      </c>
      <c r="C1191" s="116" t="s">
        <v>9</v>
      </c>
      <c r="D1191" s="116" t="s">
        <v>10</v>
      </c>
      <c r="E1191" s="116" t="s">
        <v>79</v>
      </c>
      <c r="F1191" s="116" t="s">
        <v>472</v>
      </c>
      <c r="G1191" s="117">
        <v>1</v>
      </c>
      <c r="H1191" s="117">
        <v>1000</v>
      </c>
      <c r="I1191" s="116">
        <v>2021</v>
      </c>
    </row>
    <row r="1192" spans="1:9" x14ac:dyDescent="0.3">
      <c r="A1192" s="116" t="s">
        <v>2653</v>
      </c>
      <c r="B1192" s="116" t="s">
        <v>2127</v>
      </c>
      <c r="C1192" s="116" t="s">
        <v>9</v>
      </c>
      <c r="D1192" s="116" t="s">
        <v>10</v>
      </c>
      <c r="E1192" s="116" t="s">
        <v>79</v>
      </c>
      <c r="F1192" s="116" t="s">
        <v>2128</v>
      </c>
      <c r="G1192" s="117">
        <v>1</v>
      </c>
      <c r="H1192" s="117">
        <v>1000</v>
      </c>
      <c r="I1192" s="116">
        <v>2020</v>
      </c>
    </row>
    <row r="1193" spans="1:9" x14ac:dyDescent="0.3">
      <c r="A1193" s="116" t="s">
        <v>635</v>
      </c>
      <c r="B1193" s="116" t="s">
        <v>636</v>
      </c>
      <c r="C1193" s="116" t="s">
        <v>9</v>
      </c>
      <c r="D1193" s="116" t="s">
        <v>10</v>
      </c>
      <c r="E1193" s="116" t="s">
        <v>79</v>
      </c>
      <c r="F1193" s="116" t="s">
        <v>472</v>
      </c>
      <c r="G1193" s="117">
        <v>4</v>
      </c>
      <c r="H1193" s="117">
        <v>4000</v>
      </c>
      <c r="I1193" s="116">
        <v>2018</v>
      </c>
    </row>
    <row r="1194" spans="1:9" x14ac:dyDescent="0.3">
      <c r="A1194" s="116" t="s">
        <v>2654</v>
      </c>
      <c r="B1194" s="116" t="s">
        <v>555</v>
      </c>
      <c r="C1194" s="116" t="s">
        <v>9</v>
      </c>
      <c r="D1194" s="116" t="s">
        <v>10</v>
      </c>
      <c r="E1194" s="116" t="s">
        <v>79</v>
      </c>
      <c r="F1194" s="116" t="s">
        <v>2604</v>
      </c>
      <c r="G1194" s="117">
        <v>1</v>
      </c>
      <c r="H1194" s="117">
        <v>1000</v>
      </c>
      <c r="I1194" s="116">
        <v>2020</v>
      </c>
    </row>
    <row r="1195" spans="1:9" x14ac:dyDescent="0.3">
      <c r="A1195" s="116" t="s">
        <v>637</v>
      </c>
      <c r="B1195" s="116" t="s">
        <v>543</v>
      </c>
      <c r="C1195" s="116" t="s">
        <v>9</v>
      </c>
      <c r="D1195" s="116" t="s">
        <v>10</v>
      </c>
      <c r="E1195" s="116" t="s">
        <v>79</v>
      </c>
      <c r="F1195" s="116" t="s">
        <v>492</v>
      </c>
      <c r="G1195" s="117">
        <v>4</v>
      </c>
      <c r="H1195" s="117">
        <v>4000</v>
      </c>
      <c r="I1195" s="116">
        <v>2018</v>
      </c>
    </row>
    <row r="1196" spans="1:9" x14ac:dyDescent="0.3">
      <c r="A1196" s="116" t="s">
        <v>2175</v>
      </c>
      <c r="B1196" s="116" t="s">
        <v>2162</v>
      </c>
      <c r="C1196" s="116" t="s">
        <v>9</v>
      </c>
      <c r="D1196" s="116" t="s">
        <v>10</v>
      </c>
      <c r="E1196" s="116" t="s">
        <v>79</v>
      </c>
      <c r="F1196" s="116" t="s">
        <v>498</v>
      </c>
      <c r="G1196" s="117">
        <v>1</v>
      </c>
      <c r="H1196" s="117">
        <v>1000</v>
      </c>
      <c r="I1196" s="116">
        <v>2019</v>
      </c>
    </row>
    <row r="1197" spans="1:9" x14ac:dyDescent="0.3">
      <c r="A1197" s="116" t="s">
        <v>792</v>
      </c>
      <c r="B1197" s="116" t="s">
        <v>793</v>
      </c>
      <c r="C1197" s="116" t="s">
        <v>9</v>
      </c>
      <c r="D1197" s="116" t="s">
        <v>794</v>
      </c>
      <c r="E1197" s="116" t="s">
        <v>75</v>
      </c>
      <c r="G1197" s="117">
        <v>3.1538461538461536E-2</v>
      </c>
      <c r="H1197" s="117">
        <v>31.538461538461537</v>
      </c>
      <c r="I1197" s="116">
        <v>2015</v>
      </c>
    </row>
    <row r="1198" spans="1:9" x14ac:dyDescent="0.3">
      <c r="A1198" s="116" t="s">
        <v>3129</v>
      </c>
      <c r="B1198" s="116" t="s">
        <v>560</v>
      </c>
      <c r="C1198" s="116" t="s">
        <v>9</v>
      </c>
      <c r="D1198" s="116" t="s">
        <v>10</v>
      </c>
      <c r="E1198" s="116" t="s">
        <v>79</v>
      </c>
      <c r="F1198" s="116" t="s">
        <v>498</v>
      </c>
      <c r="G1198" s="117">
        <v>1</v>
      </c>
      <c r="H1198" s="117">
        <v>1000</v>
      </c>
      <c r="I1198" s="116">
        <v>2021</v>
      </c>
    </row>
    <row r="1199" spans="1:9" x14ac:dyDescent="0.3">
      <c r="A1199" s="116" t="s">
        <v>3130</v>
      </c>
      <c r="B1199" s="116" t="s">
        <v>560</v>
      </c>
      <c r="C1199" s="116" t="s">
        <v>9</v>
      </c>
      <c r="D1199" s="116" t="s">
        <v>10</v>
      </c>
      <c r="E1199" s="116" t="s">
        <v>79</v>
      </c>
      <c r="F1199" s="116" t="s">
        <v>2601</v>
      </c>
      <c r="G1199" s="117">
        <v>1</v>
      </c>
      <c r="H1199" s="117">
        <v>1000</v>
      </c>
      <c r="I1199" s="116">
        <v>2021</v>
      </c>
    </row>
    <row r="1200" spans="1:9" x14ac:dyDescent="0.3">
      <c r="A1200" s="116" t="s">
        <v>2177</v>
      </c>
      <c r="B1200" s="116" t="s">
        <v>2159</v>
      </c>
      <c r="C1200" s="116" t="s">
        <v>9</v>
      </c>
      <c r="D1200" s="116" t="s">
        <v>10</v>
      </c>
      <c r="E1200" s="116" t="s">
        <v>79</v>
      </c>
      <c r="F1200" s="116" t="s">
        <v>498</v>
      </c>
      <c r="G1200" s="117">
        <v>1</v>
      </c>
      <c r="H1200" s="117">
        <v>1000</v>
      </c>
      <c r="I1200" s="116">
        <v>2019</v>
      </c>
    </row>
    <row r="1201" spans="1:9" x14ac:dyDescent="0.3">
      <c r="A1201" s="116" t="s">
        <v>795</v>
      </c>
      <c r="B1201" s="116" t="s">
        <v>796</v>
      </c>
      <c r="C1201" s="116" t="s">
        <v>9</v>
      </c>
      <c r="D1201" s="116" t="s">
        <v>797</v>
      </c>
      <c r="E1201" s="116" t="s">
        <v>75</v>
      </c>
      <c r="G1201" s="117">
        <v>3.0615384615384614E-2</v>
      </c>
      <c r="H1201" s="117">
        <v>30.615384615384613</v>
      </c>
      <c r="I1201" s="116">
        <v>2016</v>
      </c>
    </row>
    <row r="1202" spans="1:9" x14ac:dyDescent="0.3">
      <c r="A1202" s="116" t="s">
        <v>638</v>
      </c>
      <c r="B1202" s="116" t="s">
        <v>639</v>
      </c>
      <c r="C1202" s="116" t="s">
        <v>9</v>
      </c>
      <c r="D1202" s="116" t="s">
        <v>10</v>
      </c>
      <c r="E1202" s="116" t="s">
        <v>79</v>
      </c>
      <c r="F1202" s="116" t="s">
        <v>640</v>
      </c>
      <c r="G1202" s="117">
        <v>3</v>
      </c>
      <c r="H1202" s="117">
        <v>3000</v>
      </c>
      <c r="I1202" s="116">
        <v>2016</v>
      </c>
    </row>
    <row r="1203" spans="1:9" x14ac:dyDescent="0.3">
      <c r="A1203" s="116" t="s">
        <v>641</v>
      </c>
      <c r="B1203" s="116" t="s">
        <v>565</v>
      </c>
      <c r="C1203" s="116" t="s">
        <v>9</v>
      </c>
      <c r="D1203" s="116" t="s">
        <v>10</v>
      </c>
      <c r="E1203" s="116" t="s">
        <v>79</v>
      </c>
      <c r="F1203" s="116" t="s">
        <v>642</v>
      </c>
      <c r="G1203" s="117">
        <v>5</v>
      </c>
      <c r="H1203" s="117">
        <v>5000</v>
      </c>
      <c r="I1203" s="116">
        <v>2016</v>
      </c>
    </row>
    <row r="1204" spans="1:9" x14ac:dyDescent="0.3">
      <c r="A1204" s="116" t="s">
        <v>2188</v>
      </c>
      <c r="B1204" s="116" t="s">
        <v>2189</v>
      </c>
      <c r="C1204" s="116" t="s">
        <v>9</v>
      </c>
      <c r="D1204" s="116" t="s">
        <v>10</v>
      </c>
      <c r="E1204" s="116" t="s">
        <v>79</v>
      </c>
      <c r="F1204" s="116" t="s">
        <v>498</v>
      </c>
      <c r="G1204" s="117">
        <v>0.32400000000000001</v>
      </c>
      <c r="H1204" s="117">
        <v>324</v>
      </c>
      <c r="I1204" s="116">
        <v>2019</v>
      </c>
    </row>
    <row r="1205" spans="1:9" x14ac:dyDescent="0.3">
      <c r="A1205" s="116" t="s">
        <v>643</v>
      </c>
      <c r="B1205" s="116" t="s">
        <v>644</v>
      </c>
      <c r="C1205" s="116" t="s">
        <v>9</v>
      </c>
      <c r="D1205" s="116" t="s">
        <v>10</v>
      </c>
      <c r="E1205" s="116" t="s">
        <v>79</v>
      </c>
      <c r="F1205" s="116" t="s">
        <v>577</v>
      </c>
      <c r="G1205" s="117">
        <v>4</v>
      </c>
      <c r="H1205" s="117">
        <v>4000</v>
      </c>
      <c r="I1205" s="116">
        <v>2017</v>
      </c>
    </row>
    <row r="1206" spans="1:9" x14ac:dyDescent="0.3">
      <c r="A1206" s="116" t="s">
        <v>645</v>
      </c>
      <c r="B1206" s="116" t="s">
        <v>646</v>
      </c>
      <c r="C1206" s="116" t="s">
        <v>9</v>
      </c>
      <c r="D1206" s="116" t="s">
        <v>647</v>
      </c>
      <c r="E1206" s="116" t="s">
        <v>79</v>
      </c>
      <c r="F1206" s="116" t="s">
        <v>648</v>
      </c>
      <c r="G1206" s="117">
        <v>0.04</v>
      </c>
      <c r="H1206" s="117">
        <v>40</v>
      </c>
      <c r="I1206" s="116">
        <v>2018</v>
      </c>
    </row>
    <row r="1207" spans="1:9" x14ac:dyDescent="0.3">
      <c r="A1207" s="116" t="s">
        <v>649</v>
      </c>
      <c r="B1207" s="116" t="s">
        <v>650</v>
      </c>
      <c r="C1207" s="116" t="s">
        <v>9</v>
      </c>
      <c r="D1207" s="116" t="s">
        <v>647</v>
      </c>
      <c r="E1207" s="116" t="s">
        <v>79</v>
      </c>
      <c r="F1207" s="116" t="s">
        <v>651</v>
      </c>
      <c r="G1207" s="117">
        <v>1</v>
      </c>
      <c r="H1207" s="117">
        <v>1000</v>
      </c>
      <c r="I1207" s="116">
        <v>2018</v>
      </c>
    </row>
    <row r="1208" spans="1:9" x14ac:dyDescent="0.3">
      <c r="A1208" s="116" t="s">
        <v>652</v>
      </c>
      <c r="B1208" s="116" t="s">
        <v>565</v>
      </c>
      <c r="C1208" s="116" t="s">
        <v>9</v>
      </c>
      <c r="D1208" s="116" t="s">
        <v>10</v>
      </c>
      <c r="E1208" s="116" t="s">
        <v>79</v>
      </c>
      <c r="F1208" s="116" t="s">
        <v>545</v>
      </c>
      <c r="G1208" s="117">
        <v>5</v>
      </c>
      <c r="H1208" s="117">
        <v>5000</v>
      </c>
      <c r="I1208" s="116">
        <v>2018</v>
      </c>
    </row>
    <row r="1209" spans="1:9" x14ac:dyDescent="0.3">
      <c r="A1209" s="116" t="s">
        <v>653</v>
      </c>
      <c r="B1209" s="116" t="s">
        <v>575</v>
      </c>
      <c r="C1209" s="116" t="s">
        <v>9</v>
      </c>
      <c r="D1209" s="116" t="s">
        <v>10</v>
      </c>
      <c r="E1209" s="116" t="s">
        <v>79</v>
      </c>
      <c r="F1209" s="116" t="s">
        <v>545</v>
      </c>
      <c r="G1209" s="117">
        <v>3</v>
      </c>
      <c r="H1209" s="117">
        <v>3000</v>
      </c>
      <c r="I1209" s="116">
        <v>2018</v>
      </c>
    </row>
    <row r="1210" spans="1:9" x14ac:dyDescent="0.3">
      <c r="A1210" s="116" t="s">
        <v>2655</v>
      </c>
      <c r="B1210" s="116" t="s">
        <v>2103</v>
      </c>
      <c r="C1210" s="116" t="s">
        <v>9</v>
      </c>
      <c r="D1210" s="116" t="s">
        <v>10</v>
      </c>
      <c r="E1210" s="116" t="s">
        <v>79</v>
      </c>
      <c r="F1210" s="116" t="s">
        <v>1143</v>
      </c>
      <c r="G1210" s="117">
        <v>3</v>
      </c>
      <c r="H1210" s="117">
        <v>3000</v>
      </c>
      <c r="I1210" s="116">
        <v>2020</v>
      </c>
    </row>
    <row r="1211" spans="1:9" x14ac:dyDescent="0.3">
      <c r="A1211" s="116" t="s">
        <v>654</v>
      </c>
      <c r="B1211" s="116" t="s">
        <v>474</v>
      </c>
      <c r="C1211" s="116" t="s">
        <v>9</v>
      </c>
      <c r="D1211" s="116" t="s">
        <v>10</v>
      </c>
      <c r="E1211" s="116" t="s">
        <v>79</v>
      </c>
      <c r="F1211" s="116" t="s">
        <v>568</v>
      </c>
      <c r="G1211" s="117">
        <v>2.5</v>
      </c>
      <c r="H1211" s="117">
        <v>2500</v>
      </c>
      <c r="I1211" s="116">
        <v>2018</v>
      </c>
    </row>
    <row r="1212" spans="1:9" x14ac:dyDescent="0.3">
      <c r="A1212" s="116" t="s">
        <v>2197</v>
      </c>
      <c r="B1212" s="116" t="s">
        <v>636</v>
      </c>
      <c r="C1212" s="116" t="s">
        <v>9</v>
      </c>
      <c r="D1212" s="116" t="s">
        <v>10</v>
      </c>
      <c r="E1212" s="116" t="s">
        <v>79</v>
      </c>
      <c r="F1212" s="116" t="s">
        <v>665</v>
      </c>
      <c r="G1212" s="117">
        <v>3</v>
      </c>
      <c r="H1212" s="117">
        <v>3000</v>
      </c>
      <c r="I1212" s="116">
        <v>2019</v>
      </c>
    </row>
    <row r="1213" spans="1:9" x14ac:dyDescent="0.3">
      <c r="A1213" s="116" t="s">
        <v>2209</v>
      </c>
      <c r="B1213" s="116" t="s">
        <v>445</v>
      </c>
      <c r="C1213" s="116" t="s">
        <v>9</v>
      </c>
      <c r="D1213" s="116" t="s">
        <v>10</v>
      </c>
      <c r="E1213" s="116" t="s">
        <v>79</v>
      </c>
      <c r="F1213" s="116" t="s">
        <v>479</v>
      </c>
      <c r="G1213" s="117">
        <v>5</v>
      </c>
      <c r="H1213" s="117">
        <v>5000</v>
      </c>
      <c r="I1213" s="116">
        <v>2019</v>
      </c>
    </row>
    <row r="1214" spans="1:9" x14ac:dyDescent="0.3">
      <c r="A1214" s="116" t="s">
        <v>655</v>
      </c>
      <c r="B1214" s="116" t="s">
        <v>656</v>
      </c>
      <c r="C1214" s="116" t="s">
        <v>9</v>
      </c>
      <c r="D1214" s="116" t="s">
        <v>10</v>
      </c>
      <c r="E1214" s="116" t="s">
        <v>79</v>
      </c>
      <c r="F1214" s="116" t="s">
        <v>446</v>
      </c>
      <c r="G1214" s="117">
        <v>5</v>
      </c>
      <c r="H1214" s="117">
        <v>5000</v>
      </c>
      <c r="I1214" s="116">
        <v>2018</v>
      </c>
    </row>
    <row r="1215" spans="1:9" x14ac:dyDescent="0.3">
      <c r="A1215" s="116" t="s">
        <v>657</v>
      </c>
      <c r="B1215" s="116" t="s">
        <v>658</v>
      </c>
      <c r="C1215" s="116" t="s">
        <v>9</v>
      </c>
      <c r="D1215" s="116" t="s">
        <v>10</v>
      </c>
      <c r="E1215" s="116" t="s">
        <v>79</v>
      </c>
      <c r="F1215" s="116" t="s">
        <v>465</v>
      </c>
      <c r="G1215" s="117">
        <v>3</v>
      </c>
      <c r="H1215" s="117">
        <v>3000</v>
      </c>
      <c r="I1215" s="116">
        <v>2017</v>
      </c>
    </row>
    <row r="1216" spans="1:9" x14ac:dyDescent="0.3">
      <c r="A1216" s="116" t="s">
        <v>662</v>
      </c>
      <c r="B1216" s="116" t="s">
        <v>663</v>
      </c>
      <c r="C1216" s="116" t="s">
        <v>9</v>
      </c>
      <c r="D1216" s="116" t="s">
        <v>10</v>
      </c>
      <c r="E1216" s="116" t="s">
        <v>79</v>
      </c>
      <c r="F1216" s="116" t="s">
        <v>661</v>
      </c>
      <c r="G1216" s="117">
        <v>4</v>
      </c>
      <c r="H1216" s="117">
        <v>4000</v>
      </c>
      <c r="I1216" s="116">
        <v>2018</v>
      </c>
    </row>
    <row r="1217" spans="1:9" x14ac:dyDescent="0.3">
      <c r="A1217" s="116" t="s">
        <v>659</v>
      </c>
      <c r="B1217" s="116" t="s">
        <v>660</v>
      </c>
      <c r="C1217" s="116" t="s">
        <v>9</v>
      </c>
      <c r="D1217" s="116" t="s">
        <v>10</v>
      </c>
      <c r="E1217" s="116" t="s">
        <v>79</v>
      </c>
      <c r="F1217" s="116" t="s">
        <v>661</v>
      </c>
      <c r="G1217" s="117">
        <v>5</v>
      </c>
      <c r="H1217" s="117">
        <v>5000</v>
      </c>
      <c r="I1217" s="116">
        <v>2018</v>
      </c>
    </row>
    <row r="1218" spans="1:9" x14ac:dyDescent="0.3">
      <c r="A1218" s="116" t="s">
        <v>2179</v>
      </c>
      <c r="B1218" s="116" t="s">
        <v>528</v>
      </c>
      <c r="C1218" s="116" t="s">
        <v>9</v>
      </c>
      <c r="D1218" s="116" t="s">
        <v>10</v>
      </c>
      <c r="E1218" s="116" t="s">
        <v>79</v>
      </c>
      <c r="F1218" s="116" t="s">
        <v>661</v>
      </c>
      <c r="G1218" s="117">
        <v>1</v>
      </c>
      <c r="H1218" s="117">
        <v>1000</v>
      </c>
      <c r="I1218" s="116">
        <v>2019</v>
      </c>
    </row>
    <row r="1219" spans="1:9" x14ac:dyDescent="0.3">
      <c r="A1219" s="116" t="s">
        <v>2180</v>
      </c>
      <c r="B1219" s="116" t="s">
        <v>528</v>
      </c>
      <c r="C1219" s="116" t="s">
        <v>9</v>
      </c>
      <c r="D1219" s="116" t="s">
        <v>10</v>
      </c>
      <c r="E1219" s="116" t="s">
        <v>79</v>
      </c>
      <c r="F1219" s="116" t="s">
        <v>661</v>
      </c>
      <c r="G1219" s="117">
        <v>1</v>
      </c>
      <c r="H1219" s="117">
        <v>1000</v>
      </c>
      <c r="I1219" s="116">
        <v>2019</v>
      </c>
    </row>
    <row r="1220" spans="1:9" x14ac:dyDescent="0.3">
      <c r="A1220" s="116" t="s">
        <v>2181</v>
      </c>
      <c r="B1220" s="116" t="s">
        <v>565</v>
      </c>
      <c r="C1220" s="116" t="s">
        <v>9</v>
      </c>
      <c r="D1220" s="116" t="s">
        <v>10</v>
      </c>
      <c r="E1220" s="116" t="s">
        <v>79</v>
      </c>
      <c r="F1220" s="116" t="s">
        <v>661</v>
      </c>
      <c r="G1220" s="117">
        <v>1</v>
      </c>
      <c r="H1220" s="117">
        <v>1000</v>
      </c>
      <c r="I1220" s="116">
        <v>2019</v>
      </c>
    </row>
    <row r="1221" spans="1:9" x14ac:dyDescent="0.3">
      <c r="A1221" s="116" t="s">
        <v>2182</v>
      </c>
      <c r="B1221" s="116" t="s">
        <v>2183</v>
      </c>
      <c r="C1221" s="116" t="s">
        <v>9</v>
      </c>
      <c r="D1221" s="116" t="s">
        <v>10</v>
      </c>
      <c r="E1221" s="116" t="s">
        <v>79</v>
      </c>
      <c r="F1221" s="116" t="s">
        <v>2184</v>
      </c>
      <c r="G1221" s="117">
        <v>1</v>
      </c>
      <c r="H1221" s="117">
        <v>1000</v>
      </c>
      <c r="I1221" s="116">
        <v>2019</v>
      </c>
    </row>
    <row r="1222" spans="1:9" x14ac:dyDescent="0.3">
      <c r="A1222" s="116" t="s">
        <v>2185</v>
      </c>
      <c r="B1222" s="116" t="s">
        <v>589</v>
      </c>
      <c r="C1222" s="116" t="s">
        <v>9</v>
      </c>
      <c r="D1222" s="116" t="s">
        <v>10</v>
      </c>
      <c r="E1222" s="116" t="s">
        <v>79</v>
      </c>
      <c r="F1222" s="116" t="s">
        <v>661</v>
      </c>
      <c r="G1222" s="117">
        <v>1</v>
      </c>
      <c r="H1222" s="117">
        <v>1000</v>
      </c>
      <c r="I1222" s="116">
        <v>2019</v>
      </c>
    </row>
    <row r="1223" spans="1:9" x14ac:dyDescent="0.3">
      <c r="A1223" s="116" t="s">
        <v>2186</v>
      </c>
      <c r="B1223" s="116" t="s">
        <v>474</v>
      </c>
      <c r="C1223" s="116" t="s">
        <v>9</v>
      </c>
      <c r="D1223" s="116" t="s">
        <v>10</v>
      </c>
      <c r="E1223" s="116" t="s">
        <v>79</v>
      </c>
      <c r="F1223" s="116" t="s">
        <v>2184</v>
      </c>
      <c r="G1223" s="117">
        <v>1</v>
      </c>
      <c r="H1223" s="117">
        <v>1000</v>
      </c>
      <c r="I1223" s="116">
        <v>2019</v>
      </c>
    </row>
    <row r="1224" spans="1:9" x14ac:dyDescent="0.3">
      <c r="A1224" s="116" t="s">
        <v>2187</v>
      </c>
      <c r="B1224" s="116" t="s">
        <v>547</v>
      </c>
      <c r="C1224" s="116" t="s">
        <v>9</v>
      </c>
      <c r="D1224" s="116" t="s">
        <v>10</v>
      </c>
      <c r="E1224" s="116" t="s">
        <v>79</v>
      </c>
      <c r="F1224" s="116" t="s">
        <v>661</v>
      </c>
      <c r="G1224" s="117">
        <v>1</v>
      </c>
      <c r="H1224" s="117">
        <v>1000</v>
      </c>
      <c r="I1224" s="116">
        <v>2019</v>
      </c>
    </row>
    <row r="1225" spans="1:9" x14ac:dyDescent="0.3">
      <c r="A1225" s="116" t="s">
        <v>2656</v>
      </c>
      <c r="B1225" s="116" t="s">
        <v>2657</v>
      </c>
      <c r="C1225" s="116" t="s">
        <v>9</v>
      </c>
      <c r="D1225" s="116" t="s">
        <v>10</v>
      </c>
      <c r="E1225" s="116" t="s">
        <v>79</v>
      </c>
      <c r="F1225" s="116" t="s">
        <v>2604</v>
      </c>
      <c r="G1225" s="117">
        <v>1</v>
      </c>
      <c r="H1225" s="117">
        <v>1000</v>
      </c>
      <c r="I1225" s="116">
        <v>2020</v>
      </c>
    </row>
    <row r="1226" spans="1:9" x14ac:dyDescent="0.3">
      <c r="A1226" s="116" t="s">
        <v>664</v>
      </c>
      <c r="B1226" s="116" t="s">
        <v>510</v>
      </c>
      <c r="C1226" s="116" t="s">
        <v>9</v>
      </c>
      <c r="D1226" s="116" t="s">
        <v>10</v>
      </c>
      <c r="E1226" s="116" t="s">
        <v>79</v>
      </c>
      <c r="F1226" s="116" t="s">
        <v>665</v>
      </c>
      <c r="G1226" s="117">
        <v>0.2</v>
      </c>
      <c r="H1226" s="117">
        <v>200</v>
      </c>
      <c r="I1226" s="116">
        <v>2017</v>
      </c>
    </row>
    <row r="1227" spans="1:9" x14ac:dyDescent="0.3">
      <c r="A1227" s="116" t="s">
        <v>666</v>
      </c>
      <c r="B1227" s="116" t="s">
        <v>471</v>
      </c>
      <c r="C1227" s="116" t="s">
        <v>9</v>
      </c>
      <c r="D1227" s="116" t="s">
        <v>10</v>
      </c>
      <c r="E1227" s="116" t="s">
        <v>79</v>
      </c>
      <c r="F1227" s="116" t="s">
        <v>492</v>
      </c>
      <c r="G1227" s="117">
        <v>3</v>
      </c>
      <c r="H1227" s="117">
        <v>3000</v>
      </c>
      <c r="I1227" s="116">
        <v>2018</v>
      </c>
    </row>
    <row r="1228" spans="1:9" x14ac:dyDescent="0.3">
      <c r="A1228" s="116" t="s">
        <v>2198</v>
      </c>
      <c r="B1228" s="116" t="s">
        <v>2199</v>
      </c>
      <c r="C1228" s="116" t="s">
        <v>9</v>
      </c>
      <c r="D1228" s="116" t="s">
        <v>10</v>
      </c>
      <c r="E1228" s="116" t="s">
        <v>79</v>
      </c>
      <c r="F1228" s="116" t="s">
        <v>665</v>
      </c>
      <c r="G1228" s="117">
        <v>3.25</v>
      </c>
      <c r="H1228" s="117">
        <v>3250</v>
      </c>
      <c r="I1228" s="116">
        <v>2019</v>
      </c>
    </row>
    <row r="1229" spans="1:9" x14ac:dyDescent="0.3">
      <c r="A1229" s="116" t="s">
        <v>2200</v>
      </c>
      <c r="B1229" s="116" t="s">
        <v>2149</v>
      </c>
      <c r="C1229" s="116" t="s">
        <v>9</v>
      </c>
      <c r="D1229" s="116" t="s">
        <v>10</v>
      </c>
      <c r="E1229" s="116" t="s">
        <v>79</v>
      </c>
      <c r="F1229" s="116" t="s">
        <v>665</v>
      </c>
      <c r="G1229" s="117">
        <v>4.75</v>
      </c>
      <c r="H1229" s="117">
        <v>4750</v>
      </c>
      <c r="I1229" s="116">
        <v>2019</v>
      </c>
    </row>
    <row r="1230" spans="1:9" x14ac:dyDescent="0.3">
      <c r="A1230" s="116" t="s">
        <v>667</v>
      </c>
      <c r="B1230" s="116" t="s">
        <v>668</v>
      </c>
      <c r="C1230" s="116" t="s">
        <v>9</v>
      </c>
      <c r="D1230" s="116" t="s">
        <v>10</v>
      </c>
      <c r="E1230" s="116" t="s">
        <v>79</v>
      </c>
      <c r="F1230" s="116" t="s">
        <v>492</v>
      </c>
      <c r="G1230" s="117">
        <v>1.84</v>
      </c>
      <c r="H1230" s="117">
        <v>1840</v>
      </c>
      <c r="I1230" s="116">
        <v>2018</v>
      </c>
    </row>
    <row r="1231" spans="1:9" x14ac:dyDescent="0.3">
      <c r="A1231" s="116" t="s">
        <v>669</v>
      </c>
      <c r="B1231" s="116" t="s">
        <v>595</v>
      </c>
      <c r="C1231" s="116" t="s">
        <v>9</v>
      </c>
      <c r="D1231" s="116" t="s">
        <v>10</v>
      </c>
      <c r="E1231" s="116" t="s">
        <v>79</v>
      </c>
      <c r="F1231" s="116" t="s">
        <v>577</v>
      </c>
      <c r="G1231" s="117">
        <v>5</v>
      </c>
      <c r="H1231" s="117">
        <v>5000</v>
      </c>
      <c r="I1231" s="116">
        <v>2017</v>
      </c>
    </row>
    <row r="1232" spans="1:9" x14ac:dyDescent="0.3">
      <c r="A1232" s="116" t="s">
        <v>670</v>
      </c>
      <c r="B1232" s="116" t="s">
        <v>671</v>
      </c>
      <c r="C1232" s="116" t="s">
        <v>9</v>
      </c>
      <c r="D1232" s="116" t="s">
        <v>10</v>
      </c>
      <c r="E1232" s="116" t="s">
        <v>79</v>
      </c>
      <c r="F1232" s="116" t="s">
        <v>618</v>
      </c>
      <c r="G1232" s="117">
        <v>0.998</v>
      </c>
      <c r="H1232" s="117">
        <v>998</v>
      </c>
      <c r="I1232" s="116">
        <v>2018</v>
      </c>
    </row>
    <row r="1233" spans="1:9" x14ac:dyDescent="0.3">
      <c r="A1233" s="116" t="s">
        <v>2190</v>
      </c>
      <c r="B1233" s="116" t="s">
        <v>2191</v>
      </c>
      <c r="C1233" s="116" t="s">
        <v>9</v>
      </c>
      <c r="D1233" s="116" t="s">
        <v>10</v>
      </c>
      <c r="E1233" s="116" t="s">
        <v>79</v>
      </c>
      <c r="F1233" s="116" t="s">
        <v>479</v>
      </c>
      <c r="G1233" s="117">
        <v>0.998</v>
      </c>
      <c r="H1233" s="117">
        <v>998</v>
      </c>
      <c r="I1233" s="116">
        <v>2019</v>
      </c>
    </row>
    <row r="1234" spans="1:9" x14ac:dyDescent="0.3">
      <c r="A1234" s="116" t="s">
        <v>2658</v>
      </c>
      <c r="B1234" s="116" t="s">
        <v>714</v>
      </c>
      <c r="C1234" s="116" t="s">
        <v>9</v>
      </c>
      <c r="D1234" s="116" t="s">
        <v>10</v>
      </c>
      <c r="E1234" s="116" t="s">
        <v>79</v>
      </c>
      <c r="F1234" s="116" t="s">
        <v>498</v>
      </c>
      <c r="G1234" s="117">
        <v>1</v>
      </c>
      <c r="H1234" s="117">
        <v>1000</v>
      </c>
      <c r="I1234" s="116">
        <v>2020</v>
      </c>
    </row>
    <row r="1235" spans="1:9" x14ac:dyDescent="0.3">
      <c r="A1235" s="116" t="s">
        <v>2659</v>
      </c>
      <c r="B1235" s="116" t="s">
        <v>714</v>
      </c>
      <c r="C1235" s="116" t="s">
        <v>9</v>
      </c>
      <c r="D1235" s="116" t="s">
        <v>10</v>
      </c>
      <c r="E1235" s="116" t="s">
        <v>79</v>
      </c>
      <c r="F1235" s="116" t="s">
        <v>2128</v>
      </c>
      <c r="G1235" s="117">
        <v>1</v>
      </c>
      <c r="H1235" s="117">
        <v>1000</v>
      </c>
      <c r="I1235" s="116">
        <v>2020</v>
      </c>
    </row>
    <row r="1236" spans="1:9" x14ac:dyDescent="0.3">
      <c r="A1236" s="116" t="s">
        <v>798</v>
      </c>
      <c r="B1236" s="116" t="s">
        <v>799</v>
      </c>
      <c r="C1236" s="116" t="s">
        <v>9</v>
      </c>
      <c r="D1236" s="116" t="s">
        <v>800</v>
      </c>
      <c r="E1236" s="116" t="s">
        <v>75</v>
      </c>
      <c r="G1236" s="117">
        <v>0.02</v>
      </c>
      <c r="H1236" s="117">
        <v>20</v>
      </c>
      <c r="I1236" s="116">
        <v>2015</v>
      </c>
    </row>
    <row r="1237" spans="1:9" x14ac:dyDescent="0.3">
      <c r="A1237" s="116" t="s">
        <v>672</v>
      </c>
      <c r="B1237" s="116" t="s">
        <v>673</v>
      </c>
      <c r="C1237" s="116" t="s">
        <v>9</v>
      </c>
      <c r="D1237" s="116" t="s">
        <v>531</v>
      </c>
      <c r="E1237" s="116" t="s">
        <v>75</v>
      </c>
      <c r="G1237" s="117">
        <v>6.1538461538461535E-2</v>
      </c>
      <c r="H1237" s="117">
        <v>61.538461538461533</v>
      </c>
      <c r="I1237" s="116">
        <v>2017</v>
      </c>
    </row>
    <row r="1238" spans="1:9" x14ac:dyDescent="0.3">
      <c r="A1238" s="116" t="s">
        <v>674</v>
      </c>
      <c r="B1238" s="116" t="s">
        <v>457</v>
      </c>
      <c r="C1238" s="116" t="s">
        <v>9</v>
      </c>
      <c r="D1238" s="116" t="s">
        <v>10</v>
      </c>
      <c r="E1238" s="116" t="s">
        <v>79</v>
      </c>
      <c r="F1238" s="116" t="s">
        <v>465</v>
      </c>
      <c r="G1238" s="117">
        <v>5</v>
      </c>
      <c r="H1238" s="117">
        <v>5000</v>
      </c>
      <c r="I1238" s="116">
        <v>2016</v>
      </c>
    </row>
    <row r="1239" spans="1:9" x14ac:dyDescent="0.3">
      <c r="A1239" s="116" t="s">
        <v>675</v>
      </c>
      <c r="B1239" s="116" t="s">
        <v>457</v>
      </c>
      <c r="C1239" s="116" t="s">
        <v>9</v>
      </c>
      <c r="D1239" s="116" t="s">
        <v>10</v>
      </c>
      <c r="E1239" s="116" t="s">
        <v>79</v>
      </c>
      <c r="F1239" s="116" t="s">
        <v>503</v>
      </c>
      <c r="G1239" s="117">
        <v>5</v>
      </c>
      <c r="H1239" s="117">
        <v>5000</v>
      </c>
      <c r="I1239" s="116">
        <v>2017</v>
      </c>
    </row>
    <row r="1240" spans="1:9" x14ac:dyDescent="0.3">
      <c r="A1240" s="116" t="s">
        <v>2660</v>
      </c>
      <c r="B1240" s="116" t="s">
        <v>457</v>
      </c>
      <c r="C1240" s="116" t="s">
        <v>9</v>
      </c>
      <c r="D1240" s="116" t="s">
        <v>10</v>
      </c>
      <c r="E1240" s="116" t="s">
        <v>79</v>
      </c>
      <c r="F1240" s="116" t="s">
        <v>2633</v>
      </c>
      <c r="G1240" s="117">
        <v>5</v>
      </c>
      <c r="H1240" s="117">
        <v>5000</v>
      </c>
      <c r="I1240" s="116">
        <v>2020</v>
      </c>
    </row>
    <row r="1241" spans="1:9" x14ac:dyDescent="0.3">
      <c r="A1241" s="116" t="s">
        <v>676</v>
      </c>
      <c r="B1241" s="116" t="s">
        <v>634</v>
      </c>
      <c r="C1241" s="116" t="s">
        <v>9</v>
      </c>
      <c r="D1241" s="116" t="s">
        <v>10</v>
      </c>
      <c r="E1241" s="116" t="s">
        <v>79</v>
      </c>
      <c r="F1241" s="116" t="s">
        <v>479</v>
      </c>
      <c r="G1241" s="117">
        <v>3.54</v>
      </c>
      <c r="H1241" s="117">
        <v>3540</v>
      </c>
      <c r="I1241" s="116">
        <v>2018</v>
      </c>
    </row>
    <row r="1242" spans="1:9" x14ac:dyDescent="0.3">
      <c r="A1242" s="116" t="s">
        <v>677</v>
      </c>
      <c r="B1242" s="116" t="s">
        <v>678</v>
      </c>
      <c r="C1242" s="116" t="s">
        <v>9</v>
      </c>
      <c r="D1242" s="116" t="s">
        <v>10</v>
      </c>
      <c r="E1242" s="116" t="s">
        <v>79</v>
      </c>
      <c r="F1242" s="116" t="s">
        <v>479</v>
      </c>
      <c r="G1242" s="117">
        <v>5</v>
      </c>
      <c r="H1242" s="117">
        <v>5000</v>
      </c>
      <c r="I1242" s="116">
        <v>2018</v>
      </c>
    </row>
    <row r="1243" spans="1:9" x14ac:dyDescent="0.3">
      <c r="A1243" s="116" t="s">
        <v>2661</v>
      </c>
      <c r="B1243" s="116" t="s">
        <v>600</v>
      </c>
      <c r="C1243" s="116" t="s">
        <v>9</v>
      </c>
      <c r="D1243" s="116" t="s">
        <v>10</v>
      </c>
      <c r="E1243" s="116" t="s">
        <v>79</v>
      </c>
      <c r="F1243" s="116" t="s">
        <v>665</v>
      </c>
      <c r="G1243" s="117">
        <v>1</v>
      </c>
      <c r="H1243" s="117">
        <v>1000</v>
      </c>
      <c r="I1243" s="116">
        <v>2020</v>
      </c>
    </row>
    <row r="1244" spans="1:9" x14ac:dyDescent="0.3">
      <c r="A1244" s="116" t="s">
        <v>2662</v>
      </c>
      <c r="B1244" s="116" t="s">
        <v>2663</v>
      </c>
      <c r="C1244" s="116" t="s">
        <v>9</v>
      </c>
      <c r="D1244" s="116" t="s">
        <v>10</v>
      </c>
      <c r="E1244" s="116" t="s">
        <v>79</v>
      </c>
      <c r="F1244" s="116" t="s">
        <v>665</v>
      </c>
      <c r="G1244" s="117">
        <v>1</v>
      </c>
      <c r="H1244" s="117">
        <v>1000</v>
      </c>
      <c r="I1244" s="116">
        <v>2020</v>
      </c>
    </row>
    <row r="1245" spans="1:9" x14ac:dyDescent="0.3">
      <c r="A1245" s="116" t="s">
        <v>2192</v>
      </c>
      <c r="B1245" s="116" t="s">
        <v>697</v>
      </c>
      <c r="C1245" s="116" t="s">
        <v>9</v>
      </c>
      <c r="D1245" s="116" t="s">
        <v>10</v>
      </c>
      <c r="E1245" s="116" t="s">
        <v>79</v>
      </c>
      <c r="F1245" s="116" t="s">
        <v>665</v>
      </c>
      <c r="G1245" s="117">
        <v>1</v>
      </c>
      <c r="H1245" s="117">
        <v>1000</v>
      </c>
      <c r="I1245" s="116">
        <v>2019</v>
      </c>
    </row>
    <row r="1246" spans="1:9" x14ac:dyDescent="0.3">
      <c r="A1246" s="116" t="s">
        <v>2664</v>
      </c>
      <c r="B1246" s="116" t="s">
        <v>600</v>
      </c>
      <c r="C1246" s="116" t="s">
        <v>9</v>
      </c>
      <c r="D1246" s="116" t="s">
        <v>10</v>
      </c>
      <c r="E1246" s="116" t="s">
        <v>79</v>
      </c>
      <c r="F1246" s="116" t="s">
        <v>665</v>
      </c>
      <c r="G1246" s="117">
        <v>1</v>
      </c>
      <c r="H1246" s="117">
        <v>1000</v>
      </c>
      <c r="I1246" s="116">
        <v>2020</v>
      </c>
    </row>
    <row r="1247" spans="1:9" x14ac:dyDescent="0.3">
      <c r="A1247" s="116" t="s">
        <v>679</v>
      </c>
      <c r="B1247" s="116" t="s">
        <v>680</v>
      </c>
      <c r="C1247" s="116" t="s">
        <v>9</v>
      </c>
      <c r="D1247" s="116" t="s">
        <v>10</v>
      </c>
      <c r="E1247" s="116" t="s">
        <v>79</v>
      </c>
      <c r="F1247" s="116" t="s">
        <v>681</v>
      </c>
      <c r="G1247" s="117">
        <v>0.125</v>
      </c>
      <c r="H1247" s="117">
        <v>125</v>
      </c>
      <c r="I1247" s="116">
        <v>2016</v>
      </c>
    </row>
    <row r="1248" spans="1:9" x14ac:dyDescent="0.3">
      <c r="A1248" s="116" t="s">
        <v>2196</v>
      </c>
      <c r="B1248" s="116" t="s">
        <v>636</v>
      </c>
      <c r="C1248" s="116" t="s">
        <v>9</v>
      </c>
      <c r="D1248" s="116" t="s">
        <v>10</v>
      </c>
      <c r="E1248" s="116" t="s">
        <v>79</v>
      </c>
      <c r="F1248" s="116" t="s">
        <v>665</v>
      </c>
      <c r="G1248" s="117">
        <v>1</v>
      </c>
      <c r="H1248" s="117">
        <v>1000</v>
      </c>
      <c r="I1248" s="116">
        <v>2019</v>
      </c>
    </row>
    <row r="1249" spans="1:9" x14ac:dyDescent="0.3">
      <c r="A1249" s="116" t="s">
        <v>682</v>
      </c>
      <c r="B1249" s="116" t="s">
        <v>683</v>
      </c>
      <c r="C1249" s="116" t="s">
        <v>9</v>
      </c>
      <c r="D1249" s="116" t="s">
        <v>10</v>
      </c>
      <c r="E1249" s="116" t="s">
        <v>79</v>
      </c>
      <c r="F1249" s="116" t="s">
        <v>479</v>
      </c>
      <c r="G1249" s="117">
        <v>5</v>
      </c>
      <c r="H1249" s="117">
        <v>5000</v>
      </c>
      <c r="I1249" s="116">
        <v>2018</v>
      </c>
    </row>
    <row r="1250" spans="1:9" x14ac:dyDescent="0.3">
      <c r="A1250" s="116" t="s">
        <v>684</v>
      </c>
      <c r="B1250" s="116" t="s">
        <v>685</v>
      </c>
      <c r="C1250" s="116" t="s">
        <v>9</v>
      </c>
      <c r="D1250" s="116" t="s">
        <v>10</v>
      </c>
      <c r="E1250" s="116" t="s">
        <v>79</v>
      </c>
      <c r="F1250" s="116" t="s">
        <v>665</v>
      </c>
      <c r="G1250" s="117">
        <v>0.25</v>
      </c>
      <c r="H1250" s="117">
        <v>250</v>
      </c>
      <c r="I1250" s="116">
        <v>2018</v>
      </c>
    </row>
    <row r="1251" spans="1:9" x14ac:dyDescent="0.3">
      <c r="A1251" s="116" t="s">
        <v>686</v>
      </c>
      <c r="B1251" s="116" t="s">
        <v>474</v>
      </c>
      <c r="C1251" s="116" t="s">
        <v>9</v>
      </c>
      <c r="D1251" s="116" t="s">
        <v>10</v>
      </c>
      <c r="E1251" s="116" t="s">
        <v>79</v>
      </c>
      <c r="F1251" s="116" t="s">
        <v>665</v>
      </c>
      <c r="G1251" s="117">
        <v>3.5999999999999997E-2</v>
      </c>
      <c r="H1251" s="117">
        <v>36</v>
      </c>
      <c r="I1251" s="116">
        <v>2017</v>
      </c>
    </row>
    <row r="1252" spans="1:9" x14ac:dyDescent="0.3">
      <c r="A1252" s="116" t="s">
        <v>687</v>
      </c>
      <c r="B1252" s="116" t="s">
        <v>471</v>
      </c>
      <c r="C1252" s="116" t="s">
        <v>9</v>
      </c>
      <c r="D1252" s="116" t="s">
        <v>10</v>
      </c>
      <c r="E1252" s="116" t="s">
        <v>79</v>
      </c>
      <c r="F1252" s="116" t="s">
        <v>688</v>
      </c>
      <c r="G1252" s="117">
        <v>3.5999999999999997E-2</v>
      </c>
      <c r="H1252" s="117">
        <v>36</v>
      </c>
      <c r="I1252" s="116">
        <v>2015</v>
      </c>
    </row>
    <row r="1253" spans="1:9" x14ac:dyDescent="0.3">
      <c r="A1253" s="116" t="s">
        <v>689</v>
      </c>
      <c r="B1253" s="116" t="s">
        <v>543</v>
      </c>
      <c r="C1253" s="116" t="s">
        <v>9</v>
      </c>
      <c r="D1253" s="116" t="s">
        <v>10</v>
      </c>
      <c r="E1253" s="116" t="s">
        <v>79</v>
      </c>
      <c r="F1253" s="116" t="s">
        <v>665</v>
      </c>
      <c r="G1253" s="117">
        <v>0.75</v>
      </c>
      <c r="H1253" s="117">
        <v>750</v>
      </c>
      <c r="I1253" s="116">
        <v>2018</v>
      </c>
    </row>
    <row r="1254" spans="1:9" x14ac:dyDescent="0.3">
      <c r="A1254" s="116" t="s">
        <v>690</v>
      </c>
      <c r="B1254" s="116" t="s">
        <v>691</v>
      </c>
      <c r="C1254" s="116" t="s">
        <v>9</v>
      </c>
      <c r="D1254" s="116" t="s">
        <v>10</v>
      </c>
      <c r="E1254" s="116" t="s">
        <v>79</v>
      </c>
      <c r="F1254" s="116" t="s">
        <v>665</v>
      </c>
      <c r="G1254" s="117">
        <v>0.25</v>
      </c>
      <c r="H1254" s="117">
        <v>250</v>
      </c>
      <c r="I1254" s="116">
        <v>2017</v>
      </c>
    </row>
    <row r="1255" spans="1:9" x14ac:dyDescent="0.3">
      <c r="A1255" s="116" t="s">
        <v>3550</v>
      </c>
      <c r="B1255" s="116" t="s">
        <v>508</v>
      </c>
      <c r="C1255" s="116" t="s">
        <v>9</v>
      </c>
      <c r="D1255" s="116" t="s">
        <v>10</v>
      </c>
      <c r="E1255" s="116" t="s">
        <v>79</v>
      </c>
      <c r="F1255" s="116" t="s">
        <v>665</v>
      </c>
      <c r="G1255" s="117">
        <v>1</v>
      </c>
      <c r="H1255" s="117">
        <v>1000</v>
      </c>
      <c r="I1255" s="116">
        <v>2022</v>
      </c>
    </row>
    <row r="1256" spans="1:9" x14ac:dyDescent="0.3">
      <c r="A1256" s="116" t="s">
        <v>2665</v>
      </c>
      <c r="B1256" s="116" t="s">
        <v>2663</v>
      </c>
      <c r="C1256" s="116" t="s">
        <v>9</v>
      </c>
      <c r="D1256" s="116" t="s">
        <v>10</v>
      </c>
      <c r="E1256" s="116" t="s">
        <v>79</v>
      </c>
      <c r="F1256" s="116" t="s">
        <v>665</v>
      </c>
      <c r="G1256" s="117">
        <v>1</v>
      </c>
      <c r="H1256" s="117">
        <v>1000</v>
      </c>
      <c r="I1256" s="116">
        <v>2020</v>
      </c>
    </row>
    <row r="1257" spans="1:9" x14ac:dyDescent="0.3">
      <c r="A1257" s="116" t="s">
        <v>2666</v>
      </c>
      <c r="B1257" s="116" t="s">
        <v>600</v>
      </c>
      <c r="C1257" s="116" t="s">
        <v>9</v>
      </c>
      <c r="D1257" s="116" t="s">
        <v>10</v>
      </c>
      <c r="E1257" s="116" t="s">
        <v>79</v>
      </c>
      <c r="F1257" s="116" t="s">
        <v>665</v>
      </c>
      <c r="G1257" s="117">
        <v>1</v>
      </c>
      <c r="H1257" s="117">
        <v>1000</v>
      </c>
      <c r="I1257" s="116">
        <v>2020</v>
      </c>
    </row>
    <row r="1258" spans="1:9" x14ac:dyDescent="0.3">
      <c r="A1258" s="116" t="s">
        <v>3551</v>
      </c>
      <c r="B1258" s="116" t="s">
        <v>691</v>
      </c>
      <c r="C1258" s="116" t="s">
        <v>9</v>
      </c>
      <c r="D1258" s="116" t="s">
        <v>10</v>
      </c>
      <c r="E1258" s="116" t="s">
        <v>79</v>
      </c>
      <c r="F1258" s="116" t="s">
        <v>665</v>
      </c>
      <c r="G1258" s="117">
        <v>1</v>
      </c>
      <c r="H1258" s="117">
        <v>1000</v>
      </c>
      <c r="I1258" s="116">
        <v>2022</v>
      </c>
    </row>
    <row r="1259" spans="1:9" x14ac:dyDescent="0.3">
      <c r="A1259" s="116" t="s">
        <v>2667</v>
      </c>
      <c r="B1259" s="116" t="s">
        <v>508</v>
      </c>
      <c r="C1259" s="116" t="s">
        <v>9</v>
      </c>
      <c r="D1259" s="116" t="s">
        <v>10</v>
      </c>
      <c r="E1259" s="116" t="s">
        <v>79</v>
      </c>
      <c r="F1259" s="116" t="s">
        <v>665</v>
      </c>
      <c r="G1259" s="117">
        <v>1</v>
      </c>
      <c r="H1259" s="117">
        <v>1000</v>
      </c>
      <c r="I1259" s="116">
        <v>2020</v>
      </c>
    </row>
    <row r="1260" spans="1:9" x14ac:dyDescent="0.3">
      <c r="A1260" s="116" t="s">
        <v>3552</v>
      </c>
      <c r="B1260" s="116" t="s">
        <v>3553</v>
      </c>
      <c r="C1260" s="116" t="s">
        <v>9</v>
      </c>
      <c r="D1260" s="116" t="s">
        <v>10</v>
      </c>
      <c r="E1260" s="116" t="s">
        <v>79</v>
      </c>
      <c r="F1260" s="116" t="s">
        <v>3554</v>
      </c>
      <c r="G1260" s="117">
        <v>1</v>
      </c>
      <c r="H1260" s="117">
        <v>1000</v>
      </c>
      <c r="I1260" s="116">
        <v>2022</v>
      </c>
    </row>
    <row r="1261" spans="1:9" x14ac:dyDescent="0.3">
      <c r="A1261" s="116" t="s">
        <v>2668</v>
      </c>
      <c r="B1261" s="116" t="s">
        <v>2249</v>
      </c>
      <c r="C1261" s="116" t="s">
        <v>9</v>
      </c>
      <c r="D1261" s="116" t="s">
        <v>10</v>
      </c>
      <c r="E1261" s="116" t="s">
        <v>79</v>
      </c>
      <c r="F1261" s="116" t="s">
        <v>665</v>
      </c>
      <c r="G1261" s="117">
        <v>1</v>
      </c>
      <c r="H1261" s="117">
        <v>1000</v>
      </c>
      <c r="I1261" s="116">
        <v>2020</v>
      </c>
    </row>
    <row r="1262" spans="1:9" x14ac:dyDescent="0.3">
      <c r="A1262" s="116" t="s">
        <v>2669</v>
      </c>
      <c r="B1262" s="116" t="s">
        <v>683</v>
      </c>
      <c r="C1262" s="116" t="s">
        <v>9</v>
      </c>
      <c r="D1262" s="116" t="s">
        <v>10</v>
      </c>
      <c r="E1262" s="116" t="s">
        <v>79</v>
      </c>
      <c r="F1262" s="116" t="s">
        <v>665</v>
      </c>
      <c r="G1262" s="117">
        <v>1</v>
      </c>
      <c r="H1262" s="117">
        <v>1000</v>
      </c>
      <c r="I1262" s="116">
        <v>2020</v>
      </c>
    </row>
    <row r="1263" spans="1:9" x14ac:dyDescent="0.3">
      <c r="A1263" s="116" t="s">
        <v>2193</v>
      </c>
      <c r="B1263" s="116" t="s">
        <v>2145</v>
      </c>
      <c r="C1263" s="116" t="s">
        <v>9</v>
      </c>
      <c r="D1263" s="116" t="s">
        <v>10</v>
      </c>
      <c r="E1263" s="116" t="s">
        <v>79</v>
      </c>
      <c r="F1263" s="116" t="s">
        <v>665</v>
      </c>
      <c r="G1263" s="117">
        <v>1</v>
      </c>
      <c r="H1263" s="117">
        <v>1000</v>
      </c>
      <c r="I1263" s="116">
        <v>2019</v>
      </c>
    </row>
    <row r="1264" spans="1:9" x14ac:dyDescent="0.3">
      <c r="A1264" s="116" t="s">
        <v>3135</v>
      </c>
      <c r="B1264" s="116" t="s">
        <v>597</v>
      </c>
      <c r="C1264" s="116" t="s">
        <v>9</v>
      </c>
      <c r="D1264" s="116" t="s">
        <v>10</v>
      </c>
      <c r="E1264" s="116" t="s">
        <v>79</v>
      </c>
      <c r="F1264" s="116" t="s">
        <v>665</v>
      </c>
      <c r="G1264" s="117">
        <v>1</v>
      </c>
      <c r="H1264" s="117">
        <v>1000</v>
      </c>
      <c r="I1264" s="116">
        <v>2021</v>
      </c>
    </row>
    <row r="1265" spans="1:9" x14ac:dyDescent="0.3">
      <c r="A1265" s="116" t="s">
        <v>2670</v>
      </c>
      <c r="B1265" s="116" t="s">
        <v>585</v>
      </c>
      <c r="C1265" s="116" t="s">
        <v>9</v>
      </c>
      <c r="D1265" s="116" t="s">
        <v>10</v>
      </c>
      <c r="E1265" s="116" t="s">
        <v>79</v>
      </c>
      <c r="F1265" s="116" t="s">
        <v>665</v>
      </c>
      <c r="G1265" s="117">
        <v>1</v>
      </c>
      <c r="H1265" s="117">
        <v>1000</v>
      </c>
      <c r="I1265" s="116">
        <v>2020</v>
      </c>
    </row>
    <row r="1266" spans="1:9" x14ac:dyDescent="0.3">
      <c r="A1266" s="116" t="s">
        <v>2671</v>
      </c>
      <c r="B1266" s="116" t="s">
        <v>508</v>
      </c>
      <c r="C1266" s="116" t="s">
        <v>9</v>
      </c>
      <c r="D1266" s="116" t="s">
        <v>10</v>
      </c>
      <c r="E1266" s="116" t="s">
        <v>79</v>
      </c>
      <c r="F1266" s="116" t="s">
        <v>665</v>
      </c>
      <c r="G1266" s="117">
        <v>1</v>
      </c>
      <c r="H1266" s="117">
        <v>1000</v>
      </c>
      <c r="I1266" s="116">
        <v>2020</v>
      </c>
    </row>
    <row r="1267" spans="1:9" x14ac:dyDescent="0.3">
      <c r="A1267" s="116" t="s">
        <v>3555</v>
      </c>
      <c r="B1267" s="116" t="s">
        <v>1189</v>
      </c>
      <c r="C1267" s="116" t="s">
        <v>9</v>
      </c>
      <c r="D1267" s="116" t="s">
        <v>10</v>
      </c>
      <c r="E1267" s="116" t="s">
        <v>79</v>
      </c>
      <c r="F1267" s="116" t="s">
        <v>665</v>
      </c>
      <c r="G1267" s="117">
        <v>1</v>
      </c>
      <c r="H1267" s="117">
        <v>1000</v>
      </c>
      <c r="I1267" s="116">
        <v>2022</v>
      </c>
    </row>
    <row r="1268" spans="1:9" x14ac:dyDescent="0.3">
      <c r="A1268" s="116" t="s">
        <v>3556</v>
      </c>
      <c r="B1268" s="116" t="s">
        <v>683</v>
      </c>
      <c r="C1268" s="116" t="s">
        <v>9</v>
      </c>
      <c r="D1268" s="116" t="s">
        <v>10</v>
      </c>
      <c r="E1268" s="116" t="s">
        <v>79</v>
      </c>
      <c r="F1268" s="116" t="s">
        <v>665</v>
      </c>
      <c r="G1268" s="117">
        <v>0.45300000000000001</v>
      </c>
      <c r="H1268" s="117">
        <v>453</v>
      </c>
      <c r="I1268" s="116">
        <v>2022</v>
      </c>
    </row>
    <row r="1269" spans="1:9" x14ac:dyDescent="0.3">
      <c r="A1269" s="116" t="s">
        <v>2194</v>
      </c>
      <c r="B1269" s="116" t="s">
        <v>464</v>
      </c>
      <c r="C1269" s="116" t="s">
        <v>9</v>
      </c>
      <c r="D1269" s="116" t="s">
        <v>10</v>
      </c>
      <c r="E1269" s="116" t="s">
        <v>79</v>
      </c>
      <c r="F1269" s="116" t="s">
        <v>665</v>
      </c>
      <c r="G1269" s="117">
        <v>1</v>
      </c>
      <c r="H1269" s="117">
        <v>1000</v>
      </c>
      <c r="I1269" s="116">
        <v>2019</v>
      </c>
    </row>
    <row r="1270" spans="1:9" x14ac:dyDescent="0.3">
      <c r="A1270" s="116" t="s">
        <v>2672</v>
      </c>
      <c r="B1270" s="116" t="s">
        <v>2673</v>
      </c>
      <c r="C1270" s="116" t="s">
        <v>9</v>
      </c>
      <c r="D1270" s="116" t="s">
        <v>10</v>
      </c>
      <c r="E1270" s="116" t="s">
        <v>79</v>
      </c>
      <c r="F1270" s="116" t="s">
        <v>665</v>
      </c>
      <c r="G1270" s="117">
        <v>1</v>
      </c>
      <c r="H1270" s="117">
        <v>1000</v>
      </c>
      <c r="I1270" s="116">
        <v>2020</v>
      </c>
    </row>
    <row r="1271" spans="1:9" x14ac:dyDescent="0.3">
      <c r="A1271" s="116" t="s">
        <v>3136</v>
      </c>
      <c r="B1271" s="116" t="s">
        <v>513</v>
      </c>
      <c r="C1271" s="116" t="s">
        <v>9</v>
      </c>
      <c r="D1271" s="116" t="s">
        <v>10</v>
      </c>
      <c r="E1271" s="116" t="s">
        <v>79</v>
      </c>
      <c r="F1271" s="116" t="s">
        <v>665</v>
      </c>
      <c r="G1271" s="117">
        <v>1</v>
      </c>
      <c r="H1271" s="117">
        <v>1000</v>
      </c>
      <c r="I1271" s="116">
        <v>2021</v>
      </c>
    </row>
    <row r="1272" spans="1:9" x14ac:dyDescent="0.3">
      <c r="A1272" s="116" t="s">
        <v>2674</v>
      </c>
      <c r="B1272" s="116" t="s">
        <v>494</v>
      </c>
      <c r="C1272" s="116" t="s">
        <v>9</v>
      </c>
      <c r="D1272" s="116" t="s">
        <v>10</v>
      </c>
      <c r="E1272" s="116" t="s">
        <v>79</v>
      </c>
      <c r="F1272" s="116" t="s">
        <v>665</v>
      </c>
      <c r="G1272" s="117">
        <v>1</v>
      </c>
      <c r="H1272" s="117">
        <v>1000</v>
      </c>
      <c r="I1272" s="116">
        <v>2020</v>
      </c>
    </row>
    <row r="1273" spans="1:9" x14ac:dyDescent="0.3">
      <c r="A1273" s="116" t="s">
        <v>3137</v>
      </c>
      <c r="B1273" s="116" t="s">
        <v>581</v>
      </c>
      <c r="C1273" s="116" t="s">
        <v>9</v>
      </c>
      <c r="D1273" s="116" t="s">
        <v>10</v>
      </c>
      <c r="E1273" s="116" t="s">
        <v>79</v>
      </c>
      <c r="F1273" s="116" t="s">
        <v>665</v>
      </c>
      <c r="G1273" s="117">
        <v>1</v>
      </c>
      <c r="H1273" s="117">
        <v>1000</v>
      </c>
      <c r="I1273" s="116">
        <v>2021</v>
      </c>
    </row>
    <row r="1274" spans="1:9" x14ac:dyDescent="0.3">
      <c r="A1274" s="116" t="s">
        <v>2195</v>
      </c>
      <c r="B1274" s="116" t="s">
        <v>2156</v>
      </c>
      <c r="C1274" s="116" t="s">
        <v>9</v>
      </c>
      <c r="D1274" s="116" t="s">
        <v>10</v>
      </c>
      <c r="E1274" s="116" t="s">
        <v>79</v>
      </c>
      <c r="F1274" s="116" t="s">
        <v>665</v>
      </c>
      <c r="G1274" s="117">
        <v>1</v>
      </c>
      <c r="H1274" s="117">
        <v>1000</v>
      </c>
      <c r="I1274" s="116">
        <v>2019</v>
      </c>
    </row>
    <row r="1275" spans="1:9" x14ac:dyDescent="0.3">
      <c r="A1275" s="116" t="s">
        <v>2675</v>
      </c>
      <c r="B1275" s="116" t="s">
        <v>2213</v>
      </c>
      <c r="C1275" s="116" t="s">
        <v>9</v>
      </c>
      <c r="D1275" s="116" t="s">
        <v>10</v>
      </c>
      <c r="E1275" s="116" t="s">
        <v>79</v>
      </c>
      <c r="F1275" s="116" t="s">
        <v>665</v>
      </c>
      <c r="G1275" s="117">
        <v>1</v>
      </c>
      <c r="H1275" s="117">
        <v>1000</v>
      </c>
      <c r="I1275" s="116">
        <v>2020</v>
      </c>
    </row>
    <row r="1276" spans="1:9" x14ac:dyDescent="0.3">
      <c r="A1276" s="116" t="s">
        <v>3557</v>
      </c>
      <c r="B1276" s="116" t="s">
        <v>3558</v>
      </c>
      <c r="C1276" s="116" t="s">
        <v>9</v>
      </c>
      <c r="D1276" s="116" t="s">
        <v>10</v>
      </c>
      <c r="E1276" s="116" t="s">
        <v>79</v>
      </c>
      <c r="F1276" s="116" t="s">
        <v>3124</v>
      </c>
      <c r="G1276" s="117">
        <v>1</v>
      </c>
      <c r="H1276" s="117">
        <v>1000</v>
      </c>
      <c r="I1276" s="116">
        <v>2022</v>
      </c>
    </row>
    <row r="1277" spans="1:9" x14ac:dyDescent="0.3">
      <c r="A1277" s="116" t="s">
        <v>3138</v>
      </c>
      <c r="B1277" s="116" t="s">
        <v>478</v>
      </c>
      <c r="C1277" s="116" t="s">
        <v>9</v>
      </c>
      <c r="D1277" s="116" t="s">
        <v>10</v>
      </c>
      <c r="E1277" s="116" t="s">
        <v>79</v>
      </c>
      <c r="F1277" s="116" t="s">
        <v>665</v>
      </c>
      <c r="G1277" s="117">
        <v>1</v>
      </c>
      <c r="H1277" s="117">
        <v>1000</v>
      </c>
      <c r="I1277" s="116">
        <v>2021</v>
      </c>
    </row>
    <row r="1278" spans="1:9" x14ac:dyDescent="0.3">
      <c r="A1278" s="116" t="s">
        <v>3559</v>
      </c>
      <c r="B1278" s="116" t="s">
        <v>528</v>
      </c>
      <c r="C1278" s="116" t="s">
        <v>9</v>
      </c>
      <c r="D1278" s="116" t="s">
        <v>10</v>
      </c>
      <c r="E1278" s="116" t="s">
        <v>79</v>
      </c>
      <c r="F1278" s="116" t="s">
        <v>3124</v>
      </c>
      <c r="G1278" s="117">
        <v>1</v>
      </c>
      <c r="H1278" s="117">
        <v>1000</v>
      </c>
      <c r="I1278" s="116">
        <v>2022</v>
      </c>
    </row>
    <row r="1279" spans="1:9" x14ac:dyDescent="0.3">
      <c r="A1279" s="116" t="s">
        <v>3560</v>
      </c>
      <c r="B1279" s="116" t="s">
        <v>2689</v>
      </c>
      <c r="C1279" s="116" t="s">
        <v>9</v>
      </c>
      <c r="D1279" s="116" t="s">
        <v>10</v>
      </c>
      <c r="E1279" s="116" t="s">
        <v>79</v>
      </c>
      <c r="F1279" s="116" t="s">
        <v>665</v>
      </c>
      <c r="G1279" s="117">
        <v>1</v>
      </c>
      <c r="H1279" s="117">
        <v>1000</v>
      </c>
      <c r="I1279" s="116">
        <v>2022</v>
      </c>
    </row>
    <row r="1280" spans="1:9" x14ac:dyDescent="0.3">
      <c r="A1280" s="116" t="s">
        <v>2676</v>
      </c>
      <c r="B1280" s="116" t="s">
        <v>2663</v>
      </c>
      <c r="C1280" s="116" t="s">
        <v>9</v>
      </c>
      <c r="D1280" s="116" t="s">
        <v>10</v>
      </c>
      <c r="E1280" s="116" t="s">
        <v>79</v>
      </c>
      <c r="F1280" s="116" t="s">
        <v>665</v>
      </c>
      <c r="G1280" s="117">
        <v>1</v>
      </c>
      <c r="H1280" s="117">
        <v>1000</v>
      </c>
      <c r="I1280" s="116">
        <v>2020</v>
      </c>
    </row>
    <row r="1281" spans="1:9" x14ac:dyDescent="0.3">
      <c r="A1281" s="116" t="s">
        <v>3139</v>
      </c>
      <c r="B1281" s="116" t="s">
        <v>508</v>
      </c>
      <c r="C1281" s="116" t="s">
        <v>9</v>
      </c>
      <c r="D1281" s="116" t="s">
        <v>10</v>
      </c>
      <c r="E1281" s="116" t="s">
        <v>79</v>
      </c>
      <c r="F1281" s="116" t="s">
        <v>665</v>
      </c>
      <c r="G1281" s="117">
        <v>1</v>
      </c>
      <c r="H1281" s="117">
        <v>1000</v>
      </c>
      <c r="I1281" s="116">
        <v>2021</v>
      </c>
    </row>
    <row r="1282" spans="1:9" x14ac:dyDescent="0.3">
      <c r="A1282" s="116" t="s">
        <v>692</v>
      </c>
      <c r="B1282" s="116" t="s">
        <v>575</v>
      </c>
      <c r="C1282" s="116" t="s">
        <v>9</v>
      </c>
      <c r="D1282" s="116" t="s">
        <v>10</v>
      </c>
      <c r="E1282" s="116" t="s">
        <v>79</v>
      </c>
      <c r="F1282" s="116" t="s">
        <v>479</v>
      </c>
      <c r="G1282" s="117">
        <v>0.8</v>
      </c>
      <c r="H1282" s="117">
        <v>800</v>
      </c>
      <c r="I1282" s="116">
        <v>2018</v>
      </c>
    </row>
    <row r="1283" spans="1:9" x14ac:dyDescent="0.3">
      <c r="A1283" s="116" t="s">
        <v>2202</v>
      </c>
      <c r="B1283" s="116" t="s">
        <v>605</v>
      </c>
      <c r="C1283" s="116" t="s">
        <v>9</v>
      </c>
      <c r="D1283" s="116" t="s">
        <v>10</v>
      </c>
      <c r="E1283" s="116" t="s">
        <v>79</v>
      </c>
      <c r="F1283" s="116" t="s">
        <v>479</v>
      </c>
      <c r="G1283" s="117">
        <v>0.998</v>
      </c>
      <c r="H1283" s="117">
        <v>998</v>
      </c>
      <c r="I1283" s="116">
        <v>2019</v>
      </c>
    </row>
    <row r="1284" spans="1:9" x14ac:dyDescent="0.3">
      <c r="A1284" s="116" t="s">
        <v>693</v>
      </c>
      <c r="B1284" s="116" t="s">
        <v>602</v>
      </c>
      <c r="C1284" s="116" t="s">
        <v>9</v>
      </c>
      <c r="D1284" s="116" t="s">
        <v>10</v>
      </c>
      <c r="E1284" s="116" t="s">
        <v>79</v>
      </c>
      <c r="F1284" s="116" t="s">
        <v>465</v>
      </c>
      <c r="G1284" s="117">
        <v>3</v>
      </c>
      <c r="H1284" s="117">
        <v>3000</v>
      </c>
      <c r="I1284" s="116">
        <v>2017</v>
      </c>
    </row>
    <row r="1285" spans="1:9" x14ac:dyDescent="0.3">
      <c r="A1285" s="116" t="s">
        <v>3140</v>
      </c>
      <c r="B1285" s="116" t="s">
        <v>3141</v>
      </c>
      <c r="C1285" s="116" t="s">
        <v>9</v>
      </c>
      <c r="D1285" s="116" t="s">
        <v>10</v>
      </c>
      <c r="E1285" s="116" t="s">
        <v>79</v>
      </c>
      <c r="F1285" s="116" t="s">
        <v>498</v>
      </c>
      <c r="G1285" s="117">
        <v>1</v>
      </c>
      <c r="H1285" s="117">
        <v>1000</v>
      </c>
      <c r="I1285" s="116">
        <v>2021</v>
      </c>
    </row>
    <row r="1286" spans="1:9" x14ac:dyDescent="0.3">
      <c r="A1286" s="116" t="s">
        <v>3561</v>
      </c>
      <c r="B1286" s="116" t="s">
        <v>614</v>
      </c>
      <c r="C1286" s="116" t="s">
        <v>9</v>
      </c>
      <c r="D1286" s="116" t="s">
        <v>10</v>
      </c>
      <c r="E1286" s="116" t="s">
        <v>79</v>
      </c>
      <c r="F1286" s="116" t="s">
        <v>3541</v>
      </c>
      <c r="G1286" s="117">
        <v>1</v>
      </c>
      <c r="H1286" s="117">
        <v>1000</v>
      </c>
      <c r="I1286" s="116">
        <v>2022</v>
      </c>
    </row>
    <row r="1287" spans="1:9" x14ac:dyDescent="0.3">
      <c r="A1287" s="116" t="s">
        <v>2677</v>
      </c>
      <c r="B1287" s="116" t="s">
        <v>2678</v>
      </c>
      <c r="C1287" s="116" t="s">
        <v>9</v>
      </c>
      <c r="D1287" s="116" t="s">
        <v>10</v>
      </c>
      <c r="E1287" s="116" t="s">
        <v>79</v>
      </c>
      <c r="F1287" s="116" t="s">
        <v>498</v>
      </c>
      <c r="G1287" s="117">
        <v>1</v>
      </c>
      <c r="H1287" s="117">
        <v>1000</v>
      </c>
      <c r="I1287" s="116">
        <v>2020</v>
      </c>
    </row>
    <row r="1288" spans="1:9" x14ac:dyDescent="0.3">
      <c r="A1288" s="116" t="s">
        <v>694</v>
      </c>
      <c r="B1288" s="116" t="s">
        <v>695</v>
      </c>
      <c r="C1288" s="116" t="s">
        <v>9</v>
      </c>
      <c r="D1288" s="116" t="s">
        <v>10</v>
      </c>
      <c r="E1288" s="116" t="s">
        <v>79</v>
      </c>
      <c r="F1288" s="116" t="s">
        <v>465</v>
      </c>
      <c r="G1288" s="117">
        <v>5</v>
      </c>
      <c r="H1288" s="117">
        <v>5000</v>
      </c>
      <c r="I1288" s="116">
        <v>2017</v>
      </c>
    </row>
    <row r="1289" spans="1:9" x14ac:dyDescent="0.3">
      <c r="A1289" s="116" t="s">
        <v>2679</v>
      </c>
      <c r="B1289" s="116" t="s">
        <v>695</v>
      </c>
      <c r="C1289" s="116" t="s">
        <v>9</v>
      </c>
      <c r="D1289" s="116" t="s">
        <v>10</v>
      </c>
      <c r="E1289" s="116" t="s">
        <v>79</v>
      </c>
      <c r="F1289" s="116" t="s">
        <v>241</v>
      </c>
      <c r="G1289" s="117">
        <v>1</v>
      </c>
      <c r="H1289" s="117">
        <v>1000</v>
      </c>
      <c r="I1289" s="116">
        <v>2020</v>
      </c>
    </row>
    <row r="1290" spans="1:9" x14ac:dyDescent="0.3">
      <c r="A1290" s="116" t="s">
        <v>696</v>
      </c>
      <c r="B1290" s="116" t="s">
        <v>697</v>
      </c>
      <c r="C1290" s="116" t="s">
        <v>9</v>
      </c>
      <c r="D1290" s="116" t="s">
        <v>10</v>
      </c>
      <c r="E1290" s="116" t="s">
        <v>79</v>
      </c>
      <c r="F1290" s="116" t="s">
        <v>465</v>
      </c>
      <c r="G1290" s="117">
        <v>2</v>
      </c>
      <c r="H1290" s="117">
        <v>2000</v>
      </c>
      <c r="I1290" s="116">
        <v>2017</v>
      </c>
    </row>
    <row r="1291" spans="1:9" x14ac:dyDescent="0.3">
      <c r="A1291" s="116" t="s">
        <v>698</v>
      </c>
      <c r="B1291" s="116" t="s">
        <v>699</v>
      </c>
      <c r="C1291" s="116" t="s">
        <v>9</v>
      </c>
      <c r="D1291" s="116" t="s">
        <v>700</v>
      </c>
      <c r="E1291" s="116" t="s">
        <v>75</v>
      </c>
      <c r="F1291" s="116" t="s">
        <v>701</v>
      </c>
      <c r="G1291" s="117">
        <v>0.25</v>
      </c>
      <c r="H1291" s="117">
        <v>250</v>
      </c>
      <c r="I1291" s="116">
        <v>2017</v>
      </c>
    </row>
    <row r="1292" spans="1:9" x14ac:dyDescent="0.3">
      <c r="A1292" s="116" t="s">
        <v>702</v>
      </c>
      <c r="B1292" s="116" t="s">
        <v>702</v>
      </c>
      <c r="C1292" s="116" t="s">
        <v>9</v>
      </c>
      <c r="D1292" s="116" t="s">
        <v>10</v>
      </c>
      <c r="E1292" s="116" t="s">
        <v>79</v>
      </c>
      <c r="F1292" s="116" t="s">
        <v>503</v>
      </c>
      <c r="G1292" s="117">
        <v>4</v>
      </c>
      <c r="H1292" s="117">
        <v>4000</v>
      </c>
      <c r="I1292" s="116">
        <v>2017</v>
      </c>
    </row>
    <row r="1293" spans="1:9" x14ac:dyDescent="0.3">
      <c r="A1293" s="116" t="s">
        <v>3142</v>
      </c>
      <c r="B1293" s="116" t="s">
        <v>515</v>
      </c>
      <c r="C1293" s="116" t="s">
        <v>9</v>
      </c>
      <c r="D1293" s="116" t="s">
        <v>10</v>
      </c>
      <c r="E1293" s="116" t="s">
        <v>79</v>
      </c>
      <c r="F1293" s="116" t="s">
        <v>3124</v>
      </c>
      <c r="G1293" s="117">
        <v>1</v>
      </c>
      <c r="H1293" s="117">
        <v>1000</v>
      </c>
      <c r="I1293" s="116">
        <v>2021</v>
      </c>
    </row>
    <row r="1294" spans="1:9" x14ac:dyDescent="0.3">
      <c r="A1294" s="116" t="s">
        <v>2203</v>
      </c>
      <c r="B1294" s="116" t="s">
        <v>2130</v>
      </c>
      <c r="C1294" s="116" t="s">
        <v>9</v>
      </c>
      <c r="D1294" s="116" t="s">
        <v>10</v>
      </c>
      <c r="E1294" s="116" t="s">
        <v>79</v>
      </c>
      <c r="F1294" s="116" t="s">
        <v>472</v>
      </c>
      <c r="G1294" s="117">
        <v>0.72</v>
      </c>
      <c r="H1294" s="117">
        <v>720</v>
      </c>
      <c r="I1294" s="116">
        <v>2019</v>
      </c>
    </row>
    <row r="1295" spans="1:9" x14ac:dyDescent="0.3">
      <c r="A1295" s="116" t="s">
        <v>2680</v>
      </c>
      <c r="B1295" s="116" t="s">
        <v>793</v>
      </c>
      <c r="C1295" s="116" t="s">
        <v>9</v>
      </c>
      <c r="D1295" s="116" t="s">
        <v>10</v>
      </c>
      <c r="E1295" s="116" t="s">
        <v>79</v>
      </c>
      <c r="F1295" s="116" t="s">
        <v>241</v>
      </c>
      <c r="G1295" s="117">
        <v>1</v>
      </c>
      <c r="H1295" s="117">
        <v>1000</v>
      </c>
      <c r="I1295" s="116">
        <v>2020</v>
      </c>
    </row>
    <row r="1296" spans="1:9" x14ac:dyDescent="0.3">
      <c r="A1296" s="116" t="s">
        <v>3562</v>
      </c>
      <c r="B1296" s="116" t="s">
        <v>420</v>
      </c>
      <c r="C1296" s="116" t="s">
        <v>9</v>
      </c>
      <c r="D1296" s="116" t="s">
        <v>10</v>
      </c>
      <c r="E1296" s="116" t="s">
        <v>79</v>
      </c>
      <c r="F1296" s="116" t="s">
        <v>3541</v>
      </c>
      <c r="G1296" s="117">
        <v>1</v>
      </c>
      <c r="H1296" s="117">
        <v>1000</v>
      </c>
      <c r="I1296" s="116">
        <v>2022</v>
      </c>
    </row>
    <row r="1297" spans="1:9" x14ac:dyDescent="0.3">
      <c r="A1297" s="116" t="s">
        <v>2681</v>
      </c>
      <c r="B1297" s="116" t="s">
        <v>2127</v>
      </c>
      <c r="C1297" s="116" t="s">
        <v>9</v>
      </c>
      <c r="D1297" s="116" t="s">
        <v>10</v>
      </c>
      <c r="E1297" s="116" t="s">
        <v>79</v>
      </c>
      <c r="F1297" s="116" t="s">
        <v>472</v>
      </c>
      <c r="G1297" s="117">
        <v>0.7</v>
      </c>
      <c r="H1297" s="117">
        <v>700</v>
      </c>
      <c r="I1297" s="116">
        <v>2020</v>
      </c>
    </row>
    <row r="1298" spans="1:9" x14ac:dyDescent="0.3">
      <c r="A1298" s="116" t="s">
        <v>703</v>
      </c>
      <c r="B1298" s="116" t="s">
        <v>704</v>
      </c>
      <c r="C1298" s="116" t="s">
        <v>9</v>
      </c>
      <c r="D1298" s="116" t="s">
        <v>10</v>
      </c>
      <c r="E1298" s="116" t="s">
        <v>79</v>
      </c>
      <c r="F1298" s="116" t="s">
        <v>465</v>
      </c>
      <c r="G1298" s="117">
        <v>0.7</v>
      </c>
      <c r="H1298" s="117">
        <v>700</v>
      </c>
      <c r="I1298" s="116">
        <v>2017</v>
      </c>
    </row>
    <row r="1299" spans="1:9" x14ac:dyDescent="0.3">
      <c r="A1299" s="116" t="s">
        <v>705</v>
      </c>
      <c r="B1299" s="116" t="s">
        <v>617</v>
      </c>
      <c r="C1299" s="116" t="s">
        <v>9</v>
      </c>
      <c r="D1299" s="116" t="s">
        <v>10</v>
      </c>
      <c r="E1299" s="116" t="s">
        <v>79</v>
      </c>
      <c r="F1299" s="116" t="s">
        <v>706</v>
      </c>
      <c r="G1299" s="117">
        <v>3</v>
      </c>
      <c r="H1299" s="117">
        <v>3000</v>
      </c>
      <c r="I1299" s="116">
        <v>2018</v>
      </c>
    </row>
    <row r="1300" spans="1:9" x14ac:dyDescent="0.3">
      <c r="A1300" s="116" t="s">
        <v>2682</v>
      </c>
      <c r="B1300" s="116" t="s">
        <v>457</v>
      </c>
      <c r="C1300" s="116" t="s">
        <v>9</v>
      </c>
      <c r="D1300" s="116" t="s">
        <v>10</v>
      </c>
      <c r="E1300" s="116" t="s">
        <v>79</v>
      </c>
      <c r="F1300" s="116" t="s">
        <v>446</v>
      </c>
      <c r="G1300" s="117">
        <v>1</v>
      </c>
      <c r="H1300" s="117">
        <v>1000</v>
      </c>
      <c r="I1300" s="116">
        <v>2020</v>
      </c>
    </row>
    <row r="1301" spans="1:9" x14ac:dyDescent="0.3">
      <c r="A1301" s="116" t="s">
        <v>3143</v>
      </c>
      <c r="B1301" s="116" t="s">
        <v>541</v>
      </c>
      <c r="C1301" s="116" t="s">
        <v>9</v>
      </c>
      <c r="D1301" s="116" t="s">
        <v>10</v>
      </c>
      <c r="E1301" s="116" t="s">
        <v>79</v>
      </c>
      <c r="F1301" s="116" t="s">
        <v>472</v>
      </c>
      <c r="G1301" s="117">
        <v>1</v>
      </c>
      <c r="H1301" s="117">
        <v>1000</v>
      </c>
      <c r="I1301" s="116">
        <v>2021</v>
      </c>
    </row>
    <row r="1302" spans="1:9" x14ac:dyDescent="0.3">
      <c r="A1302" s="116" t="s">
        <v>707</v>
      </c>
      <c r="B1302" s="116" t="s">
        <v>547</v>
      </c>
      <c r="C1302" s="116" t="s">
        <v>9</v>
      </c>
      <c r="D1302" s="116" t="s">
        <v>10</v>
      </c>
      <c r="E1302" s="116" t="s">
        <v>79</v>
      </c>
      <c r="F1302" s="116" t="s">
        <v>446</v>
      </c>
      <c r="G1302" s="117">
        <v>3</v>
      </c>
      <c r="H1302" s="117">
        <v>3000</v>
      </c>
      <c r="I1302" s="116">
        <v>2017</v>
      </c>
    </row>
    <row r="1303" spans="1:9" x14ac:dyDescent="0.3">
      <c r="A1303" s="116" t="s">
        <v>2204</v>
      </c>
      <c r="B1303" s="116" t="s">
        <v>2165</v>
      </c>
      <c r="C1303" s="116" t="s">
        <v>9</v>
      </c>
      <c r="D1303" s="116" t="s">
        <v>10</v>
      </c>
      <c r="E1303" s="116" t="s">
        <v>79</v>
      </c>
      <c r="F1303" s="116" t="s">
        <v>545</v>
      </c>
      <c r="G1303" s="117">
        <v>5</v>
      </c>
      <c r="H1303" s="117">
        <v>5000</v>
      </c>
      <c r="I1303" s="116">
        <v>2019</v>
      </c>
    </row>
    <row r="1304" spans="1:9" x14ac:dyDescent="0.3">
      <c r="A1304" s="116" t="s">
        <v>708</v>
      </c>
      <c r="B1304" s="116" t="s">
        <v>709</v>
      </c>
      <c r="C1304" s="116" t="s">
        <v>9</v>
      </c>
      <c r="D1304" s="116" t="s">
        <v>10</v>
      </c>
      <c r="E1304" s="116" t="s">
        <v>79</v>
      </c>
      <c r="F1304" s="116" t="s">
        <v>462</v>
      </c>
      <c r="G1304" s="117">
        <v>3</v>
      </c>
      <c r="H1304" s="117">
        <v>3000</v>
      </c>
      <c r="I1304" s="116">
        <v>2018</v>
      </c>
    </row>
    <row r="1305" spans="1:9" x14ac:dyDescent="0.3">
      <c r="A1305" s="116" t="s">
        <v>710</v>
      </c>
      <c r="B1305" s="116" t="s">
        <v>567</v>
      </c>
      <c r="C1305" s="116" t="s">
        <v>9</v>
      </c>
      <c r="D1305" s="116" t="s">
        <v>10</v>
      </c>
      <c r="E1305" s="116" t="s">
        <v>79</v>
      </c>
      <c r="F1305" s="116" t="s">
        <v>498</v>
      </c>
      <c r="G1305" s="117">
        <v>4.8600000000000003</v>
      </c>
      <c r="H1305" s="117">
        <v>4860</v>
      </c>
      <c r="I1305" s="116">
        <v>2017</v>
      </c>
    </row>
    <row r="1306" spans="1:9" x14ac:dyDescent="0.3">
      <c r="A1306" s="116" t="s">
        <v>801</v>
      </c>
      <c r="B1306" s="116" t="s">
        <v>802</v>
      </c>
      <c r="C1306" s="116" t="s">
        <v>9</v>
      </c>
      <c r="D1306" s="116" t="s">
        <v>803</v>
      </c>
      <c r="E1306" s="116" t="s">
        <v>75</v>
      </c>
      <c r="F1306" s="116" t="s">
        <v>742</v>
      </c>
      <c r="G1306" s="117">
        <v>0.13784615384615384</v>
      </c>
      <c r="H1306" s="117">
        <v>137.84615384615384</v>
      </c>
      <c r="I1306" s="116">
        <v>2017</v>
      </c>
    </row>
    <row r="1307" spans="1:9" x14ac:dyDescent="0.3">
      <c r="A1307" s="116" t="s">
        <v>3563</v>
      </c>
      <c r="B1307" s="116" t="s">
        <v>709</v>
      </c>
      <c r="C1307" s="116" t="s">
        <v>9</v>
      </c>
      <c r="D1307" s="116" t="s">
        <v>10</v>
      </c>
      <c r="E1307" s="116" t="s">
        <v>79</v>
      </c>
      <c r="F1307" s="116" t="s">
        <v>498</v>
      </c>
      <c r="G1307" s="117">
        <v>1</v>
      </c>
      <c r="H1307" s="117">
        <v>1000</v>
      </c>
      <c r="I1307" s="116">
        <v>2022</v>
      </c>
    </row>
    <row r="1308" spans="1:9" x14ac:dyDescent="0.3">
      <c r="A1308" s="116" t="s">
        <v>711</v>
      </c>
      <c r="B1308" s="116" t="s">
        <v>712</v>
      </c>
      <c r="C1308" s="116" t="s">
        <v>9</v>
      </c>
      <c r="D1308" s="116" t="s">
        <v>87</v>
      </c>
      <c r="E1308" s="116" t="s">
        <v>75</v>
      </c>
      <c r="G1308" s="117">
        <v>5.6769230769230766E-2</v>
      </c>
      <c r="H1308" s="117">
        <v>56.769230769230766</v>
      </c>
      <c r="I1308" s="116">
        <v>2014</v>
      </c>
    </row>
    <row r="1309" spans="1:9" x14ac:dyDescent="0.3">
      <c r="A1309" s="116" t="s">
        <v>713</v>
      </c>
      <c r="B1309" s="116" t="s">
        <v>714</v>
      </c>
      <c r="C1309" s="116" t="s">
        <v>9</v>
      </c>
      <c r="D1309" s="116" t="s">
        <v>10</v>
      </c>
      <c r="E1309" s="116" t="s">
        <v>79</v>
      </c>
      <c r="F1309" s="116" t="s">
        <v>472</v>
      </c>
      <c r="G1309" s="117">
        <v>5</v>
      </c>
      <c r="H1309" s="117">
        <v>5000</v>
      </c>
      <c r="I1309" s="116">
        <v>2017</v>
      </c>
    </row>
    <row r="1310" spans="1:9" x14ac:dyDescent="0.3">
      <c r="A1310" s="116" t="s">
        <v>3116</v>
      </c>
      <c r="B1310" s="116" t="s">
        <v>589</v>
      </c>
      <c r="C1310" s="116" t="s">
        <v>9</v>
      </c>
      <c r="D1310" s="116" t="s">
        <v>10</v>
      </c>
      <c r="E1310" s="116" t="s">
        <v>79</v>
      </c>
      <c r="F1310" s="116" t="s">
        <v>2685</v>
      </c>
      <c r="G1310" s="117">
        <v>0.83</v>
      </c>
      <c r="H1310" s="117">
        <v>830</v>
      </c>
      <c r="I1310" s="116">
        <v>2021</v>
      </c>
    </row>
    <row r="1311" spans="1:9" x14ac:dyDescent="0.3">
      <c r="A1311" s="116" t="s">
        <v>715</v>
      </c>
      <c r="B1311" s="116" t="s">
        <v>715</v>
      </c>
      <c r="C1311" s="116" t="s">
        <v>9</v>
      </c>
      <c r="D1311" s="116" t="s">
        <v>10</v>
      </c>
      <c r="E1311" s="116" t="s">
        <v>79</v>
      </c>
      <c r="F1311" s="116" t="s">
        <v>577</v>
      </c>
      <c r="G1311" s="117">
        <v>5</v>
      </c>
      <c r="H1311" s="117">
        <v>5000</v>
      </c>
      <c r="I1311" s="116">
        <v>2017</v>
      </c>
    </row>
    <row r="1312" spans="1:9" x14ac:dyDescent="0.3">
      <c r="A1312" s="116" t="s">
        <v>716</v>
      </c>
      <c r="B1312" s="116" t="s">
        <v>459</v>
      </c>
      <c r="C1312" s="116" t="s">
        <v>9</v>
      </c>
      <c r="D1312" s="116" t="s">
        <v>10</v>
      </c>
      <c r="E1312" s="116" t="s">
        <v>79</v>
      </c>
      <c r="F1312" s="116" t="s">
        <v>446</v>
      </c>
      <c r="G1312" s="117">
        <v>4.8</v>
      </c>
      <c r="H1312" s="117">
        <v>4800</v>
      </c>
      <c r="I1312" s="116">
        <v>2018</v>
      </c>
    </row>
    <row r="1313" spans="1:9" x14ac:dyDescent="0.3">
      <c r="A1313" s="116" t="s">
        <v>3144</v>
      </c>
      <c r="B1313" s="116" t="s">
        <v>622</v>
      </c>
      <c r="C1313" s="116" t="s">
        <v>9</v>
      </c>
      <c r="D1313" s="116" t="s">
        <v>10</v>
      </c>
      <c r="E1313" s="116" t="s">
        <v>79</v>
      </c>
      <c r="F1313" s="116" t="s">
        <v>2601</v>
      </c>
      <c r="G1313" s="117">
        <v>1</v>
      </c>
      <c r="H1313" s="117">
        <v>1000</v>
      </c>
      <c r="I1313" s="116">
        <v>2021</v>
      </c>
    </row>
    <row r="1314" spans="1:9" x14ac:dyDescent="0.3">
      <c r="A1314" s="116" t="s">
        <v>717</v>
      </c>
      <c r="B1314" s="116" t="s">
        <v>622</v>
      </c>
      <c r="C1314" s="116" t="s">
        <v>9</v>
      </c>
      <c r="D1314" s="116" t="s">
        <v>10</v>
      </c>
      <c r="E1314" s="116" t="s">
        <v>79</v>
      </c>
      <c r="F1314" s="116" t="s">
        <v>568</v>
      </c>
      <c r="G1314" s="117">
        <v>1</v>
      </c>
      <c r="H1314" s="117">
        <v>1000</v>
      </c>
      <c r="I1314" s="116">
        <v>2018</v>
      </c>
    </row>
    <row r="1315" spans="1:9" x14ac:dyDescent="0.3">
      <c r="A1315" s="116" t="s">
        <v>718</v>
      </c>
      <c r="B1315" s="116" t="s">
        <v>622</v>
      </c>
      <c r="C1315" s="116" t="s">
        <v>9</v>
      </c>
      <c r="D1315" s="116" t="s">
        <v>10</v>
      </c>
      <c r="E1315" s="116" t="s">
        <v>79</v>
      </c>
      <c r="F1315" s="116" t="s">
        <v>568</v>
      </c>
      <c r="G1315" s="117">
        <v>1</v>
      </c>
      <c r="H1315" s="117">
        <v>1000</v>
      </c>
      <c r="I1315" s="116">
        <v>2018</v>
      </c>
    </row>
    <row r="1316" spans="1:9" x14ac:dyDescent="0.3">
      <c r="A1316" s="116" t="s">
        <v>2205</v>
      </c>
      <c r="B1316" s="116" t="s">
        <v>2127</v>
      </c>
      <c r="C1316" s="116" t="s">
        <v>9</v>
      </c>
      <c r="D1316" s="116" t="s">
        <v>10</v>
      </c>
      <c r="E1316" s="116" t="s">
        <v>79</v>
      </c>
      <c r="F1316" s="116" t="s">
        <v>2128</v>
      </c>
      <c r="G1316" s="117">
        <v>1</v>
      </c>
      <c r="H1316" s="117">
        <v>1000</v>
      </c>
      <c r="I1316" s="116">
        <v>2019</v>
      </c>
    </row>
    <row r="1317" spans="1:9" x14ac:dyDescent="0.3">
      <c r="A1317" s="116" t="s">
        <v>2206</v>
      </c>
      <c r="B1317" s="116" t="s">
        <v>691</v>
      </c>
      <c r="C1317" s="116" t="s">
        <v>9</v>
      </c>
      <c r="D1317" s="116" t="s">
        <v>10</v>
      </c>
      <c r="E1317" s="116" t="s">
        <v>79</v>
      </c>
      <c r="F1317" s="116" t="s">
        <v>479</v>
      </c>
      <c r="G1317" s="117">
        <v>5</v>
      </c>
      <c r="H1317" s="117">
        <v>5000</v>
      </c>
      <c r="I1317" s="116">
        <v>2019</v>
      </c>
    </row>
    <row r="1318" spans="1:9" x14ac:dyDescent="0.3">
      <c r="A1318" s="116" t="s">
        <v>719</v>
      </c>
      <c r="B1318" s="116" t="s">
        <v>563</v>
      </c>
      <c r="C1318" s="116" t="s">
        <v>9</v>
      </c>
      <c r="D1318" s="116" t="s">
        <v>10</v>
      </c>
      <c r="E1318" s="116" t="s">
        <v>79</v>
      </c>
      <c r="F1318" s="116" t="s">
        <v>465</v>
      </c>
      <c r="G1318" s="117">
        <v>5</v>
      </c>
      <c r="H1318" s="117">
        <v>5000</v>
      </c>
      <c r="I1318" s="116">
        <v>2016</v>
      </c>
    </row>
    <row r="1319" spans="1:9" x14ac:dyDescent="0.3">
      <c r="A1319" s="116" t="s">
        <v>3132</v>
      </c>
      <c r="B1319" s="116" t="s">
        <v>2145</v>
      </c>
      <c r="C1319" s="116" t="s">
        <v>9</v>
      </c>
      <c r="D1319" s="116" t="s">
        <v>10</v>
      </c>
      <c r="E1319" s="116" t="s">
        <v>79</v>
      </c>
      <c r="F1319" s="116" t="s">
        <v>241</v>
      </c>
      <c r="G1319" s="117">
        <v>1</v>
      </c>
      <c r="H1319" s="117">
        <v>1000</v>
      </c>
      <c r="I1319" s="116">
        <v>2021</v>
      </c>
    </row>
    <row r="1320" spans="1:9" x14ac:dyDescent="0.3">
      <c r="A1320" s="116" t="s">
        <v>720</v>
      </c>
      <c r="B1320" s="116" t="s">
        <v>721</v>
      </c>
      <c r="C1320" s="116" t="s">
        <v>9</v>
      </c>
      <c r="D1320" s="116" t="s">
        <v>10</v>
      </c>
      <c r="E1320" s="116" t="s">
        <v>79</v>
      </c>
      <c r="F1320" s="116" t="s">
        <v>472</v>
      </c>
      <c r="G1320" s="117">
        <v>1</v>
      </c>
      <c r="H1320" s="117">
        <v>1000</v>
      </c>
      <c r="I1320" s="116">
        <v>2018</v>
      </c>
    </row>
    <row r="1321" spans="1:9" x14ac:dyDescent="0.3">
      <c r="A1321" s="116" t="s">
        <v>2207</v>
      </c>
      <c r="B1321" s="116" t="s">
        <v>1198</v>
      </c>
      <c r="C1321" s="116" t="s">
        <v>9</v>
      </c>
      <c r="D1321" s="116" t="s">
        <v>10</v>
      </c>
      <c r="E1321" s="116" t="s">
        <v>79</v>
      </c>
      <c r="F1321" s="116" t="s">
        <v>472</v>
      </c>
      <c r="G1321" s="117">
        <v>0.76</v>
      </c>
      <c r="H1321" s="117">
        <v>760</v>
      </c>
      <c r="I1321" s="116">
        <v>2019</v>
      </c>
    </row>
    <row r="1322" spans="1:9" x14ac:dyDescent="0.3">
      <c r="A1322" s="116" t="s">
        <v>2208</v>
      </c>
      <c r="B1322" s="116" t="s">
        <v>636</v>
      </c>
      <c r="C1322" s="116" t="s">
        <v>9</v>
      </c>
      <c r="D1322" s="116" t="s">
        <v>10</v>
      </c>
      <c r="E1322" s="116" t="s">
        <v>79</v>
      </c>
      <c r="F1322" s="116" t="s">
        <v>558</v>
      </c>
      <c r="G1322" s="117">
        <v>5</v>
      </c>
      <c r="H1322" s="117">
        <v>5000</v>
      </c>
      <c r="I1322" s="116">
        <v>2019</v>
      </c>
    </row>
    <row r="1323" spans="1:9" x14ac:dyDescent="0.3">
      <c r="A1323" s="116" t="s">
        <v>722</v>
      </c>
      <c r="B1323" s="116" t="s">
        <v>474</v>
      </c>
      <c r="C1323" s="116" t="s">
        <v>9</v>
      </c>
      <c r="D1323" s="116" t="s">
        <v>10</v>
      </c>
      <c r="E1323" s="116" t="s">
        <v>79</v>
      </c>
      <c r="F1323" s="116" t="s">
        <v>446</v>
      </c>
      <c r="G1323" s="117">
        <v>5</v>
      </c>
      <c r="H1323" s="117">
        <v>5000</v>
      </c>
      <c r="I1323" s="116">
        <v>2017</v>
      </c>
    </row>
    <row r="1324" spans="1:9" x14ac:dyDescent="0.3">
      <c r="A1324" s="116" t="s">
        <v>723</v>
      </c>
      <c r="B1324" s="116" t="s">
        <v>541</v>
      </c>
      <c r="C1324" s="116" t="s">
        <v>9</v>
      </c>
      <c r="D1324" s="116" t="s">
        <v>10</v>
      </c>
      <c r="E1324" s="116" t="s">
        <v>79</v>
      </c>
      <c r="F1324" s="116" t="s">
        <v>568</v>
      </c>
      <c r="G1324" s="117">
        <v>1</v>
      </c>
      <c r="H1324" s="117">
        <v>1000</v>
      </c>
      <c r="I1324" s="116">
        <v>2018</v>
      </c>
    </row>
    <row r="1325" spans="1:9" x14ac:dyDescent="0.3">
      <c r="A1325" s="116" t="s">
        <v>2683</v>
      </c>
      <c r="B1325" s="116" t="s">
        <v>2684</v>
      </c>
      <c r="C1325" s="116" t="s">
        <v>9</v>
      </c>
      <c r="D1325" s="116" t="s">
        <v>10</v>
      </c>
      <c r="E1325" s="116" t="s">
        <v>79</v>
      </c>
      <c r="F1325" s="116" t="s">
        <v>2685</v>
      </c>
      <c r="G1325" s="117">
        <v>1</v>
      </c>
      <c r="H1325" s="117">
        <v>1000</v>
      </c>
      <c r="I1325" s="116">
        <v>2020</v>
      </c>
    </row>
    <row r="1326" spans="1:9" x14ac:dyDescent="0.3">
      <c r="A1326" s="116" t="s">
        <v>3145</v>
      </c>
      <c r="B1326" s="116" t="s">
        <v>634</v>
      </c>
      <c r="C1326" s="116" t="s">
        <v>9</v>
      </c>
      <c r="D1326" s="116" t="s">
        <v>10</v>
      </c>
      <c r="E1326" s="116" t="s">
        <v>79</v>
      </c>
      <c r="F1326" s="116" t="s">
        <v>3146</v>
      </c>
      <c r="G1326" s="117">
        <v>1</v>
      </c>
      <c r="H1326" s="117">
        <v>1000</v>
      </c>
      <c r="I1326" s="116">
        <v>2021</v>
      </c>
    </row>
    <row r="1327" spans="1:9" x14ac:dyDescent="0.3">
      <c r="A1327" s="116" t="s">
        <v>2686</v>
      </c>
      <c r="B1327" s="116" t="s">
        <v>2156</v>
      </c>
      <c r="C1327" s="116" t="s">
        <v>9</v>
      </c>
      <c r="D1327" s="116" t="s">
        <v>10</v>
      </c>
      <c r="E1327" s="116" t="s">
        <v>79</v>
      </c>
      <c r="F1327" s="116" t="s">
        <v>446</v>
      </c>
      <c r="G1327" s="117">
        <v>1</v>
      </c>
      <c r="H1327" s="117">
        <v>1000</v>
      </c>
      <c r="I1327" s="116">
        <v>2020</v>
      </c>
    </row>
    <row r="1328" spans="1:9" x14ac:dyDescent="0.3">
      <c r="A1328" s="116" t="s">
        <v>3564</v>
      </c>
      <c r="B1328" s="116" t="s">
        <v>500</v>
      </c>
      <c r="C1328" s="116" t="s">
        <v>9</v>
      </c>
      <c r="D1328" s="116" t="s">
        <v>10</v>
      </c>
      <c r="E1328" s="116" t="s">
        <v>79</v>
      </c>
      <c r="F1328" s="116" t="s">
        <v>3565</v>
      </c>
      <c r="G1328" s="117">
        <v>0.125</v>
      </c>
      <c r="H1328" s="117">
        <v>125</v>
      </c>
      <c r="I1328" s="116">
        <v>2022</v>
      </c>
    </row>
    <row r="1329" spans="1:9" x14ac:dyDescent="0.3">
      <c r="A1329" s="116" t="s">
        <v>724</v>
      </c>
      <c r="B1329" s="116" t="s">
        <v>725</v>
      </c>
      <c r="C1329" s="116" t="s">
        <v>9</v>
      </c>
      <c r="D1329" s="116" t="s">
        <v>10</v>
      </c>
      <c r="E1329" s="116" t="s">
        <v>79</v>
      </c>
      <c r="F1329" s="116" t="s">
        <v>492</v>
      </c>
      <c r="G1329" s="117">
        <v>0.75</v>
      </c>
      <c r="H1329" s="117">
        <v>750</v>
      </c>
      <c r="I1329" s="116">
        <v>2018</v>
      </c>
    </row>
    <row r="1330" spans="1:9" x14ac:dyDescent="0.3">
      <c r="A1330" s="116" t="s">
        <v>2687</v>
      </c>
      <c r="B1330" s="116" t="s">
        <v>508</v>
      </c>
      <c r="C1330" s="116" t="s">
        <v>9</v>
      </c>
      <c r="D1330" s="116" t="s">
        <v>10</v>
      </c>
      <c r="E1330" s="116" t="s">
        <v>79</v>
      </c>
      <c r="F1330" s="116" t="s">
        <v>2128</v>
      </c>
      <c r="G1330" s="117">
        <v>1</v>
      </c>
      <c r="H1330" s="117">
        <v>1000</v>
      </c>
      <c r="I1330" s="116">
        <v>2020</v>
      </c>
    </row>
    <row r="1331" spans="1:9" x14ac:dyDescent="0.3">
      <c r="A1331" s="116" t="s">
        <v>726</v>
      </c>
      <c r="B1331" s="116" t="s">
        <v>459</v>
      </c>
      <c r="C1331" s="116" t="s">
        <v>9</v>
      </c>
      <c r="D1331" s="116" t="s">
        <v>10</v>
      </c>
      <c r="E1331" s="116" t="s">
        <v>79</v>
      </c>
      <c r="F1331" s="116" t="s">
        <v>706</v>
      </c>
      <c r="G1331" s="117">
        <v>5</v>
      </c>
      <c r="H1331" s="117">
        <v>5000</v>
      </c>
      <c r="I1331" s="116">
        <v>2018</v>
      </c>
    </row>
    <row r="1332" spans="1:9" x14ac:dyDescent="0.3">
      <c r="A1332" s="116" t="s">
        <v>2211</v>
      </c>
      <c r="B1332" s="116" t="s">
        <v>636</v>
      </c>
      <c r="C1332" s="116" t="s">
        <v>9</v>
      </c>
      <c r="D1332" s="116" t="s">
        <v>10</v>
      </c>
      <c r="E1332" s="116" t="s">
        <v>79</v>
      </c>
      <c r="F1332" s="116" t="s">
        <v>498</v>
      </c>
      <c r="G1332" s="117">
        <v>1</v>
      </c>
      <c r="H1332" s="117">
        <v>1000</v>
      </c>
      <c r="I1332" s="116">
        <v>2019</v>
      </c>
    </row>
    <row r="1333" spans="1:9" x14ac:dyDescent="0.3">
      <c r="A1333" s="116" t="s">
        <v>727</v>
      </c>
      <c r="B1333" s="116" t="s">
        <v>636</v>
      </c>
      <c r="C1333" s="116" t="s">
        <v>9</v>
      </c>
      <c r="D1333" s="116" t="s">
        <v>10</v>
      </c>
      <c r="E1333" s="116" t="s">
        <v>79</v>
      </c>
      <c r="F1333" s="116" t="s">
        <v>446</v>
      </c>
      <c r="G1333" s="117">
        <v>5</v>
      </c>
      <c r="H1333" s="117">
        <v>5000</v>
      </c>
      <c r="I1333" s="116">
        <v>2018</v>
      </c>
    </row>
    <row r="1334" spans="1:9" x14ac:dyDescent="0.3">
      <c r="A1334" s="116" t="s">
        <v>2688</v>
      </c>
      <c r="B1334" s="116" t="s">
        <v>2689</v>
      </c>
      <c r="C1334" s="116" t="s">
        <v>9</v>
      </c>
      <c r="D1334" s="116" t="s">
        <v>10</v>
      </c>
      <c r="E1334" s="116" t="s">
        <v>79</v>
      </c>
      <c r="F1334" s="116" t="s">
        <v>498</v>
      </c>
      <c r="G1334" s="117">
        <v>1</v>
      </c>
      <c r="H1334" s="117">
        <v>1000</v>
      </c>
      <c r="I1334" s="116">
        <v>2020</v>
      </c>
    </row>
    <row r="1335" spans="1:9" x14ac:dyDescent="0.3">
      <c r="A1335" s="116" t="s">
        <v>3147</v>
      </c>
      <c r="B1335" s="116" t="s">
        <v>508</v>
      </c>
      <c r="C1335" s="116" t="s">
        <v>9</v>
      </c>
      <c r="D1335" s="116" t="s">
        <v>10</v>
      </c>
      <c r="E1335" s="116" t="s">
        <v>79</v>
      </c>
      <c r="F1335" s="116" t="s">
        <v>2698</v>
      </c>
      <c r="G1335" s="117">
        <v>1</v>
      </c>
      <c r="H1335" s="117">
        <v>1000</v>
      </c>
      <c r="I1335" s="116">
        <v>2021</v>
      </c>
    </row>
    <row r="1336" spans="1:9" x14ac:dyDescent="0.3">
      <c r="A1336" s="116" t="s">
        <v>3566</v>
      </c>
      <c r="B1336" s="116" t="s">
        <v>2145</v>
      </c>
      <c r="C1336" s="116" t="s">
        <v>9</v>
      </c>
      <c r="D1336" s="116" t="s">
        <v>10</v>
      </c>
      <c r="E1336" s="116" t="s">
        <v>79</v>
      </c>
      <c r="F1336" s="116" t="s">
        <v>3541</v>
      </c>
      <c r="G1336" s="117">
        <v>1</v>
      </c>
      <c r="H1336" s="117">
        <v>1000</v>
      </c>
      <c r="I1336" s="116">
        <v>2022</v>
      </c>
    </row>
    <row r="1337" spans="1:9" x14ac:dyDescent="0.3">
      <c r="A1337" s="116" t="s">
        <v>2690</v>
      </c>
      <c r="B1337" s="116" t="s">
        <v>459</v>
      </c>
      <c r="C1337" s="116" t="s">
        <v>9</v>
      </c>
      <c r="D1337" s="116" t="s">
        <v>10</v>
      </c>
      <c r="E1337" s="116" t="s">
        <v>79</v>
      </c>
      <c r="F1337" s="116" t="s">
        <v>498</v>
      </c>
      <c r="G1337" s="117">
        <v>1</v>
      </c>
      <c r="H1337" s="117">
        <v>1000</v>
      </c>
      <c r="I1337" s="116">
        <v>2020</v>
      </c>
    </row>
    <row r="1338" spans="1:9" x14ac:dyDescent="0.3">
      <c r="A1338" s="116" t="s">
        <v>3567</v>
      </c>
      <c r="B1338" s="116" t="s">
        <v>459</v>
      </c>
      <c r="C1338" s="116" t="s">
        <v>9</v>
      </c>
      <c r="D1338" s="116" t="s">
        <v>10</v>
      </c>
      <c r="E1338" s="116" t="s">
        <v>79</v>
      </c>
      <c r="F1338" s="116" t="s">
        <v>3568</v>
      </c>
      <c r="G1338" s="117">
        <v>1</v>
      </c>
      <c r="H1338" s="117">
        <v>1000</v>
      </c>
      <c r="I1338" s="116">
        <v>2022</v>
      </c>
    </row>
    <row r="1339" spans="1:9" x14ac:dyDescent="0.3">
      <c r="A1339" s="116" t="s">
        <v>3569</v>
      </c>
      <c r="B1339" s="116" t="s">
        <v>774</v>
      </c>
      <c r="C1339" s="116" t="s">
        <v>9</v>
      </c>
      <c r="D1339" s="116" t="s">
        <v>10</v>
      </c>
      <c r="E1339" s="116" t="s">
        <v>79</v>
      </c>
      <c r="F1339" s="116" t="s">
        <v>3568</v>
      </c>
      <c r="G1339" s="117">
        <v>1</v>
      </c>
      <c r="H1339" s="117">
        <v>1000</v>
      </c>
      <c r="I1339" s="116">
        <v>2022</v>
      </c>
    </row>
    <row r="1340" spans="1:9" x14ac:dyDescent="0.3">
      <c r="A1340" s="116" t="s">
        <v>3570</v>
      </c>
      <c r="B1340" s="116" t="s">
        <v>2620</v>
      </c>
      <c r="C1340" s="116" t="s">
        <v>9</v>
      </c>
      <c r="D1340" s="116" t="s">
        <v>10</v>
      </c>
      <c r="E1340" s="116" t="s">
        <v>79</v>
      </c>
      <c r="F1340" s="116" t="s">
        <v>241</v>
      </c>
      <c r="G1340" s="117">
        <v>1</v>
      </c>
      <c r="H1340" s="117">
        <v>1000</v>
      </c>
      <c r="I1340" s="116">
        <v>2022</v>
      </c>
    </row>
    <row r="1341" spans="1:9" x14ac:dyDescent="0.3">
      <c r="A1341" s="116" t="s">
        <v>3571</v>
      </c>
      <c r="B1341" s="116" t="s">
        <v>541</v>
      </c>
      <c r="C1341" s="116" t="s">
        <v>9</v>
      </c>
      <c r="D1341" s="116" t="s">
        <v>10</v>
      </c>
      <c r="E1341" s="116" t="s">
        <v>79</v>
      </c>
      <c r="F1341" s="116" t="s">
        <v>3568</v>
      </c>
      <c r="G1341" s="117">
        <v>1</v>
      </c>
      <c r="H1341" s="117">
        <v>1000</v>
      </c>
      <c r="I1341" s="116">
        <v>2022</v>
      </c>
    </row>
    <row r="1342" spans="1:9" x14ac:dyDescent="0.3">
      <c r="A1342" s="116" t="s">
        <v>728</v>
      </c>
      <c r="B1342" s="116" t="s">
        <v>731</v>
      </c>
      <c r="C1342" s="116" t="s">
        <v>9</v>
      </c>
      <c r="D1342" s="116" t="s">
        <v>732</v>
      </c>
      <c r="E1342" s="116" t="s">
        <v>75</v>
      </c>
      <c r="F1342" s="116" t="s">
        <v>733</v>
      </c>
      <c r="G1342" s="117">
        <v>2.1999999999999999E-2</v>
      </c>
      <c r="H1342" s="117">
        <v>22</v>
      </c>
      <c r="I1342" s="116">
        <v>2017</v>
      </c>
    </row>
    <row r="1343" spans="1:9" x14ac:dyDescent="0.3">
      <c r="A1343" s="116" t="s">
        <v>739</v>
      </c>
      <c r="B1343" s="116" t="s">
        <v>740</v>
      </c>
      <c r="C1343" s="116" t="s">
        <v>9</v>
      </c>
      <c r="D1343" s="116" t="s">
        <v>741</v>
      </c>
      <c r="E1343" s="116" t="s">
        <v>75</v>
      </c>
      <c r="F1343" s="116" t="s">
        <v>742</v>
      </c>
      <c r="G1343" s="117">
        <v>0.04</v>
      </c>
      <c r="H1343" s="117">
        <v>40</v>
      </c>
      <c r="I1343" s="116">
        <v>2017</v>
      </c>
    </row>
    <row r="1344" spans="1:9" x14ac:dyDescent="0.3">
      <c r="A1344" s="116" t="s">
        <v>728</v>
      </c>
      <c r="B1344" s="116" t="s">
        <v>736</v>
      </c>
      <c r="C1344" s="116" t="s">
        <v>9</v>
      </c>
      <c r="D1344" s="116" t="s">
        <v>737</v>
      </c>
      <c r="E1344" s="116" t="s">
        <v>75</v>
      </c>
      <c r="F1344" s="116" t="s">
        <v>738</v>
      </c>
      <c r="G1344" s="117">
        <v>3.2307692307692308E-2</v>
      </c>
      <c r="H1344" s="117">
        <v>32.307692307692307</v>
      </c>
      <c r="I1344" s="116">
        <v>2016</v>
      </c>
    </row>
    <row r="1345" spans="1:9" x14ac:dyDescent="0.3">
      <c r="A1345" s="116" t="s">
        <v>728</v>
      </c>
      <c r="B1345" s="116" t="s">
        <v>602</v>
      </c>
      <c r="C1345" s="116" t="s">
        <v>9</v>
      </c>
      <c r="D1345" s="116" t="s">
        <v>743</v>
      </c>
      <c r="E1345" s="116" t="s">
        <v>75</v>
      </c>
      <c r="F1345" s="116" t="s">
        <v>742</v>
      </c>
      <c r="G1345" s="117">
        <v>1.5769230769230768E-2</v>
      </c>
      <c r="H1345" s="117">
        <v>15.769230769230768</v>
      </c>
      <c r="I1345" s="116">
        <v>2015</v>
      </c>
    </row>
    <row r="1346" spans="1:9" x14ac:dyDescent="0.3">
      <c r="A1346" s="116" t="s">
        <v>739</v>
      </c>
      <c r="B1346" s="116" t="s">
        <v>740</v>
      </c>
      <c r="C1346" s="116" t="s">
        <v>9</v>
      </c>
      <c r="D1346" s="116" t="s">
        <v>741</v>
      </c>
      <c r="E1346" s="116" t="s">
        <v>75</v>
      </c>
      <c r="F1346" s="116" t="s">
        <v>742</v>
      </c>
      <c r="G1346" s="117">
        <v>0.02</v>
      </c>
      <c r="H1346" s="117">
        <v>20</v>
      </c>
      <c r="I1346" s="116">
        <v>2015</v>
      </c>
    </row>
    <row r="1347" spans="1:9" x14ac:dyDescent="0.3">
      <c r="A1347" s="116" t="s">
        <v>728</v>
      </c>
      <c r="B1347" s="116" t="s">
        <v>734</v>
      </c>
      <c r="C1347" s="116" t="s">
        <v>9</v>
      </c>
      <c r="D1347" s="116" t="s">
        <v>735</v>
      </c>
      <c r="E1347" s="116" t="s">
        <v>75</v>
      </c>
      <c r="G1347" s="117">
        <v>3.5384615384615389E-2</v>
      </c>
      <c r="H1347" s="117">
        <v>35.384615384615387</v>
      </c>
      <c r="I1347" s="116">
        <v>2015</v>
      </c>
    </row>
    <row r="1348" spans="1:9" x14ac:dyDescent="0.3">
      <c r="A1348" s="116" t="s">
        <v>728</v>
      </c>
      <c r="B1348" s="116" t="s">
        <v>622</v>
      </c>
      <c r="C1348" s="116" t="s">
        <v>9</v>
      </c>
      <c r="D1348" s="116" t="s">
        <v>744</v>
      </c>
      <c r="E1348" s="116" t="s">
        <v>75</v>
      </c>
      <c r="G1348" s="117">
        <v>7.8846153846153844E-2</v>
      </c>
      <c r="H1348" s="117">
        <v>78.84615384615384</v>
      </c>
      <c r="I1348" s="116">
        <v>2015</v>
      </c>
    </row>
    <row r="1349" spans="1:9" x14ac:dyDescent="0.3">
      <c r="A1349" s="116" t="s">
        <v>728</v>
      </c>
      <c r="B1349" s="116" t="s">
        <v>729</v>
      </c>
      <c r="C1349" s="116" t="s">
        <v>9</v>
      </c>
      <c r="D1349" s="116" t="s">
        <v>730</v>
      </c>
      <c r="E1349" s="116" t="s">
        <v>75</v>
      </c>
      <c r="G1349" s="117">
        <v>0.18846153846153846</v>
      </c>
      <c r="H1349" s="117">
        <v>188.46153846153845</v>
      </c>
      <c r="I1349" s="116">
        <v>2014</v>
      </c>
    </row>
    <row r="1350" spans="1:9" x14ac:dyDescent="0.3">
      <c r="A1350" s="116" t="s">
        <v>804</v>
      </c>
      <c r="B1350" s="116" t="s">
        <v>805</v>
      </c>
      <c r="C1350" s="116" t="s">
        <v>9</v>
      </c>
      <c r="D1350" s="116" t="s">
        <v>806</v>
      </c>
      <c r="E1350" s="116" t="s">
        <v>75</v>
      </c>
      <c r="F1350" s="116" t="s">
        <v>742</v>
      </c>
      <c r="G1350" s="117">
        <v>0.1792</v>
      </c>
      <c r="H1350" s="117">
        <v>179.2</v>
      </c>
      <c r="I1350" s="116">
        <v>2017</v>
      </c>
    </row>
    <row r="1351" spans="1:9" x14ac:dyDescent="0.3">
      <c r="A1351" s="116" t="s">
        <v>745</v>
      </c>
      <c r="B1351" s="116" t="s">
        <v>746</v>
      </c>
      <c r="C1351" s="116" t="s">
        <v>9</v>
      </c>
      <c r="D1351" s="116" t="s">
        <v>10</v>
      </c>
      <c r="E1351" s="116" t="s">
        <v>79</v>
      </c>
      <c r="F1351" s="116" t="s">
        <v>446</v>
      </c>
      <c r="G1351" s="117">
        <v>4.95</v>
      </c>
      <c r="H1351" s="117">
        <v>4950</v>
      </c>
      <c r="I1351" s="116">
        <v>2018</v>
      </c>
    </row>
    <row r="1352" spans="1:9" x14ac:dyDescent="0.3">
      <c r="A1352" s="116" t="s">
        <v>747</v>
      </c>
      <c r="B1352" s="116" t="s">
        <v>748</v>
      </c>
      <c r="C1352" s="116" t="s">
        <v>9</v>
      </c>
      <c r="D1352" s="116" t="s">
        <v>10</v>
      </c>
      <c r="E1352" s="116" t="s">
        <v>79</v>
      </c>
      <c r="F1352" s="116" t="s">
        <v>465</v>
      </c>
      <c r="G1352" s="117">
        <v>2</v>
      </c>
      <c r="H1352" s="117">
        <v>2000</v>
      </c>
      <c r="I1352" s="116">
        <v>2017</v>
      </c>
    </row>
    <row r="1353" spans="1:9" x14ac:dyDescent="0.3">
      <c r="A1353" s="116" t="s">
        <v>2210</v>
      </c>
      <c r="B1353" s="116" t="s">
        <v>587</v>
      </c>
      <c r="C1353" s="116" t="s">
        <v>9</v>
      </c>
      <c r="D1353" s="116" t="s">
        <v>10</v>
      </c>
      <c r="E1353" s="116" t="s">
        <v>79</v>
      </c>
      <c r="F1353" s="116" t="s">
        <v>2154</v>
      </c>
      <c r="G1353" s="117">
        <v>5</v>
      </c>
      <c r="H1353" s="117">
        <v>5000</v>
      </c>
      <c r="I1353" s="116">
        <v>2019</v>
      </c>
    </row>
    <row r="1354" spans="1:9" x14ac:dyDescent="0.3">
      <c r="A1354" s="116" t="s">
        <v>749</v>
      </c>
      <c r="B1354" s="116" t="s">
        <v>636</v>
      </c>
      <c r="C1354" s="116" t="s">
        <v>9</v>
      </c>
      <c r="D1354" s="116" t="s">
        <v>10</v>
      </c>
      <c r="E1354" s="116" t="s">
        <v>79</v>
      </c>
      <c r="F1354" s="116" t="s">
        <v>472</v>
      </c>
      <c r="G1354" s="117">
        <v>5</v>
      </c>
      <c r="H1354" s="117">
        <v>5000</v>
      </c>
      <c r="I1354" s="116">
        <v>2018</v>
      </c>
    </row>
    <row r="1355" spans="1:9" x14ac:dyDescent="0.3">
      <c r="A1355" s="116" t="s">
        <v>2691</v>
      </c>
      <c r="B1355" s="116" t="s">
        <v>2692</v>
      </c>
      <c r="C1355" s="116" t="s">
        <v>9</v>
      </c>
      <c r="D1355" s="116" t="s">
        <v>10</v>
      </c>
      <c r="E1355" s="116" t="s">
        <v>79</v>
      </c>
      <c r="F1355" s="116" t="s">
        <v>446</v>
      </c>
      <c r="G1355" s="117">
        <v>0.28999999999999998</v>
      </c>
      <c r="H1355" s="117">
        <v>290</v>
      </c>
      <c r="I1355" s="116">
        <v>2020</v>
      </c>
    </row>
    <row r="1356" spans="1:9" x14ac:dyDescent="0.3">
      <c r="A1356" s="116" t="s">
        <v>2693</v>
      </c>
      <c r="B1356" s="116" t="s">
        <v>2694</v>
      </c>
      <c r="C1356" s="116" t="s">
        <v>9</v>
      </c>
      <c r="D1356" s="116" t="s">
        <v>10</v>
      </c>
      <c r="E1356" s="116" t="s">
        <v>79</v>
      </c>
      <c r="F1356" s="116" t="s">
        <v>446</v>
      </c>
      <c r="G1356" s="117">
        <v>1</v>
      </c>
      <c r="H1356" s="117">
        <v>1000</v>
      </c>
      <c r="I1356" s="116">
        <v>2020</v>
      </c>
    </row>
    <row r="1357" spans="1:9" x14ac:dyDescent="0.3">
      <c r="A1357" s="116" t="s">
        <v>750</v>
      </c>
      <c r="B1357" s="116" t="s">
        <v>721</v>
      </c>
      <c r="C1357" s="116" t="s">
        <v>9</v>
      </c>
      <c r="D1357" s="116" t="s">
        <v>10</v>
      </c>
      <c r="E1357" s="116" t="s">
        <v>79</v>
      </c>
      <c r="F1357" s="116" t="s">
        <v>498</v>
      </c>
      <c r="G1357" s="117">
        <v>1</v>
      </c>
      <c r="H1357" s="117">
        <v>1000</v>
      </c>
      <c r="I1357" s="116">
        <v>2018</v>
      </c>
    </row>
    <row r="1358" spans="1:9" x14ac:dyDescent="0.3">
      <c r="A1358" s="116" t="s">
        <v>2695</v>
      </c>
      <c r="B1358" s="116" t="s">
        <v>491</v>
      </c>
      <c r="C1358" s="116" t="s">
        <v>9</v>
      </c>
      <c r="D1358" s="116" t="s">
        <v>10</v>
      </c>
      <c r="E1358" s="116" t="s">
        <v>79</v>
      </c>
      <c r="F1358" s="116" t="s">
        <v>2616</v>
      </c>
      <c r="G1358" s="117">
        <v>1</v>
      </c>
      <c r="H1358" s="117">
        <v>1000</v>
      </c>
      <c r="I1358" s="116">
        <v>2020</v>
      </c>
    </row>
    <row r="1359" spans="1:9" x14ac:dyDescent="0.3">
      <c r="A1359" s="116" t="s">
        <v>751</v>
      </c>
      <c r="B1359" s="116" t="s">
        <v>445</v>
      </c>
      <c r="C1359" s="116" t="s">
        <v>9</v>
      </c>
      <c r="D1359" s="116" t="s">
        <v>10</v>
      </c>
      <c r="E1359" s="116" t="s">
        <v>79</v>
      </c>
      <c r="F1359" s="116" t="s">
        <v>495</v>
      </c>
      <c r="G1359" s="117">
        <v>3</v>
      </c>
      <c r="H1359" s="117">
        <v>3000</v>
      </c>
      <c r="I1359" s="116">
        <v>2017</v>
      </c>
    </row>
    <row r="1360" spans="1:9" x14ac:dyDescent="0.3">
      <c r="A1360" s="116" t="s">
        <v>2216</v>
      </c>
      <c r="B1360" s="116" t="s">
        <v>2156</v>
      </c>
      <c r="C1360" s="116" t="s">
        <v>9</v>
      </c>
      <c r="D1360" s="116" t="s">
        <v>10</v>
      </c>
      <c r="E1360" s="116" t="s">
        <v>79</v>
      </c>
      <c r="F1360" s="116" t="s">
        <v>498</v>
      </c>
      <c r="G1360" s="117">
        <v>1</v>
      </c>
      <c r="H1360" s="117">
        <v>1000</v>
      </c>
      <c r="I1360" s="116">
        <v>2019</v>
      </c>
    </row>
    <row r="1361" spans="1:9" x14ac:dyDescent="0.3">
      <c r="A1361" s="116" t="s">
        <v>2217</v>
      </c>
      <c r="B1361" s="116" t="s">
        <v>2156</v>
      </c>
      <c r="C1361" s="116" t="s">
        <v>9</v>
      </c>
      <c r="D1361" s="116" t="s">
        <v>10</v>
      </c>
      <c r="E1361" s="116" t="s">
        <v>79</v>
      </c>
      <c r="F1361" s="116" t="s">
        <v>479</v>
      </c>
      <c r="G1361" s="117">
        <v>1</v>
      </c>
      <c r="H1361" s="117">
        <v>1000</v>
      </c>
      <c r="I1361" s="116">
        <v>2019</v>
      </c>
    </row>
    <row r="1362" spans="1:9" x14ac:dyDescent="0.3">
      <c r="A1362" s="116" t="s">
        <v>2696</v>
      </c>
      <c r="B1362" s="116" t="s">
        <v>513</v>
      </c>
      <c r="C1362" s="116" t="s">
        <v>9</v>
      </c>
      <c r="D1362" s="116" t="s">
        <v>10</v>
      </c>
      <c r="E1362" s="116" t="s">
        <v>79</v>
      </c>
      <c r="F1362" s="116" t="s">
        <v>498</v>
      </c>
      <c r="G1362" s="117">
        <v>1</v>
      </c>
      <c r="H1362" s="117">
        <v>1000</v>
      </c>
      <c r="I1362" s="116">
        <v>2020</v>
      </c>
    </row>
    <row r="1363" spans="1:9" x14ac:dyDescent="0.3">
      <c r="A1363" s="116" t="s">
        <v>3134</v>
      </c>
      <c r="B1363" s="116" t="s">
        <v>2162</v>
      </c>
      <c r="C1363" s="116" t="s">
        <v>9</v>
      </c>
      <c r="D1363" s="116" t="s">
        <v>10</v>
      </c>
      <c r="E1363" s="116" t="s">
        <v>79</v>
      </c>
      <c r="F1363" s="116" t="s">
        <v>241</v>
      </c>
      <c r="G1363" s="117">
        <v>1</v>
      </c>
      <c r="H1363" s="117">
        <v>1000</v>
      </c>
      <c r="I1363" s="116">
        <v>2021</v>
      </c>
    </row>
    <row r="1364" spans="1:9" x14ac:dyDescent="0.3">
      <c r="A1364" s="116" t="s">
        <v>2697</v>
      </c>
      <c r="B1364" s="116" t="s">
        <v>2127</v>
      </c>
      <c r="C1364" s="116" t="s">
        <v>9</v>
      </c>
      <c r="D1364" s="116" t="s">
        <v>10</v>
      </c>
      <c r="E1364" s="116" t="s">
        <v>79</v>
      </c>
      <c r="F1364" s="116" t="s">
        <v>2698</v>
      </c>
      <c r="G1364" s="117">
        <v>1</v>
      </c>
      <c r="H1364" s="117">
        <v>1000</v>
      </c>
      <c r="I1364" s="116">
        <v>2020</v>
      </c>
    </row>
    <row r="1365" spans="1:9" x14ac:dyDescent="0.3">
      <c r="A1365" s="116" t="s">
        <v>2699</v>
      </c>
      <c r="B1365" s="116" t="s">
        <v>491</v>
      </c>
      <c r="C1365" s="116" t="s">
        <v>9</v>
      </c>
      <c r="D1365" s="116" t="s">
        <v>10</v>
      </c>
      <c r="E1365" s="116" t="s">
        <v>79</v>
      </c>
      <c r="F1365" s="116" t="s">
        <v>2604</v>
      </c>
      <c r="G1365" s="117">
        <v>1</v>
      </c>
      <c r="H1365" s="117">
        <v>1000</v>
      </c>
      <c r="I1365" s="116">
        <v>2020</v>
      </c>
    </row>
    <row r="1366" spans="1:9" x14ac:dyDescent="0.3">
      <c r="A1366" s="116" t="s">
        <v>3148</v>
      </c>
      <c r="B1366" s="116" t="s">
        <v>494</v>
      </c>
      <c r="C1366" s="116" t="s">
        <v>9</v>
      </c>
      <c r="D1366" s="116" t="s">
        <v>10</v>
      </c>
      <c r="E1366" s="116" t="s">
        <v>79</v>
      </c>
      <c r="F1366" s="116" t="s">
        <v>498</v>
      </c>
      <c r="G1366" s="117">
        <v>1</v>
      </c>
      <c r="H1366" s="117">
        <v>1000</v>
      </c>
      <c r="I1366" s="116">
        <v>2021</v>
      </c>
    </row>
    <row r="1367" spans="1:9" x14ac:dyDescent="0.3">
      <c r="A1367" s="116" t="s">
        <v>752</v>
      </c>
      <c r="B1367" s="116" t="s">
        <v>539</v>
      </c>
      <c r="C1367" s="116" t="s">
        <v>9</v>
      </c>
      <c r="D1367" s="116" t="s">
        <v>10</v>
      </c>
      <c r="E1367" s="116" t="s">
        <v>79</v>
      </c>
      <c r="F1367" s="116" t="s">
        <v>465</v>
      </c>
      <c r="G1367" s="117">
        <v>5</v>
      </c>
      <c r="H1367" s="117">
        <v>5000</v>
      </c>
      <c r="I1367" s="116">
        <v>2016</v>
      </c>
    </row>
    <row r="1368" spans="1:9" x14ac:dyDescent="0.3">
      <c r="A1368" s="116" t="s">
        <v>3150</v>
      </c>
      <c r="B1368" s="116" t="s">
        <v>513</v>
      </c>
      <c r="C1368" s="116" t="s">
        <v>9</v>
      </c>
      <c r="D1368" s="116" t="s">
        <v>10</v>
      </c>
      <c r="E1368" s="116" t="s">
        <v>79</v>
      </c>
      <c r="F1368" s="116" t="s">
        <v>498</v>
      </c>
      <c r="G1368" s="117">
        <v>1</v>
      </c>
      <c r="H1368" s="117">
        <v>1000</v>
      </c>
      <c r="I1368" s="116">
        <v>2021</v>
      </c>
    </row>
    <row r="1369" spans="1:9" x14ac:dyDescent="0.3">
      <c r="A1369" s="116" t="s">
        <v>3151</v>
      </c>
      <c r="B1369" s="116" t="s">
        <v>2648</v>
      </c>
      <c r="C1369" s="116" t="s">
        <v>9</v>
      </c>
      <c r="D1369" s="116" t="s">
        <v>10</v>
      </c>
      <c r="E1369" s="116" t="s">
        <v>79</v>
      </c>
      <c r="F1369" s="116" t="s">
        <v>2128</v>
      </c>
      <c r="G1369" s="117">
        <v>1</v>
      </c>
      <c r="H1369" s="117">
        <v>1000</v>
      </c>
      <c r="I1369" s="116">
        <v>2021</v>
      </c>
    </row>
    <row r="1370" spans="1:9" x14ac:dyDescent="0.3">
      <c r="A1370" s="116" t="s">
        <v>3152</v>
      </c>
      <c r="B1370" s="116" t="s">
        <v>597</v>
      </c>
      <c r="C1370" s="116" t="s">
        <v>9</v>
      </c>
      <c r="D1370" s="116" t="s">
        <v>10</v>
      </c>
      <c r="E1370" s="116" t="s">
        <v>79</v>
      </c>
      <c r="F1370" s="116" t="s">
        <v>3153</v>
      </c>
      <c r="G1370" s="117">
        <v>1</v>
      </c>
      <c r="H1370" s="117">
        <v>1000</v>
      </c>
      <c r="I1370" s="116">
        <v>2021</v>
      </c>
    </row>
    <row r="1371" spans="1:9" x14ac:dyDescent="0.3">
      <c r="A1371" s="116" t="s">
        <v>753</v>
      </c>
      <c r="B1371" s="116" t="s">
        <v>678</v>
      </c>
      <c r="C1371" s="116" t="s">
        <v>9</v>
      </c>
      <c r="D1371" s="116" t="s">
        <v>10</v>
      </c>
      <c r="E1371" s="116" t="s">
        <v>79</v>
      </c>
      <c r="F1371" s="116" t="s">
        <v>465</v>
      </c>
      <c r="G1371" s="117">
        <v>4</v>
      </c>
      <c r="H1371" s="117">
        <v>4000</v>
      </c>
      <c r="I1371" s="116">
        <v>2018</v>
      </c>
    </row>
    <row r="1372" spans="1:9" x14ac:dyDescent="0.3">
      <c r="A1372" s="116" t="s">
        <v>528</v>
      </c>
      <c r="B1372" s="116" t="s">
        <v>528</v>
      </c>
      <c r="C1372" s="116" t="s">
        <v>9</v>
      </c>
      <c r="D1372" s="116" t="s">
        <v>10</v>
      </c>
      <c r="E1372" s="116" t="s">
        <v>79</v>
      </c>
      <c r="F1372" s="116" t="s">
        <v>577</v>
      </c>
      <c r="G1372" s="117">
        <v>5</v>
      </c>
      <c r="H1372" s="117">
        <v>5000</v>
      </c>
      <c r="I1372" s="116">
        <v>2017</v>
      </c>
    </row>
    <row r="1373" spans="1:9" x14ac:dyDescent="0.3">
      <c r="A1373" s="116" t="s">
        <v>754</v>
      </c>
      <c r="B1373" s="116" t="s">
        <v>271</v>
      </c>
      <c r="C1373" s="116" t="s">
        <v>9</v>
      </c>
      <c r="D1373" s="116" t="s">
        <v>10</v>
      </c>
      <c r="E1373" s="116" t="s">
        <v>79</v>
      </c>
      <c r="F1373" s="116" t="s">
        <v>446</v>
      </c>
      <c r="G1373" s="117">
        <v>0.82299999999999995</v>
      </c>
      <c r="H1373" s="117">
        <v>823</v>
      </c>
      <c r="I1373" s="116">
        <v>2018</v>
      </c>
    </row>
    <row r="1374" spans="1:9" x14ac:dyDescent="0.3">
      <c r="A1374" s="116" t="s">
        <v>754</v>
      </c>
      <c r="B1374" s="116" t="s">
        <v>271</v>
      </c>
      <c r="C1374" s="116" t="s">
        <v>9</v>
      </c>
      <c r="D1374" s="116" t="s">
        <v>10</v>
      </c>
      <c r="E1374" s="116" t="s">
        <v>79</v>
      </c>
      <c r="F1374" s="116" t="s">
        <v>446</v>
      </c>
      <c r="G1374" s="117">
        <v>1</v>
      </c>
      <c r="H1374" s="117">
        <v>1000</v>
      </c>
      <c r="I1374" s="116">
        <v>2018</v>
      </c>
    </row>
    <row r="1375" spans="1:9" x14ac:dyDescent="0.3">
      <c r="A1375" s="116" t="s">
        <v>755</v>
      </c>
      <c r="B1375" s="116" t="s">
        <v>756</v>
      </c>
      <c r="C1375" s="116" t="s">
        <v>9</v>
      </c>
      <c r="D1375" s="116" t="s">
        <v>10</v>
      </c>
      <c r="E1375" s="116" t="s">
        <v>79</v>
      </c>
      <c r="F1375" s="116" t="s">
        <v>492</v>
      </c>
      <c r="G1375" s="117">
        <v>5</v>
      </c>
      <c r="H1375" s="117">
        <v>5000</v>
      </c>
      <c r="I1375" s="116">
        <v>2018</v>
      </c>
    </row>
    <row r="1376" spans="1:9" x14ac:dyDescent="0.3">
      <c r="A1376" s="116" t="s">
        <v>3572</v>
      </c>
      <c r="B1376" s="116" t="s">
        <v>3573</v>
      </c>
      <c r="C1376" s="116" t="s">
        <v>9</v>
      </c>
      <c r="D1376" s="116" t="s">
        <v>10</v>
      </c>
      <c r="E1376" s="116" t="s">
        <v>79</v>
      </c>
      <c r="F1376" s="116" t="s">
        <v>1521</v>
      </c>
      <c r="G1376" s="117">
        <v>1</v>
      </c>
      <c r="H1376" s="117">
        <v>1000</v>
      </c>
      <c r="I1376" s="116">
        <v>2022</v>
      </c>
    </row>
    <row r="1377" spans="1:9" x14ac:dyDescent="0.3">
      <c r="A1377" s="116" t="s">
        <v>3574</v>
      </c>
      <c r="B1377" s="116" t="s">
        <v>2657</v>
      </c>
      <c r="C1377" s="116" t="s">
        <v>9</v>
      </c>
      <c r="D1377" s="116" t="s">
        <v>10</v>
      </c>
      <c r="E1377" s="116" t="s">
        <v>79</v>
      </c>
      <c r="F1377" s="116" t="s">
        <v>3124</v>
      </c>
      <c r="G1377" s="117">
        <v>1</v>
      </c>
      <c r="H1377" s="117">
        <v>1000</v>
      </c>
      <c r="I1377" s="116">
        <v>2022</v>
      </c>
    </row>
    <row r="1378" spans="1:9" x14ac:dyDescent="0.3">
      <c r="A1378" s="116" t="s">
        <v>757</v>
      </c>
      <c r="B1378" s="116" t="s">
        <v>459</v>
      </c>
      <c r="C1378" s="116" t="s">
        <v>9</v>
      </c>
      <c r="D1378" s="116" t="s">
        <v>10</v>
      </c>
      <c r="E1378" s="116" t="s">
        <v>79</v>
      </c>
      <c r="F1378" s="116" t="s">
        <v>492</v>
      </c>
      <c r="G1378" s="117">
        <v>3.25</v>
      </c>
      <c r="H1378" s="117">
        <v>3250</v>
      </c>
      <c r="I1378" s="116">
        <v>2018</v>
      </c>
    </row>
    <row r="1379" spans="1:9" x14ac:dyDescent="0.3">
      <c r="A1379" s="116" t="s">
        <v>2700</v>
      </c>
      <c r="B1379" s="116" t="s">
        <v>600</v>
      </c>
      <c r="C1379" s="116" t="s">
        <v>9</v>
      </c>
      <c r="D1379" s="116" t="s">
        <v>10</v>
      </c>
      <c r="E1379" s="116" t="s">
        <v>79</v>
      </c>
      <c r="F1379" s="116" t="s">
        <v>498</v>
      </c>
      <c r="G1379" s="117">
        <v>1</v>
      </c>
      <c r="H1379" s="117">
        <v>1000</v>
      </c>
      <c r="I1379" s="116">
        <v>2020</v>
      </c>
    </row>
    <row r="1380" spans="1:9" x14ac:dyDescent="0.3">
      <c r="A1380" s="116" t="s">
        <v>3154</v>
      </c>
      <c r="B1380" s="116" t="s">
        <v>457</v>
      </c>
      <c r="C1380" s="116" t="s">
        <v>9</v>
      </c>
      <c r="D1380" s="116" t="s">
        <v>10</v>
      </c>
      <c r="E1380" s="116" t="s">
        <v>79</v>
      </c>
      <c r="F1380" s="116" t="s">
        <v>2128</v>
      </c>
      <c r="G1380" s="117">
        <v>1</v>
      </c>
      <c r="H1380" s="117">
        <v>1000</v>
      </c>
      <c r="I1380" s="116">
        <v>2021</v>
      </c>
    </row>
    <row r="1381" spans="1:9" x14ac:dyDescent="0.3">
      <c r="A1381" s="116" t="s">
        <v>758</v>
      </c>
      <c r="B1381" s="116" t="s">
        <v>565</v>
      </c>
      <c r="C1381" s="116" t="s">
        <v>9</v>
      </c>
      <c r="D1381" s="116" t="s">
        <v>10</v>
      </c>
      <c r="E1381" s="116" t="s">
        <v>79</v>
      </c>
      <c r="F1381" s="116" t="s">
        <v>465</v>
      </c>
      <c r="G1381" s="117">
        <v>5</v>
      </c>
      <c r="H1381" s="117">
        <v>5000</v>
      </c>
      <c r="I1381" s="116">
        <v>2017</v>
      </c>
    </row>
    <row r="1382" spans="1:9" x14ac:dyDescent="0.3">
      <c r="A1382" s="116" t="s">
        <v>2701</v>
      </c>
      <c r="B1382" s="116" t="s">
        <v>2702</v>
      </c>
      <c r="C1382" s="116" t="s">
        <v>9</v>
      </c>
      <c r="D1382" s="116" t="s">
        <v>10</v>
      </c>
      <c r="E1382" s="116" t="s">
        <v>79</v>
      </c>
      <c r="F1382" s="116" t="s">
        <v>651</v>
      </c>
      <c r="G1382" s="117">
        <v>1</v>
      </c>
      <c r="H1382" s="117">
        <v>1000</v>
      </c>
      <c r="I1382" s="116">
        <v>2020</v>
      </c>
    </row>
    <row r="1383" spans="1:9" x14ac:dyDescent="0.3">
      <c r="A1383" s="116" t="s">
        <v>2703</v>
      </c>
      <c r="B1383" s="116" t="s">
        <v>658</v>
      </c>
      <c r="C1383" s="116" t="s">
        <v>9</v>
      </c>
      <c r="D1383" s="116" t="s">
        <v>10</v>
      </c>
      <c r="E1383" s="116" t="s">
        <v>79</v>
      </c>
      <c r="F1383" s="116" t="s">
        <v>651</v>
      </c>
      <c r="G1383" s="117">
        <v>0.86</v>
      </c>
      <c r="H1383" s="117">
        <v>860</v>
      </c>
      <c r="I1383" s="116">
        <v>2020</v>
      </c>
    </row>
    <row r="1384" spans="1:9" x14ac:dyDescent="0.3">
      <c r="A1384" s="116" t="s">
        <v>759</v>
      </c>
      <c r="B1384" s="116" t="s">
        <v>502</v>
      </c>
      <c r="C1384" s="116" t="s">
        <v>9</v>
      </c>
      <c r="D1384" s="116" t="s">
        <v>10</v>
      </c>
      <c r="E1384" s="116" t="s">
        <v>79</v>
      </c>
      <c r="F1384" s="116" t="s">
        <v>651</v>
      </c>
      <c r="G1384" s="117">
        <v>1</v>
      </c>
      <c r="H1384" s="117">
        <v>1000</v>
      </c>
      <c r="I1384" s="116">
        <v>2018</v>
      </c>
    </row>
    <row r="1385" spans="1:9" x14ac:dyDescent="0.3">
      <c r="A1385" s="116" t="s">
        <v>2704</v>
      </c>
      <c r="B1385" s="116" t="s">
        <v>2249</v>
      </c>
      <c r="C1385" s="116" t="s">
        <v>9</v>
      </c>
      <c r="D1385" s="116" t="s">
        <v>10</v>
      </c>
      <c r="E1385" s="116" t="s">
        <v>79</v>
      </c>
      <c r="F1385" s="116" t="s">
        <v>651</v>
      </c>
      <c r="G1385" s="117">
        <v>1</v>
      </c>
      <c r="H1385" s="117">
        <v>1000</v>
      </c>
      <c r="I1385" s="116">
        <v>2020</v>
      </c>
    </row>
    <row r="1386" spans="1:9" x14ac:dyDescent="0.3">
      <c r="A1386" s="116" t="s">
        <v>760</v>
      </c>
      <c r="B1386" s="116" t="s">
        <v>445</v>
      </c>
      <c r="C1386" s="116" t="s">
        <v>9</v>
      </c>
      <c r="D1386" s="116" t="s">
        <v>10</v>
      </c>
      <c r="E1386" s="116" t="s">
        <v>79</v>
      </c>
      <c r="F1386" s="116" t="s">
        <v>651</v>
      </c>
      <c r="G1386" s="117">
        <v>1</v>
      </c>
      <c r="H1386" s="117">
        <v>1000</v>
      </c>
      <c r="I1386" s="116">
        <v>2018</v>
      </c>
    </row>
    <row r="1387" spans="1:9" x14ac:dyDescent="0.3">
      <c r="A1387" s="116" t="s">
        <v>2218</v>
      </c>
      <c r="B1387" s="116" t="s">
        <v>2219</v>
      </c>
      <c r="C1387" s="116" t="s">
        <v>9</v>
      </c>
      <c r="D1387" s="116" t="s">
        <v>10</v>
      </c>
      <c r="E1387" s="116" t="s">
        <v>79</v>
      </c>
      <c r="F1387" s="116" t="s">
        <v>651</v>
      </c>
      <c r="G1387" s="117">
        <v>0.62</v>
      </c>
      <c r="H1387" s="117">
        <v>620</v>
      </c>
      <c r="I1387" s="116">
        <v>2019</v>
      </c>
    </row>
    <row r="1388" spans="1:9" x14ac:dyDescent="0.3">
      <c r="A1388" s="116" t="s">
        <v>2705</v>
      </c>
      <c r="B1388" s="116" t="s">
        <v>2706</v>
      </c>
      <c r="C1388" s="116" t="s">
        <v>9</v>
      </c>
      <c r="D1388" s="116" t="s">
        <v>10</v>
      </c>
      <c r="E1388" s="116" t="s">
        <v>79</v>
      </c>
      <c r="F1388" s="116" t="s">
        <v>651</v>
      </c>
      <c r="G1388" s="117">
        <v>1</v>
      </c>
      <c r="H1388" s="117">
        <v>1000</v>
      </c>
      <c r="I1388" s="116">
        <v>2020</v>
      </c>
    </row>
    <row r="1389" spans="1:9" x14ac:dyDescent="0.3">
      <c r="A1389" s="116" t="s">
        <v>2707</v>
      </c>
      <c r="B1389" s="116" t="s">
        <v>622</v>
      </c>
      <c r="C1389" s="116" t="s">
        <v>9</v>
      </c>
      <c r="D1389" s="116" t="s">
        <v>10</v>
      </c>
      <c r="E1389" s="116" t="s">
        <v>79</v>
      </c>
      <c r="F1389" s="116" t="s">
        <v>651</v>
      </c>
      <c r="G1389" s="117">
        <v>1</v>
      </c>
      <c r="H1389" s="117">
        <v>1000</v>
      </c>
      <c r="I1389" s="116">
        <v>2020</v>
      </c>
    </row>
    <row r="1390" spans="1:9" x14ac:dyDescent="0.3">
      <c r="A1390" s="116" t="s">
        <v>3575</v>
      </c>
      <c r="B1390" s="116" t="s">
        <v>2712</v>
      </c>
      <c r="C1390" s="116" t="s">
        <v>9</v>
      </c>
      <c r="D1390" s="116" t="s">
        <v>10</v>
      </c>
      <c r="E1390" s="116" t="s">
        <v>79</v>
      </c>
      <c r="F1390" s="116" t="s">
        <v>651</v>
      </c>
      <c r="G1390" s="117">
        <v>1</v>
      </c>
      <c r="H1390" s="117">
        <v>1000</v>
      </c>
      <c r="I1390" s="116">
        <v>2022</v>
      </c>
    </row>
    <row r="1391" spans="1:9" x14ac:dyDescent="0.3">
      <c r="A1391" s="116" t="s">
        <v>2220</v>
      </c>
      <c r="B1391" s="116" t="s">
        <v>271</v>
      </c>
      <c r="C1391" s="116" t="s">
        <v>9</v>
      </c>
      <c r="D1391" s="116" t="s">
        <v>10</v>
      </c>
      <c r="E1391" s="116" t="s">
        <v>79</v>
      </c>
      <c r="F1391" s="116" t="s">
        <v>651</v>
      </c>
      <c r="G1391" s="117">
        <v>1</v>
      </c>
      <c r="H1391" s="117">
        <v>1000</v>
      </c>
      <c r="I1391" s="116">
        <v>2019</v>
      </c>
    </row>
    <row r="1392" spans="1:9" x14ac:dyDescent="0.3">
      <c r="A1392" s="116" t="s">
        <v>2708</v>
      </c>
      <c r="B1392" s="116" t="s">
        <v>2709</v>
      </c>
      <c r="C1392" s="116" t="s">
        <v>9</v>
      </c>
      <c r="D1392" s="116" t="s">
        <v>10</v>
      </c>
      <c r="E1392" s="116" t="s">
        <v>79</v>
      </c>
      <c r="F1392" s="116" t="s">
        <v>651</v>
      </c>
      <c r="G1392" s="117">
        <v>1</v>
      </c>
      <c r="H1392" s="117">
        <v>1000</v>
      </c>
      <c r="I1392" s="116">
        <v>2020</v>
      </c>
    </row>
    <row r="1393" spans="1:9" x14ac:dyDescent="0.3">
      <c r="A1393" s="116" t="s">
        <v>2221</v>
      </c>
      <c r="B1393" s="116" t="s">
        <v>2222</v>
      </c>
      <c r="C1393" s="116" t="s">
        <v>9</v>
      </c>
      <c r="D1393" s="116" t="s">
        <v>10</v>
      </c>
      <c r="E1393" s="116" t="s">
        <v>79</v>
      </c>
      <c r="F1393" s="116" t="s">
        <v>651</v>
      </c>
      <c r="G1393" s="117">
        <v>1</v>
      </c>
      <c r="H1393" s="117">
        <v>1000</v>
      </c>
      <c r="I1393" s="116">
        <v>2019</v>
      </c>
    </row>
    <row r="1394" spans="1:9" x14ac:dyDescent="0.3">
      <c r="A1394" s="116" t="s">
        <v>2710</v>
      </c>
      <c r="B1394" s="116" t="s">
        <v>678</v>
      </c>
      <c r="C1394" s="116" t="s">
        <v>9</v>
      </c>
      <c r="D1394" s="116" t="s">
        <v>10</v>
      </c>
      <c r="E1394" s="116" t="s">
        <v>79</v>
      </c>
      <c r="F1394" s="116" t="s">
        <v>651</v>
      </c>
      <c r="G1394" s="117">
        <v>1</v>
      </c>
      <c r="H1394" s="117">
        <v>1000</v>
      </c>
      <c r="I1394" s="116">
        <v>2020</v>
      </c>
    </row>
    <row r="1395" spans="1:9" x14ac:dyDescent="0.3">
      <c r="A1395" s="116" t="s">
        <v>2711</v>
      </c>
      <c r="B1395" s="116" t="s">
        <v>2712</v>
      </c>
      <c r="C1395" s="116" t="s">
        <v>9</v>
      </c>
      <c r="D1395" s="116" t="s">
        <v>10</v>
      </c>
      <c r="E1395" s="116" t="s">
        <v>79</v>
      </c>
      <c r="F1395" s="116" t="s">
        <v>651</v>
      </c>
      <c r="G1395" s="117">
        <v>1</v>
      </c>
      <c r="H1395" s="117">
        <v>1000</v>
      </c>
      <c r="I1395" s="116">
        <v>2020</v>
      </c>
    </row>
    <row r="1396" spans="1:9" x14ac:dyDescent="0.3">
      <c r="A1396" s="116" t="s">
        <v>3155</v>
      </c>
      <c r="B1396" s="116" t="s">
        <v>2709</v>
      </c>
      <c r="C1396" s="116" t="s">
        <v>9</v>
      </c>
      <c r="D1396" s="116" t="s">
        <v>10</v>
      </c>
      <c r="E1396" s="116" t="s">
        <v>79</v>
      </c>
      <c r="F1396" s="116" t="s">
        <v>651</v>
      </c>
      <c r="G1396" s="117">
        <v>1</v>
      </c>
      <c r="H1396" s="117">
        <v>1000</v>
      </c>
      <c r="I1396" s="116">
        <v>2021</v>
      </c>
    </row>
    <row r="1397" spans="1:9" x14ac:dyDescent="0.3">
      <c r="A1397" s="116" t="s">
        <v>3156</v>
      </c>
      <c r="B1397" s="116" t="s">
        <v>658</v>
      </c>
      <c r="C1397" s="116" t="s">
        <v>9</v>
      </c>
      <c r="D1397" s="116" t="s">
        <v>10</v>
      </c>
      <c r="E1397" s="116" t="s">
        <v>79</v>
      </c>
      <c r="F1397" s="116" t="s">
        <v>651</v>
      </c>
      <c r="G1397" s="117">
        <v>1</v>
      </c>
      <c r="H1397" s="117">
        <v>1000</v>
      </c>
      <c r="I1397" s="116">
        <v>2021</v>
      </c>
    </row>
    <row r="1398" spans="1:9" x14ac:dyDescent="0.3">
      <c r="A1398" s="116" t="s">
        <v>761</v>
      </c>
      <c r="B1398" s="116" t="s">
        <v>539</v>
      </c>
      <c r="C1398" s="116" t="s">
        <v>9</v>
      </c>
      <c r="D1398" s="116" t="s">
        <v>10</v>
      </c>
      <c r="E1398" s="116" t="s">
        <v>79</v>
      </c>
      <c r="F1398" s="116" t="s">
        <v>651</v>
      </c>
      <c r="G1398" s="117">
        <v>1</v>
      </c>
      <c r="H1398" s="117">
        <v>1000</v>
      </c>
      <c r="I1398" s="116">
        <v>2018</v>
      </c>
    </row>
    <row r="1399" spans="1:9" x14ac:dyDescent="0.3">
      <c r="A1399" s="116" t="s">
        <v>2223</v>
      </c>
      <c r="B1399" s="116" t="s">
        <v>617</v>
      </c>
      <c r="C1399" s="116" t="s">
        <v>9</v>
      </c>
      <c r="D1399" s="116" t="s">
        <v>10</v>
      </c>
      <c r="E1399" s="116" t="s">
        <v>79</v>
      </c>
      <c r="F1399" s="116" t="s">
        <v>651</v>
      </c>
      <c r="G1399" s="117">
        <v>1</v>
      </c>
      <c r="H1399" s="117">
        <v>1000</v>
      </c>
      <c r="I1399" s="116">
        <v>2019</v>
      </c>
    </row>
    <row r="1400" spans="1:9" x14ac:dyDescent="0.3">
      <c r="A1400" s="116" t="s">
        <v>2224</v>
      </c>
      <c r="B1400" s="116" t="s">
        <v>547</v>
      </c>
      <c r="C1400" s="116" t="s">
        <v>9</v>
      </c>
      <c r="D1400" s="116" t="s">
        <v>10</v>
      </c>
      <c r="E1400" s="116" t="s">
        <v>79</v>
      </c>
      <c r="F1400" s="116" t="s">
        <v>651</v>
      </c>
      <c r="G1400" s="117">
        <v>0.59799999999999998</v>
      </c>
      <c r="H1400" s="117">
        <v>598</v>
      </c>
      <c r="I1400" s="116">
        <v>2019</v>
      </c>
    </row>
    <row r="1401" spans="1:9" x14ac:dyDescent="0.3">
      <c r="A1401" s="116" t="s">
        <v>2225</v>
      </c>
      <c r="B1401" s="116" t="s">
        <v>2226</v>
      </c>
      <c r="C1401" s="116" t="s">
        <v>9</v>
      </c>
      <c r="D1401" s="116" t="s">
        <v>10</v>
      </c>
      <c r="E1401" s="116" t="s">
        <v>79</v>
      </c>
      <c r="F1401" s="116" t="s">
        <v>651</v>
      </c>
      <c r="G1401" s="117">
        <v>1</v>
      </c>
      <c r="H1401" s="117">
        <v>1000</v>
      </c>
      <c r="I1401" s="116">
        <v>2019</v>
      </c>
    </row>
    <row r="1402" spans="1:9" x14ac:dyDescent="0.3">
      <c r="A1402" s="116" t="s">
        <v>2713</v>
      </c>
      <c r="B1402" s="116" t="s">
        <v>2244</v>
      </c>
      <c r="C1402" s="116" t="s">
        <v>9</v>
      </c>
      <c r="D1402" s="116" t="s">
        <v>10</v>
      </c>
      <c r="E1402" s="116" t="s">
        <v>79</v>
      </c>
      <c r="F1402" s="116" t="s">
        <v>651</v>
      </c>
      <c r="G1402" s="117">
        <v>1</v>
      </c>
      <c r="H1402" s="117">
        <v>1000</v>
      </c>
      <c r="I1402" s="116">
        <v>2020</v>
      </c>
    </row>
    <row r="1403" spans="1:9" x14ac:dyDescent="0.3">
      <c r="A1403" s="116" t="s">
        <v>3576</v>
      </c>
      <c r="B1403" s="116" t="s">
        <v>513</v>
      </c>
      <c r="C1403" s="116" t="s">
        <v>9</v>
      </c>
      <c r="D1403" s="116" t="s">
        <v>10</v>
      </c>
      <c r="E1403" s="116" t="s">
        <v>79</v>
      </c>
      <c r="F1403" s="116" t="s">
        <v>651</v>
      </c>
      <c r="G1403" s="117">
        <v>1</v>
      </c>
      <c r="H1403" s="117">
        <v>1000</v>
      </c>
      <c r="I1403" s="116">
        <v>2022</v>
      </c>
    </row>
    <row r="1404" spans="1:9" x14ac:dyDescent="0.3">
      <c r="A1404" s="116" t="s">
        <v>3577</v>
      </c>
      <c r="B1404" s="116" t="s">
        <v>2712</v>
      </c>
      <c r="C1404" s="116" t="s">
        <v>9</v>
      </c>
      <c r="D1404" s="116" t="s">
        <v>10</v>
      </c>
      <c r="E1404" s="116" t="s">
        <v>79</v>
      </c>
      <c r="F1404" s="116" t="s">
        <v>651</v>
      </c>
      <c r="G1404" s="117">
        <v>1</v>
      </c>
      <c r="H1404" s="117">
        <v>1000</v>
      </c>
      <c r="I1404" s="116">
        <v>2022</v>
      </c>
    </row>
    <row r="1405" spans="1:9" x14ac:dyDescent="0.3">
      <c r="A1405" s="116" t="s">
        <v>762</v>
      </c>
      <c r="B1405" s="116" t="s">
        <v>763</v>
      </c>
      <c r="C1405" s="116" t="s">
        <v>9</v>
      </c>
      <c r="D1405" s="116" t="s">
        <v>10</v>
      </c>
      <c r="E1405" s="116" t="s">
        <v>79</v>
      </c>
      <c r="F1405" s="116" t="s">
        <v>651</v>
      </c>
      <c r="G1405" s="117">
        <v>1</v>
      </c>
      <c r="H1405" s="117">
        <v>1000</v>
      </c>
      <c r="I1405" s="116">
        <v>2018</v>
      </c>
    </row>
    <row r="1406" spans="1:9" x14ac:dyDescent="0.3">
      <c r="A1406" s="116" t="s">
        <v>2227</v>
      </c>
      <c r="B1406" s="116" t="s">
        <v>702</v>
      </c>
      <c r="C1406" s="116" t="s">
        <v>9</v>
      </c>
      <c r="D1406" s="116" t="s">
        <v>10</v>
      </c>
      <c r="E1406" s="116" t="s">
        <v>79</v>
      </c>
      <c r="F1406" s="116" t="s">
        <v>651</v>
      </c>
      <c r="G1406" s="117">
        <v>0.59</v>
      </c>
      <c r="H1406" s="117">
        <v>590</v>
      </c>
      <c r="I1406" s="116">
        <v>2019</v>
      </c>
    </row>
    <row r="1407" spans="1:9" x14ac:dyDescent="0.3">
      <c r="A1407" s="116" t="s">
        <v>2228</v>
      </c>
      <c r="B1407" s="116" t="s">
        <v>636</v>
      </c>
      <c r="C1407" s="116" t="s">
        <v>9</v>
      </c>
      <c r="D1407" s="116" t="s">
        <v>10</v>
      </c>
      <c r="E1407" s="116" t="s">
        <v>79</v>
      </c>
      <c r="F1407" s="116" t="s">
        <v>651</v>
      </c>
      <c r="G1407" s="117">
        <v>1</v>
      </c>
      <c r="H1407" s="117">
        <v>1000</v>
      </c>
      <c r="I1407" s="116">
        <v>2019</v>
      </c>
    </row>
    <row r="1408" spans="1:9" x14ac:dyDescent="0.3">
      <c r="A1408" s="116" t="s">
        <v>2229</v>
      </c>
      <c r="B1408" s="116" t="s">
        <v>547</v>
      </c>
      <c r="C1408" s="116" t="s">
        <v>9</v>
      </c>
      <c r="D1408" s="116" t="s">
        <v>10</v>
      </c>
      <c r="E1408" s="116" t="s">
        <v>79</v>
      </c>
      <c r="F1408" s="116" t="s">
        <v>651</v>
      </c>
      <c r="G1408" s="117">
        <v>0.4</v>
      </c>
      <c r="H1408" s="117">
        <v>400</v>
      </c>
      <c r="I1408" s="116">
        <v>2019</v>
      </c>
    </row>
    <row r="1409" spans="1:9" x14ac:dyDescent="0.3">
      <c r="A1409" s="116" t="s">
        <v>2714</v>
      </c>
      <c r="B1409" s="116" t="s">
        <v>2715</v>
      </c>
      <c r="C1409" s="116" t="s">
        <v>9</v>
      </c>
      <c r="D1409" s="116" t="s">
        <v>10</v>
      </c>
      <c r="E1409" s="116" t="s">
        <v>79</v>
      </c>
      <c r="F1409" s="116" t="s">
        <v>651</v>
      </c>
      <c r="G1409" s="117">
        <v>1</v>
      </c>
      <c r="H1409" s="117">
        <v>1000</v>
      </c>
      <c r="I1409" s="116">
        <v>2020</v>
      </c>
    </row>
    <row r="1410" spans="1:9" x14ac:dyDescent="0.3">
      <c r="A1410" s="116" t="s">
        <v>2716</v>
      </c>
      <c r="B1410" s="116" t="s">
        <v>2715</v>
      </c>
      <c r="C1410" s="116" t="s">
        <v>9</v>
      </c>
      <c r="D1410" s="116" t="s">
        <v>10</v>
      </c>
      <c r="E1410" s="116" t="s">
        <v>79</v>
      </c>
      <c r="F1410" s="116" t="s">
        <v>651</v>
      </c>
      <c r="G1410" s="117">
        <v>1</v>
      </c>
      <c r="H1410" s="117">
        <v>1000</v>
      </c>
      <c r="I1410" s="116">
        <v>2020</v>
      </c>
    </row>
    <row r="1411" spans="1:9" x14ac:dyDescent="0.3">
      <c r="A1411" s="116" t="s">
        <v>2717</v>
      </c>
      <c r="B1411" s="116" t="s">
        <v>457</v>
      </c>
      <c r="C1411" s="116" t="s">
        <v>9</v>
      </c>
      <c r="D1411" s="116" t="s">
        <v>10</v>
      </c>
      <c r="E1411" s="116" t="s">
        <v>79</v>
      </c>
      <c r="F1411" s="116" t="s">
        <v>651</v>
      </c>
      <c r="G1411" s="117">
        <v>1</v>
      </c>
      <c r="H1411" s="117">
        <v>1000</v>
      </c>
      <c r="I1411" s="116">
        <v>2020</v>
      </c>
    </row>
    <row r="1412" spans="1:9" x14ac:dyDescent="0.3">
      <c r="A1412" s="116" t="s">
        <v>2718</v>
      </c>
      <c r="B1412" s="116" t="s">
        <v>2706</v>
      </c>
      <c r="C1412" s="116" t="s">
        <v>9</v>
      </c>
      <c r="D1412" s="116" t="s">
        <v>10</v>
      </c>
      <c r="E1412" s="116" t="s">
        <v>79</v>
      </c>
      <c r="F1412" s="116" t="s">
        <v>651</v>
      </c>
      <c r="G1412" s="117">
        <v>1</v>
      </c>
      <c r="H1412" s="117">
        <v>1000</v>
      </c>
      <c r="I1412" s="116">
        <v>2020</v>
      </c>
    </row>
    <row r="1413" spans="1:9" x14ac:dyDescent="0.3">
      <c r="A1413" s="116" t="s">
        <v>764</v>
      </c>
      <c r="B1413" s="116" t="s">
        <v>494</v>
      </c>
      <c r="C1413" s="116" t="s">
        <v>9</v>
      </c>
      <c r="D1413" s="116" t="s">
        <v>10</v>
      </c>
      <c r="E1413" s="116" t="s">
        <v>79</v>
      </c>
      <c r="F1413" s="116" t="s">
        <v>651</v>
      </c>
      <c r="G1413" s="117">
        <v>1</v>
      </c>
      <c r="H1413" s="117">
        <v>1000</v>
      </c>
      <c r="I1413" s="116">
        <v>2018</v>
      </c>
    </row>
    <row r="1414" spans="1:9" x14ac:dyDescent="0.3">
      <c r="A1414" s="116" t="s">
        <v>765</v>
      </c>
      <c r="B1414" s="116" t="s">
        <v>494</v>
      </c>
      <c r="C1414" s="116" t="s">
        <v>9</v>
      </c>
      <c r="D1414" s="116" t="s">
        <v>10</v>
      </c>
      <c r="E1414" s="116" t="s">
        <v>79</v>
      </c>
      <c r="F1414" s="116" t="s">
        <v>651</v>
      </c>
      <c r="G1414" s="117">
        <v>1</v>
      </c>
      <c r="H1414" s="117">
        <v>1000</v>
      </c>
      <c r="I1414" s="116">
        <v>2018</v>
      </c>
    </row>
    <row r="1415" spans="1:9" x14ac:dyDescent="0.3">
      <c r="A1415" s="116" t="s">
        <v>2719</v>
      </c>
      <c r="B1415" s="116" t="s">
        <v>2720</v>
      </c>
      <c r="C1415" s="116" t="s">
        <v>9</v>
      </c>
      <c r="D1415" s="116" t="s">
        <v>10</v>
      </c>
      <c r="E1415" s="116" t="s">
        <v>79</v>
      </c>
      <c r="F1415" s="116" t="s">
        <v>651</v>
      </c>
      <c r="G1415" s="117">
        <v>1</v>
      </c>
      <c r="H1415" s="117">
        <v>1000</v>
      </c>
      <c r="I1415" s="116">
        <v>2020</v>
      </c>
    </row>
    <row r="1416" spans="1:9" x14ac:dyDescent="0.3">
      <c r="A1416" s="116" t="s">
        <v>2230</v>
      </c>
      <c r="B1416" s="116" t="s">
        <v>2226</v>
      </c>
      <c r="C1416" s="116" t="s">
        <v>9</v>
      </c>
      <c r="D1416" s="116" t="s">
        <v>10</v>
      </c>
      <c r="E1416" s="116" t="s">
        <v>79</v>
      </c>
      <c r="F1416" s="116" t="s">
        <v>651</v>
      </c>
      <c r="G1416" s="117">
        <v>1</v>
      </c>
      <c r="H1416" s="117">
        <v>1000</v>
      </c>
      <c r="I1416" s="116">
        <v>2019</v>
      </c>
    </row>
    <row r="1417" spans="1:9" x14ac:dyDescent="0.3">
      <c r="A1417" s="116" t="s">
        <v>2231</v>
      </c>
      <c r="B1417" s="116" t="s">
        <v>539</v>
      </c>
      <c r="C1417" s="116" t="s">
        <v>9</v>
      </c>
      <c r="D1417" s="116" t="s">
        <v>10</v>
      </c>
      <c r="E1417" s="116" t="s">
        <v>79</v>
      </c>
      <c r="F1417" s="116" t="s">
        <v>2232</v>
      </c>
      <c r="G1417" s="117">
        <v>1</v>
      </c>
      <c r="H1417" s="117">
        <v>1000</v>
      </c>
      <c r="I1417" s="116">
        <v>2019</v>
      </c>
    </row>
    <row r="1418" spans="1:9" x14ac:dyDescent="0.3">
      <c r="A1418" s="116" t="s">
        <v>2721</v>
      </c>
      <c r="B1418" s="116" t="s">
        <v>2715</v>
      </c>
      <c r="C1418" s="116" t="s">
        <v>9</v>
      </c>
      <c r="D1418" s="116" t="s">
        <v>10</v>
      </c>
      <c r="E1418" s="116" t="s">
        <v>79</v>
      </c>
      <c r="F1418" s="116" t="s">
        <v>651</v>
      </c>
      <c r="G1418" s="117">
        <v>1</v>
      </c>
      <c r="H1418" s="117">
        <v>1000</v>
      </c>
      <c r="I1418" s="116">
        <v>2020</v>
      </c>
    </row>
    <row r="1419" spans="1:9" x14ac:dyDescent="0.3">
      <c r="A1419" s="116" t="s">
        <v>2233</v>
      </c>
      <c r="B1419" s="116" t="s">
        <v>2226</v>
      </c>
      <c r="C1419" s="116" t="s">
        <v>9</v>
      </c>
      <c r="D1419" s="116" t="s">
        <v>10</v>
      </c>
      <c r="E1419" s="116" t="s">
        <v>79</v>
      </c>
      <c r="F1419" s="116" t="s">
        <v>651</v>
      </c>
      <c r="G1419" s="117">
        <v>1</v>
      </c>
      <c r="H1419" s="117">
        <v>1000</v>
      </c>
      <c r="I1419" s="116">
        <v>2019</v>
      </c>
    </row>
    <row r="1420" spans="1:9" x14ac:dyDescent="0.3">
      <c r="A1420" s="116" t="s">
        <v>2722</v>
      </c>
      <c r="B1420" s="116" t="s">
        <v>494</v>
      </c>
      <c r="C1420" s="116" t="s">
        <v>9</v>
      </c>
      <c r="D1420" s="116" t="s">
        <v>10</v>
      </c>
      <c r="E1420" s="116" t="s">
        <v>79</v>
      </c>
      <c r="F1420" s="116" t="s">
        <v>651</v>
      </c>
      <c r="G1420" s="117">
        <v>1</v>
      </c>
      <c r="H1420" s="117">
        <v>1000</v>
      </c>
      <c r="I1420" s="116">
        <v>2020</v>
      </c>
    </row>
    <row r="1421" spans="1:9" x14ac:dyDescent="0.3">
      <c r="A1421" s="116" t="s">
        <v>3578</v>
      </c>
      <c r="B1421" s="116" t="s">
        <v>2709</v>
      </c>
      <c r="C1421" s="116" t="s">
        <v>9</v>
      </c>
      <c r="D1421" s="116" t="s">
        <v>10</v>
      </c>
      <c r="E1421" s="116" t="s">
        <v>79</v>
      </c>
      <c r="F1421" s="116" t="s">
        <v>651</v>
      </c>
      <c r="G1421" s="117">
        <v>1</v>
      </c>
      <c r="H1421" s="117">
        <v>1000</v>
      </c>
      <c r="I1421" s="116">
        <v>2022</v>
      </c>
    </row>
    <row r="1422" spans="1:9" x14ac:dyDescent="0.3">
      <c r="A1422" s="116" t="s">
        <v>2234</v>
      </c>
      <c r="B1422" s="116" t="s">
        <v>2191</v>
      </c>
      <c r="C1422" s="116" t="s">
        <v>9</v>
      </c>
      <c r="D1422" s="116" t="s">
        <v>10</v>
      </c>
      <c r="E1422" s="116" t="s">
        <v>79</v>
      </c>
      <c r="F1422" s="116" t="s">
        <v>651</v>
      </c>
      <c r="G1422" s="117">
        <v>1</v>
      </c>
      <c r="H1422" s="117">
        <v>1000</v>
      </c>
      <c r="I1422" s="116">
        <v>2019</v>
      </c>
    </row>
    <row r="1423" spans="1:9" x14ac:dyDescent="0.3">
      <c r="A1423" s="116" t="s">
        <v>2723</v>
      </c>
      <c r="B1423" s="116" t="s">
        <v>695</v>
      </c>
      <c r="C1423" s="116" t="s">
        <v>9</v>
      </c>
      <c r="D1423" s="116" t="s">
        <v>10</v>
      </c>
      <c r="E1423" s="116" t="s">
        <v>79</v>
      </c>
      <c r="F1423" s="116" t="s">
        <v>651</v>
      </c>
      <c r="G1423" s="117">
        <v>1</v>
      </c>
      <c r="H1423" s="117">
        <v>1000</v>
      </c>
      <c r="I1423" s="116">
        <v>2020</v>
      </c>
    </row>
    <row r="1424" spans="1:9" x14ac:dyDescent="0.3">
      <c r="A1424" s="116" t="s">
        <v>2235</v>
      </c>
      <c r="B1424" s="116" t="s">
        <v>697</v>
      </c>
      <c r="C1424" s="116" t="s">
        <v>9</v>
      </c>
      <c r="D1424" s="116" t="s">
        <v>10</v>
      </c>
      <c r="E1424" s="116" t="s">
        <v>79</v>
      </c>
      <c r="F1424" s="116" t="s">
        <v>651</v>
      </c>
      <c r="G1424" s="117">
        <v>1</v>
      </c>
      <c r="H1424" s="117">
        <v>1000</v>
      </c>
      <c r="I1424" s="116">
        <v>2019</v>
      </c>
    </row>
    <row r="1425" spans="1:9" x14ac:dyDescent="0.3">
      <c r="A1425" s="116" t="s">
        <v>766</v>
      </c>
      <c r="B1425" s="116" t="s">
        <v>539</v>
      </c>
      <c r="C1425" s="116" t="s">
        <v>9</v>
      </c>
      <c r="D1425" s="116" t="s">
        <v>10</v>
      </c>
      <c r="E1425" s="116" t="s">
        <v>79</v>
      </c>
      <c r="F1425" s="116" t="s">
        <v>651</v>
      </c>
      <c r="G1425" s="117">
        <v>1</v>
      </c>
      <c r="H1425" s="117">
        <v>1000</v>
      </c>
      <c r="I1425" s="116">
        <v>2018</v>
      </c>
    </row>
    <row r="1426" spans="1:9" x14ac:dyDescent="0.3">
      <c r="A1426" s="116" t="s">
        <v>767</v>
      </c>
      <c r="B1426" s="116" t="s">
        <v>539</v>
      </c>
      <c r="C1426" s="116" t="s">
        <v>9</v>
      </c>
      <c r="D1426" s="116" t="s">
        <v>10</v>
      </c>
      <c r="E1426" s="116" t="s">
        <v>79</v>
      </c>
      <c r="F1426" s="116" t="s">
        <v>651</v>
      </c>
      <c r="G1426" s="117">
        <v>1</v>
      </c>
      <c r="H1426" s="117">
        <v>1000</v>
      </c>
      <c r="I1426" s="116">
        <v>2018</v>
      </c>
    </row>
    <row r="1427" spans="1:9" x14ac:dyDescent="0.3">
      <c r="A1427" s="116" t="s">
        <v>3579</v>
      </c>
      <c r="B1427" s="116" t="s">
        <v>541</v>
      </c>
      <c r="C1427" s="116" t="s">
        <v>9</v>
      </c>
      <c r="D1427" s="116" t="s">
        <v>10</v>
      </c>
      <c r="E1427" s="116" t="s">
        <v>79</v>
      </c>
      <c r="F1427" s="116" t="s">
        <v>651</v>
      </c>
      <c r="G1427" s="117">
        <v>1</v>
      </c>
      <c r="H1427" s="117">
        <v>1000</v>
      </c>
      <c r="I1427" s="116">
        <v>2022</v>
      </c>
    </row>
    <row r="1428" spans="1:9" x14ac:dyDescent="0.3">
      <c r="A1428" s="116" t="s">
        <v>2724</v>
      </c>
      <c r="B1428" s="116" t="s">
        <v>721</v>
      </c>
      <c r="C1428" s="116" t="s">
        <v>9</v>
      </c>
      <c r="D1428" s="116" t="s">
        <v>10</v>
      </c>
      <c r="E1428" s="116" t="s">
        <v>79</v>
      </c>
      <c r="F1428" s="116" t="s">
        <v>651</v>
      </c>
      <c r="G1428" s="117">
        <v>1</v>
      </c>
      <c r="H1428" s="117">
        <v>1000</v>
      </c>
      <c r="I1428" s="116">
        <v>2020</v>
      </c>
    </row>
    <row r="1429" spans="1:9" x14ac:dyDescent="0.3">
      <c r="A1429" s="116" t="s">
        <v>3580</v>
      </c>
      <c r="B1429" s="116" t="s">
        <v>3581</v>
      </c>
      <c r="C1429" s="116" t="s">
        <v>9</v>
      </c>
      <c r="D1429" s="116" t="s">
        <v>10</v>
      </c>
      <c r="E1429" s="116" t="s">
        <v>79</v>
      </c>
      <c r="F1429" s="116" t="s">
        <v>651</v>
      </c>
      <c r="G1429" s="117">
        <v>1</v>
      </c>
      <c r="H1429" s="117">
        <v>1000</v>
      </c>
      <c r="I1429" s="116">
        <v>2022</v>
      </c>
    </row>
    <row r="1430" spans="1:9" x14ac:dyDescent="0.3">
      <c r="A1430" s="116" t="s">
        <v>3157</v>
      </c>
      <c r="B1430" s="116" t="s">
        <v>656</v>
      </c>
      <c r="C1430" s="116" t="s">
        <v>9</v>
      </c>
      <c r="D1430" s="116" t="s">
        <v>10</v>
      </c>
      <c r="E1430" s="116" t="s">
        <v>79</v>
      </c>
      <c r="F1430" s="116" t="s">
        <v>651</v>
      </c>
      <c r="G1430" s="117">
        <v>1</v>
      </c>
      <c r="H1430" s="117">
        <v>1000</v>
      </c>
      <c r="I1430" s="116">
        <v>2021</v>
      </c>
    </row>
    <row r="1431" spans="1:9" x14ac:dyDescent="0.3">
      <c r="A1431" s="116" t="s">
        <v>2236</v>
      </c>
      <c r="B1431" s="116" t="s">
        <v>2219</v>
      </c>
      <c r="C1431" s="116" t="s">
        <v>9</v>
      </c>
      <c r="D1431" s="116" t="s">
        <v>10</v>
      </c>
      <c r="E1431" s="116" t="s">
        <v>79</v>
      </c>
      <c r="F1431" s="116" t="s">
        <v>651</v>
      </c>
      <c r="G1431" s="117">
        <v>0.62</v>
      </c>
      <c r="H1431" s="117">
        <v>620</v>
      </c>
      <c r="I1431" s="116">
        <v>2019</v>
      </c>
    </row>
    <row r="1432" spans="1:9" x14ac:dyDescent="0.3">
      <c r="A1432" s="116" t="s">
        <v>2725</v>
      </c>
      <c r="B1432" s="116" t="s">
        <v>494</v>
      </c>
      <c r="C1432" s="116" t="s">
        <v>9</v>
      </c>
      <c r="D1432" s="116" t="s">
        <v>10</v>
      </c>
      <c r="E1432" s="116" t="s">
        <v>79</v>
      </c>
      <c r="F1432" s="116" t="s">
        <v>651</v>
      </c>
      <c r="G1432" s="117">
        <v>1</v>
      </c>
      <c r="H1432" s="117">
        <v>1000</v>
      </c>
      <c r="I1432" s="116">
        <v>2020</v>
      </c>
    </row>
    <row r="1433" spans="1:9" x14ac:dyDescent="0.3">
      <c r="A1433" s="116" t="s">
        <v>768</v>
      </c>
      <c r="B1433" s="116" t="s">
        <v>763</v>
      </c>
      <c r="C1433" s="116" t="s">
        <v>9</v>
      </c>
      <c r="D1433" s="116" t="s">
        <v>10</v>
      </c>
      <c r="E1433" s="116" t="s">
        <v>79</v>
      </c>
      <c r="F1433" s="116" t="s">
        <v>651</v>
      </c>
      <c r="G1433" s="117">
        <v>1</v>
      </c>
      <c r="H1433" s="117">
        <v>1000</v>
      </c>
      <c r="I1433" s="116">
        <v>2018</v>
      </c>
    </row>
    <row r="1434" spans="1:9" x14ac:dyDescent="0.3">
      <c r="A1434" s="116" t="s">
        <v>3582</v>
      </c>
      <c r="B1434" s="116" t="s">
        <v>658</v>
      </c>
      <c r="C1434" s="116" t="s">
        <v>9</v>
      </c>
      <c r="D1434" s="116" t="s">
        <v>10</v>
      </c>
      <c r="E1434" s="116" t="s">
        <v>79</v>
      </c>
      <c r="F1434" s="116" t="s">
        <v>651</v>
      </c>
      <c r="G1434" s="117">
        <v>1</v>
      </c>
      <c r="H1434" s="117">
        <v>1000</v>
      </c>
      <c r="I1434" s="116">
        <v>2022</v>
      </c>
    </row>
    <row r="1435" spans="1:9" x14ac:dyDescent="0.3">
      <c r="A1435" s="116" t="s">
        <v>769</v>
      </c>
      <c r="B1435" s="116" t="s">
        <v>539</v>
      </c>
      <c r="C1435" s="116" t="s">
        <v>9</v>
      </c>
      <c r="D1435" s="116" t="s">
        <v>10</v>
      </c>
      <c r="E1435" s="116" t="s">
        <v>79</v>
      </c>
      <c r="F1435" s="116" t="s">
        <v>651</v>
      </c>
      <c r="G1435" s="117">
        <v>1</v>
      </c>
      <c r="H1435" s="117">
        <v>1000</v>
      </c>
      <c r="I1435" s="116">
        <v>2018</v>
      </c>
    </row>
    <row r="1436" spans="1:9" x14ac:dyDescent="0.3">
      <c r="A1436" s="116" t="s">
        <v>770</v>
      </c>
      <c r="B1436" s="116" t="s">
        <v>494</v>
      </c>
      <c r="C1436" s="116" t="s">
        <v>9</v>
      </c>
      <c r="D1436" s="116" t="s">
        <v>10</v>
      </c>
      <c r="E1436" s="116" t="s">
        <v>79</v>
      </c>
      <c r="F1436" s="116" t="s">
        <v>651</v>
      </c>
      <c r="G1436" s="117">
        <v>1</v>
      </c>
      <c r="H1436" s="117">
        <v>1000</v>
      </c>
      <c r="I1436" s="116">
        <v>2018</v>
      </c>
    </row>
    <row r="1437" spans="1:9" x14ac:dyDescent="0.3">
      <c r="A1437" s="116" t="s">
        <v>2726</v>
      </c>
      <c r="B1437" s="116" t="s">
        <v>474</v>
      </c>
      <c r="C1437" s="116" t="s">
        <v>9</v>
      </c>
      <c r="D1437" s="116" t="s">
        <v>10</v>
      </c>
      <c r="E1437" s="116" t="s">
        <v>79</v>
      </c>
      <c r="F1437" s="116" t="s">
        <v>651</v>
      </c>
      <c r="G1437" s="117">
        <v>1</v>
      </c>
      <c r="H1437" s="117">
        <v>1000</v>
      </c>
      <c r="I1437" s="116">
        <v>2020</v>
      </c>
    </row>
    <row r="1438" spans="1:9" x14ac:dyDescent="0.3">
      <c r="A1438" s="116" t="s">
        <v>2727</v>
      </c>
      <c r="B1438" s="116" t="s">
        <v>2702</v>
      </c>
      <c r="C1438" s="116" t="s">
        <v>9</v>
      </c>
      <c r="D1438" s="116" t="s">
        <v>10</v>
      </c>
      <c r="E1438" s="116" t="s">
        <v>79</v>
      </c>
      <c r="F1438" s="116" t="s">
        <v>651</v>
      </c>
      <c r="G1438" s="117">
        <v>1</v>
      </c>
      <c r="H1438" s="117">
        <v>1000</v>
      </c>
      <c r="I1438" s="116">
        <v>2020</v>
      </c>
    </row>
    <row r="1439" spans="1:9" x14ac:dyDescent="0.3">
      <c r="A1439" s="116" t="s">
        <v>3158</v>
      </c>
      <c r="B1439" s="116" t="s">
        <v>658</v>
      </c>
      <c r="C1439" s="116" t="s">
        <v>9</v>
      </c>
      <c r="D1439" s="116" t="s">
        <v>10</v>
      </c>
      <c r="E1439" s="116" t="s">
        <v>79</v>
      </c>
      <c r="F1439" s="116" t="s">
        <v>651</v>
      </c>
      <c r="G1439" s="117">
        <v>0.86</v>
      </c>
      <c r="H1439" s="117">
        <v>860</v>
      </c>
      <c r="I1439" s="116">
        <v>2021</v>
      </c>
    </row>
    <row r="1440" spans="1:9" x14ac:dyDescent="0.3">
      <c r="A1440" s="116" t="s">
        <v>2728</v>
      </c>
      <c r="B1440" s="116" t="s">
        <v>528</v>
      </c>
      <c r="C1440" s="116" t="s">
        <v>9</v>
      </c>
      <c r="D1440" s="116" t="s">
        <v>10</v>
      </c>
      <c r="E1440" s="116" t="s">
        <v>79</v>
      </c>
      <c r="F1440" s="116" t="s">
        <v>651</v>
      </c>
      <c r="G1440" s="117">
        <v>1</v>
      </c>
      <c r="H1440" s="117">
        <v>1000</v>
      </c>
      <c r="I1440" s="116">
        <v>2020</v>
      </c>
    </row>
    <row r="1441" spans="1:9" x14ac:dyDescent="0.3">
      <c r="A1441" s="116" t="s">
        <v>2729</v>
      </c>
      <c r="B1441" s="116" t="s">
        <v>2730</v>
      </c>
      <c r="C1441" s="116" t="s">
        <v>9</v>
      </c>
      <c r="D1441" s="116" t="s">
        <v>10</v>
      </c>
      <c r="E1441" s="116" t="s">
        <v>79</v>
      </c>
      <c r="F1441" s="116" t="s">
        <v>651</v>
      </c>
      <c r="G1441" s="117">
        <v>1</v>
      </c>
      <c r="H1441" s="117">
        <v>1000</v>
      </c>
      <c r="I1441" s="116">
        <v>2020</v>
      </c>
    </row>
    <row r="1442" spans="1:9" x14ac:dyDescent="0.3">
      <c r="A1442" s="116" t="s">
        <v>3583</v>
      </c>
      <c r="B1442" s="116" t="s">
        <v>2162</v>
      </c>
      <c r="C1442" s="116" t="s">
        <v>9</v>
      </c>
      <c r="D1442" s="116" t="s">
        <v>10</v>
      </c>
      <c r="E1442" s="116" t="s">
        <v>79</v>
      </c>
      <c r="F1442" s="116" t="s">
        <v>651</v>
      </c>
      <c r="G1442" s="117">
        <v>1</v>
      </c>
      <c r="H1442" s="117">
        <v>1000</v>
      </c>
      <c r="I1442" s="116">
        <v>2022</v>
      </c>
    </row>
    <row r="1443" spans="1:9" x14ac:dyDescent="0.3">
      <c r="A1443" s="116" t="s">
        <v>2731</v>
      </c>
      <c r="B1443" s="116" t="s">
        <v>658</v>
      </c>
      <c r="C1443" s="116" t="s">
        <v>9</v>
      </c>
      <c r="D1443" s="116" t="s">
        <v>10</v>
      </c>
      <c r="E1443" s="116" t="s">
        <v>79</v>
      </c>
      <c r="F1443" s="116" t="s">
        <v>651</v>
      </c>
      <c r="G1443" s="117">
        <v>1</v>
      </c>
      <c r="H1443" s="117">
        <v>1000</v>
      </c>
      <c r="I1443" s="116">
        <v>2020</v>
      </c>
    </row>
    <row r="1444" spans="1:9" x14ac:dyDescent="0.3">
      <c r="A1444" s="116" t="s">
        <v>2732</v>
      </c>
      <c r="B1444" s="116" t="s">
        <v>697</v>
      </c>
      <c r="C1444" s="116" t="s">
        <v>9</v>
      </c>
      <c r="D1444" s="116" t="s">
        <v>10</v>
      </c>
      <c r="E1444" s="116" t="s">
        <v>79</v>
      </c>
      <c r="F1444" s="116" t="s">
        <v>651</v>
      </c>
      <c r="G1444" s="117">
        <v>1</v>
      </c>
      <c r="H1444" s="117">
        <v>1000</v>
      </c>
      <c r="I1444" s="116">
        <v>2020</v>
      </c>
    </row>
    <row r="1445" spans="1:9" x14ac:dyDescent="0.3">
      <c r="A1445" s="116" t="s">
        <v>771</v>
      </c>
      <c r="B1445" s="116" t="s">
        <v>474</v>
      </c>
      <c r="C1445" s="116" t="s">
        <v>9</v>
      </c>
      <c r="D1445" s="116" t="s">
        <v>10</v>
      </c>
      <c r="E1445" s="116" t="s">
        <v>79</v>
      </c>
      <c r="F1445" s="116" t="s">
        <v>651</v>
      </c>
      <c r="G1445" s="117">
        <v>0.5</v>
      </c>
      <c r="H1445" s="117">
        <v>500</v>
      </c>
      <c r="I1445" s="116">
        <v>2018</v>
      </c>
    </row>
    <row r="1446" spans="1:9" x14ac:dyDescent="0.3">
      <c r="A1446" s="116" t="s">
        <v>3159</v>
      </c>
      <c r="B1446" s="116" t="s">
        <v>581</v>
      </c>
      <c r="C1446" s="116" t="s">
        <v>9</v>
      </c>
      <c r="D1446" s="116" t="s">
        <v>10</v>
      </c>
      <c r="E1446" s="116" t="s">
        <v>79</v>
      </c>
      <c r="F1446" s="116" t="s">
        <v>651</v>
      </c>
      <c r="G1446" s="117">
        <v>1</v>
      </c>
      <c r="H1446" s="117">
        <v>1000</v>
      </c>
      <c r="I1446" s="116">
        <v>2021</v>
      </c>
    </row>
    <row r="1447" spans="1:9" x14ac:dyDescent="0.3">
      <c r="A1447" s="116" t="s">
        <v>3584</v>
      </c>
      <c r="B1447" s="116" t="s">
        <v>3585</v>
      </c>
      <c r="C1447" s="116" t="s">
        <v>9</v>
      </c>
      <c r="D1447" s="116" t="s">
        <v>10</v>
      </c>
      <c r="E1447" s="116" t="s">
        <v>79</v>
      </c>
      <c r="F1447" s="116" t="s">
        <v>651</v>
      </c>
      <c r="G1447" s="117">
        <v>0.42699999999999999</v>
      </c>
      <c r="H1447" s="117">
        <v>427</v>
      </c>
      <c r="I1447" s="116">
        <v>2022</v>
      </c>
    </row>
    <row r="1448" spans="1:9" x14ac:dyDescent="0.3">
      <c r="A1448" s="116" t="s">
        <v>3160</v>
      </c>
      <c r="B1448" s="116" t="s">
        <v>581</v>
      </c>
      <c r="C1448" s="116" t="s">
        <v>9</v>
      </c>
      <c r="D1448" s="116" t="s">
        <v>10</v>
      </c>
      <c r="E1448" s="116" t="s">
        <v>79</v>
      </c>
      <c r="F1448" s="116" t="s">
        <v>651</v>
      </c>
      <c r="G1448" s="117">
        <v>1</v>
      </c>
      <c r="H1448" s="117">
        <v>1000</v>
      </c>
      <c r="I1448" s="116">
        <v>2021</v>
      </c>
    </row>
    <row r="1449" spans="1:9" x14ac:dyDescent="0.3">
      <c r="A1449" s="116" t="s">
        <v>2237</v>
      </c>
      <c r="B1449" s="116" t="s">
        <v>271</v>
      </c>
      <c r="C1449" s="116" t="s">
        <v>9</v>
      </c>
      <c r="D1449" s="116" t="s">
        <v>10</v>
      </c>
      <c r="E1449" s="116" t="s">
        <v>79</v>
      </c>
      <c r="F1449" s="116" t="s">
        <v>651</v>
      </c>
      <c r="G1449" s="117">
        <v>1</v>
      </c>
      <c r="H1449" s="117">
        <v>1000</v>
      </c>
      <c r="I1449" s="116">
        <v>2019</v>
      </c>
    </row>
    <row r="1450" spans="1:9" x14ac:dyDescent="0.3">
      <c r="A1450" s="116" t="s">
        <v>3586</v>
      </c>
      <c r="B1450" s="116" t="s">
        <v>497</v>
      </c>
      <c r="C1450" s="116" t="s">
        <v>9</v>
      </c>
      <c r="D1450" s="116" t="s">
        <v>10</v>
      </c>
      <c r="E1450" s="116" t="s">
        <v>79</v>
      </c>
      <c r="F1450" s="116" t="s">
        <v>651</v>
      </c>
      <c r="G1450" s="117">
        <v>1</v>
      </c>
      <c r="H1450" s="117">
        <v>1000</v>
      </c>
      <c r="I1450" s="116">
        <v>2022</v>
      </c>
    </row>
    <row r="1451" spans="1:9" x14ac:dyDescent="0.3">
      <c r="A1451" s="116" t="s">
        <v>2733</v>
      </c>
      <c r="B1451" s="116" t="s">
        <v>746</v>
      </c>
      <c r="C1451" s="116" t="s">
        <v>9</v>
      </c>
      <c r="D1451" s="116" t="s">
        <v>10</v>
      </c>
      <c r="E1451" s="116" t="s">
        <v>79</v>
      </c>
      <c r="F1451" s="116" t="s">
        <v>651</v>
      </c>
      <c r="G1451" s="117">
        <v>1</v>
      </c>
      <c r="H1451" s="117">
        <v>1000</v>
      </c>
      <c r="I1451" s="116">
        <v>2020</v>
      </c>
    </row>
    <row r="1452" spans="1:9" x14ac:dyDescent="0.3">
      <c r="A1452" s="116" t="s">
        <v>2238</v>
      </c>
      <c r="B1452" s="116" t="s">
        <v>636</v>
      </c>
      <c r="C1452" s="116" t="s">
        <v>9</v>
      </c>
      <c r="D1452" s="116" t="s">
        <v>10</v>
      </c>
      <c r="E1452" s="116" t="s">
        <v>79</v>
      </c>
      <c r="F1452" s="116" t="s">
        <v>651</v>
      </c>
      <c r="G1452" s="117">
        <v>1</v>
      </c>
      <c r="H1452" s="117">
        <v>1000</v>
      </c>
      <c r="I1452" s="116">
        <v>2019</v>
      </c>
    </row>
    <row r="1453" spans="1:9" x14ac:dyDescent="0.3">
      <c r="A1453" s="116" t="s">
        <v>3161</v>
      </c>
      <c r="B1453" s="116" t="s">
        <v>497</v>
      </c>
      <c r="C1453" s="116" t="s">
        <v>9</v>
      </c>
      <c r="D1453" s="116" t="s">
        <v>10</v>
      </c>
      <c r="E1453" s="116" t="s">
        <v>79</v>
      </c>
      <c r="F1453" s="116" t="s">
        <v>651</v>
      </c>
      <c r="G1453" s="117">
        <v>1</v>
      </c>
      <c r="H1453" s="117">
        <v>1000</v>
      </c>
      <c r="I1453" s="116">
        <v>2021</v>
      </c>
    </row>
    <row r="1454" spans="1:9" x14ac:dyDescent="0.3">
      <c r="A1454" s="116" t="s">
        <v>772</v>
      </c>
      <c r="B1454" s="116" t="s">
        <v>478</v>
      </c>
      <c r="C1454" s="116" t="s">
        <v>9</v>
      </c>
      <c r="D1454" s="116" t="s">
        <v>10</v>
      </c>
      <c r="E1454" s="116" t="s">
        <v>79</v>
      </c>
      <c r="F1454" s="116" t="s">
        <v>465</v>
      </c>
      <c r="G1454" s="117">
        <v>5</v>
      </c>
      <c r="H1454" s="117">
        <v>5000</v>
      </c>
      <c r="I1454" s="116">
        <v>2017</v>
      </c>
    </row>
    <row r="1455" spans="1:9" x14ac:dyDescent="0.3">
      <c r="A1455" s="116" t="s">
        <v>773</v>
      </c>
      <c r="B1455" s="116" t="s">
        <v>271</v>
      </c>
      <c r="C1455" s="116" t="s">
        <v>9</v>
      </c>
      <c r="D1455" s="116" t="s">
        <v>10</v>
      </c>
      <c r="E1455" s="116" t="s">
        <v>79</v>
      </c>
      <c r="F1455" s="116" t="s">
        <v>618</v>
      </c>
      <c r="G1455" s="117">
        <v>0.998</v>
      </c>
      <c r="H1455" s="117">
        <v>998</v>
      </c>
      <c r="I1455" s="116">
        <v>2018</v>
      </c>
    </row>
    <row r="1456" spans="1:9" x14ac:dyDescent="0.3">
      <c r="A1456" s="116" t="s">
        <v>2172</v>
      </c>
      <c r="B1456" s="116" t="s">
        <v>517</v>
      </c>
      <c r="C1456" s="116" t="s">
        <v>9</v>
      </c>
      <c r="D1456" s="116" t="s">
        <v>10</v>
      </c>
      <c r="E1456" s="116" t="s">
        <v>79</v>
      </c>
      <c r="F1456" s="116" t="s">
        <v>2171</v>
      </c>
      <c r="G1456" s="117">
        <v>0.85</v>
      </c>
      <c r="H1456" s="117">
        <v>850</v>
      </c>
      <c r="I1456" s="116">
        <v>2019</v>
      </c>
    </row>
    <row r="1457" spans="1:9" x14ac:dyDescent="0.3">
      <c r="A1457" s="116" t="s">
        <v>774</v>
      </c>
      <c r="B1457" s="116" t="s">
        <v>774</v>
      </c>
      <c r="C1457" s="116" t="s">
        <v>9</v>
      </c>
      <c r="D1457" s="116" t="s">
        <v>10</v>
      </c>
      <c r="E1457" s="116" t="s">
        <v>79</v>
      </c>
      <c r="F1457" s="116" t="s">
        <v>503</v>
      </c>
      <c r="G1457" s="117">
        <v>3</v>
      </c>
      <c r="H1457" s="117">
        <v>3000</v>
      </c>
      <c r="I1457" s="116">
        <v>2017</v>
      </c>
    </row>
    <row r="1458" spans="1:9" x14ac:dyDescent="0.3">
      <c r="A1458" s="116" t="s">
        <v>2242</v>
      </c>
      <c r="B1458" s="116" t="s">
        <v>774</v>
      </c>
      <c r="C1458" s="116" t="s">
        <v>9</v>
      </c>
      <c r="D1458" s="116" t="s">
        <v>10</v>
      </c>
      <c r="E1458" s="116" t="s">
        <v>79</v>
      </c>
      <c r="F1458" s="116" t="s">
        <v>479</v>
      </c>
      <c r="G1458" s="117">
        <v>1</v>
      </c>
      <c r="H1458" s="117">
        <v>1000</v>
      </c>
      <c r="I1458" s="116">
        <v>2019</v>
      </c>
    </row>
    <row r="1459" spans="1:9" x14ac:dyDescent="0.3">
      <c r="A1459" s="116" t="s">
        <v>2239</v>
      </c>
      <c r="B1459" s="116" t="s">
        <v>774</v>
      </c>
      <c r="C1459" s="116" t="s">
        <v>9</v>
      </c>
      <c r="D1459" s="116" t="s">
        <v>10</v>
      </c>
      <c r="E1459" s="116" t="s">
        <v>79</v>
      </c>
      <c r="F1459" s="116" t="s">
        <v>479</v>
      </c>
      <c r="G1459" s="117">
        <v>1</v>
      </c>
      <c r="H1459" s="117">
        <v>1000</v>
      </c>
      <c r="I1459" s="116">
        <v>2019</v>
      </c>
    </row>
    <row r="1460" spans="1:9" x14ac:dyDescent="0.3">
      <c r="A1460" s="116" t="s">
        <v>2240</v>
      </c>
      <c r="B1460" s="116" t="s">
        <v>2241</v>
      </c>
      <c r="C1460" s="116" t="s">
        <v>9</v>
      </c>
      <c r="D1460" s="116" t="s">
        <v>10</v>
      </c>
      <c r="E1460" s="116" t="s">
        <v>79</v>
      </c>
      <c r="F1460" s="116" t="s">
        <v>479</v>
      </c>
      <c r="G1460" s="117">
        <v>1</v>
      </c>
      <c r="H1460" s="117">
        <v>1000</v>
      </c>
      <c r="I1460" s="116">
        <v>2019</v>
      </c>
    </row>
    <row r="1461" spans="1:9" x14ac:dyDescent="0.3">
      <c r="A1461" s="116" t="s">
        <v>2734</v>
      </c>
      <c r="B1461" s="116" t="s">
        <v>2127</v>
      </c>
      <c r="C1461" s="116" t="s">
        <v>9</v>
      </c>
      <c r="D1461" s="116" t="s">
        <v>10</v>
      </c>
      <c r="E1461" s="116" t="s">
        <v>79</v>
      </c>
      <c r="F1461" s="116" t="s">
        <v>2735</v>
      </c>
      <c r="G1461" s="117">
        <v>4</v>
      </c>
      <c r="H1461" s="117">
        <v>4000</v>
      </c>
      <c r="I1461" s="116">
        <v>2020</v>
      </c>
    </row>
    <row r="1462" spans="1:9" x14ac:dyDescent="0.3">
      <c r="A1462" s="116" t="s">
        <v>775</v>
      </c>
      <c r="B1462" s="116" t="s">
        <v>602</v>
      </c>
      <c r="C1462" s="116" t="s">
        <v>9</v>
      </c>
      <c r="D1462" s="116" t="s">
        <v>10</v>
      </c>
      <c r="E1462" s="116" t="s">
        <v>79</v>
      </c>
      <c r="F1462" s="116" t="s">
        <v>462</v>
      </c>
      <c r="G1462" s="117">
        <v>2.2000000000000002</v>
      </c>
      <c r="H1462" s="117">
        <v>2200</v>
      </c>
      <c r="I1462" s="116">
        <v>2017</v>
      </c>
    </row>
    <row r="1463" spans="1:9" x14ac:dyDescent="0.3">
      <c r="A1463" s="116" t="s">
        <v>2736</v>
      </c>
      <c r="B1463" s="116" t="s">
        <v>589</v>
      </c>
      <c r="C1463" s="116" t="s">
        <v>9</v>
      </c>
      <c r="D1463" s="116" t="s">
        <v>10</v>
      </c>
      <c r="E1463" s="116" t="s">
        <v>79</v>
      </c>
      <c r="F1463" s="116" t="s">
        <v>2633</v>
      </c>
      <c r="G1463" s="117">
        <v>2</v>
      </c>
      <c r="H1463" s="117">
        <v>2000</v>
      </c>
      <c r="I1463" s="116">
        <v>2020</v>
      </c>
    </row>
    <row r="1464" spans="1:9" x14ac:dyDescent="0.3">
      <c r="A1464" s="116" t="s">
        <v>776</v>
      </c>
      <c r="B1464" s="116" t="s">
        <v>508</v>
      </c>
      <c r="C1464" s="116" t="s">
        <v>9</v>
      </c>
      <c r="D1464" s="116" t="s">
        <v>10</v>
      </c>
      <c r="E1464" s="116" t="s">
        <v>79</v>
      </c>
      <c r="F1464" s="116" t="s">
        <v>472</v>
      </c>
      <c r="G1464" s="117">
        <v>5</v>
      </c>
      <c r="H1464" s="117">
        <v>5000</v>
      </c>
      <c r="I1464" s="116">
        <v>2018</v>
      </c>
    </row>
    <row r="1465" spans="1:9" x14ac:dyDescent="0.3">
      <c r="A1465" s="116" t="s">
        <v>777</v>
      </c>
      <c r="B1465" s="116" t="s">
        <v>457</v>
      </c>
      <c r="C1465" s="116" t="s">
        <v>9</v>
      </c>
      <c r="D1465" s="116" t="s">
        <v>10</v>
      </c>
      <c r="E1465" s="116" t="s">
        <v>79</v>
      </c>
      <c r="F1465" s="116" t="s">
        <v>503</v>
      </c>
      <c r="G1465" s="117">
        <v>2.7</v>
      </c>
      <c r="H1465" s="117">
        <v>2700</v>
      </c>
      <c r="I1465" s="116">
        <v>2017</v>
      </c>
    </row>
    <row r="1466" spans="1:9" x14ac:dyDescent="0.3">
      <c r="A1466" s="116" t="s">
        <v>778</v>
      </c>
      <c r="B1466" s="116" t="s">
        <v>581</v>
      </c>
      <c r="C1466" s="116" t="s">
        <v>9</v>
      </c>
      <c r="D1466" s="116" t="s">
        <v>10</v>
      </c>
      <c r="E1466" s="116" t="s">
        <v>79</v>
      </c>
      <c r="F1466" s="116" t="s">
        <v>558</v>
      </c>
      <c r="G1466" s="117">
        <v>5</v>
      </c>
      <c r="H1466" s="117">
        <v>5000</v>
      </c>
      <c r="I1466" s="116">
        <v>2018</v>
      </c>
    </row>
    <row r="1467" spans="1:9" x14ac:dyDescent="0.3">
      <c r="A1467" s="116" t="s">
        <v>271</v>
      </c>
      <c r="B1467" s="116" t="s">
        <v>271</v>
      </c>
      <c r="C1467" s="116" t="s">
        <v>9</v>
      </c>
      <c r="D1467" s="116" t="s">
        <v>10</v>
      </c>
      <c r="E1467" s="116" t="s">
        <v>79</v>
      </c>
      <c r="F1467" s="116" t="s">
        <v>503</v>
      </c>
      <c r="G1467" s="117">
        <v>5</v>
      </c>
      <c r="H1467" s="117">
        <v>5000</v>
      </c>
      <c r="I1467" s="116">
        <v>2017</v>
      </c>
    </row>
    <row r="1468" spans="1:9" x14ac:dyDescent="0.3">
      <c r="A1468" s="116" t="s">
        <v>779</v>
      </c>
      <c r="B1468" s="116" t="s">
        <v>597</v>
      </c>
      <c r="C1468" s="116" t="s">
        <v>9</v>
      </c>
      <c r="D1468" s="116" t="s">
        <v>10</v>
      </c>
      <c r="E1468" s="116" t="s">
        <v>79</v>
      </c>
      <c r="F1468" s="116" t="s">
        <v>568</v>
      </c>
      <c r="G1468" s="117">
        <v>1</v>
      </c>
      <c r="H1468" s="117">
        <v>1000</v>
      </c>
      <c r="I1468" s="116">
        <v>2018</v>
      </c>
    </row>
    <row r="1469" spans="1:9" x14ac:dyDescent="0.3">
      <c r="A1469" s="116" t="s">
        <v>3162</v>
      </c>
      <c r="B1469" s="116" t="s">
        <v>748</v>
      </c>
      <c r="C1469" s="116" t="s">
        <v>9</v>
      </c>
      <c r="D1469" s="116" t="s">
        <v>10</v>
      </c>
      <c r="E1469" s="116" t="s">
        <v>79</v>
      </c>
      <c r="F1469" s="116" t="s">
        <v>472</v>
      </c>
      <c r="G1469" s="117">
        <v>1</v>
      </c>
      <c r="H1469" s="117">
        <v>1000</v>
      </c>
      <c r="I1469" s="116">
        <v>2021</v>
      </c>
    </row>
    <row r="1470" spans="1:9" x14ac:dyDescent="0.3">
      <c r="A1470" s="116" t="s">
        <v>807</v>
      </c>
      <c r="B1470" s="116" t="s">
        <v>808</v>
      </c>
      <c r="C1470" s="116" t="s">
        <v>9</v>
      </c>
      <c r="D1470" s="116" t="s">
        <v>809</v>
      </c>
      <c r="E1470" s="116" t="s">
        <v>75</v>
      </c>
      <c r="G1470" s="117">
        <v>2.4615384615384612E-2</v>
      </c>
      <c r="H1470" s="117">
        <v>24.615384615384613</v>
      </c>
      <c r="I1470" s="116">
        <v>2013</v>
      </c>
    </row>
    <row r="1471" spans="1:9" x14ac:dyDescent="0.3">
      <c r="A1471" s="116" t="s">
        <v>810</v>
      </c>
      <c r="B1471" s="116" t="s">
        <v>808</v>
      </c>
      <c r="C1471" s="116" t="s">
        <v>9</v>
      </c>
      <c r="D1471" s="116" t="s">
        <v>809</v>
      </c>
      <c r="E1471" s="116" t="s">
        <v>75</v>
      </c>
      <c r="G1471" s="117">
        <v>2.3076923076923078E-2</v>
      </c>
      <c r="H1471" s="117">
        <v>23.076923076923077</v>
      </c>
      <c r="I1471" s="116">
        <v>2014</v>
      </c>
    </row>
    <row r="1472" spans="1:9" x14ac:dyDescent="0.3">
      <c r="A1472" s="116" t="s">
        <v>811</v>
      </c>
      <c r="B1472" s="116" t="s">
        <v>808</v>
      </c>
      <c r="C1472" s="116" t="s">
        <v>9</v>
      </c>
      <c r="D1472" s="116" t="s">
        <v>809</v>
      </c>
      <c r="E1472" s="116" t="s">
        <v>75</v>
      </c>
      <c r="G1472" s="117">
        <v>0.12461538461538461</v>
      </c>
      <c r="H1472" s="117">
        <v>124.61538461538461</v>
      </c>
      <c r="I1472" s="116">
        <v>2016</v>
      </c>
    </row>
    <row r="1473" spans="1:9" x14ac:dyDescent="0.3">
      <c r="A1473" s="116" t="s">
        <v>812</v>
      </c>
      <c r="B1473" s="116" t="s">
        <v>813</v>
      </c>
      <c r="C1473" s="116" t="s">
        <v>9</v>
      </c>
      <c r="D1473" s="116" t="s">
        <v>809</v>
      </c>
      <c r="E1473" s="116" t="s">
        <v>75</v>
      </c>
      <c r="G1473" s="117">
        <v>0.12461538461538461</v>
      </c>
      <c r="H1473" s="117">
        <v>124.61538461538461</v>
      </c>
      <c r="I1473" s="116">
        <v>2017</v>
      </c>
    </row>
    <row r="1474" spans="1:9" x14ac:dyDescent="0.3">
      <c r="A1474" s="116" t="s">
        <v>780</v>
      </c>
      <c r="B1474" s="116" t="s">
        <v>508</v>
      </c>
      <c r="C1474" s="116" t="s">
        <v>9</v>
      </c>
      <c r="D1474" s="116" t="s">
        <v>10</v>
      </c>
      <c r="E1474" s="116" t="s">
        <v>79</v>
      </c>
      <c r="F1474" s="116" t="s">
        <v>462</v>
      </c>
      <c r="G1474" s="117">
        <v>1</v>
      </c>
      <c r="H1474" s="117">
        <v>1000</v>
      </c>
      <c r="I1474" s="116">
        <v>2018</v>
      </c>
    </row>
    <row r="1475" spans="1:9" x14ac:dyDescent="0.3">
      <c r="A1475" s="116" t="s">
        <v>2737</v>
      </c>
      <c r="B1475" s="116" t="s">
        <v>2620</v>
      </c>
      <c r="C1475" s="116" t="s">
        <v>9</v>
      </c>
      <c r="D1475" s="116" t="s">
        <v>10</v>
      </c>
      <c r="E1475" s="116" t="s">
        <v>79</v>
      </c>
      <c r="F1475" s="116" t="s">
        <v>498</v>
      </c>
      <c r="G1475" s="117">
        <v>1</v>
      </c>
      <c r="H1475" s="117">
        <v>1000</v>
      </c>
      <c r="I1475" s="116">
        <v>2020</v>
      </c>
    </row>
    <row r="1476" spans="1:9" x14ac:dyDescent="0.3">
      <c r="A1476" s="116" t="s">
        <v>2246</v>
      </c>
      <c r="B1476" s="116" t="s">
        <v>2247</v>
      </c>
      <c r="C1476" s="116" t="s">
        <v>9</v>
      </c>
      <c r="D1476" s="116" t="s">
        <v>10</v>
      </c>
      <c r="E1476" s="116" t="s">
        <v>79</v>
      </c>
      <c r="F1476" s="116" t="s">
        <v>479</v>
      </c>
      <c r="G1476" s="117">
        <v>1</v>
      </c>
      <c r="H1476" s="117">
        <v>1000</v>
      </c>
      <c r="I1476" s="116">
        <v>2019</v>
      </c>
    </row>
    <row r="1477" spans="1:9" x14ac:dyDescent="0.3">
      <c r="A1477" s="116" t="s">
        <v>2248</v>
      </c>
      <c r="B1477" s="116" t="s">
        <v>2249</v>
      </c>
      <c r="C1477" s="116" t="s">
        <v>9</v>
      </c>
      <c r="D1477" s="116" t="s">
        <v>10</v>
      </c>
      <c r="E1477" s="116" t="s">
        <v>79</v>
      </c>
      <c r="F1477" s="116" t="s">
        <v>479</v>
      </c>
      <c r="G1477" s="117">
        <v>1</v>
      </c>
      <c r="H1477" s="117">
        <v>1000</v>
      </c>
      <c r="I1477" s="116">
        <v>2019</v>
      </c>
    </row>
    <row r="1478" spans="1:9" x14ac:dyDescent="0.3">
      <c r="A1478" s="116" t="s">
        <v>2250</v>
      </c>
      <c r="B1478" s="116" t="s">
        <v>489</v>
      </c>
      <c r="C1478" s="116" t="s">
        <v>9</v>
      </c>
      <c r="D1478" s="116" t="s">
        <v>10</v>
      </c>
      <c r="E1478" s="116" t="s">
        <v>79</v>
      </c>
      <c r="F1478" s="116" t="s">
        <v>558</v>
      </c>
      <c r="G1478" s="117">
        <v>3</v>
      </c>
      <c r="H1478" s="117">
        <v>3000</v>
      </c>
      <c r="I1478" s="116">
        <v>2019</v>
      </c>
    </row>
    <row r="1479" spans="1:9" x14ac:dyDescent="0.3">
      <c r="A1479" s="116" t="s">
        <v>3587</v>
      </c>
      <c r="B1479" s="116" t="s">
        <v>541</v>
      </c>
      <c r="C1479" s="116" t="s">
        <v>9</v>
      </c>
      <c r="D1479" s="116" t="s">
        <v>10</v>
      </c>
      <c r="E1479" s="116" t="s">
        <v>79</v>
      </c>
      <c r="F1479" s="116" t="s">
        <v>498</v>
      </c>
      <c r="G1479" s="117">
        <v>1</v>
      </c>
      <c r="H1479" s="117">
        <v>1000</v>
      </c>
      <c r="I1479" s="116">
        <v>2022</v>
      </c>
    </row>
    <row r="1480" spans="1:9" x14ac:dyDescent="0.3">
      <c r="A1480" s="116" t="s">
        <v>2251</v>
      </c>
      <c r="B1480" s="116" t="s">
        <v>491</v>
      </c>
      <c r="C1480" s="116" t="s">
        <v>9</v>
      </c>
      <c r="D1480" s="116" t="s">
        <v>10</v>
      </c>
      <c r="E1480" s="116" t="s">
        <v>79</v>
      </c>
      <c r="F1480" s="116" t="s">
        <v>2128</v>
      </c>
      <c r="G1480" s="117">
        <v>1</v>
      </c>
      <c r="H1480" s="117">
        <v>1000</v>
      </c>
      <c r="I1480" s="116">
        <v>2019</v>
      </c>
    </row>
    <row r="1481" spans="1:9" x14ac:dyDescent="0.3">
      <c r="A1481" s="116" t="s">
        <v>781</v>
      </c>
      <c r="B1481" s="116" t="s">
        <v>756</v>
      </c>
      <c r="C1481" s="116" t="s">
        <v>9</v>
      </c>
      <c r="D1481" s="116" t="s">
        <v>10</v>
      </c>
      <c r="E1481" s="116" t="s">
        <v>79</v>
      </c>
      <c r="F1481" s="116" t="s">
        <v>520</v>
      </c>
      <c r="G1481" s="117">
        <v>4</v>
      </c>
      <c r="H1481" s="117">
        <v>4000</v>
      </c>
      <c r="I1481" s="116">
        <v>2018</v>
      </c>
    </row>
    <row r="1482" spans="1:9" x14ac:dyDescent="0.3">
      <c r="A1482" s="116" t="s">
        <v>2178</v>
      </c>
      <c r="B1482" s="116" t="s">
        <v>656</v>
      </c>
      <c r="C1482" s="116" t="s">
        <v>9</v>
      </c>
      <c r="D1482" s="116" t="s">
        <v>10</v>
      </c>
      <c r="E1482" s="116" t="s">
        <v>79</v>
      </c>
      <c r="F1482" s="116" t="s">
        <v>651</v>
      </c>
      <c r="G1482" s="117">
        <v>5</v>
      </c>
      <c r="H1482" s="117">
        <v>5000</v>
      </c>
      <c r="I1482" s="116">
        <v>2019</v>
      </c>
    </row>
    <row r="1483" spans="1:9" x14ac:dyDescent="0.3">
      <c r="A1483" s="116" t="s">
        <v>782</v>
      </c>
      <c r="B1483" s="116" t="s">
        <v>783</v>
      </c>
      <c r="C1483" s="116" t="s">
        <v>9</v>
      </c>
      <c r="D1483" s="116" t="s">
        <v>10</v>
      </c>
      <c r="E1483" s="116" t="s">
        <v>79</v>
      </c>
      <c r="F1483" s="116" t="s">
        <v>545</v>
      </c>
      <c r="G1483" s="117">
        <v>5</v>
      </c>
      <c r="H1483" s="117">
        <v>5000</v>
      </c>
      <c r="I1483" s="116">
        <v>2018</v>
      </c>
    </row>
    <row r="1484" spans="1:9" x14ac:dyDescent="0.3">
      <c r="A1484" s="116" t="s">
        <v>2738</v>
      </c>
      <c r="B1484" s="116" t="s">
        <v>555</v>
      </c>
      <c r="C1484" s="116" t="s">
        <v>9</v>
      </c>
      <c r="D1484" s="116" t="s">
        <v>10</v>
      </c>
      <c r="E1484" s="116" t="s">
        <v>79</v>
      </c>
      <c r="F1484" s="116" t="s">
        <v>2698</v>
      </c>
      <c r="G1484" s="117">
        <v>1</v>
      </c>
      <c r="H1484" s="117">
        <v>1000</v>
      </c>
      <c r="I1484" s="116">
        <v>2020</v>
      </c>
    </row>
    <row r="1485" spans="1:9" x14ac:dyDescent="0.3">
      <c r="A1485" s="116" t="s">
        <v>784</v>
      </c>
      <c r="B1485" s="116" t="s">
        <v>597</v>
      </c>
      <c r="C1485" s="116" t="s">
        <v>9</v>
      </c>
      <c r="D1485" s="116" t="s">
        <v>10</v>
      </c>
      <c r="E1485" s="116" t="s">
        <v>79</v>
      </c>
      <c r="F1485" s="116" t="s">
        <v>618</v>
      </c>
      <c r="G1485" s="117">
        <v>0.998</v>
      </c>
      <c r="H1485" s="117">
        <v>998</v>
      </c>
      <c r="I1485" s="116">
        <v>2018</v>
      </c>
    </row>
    <row r="1486" spans="1:9" x14ac:dyDescent="0.3">
      <c r="A1486" s="116" t="s">
        <v>1169</v>
      </c>
      <c r="B1486" s="116" t="s">
        <v>1170</v>
      </c>
      <c r="C1486" s="116" t="s">
        <v>40</v>
      </c>
      <c r="D1486" s="116" t="s">
        <v>1171</v>
      </c>
      <c r="E1486" s="116" t="s">
        <v>75</v>
      </c>
      <c r="F1486" s="116" t="s">
        <v>1172</v>
      </c>
      <c r="G1486" s="117">
        <v>9.8461538461538448E-2</v>
      </c>
      <c r="H1486" s="117">
        <v>98.461538461538453</v>
      </c>
      <c r="I1486" s="116">
        <v>2016</v>
      </c>
    </row>
    <row r="1487" spans="1:9" x14ac:dyDescent="0.3">
      <c r="A1487" s="116" t="s">
        <v>1718</v>
      </c>
      <c r="B1487" s="116" t="s">
        <v>1721</v>
      </c>
      <c r="C1487" s="116" t="s">
        <v>40</v>
      </c>
      <c r="D1487" s="116" t="s">
        <v>1720</v>
      </c>
      <c r="E1487" s="116" t="s">
        <v>75</v>
      </c>
      <c r="F1487" s="116" t="s">
        <v>1722</v>
      </c>
      <c r="G1487" s="117">
        <v>0.54</v>
      </c>
      <c r="H1487" s="117">
        <v>540</v>
      </c>
      <c r="I1487" s="116">
        <v>2017</v>
      </c>
    </row>
    <row r="1488" spans="1:9" x14ac:dyDescent="0.3">
      <c r="A1488" s="116" t="s">
        <v>1166</v>
      </c>
      <c r="B1488" s="116" t="s">
        <v>1009</v>
      </c>
      <c r="C1488" s="116" t="s">
        <v>40</v>
      </c>
      <c r="D1488" s="116" t="s">
        <v>1167</v>
      </c>
      <c r="E1488" s="116" t="s">
        <v>97</v>
      </c>
      <c r="F1488" s="116" t="s">
        <v>1168</v>
      </c>
      <c r="G1488" s="117">
        <v>4.95</v>
      </c>
      <c r="H1488" s="117">
        <v>4950</v>
      </c>
      <c r="I1488" s="116">
        <v>2014</v>
      </c>
    </row>
    <row r="1489" spans="1:9" x14ac:dyDescent="0.3">
      <c r="A1489" s="116" t="s">
        <v>814</v>
      </c>
      <c r="B1489" s="116" t="s">
        <v>815</v>
      </c>
      <c r="C1489" s="116" t="s">
        <v>40</v>
      </c>
      <c r="D1489" s="116" t="s">
        <v>816</v>
      </c>
      <c r="E1489" s="116" t="s">
        <v>97</v>
      </c>
      <c r="F1489" s="116" t="s">
        <v>817</v>
      </c>
      <c r="G1489" s="117">
        <v>2.9615384615384612</v>
      </c>
      <c r="H1489" s="117">
        <v>2961.5384615384614</v>
      </c>
      <c r="I1489" s="116">
        <v>2017</v>
      </c>
    </row>
    <row r="1490" spans="1:9" x14ac:dyDescent="0.3">
      <c r="A1490" s="116" t="s">
        <v>818</v>
      </c>
      <c r="B1490" s="116" t="s">
        <v>815</v>
      </c>
      <c r="C1490" s="116" t="s">
        <v>40</v>
      </c>
      <c r="D1490" s="116" t="s">
        <v>816</v>
      </c>
      <c r="E1490" s="116" t="s">
        <v>97</v>
      </c>
      <c r="F1490" s="116" t="s">
        <v>817</v>
      </c>
      <c r="G1490" s="117">
        <v>4</v>
      </c>
      <c r="H1490" s="117">
        <v>4000</v>
      </c>
      <c r="I1490" s="116">
        <v>2018</v>
      </c>
    </row>
    <row r="1491" spans="1:9" x14ac:dyDescent="0.3">
      <c r="A1491" s="116" t="s">
        <v>819</v>
      </c>
      <c r="B1491" s="116" t="s">
        <v>815</v>
      </c>
      <c r="C1491" s="116" t="s">
        <v>40</v>
      </c>
      <c r="D1491" s="116" t="s">
        <v>816</v>
      </c>
      <c r="E1491" s="116" t="s">
        <v>97</v>
      </c>
      <c r="F1491" s="116" t="s">
        <v>817</v>
      </c>
      <c r="G1491" s="117">
        <v>4.4000000000000004</v>
      </c>
      <c r="H1491" s="117">
        <v>4400</v>
      </c>
      <c r="I1491" s="116">
        <v>2018</v>
      </c>
    </row>
    <row r="1492" spans="1:9" x14ac:dyDescent="0.3">
      <c r="A1492" s="116" t="s">
        <v>1173</v>
      </c>
      <c r="B1492" s="116" t="s">
        <v>1174</v>
      </c>
      <c r="C1492" s="116" t="s">
        <v>40</v>
      </c>
      <c r="D1492" s="116" t="s">
        <v>1175</v>
      </c>
      <c r="E1492" s="116" t="s">
        <v>79</v>
      </c>
      <c r="G1492" s="117">
        <v>1</v>
      </c>
      <c r="H1492" s="117">
        <v>1000</v>
      </c>
      <c r="I1492" s="116">
        <v>2019</v>
      </c>
    </row>
    <row r="1493" spans="1:9" x14ac:dyDescent="0.3">
      <c r="A1493" s="116" t="s">
        <v>820</v>
      </c>
      <c r="B1493" s="116" t="s">
        <v>821</v>
      </c>
      <c r="C1493" s="116" t="s">
        <v>40</v>
      </c>
      <c r="D1493" s="116" t="s">
        <v>822</v>
      </c>
      <c r="E1493" s="116" t="s">
        <v>75</v>
      </c>
      <c r="F1493" s="116" t="s">
        <v>823</v>
      </c>
      <c r="G1493" s="117">
        <v>0.13119999999999998</v>
      </c>
      <c r="H1493" s="117">
        <v>131.19999999999999</v>
      </c>
      <c r="I1493" s="116">
        <v>2015</v>
      </c>
    </row>
    <row r="1494" spans="1:9" x14ac:dyDescent="0.3">
      <c r="A1494" s="116" t="s">
        <v>833</v>
      </c>
      <c r="B1494" s="116" t="s">
        <v>831</v>
      </c>
      <c r="C1494" s="116" t="s">
        <v>41</v>
      </c>
      <c r="D1494" s="116" t="s">
        <v>832</v>
      </c>
      <c r="E1494" s="116" t="s">
        <v>75</v>
      </c>
      <c r="G1494" s="117">
        <v>5.2538461538461534E-2</v>
      </c>
      <c r="H1494" s="117">
        <v>52.538461538461533</v>
      </c>
      <c r="I1494" s="116">
        <v>2018</v>
      </c>
    </row>
    <row r="1495" spans="1:9" x14ac:dyDescent="0.3">
      <c r="A1495" s="116" t="s">
        <v>827</v>
      </c>
      <c r="B1495" s="116" t="s">
        <v>828</v>
      </c>
      <c r="C1495" s="116" t="s">
        <v>41</v>
      </c>
      <c r="D1495" s="116" t="s">
        <v>829</v>
      </c>
      <c r="E1495" s="116" t="s">
        <v>75</v>
      </c>
      <c r="G1495" s="117">
        <v>7.6923076923076913E-2</v>
      </c>
      <c r="H1495" s="117">
        <v>76.92307692307692</v>
      </c>
      <c r="I1495" s="116">
        <v>2017</v>
      </c>
    </row>
    <row r="1496" spans="1:9" x14ac:dyDescent="0.3">
      <c r="A1496" s="116" t="s">
        <v>839</v>
      </c>
      <c r="B1496" s="116" t="s">
        <v>840</v>
      </c>
      <c r="C1496" s="116" t="s">
        <v>41</v>
      </c>
      <c r="D1496" s="116" t="s">
        <v>836</v>
      </c>
      <c r="E1496" s="116" t="s">
        <v>75</v>
      </c>
      <c r="G1496" s="117">
        <v>4.2153846153846153E-2</v>
      </c>
      <c r="H1496" s="117">
        <v>42.153846153846153</v>
      </c>
      <c r="I1496" s="116">
        <v>2018</v>
      </c>
    </row>
    <row r="1497" spans="1:9" x14ac:dyDescent="0.3">
      <c r="A1497" s="116" t="s">
        <v>834</v>
      </c>
      <c r="B1497" s="116" t="s">
        <v>835</v>
      </c>
      <c r="C1497" s="116" t="s">
        <v>41</v>
      </c>
      <c r="D1497" s="116" t="s">
        <v>836</v>
      </c>
      <c r="E1497" s="116" t="s">
        <v>75</v>
      </c>
      <c r="G1497" s="117">
        <v>3.8584615384615384E-2</v>
      </c>
      <c r="H1497" s="117">
        <v>38.584615384615383</v>
      </c>
      <c r="I1497" s="116">
        <v>2015</v>
      </c>
    </row>
    <row r="1498" spans="1:9" x14ac:dyDescent="0.3">
      <c r="A1498" s="116" t="s">
        <v>837</v>
      </c>
      <c r="B1498" s="116" t="s">
        <v>838</v>
      </c>
      <c r="C1498" s="116" t="s">
        <v>41</v>
      </c>
      <c r="D1498" s="116" t="s">
        <v>836</v>
      </c>
      <c r="E1498" s="116" t="s">
        <v>75</v>
      </c>
      <c r="G1498" s="117">
        <v>4.0338461538461538E-2</v>
      </c>
      <c r="H1498" s="117">
        <v>40.338461538461537</v>
      </c>
      <c r="I1498" s="116">
        <v>2016</v>
      </c>
    </row>
    <row r="1499" spans="1:9" x14ac:dyDescent="0.3">
      <c r="A1499" s="116" t="s">
        <v>824</v>
      </c>
      <c r="B1499" s="116" t="s">
        <v>825</v>
      </c>
      <c r="C1499" s="116" t="s">
        <v>41</v>
      </c>
      <c r="D1499" s="116" t="s">
        <v>826</v>
      </c>
      <c r="E1499" s="116" t="s">
        <v>75</v>
      </c>
      <c r="G1499" s="117">
        <v>1.846153846153846E-2</v>
      </c>
      <c r="H1499" s="117">
        <v>18.46153846153846</v>
      </c>
      <c r="I1499" s="116">
        <v>2019</v>
      </c>
    </row>
    <row r="1500" spans="1:9" x14ac:dyDescent="0.3">
      <c r="A1500" s="116" t="s">
        <v>830</v>
      </c>
      <c r="B1500" s="116" t="s">
        <v>831</v>
      </c>
      <c r="C1500" s="116" t="s">
        <v>41</v>
      </c>
      <c r="D1500" s="116" t="s">
        <v>832</v>
      </c>
      <c r="E1500" s="116" t="s">
        <v>75</v>
      </c>
      <c r="G1500" s="117">
        <v>7.6923076923076913E-2</v>
      </c>
      <c r="H1500" s="117">
        <v>76.92307692307692</v>
      </c>
      <c r="I1500" s="116">
        <v>2015</v>
      </c>
    </row>
    <row r="1501" spans="1:9" x14ac:dyDescent="0.3">
      <c r="A1501" s="116" t="s">
        <v>841</v>
      </c>
      <c r="B1501" s="116" t="s">
        <v>842</v>
      </c>
      <c r="C1501" s="116" t="s">
        <v>41</v>
      </c>
      <c r="D1501" s="116" t="s">
        <v>843</v>
      </c>
      <c r="E1501" s="116" t="s">
        <v>75</v>
      </c>
      <c r="G1501" s="117">
        <v>3.8461538461538457E-2</v>
      </c>
      <c r="H1501" s="117">
        <v>38.46153846153846</v>
      </c>
      <c r="I1501" s="116">
        <v>2015</v>
      </c>
    </row>
    <row r="1502" spans="1:9" x14ac:dyDescent="0.3">
      <c r="A1502" s="116" t="s">
        <v>2038</v>
      </c>
      <c r="B1502" s="116" t="s">
        <v>2039</v>
      </c>
      <c r="C1502" s="116" t="s">
        <v>48</v>
      </c>
      <c r="D1502" s="116" t="s">
        <v>1949</v>
      </c>
      <c r="E1502" s="116" t="s">
        <v>79</v>
      </c>
      <c r="F1502" s="116" t="s">
        <v>2040</v>
      </c>
      <c r="G1502" s="117">
        <v>0.01</v>
      </c>
      <c r="H1502" s="117">
        <v>10</v>
      </c>
      <c r="I1502" s="116">
        <v>2011</v>
      </c>
    </row>
    <row r="1503" spans="1:9" x14ac:dyDescent="0.3">
      <c r="A1503" s="116" t="s">
        <v>1830</v>
      </c>
      <c r="B1503" s="116" t="s">
        <v>1115</v>
      </c>
      <c r="C1503" s="116" t="s">
        <v>48</v>
      </c>
      <c r="D1503" s="116" t="s">
        <v>1831</v>
      </c>
      <c r="E1503" s="116" t="s">
        <v>75</v>
      </c>
      <c r="G1503" s="117">
        <v>0.09</v>
      </c>
      <c r="H1503" s="117">
        <v>90</v>
      </c>
      <c r="I1503" s="116">
        <v>2016</v>
      </c>
    </row>
    <row r="1504" spans="1:9" x14ac:dyDescent="0.3">
      <c r="A1504" s="116" t="s">
        <v>1832</v>
      </c>
      <c r="B1504" s="116" t="s">
        <v>1833</v>
      </c>
      <c r="C1504" s="116" t="s">
        <v>48</v>
      </c>
      <c r="D1504" s="116" t="s">
        <v>1831</v>
      </c>
      <c r="E1504" s="116" t="s">
        <v>75</v>
      </c>
      <c r="G1504" s="117">
        <v>0.09</v>
      </c>
      <c r="H1504" s="117">
        <v>90</v>
      </c>
      <c r="I1504" s="116">
        <v>2016</v>
      </c>
    </row>
    <row r="1505" spans="1:9" x14ac:dyDescent="0.3">
      <c r="A1505" s="116" t="s">
        <v>1737</v>
      </c>
      <c r="B1505" s="116" t="s">
        <v>1738</v>
      </c>
      <c r="C1505" s="116" t="s">
        <v>48</v>
      </c>
      <c r="D1505" s="116" t="s">
        <v>1739</v>
      </c>
      <c r="E1505" s="116" t="s">
        <v>75</v>
      </c>
      <c r="G1505" s="117">
        <v>0.125</v>
      </c>
      <c r="H1505" s="117">
        <v>125</v>
      </c>
      <c r="I1505" s="116">
        <v>2015</v>
      </c>
    </row>
    <row r="1506" spans="1:9" x14ac:dyDescent="0.3">
      <c r="A1506" s="116" t="s">
        <v>1740</v>
      </c>
      <c r="B1506" s="116" t="s">
        <v>1741</v>
      </c>
      <c r="C1506" s="116" t="s">
        <v>48</v>
      </c>
      <c r="D1506" s="116" t="s">
        <v>1739</v>
      </c>
      <c r="E1506" s="116" t="s">
        <v>75</v>
      </c>
      <c r="G1506" s="117">
        <v>0.125</v>
      </c>
      <c r="H1506" s="117">
        <v>125</v>
      </c>
      <c r="I1506" s="116">
        <v>2015</v>
      </c>
    </row>
    <row r="1507" spans="1:9" x14ac:dyDescent="0.3">
      <c r="A1507" s="116" t="s">
        <v>1742</v>
      </c>
      <c r="B1507" s="116" t="s">
        <v>1743</v>
      </c>
      <c r="C1507" s="116" t="s">
        <v>48</v>
      </c>
      <c r="D1507" s="116" t="s">
        <v>1744</v>
      </c>
      <c r="E1507" s="116" t="s">
        <v>75</v>
      </c>
      <c r="G1507" s="117">
        <v>3.8461538461538457E-2</v>
      </c>
      <c r="H1507" s="117">
        <v>38.46153846153846</v>
      </c>
      <c r="I1507" s="116">
        <v>2016</v>
      </c>
    </row>
    <row r="1508" spans="1:9" x14ac:dyDescent="0.3">
      <c r="A1508" s="116" t="s">
        <v>1745</v>
      </c>
      <c r="B1508" s="116" t="s">
        <v>1746</v>
      </c>
      <c r="C1508" s="116" t="s">
        <v>48</v>
      </c>
      <c r="D1508" s="116" t="s">
        <v>1747</v>
      </c>
      <c r="E1508" s="116" t="s">
        <v>75</v>
      </c>
      <c r="G1508" s="117">
        <v>7.6923076923076913E-2</v>
      </c>
      <c r="H1508" s="117">
        <v>76.92307692307692</v>
      </c>
      <c r="I1508" s="116">
        <v>2015</v>
      </c>
    </row>
    <row r="1509" spans="1:9" x14ac:dyDescent="0.3">
      <c r="A1509" s="116" t="s">
        <v>1838</v>
      </c>
      <c r="B1509" s="116" t="s">
        <v>1839</v>
      </c>
      <c r="C1509" s="116" t="s">
        <v>48</v>
      </c>
      <c r="D1509" s="116" t="s">
        <v>1831</v>
      </c>
      <c r="E1509" s="116" t="s">
        <v>75</v>
      </c>
      <c r="G1509" s="117">
        <v>0.10615384615384614</v>
      </c>
      <c r="H1509" s="117">
        <v>106.15384615384615</v>
      </c>
      <c r="I1509" s="116">
        <v>2019</v>
      </c>
    </row>
    <row r="1510" spans="1:9" x14ac:dyDescent="0.3">
      <c r="A1510" s="116" t="s">
        <v>1834</v>
      </c>
      <c r="B1510" s="116" t="s">
        <v>1835</v>
      </c>
      <c r="C1510" s="116" t="s">
        <v>48</v>
      </c>
      <c r="D1510" s="116" t="s">
        <v>1831</v>
      </c>
      <c r="E1510" s="116" t="s">
        <v>75</v>
      </c>
      <c r="G1510" s="117">
        <v>0.09</v>
      </c>
      <c r="H1510" s="117">
        <v>90</v>
      </c>
      <c r="I1510" s="116">
        <v>2016</v>
      </c>
    </row>
    <row r="1511" spans="1:9" x14ac:dyDescent="0.3">
      <c r="A1511" s="116" t="s">
        <v>1755</v>
      </c>
      <c r="B1511" s="116" t="s">
        <v>1756</v>
      </c>
      <c r="C1511" s="116" t="s">
        <v>48</v>
      </c>
      <c r="D1511" s="116" t="s">
        <v>1757</v>
      </c>
      <c r="E1511" s="116" t="s">
        <v>75</v>
      </c>
      <c r="G1511" s="117">
        <v>0.1</v>
      </c>
      <c r="H1511" s="117">
        <v>100</v>
      </c>
      <c r="I1511" s="116">
        <v>2014</v>
      </c>
    </row>
    <row r="1512" spans="1:9" x14ac:dyDescent="0.3">
      <c r="A1512" s="116" t="s">
        <v>1758</v>
      </c>
      <c r="B1512" s="116" t="s">
        <v>1759</v>
      </c>
      <c r="C1512" s="116" t="s">
        <v>48</v>
      </c>
      <c r="D1512" s="116" t="s">
        <v>1760</v>
      </c>
      <c r="E1512" s="116" t="s">
        <v>75</v>
      </c>
      <c r="G1512" s="117">
        <v>0.44307692307692303</v>
      </c>
      <c r="H1512" s="117">
        <v>443.07692307692304</v>
      </c>
      <c r="I1512" s="116">
        <v>2016</v>
      </c>
    </row>
    <row r="1513" spans="1:9" x14ac:dyDescent="0.3">
      <c r="A1513" s="116" t="s">
        <v>1734</v>
      </c>
      <c r="B1513" s="116" t="s">
        <v>1735</v>
      </c>
      <c r="C1513" s="116" t="s">
        <v>48</v>
      </c>
      <c r="D1513" s="116" t="s">
        <v>1736</v>
      </c>
      <c r="E1513" s="116" t="s">
        <v>97</v>
      </c>
      <c r="G1513" s="117">
        <v>0.85901538461538463</v>
      </c>
      <c r="H1513" s="117">
        <v>859.01538461538462</v>
      </c>
      <c r="I1513" s="116">
        <v>2019</v>
      </c>
    </row>
    <row r="1514" spans="1:9" x14ac:dyDescent="0.3">
      <c r="A1514" s="116" t="s">
        <v>1778</v>
      </c>
      <c r="B1514" s="116" t="s">
        <v>1779</v>
      </c>
      <c r="C1514" s="116" t="s">
        <v>48</v>
      </c>
      <c r="D1514" s="116" t="s">
        <v>1780</v>
      </c>
      <c r="E1514" s="116" t="s">
        <v>75</v>
      </c>
      <c r="G1514" s="117">
        <v>8.7230769230769223E-2</v>
      </c>
      <c r="H1514" s="117">
        <v>87.230769230769226</v>
      </c>
      <c r="I1514" s="116">
        <v>2015</v>
      </c>
    </row>
    <row r="1515" spans="1:9" x14ac:dyDescent="0.3">
      <c r="A1515" s="116" t="s">
        <v>1775</v>
      </c>
      <c r="B1515" s="116" t="s">
        <v>1776</v>
      </c>
      <c r="C1515" s="116" t="s">
        <v>48</v>
      </c>
      <c r="D1515" s="116" t="s">
        <v>1777</v>
      </c>
      <c r="E1515" s="116" t="s">
        <v>75</v>
      </c>
      <c r="G1515" s="117">
        <v>8.3846153846153834E-2</v>
      </c>
      <c r="H1515" s="117">
        <v>83.84615384615384</v>
      </c>
      <c r="I1515" s="116">
        <v>2017</v>
      </c>
    </row>
    <row r="1516" spans="1:9" x14ac:dyDescent="0.3">
      <c r="A1516" s="116" t="s">
        <v>1826</v>
      </c>
      <c r="B1516" s="116" t="s">
        <v>1827</v>
      </c>
      <c r="C1516" s="116" t="s">
        <v>48</v>
      </c>
      <c r="D1516" s="116" t="s">
        <v>1828</v>
      </c>
      <c r="E1516" s="116" t="s">
        <v>75</v>
      </c>
      <c r="G1516" s="117">
        <v>0.1</v>
      </c>
      <c r="H1516" s="117">
        <v>100</v>
      </c>
      <c r="I1516" s="116">
        <v>2014</v>
      </c>
    </row>
    <row r="1517" spans="1:9" x14ac:dyDescent="0.3">
      <c r="A1517" s="116" t="s">
        <v>1829</v>
      </c>
      <c r="B1517" s="116" t="s">
        <v>1827</v>
      </c>
      <c r="C1517" s="116" t="s">
        <v>48</v>
      </c>
      <c r="D1517" s="116" t="s">
        <v>1828</v>
      </c>
      <c r="E1517" s="116" t="s">
        <v>75</v>
      </c>
      <c r="G1517" s="117">
        <v>0.1</v>
      </c>
      <c r="H1517" s="117">
        <v>100</v>
      </c>
      <c r="I1517" s="116">
        <v>2015</v>
      </c>
    </row>
    <row r="1518" spans="1:9" x14ac:dyDescent="0.3">
      <c r="A1518" s="116" t="s">
        <v>1836</v>
      </c>
      <c r="B1518" s="116" t="s">
        <v>1837</v>
      </c>
      <c r="C1518" s="116" t="s">
        <v>48</v>
      </c>
      <c r="D1518" s="116" t="s">
        <v>1831</v>
      </c>
      <c r="E1518" s="116" t="s">
        <v>75</v>
      </c>
      <c r="G1518" s="117">
        <v>0.09</v>
      </c>
      <c r="H1518" s="117">
        <v>90</v>
      </c>
      <c r="I1518" s="116">
        <v>2016</v>
      </c>
    </row>
    <row r="1519" spans="1:9" x14ac:dyDescent="0.3">
      <c r="A1519" s="116" t="s">
        <v>844</v>
      </c>
      <c r="B1519" s="116" t="s">
        <v>845</v>
      </c>
      <c r="C1519" s="116" t="s">
        <v>49</v>
      </c>
      <c r="D1519" s="116" t="s">
        <v>846</v>
      </c>
      <c r="E1519" s="116" t="s">
        <v>75</v>
      </c>
      <c r="F1519" s="116" t="s">
        <v>847</v>
      </c>
      <c r="G1519" s="117">
        <v>7.8461538461538458E-2</v>
      </c>
      <c r="H1519" s="117">
        <v>78.461538461538453</v>
      </c>
      <c r="I1519" s="116">
        <v>2016</v>
      </c>
    </row>
    <row r="1520" spans="1:9" x14ac:dyDescent="0.3">
      <c r="A1520" s="116" t="s">
        <v>3443</v>
      </c>
      <c r="B1520" s="116" t="s">
        <v>3443</v>
      </c>
      <c r="C1520" s="116" t="s">
        <v>42</v>
      </c>
      <c r="D1520" s="116" t="s">
        <v>1611</v>
      </c>
      <c r="E1520" s="116" t="s">
        <v>625</v>
      </c>
      <c r="G1520" s="117">
        <v>0.5</v>
      </c>
      <c r="H1520" s="117">
        <v>500</v>
      </c>
      <c r="I1520" s="116">
        <v>2019</v>
      </c>
    </row>
    <row r="1521" spans="1:9" x14ac:dyDescent="0.3">
      <c r="A1521" s="116" t="s">
        <v>1977</v>
      </c>
      <c r="B1521" s="116" t="s">
        <v>1978</v>
      </c>
      <c r="C1521" s="116" t="s">
        <v>42</v>
      </c>
      <c r="D1521" s="116" t="s">
        <v>1979</v>
      </c>
      <c r="E1521" s="116" t="s">
        <v>97</v>
      </c>
      <c r="G1521" s="117">
        <v>7.4999999999999997E-2</v>
      </c>
      <c r="H1521" s="117">
        <v>75</v>
      </c>
      <c r="I1521" s="116">
        <v>2017</v>
      </c>
    </row>
    <row r="1522" spans="1:9" x14ac:dyDescent="0.3">
      <c r="A1522" s="116" t="s">
        <v>1748</v>
      </c>
      <c r="B1522" s="116" t="s">
        <v>660</v>
      </c>
      <c r="C1522" s="116" t="s">
        <v>42</v>
      </c>
      <c r="D1522" s="116" t="s">
        <v>1749</v>
      </c>
      <c r="E1522" s="116" t="s">
        <v>97</v>
      </c>
      <c r="F1522" s="116" t="s">
        <v>1750</v>
      </c>
      <c r="G1522" s="117">
        <v>1.5</v>
      </c>
      <c r="H1522" s="117">
        <v>1500</v>
      </c>
      <c r="I1522" s="116">
        <v>2019</v>
      </c>
    </row>
    <row r="1523" spans="1:9" x14ac:dyDescent="0.3">
      <c r="A1523" s="116" t="s">
        <v>821</v>
      </c>
      <c r="B1523" s="116" t="s">
        <v>821</v>
      </c>
      <c r="C1523" s="116" t="s">
        <v>42</v>
      </c>
      <c r="D1523" s="116" t="s">
        <v>1611</v>
      </c>
      <c r="E1523" s="116" t="s">
        <v>625</v>
      </c>
      <c r="F1523" s="116" t="s">
        <v>1612</v>
      </c>
      <c r="G1523" s="117">
        <v>5.7</v>
      </c>
      <c r="H1523" s="117">
        <v>5700</v>
      </c>
      <c r="I1523" s="116">
        <v>2017</v>
      </c>
    </row>
    <row r="1524" spans="1:9" x14ac:dyDescent="0.3">
      <c r="A1524" s="116" t="s">
        <v>1637</v>
      </c>
      <c r="B1524" s="116" t="s">
        <v>1638</v>
      </c>
      <c r="C1524" s="116" t="s">
        <v>42</v>
      </c>
      <c r="D1524" s="116" t="s">
        <v>1639</v>
      </c>
      <c r="E1524" s="116" t="s">
        <v>97</v>
      </c>
      <c r="F1524" s="116" t="s">
        <v>1640</v>
      </c>
      <c r="G1524" s="117">
        <v>3.6153846153846154</v>
      </c>
      <c r="H1524" s="117">
        <v>3615.3846153846152</v>
      </c>
      <c r="I1524" s="116">
        <v>2016</v>
      </c>
    </row>
    <row r="1525" spans="1:9" x14ac:dyDescent="0.3">
      <c r="A1525" s="116" t="s">
        <v>3444</v>
      </c>
      <c r="B1525" s="116" t="s">
        <v>3444</v>
      </c>
      <c r="C1525" s="116" t="s">
        <v>42</v>
      </c>
      <c r="D1525" s="116" t="s">
        <v>1611</v>
      </c>
      <c r="E1525" s="116" t="s">
        <v>625</v>
      </c>
      <c r="G1525" s="117">
        <v>8.5</v>
      </c>
      <c r="H1525" s="117">
        <v>8500</v>
      </c>
      <c r="I1525" s="116">
        <v>2022</v>
      </c>
    </row>
    <row r="1526" spans="1:9" x14ac:dyDescent="0.3">
      <c r="A1526" s="116" t="s">
        <v>1751</v>
      </c>
      <c r="B1526" s="116" t="s">
        <v>1752</v>
      </c>
      <c r="C1526" s="116" t="s">
        <v>42</v>
      </c>
      <c r="D1526" s="116" t="s">
        <v>1753</v>
      </c>
      <c r="E1526" s="116" t="s">
        <v>625</v>
      </c>
      <c r="F1526" s="116" t="s">
        <v>1754</v>
      </c>
      <c r="G1526" s="117">
        <v>5</v>
      </c>
      <c r="H1526" s="117">
        <v>5000</v>
      </c>
      <c r="I1526" s="116">
        <v>2019</v>
      </c>
    </row>
    <row r="1527" spans="1:9" x14ac:dyDescent="0.3">
      <c r="A1527" s="116" t="s">
        <v>1613</v>
      </c>
      <c r="B1527" s="116" t="s">
        <v>1613</v>
      </c>
      <c r="C1527" s="116" t="s">
        <v>42</v>
      </c>
      <c r="D1527" s="116" t="s">
        <v>1611</v>
      </c>
      <c r="E1527" s="116" t="s">
        <v>625</v>
      </c>
      <c r="F1527" s="116" t="s">
        <v>1612</v>
      </c>
      <c r="G1527" s="117">
        <v>0.128</v>
      </c>
      <c r="H1527" s="117">
        <v>128</v>
      </c>
      <c r="I1527" s="116">
        <v>2017</v>
      </c>
    </row>
    <row r="1528" spans="1:9" x14ac:dyDescent="0.3">
      <c r="A1528" s="116" t="s">
        <v>2093</v>
      </c>
      <c r="B1528" s="116" t="s">
        <v>1613</v>
      </c>
      <c r="C1528" s="116" t="s">
        <v>42</v>
      </c>
      <c r="D1528" s="116" t="s">
        <v>1611</v>
      </c>
      <c r="E1528" s="116" t="s">
        <v>625</v>
      </c>
      <c r="F1528" s="116" t="s">
        <v>2094</v>
      </c>
      <c r="G1528" s="117">
        <v>4.375</v>
      </c>
      <c r="H1528" s="117">
        <v>4375</v>
      </c>
      <c r="I1528" s="116">
        <v>2020</v>
      </c>
    </row>
    <row r="1529" spans="1:9" x14ac:dyDescent="0.3">
      <c r="A1529" s="116" t="s">
        <v>1645</v>
      </c>
      <c r="B1529" s="116" t="s">
        <v>1646</v>
      </c>
      <c r="C1529" s="116" t="s">
        <v>42</v>
      </c>
      <c r="D1529" s="116" t="s">
        <v>1647</v>
      </c>
      <c r="E1529" s="116" t="s">
        <v>97</v>
      </c>
      <c r="F1529" s="116" t="s">
        <v>1648</v>
      </c>
      <c r="G1529" s="117">
        <v>1.55</v>
      </c>
      <c r="H1529" s="117">
        <v>1550</v>
      </c>
      <c r="I1529" s="116">
        <v>2018</v>
      </c>
    </row>
    <row r="1530" spans="1:9" x14ac:dyDescent="0.3">
      <c r="A1530" s="116" t="s">
        <v>1886</v>
      </c>
      <c r="B1530" s="116" t="s">
        <v>1646</v>
      </c>
      <c r="C1530" s="116" t="s">
        <v>42</v>
      </c>
      <c r="D1530" s="116" t="s">
        <v>1647</v>
      </c>
      <c r="E1530" s="116" t="s">
        <v>97</v>
      </c>
      <c r="F1530" s="116" t="s">
        <v>1648</v>
      </c>
      <c r="G1530" s="117">
        <v>1.28</v>
      </c>
      <c r="H1530" s="117">
        <v>1280</v>
      </c>
      <c r="I1530" s="116">
        <v>2018</v>
      </c>
    </row>
    <row r="1531" spans="1:9" x14ac:dyDescent="0.3">
      <c r="A1531" s="116" t="s">
        <v>1614</v>
      </c>
      <c r="B1531" s="116" t="s">
        <v>1614</v>
      </c>
      <c r="C1531" s="116" t="s">
        <v>42</v>
      </c>
      <c r="D1531" s="116" t="s">
        <v>1611</v>
      </c>
      <c r="E1531" s="116" t="s">
        <v>625</v>
      </c>
      <c r="F1531" s="116" t="s">
        <v>1612</v>
      </c>
      <c r="G1531" s="117">
        <v>9.6000000000000002E-2</v>
      </c>
      <c r="H1531" s="117">
        <v>96</v>
      </c>
      <c r="I1531" s="116">
        <v>2017</v>
      </c>
    </row>
    <row r="1532" spans="1:9" x14ac:dyDescent="0.3">
      <c r="A1532" s="116" t="s">
        <v>1907</v>
      </c>
      <c r="B1532" s="116" t="s">
        <v>1907</v>
      </c>
      <c r="C1532" s="116" t="s">
        <v>42</v>
      </c>
      <c r="D1532" s="116" t="s">
        <v>1611</v>
      </c>
      <c r="E1532" s="116" t="s">
        <v>625</v>
      </c>
      <c r="G1532" s="117">
        <v>3.2</v>
      </c>
      <c r="H1532" s="117">
        <v>3200</v>
      </c>
      <c r="I1532" s="116">
        <v>2021</v>
      </c>
    </row>
    <row r="1533" spans="1:9" x14ac:dyDescent="0.3">
      <c r="A1533" s="116" t="s">
        <v>2938</v>
      </c>
      <c r="B1533" s="116" t="s">
        <v>2939</v>
      </c>
      <c r="C1533" s="116" t="s">
        <v>45</v>
      </c>
      <c r="D1533" s="116" t="s">
        <v>2557</v>
      </c>
      <c r="E1533" s="116" t="s">
        <v>79</v>
      </c>
      <c r="F1533" s="116" t="s">
        <v>2940</v>
      </c>
      <c r="G1533" s="117">
        <v>1.0308846153846154</v>
      </c>
      <c r="H1533" s="117">
        <v>1030.8846153846155</v>
      </c>
      <c r="I1533" s="116">
        <v>2021</v>
      </c>
    </row>
    <row r="1534" spans="1:9" x14ac:dyDescent="0.3">
      <c r="A1534" s="116" t="s">
        <v>2944</v>
      </c>
      <c r="B1534" s="116" t="s">
        <v>2945</v>
      </c>
      <c r="C1534" s="116" t="s">
        <v>45</v>
      </c>
      <c r="D1534" s="116" t="s">
        <v>2557</v>
      </c>
      <c r="E1534" s="116" t="s">
        <v>79</v>
      </c>
      <c r="F1534" s="116" t="s">
        <v>2940</v>
      </c>
      <c r="G1534" s="117">
        <v>0.7277538461538462</v>
      </c>
      <c r="H1534" s="117">
        <v>727.75384615384621</v>
      </c>
      <c r="I1534" s="116">
        <v>2021</v>
      </c>
    </row>
    <row r="1535" spans="1:9" x14ac:dyDescent="0.3">
      <c r="A1535" s="116" t="s">
        <v>2943</v>
      </c>
      <c r="B1535" s="116" t="s">
        <v>1844</v>
      </c>
      <c r="C1535" s="116" t="s">
        <v>45</v>
      </c>
      <c r="D1535" s="116" t="s">
        <v>2557</v>
      </c>
      <c r="E1535" s="116" t="s">
        <v>79</v>
      </c>
      <c r="F1535" s="116" t="s">
        <v>2940</v>
      </c>
      <c r="G1535" s="117">
        <v>1.5209307692307692</v>
      </c>
      <c r="H1535" s="117">
        <v>1520.9307692307691</v>
      </c>
      <c r="I1535" s="116">
        <v>2021</v>
      </c>
    </row>
    <row r="1536" spans="1:9" x14ac:dyDescent="0.3">
      <c r="A1536" s="116" t="s">
        <v>3412</v>
      </c>
      <c r="B1536" s="116" t="s">
        <v>1685</v>
      </c>
      <c r="C1536" s="116" t="s">
        <v>45</v>
      </c>
      <c r="D1536" s="116" t="s">
        <v>2557</v>
      </c>
      <c r="E1536" s="116" t="s">
        <v>79</v>
      </c>
      <c r="F1536" s="116" t="s">
        <v>3407</v>
      </c>
      <c r="G1536" s="117">
        <v>3.4615384615384612</v>
      </c>
      <c r="H1536" s="117">
        <v>3461.5384615384614</v>
      </c>
      <c r="I1536" s="116">
        <v>2021</v>
      </c>
    </row>
    <row r="1537" spans="1:9" x14ac:dyDescent="0.3">
      <c r="A1537" s="116" t="s">
        <v>3643</v>
      </c>
      <c r="B1537" s="116" t="s">
        <v>3644</v>
      </c>
      <c r="C1537" s="116" t="s">
        <v>45</v>
      </c>
      <c r="D1537" s="116" t="s">
        <v>3629</v>
      </c>
      <c r="E1537" s="116" t="s">
        <v>79</v>
      </c>
      <c r="F1537" s="116" t="s">
        <v>3645</v>
      </c>
      <c r="G1537" s="117">
        <v>3.8315999999999999</v>
      </c>
      <c r="H1537" s="117">
        <v>3831.6</v>
      </c>
      <c r="I1537" s="116">
        <v>2022</v>
      </c>
    </row>
    <row r="1538" spans="1:9" x14ac:dyDescent="0.3">
      <c r="A1538" s="116" t="s">
        <v>3646</v>
      </c>
      <c r="B1538" s="116" t="s">
        <v>3647</v>
      </c>
      <c r="C1538" s="116" t="s">
        <v>45</v>
      </c>
      <c r="D1538" s="116" t="s">
        <v>3629</v>
      </c>
      <c r="E1538" s="116" t="s">
        <v>79</v>
      </c>
      <c r="F1538" s="116" t="s">
        <v>3648</v>
      </c>
      <c r="G1538" s="117">
        <v>1.6379999999999999</v>
      </c>
      <c r="H1538" s="117">
        <v>1638</v>
      </c>
      <c r="I1538" s="116">
        <v>2022</v>
      </c>
    </row>
    <row r="1539" spans="1:9" x14ac:dyDescent="0.3">
      <c r="A1539" s="116" t="s">
        <v>3635</v>
      </c>
      <c r="B1539" s="116" t="s">
        <v>3636</v>
      </c>
      <c r="C1539" s="116" t="s">
        <v>45</v>
      </c>
      <c r="D1539" s="116" t="s">
        <v>2557</v>
      </c>
      <c r="E1539" s="116" t="s">
        <v>79</v>
      </c>
      <c r="F1539" s="116" t="s">
        <v>3637</v>
      </c>
      <c r="G1539" s="117">
        <v>1.1017307692307692</v>
      </c>
      <c r="H1539" s="117">
        <v>1101.7307692307693</v>
      </c>
      <c r="I1539" s="116">
        <v>2022</v>
      </c>
    </row>
    <row r="1540" spans="1:9" x14ac:dyDescent="0.3">
      <c r="A1540" s="116" t="s">
        <v>3622</v>
      </c>
      <c r="B1540" s="116" t="s">
        <v>3623</v>
      </c>
      <c r="C1540" s="116" t="s">
        <v>45</v>
      </c>
      <c r="D1540" s="116" t="s">
        <v>2557</v>
      </c>
      <c r="E1540" s="116" t="s">
        <v>79</v>
      </c>
      <c r="F1540" s="116" t="s">
        <v>3624</v>
      </c>
      <c r="G1540" s="117">
        <v>1.7963461538461538</v>
      </c>
      <c r="H1540" s="117">
        <v>1796.3461538461538</v>
      </c>
      <c r="I1540" s="116">
        <v>2021</v>
      </c>
    </row>
    <row r="1541" spans="1:9" x14ac:dyDescent="0.3">
      <c r="A1541" s="116" t="s">
        <v>3638</v>
      </c>
      <c r="B1541" s="116" t="s">
        <v>3626</v>
      </c>
      <c r="C1541" s="116" t="s">
        <v>45</v>
      </c>
      <c r="D1541" s="116" t="s">
        <v>2557</v>
      </c>
      <c r="E1541" s="116" t="s">
        <v>79</v>
      </c>
      <c r="F1541" s="116" t="s">
        <v>3639</v>
      </c>
      <c r="G1541" s="117">
        <v>0.63815384615384618</v>
      </c>
      <c r="H1541" s="117">
        <v>638.15384615384619</v>
      </c>
      <c r="I1541" s="116">
        <v>2022</v>
      </c>
    </row>
    <row r="1542" spans="1:9" x14ac:dyDescent="0.3">
      <c r="A1542" s="116" t="s">
        <v>3619</v>
      </c>
      <c r="B1542" s="116" t="s">
        <v>3620</v>
      </c>
      <c r="C1542" s="116" t="s">
        <v>45</v>
      </c>
      <c r="D1542" s="116" t="s">
        <v>2557</v>
      </c>
      <c r="E1542" s="116" t="s">
        <v>79</v>
      </c>
      <c r="F1542" s="116" t="s">
        <v>3621</v>
      </c>
      <c r="G1542" s="117">
        <v>1.273569230769231</v>
      </c>
      <c r="H1542" s="117">
        <v>1273.5692307692309</v>
      </c>
      <c r="I1542" s="116">
        <v>2021</v>
      </c>
    </row>
    <row r="1543" spans="1:9" x14ac:dyDescent="0.3">
      <c r="A1543" s="116" t="s">
        <v>3628</v>
      </c>
      <c r="B1543" s="116" t="s">
        <v>2712</v>
      </c>
      <c r="C1543" s="116" t="s">
        <v>45</v>
      </c>
      <c r="D1543" s="116" t="s">
        <v>3629</v>
      </c>
      <c r="E1543" s="116" t="s">
        <v>79</v>
      </c>
      <c r="F1543" s="116" t="s">
        <v>3630</v>
      </c>
      <c r="G1543" s="117">
        <v>0.52479999999999993</v>
      </c>
      <c r="H1543" s="117">
        <v>524.79999999999995</v>
      </c>
      <c r="I1543" s="116">
        <v>2021</v>
      </c>
    </row>
    <row r="1544" spans="1:9" x14ac:dyDescent="0.3">
      <c r="A1544" s="116" t="s">
        <v>3625</v>
      </c>
      <c r="B1544" s="116" t="s">
        <v>3626</v>
      </c>
      <c r="C1544" s="116" t="s">
        <v>45</v>
      </c>
      <c r="D1544" s="116" t="s">
        <v>2557</v>
      </c>
      <c r="E1544" s="116" t="s">
        <v>79</v>
      </c>
      <c r="F1544" s="116" t="s">
        <v>3627</v>
      </c>
      <c r="G1544" s="117">
        <v>2.4531076923076922</v>
      </c>
      <c r="H1544" s="117">
        <v>2453.1076923076921</v>
      </c>
      <c r="I1544" s="116">
        <v>2021</v>
      </c>
    </row>
    <row r="1545" spans="1:9" x14ac:dyDescent="0.3">
      <c r="A1545" s="116" t="s">
        <v>3640</v>
      </c>
      <c r="B1545" s="116" t="s">
        <v>3641</v>
      </c>
      <c r="C1545" s="116" t="s">
        <v>45</v>
      </c>
      <c r="D1545" s="116" t="s">
        <v>2557</v>
      </c>
      <c r="E1545" s="116" t="s">
        <v>79</v>
      </c>
      <c r="F1545" s="116" t="s">
        <v>3642</v>
      </c>
      <c r="G1545" s="117">
        <v>0.91467692307692305</v>
      </c>
      <c r="H1545" s="117">
        <v>914.676923076923</v>
      </c>
      <c r="I1545" s="116">
        <v>2022</v>
      </c>
    </row>
    <row r="1546" spans="1:9" x14ac:dyDescent="0.3">
      <c r="A1546" s="116" t="s">
        <v>3615</v>
      </c>
      <c r="B1546" s="116" t="s">
        <v>3613</v>
      </c>
      <c r="C1546" s="116" t="s">
        <v>45</v>
      </c>
      <c r="D1546" s="116" t="s">
        <v>2557</v>
      </c>
      <c r="E1546" s="116" t="s">
        <v>79</v>
      </c>
      <c r="F1546" s="116" t="s">
        <v>3614</v>
      </c>
      <c r="G1546" s="117">
        <v>3.2918538461538458</v>
      </c>
      <c r="H1546" s="117">
        <v>3291.853846153846</v>
      </c>
      <c r="I1546" s="116">
        <v>2021</v>
      </c>
    </row>
    <row r="1547" spans="1:9" x14ac:dyDescent="0.3">
      <c r="A1547" s="116" t="s">
        <v>3612</v>
      </c>
      <c r="B1547" s="116" t="s">
        <v>3613</v>
      </c>
      <c r="C1547" s="116" t="s">
        <v>45</v>
      </c>
      <c r="D1547" s="116" t="s">
        <v>2557</v>
      </c>
      <c r="E1547" s="116" t="s">
        <v>79</v>
      </c>
      <c r="F1547" s="116" t="s">
        <v>3614</v>
      </c>
      <c r="G1547" s="117">
        <v>2.0560153846153848</v>
      </c>
      <c r="H1547" s="117">
        <v>2056.0153846153848</v>
      </c>
      <c r="I1547" s="116">
        <v>2021</v>
      </c>
    </row>
    <row r="1548" spans="1:9" x14ac:dyDescent="0.3">
      <c r="A1548" s="116" t="s">
        <v>3631</v>
      </c>
      <c r="B1548" s="116" t="s">
        <v>2942</v>
      </c>
      <c r="C1548" s="116" t="s">
        <v>45</v>
      </c>
      <c r="D1548" s="116" t="s">
        <v>2557</v>
      </c>
      <c r="E1548" s="116" t="s">
        <v>79</v>
      </c>
      <c r="F1548" s="116" t="s">
        <v>3632</v>
      </c>
      <c r="G1548" s="117">
        <v>1.6305230769230767</v>
      </c>
      <c r="H1548" s="117">
        <v>1630.5230769230768</v>
      </c>
      <c r="I1548" s="116">
        <v>2021</v>
      </c>
    </row>
    <row r="1549" spans="1:9" x14ac:dyDescent="0.3">
      <c r="A1549" s="116" t="s">
        <v>3616</v>
      </c>
      <c r="B1549" s="116" t="s">
        <v>3617</v>
      </c>
      <c r="C1549" s="116" t="s">
        <v>45</v>
      </c>
      <c r="D1549" s="116" t="s">
        <v>2557</v>
      </c>
      <c r="E1549" s="116" t="s">
        <v>79</v>
      </c>
      <c r="F1549" s="116" t="s">
        <v>3618</v>
      </c>
      <c r="G1549" s="117">
        <v>0.60895384615384618</v>
      </c>
      <c r="H1549" s="117">
        <v>608.95384615384614</v>
      </c>
      <c r="I1549" s="116">
        <v>2021</v>
      </c>
    </row>
    <row r="1550" spans="1:9" x14ac:dyDescent="0.3">
      <c r="A1550" s="116" t="s">
        <v>3633</v>
      </c>
      <c r="B1550" s="116" t="s">
        <v>3617</v>
      </c>
      <c r="C1550" s="116" t="s">
        <v>45</v>
      </c>
      <c r="D1550" s="116" t="s">
        <v>2557</v>
      </c>
      <c r="E1550" s="116" t="s">
        <v>79</v>
      </c>
      <c r="F1550" s="116" t="s">
        <v>3634</v>
      </c>
      <c r="G1550" s="117">
        <v>1.4299692307692307</v>
      </c>
      <c r="H1550" s="117">
        <v>1429.9692307692308</v>
      </c>
      <c r="I1550" s="116">
        <v>2022</v>
      </c>
    </row>
    <row r="1551" spans="1:9" x14ac:dyDescent="0.3">
      <c r="A1551" s="116" t="s">
        <v>3649</v>
      </c>
      <c r="B1551" s="116" t="s">
        <v>3650</v>
      </c>
      <c r="C1551" s="116" t="s">
        <v>45</v>
      </c>
      <c r="D1551" s="116" t="s">
        <v>2557</v>
      </c>
      <c r="E1551" s="116" t="s">
        <v>79</v>
      </c>
      <c r="F1551" s="116" t="s">
        <v>3651</v>
      </c>
      <c r="G1551" s="117">
        <v>0.50905384615384608</v>
      </c>
      <c r="H1551" s="117">
        <v>509.05384615384611</v>
      </c>
      <c r="I1551" s="116">
        <v>2022</v>
      </c>
    </row>
    <row r="1552" spans="1:9" x14ac:dyDescent="0.3">
      <c r="A1552" s="116" t="s">
        <v>2555</v>
      </c>
      <c r="B1552" s="116" t="s">
        <v>2556</v>
      </c>
      <c r="C1552" s="116" t="s">
        <v>45</v>
      </c>
      <c r="D1552" s="116" t="s">
        <v>2557</v>
      </c>
      <c r="E1552" s="116" t="s">
        <v>79</v>
      </c>
      <c r="F1552" s="116" t="s">
        <v>1954</v>
      </c>
      <c r="G1552" s="117">
        <v>3.099755</v>
      </c>
      <c r="H1552" s="117">
        <v>3099.7550000000001</v>
      </c>
      <c r="I1552" s="116">
        <v>2021</v>
      </c>
    </row>
    <row r="1553" spans="1:9" x14ac:dyDescent="0.3">
      <c r="A1553" s="116" t="s">
        <v>2941</v>
      </c>
      <c r="B1553" s="116" t="s">
        <v>2942</v>
      </c>
      <c r="C1553" s="116" t="s">
        <v>45</v>
      </c>
      <c r="D1553" s="116" t="s">
        <v>2557</v>
      </c>
      <c r="E1553" s="116" t="s">
        <v>79</v>
      </c>
      <c r="F1553" s="116" t="s">
        <v>2940</v>
      </c>
      <c r="G1553" s="117">
        <v>1.5009923076923075</v>
      </c>
      <c r="H1553" s="117">
        <v>1500.9923076923076</v>
      </c>
      <c r="I1553" s="116">
        <v>2021</v>
      </c>
    </row>
    <row r="1554" spans="1:9" x14ac:dyDescent="0.3">
      <c r="A1554" s="116" t="s">
        <v>848</v>
      </c>
      <c r="B1554" s="116" t="s">
        <v>849</v>
      </c>
      <c r="C1554" s="116" t="s">
        <v>46</v>
      </c>
      <c r="D1554" s="116" t="s">
        <v>850</v>
      </c>
      <c r="E1554" s="116" t="s">
        <v>75</v>
      </c>
      <c r="F1554" s="116" t="s">
        <v>101</v>
      </c>
      <c r="G1554" s="117">
        <v>7.5923076923076926E-2</v>
      </c>
      <c r="H1554" s="117">
        <v>75.92307692307692</v>
      </c>
      <c r="I1554" s="116">
        <v>2012</v>
      </c>
    </row>
    <row r="1555" spans="1:9" x14ac:dyDescent="0.3">
      <c r="A1555" s="116" t="s">
        <v>1957</v>
      </c>
      <c r="B1555" s="116" t="s">
        <v>1958</v>
      </c>
      <c r="C1555" s="116" t="s">
        <v>43</v>
      </c>
      <c r="D1555" s="116" t="s">
        <v>1959</v>
      </c>
      <c r="E1555" s="116" t="s">
        <v>625</v>
      </c>
      <c r="F1555" s="116" t="s">
        <v>1960</v>
      </c>
      <c r="G1555" s="117">
        <v>0.09</v>
      </c>
      <c r="H1555" s="117">
        <v>90</v>
      </c>
      <c r="I1555" s="116">
        <v>2015</v>
      </c>
    </row>
    <row r="1556" spans="1:9" x14ac:dyDescent="0.3">
      <c r="A1556" s="116">
        <v>50782</v>
      </c>
      <c r="B1556" s="116" t="s">
        <v>2531</v>
      </c>
      <c r="C1556" s="116" t="s">
        <v>47</v>
      </c>
      <c r="D1556" s="116" t="s">
        <v>896</v>
      </c>
      <c r="E1556" s="116" t="s">
        <v>79</v>
      </c>
      <c r="F1556" s="116" t="s">
        <v>592</v>
      </c>
      <c r="G1556" s="117">
        <v>2.31</v>
      </c>
      <c r="H1556" s="117">
        <v>2310</v>
      </c>
      <c r="I1556" s="116">
        <v>2020</v>
      </c>
    </row>
    <row r="1557" spans="1:9" x14ac:dyDescent="0.3">
      <c r="A1557" s="116">
        <v>50804</v>
      </c>
      <c r="B1557" s="116" t="s">
        <v>2012</v>
      </c>
      <c r="C1557" s="116" t="s">
        <v>47</v>
      </c>
      <c r="D1557" s="116" t="s">
        <v>876</v>
      </c>
      <c r="E1557" s="116" t="s">
        <v>79</v>
      </c>
      <c r="F1557" s="116" t="s">
        <v>2007</v>
      </c>
      <c r="G1557" s="117">
        <v>2.3284769230769231</v>
      </c>
      <c r="H1557" s="117">
        <v>2328.476923076923</v>
      </c>
      <c r="I1557" s="116">
        <v>2019</v>
      </c>
    </row>
    <row r="1558" spans="1:9" x14ac:dyDescent="0.3">
      <c r="A1558" s="116">
        <v>50805</v>
      </c>
      <c r="B1558" s="116" t="s">
        <v>2535</v>
      </c>
      <c r="C1558" s="116" t="s">
        <v>47</v>
      </c>
      <c r="D1558" s="116" t="s">
        <v>896</v>
      </c>
      <c r="E1558" s="116" t="s">
        <v>79</v>
      </c>
      <c r="F1558" s="116" t="s">
        <v>2106</v>
      </c>
      <c r="G1558" s="117">
        <v>2.2929230769230773</v>
      </c>
      <c r="H1558" s="117">
        <v>2292.9230769230771</v>
      </c>
      <c r="I1558" s="116">
        <v>2021</v>
      </c>
    </row>
    <row r="1559" spans="1:9" x14ac:dyDescent="0.3">
      <c r="A1559" s="116">
        <v>50849</v>
      </c>
      <c r="B1559" s="116" t="s">
        <v>2528</v>
      </c>
      <c r="C1559" s="116" t="s">
        <v>47</v>
      </c>
      <c r="D1559" s="116" t="s">
        <v>896</v>
      </c>
      <c r="E1559" s="116" t="s">
        <v>79</v>
      </c>
      <c r="F1559" s="116" t="s">
        <v>2000</v>
      </c>
      <c r="G1559" s="117">
        <v>2.1082999999999998</v>
      </c>
      <c r="H1559" s="117">
        <v>2108.2999999999997</v>
      </c>
      <c r="I1559" s="116">
        <v>2021</v>
      </c>
    </row>
    <row r="1560" spans="1:9" x14ac:dyDescent="0.3">
      <c r="A1560" s="116">
        <v>50855</v>
      </c>
      <c r="B1560" s="116" t="s">
        <v>2528</v>
      </c>
      <c r="C1560" s="116" t="s">
        <v>47</v>
      </c>
      <c r="D1560" s="116" t="s">
        <v>896</v>
      </c>
      <c r="E1560" s="116" t="s">
        <v>79</v>
      </c>
      <c r="F1560" s="116" t="s">
        <v>2000</v>
      </c>
      <c r="G1560" s="117">
        <v>2.1082999999999998</v>
      </c>
      <c r="H1560" s="117">
        <v>2108.2999999999997</v>
      </c>
      <c r="I1560" s="116">
        <v>2021</v>
      </c>
    </row>
    <row r="1561" spans="1:9" x14ac:dyDescent="0.3">
      <c r="A1561" s="116">
        <v>50869</v>
      </c>
      <c r="B1561" s="116" t="s">
        <v>3395</v>
      </c>
      <c r="C1561" s="116" t="s">
        <v>47</v>
      </c>
      <c r="D1561" s="116" t="s">
        <v>876</v>
      </c>
      <c r="E1561" s="116" t="s">
        <v>79</v>
      </c>
      <c r="F1561" s="116" t="s">
        <v>592</v>
      </c>
      <c r="G1561" s="117">
        <v>2.3097461538461541</v>
      </c>
      <c r="H1561" s="117">
        <v>2309.7461538461539</v>
      </c>
      <c r="I1561" s="116">
        <v>2022</v>
      </c>
    </row>
    <row r="1562" spans="1:9" x14ac:dyDescent="0.3">
      <c r="A1562" s="116">
        <v>50870</v>
      </c>
      <c r="B1562" s="116" t="s">
        <v>3076</v>
      </c>
      <c r="C1562" s="116" t="s">
        <v>47</v>
      </c>
      <c r="D1562" s="116" t="s">
        <v>896</v>
      </c>
      <c r="E1562" s="116" t="s">
        <v>79</v>
      </c>
      <c r="F1562" s="116" t="s">
        <v>592</v>
      </c>
      <c r="G1562" s="117">
        <v>2.2360000000000002</v>
      </c>
      <c r="H1562" s="117">
        <v>2236</v>
      </c>
      <c r="I1562" s="116">
        <v>2021</v>
      </c>
    </row>
    <row r="1563" spans="1:9" x14ac:dyDescent="0.3">
      <c r="A1563" s="116">
        <v>50873</v>
      </c>
      <c r="B1563" s="116" t="s">
        <v>2017</v>
      </c>
      <c r="C1563" s="116" t="s">
        <v>47</v>
      </c>
      <c r="D1563" s="116" t="s">
        <v>2779</v>
      </c>
      <c r="E1563" s="116" t="s">
        <v>79</v>
      </c>
      <c r="F1563" s="116" t="s">
        <v>2007</v>
      </c>
      <c r="G1563" s="117">
        <v>2.3090846153846152</v>
      </c>
      <c r="H1563" s="117">
        <v>2309.0846153846151</v>
      </c>
      <c r="I1563" s="116">
        <v>2021</v>
      </c>
    </row>
    <row r="1564" spans="1:9" x14ac:dyDescent="0.3">
      <c r="A1564" s="116">
        <v>50875</v>
      </c>
      <c r="B1564" s="116" t="s">
        <v>1575</v>
      </c>
      <c r="C1564" s="116" t="s">
        <v>47</v>
      </c>
      <c r="D1564" s="116" t="s">
        <v>896</v>
      </c>
      <c r="E1564" s="116" t="s">
        <v>79</v>
      </c>
      <c r="F1564" s="116" t="s">
        <v>1576</v>
      </c>
      <c r="G1564" s="117">
        <v>1.9189999999999998</v>
      </c>
      <c r="H1564" s="117">
        <v>1918.9999999999998</v>
      </c>
      <c r="I1564" s="116">
        <v>2019</v>
      </c>
    </row>
    <row r="1565" spans="1:9" x14ac:dyDescent="0.3">
      <c r="A1565" s="116">
        <v>50940</v>
      </c>
      <c r="B1565" s="116" t="s">
        <v>1573</v>
      </c>
      <c r="C1565" s="116" t="s">
        <v>47</v>
      </c>
      <c r="D1565" s="116" t="s">
        <v>912</v>
      </c>
      <c r="E1565" s="116" t="s">
        <v>79</v>
      </c>
      <c r="F1565" s="116" t="s">
        <v>1563</v>
      </c>
      <c r="G1565" s="117">
        <v>2.3171076923076921</v>
      </c>
      <c r="H1565" s="117">
        <v>2317.1076923076921</v>
      </c>
      <c r="I1565" s="116">
        <v>2019</v>
      </c>
    </row>
    <row r="1566" spans="1:9" x14ac:dyDescent="0.3">
      <c r="A1566" s="116">
        <v>50941</v>
      </c>
      <c r="B1566" s="116" t="s">
        <v>3076</v>
      </c>
      <c r="C1566" s="116" t="s">
        <v>47</v>
      </c>
      <c r="D1566" s="116" t="s">
        <v>896</v>
      </c>
      <c r="E1566" s="116" t="s">
        <v>79</v>
      </c>
      <c r="F1566" s="116" t="s">
        <v>592</v>
      </c>
      <c r="G1566" s="117">
        <v>2.272246153846154</v>
      </c>
      <c r="H1566" s="117">
        <v>2272.2461538461539</v>
      </c>
      <c r="I1566" s="116">
        <v>2021</v>
      </c>
    </row>
    <row r="1567" spans="1:9" x14ac:dyDescent="0.3">
      <c r="A1567" s="116">
        <v>67633</v>
      </c>
      <c r="B1567" s="116" t="s">
        <v>2528</v>
      </c>
      <c r="C1567" s="116" t="s">
        <v>47</v>
      </c>
      <c r="D1567" s="116" t="s">
        <v>896</v>
      </c>
      <c r="E1567" s="116" t="s">
        <v>79</v>
      </c>
      <c r="F1567" s="116" t="s">
        <v>2000</v>
      </c>
      <c r="G1567" s="117">
        <v>4.2436999999999996</v>
      </c>
      <c r="H1567" s="117">
        <v>4243.7</v>
      </c>
      <c r="I1567" s="116">
        <v>2020</v>
      </c>
    </row>
    <row r="1568" spans="1:9" x14ac:dyDescent="0.3">
      <c r="A1568" s="116">
        <v>67648</v>
      </c>
      <c r="B1568" s="116" t="s">
        <v>2109</v>
      </c>
      <c r="C1568" s="116" t="s">
        <v>47</v>
      </c>
      <c r="D1568" s="116" t="s">
        <v>896</v>
      </c>
      <c r="E1568" s="116" t="s">
        <v>79</v>
      </c>
      <c r="F1568" s="116" t="s">
        <v>2000</v>
      </c>
      <c r="G1568" s="117">
        <v>2.1252000000000004</v>
      </c>
      <c r="H1568" s="117">
        <v>2125.2000000000003</v>
      </c>
      <c r="I1568" s="116">
        <v>2020</v>
      </c>
    </row>
    <row r="1569" spans="1:9" x14ac:dyDescent="0.3">
      <c r="A1569" s="116">
        <v>67657</v>
      </c>
      <c r="B1569" s="116" t="s">
        <v>1575</v>
      </c>
      <c r="C1569" s="116" t="s">
        <v>47</v>
      </c>
      <c r="D1569" s="116" t="s">
        <v>896</v>
      </c>
      <c r="E1569" s="116" t="s">
        <v>79</v>
      </c>
      <c r="F1569" s="116" t="s">
        <v>1576</v>
      </c>
      <c r="G1569" s="117">
        <v>1.9189999999999998</v>
      </c>
      <c r="H1569" s="117">
        <v>1918.9999999999998</v>
      </c>
      <c r="I1569" s="116">
        <v>2019</v>
      </c>
    </row>
    <row r="1570" spans="1:9" x14ac:dyDescent="0.3">
      <c r="A1570" s="116">
        <v>67723</v>
      </c>
      <c r="B1570" s="116" t="s">
        <v>1567</v>
      </c>
      <c r="C1570" s="116" t="s">
        <v>47</v>
      </c>
      <c r="D1570" s="116" t="s">
        <v>1568</v>
      </c>
      <c r="E1570" s="116" t="s">
        <v>79</v>
      </c>
      <c r="F1570" s="116" t="s">
        <v>2506</v>
      </c>
      <c r="G1570" s="117">
        <v>2.2547076923076919</v>
      </c>
      <c r="H1570" s="117">
        <v>2254.707692307692</v>
      </c>
      <c r="I1570" s="116">
        <v>2020</v>
      </c>
    </row>
    <row r="1571" spans="1:9" x14ac:dyDescent="0.3">
      <c r="A1571" s="116">
        <v>68186</v>
      </c>
      <c r="B1571" s="116" t="s">
        <v>875</v>
      </c>
      <c r="C1571" s="116" t="s">
        <v>47</v>
      </c>
      <c r="D1571" s="116" t="s">
        <v>876</v>
      </c>
      <c r="E1571" s="116" t="s">
        <v>79</v>
      </c>
      <c r="F1571" s="116" t="s">
        <v>877</v>
      </c>
      <c r="G1571" s="117">
        <v>2.0957538461538463</v>
      </c>
      <c r="H1571" s="117">
        <v>2095.7538461538461</v>
      </c>
      <c r="I1571" s="116">
        <v>2019</v>
      </c>
    </row>
    <row r="1572" spans="1:9" x14ac:dyDescent="0.3">
      <c r="A1572" s="116">
        <v>69549</v>
      </c>
      <c r="B1572" s="116" t="s">
        <v>915</v>
      </c>
      <c r="C1572" s="116" t="s">
        <v>47</v>
      </c>
      <c r="D1572" s="116" t="s">
        <v>912</v>
      </c>
      <c r="E1572" s="116" t="s">
        <v>79</v>
      </c>
      <c r="F1572" s="116" t="s">
        <v>592</v>
      </c>
      <c r="G1572" s="117">
        <v>2.1323076923076925</v>
      </c>
      <c r="H1572" s="117">
        <v>2132.3076923076924</v>
      </c>
      <c r="I1572" s="116">
        <v>2019</v>
      </c>
    </row>
    <row r="1573" spans="1:9" x14ac:dyDescent="0.3">
      <c r="A1573" s="116">
        <v>71246</v>
      </c>
      <c r="B1573" s="116" t="s">
        <v>878</v>
      </c>
      <c r="C1573" s="116" t="s">
        <v>47</v>
      </c>
      <c r="D1573" s="116" t="s">
        <v>876</v>
      </c>
      <c r="E1573" s="116" t="s">
        <v>79</v>
      </c>
      <c r="F1573" s="116" t="s">
        <v>879</v>
      </c>
      <c r="G1573" s="117">
        <v>0.18553846153846151</v>
      </c>
      <c r="H1573" s="117">
        <v>185.53846153846152</v>
      </c>
      <c r="I1573" s="116">
        <v>2016</v>
      </c>
    </row>
    <row r="1574" spans="1:9" x14ac:dyDescent="0.3">
      <c r="A1574" s="116">
        <v>71614</v>
      </c>
      <c r="B1574" s="116" t="s">
        <v>898</v>
      </c>
      <c r="C1574" s="116" t="s">
        <v>47</v>
      </c>
      <c r="D1574" s="116" t="s">
        <v>896</v>
      </c>
      <c r="E1574" s="116" t="s">
        <v>79</v>
      </c>
      <c r="F1574" s="116" t="s">
        <v>885</v>
      </c>
      <c r="G1574" s="117">
        <v>0.38381538461538456</v>
      </c>
      <c r="H1574" s="117">
        <v>383.81538461538457</v>
      </c>
      <c r="I1574" s="116">
        <v>2017</v>
      </c>
    </row>
    <row r="1575" spans="1:9" x14ac:dyDescent="0.3">
      <c r="A1575" s="116">
        <v>72536</v>
      </c>
      <c r="B1575" s="116" t="s">
        <v>1575</v>
      </c>
      <c r="C1575" s="116" t="s">
        <v>47</v>
      </c>
      <c r="D1575" s="116" t="s">
        <v>896</v>
      </c>
      <c r="E1575" s="116" t="s">
        <v>79</v>
      </c>
      <c r="F1575" s="116" t="s">
        <v>2000</v>
      </c>
      <c r="G1575" s="117">
        <v>4.2046384615384618</v>
      </c>
      <c r="H1575" s="117">
        <v>4204.6384615384613</v>
      </c>
      <c r="I1575" s="116">
        <v>2021</v>
      </c>
    </row>
    <row r="1576" spans="1:9" x14ac:dyDescent="0.3">
      <c r="A1576" s="116">
        <v>74872</v>
      </c>
      <c r="B1576" s="116" t="s">
        <v>2017</v>
      </c>
      <c r="C1576" s="116" t="s">
        <v>47</v>
      </c>
      <c r="D1576" s="116" t="s">
        <v>1568</v>
      </c>
      <c r="E1576" s="116" t="s">
        <v>79</v>
      </c>
      <c r="F1576" s="116" t="s">
        <v>2007</v>
      </c>
      <c r="G1576" s="117">
        <v>2.1489230769230767</v>
      </c>
      <c r="H1576" s="117">
        <v>2148.9230769230767</v>
      </c>
      <c r="I1576" s="116">
        <v>2019</v>
      </c>
    </row>
    <row r="1577" spans="1:9" x14ac:dyDescent="0.3">
      <c r="A1577" s="116">
        <v>74977</v>
      </c>
      <c r="B1577" s="116" t="s">
        <v>2017</v>
      </c>
      <c r="C1577" s="116" t="s">
        <v>47</v>
      </c>
      <c r="D1577" s="116" t="s">
        <v>1568</v>
      </c>
      <c r="E1577" s="116" t="s">
        <v>79</v>
      </c>
      <c r="F1577" s="116" t="s">
        <v>2007</v>
      </c>
      <c r="G1577" s="117">
        <v>2.133</v>
      </c>
      <c r="H1577" s="117">
        <v>2133</v>
      </c>
      <c r="I1577" s="116">
        <v>2020</v>
      </c>
    </row>
    <row r="1578" spans="1:9" x14ac:dyDescent="0.3">
      <c r="A1578" s="116">
        <v>74981</v>
      </c>
      <c r="B1578" s="116" t="s">
        <v>724</v>
      </c>
      <c r="C1578" s="116" t="s">
        <v>47</v>
      </c>
      <c r="D1578" s="116" t="s">
        <v>896</v>
      </c>
      <c r="E1578" s="116" t="s">
        <v>79</v>
      </c>
      <c r="F1578" s="116" t="s">
        <v>1576</v>
      </c>
      <c r="G1578" s="117">
        <v>2.0021538461538464</v>
      </c>
      <c r="H1578" s="117">
        <v>2002.1538461538462</v>
      </c>
      <c r="I1578" s="116">
        <v>2019</v>
      </c>
    </row>
    <row r="1579" spans="1:9" x14ac:dyDescent="0.3">
      <c r="A1579" s="116">
        <v>74982</v>
      </c>
      <c r="B1579" s="116" t="s">
        <v>724</v>
      </c>
      <c r="C1579" s="116" t="s">
        <v>47</v>
      </c>
      <c r="D1579" s="116" t="s">
        <v>896</v>
      </c>
      <c r="E1579" s="116" t="s">
        <v>79</v>
      </c>
      <c r="F1579" s="116" t="s">
        <v>1576</v>
      </c>
      <c r="G1579" s="117">
        <v>2.0021538461538464</v>
      </c>
      <c r="H1579" s="117">
        <v>2002.1538461538462</v>
      </c>
      <c r="I1579" s="116">
        <v>2019</v>
      </c>
    </row>
    <row r="1580" spans="1:9" x14ac:dyDescent="0.3">
      <c r="A1580" s="116">
        <v>76204</v>
      </c>
      <c r="B1580" s="116" t="s">
        <v>898</v>
      </c>
      <c r="C1580" s="116" t="s">
        <v>47</v>
      </c>
      <c r="D1580" s="116" t="s">
        <v>896</v>
      </c>
      <c r="E1580" s="116" t="s">
        <v>79</v>
      </c>
      <c r="F1580" s="116" t="s">
        <v>2000</v>
      </c>
      <c r="G1580" s="117">
        <v>2.1114000000000002</v>
      </c>
      <c r="H1580" s="117">
        <v>2111.4</v>
      </c>
      <c r="I1580" s="116">
        <v>2019</v>
      </c>
    </row>
    <row r="1581" spans="1:9" x14ac:dyDescent="0.3">
      <c r="A1581" s="116">
        <v>76367</v>
      </c>
      <c r="B1581" s="116" t="s">
        <v>854</v>
      </c>
      <c r="C1581" s="116" t="s">
        <v>47</v>
      </c>
      <c r="D1581" s="116" t="s">
        <v>855</v>
      </c>
      <c r="E1581" s="116" t="s">
        <v>79</v>
      </c>
      <c r="F1581" s="116" t="s">
        <v>856</v>
      </c>
      <c r="G1581" s="117">
        <v>0.11372307692307691</v>
      </c>
      <c r="H1581" s="117">
        <v>113.72307692307692</v>
      </c>
      <c r="I1581" s="116">
        <v>2018</v>
      </c>
    </row>
    <row r="1582" spans="1:9" x14ac:dyDescent="0.3">
      <c r="A1582" s="116">
        <v>76880</v>
      </c>
      <c r="B1582" s="116" t="s">
        <v>154</v>
      </c>
      <c r="C1582" s="116" t="s">
        <v>47</v>
      </c>
      <c r="D1582" s="116" t="s">
        <v>896</v>
      </c>
      <c r="E1582" s="116" t="s">
        <v>79</v>
      </c>
      <c r="F1582" s="116" t="s">
        <v>2000</v>
      </c>
      <c r="G1582" s="117">
        <v>2.303753846153846</v>
      </c>
      <c r="H1582" s="117">
        <v>2303.7538461538461</v>
      </c>
      <c r="I1582" s="116">
        <v>2019</v>
      </c>
    </row>
    <row r="1583" spans="1:9" x14ac:dyDescent="0.3">
      <c r="A1583" s="116">
        <v>76954</v>
      </c>
      <c r="B1583" s="116" t="s">
        <v>154</v>
      </c>
      <c r="C1583" s="116" t="s">
        <v>47</v>
      </c>
      <c r="D1583" s="116" t="s">
        <v>896</v>
      </c>
      <c r="E1583" s="116" t="s">
        <v>79</v>
      </c>
      <c r="F1583" s="116" t="s">
        <v>2000</v>
      </c>
      <c r="G1583" s="117">
        <v>4.6095461538461535</v>
      </c>
      <c r="H1583" s="117">
        <v>4609.5461538461532</v>
      </c>
      <c r="I1583" s="116">
        <v>2019</v>
      </c>
    </row>
    <row r="1584" spans="1:9" x14ac:dyDescent="0.3">
      <c r="A1584" s="116">
        <v>76957</v>
      </c>
      <c r="B1584" s="116" t="s">
        <v>154</v>
      </c>
      <c r="C1584" s="116" t="s">
        <v>47</v>
      </c>
      <c r="D1584" s="116" t="s">
        <v>896</v>
      </c>
      <c r="E1584" s="116" t="s">
        <v>79</v>
      </c>
      <c r="F1584" s="116" t="s">
        <v>2000</v>
      </c>
      <c r="G1584" s="117">
        <v>4.6078692307692304</v>
      </c>
      <c r="H1584" s="117">
        <v>4607.8692307692299</v>
      </c>
      <c r="I1584" s="116">
        <v>2019</v>
      </c>
    </row>
    <row r="1585" spans="1:9" x14ac:dyDescent="0.3">
      <c r="A1585" s="116">
        <v>76985</v>
      </c>
      <c r="B1585" s="116" t="s">
        <v>154</v>
      </c>
      <c r="C1585" s="116" t="s">
        <v>47</v>
      </c>
      <c r="D1585" s="116" t="s">
        <v>896</v>
      </c>
      <c r="E1585" s="116" t="s">
        <v>79</v>
      </c>
      <c r="F1585" s="116" t="s">
        <v>2000</v>
      </c>
      <c r="G1585" s="117">
        <v>2.303753846153846</v>
      </c>
      <c r="H1585" s="117">
        <v>2303.7538461538461</v>
      </c>
      <c r="I1585" s="116">
        <v>2019</v>
      </c>
    </row>
    <row r="1586" spans="1:9" x14ac:dyDescent="0.3">
      <c r="A1586" s="116">
        <v>76999</v>
      </c>
      <c r="B1586" s="116" t="s">
        <v>2109</v>
      </c>
      <c r="C1586" s="116" t="s">
        <v>47</v>
      </c>
      <c r="D1586" s="116" t="s">
        <v>896</v>
      </c>
      <c r="E1586" s="116" t="s">
        <v>79</v>
      </c>
      <c r="F1586" s="116" t="s">
        <v>2000</v>
      </c>
      <c r="G1586" s="117">
        <v>2.3045999999999998</v>
      </c>
      <c r="H1586" s="117">
        <v>2304.6</v>
      </c>
      <c r="I1586" s="116">
        <v>2020</v>
      </c>
    </row>
    <row r="1587" spans="1:9" x14ac:dyDescent="0.3">
      <c r="A1587" s="116">
        <v>77000</v>
      </c>
      <c r="B1587" s="116" t="s">
        <v>2109</v>
      </c>
      <c r="C1587" s="116" t="s">
        <v>47</v>
      </c>
      <c r="D1587" s="116" t="s">
        <v>896</v>
      </c>
      <c r="E1587" s="116" t="s">
        <v>79</v>
      </c>
      <c r="F1587" s="116" t="s">
        <v>2000</v>
      </c>
      <c r="G1587" s="117">
        <v>2.3045999999999998</v>
      </c>
      <c r="H1587" s="117">
        <v>2304.6</v>
      </c>
      <c r="I1587" s="116">
        <v>2020</v>
      </c>
    </row>
    <row r="1588" spans="1:9" x14ac:dyDescent="0.3">
      <c r="A1588" s="116">
        <v>77002</v>
      </c>
      <c r="B1588" s="116" t="s">
        <v>2109</v>
      </c>
      <c r="C1588" s="116" t="s">
        <v>47</v>
      </c>
      <c r="D1588" s="116" t="s">
        <v>896</v>
      </c>
      <c r="E1588" s="116" t="s">
        <v>79</v>
      </c>
      <c r="F1588" s="116" t="s">
        <v>2000</v>
      </c>
      <c r="G1588" s="117">
        <v>2.3045999999999998</v>
      </c>
      <c r="H1588" s="117">
        <v>2304.6</v>
      </c>
      <c r="I1588" s="116">
        <v>2020</v>
      </c>
    </row>
    <row r="1589" spans="1:9" x14ac:dyDescent="0.3">
      <c r="A1589" s="116">
        <v>77061</v>
      </c>
      <c r="B1589" s="116" t="s">
        <v>911</v>
      </c>
      <c r="C1589" s="116" t="s">
        <v>47</v>
      </c>
      <c r="D1589" s="116" t="s">
        <v>912</v>
      </c>
      <c r="E1589" s="116" t="s">
        <v>79</v>
      </c>
      <c r="F1589" s="116" t="s">
        <v>913</v>
      </c>
      <c r="G1589" s="117">
        <v>0.19092307692307692</v>
      </c>
      <c r="H1589" s="117">
        <v>190.92307692307691</v>
      </c>
      <c r="I1589" s="116">
        <v>2017</v>
      </c>
    </row>
    <row r="1590" spans="1:9" x14ac:dyDescent="0.3">
      <c r="A1590" s="116">
        <v>77062</v>
      </c>
      <c r="B1590" s="116" t="s">
        <v>2109</v>
      </c>
      <c r="C1590" s="116" t="s">
        <v>47</v>
      </c>
      <c r="D1590" s="116" t="s">
        <v>896</v>
      </c>
      <c r="E1590" s="116" t="s">
        <v>79</v>
      </c>
      <c r="F1590" s="116" t="s">
        <v>2000</v>
      </c>
      <c r="G1590" s="117">
        <v>2.2839</v>
      </c>
      <c r="H1590" s="117">
        <v>2283.9</v>
      </c>
      <c r="I1590" s="116">
        <v>2020</v>
      </c>
    </row>
    <row r="1591" spans="1:9" x14ac:dyDescent="0.3">
      <c r="A1591" s="116">
        <v>77068</v>
      </c>
      <c r="B1591" s="116" t="s">
        <v>2109</v>
      </c>
      <c r="C1591" s="116" t="s">
        <v>47</v>
      </c>
      <c r="D1591" s="116" t="s">
        <v>896</v>
      </c>
      <c r="E1591" s="116" t="s">
        <v>79</v>
      </c>
      <c r="F1591" s="116" t="s">
        <v>2000</v>
      </c>
      <c r="G1591" s="117">
        <v>2.3045999999999998</v>
      </c>
      <c r="H1591" s="117">
        <v>2304.6</v>
      </c>
      <c r="I1591" s="116">
        <v>2020</v>
      </c>
    </row>
    <row r="1592" spans="1:9" x14ac:dyDescent="0.3">
      <c r="A1592" s="116">
        <v>77069</v>
      </c>
      <c r="B1592" s="116" t="s">
        <v>2109</v>
      </c>
      <c r="C1592" s="116" t="s">
        <v>47</v>
      </c>
      <c r="D1592" s="116" t="s">
        <v>896</v>
      </c>
      <c r="E1592" s="116" t="s">
        <v>79</v>
      </c>
      <c r="F1592" s="116" t="s">
        <v>2000</v>
      </c>
      <c r="G1592" s="117">
        <v>2.3045999999999998</v>
      </c>
      <c r="H1592" s="117">
        <v>2304.6</v>
      </c>
      <c r="I1592" s="116">
        <v>2020</v>
      </c>
    </row>
    <row r="1593" spans="1:9" x14ac:dyDescent="0.3">
      <c r="A1593" s="116">
        <v>77075</v>
      </c>
      <c r="B1593" s="116" t="s">
        <v>911</v>
      </c>
      <c r="C1593" s="116" t="s">
        <v>47</v>
      </c>
      <c r="D1593" s="116" t="s">
        <v>912</v>
      </c>
      <c r="E1593" s="116" t="s">
        <v>79</v>
      </c>
      <c r="F1593" s="116" t="s">
        <v>913</v>
      </c>
      <c r="G1593" s="117">
        <v>0.19876923076923075</v>
      </c>
      <c r="H1593" s="117">
        <v>198.76923076923075</v>
      </c>
      <c r="I1593" s="116">
        <v>2017</v>
      </c>
    </row>
    <row r="1594" spans="1:9" x14ac:dyDescent="0.3">
      <c r="A1594" s="116">
        <v>77228</v>
      </c>
      <c r="B1594" s="116" t="s">
        <v>2109</v>
      </c>
      <c r="C1594" s="116" t="s">
        <v>47</v>
      </c>
      <c r="D1594" s="116" t="s">
        <v>896</v>
      </c>
      <c r="E1594" s="116" t="s">
        <v>79</v>
      </c>
      <c r="F1594" s="116" t="s">
        <v>2000</v>
      </c>
      <c r="G1594" s="117">
        <v>4.1764846153846156</v>
      </c>
      <c r="H1594" s="117">
        <v>4176.4846153846156</v>
      </c>
      <c r="I1594" s="116">
        <v>2021</v>
      </c>
    </row>
    <row r="1595" spans="1:9" x14ac:dyDescent="0.3">
      <c r="A1595" s="116">
        <v>77232</v>
      </c>
      <c r="B1595" s="116" t="s">
        <v>2109</v>
      </c>
      <c r="C1595" s="116" t="s">
        <v>47</v>
      </c>
      <c r="D1595" s="116" t="s">
        <v>896</v>
      </c>
      <c r="E1595" s="116" t="s">
        <v>79</v>
      </c>
      <c r="F1595" s="116" t="s">
        <v>2000</v>
      </c>
      <c r="G1595" s="117">
        <v>2.2596923076923074</v>
      </c>
      <c r="H1595" s="117">
        <v>2259.6923076923076</v>
      </c>
      <c r="I1595" s="116">
        <v>2021</v>
      </c>
    </row>
    <row r="1596" spans="1:9" x14ac:dyDescent="0.3">
      <c r="A1596" s="116">
        <v>77233</v>
      </c>
      <c r="B1596" s="116" t="s">
        <v>2109</v>
      </c>
      <c r="C1596" s="116" t="s">
        <v>47</v>
      </c>
      <c r="D1596" s="116" t="s">
        <v>896</v>
      </c>
      <c r="E1596" s="116" t="s">
        <v>79</v>
      </c>
      <c r="F1596" s="116" t="s">
        <v>2000</v>
      </c>
      <c r="G1596" s="117">
        <v>3.9295384615384608</v>
      </c>
      <c r="H1596" s="117">
        <v>3929.538461538461</v>
      </c>
      <c r="I1596" s="116">
        <v>2021</v>
      </c>
    </row>
    <row r="1597" spans="1:9" x14ac:dyDescent="0.3">
      <c r="A1597" s="116">
        <v>77327</v>
      </c>
      <c r="B1597" s="116" t="s">
        <v>2109</v>
      </c>
      <c r="C1597" s="116" t="s">
        <v>47</v>
      </c>
      <c r="D1597" s="116" t="s">
        <v>896</v>
      </c>
      <c r="E1597" s="116" t="s">
        <v>79</v>
      </c>
      <c r="F1597" s="116" t="s">
        <v>2000</v>
      </c>
      <c r="G1597" s="117">
        <v>3.4415076923076922</v>
      </c>
      <c r="H1597" s="117">
        <v>3441.5076923076922</v>
      </c>
      <c r="I1597" s="116">
        <v>2020</v>
      </c>
    </row>
    <row r="1598" spans="1:9" x14ac:dyDescent="0.3">
      <c r="A1598" s="116">
        <v>77401</v>
      </c>
      <c r="B1598" s="116" t="s">
        <v>2504</v>
      </c>
      <c r="C1598" s="116" t="s">
        <v>47</v>
      </c>
      <c r="D1598" s="116" t="s">
        <v>876</v>
      </c>
      <c r="E1598" s="116" t="s">
        <v>79</v>
      </c>
      <c r="F1598" s="116" t="s">
        <v>1015</v>
      </c>
      <c r="G1598" s="117">
        <v>2.2314461538461536</v>
      </c>
      <c r="H1598" s="117">
        <v>2231.4461538461537</v>
      </c>
      <c r="I1598" s="116">
        <v>2020</v>
      </c>
    </row>
    <row r="1599" spans="1:9" x14ac:dyDescent="0.3">
      <c r="A1599" s="116">
        <v>77512</v>
      </c>
      <c r="B1599" s="116" t="s">
        <v>2110</v>
      </c>
      <c r="C1599" s="116" t="s">
        <v>47</v>
      </c>
      <c r="D1599" s="116" t="s">
        <v>852</v>
      </c>
      <c r="E1599" s="116" t="s">
        <v>79</v>
      </c>
      <c r="F1599" s="116" t="s">
        <v>2007</v>
      </c>
      <c r="G1599" s="117">
        <v>2.3093769230769232</v>
      </c>
      <c r="H1599" s="117">
        <v>2309.376923076923</v>
      </c>
      <c r="I1599" s="116">
        <v>2020</v>
      </c>
    </row>
    <row r="1600" spans="1:9" x14ac:dyDescent="0.3">
      <c r="A1600" s="116">
        <v>77520</v>
      </c>
      <c r="B1600" s="116" t="s">
        <v>2109</v>
      </c>
      <c r="C1600" s="116" t="s">
        <v>47</v>
      </c>
      <c r="D1600" s="116" t="s">
        <v>896</v>
      </c>
      <c r="E1600" s="116" t="s">
        <v>79</v>
      </c>
      <c r="F1600" s="116" t="s">
        <v>2000</v>
      </c>
      <c r="G1600" s="117">
        <v>3.4415076923076922</v>
      </c>
      <c r="H1600" s="117">
        <v>3441.5076923076922</v>
      </c>
      <c r="I1600" s="116">
        <v>2020</v>
      </c>
    </row>
    <row r="1601" spans="1:9" x14ac:dyDescent="0.3">
      <c r="A1601" s="116">
        <v>77898</v>
      </c>
      <c r="B1601" s="116" t="s">
        <v>1999</v>
      </c>
      <c r="C1601" s="116" t="s">
        <v>47</v>
      </c>
      <c r="D1601" s="116" t="s">
        <v>896</v>
      </c>
      <c r="E1601" s="116" t="s">
        <v>79</v>
      </c>
      <c r="F1601" s="116" t="s">
        <v>2000</v>
      </c>
      <c r="G1601" s="117">
        <v>2.1960000000000002</v>
      </c>
      <c r="H1601" s="117">
        <v>2196</v>
      </c>
      <c r="I1601" s="116">
        <v>2019</v>
      </c>
    </row>
    <row r="1602" spans="1:9" x14ac:dyDescent="0.3">
      <c r="A1602" s="116">
        <v>77919</v>
      </c>
      <c r="B1602" s="116" t="s">
        <v>2326</v>
      </c>
      <c r="C1602" s="116" t="s">
        <v>47</v>
      </c>
      <c r="D1602" s="116" t="s">
        <v>896</v>
      </c>
      <c r="E1602" s="116" t="s">
        <v>79</v>
      </c>
      <c r="F1602" s="116" t="s">
        <v>2000</v>
      </c>
      <c r="G1602" s="117">
        <v>2.2692384615384618</v>
      </c>
      <c r="H1602" s="117">
        <v>2269.2384615384617</v>
      </c>
      <c r="I1602" s="116">
        <v>2020</v>
      </c>
    </row>
    <row r="1603" spans="1:9" x14ac:dyDescent="0.3">
      <c r="A1603" s="116">
        <v>77920</v>
      </c>
      <c r="B1603" s="116" t="s">
        <v>1999</v>
      </c>
      <c r="C1603" s="116" t="s">
        <v>47</v>
      </c>
      <c r="D1603" s="116" t="s">
        <v>896</v>
      </c>
      <c r="E1603" s="116" t="s">
        <v>79</v>
      </c>
      <c r="F1603" s="116" t="s">
        <v>2000</v>
      </c>
      <c r="G1603" s="117">
        <v>2.1465000000000001</v>
      </c>
      <c r="H1603" s="117">
        <v>2146.5</v>
      </c>
      <c r="I1603" s="116">
        <v>2019</v>
      </c>
    </row>
    <row r="1604" spans="1:9" x14ac:dyDescent="0.3">
      <c r="A1604" s="116">
        <v>77922</v>
      </c>
      <c r="B1604" s="116" t="s">
        <v>1999</v>
      </c>
      <c r="C1604" s="116" t="s">
        <v>47</v>
      </c>
      <c r="D1604" s="116" t="s">
        <v>896</v>
      </c>
      <c r="E1604" s="116" t="s">
        <v>79</v>
      </c>
      <c r="F1604" s="116" t="s">
        <v>2000</v>
      </c>
      <c r="G1604" s="117">
        <v>2.1419999999999999</v>
      </c>
      <c r="H1604" s="117">
        <v>2142</v>
      </c>
      <c r="I1604" s="116">
        <v>2019</v>
      </c>
    </row>
    <row r="1605" spans="1:9" x14ac:dyDescent="0.3">
      <c r="A1605" s="116">
        <v>77927</v>
      </c>
      <c r="B1605" s="116" t="s">
        <v>2326</v>
      </c>
      <c r="C1605" s="116" t="s">
        <v>47</v>
      </c>
      <c r="D1605" s="116" t="s">
        <v>896</v>
      </c>
      <c r="E1605" s="116" t="s">
        <v>79</v>
      </c>
      <c r="F1605" s="116" t="s">
        <v>2000</v>
      </c>
      <c r="G1605" s="117">
        <v>1.9305461538461539</v>
      </c>
      <c r="H1605" s="117">
        <v>1930.5461538461539</v>
      </c>
      <c r="I1605" s="116">
        <v>2020</v>
      </c>
    </row>
    <row r="1606" spans="1:9" x14ac:dyDescent="0.3">
      <c r="A1606" s="116">
        <v>78154</v>
      </c>
      <c r="B1606" s="116" t="s">
        <v>2531</v>
      </c>
      <c r="C1606" s="116" t="s">
        <v>47</v>
      </c>
      <c r="D1606" s="116" t="s">
        <v>3360</v>
      </c>
      <c r="E1606" s="116" t="s">
        <v>79</v>
      </c>
      <c r="F1606" s="116" t="s">
        <v>2000</v>
      </c>
      <c r="G1606" s="117">
        <v>1.9577999999999998</v>
      </c>
      <c r="H1606" s="117">
        <v>1957.7999999999997</v>
      </c>
      <c r="I1606" s="116">
        <v>2022</v>
      </c>
    </row>
    <row r="1607" spans="1:9" x14ac:dyDescent="0.3">
      <c r="A1607" s="116">
        <v>78498</v>
      </c>
      <c r="B1607" s="116" t="s">
        <v>1580</v>
      </c>
      <c r="C1607" s="116" t="s">
        <v>47</v>
      </c>
      <c r="D1607" s="116" t="s">
        <v>912</v>
      </c>
      <c r="E1607" s="116" t="s">
        <v>79</v>
      </c>
      <c r="F1607" s="116" t="s">
        <v>1563</v>
      </c>
      <c r="G1607" s="117">
        <v>2.380753846153846</v>
      </c>
      <c r="H1607" s="117">
        <v>2380.7538461538461</v>
      </c>
      <c r="I1607" s="116">
        <v>2019</v>
      </c>
    </row>
    <row r="1608" spans="1:9" x14ac:dyDescent="0.3">
      <c r="A1608" s="116">
        <v>78581</v>
      </c>
      <c r="B1608" s="116" t="s">
        <v>2018</v>
      </c>
      <c r="C1608" s="116" t="s">
        <v>47</v>
      </c>
      <c r="D1608" s="116" t="s">
        <v>1568</v>
      </c>
      <c r="E1608" s="116" t="s">
        <v>79</v>
      </c>
      <c r="F1608" s="116" t="s">
        <v>2007</v>
      </c>
      <c r="G1608" s="117">
        <v>2.16</v>
      </c>
      <c r="H1608" s="117">
        <v>2160</v>
      </c>
      <c r="I1608" s="116">
        <v>2019</v>
      </c>
    </row>
    <row r="1609" spans="1:9" x14ac:dyDescent="0.3">
      <c r="A1609" s="116">
        <v>78707</v>
      </c>
      <c r="B1609" s="116" t="s">
        <v>1571</v>
      </c>
      <c r="C1609" s="116" t="s">
        <v>47</v>
      </c>
      <c r="D1609" s="116" t="s">
        <v>876</v>
      </c>
      <c r="E1609" s="116" t="s">
        <v>79</v>
      </c>
      <c r="F1609" s="116" t="s">
        <v>877</v>
      </c>
      <c r="G1609" s="117">
        <v>2.0957538461538463</v>
      </c>
      <c r="H1609" s="117">
        <v>2095.7538461538461</v>
      </c>
      <c r="I1609" s="116">
        <v>2019</v>
      </c>
    </row>
    <row r="1610" spans="1:9" x14ac:dyDescent="0.3">
      <c r="A1610" s="116">
        <v>78739</v>
      </c>
      <c r="B1610" s="116" t="s">
        <v>1997</v>
      </c>
      <c r="C1610" s="116" t="s">
        <v>47</v>
      </c>
      <c r="D1610" s="116" t="s">
        <v>876</v>
      </c>
      <c r="E1610" s="116" t="s">
        <v>79</v>
      </c>
      <c r="F1610" s="116" t="s">
        <v>877</v>
      </c>
      <c r="G1610" s="117">
        <v>2.1248615384615386</v>
      </c>
      <c r="H1610" s="117">
        <v>2124.8615384615387</v>
      </c>
      <c r="I1610" s="116">
        <v>2019</v>
      </c>
    </row>
    <row r="1611" spans="1:9" x14ac:dyDescent="0.3">
      <c r="A1611" s="116">
        <v>78743</v>
      </c>
      <c r="B1611" s="116" t="s">
        <v>880</v>
      </c>
      <c r="C1611" s="116" t="s">
        <v>47</v>
      </c>
      <c r="D1611" s="116" t="s">
        <v>876</v>
      </c>
      <c r="E1611" s="116" t="s">
        <v>79</v>
      </c>
      <c r="F1611" s="116" t="s">
        <v>881</v>
      </c>
      <c r="G1611" s="117">
        <v>1.4942769230769228</v>
      </c>
      <c r="H1611" s="117">
        <v>1494.2769230769229</v>
      </c>
      <c r="I1611" s="116">
        <v>2018</v>
      </c>
    </row>
    <row r="1612" spans="1:9" x14ac:dyDescent="0.3">
      <c r="A1612" s="116">
        <v>78745</v>
      </c>
      <c r="B1612" s="116" t="s">
        <v>1579</v>
      </c>
      <c r="C1612" s="116" t="s">
        <v>47</v>
      </c>
      <c r="D1612" s="116" t="s">
        <v>876</v>
      </c>
      <c r="E1612" s="116" t="s">
        <v>79</v>
      </c>
      <c r="F1612" s="116" t="s">
        <v>881</v>
      </c>
      <c r="G1612" s="117">
        <v>2.1543923076923073</v>
      </c>
      <c r="H1612" s="117">
        <v>2154.3923076923074</v>
      </c>
      <c r="I1612" s="116">
        <v>2019</v>
      </c>
    </row>
    <row r="1613" spans="1:9" x14ac:dyDescent="0.3">
      <c r="A1613" s="116">
        <v>78748</v>
      </c>
      <c r="B1613" s="116" t="s">
        <v>1579</v>
      </c>
      <c r="C1613" s="116" t="s">
        <v>47</v>
      </c>
      <c r="D1613" s="116" t="s">
        <v>876</v>
      </c>
      <c r="E1613" s="116" t="s">
        <v>79</v>
      </c>
      <c r="F1613" s="116" t="s">
        <v>881</v>
      </c>
      <c r="G1613" s="117">
        <v>2.1489230769230767</v>
      </c>
      <c r="H1613" s="117">
        <v>2148.9230769230767</v>
      </c>
      <c r="I1613" s="116">
        <v>2019</v>
      </c>
    </row>
    <row r="1614" spans="1:9" x14ac:dyDescent="0.3">
      <c r="A1614" s="116">
        <v>78868</v>
      </c>
      <c r="B1614" s="116" t="s">
        <v>2002</v>
      </c>
      <c r="C1614" s="116" t="s">
        <v>47</v>
      </c>
      <c r="D1614" s="116" t="s">
        <v>1568</v>
      </c>
      <c r="E1614" s="116" t="s">
        <v>79</v>
      </c>
      <c r="F1614" s="116" t="s">
        <v>241</v>
      </c>
      <c r="G1614" s="117">
        <v>1.7685230769230769</v>
      </c>
      <c r="H1614" s="117">
        <v>1768.5230769230768</v>
      </c>
      <c r="I1614" s="116">
        <v>2019</v>
      </c>
    </row>
    <row r="1615" spans="1:9" x14ac:dyDescent="0.3">
      <c r="A1615" s="116">
        <v>78922</v>
      </c>
      <c r="B1615" s="116" t="s">
        <v>2001</v>
      </c>
      <c r="C1615" s="116" t="s">
        <v>47</v>
      </c>
      <c r="D1615" s="116" t="s">
        <v>896</v>
      </c>
      <c r="E1615" s="116" t="s">
        <v>79</v>
      </c>
      <c r="F1615" s="116" t="s">
        <v>2000</v>
      </c>
      <c r="G1615" s="117">
        <v>2.1209538461538457</v>
      </c>
      <c r="H1615" s="117">
        <v>2120.9538461538459</v>
      </c>
      <c r="I1615" s="116">
        <v>2019</v>
      </c>
    </row>
    <row r="1616" spans="1:9" x14ac:dyDescent="0.3">
      <c r="A1616" s="116">
        <v>79552</v>
      </c>
      <c r="B1616" s="116" t="s">
        <v>223</v>
      </c>
      <c r="C1616" s="116" t="s">
        <v>47</v>
      </c>
      <c r="D1616" s="116" t="s">
        <v>896</v>
      </c>
      <c r="E1616" s="116" t="s">
        <v>79</v>
      </c>
      <c r="F1616" s="116" t="s">
        <v>885</v>
      </c>
      <c r="G1616" s="117">
        <v>0.16753846153846155</v>
      </c>
      <c r="H1616" s="117">
        <v>167.53846153846155</v>
      </c>
      <c r="I1616" s="116">
        <v>2017</v>
      </c>
    </row>
    <row r="1617" spans="1:9" x14ac:dyDescent="0.3">
      <c r="A1617" s="116">
        <v>79794</v>
      </c>
      <c r="B1617" s="116" t="s">
        <v>1987</v>
      </c>
      <c r="C1617" s="116" t="s">
        <v>47</v>
      </c>
      <c r="D1617" s="116" t="s">
        <v>876</v>
      </c>
      <c r="E1617" s="116" t="s">
        <v>79</v>
      </c>
      <c r="F1617" s="116" t="s">
        <v>2321</v>
      </c>
      <c r="G1617" s="117">
        <v>0.63055384615384613</v>
      </c>
      <c r="H1617" s="117">
        <v>630.55384615384617</v>
      </c>
      <c r="I1617" s="116">
        <v>2020</v>
      </c>
    </row>
    <row r="1618" spans="1:9" x14ac:dyDescent="0.3">
      <c r="A1618" s="116">
        <v>79806</v>
      </c>
      <c r="B1618" s="116" t="s">
        <v>1987</v>
      </c>
      <c r="C1618" s="116" t="s">
        <v>47</v>
      </c>
      <c r="D1618" s="116" t="s">
        <v>876</v>
      </c>
      <c r="E1618" s="116" t="s">
        <v>79</v>
      </c>
      <c r="F1618" s="116" t="s">
        <v>2498</v>
      </c>
      <c r="G1618" s="117">
        <v>1.6241538461538463</v>
      </c>
      <c r="H1618" s="117">
        <v>1624.1538461538462</v>
      </c>
      <c r="I1618" s="116">
        <v>2020</v>
      </c>
    </row>
    <row r="1619" spans="1:9" x14ac:dyDescent="0.3">
      <c r="A1619" s="116">
        <v>79817</v>
      </c>
      <c r="B1619" s="116" t="s">
        <v>914</v>
      </c>
      <c r="C1619" s="116" t="s">
        <v>47</v>
      </c>
      <c r="D1619" s="116" t="s">
        <v>912</v>
      </c>
      <c r="E1619" s="116" t="s">
        <v>79</v>
      </c>
      <c r="F1619" s="116" t="s">
        <v>913</v>
      </c>
      <c r="G1619" s="117">
        <v>2.1105</v>
      </c>
      <c r="H1619" s="117">
        <v>2110.5</v>
      </c>
      <c r="I1619" s="116">
        <v>2019</v>
      </c>
    </row>
    <row r="1620" spans="1:9" x14ac:dyDescent="0.3">
      <c r="A1620" s="116">
        <v>79844</v>
      </c>
      <c r="B1620" s="116" t="s">
        <v>3361</v>
      </c>
      <c r="C1620" s="116" t="s">
        <v>47</v>
      </c>
      <c r="D1620" s="116" t="s">
        <v>3075</v>
      </c>
      <c r="E1620" s="116" t="s">
        <v>79</v>
      </c>
      <c r="F1620" s="116" t="s">
        <v>2007</v>
      </c>
      <c r="G1620" s="117">
        <v>2.3039999999999998</v>
      </c>
      <c r="H1620" s="117">
        <v>2304</v>
      </c>
      <c r="I1620" s="116">
        <v>2022</v>
      </c>
    </row>
    <row r="1621" spans="1:9" x14ac:dyDescent="0.3">
      <c r="A1621" s="116">
        <v>79848</v>
      </c>
      <c r="B1621" s="116" t="s">
        <v>2322</v>
      </c>
      <c r="C1621" s="116" t="s">
        <v>47</v>
      </c>
      <c r="D1621" s="116" t="s">
        <v>876</v>
      </c>
      <c r="E1621" s="116" t="s">
        <v>79</v>
      </c>
      <c r="F1621" s="116" t="s">
        <v>2323</v>
      </c>
      <c r="G1621" s="117">
        <v>2.132169230769231</v>
      </c>
      <c r="H1621" s="117">
        <v>2132.169230769231</v>
      </c>
      <c r="I1621" s="116">
        <v>2020</v>
      </c>
    </row>
    <row r="1622" spans="1:9" x14ac:dyDescent="0.3">
      <c r="A1622" s="116">
        <v>79953</v>
      </c>
      <c r="B1622" s="116" t="s">
        <v>1999</v>
      </c>
      <c r="C1622" s="116" t="s">
        <v>47</v>
      </c>
      <c r="D1622" s="116" t="s">
        <v>896</v>
      </c>
      <c r="E1622" s="116" t="s">
        <v>79</v>
      </c>
      <c r="F1622" s="116" t="s">
        <v>592</v>
      </c>
      <c r="G1622" s="117">
        <v>2.1496153846153847</v>
      </c>
      <c r="H1622" s="117">
        <v>2149.6153846153848</v>
      </c>
      <c r="I1622" s="116">
        <v>2019</v>
      </c>
    </row>
    <row r="1623" spans="1:9" x14ac:dyDescent="0.3">
      <c r="A1623" s="116">
        <v>80109</v>
      </c>
      <c r="B1623" s="116" t="s">
        <v>3085</v>
      </c>
      <c r="C1623" s="116" t="s">
        <v>47</v>
      </c>
      <c r="D1623" s="116" t="s">
        <v>2779</v>
      </c>
      <c r="E1623" s="116" t="s">
        <v>79</v>
      </c>
      <c r="F1623" s="116" t="s">
        <v>592</v>
      </c>
      <c r="G1623" s="117">
        <v>2.3087076923076926</v>
      </c>
      <c r="H1623" s="117">
        <v>2308.7076923076925</v>
      </c>
      <c r="I1623" s="116">
        <v>2021</v>
      </c>
    </row>
    <row r="1624" spans="1:9" x14ac:dyDescent="0.3">
      <c r="A1624" s="116">
        <v>80248</v>
      </c>
      <c r="B1624" s="116" t="s">
        <v>271</v>
      </c>
      <c r="C1624" s="116" t="s">
        <v>47</v>
      </c>
      <c r="D1624" s="116" t="s">
        <v>912</v>
      </c>
      <c r="E1624" s="116" t="s">
        <v>79</v>
      </c>
      <c r="F1624" s="116" t="s">
        <v>913</v>
      </c>
      <c r="G1624" s="117">
        <v>0.20086153846153845</v>
      </c>
      <c r="H1624" s="117">
        <v>200.86153846153846</v>
      </c>
      <c r="I1624" s="116">
        <v>2017</v>
      </c>
    </row>
    <row r="1625" spans="1:9" x14ac:dyDescent="0.3">
      <c r="A1625" s="116">
        <v>80294</v>
      </c>
      <c r="B1625" s="116" t="s">
        <v>2402</v>
      </c>
      <c r="C1625" s="116" t="s">
        <v>47</v>
      </c>
      <c r="D1625" s="116" t="s">
        <v>896</v>
      </c>
      <c r="E1625" s="116" t="s">
        <v>79</v>
      </c>
      <c r="F1625" s="116" t="s">
        <v>2000</v>
      </c>
      <c r="G1625" s="117">
        <v>4.6135384615384618</v>
      </c>
      <c r="H1625" s="117">
        <v>4613.5384615384619</v>
      </c>
      <c r="I1625" s="116">
        <v>2020</v>
      </c>
    </row>
    <row r="1626" spans="1:9" x14ac:dyDescent="0.3">
      <c r="A1626" s="116">
        <v>80312</v>
      </c>
      <c r="B1626" s="116" t="s">
        <v>914</v>
      </c>
      <c r="C1626" s="116" t="s">
        <v>47</v>
      </c>
      <c r="D1626" s="116" t="s">
        <v>912</v>
      </c>
      <c r="E1626" s="116" t="s">
        <v>79</v>
      </c>
      <c r="F1626" s="116" t="s">
        <v>913</v>
      </c>
      <c r="G1626" s="117">
        <v>2.0735999999999999</v>
      </c>
      <c r="H1626" s="117">
        <v>2073.6</v>
      </c>
      <c r="I1626" s="116">
        <v>2018</v>
      </c>
    </row>
    <row r="1627" spans="1:9" x14ac:dyDescent="0.3">
      <c r="A1627" s="116">
        <v>80433</v>
      </c>
      <c r="B1627" s="116" t="s">
        <v>2116</v>
      </c>
      <c r="C1627" s="116" t="s">
        <v>47</v>
      </c>
      <c r="D1627" s="116" t="s">
        <v>852</v>
      </c>
      <c r="E1627" s="116" t="s">
        <v>79</v>
      </c>
      <c r="F1627" s="116" t="s">
        <v>592</v>
      </c>
      <c r="G1627" s="117">
        <v>2.3088000000000002</v>
      </c>
      <c r="H1627" s="117">
        <v>2308.8000000000002</v>
      </c>
      <c r="I1627" s="116">
        <v>2020</v>
      </c>
    </row>
    <row r="1628" spans="1:9" x14ac:dyDescent="0.3">
      <c r="A1628" s="116">
        <v>80466</v>
      </c>
      <c r="B1628" s="116" t="s">
        <v>2012</v>
      </c>
      <c r="C1628" s="116" t="s">
        <v>47</v>
      </c>
      <c r="D1628" s="116" t="s">
        <v>3075</v>
      </c>
      <c r="E1628" s="116" t="s">
        <v>79</v>
      </c>
      <c r="F1628" s="116" t="s">
        <v>592</v>
      </c>
      <c r="G1628" s="117">
        <v>2.2712307692307689</v>
      </c>
      <c r="H1628" s="117">
        <v>2271.2307692307691</v>
      </c>
      <c r="I1628" s="116">
        <v>2021</v>
      </c>
    </row>
    <row r="1629" spans="1:9" x14ac:dyDescent="0.3">
      <c r="A1629" s="116">
        <v>80534</v>
      </c>
      <c r="B1629" s="116" t="s">
        <v>2997</v>
      </c>
      <c r="C1629" s="116" t="s">
        <v>47</v>
      </c>
      <c r="D1629" s="116" t="s">
        <v>876</v>
      </c>
      <c r="E1629" s="116" t="s">
        <v>79</v>
      </c>
      <c r="F1629" s="116" t="s">
        <v>3366</v>
      </c>
      <c r="G1629" s="117">
        <v>2.1804307692307692</v>
      </c>
      <c r="H1629" s="117">
        <v>2180.4307692307693</v>
      </c>
      <c r="I1629" s="116">
        <v>2022</v>
      </c>
    </row>
    <row r="1630" spans="1:9" x14ac:dyDescent="0.3">
      <c r="A1630" s="116">
        <v>80547</v>
      </c>
      <c r="B1630" s="116" t="s">
        <v>2997</v>
      </c>
      <c r="C1630" s="116" t="s">
        <v>47</v>
      </c>
      <c r="D1630" s="116" t="s">
        <v>876</v>
      </c>
      <c r="E1630" s="116" t="s">
        <v>79</v>
      </c>
      <c r="F1630" s="116" t="s">
        <v>2323</v>
      </c>
      <c r="G1630" s="117">
        <v>2.115876923076923</v>
      </c>
      <c r="H1630" s="117">
        <v>2115.876923076923</v>
      </c>
      <c r="I1630" s="116">
        <v>2021</v>
      </c>
    </row>
    <row r="1631" spans="1:9" x14ac:dyDescent="0.3">
      <c r="A1631" s="116">
        <v>80550</v>
      </c>
      <c r="B1631" s="116" t="s">
        <v>2997</v>
      </c>
      <c r="C1631" s="116" t="s">
        <v>47</v>
      </c>
      <c r="D1631" s="116" t="s">
        <v>876</v>
      </c>
      <c r="E1631" s="116" t="s">
        <v>79</v>
      </c>
      <c r="F1631" s="116" t="s">
        <v>3366</v>
      </c>
      <c r="G1631" s="117">
        <v>2.0504000000000002</v>
      </c>
      <c r="H1631" s="117">
        <v>2050.4</v>
      </c>
      <c r="I1631" s="116">
        <v>2022</v>
      </c>
    </row>
    <row r="1632" spans="1:9" x14ac:dyDescent="0.3">
      <c r="A1632" s="116">
        <v>80570</v>
      </c>
      <c r="B1632" s="116" t="s">
        <v>2997</v>
      </c>
      <c r="C1632" s="116" t="s">
        <v>47</v>
      </c>
      <c r="D1632" s="116" t="s">
        <v>876</v>
      </c>
      <c r="E1632" s="116" t="s">
        <v>79</v>
      </c>
      <c r="F1632" s="116" t="s">
        <v>3366</v>
      </c>
      <c r="G1632" s="117">
        <v>2.0470153846153845</v>
      </c>
      <c r="H1632" s="117">
        <v>2047.0153846153844</v>
      </c>
      <c r="I1632" s="116">
        <v>2022</v>
      </c>
    </row>
    <row r="1633" spans="1:9" x14ac:dyDescent="0.3">
      <c r="A1633" s="116">
        <v>80576</v>
      </c>
      <c r="B1633" s="116" t="s">
        <v>2402</v>
      </c>
      <c r="C1633" s="116" t="s">
        <v>47</v>
      </c>
      <c r="D1633" s="116" t="s">
        <v>896</v>
      </c>
      <c r="E1633" s="116" t="s">
        <v>79</v>
      </c>
      <c r="F1633" s="116" t="s">
        <v>2000</v>
      </c>
      <c r="G1633" s="117">
        <v>4.6145076923076918</v>
      </c>
      <c r="H1633" s="117">
        <v>4614.5076923076922</v>
      </c>
      <c r="I1633" s="116">
        <v>2020</v>
      </c>
    </row>
    <row r="1634" spans="1:9" x14ac:dyDescent="0.3">
      <c r="A1634" s="116">
        <v>80585</v>
      </c>
      <c r="B1634" s="116" t="s">
        <v>2794</v>
      </c>
      <c r="C1634" s="116" t="s">
        <v>47</v>
      </c>
      <c r="D1634" s="116" t="s">
        <v>896</v>
      </c>
      <c r="E1634" s="116" t="s">
        <v>79</v>
      </c>
      <c r="F1634" s="116" t="s">
        <v>2323</v>
      </c>
      <c r="G1634" s="117">
        <v>3.1760615384615383</v>
      </c>
      <c r="H1634" s="117">
        <v>3176.0615384615385</v>
      </c>
      <c r="I1634" s="116">
        <v>2021</v>
      </c>
    </row>
    <row r="1635" spans="1:9" x14ac:dyDescent="0.3">
      <c r="A1635" s="116">
        <v>80590</v>
      </c>
      <c r="B1635" s="116" t="s">
        <v>2402</v>
      </c>
      <c r="C1635" s="116" t="s">
        <v>47</v>
      </c>
      <c r="D1635" s="116" t="s">
        <v>896</v>
      </c>
      <c r="E1635" s="116" t="s">
        <v>79</v>
      </c>
      <c r="F1635" s="116" t="s">
        <v>2000</v>
      </c>
      <c r="G1635" s="117">
        <v>4.6081076923076925</v>
      </c>
      <c r="H1635" s="117">
        <v>4608.1076923076926</v>
      </c>
      <c r="I1635" s="116">
        <v>2020</v>
      </c>
    </row>
    <row r="1636" spans="1:9" x14ac:dyDescent="0.3">
      <c r="A1636" s="116">
        <v>80600</v>
      </c>
      <c r="B1636" s="116" t="s">
        <v>2525</v>
      </c>
      <c r="C1636" s="116" t="s">
        <v>47</v>
      </c>
      <c r="D1636" s="116" t="s">
        <v>876</v>
      </c>
      <c r="E1636" s="116" t="s">
        <v>79</v>
      </c>
      <c r="F1636" s="116" t="s">
        <v>1563</v>
      </c>
      <c r="G1636" s="117">
        <v>2.3171076923076921</v>
      </c>
      <c r="H1636" s="117">
        <v>2317.1076923076921</v>
      </c>
      <c r="I1636" s="116">
        <v>2019</v>
      </c>
    </row>
    <row r="1637" spans="1:9" x14ac:dyDescent="0.3">
      <c r="A1637" s="116">
        <v>80611</v>
      </c>
      <c r="B1637" s="116" t="s">
        <v>2005</v>
      </c>
      <c r="C1637" s="116" t="s">
        <v>47</v>
      </c>
      <c r="D1637" s="116" t="s">
        <v>852</v>
      </c>
      <c r="E1637" s="116" t="s">
        <v>79</v>
      </c>
      <c r="F1637" s="116" t="s">
        <v>1563</v>
      </c>
      <c r="G1637" s="117">
        <v>2.31</v>
      </c>
      <c r="H1637" s="117">
        <v>2310</v>
      </c>
      <c r="I1637" s="116">
        <v>2019</v>
      </c>
    </row>
    <row r="1638" spans="1:9" x14ac:dyDescent="0.3">
      <c r="A1638" s="116">
        <v>80647</v>
      </c>
      <c r="B1638" s="116" t="s">
        <v>1579</v>
      </c>
      <c r="C1638" s="116" t="s">
        <v>47</v>
      </c>
      <c r="D1638" s="116" t="s">
        <v>876</v>
      </c>
      <c r="E1638" s="116" t="s">
        <v>79</v>
      </c>
      <c r="F1638" s="116" t="s">
        <v>2323</v>
      </c>
      <c r="G1638" s="117">
        <v>2.1001846153846149</v>
      </c>
      <c r="H1638" s="117">
        <v>2100.184615384615</v>
      </c>
      <c r="I1638" s="116">
        <v>2020</v>
      </c>
    </row>
    <row r="1639" spans="1:9" x14ac:dyDescent="0.3">
      <c r="A1639" s="116">
        <v>80697</v>
      </c>
      <c r="B1639" s="116" t="s">
        <v>1532</v>
      </c>
      <c r="C1639" s="116" t="s">
        <v>47</v>
      </c>
      <c r="D1639" s="116" t="s">
        <v>876</v>
      </c>
      <c r="E1639" s="116" t="s">
        <v>79</v>
      </c>
      <c r="F1639" s="116" t="s">
        <v>1576</v>
      </c>
      <c r="G1639" s="117">
        <v>4.1260153846153846</v>
      </c>
      <c r="H1639" s="117">
        <v>4126.0153846153844</v>
      </c>
      <c r="I1639" s="116">
        <v>2019</v>
      </c>
    </row>
    <row r="1640" spans="1:9" x14ac:dyDescent="0.3">
      <c r="A1640" s="116">
        <v>80953</v>
      </c>
      <c r="B1640" s="116" t="s">
        <v>2118</v>
      </c>
      <c r="C1640" s="116" t="s">
        <v>47</v>
      </c>
      <c r="D1640" s="116" t="s">
        <v>1568</v>
      </c>
      <c r="E1640" s="116" t="s">
        <v>79</v>
      </c>
      <c r="F1640" s="116" t="s">
        <v>1563</v>
      </c>
      <c r="G1640" s="117">
        <v>2.31</v>
      </c>
      <c r="H1640" s="117">
        <v>2310</v>
      </c>
      <c r="I1640" s="116">
        <v>2020</v>
      </c>
    </row>
    <row r="1641" spans="1:9" x14ac:dyDescent="0.3">
      <c r="A1641" s="116">
        <v>81212</v>
      </c>
      <c r="B1641" s="116" t="s">
        <v>2997</v>
      </c>
      <c r="C1641" s="116" t="s">
        <v>47</v>
      </c>
      <c r="D1641" s="116" t="s">
        <v>876</v>
      </c>
      <c r="E1641" s="116" t="s">
        <v>79</v>
      </c>
      <c r="F1641" s="116" t="s">
        <v>3366</v>
      </c>
      <c r="G1641" s="117">
        <v>2.0518153846153844</v>
      </c>
      <c r="H1641" s="117">
        <v>2051.8153846153846</v>
      </c>
      <c r="I1641" s="116">
        <v>2022</v>
      </c>
    </row>
    <row r="1642" spans="1:9" x14ac:dyDescent="0.3">
      <c r="A1642" s="116">
        <v>81413</v>
      </c>
      <c r="B1642" s="116" t="s">
        <v>1574</v>
      </c>
      <c r="C1642" s="116" t="s">
        <v>47</v>
      </c>
      <c r="D1642" s="116" t="s">
        <v>876</v>
      </c>
      <c r="E1642" s="116" t="s">
        <v>79</v>
      </c>
      <c r="F1642" s="116" t="s">
        <v>1563</v>
      </c>
      <c r="G1642" s="117">
        <v>2.3150769230769228</v>
      </c>
      <c r="H1642" s="117">
        <v>2315.0769230769229</v>
      </c>
      <c r="I1642" s="116">
        <v>2019</v>
      </c>
    </row>
    <row r="1643" spans="1:9" x14ac:dyDescent="0.3">
      <c r="A1643" s="116">
        <v>81414</v>
      </c>
      <c r="B1643" s="116" t="s">
        <v>1574</v>
      </c>
      <c r="C1643" s="116" t="s">
        <v>47</v>
      </c>
      <c r="D1643" s="116" t="s">
        <v>876</v>
      </c>
      <c r="E1643" s="116" t="s">
        <v>79</v>
      </c>
      <c r="F1643" s="116" t="s">
        <v>1563</v>
      </c>
      <c r="G1643" s="117">
        <v>2.3150769230769228</v>
      </c>
      <c r="H1643" s="117">
        <v>2315.0769230769229</v>
      </c>
      <c r="I1643" s="116">
        <v>2019</v>
      </c>
    </row>
    <row r="1644" spans="1:9" x14ac:dyDescent="0.3">
      <c r="A1644" s="116">
        <v>81459</v>
      </c>
      <c r="B1644" s="116" t="s">
        <v>910</v>
      </c>
      <c r="C1644" s="116" t="s">
        <v>47</v>
      </c>
      <c r="D1644" s="116" t="s">
        <v>896</v>
      </c>
      <c r="E1644" s="116" t="s">
        <v>79</v>
      </c>
      <c r="F1644" s="116" t="s">
        <v>1563</v>
      </c>
      <c r="G1644" s="117">
        <v>2.3556923076923075</v>
      </c>
      <c r="H1644" s="117">
        <v>2355.6923076923076</v>
      </c>
      <c r="I1644" s="116">
        <v>2019</v>
      </c>
    </row>
    <row r="1645" spans="1:9" x14ac:dyDescent="0.3">
      <c r="A1645" s="116">
        <v>81469</v>
      </c>
      <c r="B1645" s="116" t="s">
        <v>2438</v>
      </c>
      <c r="C1645" s="116" t="s">
        <v>47</v>
      </c>
      <c r="D1645" s="116" t="s">
        <v>896</v>
      </c>
      <c r="E1645" s="116" t="s">
        <v>79</v>
      </c>
      <c r="F1645" s="116" t="s">
        <v>592</v>
      </c>
      <c r="G1645" s="117">
        <v>2.1221999999999999</v>
      </c>
      <c r="H1645" s="117">
        <v>2122.1999999999998</v>
      </c>
      <c r="I1645" s="116">
        <v>2020</v>
      </c>
    </row>
    <row r="1646" spans="1:9" x14ac:dyDescent="0.3">
      <c r="A1646" s="116">
        <v>81543</v>
      </c>
      <c r="B1646" s="116" t="s">
        <v>1988</v>
      </c>
      <c r="C1646" s="116" t="s">
        <v>47</v>
      </c>
      <c r="D1646" s="116" t="s">
        <v>912</v>
      </c>
      <c r="E1646" s="116" t="s">
        <v>79</v>
      </c>
      <c r="F1646" s="116" t="s">
        <v>592</v>
      </c>
      <c r="G1646" s="117">
        <v>2.1209538461538457</v>
      </c>
      <c r="H1646" s="117">
        <v>2120.9538461538459</v>
      </c>
      <c r="I1646" s="116">
        <v>2019</v>
      </c>
    </row>
    <row r="1647" spans="1:9" x14ac:dyDescent="0.3">
      <c r="A1647" s="116">
        <v>81594</v>
      </c>
      <c r="B1647" s="116" t="s">
        <v>1586</v>
      </c>
      <c r="C1647" s="116" t="s">
        <v>47</v>
      </c>
      <c r="D1647" s="116" t="s">
        <v>896</v>
      </c>
      <c r="E1647" s="116" t="s">
        <v>79</v>
      </c>
      <c r="F1647" s="116" t="s">
        <v>592</v>
      </c>
      <c r="G1647" s="117">
        <v>2.1400615384615387</v>
      </c>
      <c r="H1647" s="117">
        <v>2140.0615384615385</v>
      </c>
      <c r="I1647" s="116">
        <v>2019</v>
      </c>
    </row>
    <row r="1648" spans="1:9" x14ac:dyDescent="0.3">
      <c r="A1648" s="116">
        <v>81597</v>
      </c>
      <c r="B1648" s="116" t="s">
        <v>1586</v>
      </c>
      <c r="C1648" s="116" t="s">
        <v>47</v>
      </c>
      <c r="D1648" s="116" t="s">
        <v>896</v>
      </c>
      <c r="E1648" s="116" t="s">
        <v>79</v>
      </c>
      <c r="F1648" s="116" t="s">
        <v>901</v>
      </c>
      <c r="G1648" s="117">
        <v>1.8725538461538462</v>
      </c>
      <c r="H1648" s="117">
        <v>1872.5538461538463</v>
      </c>
      <c r="I1648" s="116">
        <v>2019</v>
      </c>
    </row>
    <row r="1649" spans="1:9" x14ac:dyDescent="0.3">
      <c r="A1649" s="116">
        <v>81616</v>
      </c>
      <c r="B1649" s="116" t="s">
        <v>3090</v>
      </c>
      <c r="C1649" s="116" t="s">
        <v>47</v>
      </c>
      <c r="D1649" s="116" t="s">
        <v>3075</v>
      </c>
      <c r="E1649" s="116" t="s">
        <v>79</v>
      </c>
      <c r="F1649" s="116" t="s">
        <v>592</v>
      </c>
      <c r="G1649" s="117">
        <v>2.322830769230769</v>
      </c>
      <c r="H1649" s="117">
        <v>2322.830769230769</v>
      </c>
      <c r="I1649" s="116">
        <v>2021</v>
      </c>
    </row>
    <row r="1650" spans="1:9" x14ac:dyDescent="0.3">
      <c r="A1650" s="116">
        <v>81791</v>
      </c>
      <c r="B1650" s="116" t="s">
        <v>2376</v>
      </c>
      <c r="C1650" s="116" t="s">
        <v>47</v>
      </c>
      <c r="D1650" s="116" t="s">
        <v>912</v>
      </c>
      <c r="E1650" s="116" t="s">
        <v>79</v>
      </c>
      <c r="F1650" s="116" t="s">
        <v>592</v>
      </c>
      <c r="G1650" s="117">
        <v>2.3110769230769228</v>
      </c>
      <c r="H1650" s="117">
        <v>2311.0769230769229</v>
      </c>
      <c r="I1650" s="116">
        <v>2020</v>
      </c>
    </row>
    <row r="1651" spans="1:9" x14ac:dyDescent="0.3">
      <c r="A1651" s="116">
        <v>81953</v>
      </c>
      <c r="B1651" s="116" t="s">
        <v>2525</v>
      </c>
      <c r="C1651" s="116" t="s">
        <v>47</v>
      </c>
      <c r="D1651" s="116" t="s">
        <v>876</v>
      </c>
      <c r="E1651" s="116" t="s">
        <v>79</v>
      </c>
      <c r="F1651" s="116" t="s">
        <v>1015</v>
      </c>
      <c r="G1651" s="117">
        <v>2.3394461538461537</v>
      </c>
      <c r="H1651" s="117">
        <v>2339.4461538461537</v>
      </c>
      <c r="I1651" s="116">
        <v>2020</v>
      </c>
    </row>
    <row r="1652" spans="1:9" x14ac:dyDescent="0.3">
      <c r="A1652" s="116">
        <v>82402</v>
      </c>
      <c r="B1652" s="116" t="s">
        <v>2380</v>
      </c>
      <c r="C1652" s="116" t="s">
        <v>47</v>
      </c>
      <c r="D1652" s="116" t="s">
        <v>1568</v>
      </c>
      <c r="E1652" s="116" t="s">
        <v>79</v>
      </c>
      <c r="F1652" s="116" t="s">
        <v>1576</v>
      </c>
      <c r="G1652" s="117">
        <v>0.76763076923076912</v>
      </c>
      <c r="H1652" s="117">
        <v>767.63076923076915</v>
      </c>
      <c r="I1652" s="116">
        <v>2020</v>
      </c>
    </row>
    <row r="1653" spans="1:9" x14ac:dyDescent="0.3">
      <c r="A1653" s="116">
        <v>82484</v>
      </c>
      <c r="B1653" s="116" t="s">
        <v>154</v>
      </c>
      <c r="C1653" s="116" t="s">
        <v>47</v>
      </c>
      <c r="D1653" s="116" t="s">
        <v>896</v>
      </c>
      <c r="E1653" s="116" t="s">
        <v>79</v>
      </c>
      <c r="F1653" s="116" t="s">
        <v>2000</v>
      </c>
      <c r="G1653" s="117">
        <v>4.6107923076923072</v>
      </c>
      <c r="H1653" s="117">
        <v>4610.7923076923071</v>
      </c>
      <c r="I1653" s="116">
        <v>2019</v>
      </c>
    </row>
    <row r="1654" spans="1:9" x14ac:dyDescent="0.3">
      <c r="A1654" s="116">
        <v>82833</v>
      </c>
      <c r="B1654" s="116" t="s">
        <v>902</v>
      </c>
      <c r="C1654" s="116" t="s">
        <v>47</v>
      </c>
      <c r="D1654" s="116" t="s">
        <v>896</v>
      </c>
      <c r="E1654" s="116" t="s">
        <v>79</v>
      </c>
      <c r="F1654" s="116" t="s">
        <v>885</v>
      </c>
      <c r="G1654" s="117">
        <v>1.7795076923076925</v>
      </c>
      <c r="H1654" s="117">
        <v>1779.5076923076924</v>
      </c>
      <c r="I1654" s="116">
        <v>2018</v>
      </c>
    </row>
    <row r="1655" spans="1:9" x14ac:dyDescent="0.3">
      <c r="A1655" s="116">
        <v>82869</v>
      </c>
      <c r="B1655" s="116" t="s">
        <v>857</v>
      </c>
      <c r="C1655" s="116" t="s">
        <v>47</v>
      </c>
      <c r="D1655" s="116" t="s">
        <v>855</v>
      </c>
      <c r="E1655" s="116" t="s">
        <v>79</v>
      </c>
      <c r="F1655" s="116" t="s">
        <v>1981</v>
      </c>
      <c r="G1655" s="117">
        <v>8.0500000000000002E-2</v>
      </c>
      <c r="H1655" s="117">
        <v>80.5</v>
      </c>
      <c r="I1655" s="116">
        <v>2019</v>
      </c>
    </row>
    <row r="1656" spans="1:9" x14ac:dyDescent="0.3">
      <c r="A1656" s="116">
        <v>84077</v>
      </c>
      <c r="B1656" s="116" t="s">
        <v>2327</v>
      </c>
      <c r="C1656" s="116" t="s">
        <v>47</v>
      </c>
      <c r="D1656" s="116" t="s">
        <v>852</v>
      </c>
      <c r="E1656" s="116" t="s">
        <v>79</v>
      </c>
      <c r="F1656" s="116" t="s">
        <v>592</v>
      </c>
      <c r="G1656" s="117">
        <v>2.3131769230769232</v>
      </c>
      <c r="H1656" s="117">
        <v>2313.1769230769232</v>
      </c>
      <c r="I1656" s="116">
        <v>2020</v>
      </c>
    </row>
    <row r="1657" spans="1:9" x14ac:dyDescent="0.3">
      <c r="A1657" s="116">
        <v>84390</v>
      </c>
      <c r="B1657" s="116" t="s">
        <v>867</v>
      </c>
      <c r="C1657" s="116" t="s">
        <v>47</v>
      </c>
      <c r="D1657" s="116" t="s">
        <v>868</v>
      </c>
      <c r="E1657" s="116" t="s">
        <v>2</v>
      </c>
      <c r="F1657" s="116" t="s">
        <v>869</v>
      </c>
      <c r="G1657" s="117">
        <v>0.78572307692307697</v>
      </c>
      <c r="H1657" s="117">
        <v>785.72307692307697</v>
      </c>
      <c r="I1657" s="116">
        <v>2017</v>
      </c>
    </row>
    <row r="1658" spans="1:9" x14ac:dyDescent="0.3">
      <c r="A1658" s="116">
        <v>88304</v>
      </c>
      <c r="B1658" s="116" t="s">
        <v>915</v>
      </c>
      <c r="C1658" s="116" t="s">
        <v>47</v>
      </c>
      <c r="D1658" s="116" t="s">
        <v>912</v>
      </c>
      <c r="E1658" s="116" t="s">
        <v>79</v>
      </c>
      <c r="F1658" s="116" t="s">
        <v>913</v>
      </c>
      <c r="G1658" s="117">
        <v>2.1105</v>
      </c>
      <c r="H1658" s="117">
        <v>2110.5</v>
      </c>
      <c r="I1658" s="116">
        <v>2019</v>
      </c>
    </row>
    <row r="1659" spans="1:9" x14ac:dyDescent="0.3">
      <c r="A1659" s="116">
        <v>88369</v>
      </c>
      <c r="B1659" s="116" t="s">
        <v>859</v>
      </c>
      <c r="C1659" s="116" t="s">
        <v>47</v>
      </c>
      <c r="D1659" s="116" t="s">
        <v>855</v>
      </c>
      <c r="E1659" s="116" t="s">
        <v>79</v>
      </c>
      <c r="F1659" s="116" t="s">
        <v>1577</v>
      </c>
      <c r="G1659" s="117">
        <v>4.4723076923076921E-2</v>
      </c>
      <c r="H1659" s="117">
        <v>44.723076923076924</v>
      </c>
      <c r="I1659" s="116">
        <v>2019</v>
      </c>
    </row>
    <row r="1660" spans="1:9" x14ac:dyDescent="0.3">
      <c r="A1660" s="116">
        <v>88452</v>
      </c>
      <c r="B1660" s="116" t="s">
        <v>859</v>
      </c>
      <c r="C1660" s="116" t="s">
        <v>47</v>
      </c>
      <c r="D1660" s="116" t="s">
        <v>855</v>
      </c>
      <c r="E1660" s="116" t="s">
        <v>79</v>
      </c>
      <c r="F1660" s="116" t="s">
        <v>1577</v>
      </c>
      <c r="G1660" s="117">
        <v>4.4723076923076921E-2</v>
      </c>
      <c r="H1660" s="117">
        <v>44.723076923076924</v>
      </c>
      <c r="I1660" s="116">
        <v>2019</v>
      </c>
    </row>
    <row r="1661" spans="1:9" x14ac:dyDescent="0.3">
      <c r="A1661" s="116">
        <v>88748</v>
      </c>
      <c r="B1661" s="116" t="s">
        <v>859</v>
      </c>
      <c r="C1661" s="116" t="s">
        <v>47</v>
      </c>
      <c r="D1661" s="116" t="s">
        <v>855</v>
      </c>
      <c r="E1661" s="116" t="s">
        <v>79</v>
      </c>
      <c r="F1661" s="116" t="s">
        <v>1577</v>
      </c>
      <c r="G1661" s="117">
        <v>0.19379999999999997</v>
      </c>
      <c r="H1661" s="117">
        <v>193.79999999999998</v>
      </c>
      <c r="I1661" s="116">
        <v>2019</v>
      </c>
    </row>
    <row r="1662" spans="1:9" x14ac:dyDescent="0.3">
      <c r="A1662" s="116">
        <v>88839</v>
      </c>
      <c r="B1662" s="116" t="s">
        <v>859</v>
      </c>
      <c r="C1662" s="116" t="s">
        <v>47</v>
      </c>
      <c r="D1662" s="116" t="s">
        <v>855</v>
      </c>
      <c r="E1662" s="116" t="s">
        <v>79</v>
      </c>
      <c r="F1662" s="116" t="s">
        <v>1577</v>
      </c>
      <c r="G1662" s="117">
        <v>7.0615384615384608E-2</v>
      </c>
      <c r="H1662" s="117">
        <v>70.615384615384613</v>
      </c>
      <c r="I1662" s="116">
        <v>2019</v>
      </c>
    </row>
    <row r="1663" spans="1:9" x14ac:dyDescent="0.3">
      <c r="A1663" s="116">
        <v>88903</v>
      </c>
      <c r="B1663" s="116" t="s">
        <v>859</v>
      </c>
      <c r="C1663" s="116" t="s">
        <v>47</v>
      </c>
      <c r="D1663" s="116" t="s">
        <v>855</v>
      </c>
      <c r="E1663" s="116" t="s">
        <v>79</v>
      </c>
      <c r="F1663" s="116" t="s">
        <v>1577</v>
      </c>
      <c r="G1663" s="117">
        <v>0.12763076923076921</v>
      </c>
      <c r="H1663" s="117">
        <v>127.63076923076922</v>
      </c>
      <c r="I1663" s="116">
        <v>2019</v>
      </c>
    </row>
    <row r="1664" spans="1:9" x14ac:dyDescent="0.3">
      <c r="A1664" s="116">
        <v>88924</v>
      </c>
      <c r="B1664" s="116" t="s">
        <v>859</v>
      </c>
      <c r="C1664" s="116" t="s">
        <v>47</v>
      </c>
      <c r="D1664" s="116" t="s">
        <v>855</v>
      </c>
      <c r="E1664" s="116" t="s">
        <v>79</v>
      </c>
      <c r="F1664" s="116" t="s">
        <v>1577</v>
      </c>
      <c r="G1664" s="117">
        <v>8.9446153846153842E-2</v>
      </c>
      <c r="H1664" s="117">
        <v>89.446153846153848</v>
      </c>
      <c r="I1664" s="116">
        <v>2019</v>
      </c>
    </row>
    <row r="1665" spans="1:9" x14ac:dyDescent="0.3">
      <c r="A1665" s="116">
        <v>88966</v>
      </c>
      <c r="B1665" s="116" t="s">
        <v>859</v>
      </c>
      <c r="C1665" s="116" t="s">
        <v>47</v>
      </c>
      <c r="D1665" s="116" t="s">
        <v>855</v>
      </c>
      <c r="E1665" s="116" t="s">
        <v>79</v>
      </c>
      <c r="F1665" s="116" t="s">
        <v>1577</v>
      </c>
      <c r="G1665" s="117">
        <v>5.9630769230769223E-2</v>
      </c>
      <c r="H1665" s="117">
        <v>59.630769230769225</v>
      </c>
      <c r="I1665" s="116">
        <v>2019</v>
      </c>
    </row>
    <row r="1666" spans="1:9" x14ac:dyDescent="0.3">
      <c r="A1666" s="116">
        <v>88981</v>
      </c>
      <c r="B1666" s="116" t="s">
        <v>859</v>
      </c>
      <c r="C1666" s="116" t="s">
        <v>47</v>
      </c>
      <c r="D1666" s="116" t="s">
        <v>855</v>
      </c>
      <c r="E1666" s="116" t="s">
        <v>79</v>
      </c>
      <c r="F1666" s="116" t="s">
        <v>1577</v>
      </c>
      <c r="G1666" s="117">
        <v>7.4538461538461553E-2</v>
      </c>
      <c r="H1666" s="117">
        <v>74.538461538461547</v>
      </c>
      <c r="I1666" s="116">
        <v>2019</v>
      </c>
    </row>
    <row r="1667" spans="1:9" x14ac:dyDescent="0.3">
      <c r="A1667" s="116">
        <v>89018</v>
      </c>
      <c r="B1667" s="116" t="s">
        <v>859</v>
      </c>
      <c r="C1667" s="116" t="s">
        <v>47</v>
      </c>
      <c r="D1667" s="116" t="s">
        <v>855</v>
      </c>
      <c r="E1667" s="116" t="s">
        <v>79</v>
      </c>
      <c r="F1667" s="116" t="s">
        <v>1577</v>
      </c>
      <c r="G1667" s="117">
        <v>0.10435384615384614</v>
      </c>
      <c r="H1667" s="117">
        <v>104.35384615384615</v>
      </c>
      <c r="I1667" s="116">
        <v>2019</v>
      </c>
    </row>
    <row r="1668" spans="1:9" x14ac:dyDescent="0.3">
      <c r="A1668" s="116">
        <v>89260</v>
      </c>
      <c r="B1668" s="116" t="s">
        <v>337</v>
      </c>
      <c r="C1668" s="116" t="s">
        <v>47</v>
      </c>
      <c r="D1668" s="116" t="s">
        <v>852</v>
      </c>
      <c r="E1668" s="116" t="s">
        <v>79</v>
      </c>
      <c r="F1668" s="116" t="s">
        <v>592</v>
      </c>
      <c r="G1668" s="117">
        <v>2.3261538461538462</v>
      </c>
      <c r="H1668" s="117">
        <v>2326.1538461538462</v>
      </c>
      <c r="I1668" s="116">
        <v>2020</v>
      </c>
    </row>
    <row r="1669" spans="1:9" x14ac:dyDescent="0.3">
      <c r="A1669" s="116">
        <v>89340</v>
      </c>
      <c r="B1669" s="116" t="s">
        <v>1985</v>
      </c>
      <c r="C1669" s="116" t="s">
        <v>47</v>
      </c>
      <c r="D1669" s="116" t="s">
        <v>912</v>
      </c>
      <c r="E1669" s="116" t="s">
        <v>79</v>
      </c>
      <c r="F1669" s="116" t="s">
        <v>1984</v>
      </c>
      <c r="G1669" s="117">
        <v>2.1226153846153846</v>
      </c>
      <c r="H1669" s="117">
        <v>2122.6153846153848</v>
      </c>
      <c r="I1669" s="116">
        <v>2019</v>
      </c>
    </row>
    <row r="1670" spans="1:9" x14ac:dyDescent="0.3">
      <c r="A1670" s="116">
        <v>89636</v>
      </c>
      <c r="B1670" s="116" t="s">
        <v>2019</v>
      </c>
      <c r="C1670" s="116" t="s">
        <v>47</v>
      </c>
      <c r="D1670" s="116" t="s">
        <v>912</v>
      </c>
      <c r="E1670" s="116" t="s">
        <v>79</v>
      </c>
      <c r="F1670" s="116" t="s">
        <v>1984</v>
      </c>
      <c r="G1670" s="117">
        <v>2.1855076923076924</v>
      </c>
      <c r="H1670" s="117">
        <v>2185.5076923076922</v>
      </c>
      <c r="I1670" s="116">
        <v>2019</v>
      </c>
    </row>
    <row r="1671" spans="1:9" x14ac:dyDescent="0.3">
      <c r="A1671" s="116">
        <v>89970</v>
      </c>
      <c r="B1671" s="116" t="s">
        <v>2012</v>
      </c>
      <c r="C1671" s="116" t="s">
        <v>47</v>
      </c>
      <c r="D1671" s="116" t="s">
        <v>3075</v>
      </c>
      <c r="E1671" s="116" t="s">
        <v>79</v>
      </c>
      <c r="F1671" s="116" t="s">
        <v>2381</v>
      </c>
      <c r="G1671" s="117">
        <v>3.6113538461538459</v>
      </c>
      <c r="H1671" s="117">
        <v>3611.353846153846</v>
      </c>
      <c r="I1671" s="116">
        <v>2022</v>
      </c>
    </row>
    <row r="1672" spans="1:9" x14ac:dyDescent="0.3">
      <c r="A1672" s="116">
        <v>90003</v>
      </c>
      <c r="B1672" s="116" t="s">
        <v>2755</v>
      </c>
      <c r="C1672" s="116" t="s">
        <v>47</v>
      </c>
      <c r="D1672" s="116" t="s">
        <v>3075</v>
      </c>
      <c r="E1672" s="116" t="s">
        <v>79</v>
      </c>
      <c r="F1672" s="116" t="s">
        <v>2381</v>
      </c>
      <c r="G1672" s="117">
        <v>1.8139538461538458</v>
      </c>
      <c r="H1672" s="117">
        <v>1813.9538461538459</v>
      </c>
      <c r="I1672" s="116">
        <v>2022</v>
      </c>
    </row>
    <row r="1673" spans="1:9" x14ac:dyDescent="0.3">
      <c r="A1673" s="116">
        <v>90249</v>
      </c>
      <c r="B1673" s="116" t="s">
        <v>859</v>
      </c>
      <c r="C1673" s="116" t="s">
        <v>47</v>
      </c>
      <c r="D1673" s="116" t="s">
        <v>855</v>
      </c>
      <c r="E1673" s="116" t="s">
        <v>79</v>
      </c>
      <c r="F1673" s="116" t="s">
        <v>1981</v>
      </c>
      <c r="G1673" s="117">
        <v>0.48516923076923074</v>
      </c>
      <c r="H1673" s="117">
        <v>485.16923076923075</v>
      </c>
      <c r="I1673" s="116">
        <v>2020</v>
      </c>
    </row>
    <row r="1674" spans="1:9" x14ac:dyDescent="0.3">
      <c r="A1674" s="116">
        <v>90743</v>
      </c>
      <c r="B1674" s="116" t="s">
        <v>1987</v>
      </c>
      <c r="C1674" s="116" t="s">
        <v>47</v>
      </c>
      <c r="D1674" s="116" t="s">
        <v>876</v>
      </c>
      <c r="E1674" s="116" t="s">
        <v>79</v>
      </c>
      <c r="F1674" s="116" t="s">
        <v>2754</v>
      </c>
      <c r="G1674" s="117">
        <v>5.2978153846153848</v>
      </c>
      <c r="H1674" s="117">
        <v>5297.8153846153846</v>
      </c>
      <c r="I1674" s="116">
        <v>2021</v>
      </c>
    </row>
    <row r="1675" spans="1:9" x14ac:dyDescent="0.3">
      <c r="A1675" s="116">
        <v>90746</v>
      </c>
      <c r="B1675" s="116" t="s">
        <v>1998</v>
      </c>
      <c r="C1675" s="116" t="s">
        <v>47</v>
      </c>
      <c r="D1675" s="116" t="s">
        <v>852</v>
      </c>
      <c r="E1675" s="116" t="s">
        <v>79</v>
      </c>
      <c r="F1675" s="116" t="s">
        <v>1576</v>
      </c>
      <c r="G1675" s="117">
        <v>2.0038153846153848</v>
      </c>
      <c r="H1675" s="117">
        <v>2003.8153846153846</v>
      </c>
      <c r="I1675" s="116">
        <v>2019</v>
      </c>
    </row>
    <row r="1676" spans="1:9" x14ac:dyDescent="0.3">
      <c r="A1676" s="116">
        <v>90756</v>
      </c>
      <c r="B1676" s="116" t="s">
        <v>987</v>
      </c>
      <c r="C1676" s="116" t="s">
        <v>47</v>
      </c>
      <c r="D1676" s="116" t="s">
        <v>1568</v>
      </c>
      <c r="E1676" s="116" t="s">
        <v>79</v>
      </c>
      <c r="F1676" s="116" t="s">
        <v>893</v>
      </c>
      <c r="G1676" s="117">
        <v>0.2949230769230769</v>
      </c>
      <c r="H1676" s="117">
        <v>294.92307692307691</v>
      </c>
      <c r="I1676" s="116">
        <v>2019</v>
      </c>
    </row>
    <row r="1677" spans="1:9" x14ac:dyDescent="0.3">
      <c r="A1677" s="116">
        <v>90995</v>
      </c>
      <c r="B1677" s="116" t="s">
        <v>1562</v>
      </c>
      <c r="C1677" s="116" t="s">
        <v>47</v>
      </c>
      <c r="D1677" s="116" t="s">
        <v>876</v>
      </c>
      <c r="E1677" s="116" t="s">
        <v>79</v>
      </c>
      <c r="F1677" s="116" t="s">
        <v>1563</v>
      </c>
      <c r="G1677" s="117">
        <v>2.4684230769230768</v>
      </c>
      <c r="H1677" s="117">
        <v>2468.4230769230767</v>
      </c>
      <c r="I1677" s="116">
        <v>2019</v>
      </c>
    </row>
    <row r="1678" spans="1:9" x14ac:dyDescent="0.3">
      <c r="A1678" s="116">
        <v>90998</v>
      </c>
      <c r="B1678" s="116" t="s">
        <v>595</v>
      </c>
      <c r="C1678" s="116" t="s">
        <v>47</v>
      </c>
      <c r="D1678" s="116" t="s">
        <v>876</v>
      </c>
      <c r="E1678" s="116" t="s">
        <v>79</v>
      </c>
      <c r="F1678" s="116" t="s">
        <v>1563</v>
      </c>
      <c r="G1678" s="117">
        <v>2.3303076923076924</v>
      </c>
      <c r="H1678" s="117">
        <v>2330.3076923076924</v>
      </c>
      <c r="I1678" s="116">
        <v>2019</v>
      </c>
    </row>
    <row r="1679" spans="1:9" x14ac:dyDescent="0.3">
      <c r="A1679" s="116">
        <v>91046</v>
      </c>
      <c r="B1679" s="116" t="s">
        <v>3085</v>
      </c>
      <c r="C1679" s="116" t="s">
        <v>47</v>
      </c>
      <c r="D1679" s="116" t="s">
        <v>2779</v>
      </c>
      <c r="E1679" s="116" t="s">
        <v>79</v>
      </c>
      <c r="F1679" s="116" t="s">
        <v>2007</v>
      </c>
      <c r="G1679" s="117">
        <v>2.1541846153846156</v>
      </c>
      <c r="H1679" s="117">
        <v>2154.1846153846154</v>
      </c>
      <c r="I1679" s="116">
        <v>2022</v>
      </c>
    </row>
    <row r="1680" spans="1:9" x14ac:dyDescent="0.3">
      <c r="A1680" s="116">
        <v>91062</v>
      </c>
      <c r="B1680" s="116" t="s">
        <v>1571</v>
      </c>
      <c r="C1680" s="116" t="s">
        <v>47</v>
      </c>
      <c r="D1680" s="116" t="s">
        <v>876</v>
      </c>
      <c r="E1680" s="116" t="s">
        <v>79</v>
      </c>
      <c r="F1680" s="116" t="s">
        <v>1563</v>
      </c>
      <c r="G1680" s="117">
        <v>2.3263615384615384</v>
      </c>
      <c r="H1680" s="117">
        <v>2326.3615384615382</v>
      </c>
      <c r="I1680" s="116">
        <v>2019</v>
      </c>
    </row>
    <row r="1681" spans="1:9" x14ac:dyDescent="0.3">
      <c r="A1681" s="116">
        <v>91172</v>
      </c>
      <c r="B1681" s="116" t="s">
        <v>2766</v>
      </c>
      <c r="C1681" s="116" t="s">
        <v>47</v>
      </c>
      <c r="D1681" s="116" t="s">
        <v>876</v>
      </c>
      <c r="E1681" s="116" t="s">
        <v>79</v>
      </c>
      <c r="F1681" s="116" t="s">
        <v>2754</v>
      </c>
      <c r="G1681" s="117">
        <v>2.016484615384615</v>
      </c>
      <c r="H1681" s="117">
        <v>2016.4846153846152</v>
      </c>
      <c r="I1681" s="116">
        <v>2021</v>
      </c>
    </row>
    <row r="1682" spans="1:9" x14ac:dyDescent="0.3">
      <c r="A1682" s="116">
        <v>91337</v>
      </c>
      <c r="B1682" s="116" t="s">
        <v>903</v>
      </c>
      <c r="C1682" s="116" t="s">
        <v>47</v>
      </c>
      <c r="D1682" s="116" t="s">
        <v>896</v>
      </c>
      <c r="E1682" s="116" t="s">
        <v>79</v>
      </c>
      <c r="F1682" s="116" t="s">
        <v>1015</v>
      </c>
      <c r="G1682" s="117">
        <v>4.7143384615384623</v>
      </c>
      <c r="H1682" s="117">
        <v>4714.3384615384621</v>
      </c>
      <c r="I1682" s="116">
        <v>2020</v>
      </c>
    </row>
    <row r="1683" spans="1:9" x14ac:dyDescent="0.3">
      <c r="A1683" s="116">
        <v>91948</v>
      </c>
      <c r="B1683" s="116" t="s">
        <v>1988</v>
      </c>
      <c r="C1683" s="116" t="s">
        <v>47</v>
      </c>
      <c r="D1683" s="116" t="s">
        <v>912</v>
      </c>
      <c r="E1683" s="116" t="s">
        <v>79</v>
      </c>
      <c r="F1683" s="116" t="s">
        <v>1984</v>
      </c>
      <c r="G1683" s="117">
        <v>1.9811076923076922</v>
      </c>
      <c r="H1683" s="117">
        <v>1981.1076923076923</v>
      </c>
      <c r="I1683" s="116">
        <v>2019</v>
      </c>
    </row>
    <row r="1684" spans="1:9" x14ac:dyDescent="0.3">
      <c r="A1684" s="116">
        <v>92064</v>
      </c>
      <c r="B1684" s="116" t="s">
        <v>3359</v>
      </c>
      <c r="C1684" s="116" t="s">
        <v>47</v>
      </c>
      <c r="D1684" s="116" t="s">
        <v>2779</v>
      </c>
      <c r="E1684" s="116" t="s">
        <v>79</v>
      </c>
      <c r="F1684" s="116" t="s">
        <v>2007</v>
      </c>
      <c r="G1684" s="117">
        <v>2.1541846153846156</v>
      </c>
      <c r="H1684" s="117">
        <v>2154.1846153846154</v>
      </c>
      <c r="I1684" s="116">
        <v>2022</v>
      </c>
    </row>
    <row r="1685" spans="1:9" x14ac:dyDescent="0.3">
      <c r="A1685" s="116">
        <v>92119</v>
      </c>
      <c r="B1685" s="116" t="s">
        <v>2502</v>
      </c>
      <c r="C1685" s="116" t="s">
        <v>47</v>
      </c>
      <c r="D1685" s="116" t="s">
        <v>2779</v>
      </c>
      <c r="E1685" s="116" t="s">
        <v>79</v>
      </c>
      <c r="F1685" s="116" t="s">
        <v>2007</v>
      </c>
      <c r="G1685" s="117">
        <v>1.08</v>
      </c>
      <c r="H1685" s="117">
        <v>1080</v>
      </c>
      <c r="I1685" s="116">
        <v>2021</v>
      </c>
    </row>
    <row r="1686" spans="1:9" x14ac:dyDescent="0.3">
      <c r="A1686" s="116">
        <v>92204</v>
      </c>
      <c r="B1686" s="116" t="s">
        <v>903</v>
      </c>
      <c r="C1686" s="116" t="s">
        <v>47</v>
      </c>
      <c r="D1686" s="116" t="s">
        <v>896</v>
      </c>
      <c r="E1686" s="116" t="s">
        <v>79</v>
      </c>
      <c r="F1686" s="116" t="s">
        <v>885</v>
      </c>
      <c r="G1686" s="117">
        <v>0.96222307692307696</v>
      </c>
      <c r="H1686" s="117">
        <v>962.22307692307697</v>
      </c>
      <c r="I1686" s="116">
        <v>2019</v>
      </c>
    </row>
    <row r="1687" spans="1:9" x14ac:dyDescent="0.3">
      <c r="A1687" s="116">
        <v>92505</v>
      </c>
      <c r="B1687" s="116" t="s">
        <v>1988</v>
      </c>
      <c r="C1687" s="116" t="s">
        <v>47</v>
      </c>
      <c r="D1687" s="116" t="s">
        <v>912</v>
      </c>
      <c r="E1687" s="116" t="s">
        <v>79</v>
      </c>
      <c r="F1687" s="116" t="s">
        <v>592</v>
      </c>
      <c r="G1687" s="117">
        <v>2.5820307692307694</v>
      </c>
      <c r="H1687" s="117">
        <v>2582.0307692307692</v>
      </c>
      <c r="I1687" s="116">
        <v>2020</v>
      </c>
    </row>
    <row r="1688" spans="1:9" x14ac:dyDescent="0.3">
      <c r="A1688" s="116">
        <v>92508</v>
      </c>
      <c r="B1688" s="116" t="s">
        <v>1988</v>
      </c>
      <c r="C1688" s="116" t="s">
        <v>47</v>
      </c>
      <c r="D1688" s="116" t="s">
        <v>912</v>
      </c>
      <c r="E1688" s="116" t="s">
        <v>79</v>
      </c>
      <c r="F1688" s="116" t="s">
        <v>592</v>
      </c>
      <c r="G1688" s="117">
        <v>2.5820307692307694</v>
      </c>
      <c r="H1688" s="117">
        <v>2582.0307692307692</v>
      </c>
      <c r="I1688" s="116">
        <v>2019</v>
      </c>
    </row>
    <row r="1689" spans="1:9" x14ac:dyDescent="0.3">
      <c r="A1689" s="116">
        <v>93073</v>
      </c>
      <c r="B1689" s="116" t="s">
        <v>2757</v>
      </c>
      <c r="C1689" s="116" t="s">
        <v>47</v>
      </c>
      <c r="D1689" s="116" t="s">
        <v>852</v>
      </c>
      <c r="E1689" s="116" t="s">
        <v>79</v>
      </c>
      <c r="F1689" s="116" t="s">
        <v>2758</v>
      </c>
      <c r="G1689" s="117">
        <v>0.55341538461538464</v>
      </c>
      <c r="H1689" s="117">
        <v>553.4153846153846</v>
      </c>
      <c r="I1689" s="116">
        <v>2021</v>
      </c>
    </row>
    <row r="1690" spans="1:9" x14ac:dyDescent="0.3">
      <c r="A1690" s="116">
        <v>93432</v>
      </c>
      <c r="B1690" s="116" t="s">
        <v>337</v>
      </c>
      <c r="C1690" s="116" t="s">
        <v>47</v>
      </c>
      <c r="D1690" s="116" t="s">
        <v>3075</v>
      </c>
      <c r="E1690" s="116" t="s">
        <v>79</v>
      </c>
      <c r="F1690" s="116" t="s">
        <v>592</v>
      </c>
      <c r="G1690" s="117">
        <v>4.6184538461538462</v>
      </c>
      <c r="H1690" s="117">
        <v>4618.4538461538459</v>
      </c>
      <c r="I1690" s="116">
        <v>2022</v>
      </c>
    </row>
    <row r="1691" spans="1:9" x14ac:dyDescent="0.3">
      <c r="A1691" s="116">
        <v>93846</v>
      </c>
      <c r="B1691" s="116" t="s">
        <v>353</v>
      </c>
      <c r="C1691" s="116" t="s">
        <v>47</v>
      </c>
      <c r="D1691" s="116" t="s">
        <v>852</v>
      </c>
      <c r="E1691" s="116" t="s">
        <v>79</v>
      </c>
      <c r="F1691" s="116" t="s">
        <v>1576</v>
      </c>
      <c r="G1691" s="117">
        <v>4.2848999999999995</v>
      </c>
      <c r="H1691" s="117">
        <v>4284.8999999999996</v>
      </c>
      <c r="I1691" s="116">
        <v>2019</v>
      </c>
    </row>
    <row r="1692" spans="1:9" x14ac:dyDescent="0.3">
      <c r="A1692" s="116">
        <v>93863</v>
      </c>
      <c r="B1692" s="116" t="s">
        <v>353</v>
      </c>
      <c r="C1692" s="116" t="s">
        <v>47</v>
      </c>
      <c r="D1692" s="116" t="s">
        <v>852</v>
      </c>
      <c r="E1692" s="116" t="s">
        <v>79</v>
      </c>
      <c r="F1692" s="116" t="s">
        <v>1576</v>
      </c>
      <c r="G1692" s="117">
        <v>4.2930000000000001</v>
      </c>
      <c r="H1692" s="117">
        <v>4293</v>
      </c>
      <c r="I1692" s="116">
        <v>2020</v>
      </c>
    </row>
    <row r="1693" spans="1:9" x14ac:dyDescent="0.3">
      <c r="A1693" s="116">
        <v>94232</v>
      </c>
      <c r="B1693" s="116" t="s">
        <v>2290</v>
      </c>
      <c r="C1693" s="116" t="s">
        <v>47</v>
      </c>
      <c r="D1693" s="116" t="s">
        <v>852</v>
      </c>
      <c r="E1693" s="116" t="s">
        <v>79</v>
      </c>
      <c r="F1693" s="116" t="s">
        <v>2756</v>
      </c>
      <c r="G1693" s="117">
        <v>2.0825307692307691</v>
      </c>
      <c r="H1693" s="117">
        <v>2082.5307692307692</v>
      </c>
      <c r="I1693" s="116">
        <v>2021</v>
      </c>
    </row>
    <row r="1694" spans="1:9" x14ac:dyDescent="0.3">
      <c r="A1694" s="116">
        <v>94815</v>
      </c>
      <c r="B1694" s="116" t="s">
        <v>2783</v>
      </c>
      <c r="C1694" s="116" t="s">
        <v>47</v>
      </c>
      <c r="D1694" s="116" t="s">
        <v>896</v>
      </c>
      <c r="E1694" s="116" t="s">
        <v>79</v>
      </c>
      <c r="F1694" s="116" t="s">
        <v>592</v>
      </c>
      <c r="G1694" s="117">
        <v>4.694</v>
      </c>
      <c r="H1694" s="117">
        <v>4694</v>
      </c>
      <c r="I1694" s="116">
        <v>2021</v>
      </c>
    </row>
    <row r="1695" spans="1:9" x14ac:dyDescent="0.3">
      <c r="A1695" s="116">
        <v>95306</v>
      </c>
      <c r="B1695" s="116" t="s">
        <v>857</v>
      </c>
      <c r="C1695" s="116" t="s">
        <v>47</v>
      </c>
      <c r="D1695" s="116" t="s">
        <v>855</v>
      </c>
      <c r="E1695" s="116" t="s">
        <v>79</v>
      </c>
      <c r="F1695" s="116" t="s">
        <v>858</v>
      </c>
      <c r="G1695" s="117">
        <v>0.31903846153846155</v>
      </c>
      <c r="H1695" s="117">
        <v>319.03846153846155</v>
      </c>
      <c r="I1695" s="116">
        <v>2018</v>
      </c>
    </row>
    <row r="1696" spans="1:9" x14ac:dyDescent="0.3">
      <c r="A1696" s="116">
        <v>95307</v>
      </c>
      <c r="B1696" s="116" t="s">
        <v>857</v>
      </c>
      <c r="C1696" s="116" t="s">
        <v>47</v>
      </c>
      <c r="D1696" s="116" t="s">
        <v>855</v>
      </c>
      <c r="E1696" s="116" t="s">
        <v>79</v>
      </c>
      <c r="F1696" s="116" t="s">
        <v>858</v>
      </c>
      <c r="G1696" s="117">
        <v>0.57615384615384624</v>
      </c>
      <c r="H1696" s="117">
        <v>576.15384615384619</v>
      </c>
      <c r="I1696" s="116">
        <v>2019</v>
      </c>
    </row>
    <row r="1697" spans="1:9" x14ac:dyDescent="0.3">
      <c r="A1697" s="116">
        <v>95375</v>
      </c>
      <c r="B1697" s="116" t="s">
        <v>2109</v>
      </c>
      <c r="C1697" s="116" t="s">
        <v>47</v>
      </c>
      <c r="D1697" s="116" t="s">
        <v>896</v>
      </c>
      <c r="E1697" s="116" t="s">
        <v>79</v>
      </c>
      <c r="F1697" s="116" t="s">
        <v>2106</v>
      </c>
      <c r="G1697" s="117">
        <v>1.3375384615384613</v>
      </c>
      <c r="H1697" s="117">
        <v>1337.5384615384614</v>
      </c>
      <c r="I1697" s="116">
        <v>2020</v>
      </c>
    </row>
    <row r="1698" spans="1:9" x14ac:dyDescent="0.3">
      <c r="A1698" s="116">
        <v>95416</v>
      </c>
      <c r="B1698" s="116" t="s">
        <v>1995</v>
      </c>
      <c r="C1698" s="116" t="s">
        <v>47</v>
      </c>
      <c r="D1698" s="116" t="s">
        <v>855</v>
      </c>
      <c r="E1698" s="116" t="s">
        <v>79</v>
      </c>
      <c r="F1698" s="116" t="s">
        <v>1996</v>
      </c>
      <c r="G1698" s="117">
        <v>0.70670769230769237</v>
      </c>
      <c r="H1698" s="117">
        <v>706.70769230769235</v>
      </c>
      <c r="I1698" s="116">
        <v>2020</v>
      </c>
    </row>
    <row r="1699" spans="1:9" x14ac:dyDescent="0.3">
      <c r="A1699" s="116">
        <v>95431</v>
      </c>
      <c r="B1699" s="116" t="s">
        <v>859</v>
      </c>
      <c r="C1699" s="116" t="s">
        <v>47</v>
      </c>
      <c r="D1699" s="116" t="s">
        <v>855</v>
      </c>
      <c r="E1699" s="116" t="s">
        <v>79</v>
      </c>
      <c r="F1699" s="116" t="s">
        <v>860</v>
      </c>
      <c r="G1699" s="117">
        <v>0.14646153846153845</v>
      </c>
      <c r="H1699" s="117">
        <v>146.46153846153845</v>
      </c>
      <c r="I1699" s="116">
        <v>2018</v>
      </c>
    </row>
    <row r="1700" spans="1:9" x14ac:dyDescent="0.3">
      <c r="A1700" s="116">
        <v>95516</v>
      </c>
      <c r="B1700" s="116" t="s">
        <v>2329</v>
      </c>
      <c r="C1700" s="116" t="s">
        <v>47</v>
      </c>
      <c r="D1700" s="116" t="s">
        <v>896</v>
      </c>
      <c r="E1700" s="116" t="s">
        <v>79</v>
      </c>
      <c r="F1700" s="116" t="s">
        <v>2330</v>
      </c>
      <c r="G1700" s="117">
        <v>3.8879999999999995</v>
      </c>
      <c r="H1700" s="117">
        <v>3887.9999999999995</v>
      </c>
      <c r="I1700" s="116">
        <v>2020</v>
      </c>
    </row>
    <row r="1701" spans="1:9" x14ac:dyDescent="0.3">
      <c r="A1701" s="116">
        <v>97240</v>
      </c>
      <c r="B1701" s="116" t="s">
        <v>859</v>
      </c>
      <c r="C1701" s="116" t="s">
        <v>47</v>
      </c>
      <c r="D1701" s="116" t="s">
        <v>855</v>
      </c>
      <c r="E1701" s="116" t="s">
        <v>79</v>
      </c>
      <c r="F1701" s="116" t="s">
        <v>860</v>
      </c>
      <c r="G1701" s="117">
        <v>0.84738461538461529</v>
      </c>
      <c r="H1701" s="117">
        <v>847.38461538461524</v>
      </c>
      <c r="I1701" s="116">
        <v>2020</v>
      </c>
    </row>
    <row r="1702" spans="1:9" x14ac:dyDescent="0.3">
      <c r="A1702" s="116">
        <v>97372</v>
      </c>
      <c r="B1702" s="116" t="s">
        <v>1567</v>
      </c>
      <c r="C1702" s="116" t="s">
        <v>47</v>
      </c>
      <c r="D1702" s="116" t="s">
        <v>1568</v>
      </c>
      <c r="E1702" s="116" t="s">
        <v>79</v>
      </c>
      <c r="F1702" s="116" t="s">
        <v>2506</v>
      </c>
      <c r="G1702" s="117">
        <v>1.3251692307692309</v>
      </c>
      <c r="H1702" s="117">
        <v>1325.1692307692308</v>
      </c>
      <c r="I1702" s="116">
        <v>2021</v>
      </c>
    </row>
    <row r="1703" spans="1:9" x14ac:dyDescent="0.3">
      <c r="A1703" s="116">
        <v>98763</v>
      </c>
      <c r="B1703" s="116" t="s">
        <v>882</v>
      </c>
      <c r="C1703" s="116" t="s">
        <v>47</v>
      </c>
      <c r="D1703" s="116" t="s">
        <v>876</v>
      </c>
      <c r="E1703" s="116" t="s">
        <v>79</v>
      </c>
      <c r="F1703" s="116" t="s">
        <v>883</v>
      </c>
      <c r="G1703" s="117">
        <v>0.152</v>
      </c>
      <c r="H1703" s="117">
        <v>152</v>
      </c>
      <c r="I1703" s="116">
        <v>2018</v>
      </c>
    </row>
    <row r="1704" spans="1:9" x14ac:dyDescent="0.3">
      <c r="A1704" s="116">
        <v>99413</v>
      </c>
      <c r="B1704" s="116" t="s">
        <v>882</v>
      </c>
      <c r="C1704" s="116" t="s">
        <v>47</v>
      </c>
      <c r="D1704" s="116" t="s">
        <v>876</v>
      </c>
      <c r="E1704" s="116" t="s">
        <v>79</v>
      </c>
      <c r="F1704" s="116" t="s">
        <v>883</v>
      </c>
      <c r="G1704" s="117">
        <v>0.15692307692307692</v>
      </c>
      <c r="H1704" s="117">
        <v>156.92307692307691</v>
      </c>
      <c r="I1704" s="116">
        <v>2018</v>
      </c>
    </row>
    <row r="1705" spans="1:9" x14ac:dyDescent="0.3">
      <c r="A1705" s="116">
        <v>100488</v>
      </c>
      <c r="B1705" s="116" t="s">
        <v>2512</v>
      </c>
      <c r="C1705" s="116" t="s">
        <v>47</v>
      </c>
      <c r="D1705" s="116" t="s">
        <v>852</v>
      </c>
      <c r="E1705" s="116" t="s">
        <v>79</v>
      </c>
      <c r="F1705" s="116" t="s">
        <v>2506</v>
      </c>
      <c r="G1705" s="117">
        <v>2.2541538461538462</v>
      </c>
      <c r="H1705" s="117">
        <v>2254.1538461538462</v>
      </c>
      <c r="I1705" s="116">
        <v>2020</v>
      </c>
    </row>
    <row r="1706" spans="1:9" x14ac:dyDescent="0.3">
      <c r="A1706" s="116">
        <v>100539</v>
      </c>
      <c r="B1706" s="116" t="s">
        <v>1995</v>
      </c>
      <c r="C1706" s="116" t="s">
        <v>47</v>
      </c>
      <c r="D1706" s="116" t="s">
        <v>855</v>
      </c>
      <c r="E1706" s="116" t="s">
        <v>79</v>
      </c>
      <c r="F1706" s="116" t="s">
        <v>1996</v>
      </c>
      <c r="G1706" s="117">
        <v>0.29243076923076922</v>
      </c>
      <c r="H1706" s="117">
        <v>292.43076923076922</v>
      </c>
      <c r="I1706" s="116">
        <v>2019</v>
      </c>
    </row>
    <row r="1707" spans="1:9" x14ac:dyDescent="0.3">
      <c r="A1707" s="116">
        <v>102825</v>
      </c>
      <c r="B1707" s="116" t="s">
        <v>987</v>
      </c>
      <c r="C1707" s="116" t="s">
        <v>47</v>
      </c>
      <c r="D1707" s="116" t="s">
        <v>1568</v>
      </c>
      <c r="E1707" s="116" t="s">
        <v>79</v>
      </c>
      <c r="F1707" s="116" t="s">
        <v>241</v>
      </c>
      <c r="G1707" s="117">
        <v>2.0843307692307693</v>
      </c>
      <c r="H1707" s="117">
        <v>2084.3307692307694</v>
      </c>
      <c r="I1707" s="116">
        <v>2019</v>
      </c>
    </row>
    <row r="1708" spans="1:9" x14ac:dyDescent="0.3">
      <c r="A1708" s="116">
        <v>102830</v>
      </c>
      <c r="B1708" s="116" t="s">
        <v>1558</v>
      </c>
      <c r="C1708" s="116" t="s">
        <v>47</v>
      </c>
      <c r="D1708" s="116" t="s">
        <v>876</v>
      </c>
      <c r="E1708" s="116" t="s">
        <v>79</v>
      </c>
      <c r="F1708" s="116" t="s">
        <v>1559</v>
      </c>
      <c r="G1708" s="117">
        <v>0.15636923076923076</v>
      </c>
      <c r="H1708" s="117">
        <v>156.36923076923077</v>
      </c>
      <c r="I1708" s="116">
        <v>2019</v>
      </c>
    </row>
    <row r="1709" spans="1:9" x14ac:dyDescent="0.3">
      <c r="A1709" s="116">
        <v>103537</v>
      </c>
      <c r="B1709" s="116" t="s">
        <v>859</v>
      </c>
      <c r="C1709" s="116" t="s">
        <v>47</v>
      </c>
      <c r="D1709" s="116" t="s">
        <v>855</v>
      </c>
      <c r="E1709" s="116" t="s">
        <v>79</v>
      </c>
      <c r="F1709" s="116" t="s">
        <v>861</v>
      </c>
      <c r="G1709" s="117">
        <v>9.8999999999999991E-2</v>
      </c>
      <c r="H1709" s="117">
        <v>98.999999999999986</v>
      </c>
      <c r="I1709" s="116">
        <v>2018</v>
      </c>
    </row>
    <row r="1710" spans="1:9" x14ac:dyDescent="0.3">
      <c r="A1710" s="116">
        <v>104140</v>
      </c>
      <c r="B1710" s="116" t="s">
        <v>870</v>
      </c>
      <c r="C1710" s="116" t="s">
        <v>47</v>
      </c>
      <c r="D1710" s="116" t="s">
        <v>868</v>
      </c>
      <c r="E1710" s="116" t="s">
        <v>2</v>
      </c>
      <c r="F1710" s="116" t="s">
        <v>871</v>
      </c>
      <c r="G1710" s="117">
        <v>4.6046153846153841E-2</v>
      </c>
      <c r="H1710" s="117">
        <v>46.046153846153842</v>
      </c>
      <c r="I1710" s="116">
        <v>2018</v>
      </c>
    </row>
    <row r="1711" spans="1:9" x14ac:dyDescent="0.3">
      <c r="A1711" s="116">
        <v>105577</v>
      </c>
      <c r="B1711" s="116" t="s">
        <v>1983</v>
      </c>
      <c r="C1711" s="116" t="s">
        <v>47</v>
      </c>
      <c r="D1711" s="116" t="s">
        <v>912</v>
      </c>
      <c r="E1711" s="116" t="s">
        <v>79</v>
      </c>
      <c r="F1711" s="116" t="s">
        <v>1984</v>
      </c>
      <c r="G1711" s="117">
        <v>1.5251384615384616</v>
      </c>
      <c r="H1711" s="117">
        <v>1525.1384615384616</v>
      </c>
      <c r="I1711" s="116">
        <v>2019</v>
      </c>
    </row>
    <row r="1712" spans="1:9" x14ac:dyDescent="0.3">
      <c r="A1712" s="116">
        <v>108193</v>
      </c>
      <c r="B1712" s="116" t="s">
        <v>1582</v>
      </c>
      <c r="C1712" s="116" t="s">
        <v>47</v>
      </c>
      <c r="D1712" s="116" t="s">
        <v>868</v>
      </c>
      <c r="E1712" s="116" t="s">
        <v>2</v>
      </c>
      <c r="F1712" s="116" t="s">
        <v>1583</v>
      </c>
      <c r="G1712" s="117">
        <v>0.38461538461538458</v>
      </c>
      <c r="H1712" s="117">
        <v>384.61538461538458</v>
      </c>
      <c r="I1712" s="116">
        <v>2019</v>
      </c>
    </row>
    <row r="1713" spans="1:9" x14ac:dyDescent="0.3">
      <c r="A1713" s="116">
        <v>108196</v>
      </c>
      <c r="B1713" s="116" t="s">
        <v>1582</v>
      </c>
      <c r="C1713" s="116" t="s">
        <v>47</v>
      </c>
      <c r="D1713" s="116" t="s">
        <v>868</v>
      </c>
      <c r="E1713" s="116" t="s">
        <v>2</v>
      </c>
      <c r="F1713" s="116" t="s">
        <v>1583</v>
      </c>
      <c r="G1713" s="117">
        <v>0.4006153846153846</v>
      </c>
      <c r="H1713" s="117">
        <v>400.61538461538458</v>
      </c>
      <c r="I1713" s="116">
        <v>2019</v>
      </c>
    </row>
    <row r="1714" spans="1:9" x14ac:dyDescent="0.3">
      <c r="A1714" s="116">
        <v>108695</v>
      </c>
      <c r="B1714" s="116" t="s">
        <v>1989</v>
      </c>
      <c r="C1714" s="116" t="s">
        <v>47</v>
      </c>
      <c r="D1714" s="116" t="s">
        <v>868</v>
      </c>
      <c r="E1714" s="116" t="s">
        <v>2</v>
      </c>
      <c r="F1714" s="116" t="s">
        <v>874</v>
      </c>
      <c r="G1714" s="117">
        <v>4.6384615384615378E-2</v>
      </c>
      <c r="H1714" s="117">
        <v>46.38461538461538</v>
      </c>
      <c r="I1714" s="116">
        <v>2019</v>
      </c>
    </row>
    <row r="1715" spans="1:9" x14ac:dyDescent="0.3">
      <c r="A1715" s="116">
        <v>109951</v>
      </c>
      <c r="B1715" s="116" t="s">
        <v>862</v>
      </c>
      <c r="C1715" s="116" t="s">
        <v>47</v>
      </c>
      <c r="D1715" s="116" t="s">
        <v>855</v>
      </c>
      <c r="E1715" s="116" t="s">
        <v>79</v>
      </c>
      <c r="F1715" s="116" t="s">
        <v>853</v>
      </c>
      <c r="G1715" s="117">
        <v>2.630769230769231E-2</v>
      </c>
      <c r="H1715" s="117">
        <v>26.30769230769231</v>
      </c>
      <c r="I1715" s="116">
        <v>2018</v>
      </c>
    </row>
    <row r="1716" spans="1:9" x14ac:dyDescent="0.3">
      <c r="A1716" s="116">
        <v>110667</v>
      </c>
      <c r="B1716" s="116" t="s">
        <v>906</v>
      </c>
      <c r="C1716" s="116" t="s">
        <v>47</v>
      </c>
      <c r="D1716" s="116" t="s">
        <v>896</v>
      </c>
      <c r="E1716" s="116" t="s">
        <v>79</v>
      </c>
      <c r="F1716" s="116" t="s">
        <v>883</v>
      </c>
      <c r="G1716" s="117">
        <v>0.15221538461538461</v>
      </c>
      <c r="H1716" s="117">
        <v>152.21538461538461</v>
      </c>
      <c r="I1716" s="116">
        <v>2018</v>
      </c>
    </row>
    <row r="1717" spans="1:9" x14ac:dyDescent="0.3">
      <c r="A1717" s="116">
        <v>110778</v>
      </c>
      <c r="B1717" s="116" t="s">
        <v>904</v>
      </c>
      <c r="C1717" s="116" t="s">
        <v>47</v>
      </c>
      <c r="D1717" s="116" t="s">
        <v>896</v>
      </c>
      <c r="E1717" s="116" t="s">
        <v>79</v>
      </c>
      <c r="F1717" s="116" t="s">
        <v>905</v>
      </c>
      <c r="G1717" s="117">
        <v>0.15401538461538461</v>
      </c>
      <c r="H1717" s="117">
        <v>154.01538461538462</v>
      </c>
      <c r="I1717" s="116">
        <v>2018</v>
      </c>
    </row>
    <row r="1718" spans="1:9" x14ac:dyDescent="0.3">
      <c r="A1718" s="116">
        <v>112298</v>
      </c>
      <c r="B1718" s="116" t="s">
        <v>2107</v>
      </c>
      <c r="C1718" s="116" t="s">
        <v>47</v>
      </c>
      <c r="D1718" s="116" t="s">
        <v>868</v>
      </c>
      <c r="E1718" s="116" t="s">
        <v>2</v>
      </c>
      <c r="F1718" s="116" t="s">
        <v>874</v>
      </c>
      <c r="G1718" s="117">
        <v>0.13678461538461537</v>
      </c>
      <c r="H1718" s="117">
        <v>136.78461538461536</v>
      </c>
      <c r="I1718" s="116">
        <v>2020</v>
      </c>
    </row>
    <row r="1719" spans="1:9" x14ac:dyDescent="0.3">
      <c r="A1719" s="116">
        <v>113113</v>
      </c>
      <c r="B1719" s="116" t="s">
        <v>1982</v>
      </c>
      <c r="C1719" s="116" t="s">
        <v>47</v>
      </c>
      <c r="D1719" s="116" t="s">
        <v>876</v>
      </c>
      <c r="E1719" s="116" t="s">
        <v>79</v>
      </c>
      <c r="F1719" s="116" t="s">
        <v>883</v>
      </c>
      <c r="G1719" s="117">
        <v>6.8784615384615375E-2</v>
      </c>
      <c r="H1719" s="117">
        <v>68.784615384615378</v>
      </c>
      <c r="I1719" s="116">
        <v>2019</v>
      </c>
    </row>
    <row r="1720" spans="1:9" x14ac:dyDescent="0.3">
      <c r="A1720" s="116">
        <v>114598</v>
      </c>
      <c r="B1720" s="116" t="s">
        <v>1585</v>
      </c>
      <c r="C1720" s="116" t="s">
        <v>47</v>
      </c>
      <c r="D1720" s="116" t="s">
        <v>868</v>
      </c>
      <c r="E1720" s="116" t="s">
        <v>2</v>
      </c>
      <c r="F1720" s="116" t="s">
        <v>874</v>
      </c>
      <c r="G1720" s="117">
        <v>7.9138461538461533E-2</v>
      </c>
      <c r="H1720" s="117">
        <v>79.138461538461527</v>
      </c>
      <c r="I1720" s="116">
        <v>2019</v>
      </c>
    </row>
    <row r="1721" spans="1:9" x14ac:dyDescent="0.3">
      <c r="A1721" s="116">
        <v>114897</v>
      </c>
      <c r="B1721" s="116" t="s">
        <v>857</v>
      </c>
      <c r="C1721" s="116" t="s">
        <v>47</v>
      </c>
      <c r="D1721" s="116" t="s">
        <v>855</v>
      </c>
      <c r="E1721" s="116" t="s">
        <v>79</v>
      </c>
      <c r="F1721" s="116" t="s">
        <v>863</v>
      </c>
      <c r="G1721" s="117">
        <v>3.2000000000000002E-3</v>
      </c>
      <c r="H1721" s="117">
        <v>3.2</v>
      </c>
      <c r="I1721" s="116">
        <v>2018</v>
      </c>
    </row>
    <row r="1722" spans="1:9" x14ac:dyDescent="0.3">
      <c r="A1722" s="116">
        <v>123100</v>
      </c>
      <c r="B1722" s="116" t="s">
        <v>1987</v>
      </c>
      <c r="C1722" s="116" t="s">
        <v>47</v>
      </c>
      <c r="D1722" s="116" t="s">
        <v>876</v>
      </c>
      <c r="E1722" s="116" t="s">
        <v>79</v>
      </c>
      <c r="F1722" s="116" t="s">
        <v>883</v>
      </c>
      <c r="G1722" s="117">
        <v>0.15430769230769228</v>
      </c>
      <c r="H1722" s="117">
        <v>154.30769230769229</v>
      </c>
      <c r="I1722" s="116">
        <v>2019</v>
      </c>
    </row>
    <row r="1723" spans="1:9" x14ac:dyDescent="0.3">
      <c r="A1723" s="116">
        <v>126518</v>
      </c>
      <c r="B1723" s="116" t="s">
        <v>2003</v>
      </c>
      <c r="C1723" s="116" t="s">
        <v>47</v>
      </c>
      <c r="D1723" s="116" t="s">
        <v>852</v>
      </c>
      <c r="E1723" s="116" t="s">
        <v>79</v>
      </c>
      <c r="F1723" s="116" t="s">
        <v>2004</v>
      </c>
      <c r="G1723" s="117">
        <v>2.1323076923076925</v>
      </c>
      <c r="H1723" s="117">
        <v>2132.3076923076924</v>
      </c>
      <c r="I1723" s="116">
        <v>2019</v>
      </c>
    </row>
    <row r="1724" spans="1:9" x14ac:dyDescent="0.3">
      <c r="A1724" s="116">
        <v>126520</v>
      </c>
      <c r="B1724" s="116" t="s">
        <v>2327</v>
      </c>
      <c r="C1724" s="116" t="s">
        <v>47</v>
      </c>
      <c r="D1724" s="116" t="s">
        <v>852</v>
      </c>
      <c r="E1724" s="116" t="s">
        <v>79</v>
      </c>
      <c r="F1724" s="116" t="s">
        <v>2328</v>
      </c>
      <c r="G1724" s="117">
        <v>2.1496153846153847</v>
      </c>
      <c r="H1724" s="117">
        <v>2149.6153846153848</v>
      </c>
      <c r="I1724" s="116">
        <v>2020</v>
      </c>
    </row>
    <row r="1725" spans="1:9" x14ac:dyDescent="0.3">
      <c r="A1725" s="116">
        <v>126521</v>
      </c>
      <c r="B1725" s="116" t="s">
        <v>2499</v>
      </c>
      <c r="C1725" s="116" t="s">
        <v>47</v>
      </c>
      <c r="D1725" s="116" t="s">
        <v>852</v>
      </c>
      <c r="E1725" s="116" t="s">
        <v>79</v>
      </c>
      <c r="F1725" s="116" t="s">
        <v>2328</v>
      </c>
      <c r="G1725" s="117">
        <v>2.1545999999999998</v>
      </c>
      <c r="H1725" s="117">
        <v>2154.6</v>
      </c>
      <c r="I1725" s="116">
        <v>2020</v>
      </c>
    </row>
    <row r="1726" spans="1:9" x14ac:dyDescent="0.3">
      <c r="A1726" s="116">
        <v>126526</v>
      </c>
      <c r="B1726" s="116" t="s">
        <v>154</v>
      </c>
      <c r="C1726" s="116" t="s">
        <v>47</v>
      </c>
      <c r="D1726" s="116" t="s">
        <v>896</v>
      </c>
      <c r="E1726" s="116" t="s">
        <v>79</v>
      </c>
      <c r="F1726" s="116" t="s">
        <v>885</v>
      </c>
      <c r="G1726" s="117">
        <v>5.5592307692307684E-2</v>
      </c>
      <c r="H1726" s="117">
        <v>55.592307692307685</v>
      </c>
      <c r="I1726" s="116">
        <v>2019</v>
      </c>
    </row>
    <row r="1727" spans="1:9" x14ac:dyDescent="0.3">
      <c r="A1727" s="116">
        <v>126528</v>
      </c>
      <c r="B1727" s="116" t="s">
        <v>1581</v>
      </c>
      <c r="C1727" s="116" t="s">
        <v>47</v>
      </c>
      <c r="D1727" s="116" t="s">
        <v>896</v>
      </c>
      <c r="E1727" s="116" t="s">
        <v>79</v>
      </c>
      <c r="F1727" s="116" t="s">
        <v>885</v>
      </c>
      <c r="G1727" s="117">
        <v>0.15916153846153844</v>
      </c>
      <c r="H1727" s="117">
        <v>159.16153846153844</v>
      </c>
      <c r="I1727" s="116">
        <v>2019</v>
      </c>
    </row>
    <row r="1728" spans="1:9" x14ac:dyDescent="0.3">
      <c r="A1728" s="116">
        <v>126552</v>
      </c>
      <c r="B1728" s="116" t="s">
        <v>857</v>
      </c>
      <c r="C1728" s="116" t="s">
        <v>47</v>
      </c>
      <c r="D1728" s="116" t="s">
        <v>855</v>
      </c>
      <c r="E1728" s="116" t="s">
        <v>79</v>
      </c>
      <c r="F1728" s="116" t="s">
        <v>863</v>
      </c>
      <c r="G1728" s="117">
        <v>2.576923076923077E-2</v>
      </c>
      <c r="H1728" s="117">
        <v>25.76923076923077</v>
      </c>
      <c r="I1728" s="116">
        <v>2018</v>
      </c>
    </row>
    <row r="1729" spans="1:9" x14ac:dyDescent="0.3">
      <c r="A1729" s="116">
        <v>126589</v>
      </c>
      <c r="B1729" s="116" t="s">
        <v>2003</v>
      </c>
      <c r="C1729" s="116" t="s">
        <v>47</v>
      </c>
      <c r="D1729" s="116" t="s">
        <v>852</v>
      </c>
      <c r="E1729" s="116" t="s">
        <v>79</v>
      </c>
      <c r="F1729" s="116" t="s">
        <v>2004</v>
      </c>
      <c r="G1729" s="117">
        <v>2.1323076923076925</v>
      </c>
      <c r="H1729" s="117">
        <v>2132.3076923076924</v>
      </c>
      <c r="I1729" s="116">
        <v>2019</v>
      </c>
    </row>
    <row r="1730" spans="1:9" x14ac:dyDescent="0.3">
      <c r="A1730" s="116">
        <v>126636</v>
      </c>
      <c r="B1730" s="116" t="s">
        <v>857</v>
      </c>
      <c r="C1730" s="116" t="s">
        <v>47</v>
      </c>
      <c r="D1730" s="116" t="s">
        <v>855</v>
      </c>
      <c r="E1730" s="116" t="s">
        <v>79</v>
      </c>
      <c r="F1730" s="116" t="s">
        <v>863</v>
      </c>
      <c r="G1730" s="117">
        <v>2.7692307692307691E-3</v>
      </c>
      <c r="H1730" s="117">
        <v>2.7692307692307692</v>
      </c>
      <c r="I1730" s="116">
        <v>2018</v>
      </c>
    </row>
    <row r="1731" spans="1:9" x14ac:dyDescent="0.3">
      <c r="A1731" s="116">
        <v>126730</v>
      </c>
      <c r="B1731" s="116" t="s">
        <v>219</v>
      </c>
      <c r="C1731" s="116" t="s">
        <v>47</v>
      </c>
      <c r="D1731" s="116" t="s">
        <v>2779</v>
      </c>
      <c r="E1731" s="116" t="s">
        <v>79</v>
      </c>
      <c r="F1731" s="116" t="s">
        <v>2330</v>
      </c>
      <c r="G1731" s="117">
        <v>5.3297999999999996</v>
      </c>
      <c r="H1731" s="117">
        <v>5329.7999999999993</v>
      </c>
      <c r="I1731" s="116">
        <v>2022</v>
      </c>
    </row>
    <row r="1732" spans="1:9" x14ac:dyDescent="0.3">
      <c r="A1732" s="116">
        <v>126762</v>
      </c>
      <c r="B1732" s="116" t="s">
        <v>864</v>
      </c>
      <c r="C1732" s="116" t="s">
        <v>47</v>
      </c>
      <c r="D1732" s="116" t="s">
        <v>855</v>
      </c>
      <c r="E1732" s="116" t="s">
        <v>79</v>
      </c>
      <c r="F1732" s="116" t="s">
        <v>858</v>
      </c>
      <c r="G1732" s="117">
        <v>1.8462769230769229</v>
      </c>
      <c r="H1732" s="117">
        <v>1846.2769230769229</v>
      </c>
      <c r="I1732" s="116">
        <v>2019</v>
      </c>
    </row>
    <row r="1733" spans="1:9" x14ac:dyDescent="0.3">
      <c r="A1733" s="116">
        <v>126778</v>
      </c>
      <c r="B1733" s="116" t="s">
        <v>2503</v>
      </c>
      <c r="C1733" s="116" t="s">
        <v>47</v>
      </c>
      <c r="D1733" s="116" t="s">
        <v>852</v>
      </c>
      <c r="E1733" s="116" t="s">
        <v>79</v>
      </c>
      <c r="F1733" s="116" t="s">
        <v>1576</v>
      </c>
      <c r="G1733" s="117">
        <v>5.3814153846153854</v>
      </c>
      <c r="H1733" s="117">
        <v>5381.4153846153849</v>
      </c>
      <c r="I1733" s="116">
        <v>2020</v>
      </c>
    </row>
    <row r="1734" spans="1:9" x14ac:dyDescent="0.3">
      <c r="A1734" s="116">
        <v>126973</v>
      </c>
      <c r="B1734" s="116" t="s">
        <v>2119</v>
      </c>
      <c r="C1734" s="116" t="s">
        <v>47</v>
      </c>
      <c r="D1734" s="116" t="s">
        <v>896</v>
      </c>
      <c r="E1734" s="116" t="s">
        <v>79</v>
      </c>
      <c r="F1734" s="116" t="s">
        <v>2120</v>
      </c>
      <c r="G1734" s="117">
        <v>4.7260384615384616</v>
      </c>
      <c r="H1734" s="117">
        <v>4726.0384615384619</v>
      </c>
      <c r="I1734" s="116">
        <v>2020</v>
      </c>
    </row>
    <row r="1735" spans="1:9" x14ac:dyDescent="0.3">
      <c r="A1735" s="116">
        <v>127056</v>
      </c>
      <c r="B1735" s="116" t="s">
        <v>2503</v>
      </c>
      <c r="C1735" s="116" t="s">
        <v>47</v>
      </c>
      <c r="D1735" s="116" t="s">
        <v>852</v>
      </c>
      <c r="E1735" s="116" t="s">
        <v>79</v>
      </c>
      <c r="F1735" s="116" t="s">
        <v>1576</v>
      </c>
      <c r="G1735" s="117">
        <v>5.3814153846153854</v>
      </c>
      <c r="H1735" s="117">
        <v>5381.4153846153849</v>
      </c>
      <c r="I1735" s="116">
        <v>2020</v>
      </c>
    </row>
    <row r="1736" spans="1:9" x14ac:dyDescent="0.3">
      <c r="A1736" s="116">
        <v>127372</v>
      </c>
      <c r="B1736" s="116" t="s">
        <v>857</v>
      </c>
      <c r="C1736" s="116" t="s">
        <v>47</v>
      </c>
      <c r="D1736" s="116" t="s">
        <v>855</v>
      </c>
      <c r="E1736" s="116" t="s">
        <v>79</v>
      </c>
      <c r="F1736" s="116" t="s">
        <v>860</v>
      </c>
      <c r="G1736" s="117">
        <v>0.10592307692307691</v>
      </c>
      <c r="H1736" s="117">
        <v>105.92307692307691</v>
      </c>
      <c r="I1736" s="116">
        <v>2020</v>
      </c>
    </row>
    <row r="1737" spans="1:9" x14ac:dyDescent="0.3">
      <c r="A1737" s="116">
        <v>127422</v>
      </c>
      <c r="B1737" s="116" t="s">
        <v>857</v>
      </c>
      <c r="C1737" s="116" t="s">
        <v>47</v>
      </c>
      <c r="D1737" s="116" t="s">
        <v>855</v>
      </c>
      <c r="E1737" s="116" t="s">
        <v>79</v>
      </c>
      <c r="F1737" s="116" t="s">
        <v>1584</v>
      </c>
      <c r="G1737" s="117">
        <v>6.5353846153846151E-2</v>
      </c>
      <c r="H1737" s="117">
        <v>65.353846153846149</v>
      </c>
      <c r="I1737" s="116">
        <v>2019</v>
      </c>
    </row>
    <row r="1738" spans="1:9" x14ac:dyDescent="0.3">
      <c r="A1738" s="116">
        <v>128178</v>
      </c>
      <c r="B1738" s="116" t="s">
        <v>2100</v>
      </c>
      <c r="C1738" s="116" t="s">
        <v>47</v>
      </c>
      <c r="D1738" s="116" t="s">
        <v>855</v>
      </c>
      <c r="E1738" s="116" t="s">
        <v>79</v>
      </c>
      <c r="F1738" s="116" t="s">
        <v>2508</v>
      </c>
      <c r="G1738" s="117">
        <v>1.1384615384615385E-2</v>
      </c>
      <c r="H1738" s="117">
        <v>11.384615384615385</v>
      </c>
      <c r="I1738" s="116">
        <v>2020</v>
      </c>
    </row>
    <row r="1739" spans="1:9" x14ac:dyDescent="0.3">
      <c r="A1739" s="116">
        <v>128194</v>
      </c>
      <c r="B1739" s="116" t="s">
        <v>2100</v>
      </c>
      <c r="C1739" s="116" t="s">
        <v>47</v>
      </c>
      <c r="D1739" s="116" t="s">
        <v>855</v>
      </c>
      <c r="E1739" s="116" t="s">
        <v>79</v>
      </c>
      <c r="F1739" s="116" t="s">
        <v>2508</v>
      </c>
      <c r="G1739" s="117">
        <v>1.0769230769230769E-2</v>
      </c>
      <c r="H1739" s="117">
        <v>10.769230769230768</v>
      </c>
      <c r="I1739" s="116">
        <v>2020</v>
      </c>
    </row>
    <row r="1740" spans="1:9" x14ac:dyDescent="0.3">
      <c r="A1740" s="116">
        <v>128200</v>
      </c>
      <c r="B1740" s="116" t="s">
        <v>2100</v>
      </c>
      <c r="C1740" s="116" t="s">
        <v>47</v>
      </c>
      <c r="D1740" s="116" t="s">
        <v>855</v>
      </c>
      <c r="E1740" s="116" t="s">
        <v>79</v>
      </c>
      <c r="F1740" s="116" t="s">
        <v>2508</v>
      </c>
      <c r="G1740" s="117">
        <v>1.0461538461538461E-2</v>
      </c>
      <c r="H1740" s="117">
        <v>10.461538461538462</v>
      </c>
      <c r="I1740" s="116">
        <v>2020</v>
      </c>
    </row>
    <row r="1741" spans="1:9" x14ac:dyDescent="0.3">
      <c r="A1741" s="116">
        <v>128203</v>
      </c>
      <c r="B1741" s="116" t="s">
        <v>2100</v>
      </c>
      <c r="C1741" s="116" t="s">
        <v>47</v>
      </c>
      <c r="D1741" s="116" t="s">
        <v>855</v>
      </c>
      <c r="E1741" s="116" t="s">
        <v>79</v>
      </c>
      <c r="F1741" s="116" t="s">
        <v>2508</v>
      </c>
      <c r="G1741" s="117">
        <v>1.2307692307692306E-2</v>
      </c>
      <c r="H1741" s="117">
        <v>12.307692307692307</v>
      </c>
      <c r="I1741" s="116">
        <v>2020</v>
      </c>
    </row>
    <row r="1742" spans="1:9" x14ac:dyDescent="0.3">
      <c r="A1742" s="116">
        <v>129142</v>
      </c>
      <c r="B1742" s="116" t="s">
        <v>2020</v>
      </c>
      <c r="C1742" s="116" t="s">
        <v>47</v>
      </c>
      <c r="D1742" s="116" t="s">
        <v>896</v>
      </c>
      <c r="E1742" s="116" t="s">
        <v>79</v>
      </c>
      <c r="F1742" s="116" t="s">
        <v>901</v>
      </c>
      <c r="G1742" s="117">
        <v>4.8384</v>
      </c>
      <c r="H1742" s="117">
        <v>4838.3999999999996</v>
      </c>
      <c r="I1742" s="116">
        <v>2019</v>
      </c>
    </row>
    <row r="1743" spans="1:9" x14ac:dyDescent="0.3">
      <c r="A1743" s="116">
        <v>129189</v>
      </c>
      <c r="B1743" s="116" t="s">
        <v>907</v>
      </c>
      <c r="C1743" s="116" t="s">
        <v>47</v>
      </c>
      <c r="D1743" s="116" t="s">
        <v>896</v>
      </c>
      <c r="E1743" s="116" t="s">
        <v>79</v>
      </c>
      <c r="F1743" s="116" t="s">
        <v>908</v>
      </c>
      <c r="G1743" s="117">
        <v>0.12734615384615386</v>
      </c>
      <c r="H1743" s="117">
        <v>127.34615384615385</v>
      </c>
      <c r="I1743" s="116">
        <v>2018</v>
      </c>
    </row>
    <row r="1744" spans="1:9" x14ac:dyDescent="0.3">
      <c r="A1744" s="116">
        <v>130717</v>
      </c>
      <c r="B1744" s="116" t="s">
        <v>2526</v>
      </c>
      <c r="C1744" s="116" t="s">
        <v>47</v>
      </c>
      <c r="D1744" s="116" t="s">
        <v>876</v>
      </c>
      <c r="E1744" s="116" t="s">
        <v>79</v>
      </c>
      <c r="F1744" s="116" t="s">
        <v>2756</v>
      </c>
      <c r="G1744" s="117">
        <v>3.2185999999999999</v>
      </c>
      <c r="H1744" s="117">
        <v>3218.6</v>
      </c>
      <c r="I1744" s="116">
        <v>2021</v>
      </c>
    </row>
    <row r="1745" spans="1:9" x14ac:dyDescent="0.3">
      <c r="A1745" s="116">
        <v>136186</v>
      </c>
      <c r="B1745" s="116" t="s">
        <v>2118</v>
      </c>
      <c r="C1745" s="116" t="s">
        <v>47</v>
      </c>
      <c r="D1745" s="116" t="s">
        <v>2779</v>
      </c>
      <c r="E1745" s="116" t="s">
        <v>79</v>
      </c>
      <c r="F1745" s="116" t="s">
        <v>2330</v>
      </c>
      <c r="G1745" s="117">
        <v>5.2416307692307695</v>
      </c>
      <c r="H1745" s="117">
        <v>5241.6307692307691</v>
      </c>
      <c r="I1745" s="116">
        <v>2022</v>
      </c>
    </row>
    <row r="1746" spans="1:9" x14ac:dyDescent="0.3">
      <c r="A1746" s="116">
        <v>143824</v>
      </c>
      <c r="B1746" s="116" t="s">
        <v>857</v>
      </c>
      <c r="C1746" s="116" t="s">
        <v>47</v>
      </c>
      <c r="D1746" s="116" t="s">
        <v>855</v>
      </c>
      <c r="E1746" s="116" t="s">
        <v>79</v>
      </c>
      <c r="F1746" s="116" t="s">
        <v>863</v>
      </c>
      <c r="G1746" s="117">
        <v>2.3846153846153848E-3</v>
      </c>
      <c r="H1746" s="117">
        <v>2.3846153846153846</v>
      </c>
      <c r="I1746" s="116">
        <v>2018</v>
      </c>
    </row>
    <row r="1747" spans="1:9" x14ac:dyDescent="0.3">
      <c r="A1747" s="116">
        <v>152705</v>
      </c>
      <c r="B1747" s="116" t="s">
        <v>2380</v>
      </c>
      <c r="C1747" s="116" t="s">
        <v>47</v>
      </c>
      <c r="D1747" s="116" t="s">
        <v>1568</v>
      </c>
      <c r="E1747" s="116" t="s">
        <v>79</v>
      </c>
      <c r="F1747" s="116" t="s">
        <v>2328</v>
      </c>
      <c r="G1747" s="117">
        <v>2.1222923076923075</v>
      </c>
      <c r="H1747" s="117">
        <v>2122.2923076923075</v>
      </c>
      <c r="I1747" s="116">
        <v>2020</v>
      </c>
    </row>
    <row r="1748" spans="1:9" x14ac:dyDescent="0.3">
      <c r="A1748" s="116">
        <v>152713</v>
      </c>
      <c r="B1748" s="116" t="s">
        <v>2380</v>
      </c>
      <c r="C1748" s="116" t="s">
        <v>47</v>
      </c>
      <c r="D1748" s="116" t="s">
        <v>1568</v>
      </c>
      <c r="E1748" s="116" t="s">
        <v>79</v>
      </c>
      <c r="F1748" s="116" t="s">
        <v>2328</v>
      </c>
      <c r="G1748" s="117">
        <v>0.85863076923076931</v>
      </c>
      <c r="H1748" s="117">
        <v>858.63076923076926</v>
      </c>
      <c r="I1748" s="116">
        <v>2020</v>
      </c>
    </row>
    <row r="1749" spans="1:9" x14ac:dyDescent="0.3">
      <c r="A1749" s="116">
        <v>152784</v>
      </c>
      <c r="B1749" s="116" t="s">
        <v>884</v>
      </c>
      <c r="C1749" s="116" t="s">
        <v>47</v>
      </c>
      <c r="D1749" s="116" t="s">
        <v>876</v>
      </c>
      <c r="E1749" s="116" t="s">
        <v>79</v>
      </c>
      <c r="F1749" s="116" t="s">
        <v>885</v>
      </c>
      <c r="G1749" s="117">
        <v>0.16846153846153844</v>
      </c>
      <c r="H1749" s="117">
        <v>168.46153846153845</v>
      </c>
      <c r="I1749" s="116">
        <v>2018</v>
      </c>
    </row>
    <row r="1750" spans="1:9" x14ac:dyDescent="0.3">
      <c r="A1750" s="116">
        <v>153079</v>
      </c>
      <c r="B1750" s="116" t="s">
        <v>2329</v>
      </c>
      <c r="C1750" s="116" t="s">
        <v>47</v>
      </c>
      <c r="D1750" s="116" t="s">
        <v>852</v>
      </c>
      <c r="E1750" s="116" t="s">
        <v>79</v>
      </c>
      <c r="F1750" s="116" t="s">
        <v>2328</v>
      </c>
      <c r="G1750" s="117">
        <v>2.0651076923076923</v>
      </c>
      <c r="H1750" s="117">
        <v>2065.1076923076921</v>
      </c>
      <c r="I1750" s="116">
        <v>2020</v>
      </c>
    </row>
    <row r="1751" spans="1:9" x14ac:dyDescent="0.3">
      <c r="A1751" s="116">
        <v>156375</v>
      </c>
      <c r="B1751" s="116" t="s">
        <v>2401</v>
      </c>
      <c r="C1751" s="116" t="s">
        <v>47</v>
      </c>
      <c r="D1751" s="116" t="s">
        <v>876</v>
      </c>
      <c r="E1751" s="116" t="s">
        <v>79</v>
      </c>
      <c r="F1751" s="116" t="s">
        <v>2330</v>
      </c>
      <c r="G1751" s="117">
        <v>4.4861538461538455</v>
      </c>
      <c r="H1751" s="117">
        <v>4486.1538461538457</v>
      </c>
      <c r="I1751" s="116">
        <v>2020</v>
      </c>
    </row>
    <row r="1752" spans="1:9" x14ac:dyDescent="0.3">
      <c r="A1752" s="116">
        <v>156383</v>
      </c>
      <c r="B1752" s="116" t="s">
        <v>2514</v>
      </c>
      <c r="C1752" s="116" t="s">
        <v>47</v>
      </c>
      <c r="D1752" s="116" t="s">
        <v>876</v>
      </c>
      <c r="E1752" s="116" t="s">
        <v>79</v>
      </c>
      <c r="F1752" s="116" t="s">
        <v>2330</v>
      </c>
      <c r="G1752" s="117">
        <v>4.0116999999999994</v>
      </c>
      <c r="H1752" s="117">
        <v>4011.7</v>
      </c>
      <c r="I1752" s="116">
        <v>2020</v>
      </c>
    </row>
    <row r="1753" spans="1:9" x14ac:dyDescent="0.3">
      <c r="A1753" s="116">
        <v>156520</v>
      </c>
      <c r="B1753" s="116" t="s">
        <v>1581</v>
      </c>
      <c r="C1753" s="116" t="s">
        <v>47</v>
      </c>
      <c r="D1753" s="116" t="s">
        <v>896</v>
      </c>
      <c r="E1753" s="116" t="s">
        <v>79</v>
      </c>
      <c r="F1753" s="116" t="s">
        <v>885</v>
      </c>
      <c r="G1753" s="117">
        <v>0.26273076923076921</v>
      </c>
      <c r="H1753" s="117">
        <v>262.73076923076923</v>
      </c>
      <c r="I1753" s="116">
        <v>2019</v>
      </c>
    </row>
    <row r="1754" spans="1:9" x14ac:dyDescent="0.3">
      <c r="A1754" s="116">
        <v>157192</v>
      </c>
      <c r="B1754" s="116" t="s">
        <v>1560</v>
      </c>
      <c r="C1754" s="116" t="s">
        <v>47</v>
      </c>
      <c r="D1754" s="116" t="s">
        <v>855</v>
      </c>
      <c r="E1754" s="116" t="s">
        <v>79</v>
      </c>
      <c r="F1754" s="116" t="s">
        <v>1561</v>
      </c>
      <c r="G1754" s="117">
        <v>3.1015384615384615E-2</v>
      </c>
      <c r="H1754" s="117">
        <v>31.015384615384615</v>
      </c>
      <c r="I1754" s="116">
        <v>2019</v>
      </c>
    </row>
    <row r="1755" spans="1:9" x14ac:dyDescent="0.3">
      <c r="A1755" s="116">
        <v>158033</v>
      </c>
      <c r="B1755" s="116" t="s">
        <v>1768</v>
      </c>
      <c r="C1755" s="116" t="s">
        <v>47</v>
      </c>
      <c r="D1755" s="116" t="s">
        <v>855</v>
      </c>
      <c r="E1755" s="116" t="s">
        <v>79</v>
      </c>
      <c r="F1755" s="116" t="s">
        <v>860</v>
      </c>
      <c r="G1755" s="117">
        <v>0.32344615384615383</v>
      </c>
      <c r="H1755" s="117">
        <v>323.44615384615383</v>
      </c>
      <c r="I1755" s="116">
        <v>2020</v>
      </c>
    </row>
    <row r="1756" spans="1:9" x14ac:dyDescent="0.3">
      <c r="A1756" s="116">
        <v>158694</v>
      </c>
      <c r="B1756" s="116" t="s">
        <v>857</v>
      </c>
      <c r="C1756" s="116" t="s">
        <v>47</v>
      </c>
      <c r="D1756" s="116" t="s">
        <v>855</v>
      </c>
      <c r="E1756" s="116" t="s">
        <v>79</v>
      </c>
      <c r="F1756" s="116" t="s">
        <v>863</v>
      </c>
      <c r="G1756" s="117">
        <v>7.4769230769230772E-3</v>
      </c>
      <c r="H1756" s="117">
        <v>7.476923076923077</v>
      </c>
      <c r="I1756" s="116">
        <v>2019</v>
      </c>
    </row>
    <row r="1757" spans="1:9" x14ac:dyDescent="0.3">
      <c r="A1757" s="116">
        <v>160347</v>
      </c>
      <c r="B1757" s="116" t="s">
        <v>2020</v>
      </c>
      <c r="C1757" s="116" t="s">
        <v>47</v>
      </c>
      <c r="D1757" s="116" t="s">
        <v>3360</v>
      </c>
      <c r="E1757" s="116" t="s">
        <v>79</v>
      </c>
      <c r="F1757" s="116" t="s">
        <v>3074</v>
      </c>
      <c r="G1757" s="117">
        <v>5.079484615384616</v>
      </c>
      <c r="H1757" s="117">
        <v>5079.4846153846156</v>
      </c>
      <c r="I1757" s="116">
        <v>2022</v>
      </c>
    </row>
    <row r="1758" spans="1:9" x14ac:dyDescent="0.3">
      <c r="A1758" s="116">
        <v>161001</v>
      </c>
      <c r="B1758" s="116" t="s">
        <v>2114</v>
      </c>
      <c r="C1758" s="116" t="s">
        <v>47</v>
      </c>
      <c r="D1758" s="116" t="s">
        <v>852</v>
      </c>
      <c r="E1758" s="116" t="s">
        <v>79</v>
      </c>
      <c r="F1758" s="116" t="s">
        <v>2506</v>
      </c>
      <c r="G1758" s="117">
        <v>2.3057999999999996</v>
      </c>
      <c r="H1758" s="117">
        <v>2305.7999999999997</v>
      </c>
      <c r="I1758" s="116">
        <v>2020</v>
      </c>
    </row>
    <row r="1759" spans="1:9" x14ac:dyDescent="0.3">
      <c r="A1759" s="116">
        <v>161327</v>
      </c>
      <c r="B1759" s="116" t="s">
        <v>857</v>
      </c>
      <c r="C1759" s="116" t="s">
        <v>47</v>
      </c>
      <c r="D1759" s="116" t="s">
        <v>855</v>
      </c>
      <c r="E1759" s="116" t="s">
        <v>79</v>
      </c>
      <c r="F1759" s="116" t="s">
        <v>863</v>
      </c>
      <c r="G1759" s="117">
        <v>1.1630769230769231E-2</v>
      </c>
      <c r="H1759" s="117">
        <v>11.63076923076923</v>
      </c>
      <c r="I1759" s="116">
        <v>2019</v>
      </c>
    </row>
    <row r="1760" spans="1:9" x14ac:dyDescent="0.3">
      <c r="A1760" s="116">
        <v>161405</v>
      </c>
      <c r="B1760" s="116" t="s">
        <v>2020</v>
      </c>
      <c r="C1760" s="116" t="s">
        <v>47</v>
      </c>
      <c r="D1760" s="116" t="s">
        <v>3360</v>
      </c>
      <c r="E1760" s="116" t="s">
        <v>79</v>
      </c>
      <c r="F1760" s="116" t="s">
        <v>3074</v>
      </c>
      <c r="G1760" s="117">
        <v>5.0632846153846156</v>
      </c>
      <c r="H1760" s="117">
        <v>5063.2846153846158</v>
      </c>
      <c r="I1760" s="116">
        <v>2022</v>
      </c>
    </row>
    <row r="1761" spans="1:9" x14ac:dyDescent="0.3">
      <c r="A1761" s="116">
        <v>162218</v>
      </c>
      <c r="B1761" s="116" t="s">
        <v>2773</v>
      </c>
      <c r="C1761" s="116" t="s">
        <v>47</v>
      </c>
      <c r="D1761" s="116" t="s">
        <v>876</v>
      </c>
      <c r="E1761" s="116" t="s">
        <v>79</v>
      </c>
      <c r="F1761" s="116" t="s">
        <v>241</v>
      </c>
      <c r="G1761" s="117">
        <v>5.3174461538461539</v>
      </c>
      <c r="H1761" s="117">
        <v>5317.4461538461537</v>
      </c>
      <c r="I1761" s="116">
        <v>2021</v>
      </c>
    </row>
    <row r="1762" spans="1:9" x14ac:dyDescent="0.3">
      <c r="A1762" s="116">
        <v>163373</v>
      </c>
      <c r="B1762" s="116" t="s">
        <v>2017</v>
      </c>
      <c r="C1762" s="116" t="s">
        <v>47</v>
      </c>
      <c r="D1762" s="116" t="s">
        <v>2779</v>
      </c>
      <c r="E1762" s="116" t="s">
        <v>79</v>
      </c>
      <c r="F1762" s="116" t="s">
        <v>2330</v>
      </c>
      <c r="G1762" s="117">
        <v>2.4982307692307693</v>
      </c>
      <c r="H1762" s="117">
        <v>2498.2307692307691</v>
      </c>
      <c r="I1762" s="116">
        <v>2022</v>
      </c>
    </row>
    <row r="1763" spans="1:9" x14ac:dyDescent="0.3">
      <c r="A1763" s="116">
        <v>163631</v>
      </c>
      <c r="B1763" s="116" t="s">
        <v>1579</v>
      </c>
      <c r="C1763" s="116" t="s">
        <v>47</v>
      </c>
      <c r="D1763" s="116" t="s">
        <v>876</v>
      </c>
      <c r="E1763" s="116" t="s">
        <v>79</v>
      </c>
      <c r="F1763" s="116" t="s">
        <v>2330</v>
      </c>
      <c r="G1763" s="117">
        <v>3.4110999999999998</v>
      </c>
      <c r="H1763" s="117">
        <v>3411.1</v>
      </c>
      <c r="I1763" s="116">
        <v>2020</v>
      </c>
    </row>
    <row r="1764" spans="1:9" x14ac:dyDescent="0.3">
      <c r="A1764" s="116">
        <v>164578</v>
      </c>
      <c r="B1764" s="116" t="s">
        <v>337</v>
      </c>
      <c r="C1764" s="116" t="s">
        <v>47</v>
      </c>
      <c r="D1764" s="116" t="s">
        <v>852</v>
      </c>
      <c r="E1764" s="116" t="s">
        <v>79</v>
      </c>
      <c r="F1764" s="116" t="s">
        <v>1572</v>
      </c>
      <c r="G1764" s="117">
        <v>0.37315384615384611</v>
      </c>
      <c r="H1764" s="117">
        <v>373.15384615384613</v>
      </c>
      <c r="I1764" s="116">
        <v>2019</v>
      </c>
    </row>
    <row r="1765" spans="1:9" x14ac:dyDescent="0.3">
      <c r="A1765" s="116">
        <v>164855</v>
      </c>
      <c r="B1765" s="116" t="s">
        <v>857</v>
      </c>
      <c r="C1765" s="116" t="s">
        <v>47</v>
      </c>
      <c r="D1765" s="116" t="s">
        <v>855</v>
      </c>
      <c r="E1765" s="116" t="s">
        <v>79</v>
      </c>
      <c r="F1765" s="116" t="s">
        <v>863</v>
      </c>
      <c r="G1765" s="117">
        <v>3.046153846153846E-3</v>
      </c>
      <c r="H1765" s="117">
        <v>3.046153846153846</v>
      </c>
      <c r="I1765" s="116">
        <v>2019</v>
      </c>
    </row>
    <row r="1766" spans="1:9" x14ac:dyDescent="0.3">
      <c r="A1766" s="116">
        <v>165081</v>
      </c>
      <c r="B1766" s="116" t="s">
        <v>2507</v>
      </c>
      <c r="C1766" s="116" t="s">
        <v>47</v>
      </c>
      <c r="D1766" s="116" t="s">
        <v>876</v>
      </c>
      <c r="E1766" s="116" t="s">
        <v>79</v>
      </c>
      <c r="F1766" s="116" t="s">
        <v>1576</v>
      </c>
      <c r="G1766" s="117">
        <v>2.2746461538461533</v>
      </c>
      <c r="H1766" s="117">
        <v>2274.6461538461535</v>
      </c>
      <c r="I1766" s="116">
        <v>2020</v>
      </c>
    </row>
    <row r="1767" spans="1:9" x14ac:dyDescent="0.3">
      <c r="A1767" s="116">
        <v>165351</v>
      </c>
      <c r="B1767" s="116" t="s">
        <v>2110</v>
      </c>
      <c r="C1767" s="116" t="s">
        <v>47</v>
      </c>
      <c r="D1767" s="116" t="s">
        <v>896</v>
      </c>
      <c r="E1767" s="116" t="s">
        <v>79</v>
      </c>
      <c r="F1767" s="116" t="s">
        <v>2330</v>
      </c>
      <c r="G1767" s="117">
        <v>4.4472153846153839</v>
      </c>
      <c r="H1767" s="117">
        <v>4447.2153846153842</v>
      </c>
      <c r="I1767" s="116">
        <v>2020</v>
      </c>
    </row>
    <row r="1768" spans="1:9" x14ac:dyDescent="0.3">
      <c r="A1768" s="116">
        <v>165456</v>
      </c>
      <c r="B1768" s="116" t="s">
        <v>2533</v>
      </c>
      <c r="C1768" s="116" t="s">
        <v>47</v>
      </c>
      <c r="D1768" s="116" t="s">
        <v>876</v>
      </c>
      <c r="E1768" s="116" t="s">
        <v>79</v>
      </c>
      <c r="F1768" s="116" t="s">
        <v>2381</v>
      </c>
      <c r="G1768" s="117">
        <v>3.536</v>
      </c>
      <c r="H1768" s="117">
        <v>3536</v>
      </c>
      <c r="I1768" s="116">
        <v>2020</v>
      </c>
    </row>
    <row r="1769" spans="1:9" x14ac:dyDescent="0.3">
      <c r="A1769" s="116">
        <v>165459</v>
      </c>
      <c r="B1769" s="116" t="s">
        <v>2768</v>
      </c>
      <c r="C1769" s="116" t="s">
        <v>47</v>
      </c>
      <c r="D1769" s="116" t="s">
        <v>876</v>
      </c>
      <c r="E1769" s="116" t="s">
        <v>79</v>
      </c>
      <c r="F1769" s="116" t="s">
        <v>241</v>
      </c>
      <c r="G1769" s="117">
        <v>5.7672999999999996</v>
      </c>
      <c r="H1769" s="117">
        <v>5767.2999999999993</v>
      </c>
      <c r="I1769" s="116">
        <v>2021</v>
      </c>
    </row>
    <row r="1770" spans="1:9" x14ac:dyDescent="0.3">
      <c r="A1770" s="116">
        <v>165745</v>
      </c>
      <c r="B1770" s="116" t="s">
        <v>3370</v>
      </c>
      <c r="C1770" s="116" t="s">
        <v>47</v>
      </c>
      <c r="D1770" s="116" t="s">
        <v>868</v>
      </c>
      <c r="E1770" s="116" t="s">
        <v>2</v>
      </c>
      <c r="F1770" s="116" t="s">
        <v>3371</v>
      </c>
      <c r="G1770" s="117">
        <v>1.5135384615384615</v>
      </c>
      <c r="H1770" s="117">
        <v>1513.5384615384614</v>
      </c>
      <c r="I1770" s="116">
        <v>2022</v>
      </c>
    </row>
    <row r="1771" spans="1:9" x14ac:dyDescent="0.3">
      <c r="A1771" s="116">
        <v>166405</v>
      </c>
      <c r="B1771" s="116" t="s">
        <v>2100</v>
      </c>
      <c r="C1771" s="116" t="s">
        <v>47</v>
      </c>
      <c r="D1771" s="116" t="s">
        <v>855</v>
      </c>
      <c r="E1771" s="116" t="s">
        <v>79</v>
      </c>
      <c r="F1771" s="116" t="s">
        <v>2508</v>
      </c>
      <c r="G1771" s="117">
        <v>1.0461538461538461E-2</v>
      </c>
      <c r="H1771" s="117">
        <v>10.461538461538462</v>
      </c>
      <c r="I1771" s="116">
        <v>2020</v>
      </c>
    </row>
    <row r="1772" spans="1:9" x14ac:dyDescent="0.3">
      <c r="A1772" s="116">
        <v>166419</v>
      </c>
      <c r="B1772" s="116" t="s">
        <v>2100</v>
      </c>
      <c r="C1772" s="116" t="s">
        <v>47</v>
      </c>
      <c r="D1772" s="116" t="s">
        <v>2753</v>
      </c>
      <c r="E1772" s="116" t="s">
        <v>79</v>
      </c>
      <c r="F1772" s="116" t="s">
        <v>2508</v>
      </c>
      <c r="G1772" s="117">
        <v>1.2307692307692306E-2</v>
      </c>
      <c r="H1772" s="117">
        <v>12.307692307692307</v>
      </c>
      <c r="I1772" s="116">
        <v>2022</v>
      </c>
    </row>
    <row r="1773" spans="1:9" x14ac:dyDescent="0.3">
      <c r="A1773" s="116">
        <v>166421</v>
      </c>
      <c r="B1773" s="116" t="s">
        <v>2100</v>
      </c>
      <c r="C1773" s="116" t="s">
        <v>47</v>
      </c>
      <c r="D1773" s="116" t="s">
        <v>2753</v>
      </c>
      <c r="E1773" s="116" t="s">
        <v>79</v>
      </c>
      <c r="F1773" s="116" t="s">
        <v>2508</v>
      </c>
      <c r="G1773" s="117">
        <v>1.3538461538461539E-2</v>
      </c>
      <c r="H1773" s="117">
        <v>13.538461538461538</v>
      </c>
      <c r="I1773" s="116">
        <v>2021</v>
      </c>
    </row>
    <row r="1774" spans="1:9" x14ac:dyDescent="0.3">
      <c r="A1774" s="116">
        <v>166748</v>
      </c>
      <c r="B1774" s="116" t="s">
        <v>2532</v>
      </c>
      <c r="C1774" s="116" t="s">
        <v>47</v>
      </c>
      <c r="D1774" s="116" t="s">
        <v>876</v>
      </c>
      <c r="E1774" s="116" t="s">
        <v>79</v>
      </c>
      <c r="F1774" s="116" t="s">
        <v>1576</v>
      </c>
      <c r="G1774" s="117">
        <v>4.843799999999999</v>
      </c>
      <c r="H1774" s="117">
        <v>4843.7999999999993</v>
      </c>
      <c r="I1774" s="116">
        <v>2020</v>
      </c>
    </row>
    <row r="1775" spans="1:9" x14ac:dyDescent="0.3">
      <c r="A1775" s="116">
        <v>167021</v>
      </c>
      <c r="B1775" s="116" t="s">
        <v>2383</v>
      </c>
      <c r="C1775" s="116" t="s">
        <v>47</v>
      </c>
      <c r="D1775" s="116" t="s">
        <v>868</v>
      </c>
      <c r="E1775" s="116" t="s">
        <v>2</v>
      </c>
      <c r="F1775" s="116" t="s">
        <v>2384</v>
      </c>
      <c r="G1775" s="117">
        <v>1.1209846153846155</v>
      </c>
      <c r="H1775" s="117">
        <v>1120.9846153846154</v>
      </c>
      <c r="I1775" s="116">
        <v>2020</v>
      </c>
    </row>
    <row r="1776" spans="1:9" x14ac:dyDescent="0.3">
      <c r="A1776" s="116">
        <v>167054</v>
      </c>
      <c r="B1776" s="116" t="s">
        <v>882</v>
      </c>
      <c r="C1776" s="116" t="s">
        <v>47</v>
      </c>
      <c r="D1776" s="116" t="s">
        <v>876</v>
      </c>
      <c r="E1776" s="116" t="s">
        <v>79</v>
      </c>
      <c r="F1776" s="116" t="s">
        <v>2381</v>
      </c>
      <c r="G1776" s="117">
        <v>0.73439999999999994</v>
      </c>
      <c r="H1776" s="117">
        <v>734.4</v>
      </c>
      <c r="I1776" s="116">
        <v>2020</v>
      </c>
    </row>
    <row r="1777" spans="1:9" x14ac:dyDescent="0.3">
      <c r="A1777" s="116">
        <v>167482</v>
      </c>
      <c r="B1777" s="116" t="s">
        <v>3087</v>
      </c>
      <c r="C1777" s="116" t="s">
        <v>47</v>
      </c>
      <c r="D1777" s="116" t="s">
        <v>876</v>
      </c>
      <c r="E1777" s="116" t="s">
        <v>79</v>
      </c>
      <c r="F1777" s="116" t="s">
        <v>3074</v>
      </c>
      <c r="G1777" s="117">
        <v>5.847999999999999</v>
      </c>
      <c r="H1777" s="117">
        <v>5847.9999999999991</v>
      </c>
      <c r="I1777" s="116">
        <v>2021</v>
      </c>
    </row>
    <row r="1778" spans="1:9" x14ac:dyDescent="0.3">
      <c r="A1778" s="116">
        <v>167592</v>
      </c>
      <c r="B1778" s="116" t="s">
        <v>3087</v>
      </c>
      <c r="C1778" s="116" t="s">
        <v>47</v>
      </c>
      <c r="D1778" s="116" t="s">
        <v>876</v>
      </c>
      <c r="E1778" s="116" t="s">
        <v>79</v>
      </c>
      <c r="F1778" s="116" t="s">
        <v>3074</v>
      </c>
      <c r="G1778" s="117">
        <v>5.847999999999999</v>
      </c>
      <c r="H1778" s="117">
        <v>5847.9999999999991</v>
      </c>
      <c r="I1778" s="116">
        <v>2021</v>
      </c>
    </row>
    <row r="1779" spans="1:9" x14ac:dyDescent="0.3">
      <c r="A1779" s="116">
        <v>167785</v>
      </c>
      <c r="B1779" s="116" t="s">
        <v>2502</v>
      </c>
      <c r="C1779" s="116" t="s">
        <v>47</v>
      </c>
      <c r="D1779" s="116" t="s">
        <v>1568</v>
      </c>
      <c r="E1779" s="116" t="s">
        <v>79</v>
      </c>
      <c r="F1779" s="116" t="s">
        <v>2328</v>
      </c>
      <c r="G1779" s="117">
        <v>2.1213230769230766</v>
      </c>
      <c r="H1779" s="117">
        <v>2121.3230769230768</v>
      </c>
      <c r="I1779" s="116">
        <v>2020</v>
      </c>
    </row>
    <row r="1780" spans="1:9" x14ac:dyDescent="0.3">
      <c r="A1780" s="116">
        <v>169811</v>
      </c>
      <c r="B1780" s="116" t="s">
        <v>2768</v>
      </c>
      <c r="C1780" s="116" t="s">
        <v>47</v>
      </c>
      <c r="D1780" s="116" t="s">
        <v>876</v>
      </c>
      <c r="E1780" s="116" t="s">
        <v>79</v>
      </c>
      <c r="F1780" s="116" t="s">
        <v>241</v>
      </c>
      <c r="G1780" s="117">
        <v>2.1945000000000001</v>
      </c>
      <c r="H1780" s="117">
        <v>2194.5</v>
      </c>
      <c r="I1780" s="116">
        <v>2021</v>
      </c>
    </row>
    <row r="1781" spans="1:9" x14ac:dyDescent="0.3">
      <c r="A1781" s="116">
        <v>170154</v>
      </c>
      <c r="B1781" s="116" t="s">
        <v>1587</v>
      </c>
      <c r="C1781" s="116" t="s">
        <v>47</v>
      </c>
      <c r="D1781" s="116" t="s">
        <v>896</v>
      </c>
      <c r="E1781" s="116" t="s">
        <v>79</v>
      </c>
      <c r="F1781" s="116" t="s">
        <v>885</v>
      </c>
      <c r="G1781" s="117">
        <v>0.26273076923076921</v>
      </c>
      <c r="H1781" s="117">
        <v>262.73076923076923</v>
      </c>
      <c r="I1781" s="116">
        <v>2019</v>
      </c>
    </row>
    <row r="1782" spans="1:9" x14ac:dyDescent="0.3">
      <c r="A1782" s="116">
        <v>170384</v>
      </c>
      <c r="B1782" s="116" t="s">
        <v>3087</v>
      </c>
      <c r="C1782" s="116" t="s">
        <v>47</v>
      </c>
      <c r="D1782" s="116" t="s">
        <v>876</v>
      </c>
      <c r="E1782" s="116" t="s">
        <v>79</v>
      </c>
      <c r="F1782" s="116" t="s">
        <v>3074</v>
      </c>
      <c r="G1782" s="117">
        <v>5.847999999999999</v>
      </c>
      <c r="H1782" s="117">
        <v>5847.9999999999991</v>
      </c>
      <c r="I1782" s="116">
        <v>2021</v>
      </c>
    </row>
    <row r="1783" spans="1:9" x14ac:dyDescent="0.3">
      <c r="A1783" s="116">
        <v>170588</v>
      </c>
      <c r="B1783" s="116" t="s">
        <v>2112</v>
      </c>
      <c r="C1783" s="116" t="s">
        <v>47</v>
      </c>
      <c r="D1783" s="116" t="s">
        <v>876</v>
      </c>
      <c r="E1783" s="116" t="s">
        <v>79</v>
      </c>
      <c r="F1783" s="116" t="s">
        <v>2113</v>
      </c>
      <c r="G1783" s="117">
        <v>5.3086153846153836</v>
      </c>
      <c r="H1783" s="117">
        <v>5308.6153846153838</v>
      </c>
      <c r="I1783" s="116">
        <v>2020</v>
      </c>
    </row>
    <row r="1784" spans="1:9" x14ac:dyDescent="0.3">
      <c r="A1784" s="116">
        <v>170849</v>
      </c>
      <c r="B1784" s="116" t="s">
        <v>1571</v>
      </c>
      <c r="C1784" s="116" t="s">
        <v>47</v>
      </c>
      <c r="D1784" s="116" t="s">
        <v>876</v>
      </c>
      <c r="E1784" s="116" t="s">
        <v>79</v>
      </c>
      <c r="F1784" s="116" t="s">
        <v>2381</v>
      </c>
      <c r="G1784" s="117">
        <v>5.8187076923076919</v>
      </c>
      <c r="H1784" s="117">
        <v>5818.707692307692</v>
      </c>
      <c r="I1784" s="116">
        <v>2022</v>
      </c>
    </row>
    <row r="1785" spans="1:9" x14ac:dyDescent="0.3">
      <c r="A1785" s="116">
        <v>170960</v>
      </c>
      <c r="B1785" s="116" t="s">
        <v>1560</v>
      </c>
      <c r="C1785" s="116" t="s">
        <v>47</v>
      </c>
      <c r="D1785" s="116" t="s">
        <v>855</v>
      </c>
      <c r="E1785" s="116" t="s">
        <v>79</v>
      </c>
      <c r="F1785" s="116" t="s">
        <v>863</v>
      </c>
      <c r="G1785" s="117">
        <v>7.4769230769230772E-3</v>
      </c>
      <c r="H1785" s="117">
        <v>7.476923076923077</v>
      </c>
      <c r="I1785" s="116">
        <v>2019</v>
      </c>
    </row>
    <row r="1786" spans="1:9" x14ac:dyDescent="0.3">
      <c r="A1786" s="116">
        <v>171278</v>
      </c>
      <c r="B1786" s="116" t="s">
        <v>2529</v>
      </c>
      <c r="C1786" s="116" t="s">
        <v>47</v>
      </c>
      <c r="D1786" s="116" t="s">
        <v>876</v>
      </c>
      <c r="E1786" s="116" t="s">
        <v>79</v>
      </c>
      <c r="F1786" s="116" t="s">
        <v>2381</v>
      </c>
      <c r="G1786" s="117">
        <v>1.2715999999999998</v>
      </c>
      <c r="H1786" s="117">
        <v>1271.5999999999999</v>
      </c>
      <c r="I1786" s="116">
        <v>2020</v>
      </c>
    </row>
    <row r="1787" spans="1:9" x14ac:dyDescent="0.3">
      <c r="A1787" s="116">
        <v>171328</v>
      </c>
      <c r="B1787" s="116" t="s">
        <v>2514</v>
      </c>
      <c r="C1787" s="116" t="s">
        <v>47</v>
      </c>
      <c r="D1787" s="116" t="s">
        <v>876</v>
      </c>
      <c r="E1787" s="116" t="s">
        <v>79</v>
      </c>
      <c r="F1787" s="116" t="s">
        <v>3074</v>
      </c>
      <c r="G1787" s="117">
        <v>5.4043692307692313</v>
      </c>
      <c r="H1787" s="117">
        <v>5404.3692307692309</v>
      </c>
      <c r="I1787" s="116">
        <v>2021</v>
      </c>
    </row>
    <row r="1788" spans="1:9" x14ac:dyDescent="0.3">
      <c r="A1788" s="116">
        <v>171869</v>
      </c>
      <c r="B1788" s="116" t="s">
        <v>3402</v>
      </c>
      <c r="C1788" s="116" t="s">
        <v>47</v>
      </c>
      <c r="D1788" s="116" t="s">
        <v>3360</v>
      </c>
      <c r="E1788" s="116" t="s">
        <v>79</v>
      </c>
      <c r="F1788" s="116" t="s">
        <v>3403</v>
      </c>
      <c r="G1788" s="117">
        <v>5.2345461538461535</v>
      </c>
      <c r="H1788" s="117">
        <v>5234.5461538461532</v>
      </c>
      <c r="I1788" s="116">
        <v>2022</v>
      </c>
    </row>
    <row r="1789" spans="1:9" x14ac:dyDescent="0.3">
      <c r="A1789" s="116">
        <v>172261</v>
      </c>
      <c r="B1789" s="116" t="s">
        <v>2103</v>
      </c>
      <c r="C1789" s="116" t="s">
        <v>47</v>
      </c>
      <c r="D1789" s="116" t="s">
        <v>868</v>
      </c>
      <c r="E1789" s="116" t="s">
        <v>2</v>
      </c>
      <c r="F1789" s="116" t="s">
        <v>1583</v>
      </c>
      <c r="G1789" s="117">
        <v>0.31782307692307693</v>
      </c>
      <c r="H1789" s="117">
        <v>317.82307692307694</v>
      </c>
      <c r="I1789" s="116">
        <v>2020</v>
      </c>
    </row>
    <row r="1790" spans="1:9" x14ac:dyDescent="0.3">
      <c r="A1790" s="116">
        <v>172621</v>
      </c>
      <c r="B1790" s="116" t="s">
        <v>857</v>
      </c>
      <c r="C1790" s="116" t="s">
        <v>47</v>
      </c>
      <c r="D1790" s="116" t="s">
        <v>855</v>
      </c>
      <c r="E1790" s="116" t="s">
        <v>79</v>
      </c>
      <c r="F1790" s="116" t="s">
        <v>863</v>
      </c>
      <c r="G1790" s="117">
        <v>8.3076923076923076E-3</v>
      </c>
      <c r="H1790" s="117">
        <v>8.3076923076923084</v>
      </c>
      <c r="I1790" s="116">
        <v>2019</v>
      </c>
    </row>
    <row r="1791" spans="1:9" x14ac:dyDescent="0.3">
      <c r="A1791" s="116">
        <v>172966</v>
      </c>
      <c r="B1791" s="116" t="s">
        <v>859</v>
      </c>
      <c r="C1791" s="116" t="s">
        <v>47</v>
      </c>
      <c r="D1791" s="116" t="s">
        <v>855</v>
      </c>
      <c r="E1791" s="116" t="s">
        <v>79</v>
      </c>
      <c r="F1791" s="116" t="s">
        <v>863</v>
      </c>
      <c r="G1791" s="117">
        <v>5.8153846153846155E-3</v>
      </c>
      <c r="H1791" s="117">
        <v>5.8153846153846152</v>
      </c>
      <c r="I1791" s="116">
        <v>2019</v>
      </c>
    </row>
    <row r="1792" spans="1:9" x14ac:dyDescent="0.3">
      <c r="A1792" s="116">
        <v>173063</v>
      </c>
      <c r="B1792" s="116" t="s">
        <v>813</v>
      </c>
      <c r="C1792" s="116" t="s">
        <v>47</v>
      </c>
      <c r="D1792" s="116" t="s">
        <v>876</v>
      </c>
      <c r="E1792" s="116" t="s">
        <v>79</v>
      </c>
      <c r="F1792" s="116" t="s">
        <v>2330</v>
      </c>
      <c r="G1792" s="117">
        <v>5.6532846153846155</v>
      </c>
      <c r="H1792" s="117">
        <v>5653.2846153846158</v>
      </c>
      <c r="I1792" s="116">
        <v>2020</v>
      </c>
    </row>
    <row r="1793" spans="1:9" x14ac:dyDescent="0.3">
      <c r="A1793" s="116">
        <v>173558</v>
      </c>
      <c r="B1793" s="116" t="s">
        <v>2771</v>
      </c>
      <c r="C1793" s="116" t="s">
        <v>47</v>
      </c>
      <c r="D1793" s="116" t="s">
        <v>876</v>
      </c>
      <c r="E1793" s="116" t="s">
        <v>79</v>
      </c>
      <c r="F1793" s="116" t="s">
        <v>2772</v>
      </c>
      <c r="G1793" s="117">
        <v>1.585476923076923</v>
      </c>
      <c r="H1793" s="117">
        <v>1585.476923076923</v>
      </c>
      <c r="I1793" s="116">
        <v>2021</v>
      </c>
    </row>
    <row r="1794" spans="1:9" x14ac:dyDescent="0.3">
      <c r="A1794" s="116">
        <v>173598</v>
      </c>
      <c r="B1794" s="116" t="s">
        <v>1571</v>
      </c>
      <c r="C1794" s="116" t="s">
        <v>47</v>
      </c>
      <c r="D1794" s="116" t="s">
        <v>876</v>
      </c>
      <c r="E1794" s="116" t="s">
        <v>79</v>
      </c>
      <c r="F1794" s="116" t="s">
        <v>2381</v>
      </c>
      <c r="G1794" s="117">
        <v>1.0132000000000001</v>
      </c>
      <c r="H1794" s="117">
        <v>1013.2</v>
      </c>
      <c r="I1794" s="116">
        <v>2020</v>
      </c>
    </row>
    <row r="1795" spans="1:9" x14ac:dyDescent="0.3">
      <c r="A1795" s="116">
        <v>173601</v>
      </c>
      <c r="B1795" s="116" t="s">
        <v>1571</v>
      </c>
      <c r="C1795" s="116" t="s">
        <v>47</v>
      </c>
      <c r="D1795" s="116" t="s">
        <v>876</v>
      </c>
      <c r="E1795" s="116" t="s">
        <v>79</v>
      </c>
      <c r="F1795" s="116" t="s">
        <v>2381</v>
      </c>
      <c r="G1795" s="117">
        <v>2.6927999999999996</v>
      </c>
      <c r="H1795" s="117">
        <v>2692.7999999999997</v>
      </c>
      <c r="I1795" s="116">
        <v>2020</v>
      </c>
    </row>
    <row r="1796" spans="1:9" x14ac:dyDescent="0.3">
      <c r="A1796" s="116">
        <v>173742</v>
      </c>
      <c r="B1796" s="116" t="s">
        <v>3378</v>
      </c>
      <c r="C1796" s="116" t="s">
        <v>47</v>
      </c>
      <c r="D1796" s="116" t="s">
        <v>876</v>
      </c>
      <c r="E1796" s="116" t="s">
        <v>79</v>
      </c>
      <c r="F1796" s="116" t="s">
        <v>2330</v>
      </c>
      <c r="G1796" s="117">
        <v>5.5079999999999991</v>
      </c>
      <c r="H1796" s="117">
        <v>5507.9999999999991</v>
      </c>
      <c r="I1796" s="116">
        <v>2022</v>
      </c>
    </row>
    <row r="1797" spans="1:9" x14ac:dyDescent="0.3">
      <c r="A1797" s="116">
        <v>174086</v>
      </c>
      <c r="B1797" s="116" t="s">
        <v>813</v>
      </c>
      <c r="C1797" s="116" t="s">
        <v>47</v>
      </c>
      <c r="D1797" s="116" t="s">
        <v>876</v>
      </c>
      <c r="E1797" s="116" t="s">
        <v>79</v>
      </c>
      <c r="F1797" s="116" t="s">
        <v>2330</v>
      </c>
      <c r="G1797" s="117">
        <v>4.0220692307692305</v>
      </c>
      <c r="H1797" s="117">
        <v>4022.0692307692302</v>
      </c>
      <c r="I1797" s="116">
        <v>2020</v>
      </c>
    </row>
    <row r="1798" spans="1:9" x14ac:dyDescent="0.3">
      <c r="A1798" s="116">
        <v>174097</v>
      </c>
      <c r="B1798" s="116" t="s">
        <v>2793</v>
      </c>
      <c r="C1798" s="116" t="s">
        <v>47</v>
      </c>
      <c r="D1798" s="116" t="s">
        <v>912</v>
      </c>
      <c r="E1798" s="116" t="s">
        <v>79</v>
      </c>
      <c r="F1798" s="116" t="s">
        <v>2756</v>
      </c>
      <c r="G1798" s="117">
        <v>4.9563692307692309</v>
      </c>
      <c r="H1798" s="117">
        <v>4956.3692307692309</v>
      </c>
      <c r="I1798" s="116">
        <v>2021</v>
      </c>
    </row>
    <row r="1799" spans="1:9" x14ac:dyDescent="0.3">
      <c r="A1799" s="116">
        <v>174102</v>
      </c>
      <c r="B1799" s="116" t="s">
        <v>2793</v>
      </c>
      <c r="C1799" s="116" t="s">
        <v>47</v>
      </c>
      <c r="D1799" s="116" t="s">
        <v>912</v>
      </c>
      <c r="E1799" s="116" t="s">
        <v>79</v>
      </c>
      <c r="F1799" s="116" t="s">
        <v>2756</v>
      </c>
      <c r="G1799" s="117">
        <v>4.4986153846153849</v>
      </c>
      <c r="H1799" s="117">
        <v>4498.6153846153848</v>
      </c>
      <c r="I1799" s="116">
        <v>2021</v>
      </c>
    </row>
    <row r="1800" spans="1:9" x14ac:dyDescent="0.3">
      <c r="A1800" s="116">
        <v>174104</v>
      </c>
      <c r="B1800" s="116" t="s">
        <v>2793</v>
      </c>
      <c r="C1800" s="116" t="s">
        <v>47</v>
      </c>
      <c r="D1800" s="116" t="s">
        <v>912</v>
      </c>
      <c r="E1800" s="116" t="s">
        <v>79</v>
      </c>
      <c r="F1800" s="116" t="s">
        <v>2756</v>
      </c>
      <c r="G1800" s="117">
        <v>4.324984615384615</v>
      </c>
      <c r="H1800" s="117">
        <v>4324.9846153846147</v>
      </c>
      <c r="I1800" s="116">
        <v>2021</v>
      </c>
    </row>
    <row r="1801" spans="1:9" x14ac:dyDescent="0.3">
      <c r="A1801" s="116">
        <v>174326</v>
      </c>
      <c r="B1801" s="116" t="s">
        <v>2099</v>
      </c>
      <c r="C1801" s="116" t="s">
        <v>47</v>
      </c>
      <c r="D1801" s="116" t="s">
        <v>896</v>
      </c>
      <c r="E1801" s="116" t="s">
        <v>79</v>
      </c>
      <c r="F1801" s="116" t="s">
        <v>885</v>
      </c>
      <c r="G1801" s="117">
        <v>0.26273076923076921</v>
      </c>
      <c r="H1801" s="117">
        <v>262.73076923076923</v>
      </c>
      <c r="I1801" s="116">
        <v>2020</v>
      </c>
    </row>
    <row r="1802" spans="1:9" x14ac:dyDescent="0.3">
      <c r="A1802" s="116">
        <v>174328</v>
      </c>
      <c r="B1802" s="116" t="s">
        <v>2519</v>
      </c>
      <c r="C1802" s="116" t="s">
        <v>47</v>
      </c>
      <c r="D1802" s="116" t="s">
        <v>855</v>
      </c>
      <c r="E1802" s="116" t="s">
        <v>79</v>
      </c>
      <c r="F1802" s="116" t="s">
        <v>2520</v>
      </c>
      <c r="G1802" s="117">
        <v>0.52504615384615372</v>
      </c>
      <c r="H1802" s="117">
        <v>525.04615384615374</v>
      </c>
      <c r="I1802" s="116">
        <v>2020</v>
      </c>
    </row>
    <row r="1803" spans="1:9" x14ac:dyDescent="0.3">
      <c r="A1803" s="116">
        <v>174654</v>
      </c>
      <c r="B1803" s="116" t="s">
        <v>1991</v>
      </c>
      <c r="C1803" s="116" t="s">
        <v>47</v>
      </c>
      <c r="D1803" s="116" t="s">
        <v>896</v>
      </c>
      <c r="E1803" s="116" t="s">
        <v>79</v>
      </c>
      <c r="F1803" s="116" t="s">
        <v>885</v>
      </c>
      <c r="G1803" s="117">
        <v>0.26273076923076921</v>
      </c>
      <c r="H1803" s="117">
        <v>262.73076923076923</v>
      </c>
      <c r="I1803" s="116">
        <v>2019</v>
      </c>
    </row>
    <row r="1804" spans="1:9" x14ac:dyDescent="0.3">
      <c r="A1804" s="116">
        <v>174809</v>
      </c>
      <c r="B1804" s="116" t="s">
        <v>857</v>
      </c>
      <c r="C1804" s="116" t="s">
        <v>47</v>
      </c>
      <c r="D1804" s="116" t="s">
        <v>855</v>
      </c>
      <c r="E1804" s="116" t="s">
        <v>79</v>
      </c>
      <c r="F1804" s="116" t="s">
        <v>1338</v>
      </c>
      <c r="G1804" s="117">
        <v>1.8738461538461537E-2</v>
      </c>
      <c r="H1804" s="117">
        <v>18.738461538461536</v>
      </c>
      <c r="I1804" s="116">
        <v>2019</v>
      </c>
    </row>
    <row r="1805" spans="1:9" x14ac:dyDescent="0.3">
      <c r="A1805" s="116">
        <v>175124</v>
      </c>
      <c r="B1805" s="116" t="s">
        <v>2526</v>
      </c>
      <c r="C1805" s="116" t="s">
        <v>47</v>
      </c>
      <c r="D1805" s="116" t="s">
        <v>876</v>
      </c>
      <c r="E1805" s="116" t="s">
        <v>79</v>
      </c>
      <c r="F1805" s="116" t="s">
        <v>2527</v>
      </c>
      <c r="G1805" s="117">
        <v>3.0345</v>
      </c>
      <c r="H1805" s="117">
        <v>3034.5</v>
      </c>
      <c r="I1805" s="116">
        <v>2020</v>
      </c>
    </row>
    <row r="1806" spans="1:9" x14ac:dyDescent="0.3">
      <c r="A1806" s="116">
        <v>175125</v>
      </c>
      <c r="B1806" s="116" t="s">
        <v>2526</v>
      </c>
      <c r="C1806" s="116" t="s">
        <v>47</v>
      </c>
      <c r="D1806" s="116" t="s">
        <v>876</v>
      </c>
      <c r="E1806" s="116" t="s">
        <v>79</v>
      </c>
      <c r="F1806" s="116" t="s">
        <v>2527</v>
      </c>
      <c r="G1806" s="117">
        <v>4.6284000000000001</v>
      </c>
      <c r="H1806" s="117">
        <v>4628.3999999999996</v>
      </c>
      <c r="I1806" s="116">
        <v>2020</v>
      </c>
    </row>
    <row r="1807" spans="1:9" x14ac:dyDescent="0.3">
      <c r="A1807" s="116">
        <v>175408</v>
      </c>
      <c r="B1807" s="116" t="s">
        <v>2755</v>
      </c>
      <c r="C1807" s="116" t="s">
        <v>47</v>
      </c>
      <c r="D1807" s="116" t="s">
        <v>852</v>
      </c>
      <c r="E1807" s="116" t="s">
        <v>79</v>
      </c>
      <c r="F1807" s="116" t="s">
        <v>2756</v>
      </c>
      <c r="G1807" s="117">
        <v>2.2439076923076922</v>
      </c>
      <c r="H1807" s="117">
        <v>2243.9076923076923</v>
      </c>
      <c r="I1807" s="116">
        <v>2021</v>
      </c>
    </row>
    <row r="1808" spans="1:9" x14ac:dyDescent="0.3">
      <c r="A1808" s="116">
        <v>175562</v>
      </c>
      <c r="B1808" s="116" t="s">
        <v>2505</v>
      </c>
      <c r="C1808" s="116" t="s">
        <v>47</v>
      </c>
      <c r="D1808" s="116" t="s">
        <v>868</v>
      </c>
      <c r="E1808" s="116" t="s">
        <v>2</v>
      </c>
      <c r="F1808" s="116" t="s">
        <v>1583</v>
      </c>
      <c r="G1808" s="117">
        <v>0.32026153846153843</v>
      </c>
      <c r="H1808" s="117">
        <v>320.26153846153841</v>
      </c>
      <c r="I1808" s="116">
        <v>2020</v>
      </c>
    </row>
    <row r="1809" spans="1:9" x14ac:dyDescent="0.3">
      <c r="A1809" s="116">
        <v>175589</v>
      </c>
      <c r="B1809" s="116" t="s">
        <v>2121</v>
      </c>
      <c r="C1809" s="116" t="s">
        <v>47</v>
      </c>
      <c r="D1809" s="116" t="s">
        <v>912</v>
      </c>
      <c r="E1809" s="116" t="s">
        <v>79</v>
      </c>
      <c r="F1809" s="116" t="s">
        <v>913</v>
      </c>
      <c r="G1809" s="117">
        <v>1.3666153846153846</v>
      </c>
      <c r="H1809" s="117">
        <v>1366.6153846153845</v>
      </c>
      <c r="I1809" s="116">
        <v>2020</v>
      </c>
    </row>
    <row r="1810" spans="1:9" x14ac:dyDescent="0.3">
      <c r="A1810" s="116">
        <v>175600</v>
      </c>
      <c r="B1810" s="116" t="s">
        <v>857</v>
      </c>
      <c r="C1810" s="116" t="s">
        <v>47</v>
      </c>
      <c r="D1810" s="116" t="s">
        <v>855</v>
      </c>
      <c r="E1810" s="116" t="s">
        <v>79</v>
      </c>
      <c r="F1810" s="116" t="s">
        <v>863</v>
      </c>
      <c r="G1810" s="117">
        <v>3.3230769230769234E-3</v>
      </c>
      <c r="H1810" s="117">
        <v>3.3230769230769233</v>
      </c>
      <c r="I1810" s="116">
        <v>2019</v>
      </c>
    </row>
    <row r="1811" spans="1:9" x14ac:dyDescent="0.3">
      <c r="A1811" s="116">
        <v>177070</v>
      </c>
      <c r="B1811" s="116" t="s">
        <v>862</v>
      </c>
      <c r="C1811" s="116" t="s">
        <v>47</v>
      </c>
      <c r="D1811" s="116" t="s">
        <v>855</v>
      </c>
      <c r="E1811" s="116" t="s">
        <v>79</v>
      </c>
      <c r="F1811" s="116" t="s">
        <v>2509</v>
      </c>
      <c r="G1811" s="117">
        <v>0.48516923076923074</v>
      </c>
      <c r="H1811" s="117">
        <v>485.16923076923075</v>
      </c>
      <c r="I1811" s="116">
        <v>2020</v>
      </c>
    </row>
    <row r="1812" spans="1:9" x14ac:dyDescent="0.3">
      <c r="A1812" s="116">
        <v>177091</v>
      </c>
      <c r="B1812" s="116" t="s">
        <v>862</v>
      </c>
      <c r="C1812" s="116" t="s">
        <v>47</v>
      </c>
      <c r="D1812" s="116" t="s">
        <v>855</v>
      </c>
      <c r="E1812" s="116" t="s">
        <v>79</v>
      </c>
      <c r="F1812" s="116" t="s">
        <v>2509</v>
      </c>
      <c r="G1812" s="117">
        <v>9.6023076923076919E-2</v>
      </c>
      <c r="H1812" s="117">
        <v>96.023076923076914</v>
      </c>
      <c r="I1812" s="116">
        <v>2020</v>
      </c>
    </row>
    <row r="1813" spans="1:9" x14ac:dyDescent="0.3">
      <c r="A1813" s="116">
        <v>177127</v>
      </c>
      <c r="B1813" s="116" t="s">
        <v>3081</v>
      </c>
      <c r="C1813" s="116" t="s">
        <v>47</v>
      </c>
      <c r="D1813" s="116" t="s">
        <v>896</v>
      </c>
      <c r="E1813" s="116" t="s">
        <v>79</v>
      </c>
      <c r="F1813" s="116" t="s">
        <v>3074</v>
      </c>
      <c r="G1813" s="117">
        <v>5.7692307692307683</v>
      </c>
      <c r="H1813" s="117">
        <v>5769.2307692307686</v>
      </c>
      <c r="I1813" s="116">
        <v>2021</v>
      </c>
    </row>
    <row r="1814" spans="1:9" x14ac:dyDescent="0.3">
      <c r="A1814" s="116">
        <v>177129</v>
      </c>
      <c r="B1814" s="116" t="s">
        <v>3081</v>
      </c>
      <c r="C1814" s="116" t="s">
        <v>47</v>
      </c>
      <c r="D1814" s="116" t="s">
        <v>896</v>
      </c>
      <c r="E1814" s="116" t="s">
        <v>79</v>
      </c>
      <c r="F1814" s="116" t="s">
        <v>3074</v>
      </c>
      <c r="G1814" s="117">
        <v>5.7672999999999996</v>
      </c>
      <c r="H1814" s="117">
        <v>5767.2999999999993</v>
      </c>
      <c r="I1814" s="116">
        <v>2021</v>
      </c>
    </row>
    <row r="1815" spans="1:9" x14ac:dyDescent="0.3">
      <c r="A1815" s="116">
        <v>177137</v>
      </c>
      <c r="B1815" s="116" t="s">
        <v>3081</v>
      </c>
      <c r="C1815" s="116" t="s">
        <v>47</v>
      </c>
      <c r="D1815" s="116" t="s">
        <v>896</v>
      </c>
      <c r="E1815" s="116" t="s">
        <v>79</v>
      </c>
      <c r="F1815" s="116" t="s">
        <v>3074</v>
      </c>
      <c r="G1815" s="117">
        <v>5.7683999999999997</v>
      </c>
      <c r="H1815" s="117">
        <v>5768.4</v>
      </c>
      <c r="I1815" s="116">
        <v>2021</v>
      </c>
    </row>
    <row r="1816" spans="1:9" x14ac:dyDescent="0.3">
      <c r="A1816" s="116">
        <v>178542</v>
      </c>
      <c r="B1816" s="116" t="s">
        <v>2523</v>
      </c>
      <c r="C1816" s="116" t="s">
        <v>47</v>
      </c>
      <c r="D1816" s="116" t="s">
        <v>876</v>
      </c>
      <c r="E1816" s="116" t="s">
        <v>79</v>
      </c>
      <c r="F1816" s="116" t="s">
        <v>1576</v>
      </c>
      <c r="G1816" s="117">
        <v>4.6661999999999999</v>
      </c>
      <c r="H1816" s="117">
        <v>4666.2</v>
      </c>
      <c r="I1816" s="116">
        <v>2020</v>
      </c>
    </row>
    <row r="1817" spans="1:9" x14ac:dyDescent="0.3">
      <c r="A1817" s="116">
        <v>180830</v>
      </c>
      <c r="B1817" s="116" t="s">
        <v>857</v>
      </c>
      <c r="C1817" s="116" t="s">
        <v>47</v>
      </c>
      <c r="D1817" s="116" t="s">
        <v>855</v>
      </c>
      <c r="E1817" s="116" t="s">
        <v>79</v>
      </c>
      <c r="F1817" s="116" t="s">
        <v>863</v>
      </c>
      <c r="G1817" s="117">
        <v>3.3230769230769234E-3</v>
      </c>
      <c r="H1817" s="117">
        <v>3.3230769230769233</v>
      </c>
      <c r="I1817" s="116">
        <v>2019</v>
      </c>
    </row>
    <row r="1818" spans="1:9" x14ac:dyDescent="0.3">
      <c r="A1818" s="116">
        <v>180846</v>
      </c>
      <c r="B1818" s="116" t="s">
        <v>1980</v>
      </c>
      <c r="C1818" s="116" t="s">
        <v>47</v>
      </c>
      <c r="D1818" s="116" t="s">
        <v>855</v>
      </c>
      <c r="E1818" s="116" t="s">
        <v>79</v>
      </c>
      <c r="F1818" s="116" t="s">
        <v>908</v>
      </c>
      <c r="G1818" s="117">
        <v>0.16980000000000001</v>
      </c>
      <c r="H1818" s="117">
        <v>169.8</v>
      </c>
      <c r="I1818" s="116">
        <v>2019</v>
      </c>
    </row>
    <row r="1819" spans="1:9" x14ac:dyDescent="0.3">
      <c r="A1819" s="116">
        <v>184105</v>
      </c>
      <c r="B1819" s="116" t="s">
        <v>857</v>
      </c>
      <c r="C1819" s="116" t="s">
        <v>47</v>
      </c>
      <c r="D1819" s="116" t="s">
        <v>855</v>
      </c>
      <c r="E1819" s="116" t="s">
        <v>79</v>
      </c>
      <c r="F1819" s="116" t="s">
        <v>863</v>
      </c>
      <c r="G1819" s="117">
        <v>5.8999999999999999E-3</v>
      </c>
      <c r="H1819" s="117">
        <v>5.8999999999999995</v>
      </c>
      <c r="I1819" s="116">
        <v>2019</v>
      </c>
    </row>
    <row r="1820" spans="1:9" x14ac:dyDescent="0.3">
      <c r="A1820" s="116">
        <v>184109</v>
      </c>
      <c r="B1820" s="116" t="s">
        <v>857</v>
      </c>
      <c r="C1820" s="116" t="s">
        <v>47</v>
      </c>
      <c r="D1820" s="116" t="s">
        <v>855</v>
      </c>
      <c r="E1820" s="116" t="s">
        <v>79</v>
      </c>
      <c r="F1820" s="116" t="s">
        <v>863</v>
      </c>
      <c r="G1820" s="117">
        <v>3.3692307692307693E-3</v>
      </c>
      <c r="H1820" s="117">
        <v>3.3692307692307693</v>
      </c>
      <c r="I1820" s="116">
        <v>2019</v>
      </c>
    </row>
    <row r="1821" spans="1:9" x14ac:dyDescent="0.3">
      <c r="A1821" s="116">
        <v>184309</v>
      </c>
      <c r="B1821" s="116" t="s">
        <v>2510</v>
      </c>
      <c r="C1821" s="116" t="s">
        <v>47</v>
      </c>
      <c r="D1821" s="116" t="s">
        <v>876</v>
      </c>
      <c r="E1821" s="116" t="s">
        <v>79</v>
      </c>
      <c r="F1821" s="116" t="s">
        <v>2506</v>
      </c>
      <c r="G1821" s="117">
        <v>5.1354000000000006</v>
      </c>
      <c r="H1821" s="117">
        <v>5135.4000000000005</v>
      </c>
      <c r="I1821" s="116">
        <v>2020</v>
      </c>
    </row>
    <row r="1822" spans="1:9" x14ac:dyDescent="0.3">
      <c r="A1822" s="116">
        <v>184312</v>
      </c>
      <c r="B1822" s="116" t="s">
        <v>2538</v>
      </c>
      <c r="C1822" s="116" t="s">
        <v>47</v>
      </c>
      <c r="D1822" s="116" t="s">
        <v>876</v>
      </c>
      <c r="E1822" s="116" t="s">
        <v>79</v>
      </c>
      <c r="F1822" s="116" t="s">
        <v>2506</v>
      </c>
      <c r="G1822" s="117">
        <v>5.7572307692307687</v>
      </c>
      <c r="H1822" s="117">
        <v>5757.2307692307686</v>
      </c>
      <c r="I1822" s="116">
        <v>2021</v>
      </c>
    </row>
    <row r="1823" spans="1:9" x14ac:dyDescent="0.3">
      <c r="A1823" s="116">
        <v>184321</v>
      </c>
      <c r="B1823" s="116" t="s">
        <v>857</v>
      </c>
      <c r="C1823" s="116" t="s">
        <v>47</v>
      </c>
      <c r="D1823" s="116" t="s">
        <v>855</v>
      </c>
      <c r="E1823" s="116" t="s">
        <v>79</v>
      </c>
      <c r="F1823" s="116" t="s">
        <v>863</v>
      </c>
      <c r="G1823" s="117">
        <v>4.9846153846153851E-3</v>
      </c>
      <c r="H1823" s="117">
        <v>4.9846153846153847</v>
      </c>
      <c r="I1823" s="116">
        <v>2019</v>
      </c>
    </row>
    <row r="1824" spans="1:9" x14ac:dyDescent="0.3">
      <c r="A1824" s="116">
        <v>184339</v>
      </c>
      <c r="B1824" s="116" t="s">
        <v>857</v>
      </c>
      <c r="C1824" s="116" t="s">
        <v>47</v>
      </c>
      <c r="D1824" s="116" t="s">
        <v>855</v>
      </c>
      <c r="E1824" s="116" t="s">
        <v>79</v>
      </c>
      <c r="F1824" s="116" t="s">
        <v>863</v>
      </c>
      <c r="G1824" s="117">
        <v>1.2438461538461539E-2</v>
      </c>
      <c r="H1824" s="117">
        <v>12.438461538461539</v>
      </c>
      <c r="I1824" s="116">
        <v>2019</v>
      </c>
    </row>
    <row r="1825" spans="1:9" x14ac:dyDescent="0.3">
      <c r="A1825" s="116">
        <v>184362</v>
      </c>
      <c r="B1825" s="116" t="s">
        <v>857</v>
      </c>
      <c r="C1825" s="116" t="s">
        <v>47</v>
      </c>
      <c r="D1825" s="116" t="s">
        <v>855</v>
      </c>
      <c r="E1825" s="116" t="s">
        <v>79</v>
      </c>
      <c r="F1825" s="116" t="s">
        <v>863</v>
      </c>
      <c r="G1825" s="117">
        <v>1.2438461538461539E-2</v>
      </c>
      <c r="H1825" s="117">
        <v>12.438461538461539</v>
      </c>
      <c r="I1825" s="116">
        <v>2019</v>
      </c>
    </row>
    <row r="1826" spans="1:9" x14ac:dyDescent="0.3">
      <c r="A1826" s="116">
        <v>184486</v>
      </c>
      <c r="B1826" s="116" t="s">
        <v>1560</v>
      </c>
      <c r="C1826" s="116" t="s">
        <v>47</v>
      </c>
      <c r="D1826" s="116" t="s">
        <v>855</v>
      </c>
      <c r="E1826" s="116" t="s">
        <v>79</v>
      </c>
      <c r="F1826" s="116" t="s">
        <v>858</v>
      </c>
      <c r="G1826" s="117">
        <v>0.74042307692307685</v>
      </c>
      <c r="H1826" s="117">
        <v>740.42307692307691</v>
      </c>
      <c r="I1826" s="116">
        <v>2019</v>
      </c>
    </row>
    <row r="1827" spans="1:9" x14ac:dyDescent="0.3">
      <c r="A1827" s="116">
        <v>184589</v>
      </c>
      <c r="B1827" s="116" t="s">
        <v>2100</v>
      </c>
      <c r="C1827" s="116" t="s">
        <v>47</v>
      </c>
      <c r="D1827" s="116" t="s">
        <v>855</v>
      </c>
      <c r="E1827" s="116" t="s">
        <v>79</v>
      </c>
      <c r="F1827" s="116" t="s">
        <v>2101</v>
      </c>
      <c r="G1827" s="117">
        <v>0.25672307692307694</v>
      </c>
      <c r="H1827" s="117">
        <v>256.72307692307692</v>
      </c>
      <c r="I1827" s="116">
        <v>2020</v>
      </c>
    </row>
    <row r="1828" spans="1:9" x14ac:dyDescent="0.3">
      <c r="A1828" s="116">
        <v>184844</v>
      </c>
      <c r="B1828" s="116" t="s">
        <v>2377</v>
      </c>
      <c r="C1828" s="116" t="s">
        <v>47</v>
      </c>
      <c r="D1828" s="116" t="s">
        <v>876</v>
      </c>
      <c r="E1828" s="116" t="s">
        <v>79</v>
      </c>
      <c r="F1828" s="116" t="s">
        <v>2378</v>
      </c>
      <c r="G1828" s="117">
        <v>0.95953846153846156</v>
      </c>
      <c r="H1828" s="117">
        <v>959.53846153846155</v>
      </c>
      <c r="I1828" s="116">
        <v>2020</v>
      </c>
    </row>
    <row r="1829" spans="1:9" x14ac:dyDescent="0.3">
      <c r="A1829" s="116">
        <v>184918</v>
      </c>
      <c r="B1829" s="116" t="s">
        <v>859</v>
      </c>
      <c r="C1829" s="116" t="s">
        <v>47</v>
      </c>
      <c r="D1829" s="116" t="s">
        <v>855</v>
      </c>
      <c r="E1829" s="116" t="s">
        <v>79</v>
      </c>
      <c r="F1829" s="116" t="s">
        <v>2379</v>
      </c>
      <c r="G1829" s="117">
        <v>6.7807692307692305E-2</v>
      </c>
      <c r="H1829" s="117">
        <v>67.807692307692307</v>
      </c>
      <c r="I1829" s="116">
        <v>2020</v>
      </c>
    </row>
    <row r="1830" spans="1:9" x14ac:dyDescent="0.3">
      <c r="A1830" s="116">
        <v>184922</v>
      </c>
      <c r="B1830" s="116" t="s">
        <v>3533</v>
      </c>
      <c r="C1830" s="116" t="s">
        <v>47</v>
      </c>
      <c r="D1830" s="116" t="s">
        <v>876</v>
      </c>
      <c r="E1830" s="116" t="s">
        <v>79</v>
      </c>
      <c r="F1830" s="116" t="s">
        <v>2381</v>
      </c>
      <c r="G1830" s="117">
        <v>2.0237538461538462</v>
      </c>
      <c r="H1830" s="117">
        <v>2023.7538461538461</v>
      </c>
      <c r="I1830" s="116">
        <v>2022</v>
      </c>
    </row>
    <row r="1831" spans="1:9" x14ac:dyDescent="0.3">
      <c r="A1831" s="116">
        <v>185500</v>
      </c>
      <c r="B1831" s="116" t="s">
        <v>2768</v>
      </c>
      <c r="C1831" s="116" t="s">
        <v>47</v>
      </c>
      <c r="D1831" s="116" t="s">
        <v>876</v>
      </c>
      <c r="E1831" s="116" t="s">
        <v>79</v>
      </c>
      <c r="F1831" s="116" t="s">
        <v>2756</v>
      </c>
      <c r="G1831" s="117">
        <v>5.2649999999999997</v>
      </c>
      <c r="H1831" s="117">
        <v>5265</v>
      </c>
      <c r="I1831" s="116">
        <v>2021</v>
      </c>
    </row>
    <row r="1832" spans="1:9" x14ac:dyDescent="0.3">
      <c r="A1832" s="116">
        <v>185762</v>
      </c>
      <c r="B1832" s="116" t="s">
        <v>2382</v>
      </c>
      <c r="C1832" s="116" t="s">
        <v>47</v>
      </c>
      <c r="D1832" s="116" t="s">
        <v>876</v>
      </c>
      <c r="E1832" s="116" t="s">
        <v>79</v>
      </c>
      <c r="F1832" s="116" t="s">
        <v>1572</v>
      </c>
      <c r="G1832" s="117">
        <v>5.5384615384615379E-2</v>
      </c>
      <c r="H1832" s="117">
        <v>55.38461538461538</v>
      </c>
      <c r="I1832" s="116">
        <v>2020</v>
      </c>
    </row>
    <row r="1833" spans="1:9" x14ac:dyDescent="0.3">
      <c r="A1833" s="116">
        <v>185988</v>
      </c>
      <c r="B1833" s="116" t="s">
        <v>859</v>
      </c>
      <c r="C1833" s="116" t="s">
        <v>47</v>
      </c>
      <c r="D1833" s="116" t="s">
        <v>2753</v>
      </c>
      <c r="E1833" s="116" t="s">
        <v>79</v>
      </c>
      <c r="F1833" s="116" t="s">
        <v>2379</v>
      </c>
      <c r="G1833" s="117">
        <v>7.601538461538461E-2</v>
      </c>
      <c r="H1833" s="117">
        <v>76.015384615384605</v>
      </c>
      <c r="I1833" s="116">
        <v>2021</v>
      </c>
    </row>
    <row r="1834" spans="1:9" x14ac:dyDescent="0.3">
      <c r="A1834" s="116">
        <v>186148</v>
      </c>
      <c r="B1834" s="116" t="s">
        <v>2114</v>
      </c>
      <c r="C1834" s="116" t="s">
        <v>47</v>
      </c>
      <c r="D1834" s="116" t="s">
        <v>852</v>
      </c>
      <c r="E1834" s="116" t="s">
        <v>79</v>
      </c>
      <c r="F1834" s="116" t="s">
        <v>2115</v>
      </c>
      <c r="G1834" s="117">
        <v>0.57663076923076928</v>
      </c>
      <c r="H1834" s="117">
        <v>576.63076923076926</v>
      </c>
      <c r="I1834" s="116">
        <v>2020</v>
      </c>
    </row>
    <row r="1835" spans="1:9" x14ac:dyDescent="0.3">
      <c r="A1835" s="116">
        <v>186352</v>
      </c>
      <c r="B1835" s="116" t="s">
        <v>1768</v>
      </c>
      <c r="C1835" s="116" t="s">
        <v>47</v>
      </c>
      <c r="D1835" s="116" t="s">
        <v>855</v>
      </c>
      <c r="E1835" s="116" t="s">
        <v>79</v>
      </c>
      <c r="F1835" s="116" t="s">
        <v>2102</v>
      </c>
      <c r="G1835" s="117">
        <v>0.13098461538461539</v>
      </c>
      <c r="H1835" s="117">
        <v>130.98461538461538</v>
      </c>
      <c r="I1835" s="116">
        <v>2020</v>
      </c>
    </row>
    <row r="1836" spans="1:9" x14ac:dyDescent="0.3">
      <c r="A1836" s="116">
        <v>186366</v>
      </c>
      <c r="B1836" s="116" t="s">
        <v>857</v>
      </c>
      <c r="C1836" s="116" t="s">
        <v>47</v>
      </c>
      <c r="D1836" s="116" t="s">
        <v>2753</v>
      </c>
      <c r="E1836" s="116" t="s">
        <v>79</v>
      </c>
      <c r="F1836" s="116" t="s">
        <v>2321</v>
      </c>
      <c r="G1836" s="117">
        <v>0.22938461538461535</v>
      </c>
      <c r="H1836" s="117">
        <v>229.38461538461536</v>
      </c>
      <c r="I1836" s="116">
        <v>2021</v>
      </c>
    </row>
    <row r="1837" spans="1:9" x14ac:dyDescent="0.3">
      <c r="A1837" s="116">
        <v>186421</v>
      </c>
      <c r="B1837" s="116" t="s">
        <v>1768</v>
      </c>
      <c r="C1837" s="116" t="s">
        <v>47</v>
      </c>
      <c r="D1837" s="116" t="s">
        <v>855</v>
      </c>
      <c r="E1837" s="116" t="s">
        <v>79</v>
      </c>
      <c r="F1837" s="116" t="s">
        <v>2102</v>
      </c>
      <c r="G1837" s="117">
        <v>0.17591538461538458</v>
      </c>
      <c r="H1837" s="117">
        <v>175.9153846153846</v>
      </c>
      <c r="I1837" s="116">
        <v>2020</v>
      </c>
    </row>
    <row r="1838" spans="1:9" x14ac:dyDescent="0.3">
      <c r="A1838" s="116">
        <v>186732</v>
      </c>
      <c r="B1838" s="116" t="s">
        <v>2375</v>
      </c>
      <c r="C1838" s="116" t="s">
        <v>47</v>
      </c>
      <c r="D1838" s="116" t="s">
        <v>876</v>
      </c>
      <c r="E1838" s="116" t="s">
        <v>79</v>
      </c>
      <c r="F1838" s="116" t="s">
        <v>2113</v>
      </c>
      <c r="G1838" s="117">
        <v>5.5661538461538456</v>
      </c>
      <c r="H1838" s="117">
        <v>5566.1538461538457</v>
      </c>
      <c r="I1838" s="116">
        <v>2020</v>
      </c>
    </row>
    <row r="1839" spans="1:9" x14ac:dyDescent="0.3">
      <c r="A1839" s="116">
        <v>187294</v>
      </c>
      <c r="B1839" s="116" t="s">
        <v>3538</v>
      </c>
      <c r="C1839" s="116" t="s">
        <v>47</v>
      </c>
      <c r="D1839" s="116" t="s">
        <v>2779</v>
      </c>
      <c r="E1839" s="116" t="s">
        <v>79</v>
      </c>
      <c r="F1839" s="116" t="s">
        <v>1576</v>
      </c>
      <c r="G1839" s="117">
        <v>1.4523923076923078</v>
      </c>
      <c r="H1839" s="117">
        <v>1452.3923076923077</v>
      </c>
      <c r="I1839" s="116">
        <v>2022</v>
      </c>
    </row>
    <row r="1840" spans="1:9" x14ac:dyDescent="0.3">
      <c r="A1840" s="116">
        <v>187870</v>
      </c>
      <c r="B1840" s="116" t="s">
        <v>2507</v>
      </c>
      <c r="C1840" s="116" t="s">
        <v>47</v>
      </c>
      <c r="D1840" s="116" t="s">
        <v>876</v>
      </c>
      <c r="E1840" s="116" t="s">
        <v>79</v>
      </c>
      <c r="F1840" s="116" t="s">
        <v>1576</v>
      </c>
      <c r="G1840" s="117">
        <v>2.2669615384615387</v>
      </c>
      <c r="H1840" s="117">
        <v>2266.9615384615386</v>
      </c>
      <c r="I1840" s="116">
        <v>2020</v>
      </c>
    </row>
    <row r="1841" spans="1:9" x14ac:dyDescent="0.3">
      <c r="A1841" s="116">
        <v>188251</v>
      </c>
      <c r="B1841" s="116" t="s">
        <v>1560</v>
      </c>
      <c r="C1841" s="116" t="s">
        <v>47</v>
      </c>
      <c r="D1841" s="116" t="s">
        <v>855</v>
      </c>
      <c r="E1841" s="116" t="s">
        <v>79</v>
      </c>
      <c r="F1841" s="116" t="s">
        <v>1561</v>
      </c>
      <c r="G1841" s="117">
        <v>1.8553846153846157E-2</v>
      </c>
      <c r="H1841" s="117">
        <v>18.553846153846155</v>
      </c>
      <c r="I1841" s="116">
        <v>2020</v>
      </c>
    </row>
    <row r="1842" spans="1:9" x14ac:dyDescent="0.3">
      <c r="A1842" s="116">
        <v>188298</v>
      </c>
      <c r="B1842" s="116" t="s">
        <v>1574</v>
      </c>
      <c r="C1842" s="116" t="s">
        <v>47</v>
      </c>
      <c r="D1842" s="116" t="s">
        <v>876</v>
      </c>
      <c r="E1842" s="116" t="s">
        <v>79</v>
      </c>
      <c r="F1842" s="116" t="s">
        <v>2756</v>
      </c>
      <c r="G1842" s="117">
        <v>3.4319076923076919</v>
      </c>
      <c r="H1842" s="117">
        <v>3431.9076923076918</v>
      </c>
      <c r="I1842" s="116">
        <v>2021</v>
      </c>
    </row>
    <row r="1843" spans="1:9" x14ac:dyDescent="0.3">
      <c r="A1843" s="116">
        <v>188302</v>
      </c>
      <c r="B1843" s="116" t="s">
        <v>1574</v>
      </c>
      <c r="C1843" s="116" t="s">
        <v>47</v>
      </c>
      <c r="D1843" s="116" t="s">
        <v>876</v>
      </c>
      <c r="E1843" s="116" t="s">
        <v>79</v>
      </c>
      <c r="F1843" s="116" t="s">
        <v>2756</v>
      </c>
      <c r="G1843" s="117">
        <v>3.8777230769230768</v>
      </c>
      <c r="H1843" s="117">
        <v>3877.7230769230769</v>
      </c>
      <c r="I1843" s="116">
        <v>2021</v>
      </c>
    </row>
    <row r="1844" spans="1:9" x14ac:dyDescent="0.3">
      <c r="A1844" s="116">
        <v>188852</v>
      </c>
      <c r="B1844" s="116" t="s">
        <v>2780</v>
      </c>
      <c r="C1844" s="116" t="s">
        <v>47</v>
      </c>
      <c r="D1844" s="116" t="s">
        <v>2753</v>
      </c>
      <c r="E1844" s="116" t="s">
        <v>79</v>
      </c>
      <c r="F1844" s="116" t="s">
        <v>2379</v>
      </c>
      <c r="G1844" s="117">
        <v>0.19215384615384615</v>
      </c>
      <c r="H1844" s="117">
        <v>192.15384615384616</v>
      </c>
      <c r="I1844" s="116">
        <v>2021</v>
      </c>
    </row>
    <row r="1845" spans="1:9" x14ac:dyDescent="0.3">
      <c r="A1845" s="116">
        <v>188854</v>
      </c>
      <c r="B1845" s="116" t="s">
        <v>2780</v>
      </c>
      <c r="C1845" s="116" t="s">
        <v>47</v>
      </c>
      <c r="D1845" s="116" t="s">
        <v>2753</v>
      </c>
      <c r="E1845" s="116" t="s">
        <v>79</v>
      </c>
      <c r="F1845" s="116" t="s">
        <v>2379</v>
      </c>
      <c r="G1845" s="117">
        <v>0.16165384615384615</v>
      </c>
      <c r="H1845" s="117">
        <v>161.65384615384616</v>
      </c>
      <c r="I1845" s="116">
        <v>2021</v>
      </c>
    </row>
    <row r="1846" spans="1:9" x14ac:dyDescent="0.3">
      <c r="A1846" s="116">
        <v>189379</v>
      </c>
      <c r="B1846" s="116" t="s">
        <v>859</v>
      </c>
      <c r="C1846" s="116" t="s">
        <v>47</v>
      </c>
      <c r="D1846" s="116" t="s">
        <v>855</v>
      </c>
      <c r="E1846" s="116" t="s">
        <v>79</v>
      </c>
      <c r="F1846" s="116" t="s">
        <v>2379</v>
      </c>
      <c r="G1846" s="117">
        <v>8.1884615384615389E-2</v>
      </c>
      <c r="H1846" s="117">
        <v>81.884615384615387</v>
      </c>
      <c r="I1846" s="116">
        <v>2020</v>
      </c>
    </row>
    <row r="1847" spans="1:9" x14ac:dyDescent="0.3">
      <c r="A1847" s="116">
        <v>189389</v>
      </c>
      <c r="B1847" s="116" t="s">
        <v>1768</v>
      </c>
      <c r="C1847" s="116" t="s">
        <v>47</v>
      </c>
      <c r="D1847" s="116" t="s">
        <v>2753</v>
      </c>
      <c r="E1847" s="116" t="s">
        <v>79</v>
      </c>
      <c r="F1847" s="116" t="s">
        <v>2321</v>
      </c>
      <c r="G1847" s="117">
        <v>0.57156923076923072</v>
      </c>
      <c r="H1847" s="117">
        <v>571.56923076923067</v>
      </c>
      <c r="I1847" s="116">
        <v>2021</v>
      </c>
    </row>
    <row r="1848" spans="1:9" x14ac:dyDescent="0.3">
      <c r="A1848" s="116">
        <v>189437</v>
      </c>
      <c r="B1848" s="116" t="s">
        <v>1768</v>
      </c>
      <c r="C1848" s="116" t="s">
        <v>47</v>
      </c>
      <c r="D1848" s="116" t="s">
        <v>2753</v>
      </c>
      <c r="E1848" s="116" t="s">
        <v>79</v>
      </c>
      <c r="F1848" s="116" t="s">
        <v>2321</v>
      </c>
      <c r="G1848" s="117">
        <v>0.34227692307692303</v>
      </c>
      <c r="H1848" s="117">
        <v>342.27692307692303</v>
      </c>
      <c r="I1848" s="116">
        <v>2022</v>
      </c>
    </row>
    <row r="1849" spans="1:9" x14ac:dyDescent="0.3">
      <c r="A1849" s="116">
        <v>189511</v>
      </c>
      <c r="B1849" s="116" t="s">
        <v>1768</v>
      </c>
      <c r="C1849" s="116" t="s">
        <v>47</v>
      </c>
      <c r="D1849" s="116" t="s">
        <v>2753</v>
      </c>
      <c r="E1849" s="116" t="s">
        <v>79</v>
      </c>
      <c r="F1849" s="116" t="s">
        <v>2321</v>
      </c>
      <c r="G1849" s="117">
        <v>0.38215384615384612</v>
      </c>
      <c r="H1849" s="117">
        <v>382.15384615384613</v>
      </c>
      <c r="I1849" s="116">
        <v>2022</v>
      </c>
    </row>
    <row r="1850" spans="1:9" x14ac:dyDescent="0.3">
      <c r="A1850" s="116">
        <v>189561</v>
      </c>
      <c r="B1850" s="116" t="s">
        <v>1768</v>
      </c>
      <c r="C1850" s="116" t="s">
        <v>47</v>
      </c>
      <c r="D1850" s="116" t="s">
        <v>855</v>
      </c>
      <c r="E1850" s="116" t="s">
        <v>79</v>
      </c>
      <c r="F1850" s="116" t="s">
        <v>2321</v>
      </c>
      <c r="G1850" s="117">
        <v>0.52172307692307685</v>
      </c>
      <c r="H1850" s="117">
        <v>521.72307692307686</v>
      </c>
      <c r="I1850" s="116">
        <v>2021</v>
      </c>
    </row>
    <row r="1851" spans="1:9" x14ac:dyDescent="0.3">
      <c r="A1851" s="116">
        <v>191482</v>
      </c>
      <c r="B1851" s="116" t="s">
        <v>3364</v>
      </c>
      <c r="C1851" s="116" t="s">
        <v>47</v>
      </c>
      <c r="D1851" s="116" t="s">
        <v>2753</v>
      </c>
      <c r="E1851" s="116" t="s">
        <v>79</v>
      </c>
      <c r="F1851" s="116" t="s">
        <v>1576</v>
      </c>
      <c r="G1851" s="117">
        <v>1.0341692307692307</v>
      </c>
      <c r="H1851" s="117">
        <v>1034.1692307692308</v>
      </c>
      <c r="I1851" s="116">
        <v>2022</v>
      </c>
    </row>
    <row r="1852" spans="1:9" x14ac:dyDescent="0.3">
      <c r="A1852" s="116">
        <v>191702</v>
      </c>
      <c r="B1852" s="116" t="s">
        <v>3077</v>
      </c>
      <c r="C1852" s="116" t="s">
        <v>47</v>
      </c>
      <c r="D1852" s="116" t="s">
        <v>876</v>
      </c>
      <c r="E1852" s="116" t="s">
        <v>79</v>
      </c>
      <c r="F1852" s="116" t="s">
        <v>2754</v>
      </c>
      <c r="G1852" s="117">
        <v>2.6179999999999999</v>
      </c>
      <c r="H1852" s="117">
        <v>2618</v>
      </c>
      <c r="I1852" s="116">
        <v>2021</v>
      </c>
    </row>
    <row r="1853" spans="1:9" x14ac:dyDescent="0.3">
      <c r="A1853" s="116">
        <v>191815</v>
      </c>
      <c r="B1853" s="116" t="s">
        <v>2108</v>
      </c>
      <c r="C1853" s="116" t="s">
        <v>47</v>
      </c>
      <c r="D1853" s="116" t="s">
        <v>852</v>
      </c>
      <c r="E1853" s="116" t="s">
        <v>79</v>
      </c>
      <c r="F1853" s="116" t="s">
        <v>1572</v>
      </c>
      <c r="G1853" s="117">
        <v>1.8802000000000001</v>
      </c>
      <c r="H1853" s="117">
        <v>1880.2</v>
      </c>
      <c r="I1853" s="116">
        <v>2020</v>
      </c>
    </row>
    <row r="1854" spans="1:9" x14ac:dyDescent="0.3">
      <c r="A1854" s="116">
        <v>192130</v>
      </c>
      <c r="B1854" s="116" t="s">
        <v>2673</v>
      </c>
      <c r="C1854" s="116" t="s">
        <v>47</v>
      </c>
      <c r="D1854" s="116" t="s">
        <v>3360</v>
      </c>
      <c r="E1854" s="116" t="s">
        <v>79</v>
      </c>
      <c r="F1854" s="116" t="s">
        <v>2758</v>
      </c>
      <c r="G1854" s="117">
        <v>3.4477846153846152</v>
      </c>
      <c r="H1854" s="117">
        <v>3447.7846153846153</v>
      </c>
      <c r="I1854" s="116">
        <v>2022</v>
      </c>
    </row>
    <row r="1855" spans="1:9" x14ac:dyDescent="0.3">
      <c r="A1855" s="116">
        <v>192336</v>
      </c>
      <c r="B1855" s="116" t="s">
        <v>882</v>
      </c>
      <c r="C1855" s="116" t="s">
        <v>47</v>
      </c>
      <c r="D1855" s="116" t="s">
        <v>876</v>
      </c>
      <c r="E1855" s="116" t="s">
        <v>79</v>
      </c>
      <c r="F1855" s="116" t="s">
        <v>2381</v>
      </c>
      <c r="G1855" s="117">
        <v>3.4601538461538457</v>
      </c>
      <c r="H1855" s="117">
        <v>3460.1538461538457</v>
      </c>
      <c r="I1855" s="116">
        <v>2021</v>
      </c>
    </row>
    <row r="1856" spans="1:9" x14ac:dyDescent="0.3">
      <c r="A1856" s="116">
        <v>194376</v>
      </c>
      <c r="B1856" s="116" t="s">
        <v>2515</v>
      </c>
      <c r="C1856" s="116" t="s">
        <v>47</v>
      </c>
      <c r="D1856" s="116" t="s">
        <v>876</v>
      </c>
      <c r="E1856" s="116" t="s">
        <v>79</v>
      </c>
      <c r="F1856" s="116" t="s">
        <v>885</v>
      </c>
      <c r="G1856" s="117">
        <v>0.19107692307692306</v>
      </c>
      <c r="H1856" s="117">
        <v>191.07692307692307</v>
      </c>
      <c r="I1856" s="116">
        <v>2020</v>
      </c>
    </row>
    <row r="1857" spans="1:9" x14ac:dyDescent="0.3">
      <c r="A1857" s="116">
        <v>196766</v>
      </c>
      <c r="B1857" s="116" t="s">
        <v>2019</v>
      </c>
      <c r="C1857" s="116" t="s">
        <v>47</v>
      </c>
      <c r="D1857" s="116" t="s">
        <v>2765</v>
      </c>
      <c r="E1857" s="116" t="s">
        <v>79</v>
      </c>
      <c r="F1857" s="116" t="s">
        <v>2758</v>
      </c>
      <c r="G1857" s="117">
        <v>1.8503999999999998</v>
      </c>
      <c r="H1857" s="117">
        <v>1850.3999999999999</v>
      </c>
      <c r="I1857" s="116">
        <v>2021</v>
      </c>
    </row>
    <row r="1858" spans="1:9" x14ac:dyDescent="0.3">
      <c r="A1858" s="116">
        <v>202748</v>
      </c>
      <c r="B1858" s="116" t="s">
        <v>2324</v>
      </c>
      <c r="C1858" s="116" t="s">
        <v>47</v>
      </c>
      <c r="D1858" s="116" t="s">
        <v>876</v>
      </c>
      <c r="E1858" s="116" t="s">
        <v>79</v>
      </c>
      <c r="F1858" s="116" t="s">
        <v>2325</v>
      </c>
      <c r="G1858" s="117">
        <v>4.8247999999999989</v>
      </c>
      <c r="H1858" s="117">
        <v>4824.7999999999993</v>
      </c>
      <c r="I1858" s="116">
        <v>2020</v>
      </c>
    </row>
    <row r="1859" spans="1:9" x14ac:dyDescent="0.3">
      <c r="A1859" s="116">
        <v>202769</v>
      </c>
      <c r="B1859" s="116" t="s">
        <v>2019</v>
      </c>
      <c r="C1859" s="116" t="s">
        <v>47</v>
      </c>
      <c r="D1859" s="116" t="s">
        <v>912</v>
      </c>
      <c r="E1859" s="116" t="s">
        <v>79</v>
      </c>
      <c r="F1859" s="116" t="s">
        <v>2758</v>
      </c>
      <c r="G1859" s="117">
        <v>1.5341</v>
      </c>
      <c r="H1859" s="117">
        <v>1534.1</v>
      </c>
      <c r="I1859" s="116">
        <v>2021</v>
      </c>
    </row>
    <row r="1860" spans="1:9" x14ac:dyDescent="0.3">
      <c r="A1860" s="116">
        <v>202820</v>
      </c>
      <c r="B1860" s="116" t="s">
        <v>3509</v>
      </c>
      <c r="C1860" s="116" t="s">
        <v>47</v>
      </c>
      <c r="D1860" s="116" t="s">
        <v>3360</v>
      </c>
      <c r="E1860" s="116" t="s">
        <v>79</v>
      </c>
      <c r="F1860" s="116" t="s">
        <v>592</v>
      </c>
      <c r="G1860" s="117">
        <v>5.3141538461538458</v>
      </c>
      <c r="H1860" s="117">
        <v>5314.1538461538457</v>
      </c>
      <c r="I1860" s="116">
        <v>2022</v>
      </c>
    </row>
    <row r="1861" spans="1:9" x14ac:dyDescent="0.3">
      <c r="A1861" s="116">
        <v>204420</v>
      </c>
      <c r="B1861" s="116" t="s">
        <v>3380</v>
      </c>
      <c r="C1861" s="116" t="s">
        <v>47</v>
      </c>
      <c r="D1861" s="116" t="s">
        <v>876</v>
      </c>
      <c r="E1861" s="116" t="s">
        <v>79</v>
      </c>
      <c r="F1861" s="116" t="s">
        <v>2000</v>
      </c>
      <c r="G1861" s="117">
        <v>0.96320000000000006</v>
      </c>
      <c r="H1861" s="117">
        <v>963.2</v>
      </c>
      <c r="I1861" s="116">
        <v>2022</v>
      </c>
    </row>
    <row r="1862" spans="1:9" x14ac:dyDescent="0.3">
      <c r="A1862" s="116">
        <v>204429</v>
      </c>
      <c r="B1862" s="116" t="s">
        <v>3536</v>
      </c>
      <c r="C1862" s="116" t="s">
        <v>47</v>
      </c>
      <c r="D1862" s="116" t="s">
        <v>876</v>
      </c>
      <c r="E1862" s="116" t="s">
        <v>79</v>
      </c>
      <c r="F1862" s="116" t="s">
        <v>3074</v>
      </c>
      <c r="G1862" s="117">
        <v>5.7649153846153851</v>
      </c>
      <c r="H1862" s="117">
        <v>5764.9153846153849</v>
      </c>
      <c r="I1862" s="116">
        <v>2022</v>
      </c>
    </row>
    <row r="1863" spans="1:9" x14ac:dyDescent="0.3">
      <c r="A1863" s="116">
        <v>205099</v>
      </c>
      <c r="B1863" s="116" t="s">
        <v>380</v>
      </c>
      <c r="C1863" s="116" t="s">
        <v>47</v>
      </c>
      <c r="D1863" s="116" t="s">
        <v>896</v>
      </c>
      <c r="E1863" s="116" t="s">
        <v>79</v>
      </c>
      <c r="F1863" s="116" t="s">
        <v>908</v>
      </c>
      <c r="G1863" s="117">
        <v>0.28553846153846157</v>
      </c>
      <c r="H1863" s="117">
        <v>285.53846153846155</v>
      </c>
      <c r="I1863" s="116">
        <v>2019</v>
      </c>
    </row>
    <row r="1864" spans="1:9" x14ac:dyDescent="0.3">
      <c r="A1864" s="116">
        <v>205298</v>
      </c>
      <c r="B1864" s="116" t="s">
        <v>1660</v>
      </c>
      <c r="C1864" s="116" t="s">
        <v>47</v>
      </c>
      <c r="D1864" s="116" t="s">
        <v>876</v>
      </c>
      <c r="E1864" s="116" t="s">
        <v>79</v>
      </c>
      <c r="F1864" s="116" t="s">
        <v>592</v>
      </c>
      <c r="G1864" s="117">
        <v>4.5206769230769233</v>
      </c>
      <c r="H1864" s="117">
        <v>4520.6769230769232</v>
      </c>
      <c r="I1864" s="116">
        <v>2022</v>
      </c>
    </row>
    <row r="1865" spans="1:9" x14ac:dyDescent="0.3">
      <c r="A1865" s="116">
        <v>206746</v>
      </c>
      <c r="B1865" s="116" t="s">
        <v>1660</v>
      </c>
      <c r="C1865" s="116" t="s">
        <v>47</v>
      </c>
      <c r="D1865" s="116" t="s">
        <v>876</v>
      </c>
      <c r="E1865" s="116" t="s">
        <v>79</v>
      </c>
      <c r="F1865" s="116" t="s">
        <v>592</v>
      </c>
      <c r="G1865" s="117">
        <v>4.5209615384615383</v>
      </c>
      <c r="H1865" s="117">
        <v>4520.9615384615381</v>
      </c>
      <c r="I1865" s="116">
        <v>2022</v>
      </c>
    </row>
    <row r="1866" spans="1:9" x14ac:dyDescent="0.3">
      <c r="A1866" s="116">
        <v>207669</v>
      </c>
      <c r="B1866" s="116" t="s">
        <v>2111</v>
      </c>
      <c r="C1866" s="116" t="s">
        <v>47</v>
      </c>
      <c r="D1866" s="116" t="s">
        <v>912</v>
      </c>
      <c r="E1866" s="116" t="s">
        <v>79</v>
      </c>
      <c r="F1866" s="116" t="s">
        <v>913</v>
      </c>
      <c r="G1866" s="117">
        <v>0.5185384615384615</v>
      </c>
      <c r="H1866" s="117">
        <v>518.53846153846155</v>
      </c>
      <c r="I1866" s="116">
        <v>2020</v>
      </c>
    </row>
    <row r="1867" spans="1:9" x14ac:dyDescent="0.3">
      <c r="A1867" s="116">
        <v>208910</v>
      </c>
      <c r="B1867" s="116" t="s">
        <v>2534</v>
      </c>
      <c r="C1867" s="116" t="s">
        <v>47</v>
      </c>
      <c r="D1867" s="116" t="s">
        <v>852</v>
      </c>
      <c r="E1867" s="116" t="s">
        <v>79</v>
      </c>
      <c r="F1867" s="116" t="s">
        <v>2115</v>
      </c>
      <c r="G1867" s="117">
        <v>0.57207692307692315</v>
      </c>
      <c r="H1867" s="117">
        <v>572.07692307692309</v>
      </c>
      <c r="I1867" s="116">
        <v>2021</v>
      </c>
    </row>
    <row r="1868" spans="1:9" x14ac:dyDescent="0.3">
      <c r="A1868" s="116">
        <v>209183</v>
      </c>
      <c r="B1868" s="116" t="s">
        <v>2792</v>
      </c>
      <c r="C1868" s="116" t="s">
        <v>47</v>
      </c>
      <c r="D1868" s="116" t="s">
        <v>876</v>
      </c>
      <c r="E1868" s="116" t="s">
        <v>79</v>
      </c>
      <c r="F1868" s="116" t="s">
        <v>3069</v>
      </c>
      <c r="G1868" s="117">
        <v>5.3129999999999988</v>
      </c>
      <c r="H1868" s="117">
        <v>5312.9999999999991</v>
      </c>
      <c r="I1868" s="116">
        <v>2021</v>
      </c>
    </row>
    <row r="1869" spans="1:9" x14ac:dyDescent="0.3">
      <c r="A1869" s="116">
        <v>209259</v>
      </c>
      <c r="B1869" s="116" t="s">
        <v>3084</v>
      </c>
      <c r="C1869" s="116" t="s">
        <v>47</v>
      </c>
      <c r="D1869" s="116" t="s">
        <v>896</v>
      </c>
      <c r="E1869" s="116" t="s">
        <v>79</v>
      </c>
      <c r="F1869" s="116" t="s">
        <v>2758</v>
      </c>
      <c r="G1869" s="117">
        <v>3.8693076923076926</v>
      </c>
      <c r="H1869" s="117">
        <v>3869.3076923076924</v>
      </c>
      <c r="I1869" s="116">
        <v>2021</v>
      </c>
    </row>
    <row r="1870" spans="1:9" x14ac:dyDescent="0.3">
      <c r="A1870" s="116">
        <v>209540</v>
      </c>
      <c r="B1870" s="116" t="s">
        <v>3375</v>
      </c>
      <c r="C1870" s="116" t="s">
        <v>47</v>
      </c>
      <c r="D1870" s="116" t="s">
        <v>3075</v>
      </c>
      <c r="E1870" s="116" t="s">
        <v>79</v>
      </c>
      <c r="F1870" s="116" t="s">
        <v>2330</v>
      </c>
      <c r="G1870" s="117">
        <v>5.4240000000000004</v>
      </c>
      <c r="H1870" s="117">
        <v>5424</v>
      </c>
      <c r="I1870" s="116">
        <v>2022</v>
      </c>
    </row>
    <row r="1871" spans="1:9" x14ac:dyDescent="0.3">
      <c r="A1871" s="116">
        <v>209587</v>
      </c>
      <c r="B1871" s="116" t="s">
        <v>2767</v>
      </c>
      <c r="C1871" s="116" t="s">
        <v>47</v>
      </c>
      <c r="D1871" s="116" t="s">
        <v>896</v>
      </c>
      <c r="E1871" s="116" t="s">
        <v>79</v>
      </c>
      <c r="F1871" s="116" t="s">
        <v>2764</v>
      </c>
      <c r="G1871" s="117">
        <v>5.6642999999999999</v>
      </c>
      <c r="H1871" s="117">
        <v>5664.3</v>
      </c>
      <c r="I1871" s="116">
        <v>2021</v>
      </c>
    </row>
    <row r="1872" spans="1:9" x14ac:dyDescent="0.3">
      <c r="A1872" s="116">
        <v>209769</v>
      </c>
      <c r="B1872" s="116" t="s">
        <v>857</v>
      </c>
      <c r="C1872" s="116" t="s">
        <v>47</v>
      </c>
      <c r="D1872" s="116" t="s">
        <v>2753</v>
      </c>
      <c r="E1872" s="116" t="s">
        <v>79</v>
      </c>
      <c r="F1872" s="116" t="s">
        <v>3379</v>
      </c>
      <c r="G1872" s="117">
        <v>3.5400000000000001E-2</v>
      </c>
      <c r="H1872" s="117">
        <v>35.4</v>
      </c>
      <c r="I1872" s="116">
        <v>2022</v>
      </c>
    </row>
    <row r="1873" spans="1:9" x14ac:dyDescent="0.3">
      <c r="A1873" s="116">
        <v>209801</v>
      </c>
      <c r="B1873" s="116" t="s">
        <v>857</v>
      </c>
      <c r="C1873" s="116" t="s">
        <v>47</v>
      </c>
      <c r="D1873" s="116" t="s">
        <v>2753</v>
      </c>
      <c r="E1873" s="116" t="s">
        <v>79</v>
      </c>
      <c r="F1873" s="116" t="s">
        <v>3379</v>
      </c>
      <c r="G1873" s="117">
        <v>3.5400000000000001E-2</v>
      </c>
      <c r="H1873" s="117">
        <v>35.4</v>
      </c>
      <c r="I1873" s="116">
        <v>2022</v>
      </c>
    </row>
    <row r="1874" spans="1:9" x14ac:dyDescent="0.3">
      <c r="A1874" s="116">
        <v>210615</v>
      </c>
      <c r="B1874" s="116" t="s">
        <v>2786</v>
      </c>
      <c r="C1874" s="116" t="s">
        <v>47</v>
      </c>
      <c r="D1874" s="116" t="s">
        <v>3360</v>
      </c>
      <c r="E1874" s="116" t="s">
        <v>79</v>
      </c>
      <c r="F1874" s="116" t="s">
        <v>1576</v>
      </c>
      <c r="G1874" s="117">
        <v>2.2638000000000003</v>
      </c>
      <c r="H1874" s="117">
        <v>2263.8000000000002</v>
      </c>
      <c r="I1874" s="116">
        <v>2022</v>
      </c>
    </row>
    <row r="1875" spans="1:9" x14ac:dyDescent="0.3">
      <c r="A1875" s="116">
        <v>211164</v>
      </c>
      <c r="B1875" s="116" t="s">
        <v>1991</v>
      </c>
      <c r="C1875" s="116" t="s">
        <v>47</v>
      </c>
      <c r="D1875" s="116" t="s">
        <v>896</v>
      </c>
      <c r="E1875" s="116" t="s">
        <v>79</v>
      </c>
      <c r="F1875" s="116" t="s">
        <v>2758</v>
      </c>
      <c r="G1875" s="117">
        <v>3.9403384615384613</v>
      </c>
      <c r="H1875" s="117">
        <v>3940.3384615384612</v>
      </c>
      <c r="I1875" s="116">
        <v>2021</v>
      </c>
    </row>
    <row r="1876" spans="1:9" x14ac:dyDescent="0.3">
      <c r="A1876" s="116">
        <v>211332</v>
      </c>
      <c r="B1876" s="116" t="s">
        <v>2780</v>
      </c>
      <c r="C1876" s="116" t="s">
        <v>47</v>
      </c>
      <c r="D1876" s="116" t="s">
        <v>2753</v>
      </c>
      <c r="E1876" s="116" t="s">
        <v>79</v>
      </c>
      <c r="F1876" s="116" t="s">
        <v>2379</v>
      </c>
      <c r="G1876" s="117">
        <v>0.12552307692307693</v>
      </c>
      <c r="H1876" s="117">
        <v>125.52307692307693</v>
      </c>
      <c r="I1876" s="116">
        <v>2021</v>
      </c>
    </row>
    <row r="1877" spans="1:9" x14ac:dyDescent="0.3">
      <c r="A1877" s="116">
        <v>211621</v>
      </c>
      <c r="B1877" s="116" t="s">
        <v>1768</v>
      </c>
      <c r="C1877" s="116" t="s">
        <v>47</v>
      </c>
      <c r="D1877" s="116" t="s">
        <v>855</v>
      </c>
      <c r="E1877" s="116" t="s">
        <v>79</v>
      </c>
      <c r="F1877" s="116" t="s">
        <v>1981</v>
      </c>
      <c r="G1877" s="117">
        <v>0.23396153846153842</v>
      </c>
      <c r="H1877" s="117">
        <v>233.96153846153842</v>
      </c>
      <c r="I1877" s="116">
        <v>2021</v>
      </c>
    </row>
    <row r="1878" spans="1:9" x14ac:dyDescent="0.3">
      <c r="A1878" s="116">
        <v>211945</v>
      </c>
      <c r="B1878" s="116" t="s">
        <v>2792</v>
      </c>
      <c r="C1878" s="116" t="s">
        <v>47</v>
      </c>
      <c r="D1878" s="116" t="s">
        <v>876</v>
      </c>
      <c r="E1878" s="116" t="s">
        <v>79</v>
      </c>
      <c r="F1878" s="116" t="s">
        <v>2756</v>
      </c>
      <c r="G1878" s="117">
        <v>4.617</v>
      </c>
      <c r="H1878" s="117">
        <v>4617</v>
      </c>
      <c r="I1878" s="116">
        <v>2021</v>
      </c>
    </row>
    <row r="1879" spans="1:9" x14ac:dyDescent="0.3">
      <c r="A1879" s="116">
        <v>212584</v>
      </c>
      <c r="B1879" s="116" t="s">
        <v>911</v>
      </c>
      <c r="C1879" s="116" t="s">
        <v>47</v>
      </c>
      <c r="D1879" s="116" t="s">
        <v>2765</v>
      </c>
      <c r="E1879" s="116" t="s">
        <v>79</v>
      </c>
      <c r="F1879" s="116" t="s">
        <v>2758</v>
      </c>
      <c r="G1879" s="117">
        <v>3.1121999999999996</v>
      </c>
      <c r="H1879" s="117">
        <v>3112.2</v>
      </c>
      <c r="I1879" s="116">
        <v>2021</v>
      </c>
    </row>
    <row r="1880" spans="1:9" x14ac:dyDescent="0.3">
      <c r="A1880" s="116">
        <v>212949</v>
      </c>
      <c r="B1880" s="116" t="s">
        <v>2792</v>
      </c>
      <c r="C1880" s="116" t="s">
        <v>47</v>
      </c>
      <c r="D1880" s="116" t="s">
        <v>876</v>
      </c>
      <c r="E1880" s="116" t="s">
        <v>79</v>
      </c>
      <c r="F1880" s="116" t="s">
        <v>2756</v>
      </c>
      <c r="G1880" s="117">
        <v>2.8835999999999999</v>
      </c>
      <c r="H1880" s="117">
        <v>2883.6</v>
      </c>
      <c r="I1880" s="116">
        <v>2021</v>
      </c>
    </row>
    <row r="1881" spans="1:9" x14ac:dyDescent="0.3">
      <c r="A1881" s="116">
        <v>212955</v>
      </c>
      <c r="B1881" s="116" t="s">
        <v>3070</v>
      </c>
      <c r="C1881" s="116" t="s">
        <v>47</v>
      </c>
      <c r="D1881" s="116" t="s">
        <v>876</v>
      </c>
      <c r="E1881" s="116" t="s">
        <v>79</v>
      </c>
      <c r="F1881" s="116" t="s">
        <v>2330</v>
      </c>
      <c r="G1881" s="117">
        <v>5.6315999999999997</v>
      </c>
      <c r="H1881" s="117">
        <v>5631.5999999999995</v>
      </c>
      <c r="I1881" s="116">
        <v>2021</v>
      </c>
    </row>
    <row r="1882" spans="1:9" x14ac:dyDescent="0.3">
      <c r="A1882" s="116">
        <v>213067</v>
      </c>
      <c r="B1882" s="116" t="s">
        <v>2769</v>
      </c>
      <c r="C1882" s="116" t="s">
        <v>47</v>
      </c>
      <c r="D1882" s="116" t="s">
        <v>896</v>
      </c>
      <c r="E1882" s="116" t="s">
        <v>79</v>
      </c>
      <c r="F1882" s="116" t="s">
        <v>2758</v>
      </c>
      <c r="G1882" s="117">
        <v>4.2632692307692306</v>
      </c>
      <c r="H1882" s="117">
        <v>4263.2692307692305</v>
      </c>
      <c r="I1882" s="116">
        <v>2021</v>
      </c>
    </row>
    <row r="1883" spans="1:9" x14ac:dyDescent="0.3">
      <c r="A1883" s="116">
        <v>213091</v>
      </c>
      <c r="B1883" s="116" t="s">
        <v>859</v>
      </c>
      <c r="C1883" s="116" t="s">
        <v>47</v>
      </c>
      <c r="D1883" s="116" t="s">
        <v>855</v>
      </c>
      <c r="E1883" s="116" t="s">
        <v>79</v>
      </c>
      <c r="F1883" s="116" t="s">
        <v>861</v>
      </c>
      <c r="G1883" s="117">
        <v>4.7338461538461538E-2</v>
      </c>
      <c r="H1883" s="117">
        <v>47.338461538461537</v>
      </c>
      <c r="I1883" s="116">
        <v>2020</v>
      </c>
    </row>
    <row r="1884" spans="1:9" x14ac:dyDescent="0.3">
      <c r="A1884" s="116">
        <v>213231</v>
      </c>
      <c r="B1884" s="116" t="s">
        <v>859</v>
      </c>
      <c r="C1884" s="116" t="s">
        <v>47</v>
      </c>
      <c r="D1884" s="116" t="s">
        <v>855</v>
      </c>
      <c r="E1884" s="116" t="s">
        <v>79</v>
      </c>
      <c r="F1884" s="116" t="s">
        <v>861</v>
      </c>
      <c r="G1884" s="117">
        <v>4.8646153846153846E-2</v>
      </c>
      <c r="H1884" s="117">
        <v>48.646153846153844</v>
      </c>
      <c r="I1884" s="116">
        <v>2020</v>
      </c>
    </row>
    <row r="1885" spans="1:9" x14ac:dyDescent="0.3">
      <c r="A1885" s="116">
        <v>213649</v>
      </c>
      <c r="B1885" s="116" t="s">
        <v>859</v>
      </c>
      <c r="C1885" s="116" t="s">
        <v>47</v>
      </c>
      <c r="D1885" s="116" t="s">
        <v>855</v>
      </c>
      <c r="E1885" s="116" t="s">
        <v>79</v>
      </c>
      <c r="F1885" s="116" t="s">
        <v>861</v>
      </c>
      <c r="G1885" s="117">
        <v>3.295384615384616E-2</v>
      </c>
      <c r="H1885" s="117">
        <v>32.953846153846158</v>
      </c>
      <c r="I1885" s="116">
        <v>2020</v>
      </c>
    </row>
    <row r="1886" spans="1:9" x14ac:dyDescent="0.3">
      <c r="A1886" s="116">
        <v>214004</v>
      </c>
      <c r="B1886" s="116" t="s">
        <v>859</v>
      </c>
      <c r="C1886" s="116" t="s">
        <v>47</v>
      </c>
      <c r="D1886" s="116" t="s">
        <v>855</v>
      </c>
      <c r="E1886" s="116" t="s">
        <v>79</v>
      </c>
      <c r="F1886" s="116" t="s">
        <v>861</v>
      </c>
      <c r="G1886" s="117">
        <v>2.0138461538461539E-2</v>
      </c>
      <c r="H1886" s="117">
        <v>20.138461538461538</v>
      </c>
      <c r="I1886" s="116">
        <v>2020</v>
      </c>
    </row>
    <row r="1887" spans="1:9" x14ac:dyDescent="0.3">
      <c r="A1887" s="116">
        <v>215447</v>
      </c>
      <c r="B1887" s="116" t="s">
        <v>3386</v>
      </c>
      <c r="C1887" s="116" t="s">
        <v>47</v>
      </c>
      <c r="D1887" s="116" t="s">
        <v>2753</v>
      </c>
      <c r="E1887" s="116" t="s">
        <v>79</v>
      </c>
      <c r="F1887" s="116" t="s">
        <v>858</v>
      </c>
      <c r="G1887" s="117">
        <v>0.4021769230769231</v>
      </c>
      <c r="H1887" s="117">
        <v>402.17692307692312</v>
      </c>
      <c r="I1887" s="116">
        <v>2022</v>
      </c>
    </row>
    <row r="1888" spans="1:9" x14ac:dyDescent="0.3">
      <c r="A1888" s="116">
        <v>215669</v>
      </c>
      <c r="B1888" s="116" t="s">
        <v>1762</v>
      </c>
      <c r="C1888" s="116" t="s">
        <v>47</v>
      </c>
      <c r="D1888" s="116" t="s">
        <v>855</v>
      </c>
      <c r="E1888" s="116" t="s">
        <v>79</v>
      </c>
      <c r="F1888" s="116" t="s">
        <v>863</v>
      </c>
      <c r="G1888" s="117">
        <v>5.6923076923076927E-3</v>
      </c>
      <c r="H1888" s="117">
        <v>5.6923076923076925</v>
      </c>
      <c r="I1888" s="116">
        <v>2020</v>
      </c>
    </row>
    <row r="1889" spans="1:9" x14ac:dyDescent="0.3">
      <c r="A1889" s="116">
        <v>215894</v>
      </c>
      <c r="B1889" s="116" t="s">
        <v>3083</v>
      </c>
      <c r="C1889" s="116" t="s">
        <v>47</v>
      </c>
      <c r="D1889" s="116" t="s">
        <v>3360</v>
      </c>
      <c r="E1889" s="116" t="s">
        <v>79</v>
      </c>
      <c r="F1889" s="116" t="s">
        <v>1984</v>
      </c>
      <c r="G1889" s="117">
        <v>5.4141230769230759</v>
      </c>
      <c r="H1889" s="117">
        <v>5414.123076923076</v>
      </c>
      <c r="I1889" s="116">
        <v>2022</v>
      </c>
    </row>
    <row r="1890" spans="1:9" x14ac:dyDescent="0.3">
      <c r="A1890" s="116">
        <v>216011</v>
      </c>
      <c r="B1890" s="116" t="s">
        <v>2501</v>
      </c>
      <c r="C1890" s="116" t="s">
        <v>47</v>
      </c>
      <c r="D1890" s="116" t="s">
        <v>855</v>
      </c>
      <c r="E1890" s="116" t="s">
        <v>79</v>
      </c>
      <c r="F1890" s="116" t="s">
        <v>853</v>
      </c>
      <c r="G1890" s="117">
        <v>0.1739230769230769</v>
      </c>
      <c r="H1890" s="117">
        <v>173.92307692307691</v>
      </c>
      <c r="I1890" s="116">
        <v>2020</v>
      </c>
    </row>
    <row r="1891" spans="1:9" x14ac:dyDescent="0.3">
      <c r="A1891" s="116">
        <v>216152</v>
      </c>
      <c r="B1891" s="116" t="s">
        <v>595</v>
      </c>
      <c r="C1891" s="116" t="s">
        <v>47</v>
      </c>
      <c r="D1891" s="116" t="s">
        <v>876</v>
      </c>
      <c r="E1891" s="116" t="s">
        <v>79</v>
      </c>
      <c r="F1891" s="116" t="s">
        <v>2756</v>
      </c>
      <c r="G1891" s="117">
        <v>4.2888999999999999</v>
      </c>
      <c r="H1891" s="117">
        <v>4288.8999999999996</v>
      </c>
      <c r="I1891" s="116">
        <v>2021</v>
      </c>
    </row>
    <row r="1892" spans="1:9" x14ac:dyDescent="0.3">
      <c r="A1892" s="116">
        <v>217607</v>
      </c>
      <c r="B1892" s="116" t="s">
        <v>859</v>
      </c>
      <c r="C1892" s="116" t="s">
        <v>47</v>
      </c>
      <c r="D1892" s="116" t="s">
        <v>2753</v>
      </c>
      <c r="E1892" s="116" t="s">
        <v>79</v>
      </c>
      <c r="F1892" s="116" t="s">
        <v>861</v>
      </c>
      <c r="G1892" s="117">
        <v>2.073076923076923E-2</v>
      </c>
      <c r="H1892" s="117">
        <v>20.73076923076923</v>
      </c>
      <c r="I1892" s="116">
        <v>2022</v>
      </c>
    </row>
    <row r="1893" spans="1:9" x14ac:dyDescent="0.3">
      <c r="A1893" s="116">
        <v>217860</v>
      </c>
      <c r="B1893" s="116" t="s">
        <v>859</v>
      </c>
      <c r="C1893" s="116" t="s">
        <v>47</v>
      </c>
      <c r="D1893" s="116" t="s">
        <v>855</v>
      </c>
      <c r="E1893" s="116" t="s">
        <v>79</v>
      </c>
      <c r="F1893" s="116" t="s">
        <v>861</v>
      </c>
      <c r="G1893" s="117">
        <v>3.6615384615384612E-2</v>
      </c>
      <c r="H1893" s="117">
        <v>36.615384615384613</v>
      </c>
      <c r="I1893" s="116">
        <v>2020</v>
      </c>
    </row>
    <row r="1894" spans="1:9" x14ac:dyDescent="0.3">
      <c r="A1894" s="116">
        <v>218324</v>
      </c>
      <c r="B1894" s="116" t="s">
        <v>857</v>
      </c>
      <c r="C1894" s="116" t="s">
        <v>47</v>
      </c>
      <c r="D1894" s="116" t="s">
        <v>855</v>
      </c>
      <c r="E1894" s="116" t="s">
        <v>79</v>
      </c>
      <c r="F1894" s="116" t="s">
        <v>863</v>
      </c>
      <c r="G1894" s="117">
        <v>5.9769230769230759E-3</v>
      </c>
      <c r="H1894" s="117">
        <v>5.9769230769230761</v>
      </c>
      <c r="I1894" s="116">
        <v>2020</v>
      </c>
    </row>
    <row r="1895" spans="1:9" x14ac:dyDescent="0.3">
      <c r="A1895" s="116">
        <v>218393</v>
      </c>
      <c r="B1895" s="116" t="s">
        <v>2504</v>
      </c>
      <c r="C1895" s="116" t="s">
        <v>47</v>
      </c>
      <c r="D1895" s="116" t="s">
        <v>876</v>
      </c>
      <c r="E1895" s="116" t="s">
        <v>79</v>
      </c>
      <c r="F1895" s="116" t="s">
        <v>2330</v>
      </c>
      <c r="G1895" s="117">
        <v>5.511969230769231</v>
      </c>
      <c r="H1895" s="117">
        <v>5511.9692307692312</v>
      </c>
      <c r="I1895" s="116">
        <v>2022</v>
      </c>
    </row>
    <row r="1896" spans="1:9" x14ac:dyDescent="0.3">
      <c r="A1896" s="116">
        <v>218479</v>
      </c>
      <c r="B1896" s="116" t="s">
        <v>857</v>
      </c>
      <c r="C1896" s="116" t="s">
        <v>47</v>
      </c>
      <c r="D1896" s="116" t="s">
        <v>855</v>
      </c>
      <c r="E1896" s="116" t="s">
        <v>79</v>
      </c>
      <c r="F1896" s="116" t="s">
        <v>863</v>
      </c>
      <c r="G1896" s="117">
        <v>1.039230769230769E-2</v>
      </c>
      <c r="H1896" s="117">
        <v>10.392307692307691</v>
      </c>
      <c r="I1896" s="116">
        <v>2020</v>
      </c>
    </row>
    <row r="1897" spans="1:9" x14ac:dyDescent="0.3">
      <c r="A1897" s="116">
        <v>220030</v>
      </c>
      <c r="B1897" s="116" t="s">
        <v>854</v>
      </c>
      <c r="C1897" s="116" t="s">
        <v>47</v>
      </c>
      <c r="D1897" s="116" t="s">
        <v>2753</v>
      </c>
      <c r="E1897" s="116" t="s">
        <v>79</v>
      </c>
      <c r="F1897" s="116" t="s">
        <v>3079</v>
      </c>
      <c r="G1897" s="117">
        <v>3.0567692307692309</v>
      </c>
      <c r="H1897" s="117">
        <v>3056.7692307692309</v>
      </c>
      <c r="I1897" s="116">
        <v>2021</v>
      </c>
    </row>
    <row r="1898" spans="1:9" x14ac:dyDescent="0.3">
      <c r="A1898" s="116">
        <v>220053</v>
      </c>
      <c r="B1898" s="116" t="s">
        <v>2402</v>
      </c>
      <c r="C1898" s="116" t="s">
        <v>47</v>
      </c>
      <c r="D1898" s="116" t="s">
        <v>896</v>
      </c>
      <c r="E1898" s="116" t="s">
        <v>79</v>
      </c>
      <c r="F1898" s="116" t="s">
        <v>3074</v>
      </c>
      <c r="G1898" s="117">
        <v>5.7754000000000003</v>
      </c>
      <c r="H1898" s="117">
        <v>5775.4000000000005</v>
      </c>
      <c r="I1898" s="116">
        <v>2021</v>
      </c>
    </row>
    <row r="1899" spans="1:9" x14ac:dyDescent="0.3">
      <c r="A1899" s="116">
        <v>220393</v>
      </c>
      <c r="B1899" s="116" t="s">
        <v>2156</v>
      </c>
      <c r="C1899" s="116" t="s">
        <v>47</v>
      </c>
      <c r="D1899" s="116" t="s">
        <v>876</v>
      </c>
      <c r="E1899" s="116" t="s">
        <v>79</v>
      </c>
      <c r="F1899" s="116" t="s">
        <v>2774</v>
      </c>
      <c r="G1899" s="117">
        <v>5.6161538461538464E-2</v>
      </c>
      <c r="H1899" s="117">
        <v>56.161538461538463</v>
      </c>
      <c r="I1899" s="116">
        <v>2021</v>
      </c>
    </row>
    <row r="1900" spans="1:9" x14ac:dyDescent="0.3">
      <c r="A1900" s="116">
        <v>220872</v>
      </c>
      <c r="B1900" s="116" t="s">
        <v>3033</v>
      </c>
      <c r="C1900" s="116" t="s">
        <v>47</v>
      </c>
      <c r="D1900" s="116" t="s">
        <v>876</v>
      </c>
      <c r="E1900" s="116" t="s">
        <v>79</v>
      </c>
      <c r="F1900" s="116" t="s">
        <v>3074</v>
      </c>
      <c r="G1900" s="117">
        <v>3.3514999999999997</v>
      </c>
      <c r="H1900" s="117">
        <v>3351.4999999999995</v>
      </c>
      <c r="I1900" s="116">
        <v>2021</v>
      </c>
    </row>
    <row r="1901" spans="1:9" x14ac:dyDescent="0.3">
      <c r="A1901" s="116">
        <v>221131</v>
      </c>
      <c r="B1901" s="116" t="s">
        <v>903</v>
      </c>
      <c r="C1901" s="116" t="s">
        <v>47</v>
      </c>
      <c r="D1901" s="116" t="s">
        <v>896</v>
      </c>
      <c r="E1901" s="116" t="s">
        <v>79</v>
      </c>
      <c r="F1901" s="116" t="s">
        <v>885</v>
      </c>
      <c r="G1901" s="117">
        <v>0.26273076923076921</v>
      </c>
      <c r="H1901" s="117">
        <v>262.73076923076923</v>
      </c>
      <c r="I1901" s="116">
        <v>2021</v>
      </c>
    </row>
    <row r="1902" spans="1:9" x14ac:dyDescent="0.3">
      <c r="A1902" s="116">
        <v>221165</v>
      </c>
      <c r="B1902" s="116" t="s">
        <v>581</v>
      </c>
      <c r="C1902" s="116" t="s">
        <v>47</v>
      </c>
      <c r="D1902" s="116" t="s">
        <v>3360</v>
      </c>
      <c r="E1902" s="116" t="s">
        <v>79</v>
      </c>
      <c r="F1902" s="116" t="s">
        <v>3074</v>
      </c>
      <c r="G1902" s="117">
        <v>5.0342000000000002</v>
      </c>
      <c r="H1902" s="117">
        <v>5034.2</v>
      </c>
      <c r="I1902" s="116">
        <v>2022</v>
      </c>
    </row>
    <row r="1903" spans="1:9" x14ac:dyDescent="0.3">
      <c r="A1903" s="116">
        <v>221872</v>
      </c>
      <c r="B1903" s="116" t="s">
        <v>2763</v>
      </c>
      <c r="C1903" s="116" t="s">
        <v>47</v>
      </c>
      <c r="D1903" s="116" t="s">
        <v>896</v>
      </c>
      <c r="E1903" s="116" t="s">
        <v>79</v>
      </c>
      <c r="F1903" s="116" t="s">
        <v>2764</v>
      </c>
      <c r="G1903" s="117">
        <v>4.016</v>
      </c>
      <c r="H1903" s="117">
        <v>4016</v>
      </c>
      <c r="I1903" s="116">
        <v>2021</v>
      </c>
    </row>
    <row r="1904" spans="1:9" x14ac:dyDescent="0.3">
      <c r="A1904" s="116">
        <v>221899</v>
      </c>
      <c r="B1904" s="116" t="s">
        <v>3373</v>
      </c>
      <c r="C1904" s="116" t="s">
        <v>47</v>
      </c>
      <c r="D1904" s="116" t="s">
        <v>876</v>
      </c>
      <c r="E1904" s="116" t="s">
        <v>79</v>
      </c>
      <c r="F1904" s="116" t="s">
        <v>2381</v>
      </c>
      <c r="G1904" s="117">
        <v>5.7746769230769228</v>
      </c>
      <c r="H1904" s="117">
        <v>5774.6769230769232</v>
      </c>
      <c r="I1904" s="116">
        <v>2022</v>
      </c>
    </row>
    <row r="1905" spans="1:9" x14ac:dyDescent="0.3">
      <c r="A1905" s="116">
        <v>222056</v>
      </c>
      <c r="B1905" s="116" t="s">
        <v>1762</v>
      </c>
      <c r="C1905" s="116" t="s">
        <v>47</v>
      </c>
      <c r="D1905" s="116" t="s">
        <v>855</v>
      </c>
      <c r="E1905" s="116" t="s">
        <v>79</v>
      </c>
      <c r="F1905" s="116" t="s">
        <v>863</v>
      </c>
      <c r="G1905" s="117">
        <v>1.11E-2</v>
      </c>
      <c r="H1905" s="117">
        <v>11.1</v>
      </c>
      <c r="I1905" s="116">
        <v>2020</v>
      </c>
    </row>
    <row r="1906" spans="1:9" x14ac:dyDescent="0.3">
      <c r="A1906" s="116">
        <v>222298</v>
      </c>
      <c r="B1906" s="116" t="s">
        <v>214</v>
      </c>
      <c r="C1906" s="116" t="s">
        <v>47</v>
      </c>
      <c r="D1906" s="116" t="s">
        <v>876</v>
      </c>
      <c r="E1906" s="116" t="s">
        <v>79</v>
      </c>
      <c r="F1906" s="116" t="s">
        <v>1576</v>
      </c>
      <c r="G1906" s="117">
        <v>3.4034</v>
      </c>
      <c r="H1906" s="117">
        <v>3403.4</v>
      </c>
      <c r="I1906" s="116">
        <v>2022</v>
      </c>
    </row>
    <row r="1907" spans="1:9" x14ac:dyDescent="0.3">
      <c r="A1907" s="116">
        <v>222454</v>
      </c>
      <c r="B1907" s="116" t="s">
        <v>857</v>
      </c>
      <c r="C1907" s="116" t="s">
        <v>47</v>
      </c>
      <c r="D1907" s="116" t="s">
        <v>855</v>
      </c>
      <c r="E1907" s="116" t="s">
        <v>79</v>
      </c>
      <c r="F1907" s="116" t="s">
        <v>2511</v>
      </c>
      <c r="G1907" s="117">
        <v>2.6584615384615387E-2</v>
      </c>
      <c r="H1907" s="117">
        <v>26.584615384615386</v>
      </c>
      <c r="I1907" s="116">
        <v>2020</v>
      </c>
    </row>
    <row r="1908" spans="1:9" x14ac:dyDescent="0.3">
      <c r="A1908" s="116">
        <v>222894</v>
      </c>
      <c r="B1908" s="116" t="s">
        <v>3091</v>
      </c>
      <c r="C1908" s="116" t="s">
        <v>47</v>
      </c>
      <c r="D1908" s="116" t="s">
        <v>876</v>
      </c>
      <c r="E1908" s="116" t="s">
        <v>79</v>
      </c>
      <c r="F1908" s="116" t="s">
        <v>2330</v>
      </c>
      <c r="G1908" s="117">
        <v>4.508</v>
      </c>
      <c r="H1908" s="117">
        <v>4508</v>
      </c>
      <c r="I1908" s="116">
        <v>2021</v>
      </c>
    </row>
    <row r="1909" spans="1:9" x14ac:dyDescent="0.3">
      <c r="A1909" s="116">
        <v>223034</v>
      </c>
      <c r="B1909" s="116" t="s">
        <v>2763</v>
      </c>
      <c r="C1909" s="116" t="s">
        <v>47</v>
      </c>
      <c r="D1909" s="116" t="s">
        <v>896</v>
      </c>
      <c r="E1909" s="116" t="s">
        <v>79</v>
      </c>
      <c r="F1909" s="116" t="s">
        <v>2764</v>
      </c>
      <c r="G1909" s="117">
        <v>4.3098461538461539</v>
      </c>
      <c r="H1909" s="117">
        <v>4309.8461538461543</v>
      </c>
      <c r="I1909" s="116">
        <v>2021</v>
      </c>
    </row>
    <row r="1910" spans="1:9" x14ac:dyDescent="0.3">
      <c r="A1910" s="116">
        <v>223126</v>
      </c>
      <c r="B1910" s="116" t="s">
        <v>1574</v>
      </c>
      <c r="C1910" s="116" t="s">
        <v>47</v>
      </c>
      <c r="D1910" s="116" t="s">
        <v>876</v>
      </c>
      <c r="E1910" s="116" t="s">
        <v>79</v>
      </c>
      <c r="F1910" s="116" t="s">
        <v>2330</v>
      </c>
      <c r="G1910" s="117">
        <v>4.9644692307692315</v>
      </c>
      <c r="H1910" s="117">
        <v>4964.4692307692312</v>
      </c>
      <c r="I1910" s="116">
        <v>2022</v>
      </c>
    </row>
    <row r="1911" spans="1:9" x14ac:dyDescent="0.3">
      <c r="A1911" s="116">
        <v>223146</v>
      </c>
      <c r="B1911" s="116" t="s">
        <v>3381</v>
      </c>
      <c r="C1911" s="116" t="s">
        <v>47</v>
      </c>
      <c r="D1911" s="116" t="s">
        <v>876</v>
      </c>
      <c r="E1911" s="116" t="s">
        <v>79</v>
      </c>
      <c r="F1911" s="116" t="s">
        <v>2330</v>
      </c>
      <c r="G1911" s="117">
        <v>4.8197076923076922</v>
      </c>
      <c r="H1911" s="117">
        <v>4819.707692307692</v>
      </c>
      <c r="I1911" s="116">
        <v>2022</v>
      </c>
    </row>
    <row r="1912" spans="1:9" x14ac:dyDescent="0.3">
      <c r="A1912" s="116">
        <v>223199</v>
      </c>
      <c r="B1912" s="116" t="s">
        <v>3381</v>
      </c>
      <c r="C1912" s="116" t="s">
        <v>47</v>
      </c>
      <c r="D1912" s="116" t="s">
        <v>876</v>
      </c>
      <c r="E1912" s="116" t="s">
        <v>79</v>
      </c>
      <c r="F1912" s="116" t="s">
        <v>2330</v>
      </c>
      <c r="G1912" s="117">
        <v>4.7175230769230767</v>
      </c>
      <c r="H1912" s="117">
        <v>4717.5230769230766</v>
      </c>
      <c r="I1912" s="116">
        <v>2022</v>
      </c>
    </row>
    <row r="1913" spans="1:9" x14ac:dyDescent="0.3">
      <c r="A1913" s="116">
        <v>223203</v>
      </c>
      <c r="B1913" s="116" t="s">
        <v>3505</v>
      </c>
      <c r="C1913" s="116" t="s">
        <v>47</v>
      </c>
      <c r="D1913" s="116" t="s">
        <v>876</v>
      </c>
      <c r="E1913" s="116" t="s">
        <v>79</v>
      </c>
      <c r="F1913" s="116" t="s">
        <v>2330</v>
      </c>
      <c r="G1913" s="117">
        <v>5.1092307692307699</v>
      </c>
      <c r="H1913" s="117">
        <v>5109.2307692307695</v>
      </c>
      <c r="I1913" s="116">
        <v>2022</v>
      </c>
    </row>
    <row r="1914" spans="1:9" x14ac:dyDescent="0.3">
      <c r="A1914" s="116">
        <v>223207</v>
      </c>
      <c r="B1914" s="116" t="s">
        <v>3505</v>
      </c>
      <c r="C1914" s="116" t="s">
        <v>47</v>
      </c>
      <c r="D1914" s="116" t="s">
        <v>876</v>
      </c>
      <c r="E1914" s="116" t="s">
        <v>79</v>
      </c>
      <c r="F1914" s="116" t="s">
        <v>2330</v>
      </c>
      <c r="G1914" s="117">
        <v>1.4987076923076923</v>
      </c>
      <c r="H1914" s="117">
        <v>1498.7076923076922</v>
      </c>
      <c r="I1914" s="116">
        <v>2022</v>
      </c>
    </row>
    <row r="1915" spans="1:9" x14ac:dyDescent="0.3">
      <c r="A1915" s="116">
        <v>223334</v>
      </c>
      <c r="B1915" s="116" t="s">
        <v>3513</v>
      </c>
      <c r="C1915" s="116" t="s">
        <v>47</v>
      </c>
      <c r="D1915" s="116" t="s">
        <v>2765</v>
      </c>
      <c r="E1915" s="116" t="s">
        <v>79</v>
      </c>
      <c r="F1915" s="116" t="s">
        <v>592</v>
      </c>
      <c r="G1915" s="117">
        <v>2.1703846153846151</v>
      </c>
      <c r="H1915" s="117">
        <v>2170.3846153846152</v>
      </c>
      <c r="I1915" s="116">
        <v>2022</v>
      </c>
    </row>
    <row r="1916" spans="1:9" x14ac:dyDescent="0.3">
      <c r="A1916" s="116">
        <v>223340</v>
      </c>
      <c r="B1916" s="116" t="s">
        <v>3513</v>
      </c>
      <c r="C1916" s="116" t="s">
        <v>47</v>
      </c>
      <c r="D1916" s="116" t="s">
        <v>2765</v>
      </c>
      <c r="E1916" s="116" t="s">
        <v>79</v>
      </c>
      <c r="F1916" s="116" t="s">
        <v>592</v>
      </c>
      <c r="G1916" s="117">
        <v>5.13</v>
      </c>
      <c r="H1916" s="117">
        <v>5130</v>
      </c>
      <c r="I1916" s="116">
        <v>2022</v>
      </c>
    </row>
    <row r="1917" spans="1:9" x14ac:dyDescent="0.3">
      <c r="A1917" s="116">
        <v>223355</v>
      </c>
      <c r="B1917" s="116" t="s">
        <v>2521</v>
      </c>
      <c r="C1917" s="116" t="s">
        <v>47</v>
      </c>
      <c r="D1917" s="116" t="s">
        <v>855</v>
      </c>
      <c r="E1917" s="116" t="s">
        <v>79</v>
      </c>
      <c r="F1917" s="116" t="s">
        <v>1981</v>
      </c>
      <c r="G1917" s="117">
        <v>0.14827692307692306</v>
      </c>
      <c r="H1917" s="117">
        <v>148.27692307692305</v>
      </c>
      <c r="I1917" s="116">
        <v>2020</v>
      </c>
    </row>
    <row r="1918" spans="1:9" x14ac:dyDescent="0.3">
      <c r="A1918" s="116">
        <v>223358</v>
      </c>
      <c r="B1918" s="116" t="s">
        <v>3382</v>
      </c>
      <c r="C1918" s="116" t="s">
        <v>47</v>
      </c>
      <c r="D1918" s="116" t="s">
        <v>2765</v>
      </c>
      <c r="E1918" s="116" t="s">
        <v>79</v>
      </c>
      <c r="F1918" s="116" t="s">
        <v>592</v>
      </c>
      <c r="G1918" s="117">
        <v>3.8110923076923076</v>
      </c>
      <c r="H1918" s="117">
        <v>3811.0923076923077</v>
      </c>
      <c r="I1918" s="116">
        <v>2022</v>
      </c>
    </row>
    <row r="1919" spans="1:9" x14ac:dyDescent="0.3">
      <c r="A1919" s="116">
        <v>223364</v>
      </c>
      <c r="B1919" s="116" t="s">
        <v>3382</v>
      </c>
      <c r="C1919" s="116" t="s">
        <v>47</v>
      </c>
      <c r="D1919" s="116" t="s">
        <v>2765</v>
      </c>
      <c r="E1919" s="116" t="s">
        <v>79</v>
      </c>
      <c r="F1919" s="116" t="s">
        <v>592</v>
      </c>
      <c r="G1919" s="117">
        <v>1.9949692307692308</v>
      </c>
      <c r="H1919" s="117">
        <v>1994.9692307692308</v>
      </c>
      <c r="I1919" s="116">
        <v>2022</v>
      </c>
    </row>
    <row r="1920" spans="1:9" x14ac:dyDescent="0.3">
      <c r="A1920" s="116">
        <v>224302</v>
      </c>
      <c r="B1920" s="116" t="s">
        <v>903</v>
      </c>
      <c r="C1920" s="116" t="s">
        <v>47</v>
      </c>
      <c r="D1920" s="116" t="s">
        <v>3360</v>
      </c>
      <c r="E1920" s="116" t="s">
        <v>79</v>
      </c>
      <c r="F1920" s="116" t="s">
        <v>3392</v>
      </c>
      <c r="G1920" s="117">
        <v>5.7640000000000002</v>
      </c>
      <c r="H1920" s="117">
        <v>5764</v>
      </c>
      <c r="I1920" s="116">
        <v>2022</v>
      </c>
    </row>
    <row r="1921" spans="1:9" x14ac:dyDescent="0.3">
      <c r="A1921" s="116">
        <v>225517</v>
      </c>
      <c r="B1921" s="116" t="s">
        <v>1560</v>
      </c>
      <c r="C1921" s="116" t="s">
        <v>47</v>
      </c>
      <c r="D1921" s="116" t="s">
        <v>855</v>
      </c>
      <c r="E1921" s="116" t="s">
        <v>79</v>
      </c>
      <c r="F1921" s="116" t="s">
        <v>863</v>
      </c>
      <c r="G1921" s="117">
        <v>7.3999999999999995E-3</v>
      </c>
      <c r="H1921" s="117">
        <v>7.3999999999999995</v>
      </c>
      <c r="I1921" s="116">
        <v>2020</v>
      </c>
    </row>
    <row r="1922" spans="1:9" x14ac:dyDescent="0.3">
      <c r="A1922" s="116">
        <v>226203</v>
      </c>
      <c r="B1922" s="116" t="s">
        <v>2781</v>
      </c>
      <c r="C1922" s="116" t="s">
        <v>47</v>
      </c>
      <c r="D1922" s="116" t="s">
        <v>896</v>
      </c>
      <c r="E1922" s="116" t="s">
        <v>79</v>
      </c>
      <c r="F1922" s="116" t="s">
        <v>885</v>
      </c>
      <c r="G1922" s="117">
        <v>0.26273076923076921</v>
      </c>
      <c r="H1922" s="117">
        <v>262.73076923076923</v>
      </c>
      <c r="I1922" s="116">
        <v>2021</v>
      </c>
    </row>
    <row r="1923" spans="1:9" x14ac:dyDescent="0.3">
      <c r="A1923" s="116">
        <v>226244</v>
      </c>
      <c r="B1923" s="116" t="s">
        <v>875</v>
      </c>
      <c r="C1923" s="116" t="s">
        <v>47</v>
      </c>
      <c r="D1923" s="116" t="s">
        <v>876</v>
      </c>
      <c r="E1923" s="116" t="s">
        <v>79</v>
      </c>
      <c r="F1923" s="116" t="s">
        <v>592</v>
      </c>
      <c r="G1923" s="117">
        <v>4.7511000000000001</v>
      </c>
      <c r="H1923" s="117">
        <v>4751.1000000000004</v>
      </c>
      <c r="I1923" s="116">
        <v>2021</v>
      </c>
    </row>
    <row r="1924" spans="1:9" x14ac:dyDescent="0.3">
      <c r="A1924" s="116">
        <v>226550</v>
      </c>
      <c r="B1924" s="116" t="s">
        <v>1560</v>
      </c>
      <c r="C1924" s="116" t="s">
        <v>47</v>
      </c>
      <c r="D1924" s="116" t="s">
        <v>2753</v>
      </c>
      <c r="E1924" s="116" t="s">
        <v>79</v>
      </c>
      <c r="F1924" s="116" t="s">
        <v>858</v>
      </c>
      <c r="G1924" s="117">
        <v>0.47912307692307687</v>
      </c>
      <c r="H1924" s="117">
        <v>479.12307692307689</v>
      </c>
      <c r="I1924" s="116">
        <v>2021</v>
      </c>
    </row>
    <row r="1925" spans="1:9" x14ac:dyDescent="0.3">
      <c r="A1925" s="116">
        <v>226568</v>
      </c>
      <c r="B1925" s="116" t="s">
        <v>1560</v>
      </c>
      <c r="C1925" s="116" t="s">
        <v>47</v>
      </c>
      <c r="D1925" s="116" t="s">
        <v>2753</v>
      </c>
      <c r="E1925" s="116" t="s">
        <v>79</v>
      </c>
      <c r="F1925" s="116" t="s">
        <v>858</v>
      </c>
      <c r="G1925" s="117">
        <v>0.53824615384615393</v>
      </c>
      <c r="H1925" s="117">
        <v>538.2461538461539</v>
      </c>
      <c r="I1925" s="116">
        <v>2021</v>
      </c>
    </row>
    <row r="1926" spans="1:9" x14ac:dyDescent="0.3">
      <c r="A1926" s="116">
        <v>226570</v>
      </c>
      <c r="B1926" s="116" t="s">
        <v>1560</v>
      </c>
      <c r="C1926" s="116" t="s">
        <v>47</v>
      </c>
      <c r="D1926" s="116" t="s">
        <v>2753</v>
      </c>
      <c r="E1926" s="116" t="s">
        <v>79</v>
      </c>
      <c r="F1926" s="116" t="s">
        <v>858</v>
      </c>
      <c r="G1926" s="117">
        <v>0.44487692307692311</v>
      </c>
      <c r="H1926" s="117">
        <v>444.87692307692311</v>
      </c>
      <c r="I1926" s="116">
        <v>2021</v>
      </c>
    </row>
    <row r="1927" spans="1:9" x14ac:dyDescent="0.3">
      <c r="A1927" s="116">
        <v>226572</v>
      </c>
      <c r="B1927" s="116" t="s">
        <v>1560</v>
      </c>
      <c r="C1927" s="116" t="s">
        <v>47</v>
      </c>
      <c r="D1927" s="116" t="s">
        <v>2753</v>
      </c>
      <c r="E1927" s="116" t="s">
        <v>79</v>
      </c>
      <c r="F1927" s="116" t="s">
        <v>858</v>
      </c>
      <c r="G1927" s="117">
        <v>0.77344615384615378</v>
      </c>
      <c r="H1927" s="117">
        <v>773.44615384615383</v>
      </c>
      <c r="I1927" s="116">
        <v>2021</v>
      </c>
    </row>
    <row r="1928" spans="1:9" x14ac:dyDescent="0.3">
      <c r="A1928" s="116">
        <v>226756</v>
      </c>
      <c r="B1928" s="116" t="s">
        <v>223</v>
      </c>
      <c r="C1928" s="116" t="s">
        <v>47</v>
      </c>
      <c r="D1928" s="116" t="s">
        <v>896</v>
      </c>
      <c r="E1928" s="116" t="s">
        <v>79</v>
      </c>
      <c r="F1928" s="116" t="s">
        <v>2758</v>
      </c>
      <c r="G1928" s="117">
        <v>2.2165230769230773</v>
      </c>
      <c r="H1928" s="117">
        <v>2216.523076923077</v>
      </c>
      <c r="I1928" s="116">
        <v>2021</v>
      </c>
    </row>
    <row r="1929" spans="1:9" x14ac:dyDescent="0.3">
      <c r="A1929" s="116">
        <v>226773</v>
      </c>
      <c r="B1929" s="116" t="s">
        <v>712</v>
      </c>
      <c r="C1929" s="116" t="s">
        <v>47</v>
      </c>
      <c r="D1929" s="116" t="s">
        <v>912</v>
      </c>
      <c r="E1929" s="116" t="s">
        <v>79</v>
      </c>
      <c r="F1929" s="116" t="s">
        <v>2758</v>
      </c>
      <c r="G1929" s="117">
        <v>5.202</v>
      </c>
      <c r="H1929" s="117">
        <v>5202</v>
      </c>
      <c r="I1929" s="116">
        <v>2021</v>
      </c>
    </row>
    <row r="1930" spans="1:9" x14ac:dyDescent="0.3">
      <c r="A1930" s="116">
        <v>226934</v>
      </c>
      <c r="B1930" s="116" t="s">
        <v>337</v>
      </c>
      <c r="C1930" s="116" t="s">
        <v>47</v>
      </c>
      <c r="D1930" s="116" t="s">
        <v>3075</v>
      </c>
      <c r="E1930" s="116" t="s">
        <v>79</v>
      </c>
      <c r="F1930" s="116" t="s">
        <v>2378</v>
      </c>
      <c r="G1930" s="117">
        <v>3.4116923076923076</v>
      </c>
      <c r="H1930" s="117">
        <v>3411.6923076923076</v>
      </c>
      <c r="I1930" s="116">
        <v>2021</v>
      </c>
    </row>
    <row r="1931" spans="1:9" x14ac:dyDescent="0.3">
      <c r="A1931" s="116">
        <v>227311</v>
      </c>
      <c r="B1931" s="116" t="s">
        <v>1574</v>
      </c>
      <c r="C1931" s="116" t="s">
        <v>47</v>
      </c>
      <c r="D1931" s="116" t="s">
        <v>876</v>
      </c>
      <c r="E1931" s="116" t="s">
        <v>79</v>
      </c>
      <c r="F1931" s="116" t="s">
        <v>241</v>
      </c>
      <c r="G1931" s="117">
        <v>4.4861538461538455</v>
      </c>
      <c r="H1931" s="117">
        <v>4486.1538461538457</v>
      </c>
      <c r="I1931" s="116">
        <v>2022</v>
      </c>
    </row>
    <row r="1932" spans="1:9" x14ac:dyDescent="0.3">
      <c r="A1932" s="116">
        <v>227336</v>
      </c>
      <c r="B1932" s="116" t="s">
        <v>3395</v>
      </c>
      <c r="C1932" s="116" t="s">
        <v>47</v>
      </c>
      <c r="D1932" s="116" t="s">
        <v>876</v>
      </c>
      <c r="E1932" s="116" t="s">
        <v>79</v>
      </c>
      <c r="F1932" s="116" t="s">
        <v>592</v>
      </c>
      <c r="G1932" s="117">
        <v>5.0136923076923079</v>
      </c>
      <c r="H1932" s="117">
        <v>5013.6923076923076</v>
      </c>
      <c r="I1932" s="116">
        <v>2022</v>
      </c>
    </row>
    <row r="1933" spans="1:9" x14ac:dyDescent="0.3">
      <c r="A1933" s="116">
        <v>227340</v>
      </c>
      <c r="B1933" s="116" t="s">
        <v>1560</v>
      </c>
      <c r="C1933" s="116" t="s">
        <v>47</v>
      </c>
      <c r="D1933" s="116" t="s">
        <v>2753</v>
      </c>
      <c r="E1933" s="116" t="s">
        <v>79</v>
      </c>
      <c r="F1933" s="116" t="s">
        <v>861</v>
      </c>
      <c r="G1933" s="117">
        <v>2.649230769230769E-2</v>
      </c>
      <c r="H1933" s="117">
        <v>26.492307692307691</v>
      </c>
      <c r="I1933" s="116">
        <v>2021</v>
      </c>
    </row>
    <row r="1934" spans="1:9" x14ac:dyDescent="0.3">
      <c r="A1934" s="116">
        <v>227573</v>
      </c>
      <c r="B1934" s="116" t="s">
        <v>3378</v>
      </c>
      <c r="C1934" s="116" t="s">
        <v>47</v>
      </c>
      <c r="D1934" s="116" t="s">
        <v>876</v>
      </c>
      <c r="E1934" s="116" t="s">
        <v>79</v>
      </c>
      <c r="F1934" s="116" t="s">
        <v>241</v>
      </c>
      <c r="G1934" s="117">
        <v>5.3410153846153845</v>
      </c>
      <c r="H1934" s="117">
        <v>5341.0153846153844</v>
      </c>
      <c r="I1934" s="116">
        <v>2022</v>
      </c>
    </row>
    <row r="1935" spans="1:9" x14ac:dyDescent="0.3">
      <c r="A1935" s="116">
        <v>227601</v>
      </c>
      <c r="B1935" s="116" t="s">
        <v>3383</v>
      </c>
      <c r="C1935" s="116" t="s">
        <v>47</v>
      </c>
      <c r="D1935" s="116" t="s">
        <v>3360</v>
      </c>
      <c r="E1935" s="116" t="s">
        <v>79</v>
      </c>
      <c r="F1935" s="116" t="s">
        <v>241</v>
      </c>
      <c r="G1935" s="117">
        <v>5.2467230769230762</v>
      </c>
      <c r="H1935" s="117">
        <v>5246.7230769230764</v>
      </c>
      <c r="I1935" s="116">
        <v>2022</v>
      </c>
    </row>
    <row r="1936" spans="1:9" x14ac:dyDescent="0.3">
      <c r="A1936" s="116">
        <v>227607</v>
      </c>
      <c r="B1936" s="116" t="s">
        <v>3383</v>
      </c>
      <c r="C1936" s="116" t="s">
        <v>47</v>
      </c>
      <c r="D1936" s="116" t="s">
        <v>3360</v>
      </c>
      <c r="E1936" s="116" t="s">
        <v>79</v>
      </c>
      <c r="F1936" s="116" t="s">
        <v>241</v>
      </c>
      <c r="G1936" s="117">
        <v>4.0624615384615383</v>
      </c>
      <c r="H1936" s="117">
        <v>4062.4615384615381</v>
      </c>
      <c r="I1936" s="116">
        <v>2022</v>
      </c>
    </row>
    <row r="1937" spans="1:9" x14ac:dyDescent="0.3">
      <c r="A1937" s="116">
        <v>227792</v>
      </c>
      <c r="B1937" s="116" t="s">
        <v>1768</v>
      </c>
      <c r="C1937" s="116" t="s">
        <v>47</v>
      </c>
      <c r="D1937" s="116" t="s">
        <v>2753</v>
      </c>
      <c r="E1937" s="116" t="s">
        <v>79</v>
      </c>
      <c r="F1937" s="116" t="s">
        <v>2759</v>
      </c>
      <c r="G1937" s="117">
        <v>0.50978461538461539</v>
      </c>
      <c r="H1937" s="117">
        <v>509.78461538461539</v>
      </c>
      <c r="I1937" s="116">
        <v>2022</v>
      </c>
    </row>
    <row r="1938" spans="1:9" x14ac:dyDescent="0.3">
      <c r="A1938" s="116">
        <v>228298</v>
      </c>
      <c r="B1938" s="116" t="s">
        <v>3359</v>
      </c>
      <c r="C1938" s="116" t="s">
        <v>47</v>
      </c>
      <c r="D1938" s="116" t="s">
        <v>2779</v>
      </c>
      <c r="E1938" s="116" t="s">
        <v>79</v>
      </c>
      <c r="F1938" s="116" t="s">
        <v>1576</v>
      </c>
      <c r="G1938" s="117">
        <v>1.9403999999999999</v>
      </c>
      <c r="H1938" s="117">
        <v>1940.3999999999999</v>
      </c>
      <c r="I1938" s="116">
        <v>2022</v>
      </c>
    </row>
    <row r="1939" spans="1:9" x14ac:dyDescent="0.3">
      <c r="A1939" s="116">
        <v>228598</v>
      </c>
      <c r="B1939" s="116" t="s">
        <v>2524</v>
      </c>
      <c r="C1939" s="116" t="s">
        <v>47</v>
      </c>
      <c r="D1939" s="116" t="s">
        <v>855</v>
      </c>
      <c r="E1939" s="116" t="s">
        <v>79</v>
      </c>
      <c r="F1939" s="116" t="s">
        <v>853</v>
      </c>
      <c r="G1939" s="117">
        <v>0.41550769230769224</v>
      </c>
      <c r="H1939" s="117">
        <v>415.50769230769225</v>
      </c>
      <c r="I1939" s="116">
        <v>2020</v>
      </c>
    </row>
    <row r="1940" spans="1:9" x14ac:dyDescent="0.3">
      <c r="A1940" s="116">
        <v>228608</v>
      </c>
      <c r="B1940" s="116" t="s">
        <v>2795</v>
      </c>
      <c r="C1940" s="116" t="s">
        <v>47</v>
      </c>
      <c r="D1940" s="116" t="s">
        <v>2753</v>
      </c>
      <c r="E1940" s="116" t="s">
        <v>79</v>
      </c>
      <c r="F1940" s="116" t="s">
        <v>853</v>
      </c>
      <c r="G1940" s="117">
        <v>7.1999999999999995E-2</v>
      </c>
      <c r="H1940" s="117">
        <v>72</v>
      </c>
      <c r="I1940" s="116">
        <v>2021</v>
      </c>
    </row>
    <row r="1941" spans="1:9" x14ac:dyDescent="0.3">
      <c r="A1941" s="116">
        <v>228630</v>
      </c>
      <c r="B1941" s="116" t="s">
        <v>1560</v>
      </c>
      <c r="C1941" s="116" t="s">
        <v>47</v>
      </c>
      <c r="D1941" s="116" t="s">
        <v>2753</v>
      </c>
      <c r="E1941" s="116" t="s">
        <v>79</v>
      </c>
      <c r="F1941" s="116" t="s">
        <v>2770</v>
      </c>
      <c r="G1941" s="117">
        <v>0.58707692307692305</v>
      </c>
      <c r="H1941" s="117">
        <v>587.07692307692309</v>
      </c>
      <c r="I1941" s="116">
        <v>2021</v>
      </c>
    </row>
    <row r="1942" spans="1:9" x14ac:dyDescent="0.3">
      <c r="A1942" s="116">
        <v>228643</v>
      </c>
      <c r="B1942" s="116" t="s">
        <v>2400</v>
      </c>
      <c r="C1942" s="116" t="s">
        <v>47</v>
      </c>
      <c r="D1942" s="116" t="s">
        <v>855</v>
      </c>
      <c r="E1942" s="116" t="s">
        <v>79</v>
      </c>
      <c r="F1942" s="116" t="s">
        <v>908</v>
      </c>
      <c r="G1942" s="117">
        <v>4.1599999999999991E-2</v>
      </c>
      <c r="H1942" s="117">
        <v>41.599999999999994</v>
      </c>
      <c r="I1942" s="116">
        <v>2020</v>
      </c>
    </row>
    <row r="1943" spans="1:9" x14ac:dyDescent="0.3">
      <c r="A1943" s="116">
        <v>228812</v>
      </c>
      <c r="B1943" s="116" t="s">
        <v>857</v>
      </c>
      <c r="C1943" s="116" t="s">
        <v>47</v>
      </c>
      <c r="D1943" s="116" t="s">
        <v>2753</v>
      </c>
      <c r="E1943" s="116" t="s">
        <v>79</v>
      </c>
      <c r="F1943" s="116" t="s">
        <v>2511</v>
      </c>
      <c r="G1943" s="117">
        <v>4.4361538461538459E-2</v>
      </c>
      <c r="H1943" s="117">
        <v>44.361538461538458</v>
      </c>
      <c r="I1943" s="116">
        <v>2021</v>
      </c>
    </row>
    <row r="1944" spans="1:9" x14ac:dyDescent="0.3">
      <c r="A1944" s="116">
        <v>229771</v>
      </c>
      <c r="B1944" s="116" t="s">
        <v>3534</v>
      </c>
      <c r="C1944" s="116" t="s">
        <v>47</v>
      </c>
      <c r="D1944" s="116" t="s">
        <v>876</v>
      </c>
      <c r="E1944" s="116" t="s">
        <v>79</v>
      </c>
      <c r="F1944" s="116" t="s">
        <v>2498</v>
      </c>
      <c r="G1944" s="117">
        <v>4.4782000000000002</v>
      </c>
      <c r="H1944" s="117">
        <v>4478.2</v>
      </c>
      <c r="I1944" s="116">
        <v>2022</v>
      </c>
    </row>
    <row r="1945" spans="1:9" x14ac:dyDescent="0.3">
      <c r="A1945" s="116">
        <v>229779</v>
      </c>
      <c r="B1945" s="116" t="s">
        <v>859</v>
      </c>
      <c r="C1945" s="116" t="s">
        <v>47</v>
      </c>
      <c r="D1945" s="116" t="s">
        <v>2753</v>
      </c>
      <c r="E1945" s="116" t="s">
        <v>79</v>
      </c>
      <c r="F1945" s="116" t="s">
        <v>858</v>
      </c>
      <c r="G1945" s="117">
        <v>0.37021538461538461</v>
      </c>
      <c r="H1945" s="117">
        <v>370.21538461538461</v>
      </c>
      <c r="I1945" s="116">
        <v>2022</v>
      </c>
    </row>
    <row r="1946" spans="1:9" x14ac:dyDescent="0.3">
      <c r="A1946" s="116">
        <v>230289</v>
      </c>
      <c r="B1946" s="116" t="s">
        <v>857</v>
      </c>
      <c r="C1946" s="116" t="s">
        <v>47</v>
      </c>
      <c r="D1946" s="116" t="s">
        <v>855</v>
      </c>
      <c r="E1946" s="116" t="s">
        <v>79</v>
      </c>
      <c r="F1946" s="116" t="s">
        <v>2511</v>
      </c>
      <c r="G1946" s="117">
        <v>2.825384615384615E-2</v>
      </c>
      <c r="H1946" s="117">
        <v>28.253846153846151</v>
      </c>
      <c r="I1946" s="116">
        <v>2021</v>
      </c>
    </row>
    <row r="1947" spans="1:9" x14ac:dyDescent="0.3">
      <c r="A1947" s="116">
        <v>231589</v>
      </c>
      <c r="B1947" s="116" t="s">
        <v>3073</v>
      </c>
      <c r="C1947" s="116" t="s">
        <v>47</v>
      </c>
      <c r="D1947" s="116" t="s">
        <v>2753</v>
      </c>
      <c r="E1947" s="116" t="s">
        <v>79</v>
      </c>
      <c r="F1947" s="116" t="s">
        <v>2102</v>
      </c>
      <c r="G1947" s="117">
        <v>0.17186923076923077</v>
      </c>
      <c r="H1947" s="117">
        <v>171.86923076923077</v>
      </c>
      <c r="I1947" s="116">
        <v>2021</v>
      </c>
    </row>
    <row r="1948" spans="1:9" x14ac:dyDescent="0.3">
      <c r="A1948" s="116">
        <v>233107</v>
      </c>
      <c r="B1948" s="116" t="s">
        <v>2790</v>
      </c>
      <c r="C1948" s="116" t="s">
        <v>47</v>
      </c>
      <c r="D1948" s="116" t="s">
        <v>2753</v>
      </c>
      <c r="E1948" s="116" t="s">
        <v>79</v>
      </c>
      <c r="F1948" s="116" t="s">
        <v>1981</v>
      </c>
      <c r="G1948" s="117">
        <v>4.6361538461538468E-2</v>
      </c>
      <c r="H1948" s="117">
        <v>46.361538461538466</v>
      </c>
      <c r="I1948" s="116">
        <v>2021</v>
      </c>
    </row>
    <row r="1949" spans="1:9" x14ac:dyDescent="0.3">
      <c r="A1949" s="116">
        <v>233120</v>
      </c>
      <c r="B1949" s="116" t="s">
        <v>2790</v>
      </c>
      <c r="C1949" s="116" t="s">
        <v>47</v>
      </c>
      <c r="D1949" s="116" t="s">
        <v>2753</v>
      </c>
      <c r="E1949" s="116" t="s">
        <v>79</v>
      </c>
      <c r="F1949" s="116" t="s">
        <v>1981</v>
      </c>
      <c r="G1949" s="117">
        <v>3.7215384615384615E-2</v>
      </c>
      <c r="H1949" s="117">
        <v>37.215384615384615</v>
      </c>
      <c r="I1949" s="116">
        <v>2021</v>
      </c>
    </row>
    <row r="1950" spans="1:9" x14ac:dyDescent="0.3">
      <c r="A1950" s="116">
        <v>233134</v>
      </c>
      <c r="B1950" s="116" t="s">
        <v>2790</v>
      </c>
      <c r="C1950" s="116" t="s">
        <v>47</v>
      </c>
      <c r="D1950" s="116" t="s">
        <v>2753</v>
      </c>
      <c r="E1950" s="116" t="s">
        <v>79</v>
      </c>
      <c r="F1950" s="116" t="s">
        <v>1981</v>
      </c>
      <c r="G1950" s="117">
        <v>3.5323076923076922E-2</v>
      </c>
      <c r="H1950" s="117">
        <v>35.323076923076925</v>
      </c>
      <c r="I1950" s="116">
        <v>2021</v>
      </c>
    </row>
    <row r="1951" spans="1:9" x14ac:dyDescent="0.3">
      <c r="A1951" s="116">
        <v>233146</v>
      </c>
      <c r="B1951" s="116" t="s">
        <v>2790</v>
      </c>
      <c r="C1951" s="116" t="s">
        <v>47</v>
      </c>
      <c r="D1951" s="116" t="s">
        <v>2753</v>
      </c>
      <c r="E1951" s="116" t="s">
        <v>79</v>
      </c>
      <c r="F1951" s="116" t="s">
        <v>1981</v>
      </c>
      <c r="G1951" s="117">
        <v>4.7307692307692308E-2</v>
      </c>
      <c r="H1951" s="117">
        <v>47.307692307692307</v>
      </c>
      <c r="I1951" s="116">
        <v>2021</v>
      </c>
    </row>
    <row r="1952" spans="1:9" x14ac:dyDescent="0.3">
      <c r="A1952" s="116">
        <v>233174</v>
      </c>
      <c r="B1952" s="116" t="s">
        <v>2790</v>
      </c>
      <c r="C1952" s="116" t="s">
        <v>47</v>
      </c>
      <c r="D1952" s="116" t="s">
        <v>2753</v>
      </c>
      <c r="E1952" s="116" t="s">
        <v>79</v>
      </c>
      <c r="F1952" s="116" t="s">
        <v>1981</v>
      </c>
      <c r="G1952" s="117">
        <v>3.5953846153846156E-2</v>
      </c>
      <c r="H1952" s="117">
        <v>35.953846153846158</v>
      </c>
      <c r="I1952" s="116">
        <v>2021</v>
      </c>
    </row>
    <row r="1953" spans="1:9" x14ac:dyDescent="0.3">
      <c r="A1953" s="116">
        <v>234515</v>
      </c>
      <c r="B1953" s="116" t="s">
        <v>3512</v>
      </c>
      <c r="C1953" s="116" t="s">
        <v>47</v>
      </c>
      <c r="D1953" s="116" t="s">
        <v>876</v>
      </c>
      <c r="E1953" s="116" t="s">
        <v>79</v>
      </c>
      <c r="F1953" s="116" t="s">
        <v>3511</v>
      </c>
      <c r="G1953" s="117">
        <v>5.9607692307692304</v>
      </c>
      <c r="H1953" s="117">
        <v>5960.7692307692305</v>
      </c>
      <c r="I1953" s="116">
        <v>2022</v>
      </c>
    </row>
    <row r="1954" spans="1:9" x14ac:dyDescent="0.3">
      <c r="A1954" s="116">
        <v>234528</v>
      </c>
      <c r="B1954" s="116" t="s">
        <v>3510</v>
      </c>
      <c r="C1954" s="116" t="s">
        <v>47</v>
      </c>
      <c r="D1954" s="116" t="s">
        <v>876</v>
      </c>
      <c r="E1954" s="116" t="s">
        <v>79</v>
      </c>
      <c r="F1954" s="116" t="s">
        <v>3511</v>
      </c>
      <c r="G1954" s="117">
        <v>5.816007692307692</v>
      </c>
      <c r="H1954" s="117">
        <v>5816.0076923076922</v>
      </c>
      <c r="I1954" s="116">
        <v>2022</v>
      </c>
    </row>
    <row r="1955" spans="1:9" x14ac:dyDescent="0.3">
      <c r="A1955" s="116">
        <v>234665</v>
      </c>
      <c r="B1955" s="116" t="s">
        <v>3398</v>
      </c>
      <c r="C1955" s="116" t="s">
        <v>47</v>
      </c>
      <c r="D1955" s="116" t="s">
        <v>876</v>
      </c>
      <c r="E1955" s="116" t="s">
        <v>79</v>
      </c>
      <c r="F1955" s="116" t="s">
        <v>2754</v>
      </c>
      <c r="G1955" s="117">
        <v>2.1832615384615384</v>
      </c>
      <c r="H1955" s="117">
        <v>2183.2615384615383</v>
      </c>
      <c r="I1955" s="116">
        <v>2022</v>
      </c>
    </row>
    <row r="1956" spans="1:9" x14ac:dyDescent="0.3">
      <c r="A1956" s="116">
        <v>234689</v>
      </c>
      <c r="B1956" s="116" t="s">
        <v>2518</v>
      </c>
      <c r="C1956" s="116" t="s">
        <v>47</v>
      </c>
      <c r="D1956" s="116" t="s">
        <v>855</v>
      </c>
      <c r="E1956" s="116" t="s">
        <v>79</v>
      </c>
      <c r="F1956" s="116" t="s">
        <v>861</v>
      </c>
      <c r="G1956" s="117">
        <v>9.7030769230769226E-2</v>
      </c>
      <c r="H1956" s="117">
        <v>97.030769230769224</v>
      </c>
      <c r="I1956" s="116">
        <v>2020</v>
      </c>
    </row>
    <row r="1957" spans="1:9" x14ac:dyDescent="0.3">
      <c r="A1957" s="116">
        <v>234737</v>
      </c>
      <c r="B1957" s="116" t="s">
        <v>859</v>
      </c>
      <c r="C1957" s="116" t="s">
        <v>47</v>
      </c>
      <c r="D1957" s="116" t="s">
        <v>855</v>
      </c>
      <c r="E1957" s="116" t="s">
        <v>79</v>
      </c>
      <c r="F1957" s="116" t="s">
        <v>861</v>
      </c>
      <c r="G1957" s="117">
        <v>2.9553846153846156E-2</v>
      </c>
      <c r="H1957" s="117">
        <v>29.553846153846155</v>
      </c>
      <c r="I1957" s="116">
        <v>2020</v>
      </c>
    </row>
    <row r="1958" spans="1:9" x14ac:dyDescent="0.3">
      <c r="A1958" s="116">
        <v>234762</v>
      </c>
      <c r="B1958" s="116" t="s">
        <v>859</v>
      </c>
      <c r="C1958" s="116" t="s">
        <v>47</v>
      </c>
      <c r="D1958" s="116" t="s">
        <v>855</v>
      </c>
      <c r="E1958" s="116" t="s">
        <v>79</v>
      </c>
      <c r="F1958" s="116" t="s">
        <v>861</v>
      </c>
      <c r="G1958" s="117">
        <v>8.1038461538461531E-2</v>
      </c>
      <c r="H1958" s="117">
        <v>81.038461538461533</v>
      </c>
      <c r="I1958" s="116">
        <v>2020</v>
      </c>
    </row>
    <row r="1959" spans="1:9" x14ac:dyDescent="0.3">
      <c r="A1959" s="116">
        <v>234769</v>
      </c>
      <c r="B1959" s="116" t="s">
        <v>859</v>
      </c>
      <c r="C1959" s="116" t="s">
        <v>47</v>
      </c>
      <c r="D1959" s="116" t="s">
        <v>2753</v>
      </c>
      <c r="E1959" s="116" t="s">
        <v>79</v>
      </c>
      <c r="F1959" s="116" t="s">
        <v>861</v>
      </c>
      <c r="G1959" s="117">
        <v>6.8384615384615391E-2</v>
      </c>
      <c r="H1959" s="117">
        <v>68.384615384615387</v>
      </c>
      <c r="I1959" s="116">
        <v>2022</v>
      </c>
    </row>
    <row r="1960" spans="1:9" x14ac:dyDescent="0.3">
      <c r="A1960" s="116">
        <v>234783</v>
      </c>
      <c r="B1960" s="116" t="s">
        <v>3368</v>
      </c>
      <c r="C1960" s="116" t="s">
        <v>47</v>
      </c>
      <c r="D1960" s="116" t="s">
        <v>2753</v>
      </c>
      <c r="E1960" s="116" t="s">
        <v>79</v>
      </c>
      <c r="F1960" s="116" t="s">
        <v>861</v>
      </c>
      <c r="G1960" s="117">
        <v>4.5769230769230763E-2</v>
      </c>
      <c r="H1960" s="117">
        <v>45.769230769230766</v>
      </c>
      <c r="I1960" s="116">
        <v>2022</v>
      </c>
    </row>
    <row r="1961" spans="1:9" x14ac:dyDescent="0.3">
      <c r="A1961" s="116">
        <v>234789</v>
      </c>
      <c r="B1961" s="116" t="s">
        <v>857</v>
      </c>
      <c r="C1961" s="116" t="s">
        <v>47</v>
      </c>
      <c r="D1961" s="116" t="s">
        <v>855</v>
      </c>
      <c r="E1961" s="116" t="s">
        <v>79</v>
      </c>
      <c r="F1961" s="116" t="s">
        <v>861</v>
      </c>
      <c r="G1961" s="117">
        <v>2.3192307692307689E-2</v>
      </c>
      <c r="H1961" s="117">
        <v>23.19230769230769</v>
      </c>
      <c r="I1961" s="116">
        <v>2020</v>
      </c>
    </row>
    <row r="1962" spans="1:9" x14ac:dyDescent="0.3">
      <c r="A1962" s="116">
        <v>234886</v>
      </c>
      <c r="B1962" s="116" t="s">
        <v>2778</v>
      </c>
      <c r="C1962" s="116" t="s">
        <v>47</v>
      </c>
      <c r="D1962" s="116" t="s">
        <v>2753</v>
      </c>
      <c r="E1962" s="116" t="s">
        <v>79</v>
      </c>
      <c r="F1962" s="116" t="s">
        <v>861</v>
      </c>
      <c r="G1962" s="117">
        <v>0.18793846153846153</v>
      </c>
      <c r="H1962" s="117">
        <v>187.93846153846152</v>
      </c>
      <c r="I1962" s="116">
        <v>2021</v>
      </c>
    </row>
    <row r="1963" spans="1:9" x14ac:dyDescent="0.3">
      <c r="A1963" s="116">
        <v>234891</v>
      </c>
      <c r="B1963" s="116" t="s">
        <v>857</v>
      </c>
      <c r="C1963" s="116" t="s">
        <v>47</v>
      </c>
      <c r="D1963" s="116" t="s">
        <v>855</v>
      </c>
      <c r="E1963" s="116" t="s">
        <v>79</v>
      </c>
      <c r="F1963" s="116" t="s">
        <v>861</v>
      </c>
      <c r="G1963" s="117">
        <v>8.0146153846153839E-2</v>
      </c>
      <c r="H1963" s="117">
        <v>80.146153846153837</v>
      </c>
      <c r="I1963" s="116">
        <v>2020</v>
      </c>
    </row>
    <row r="1964" spans="1:9" x14ac:dyDescent="0.3">
      <c r="A1964" s="116">
        <v>234901</v>
      </c>
      <c r="B1964" s="116" t="s">
        <v>859</v>
      </c>
      <c r="C1964" s="116" t="s">
        <v>47</v>
      </c>
      <c r="D1964" s="116" t="s">
        <v>2753</v>
      </c>
      <c r="E1964" s="116" t="s">
        <v>79</v>
      </c>
      <c r="F1964" s="116" t="s">
        <v>861</v>
      </c>
      <c r="G1964" s="117">
        <v>4.3807692307692304E-2</v>
      </c>
      <c r="H1964" s="117">
        <v>43.807692307692307</v>
      </c>
      <c r="I1964" s="116">
        <v>2022</v>
      </c>
    </row>
    <row r="1965" spans="1:9" x14ac:dyDescent="0.3">
      <c r="A1965" s="116">
        <v>234959</v>
      </c>
      <c r="B1965" s="116" t="s">
        <v>857</v>
      </c>
      <c r="C1965" s="116" t="s">
        <v>47</v>
      </c>
      <c r="D1965" s="116" t="s">
        <v>855</v>
      </c>
      <c r="E1965" s="116" t="s">
        <v>79</v>
      </c>
      <c r="F1965" s="116" t="s">
        <v>861</v>
      </c>
      <c r="G1965" s="117">
        <v>2.9638461538461537E-2</v>
      </c>
      <c r="H1965" s="117">
        <v>29.638461538461538</v>
      </c>
      <c r="I1965" s="116">
        <v>2020</v>
      </c>
    </row>
    <row r="1966" spans="1:9" x14ac:dyDescent="0.3">
      <c r="A1966" s="116">
        <v>234965</v>
      </c>
      <c r="B1966" s="116" t="s">
        <v>857</v>
      </c>
      <c r="C1966" s="116" t="s">
        <v>47</v>
      </c>
      <c r="D1966" s="116" t="s">
        <v>855</v>
      </c>
      <c r="E1966" s="116" t="s">
        <v>79</v>
      </c>
      <c r="F1966" s="116" t="s">
        <v>861</v>
      </c>
      <c r="G1966" s="117">
        <v>3.6853846153846147E-2</v>
      </c>
      <c r="H1966" s="117">
        <v>36.853846153846149</v>
      </c>
      <c r="I1966" s="116">
        <v>2020</v>
      </c>
    </row>
    <row r="1967" spans="1:9" x14ac:dyDescent="0.3">
      <c r="A1967" s="116">
        <v>234968</v>
      </c>
      <c r="B1967" s="116" t="s">
        <v>2775</v>
      </c>
      <c r="C1967" s="116" t="s">
        <v>47</v>
      </c>
      <c r="D1967" s="116" t="s">
        <v>2753</v>
      </c>
      <c r="E1967" s="116" t="s">
        <v>79</v>
      </c>
      <c r="F1967" s="116" t="s">
        <v>861</v>
      </c>
      <c r="G1967" s="117">
        <v>3.2730769230769223E-2</v>
      </c>
      <c r="H1967" s="117">
        <v>32.730769230769226</v>
      </c>
      <c r="I1967" s="116">
        <v>2021</v>
      </c>
    </row>
    <row r="1968" spans="1:9" x14ac:dyDescent="0.3">
      <c r="A1968" s="116">
        <v>234975</v>
      </c>
      <c r="B1968" s="116" t="s">
        <v>857</v>
      </c>
      <c r="C1968" s="116" t="s">
        <v>47</v>
      </c>
      <c r="D1968" s="116" t="s">
        <v>855</v>
      </c>
      <c r="E1968" s="116" t="s">
        <v>79</v>
      </c>
      <c r="F1968" s="116" t="s">
        <v>861</v>
      </c>
      <c r="G1968" s="117">
        <v>4.0199999999999993E-2</v>
      </c>
      <c r="H1968" s="117">
        <v>40.199999999999996</v>
      </c>
      <c r="I1968" s="116">
        <v>2020</v>
      </c>
    </row>
    <row r="1969" spans="1:9" x14ac:dyDescent="0.3">
      <c r="A1969" s="116">
        <v>234989</v>
      </c>
      <c r="B1969" s="116" t="s">
        <v>857</v>
      </c>
      <c r="C1969" s="116" t="s">
        <v>47</v>
      </c>
      <c r="D1969" s="116" t="s">
        <v>855</v>
      </c>
      <c r="E1969" s="116" t="s">
        <v>79</v>
      </c>
      <c r="F1969" s="116" t="s">
        <v>861</v>
      </c>
      <c r="G1969" s="117">
        <v>0.1046230769230769</v>
      </c>
      <c r="H1969" s="117">
        <v>104.62307692307691</v>
      </c>
      <c r="I1969" s="116">
        <v>2020</v>
      </c>
    </row>
    <row r="1970" spans="1:9" x14ac:dyDescent="0.3">
      <c r="A1970" s="116">
        <v>234995</v>
      </c>
      <c r="B1970" s="116" t="s">
        <v>2775</v>
      </c>
      <c r="C1970" s="116" t="s">
        <v>47</v>
      </c>
      <c r="D1970" s="116" t="s">
        <v>2753</v>
      </c>
      <c r="E1970" s="116" t="s">
        <v>79</v>
      </c>
      <c r="F1970" s="116" t="s">
        <v>861</v>
      </c>
      <c r="G1970" s="117">
        <v>3.3761538461538461E-2</v>
      </c>
      <c r="H1970" s="117">
        <v>33.761538461538464</v>
      </c>
      <c r="I1970" s="116">
        <v>2021</v>
      </c>
    </row>
    <row r="1971" spans="1:9" x14ac:dyDescent="0.3">
      <c r="A1971" s="116">
        <v>235189</v>
      </c>
      <c r="B1971" s="116" t="s">
        <v>859</v>
      </c>
      <c r="C1971" s="116" t="s">
        <v>47</v>
      </c>
      <c r="D1971" s="116" t="s">
        <v>855</v>
      </c>
      <c r="E1971" s="116" t="s">
        <v>79</v>
      </c>
      <c r="F1971" s="116" t="s">
        <v>861</v>
      </c>
      <c r="G1971" s="117">
        <v>3.3653846153846152E-2</v>
      </c>
      <c r="H1971" s="117">
        <v>33.653846153846153</v>
      </c>
      <c r="I1971" s="116">
        <v>2021</v>
      </c>
    </row>
    <row r="1972" spans="1:9" x14ac:dyDescent="0.3">
      <c r="A1972" s="116">
        <v>235312</v>
      </c>
      <c r="B1972" s="116" t="s">
        <v>859</v>
      </c>
      <c r="C1972" s="116" t="s">
        <v>47</v>
      </c>
      <c r="D1972" s="116" t="s">
        <v>855</v>
      </c>
      <c r="E1972" s="116" t="s">
        <v>79</v>
      </c>
      <c r="F1972" s="116" t="s">
        <v>861</v>
      </c>
      <c r="G1972" s="117">
        <v>1.2384615384615385E-2</v>
      </c>
      <c r="H1972" s="117">
        <v>12.384615384615385</v>
      </c>
      <c r="I1972" s="116">
        <v>2020</v>
      </c>
    </row>
    <row r="1973" spans="1:9" x14ac:dyDescent="0.3">
      <c r="A1973" s="116">
        <v>235346</v>
      </c>
      <c r="B1973" s="116" t="s">
        <v>859</v>
      </c>
      <c r="C1973" s="116" t="s">
        <v>47</v>
      </c>
      <c r="D1973" s="116" t="s">
        <v>855</v>
      </c>
      <c r="E1973" s="116" t="s">
        <v>79</v>
      </c>
      <c r="F1973" s="116" t="s">
        <v>861</v>
      </c>
      <c r="G1973" s="117">
        <v>4.5769230769230763E-2</v>
      </c>
      <c r="H1973" s="117">
        <v>45.769230769230766</v>
      </c>
      <c r="I1973" s="116">
        <v>2021</v>
      </c>
    </row>
    <row r="1974" spans="1:9" x14ac:dyDescent="0.3">
      <c r="A1974" s="116">
        <v>235352</v>
      </c>
      <c r="B1974" s="116" t="s">
        <v>859</v>
      </c>
      <c r="C1974" s="116" t="s">
        <v>47</v>
      </c>
      <c r="D1974" s="116" t="s">
        <v>855</v>
      </c>
      <c r="E1974" s="116" t="s">
        <v>79</v>
      </c>
      <c r="F1974" s="116" t="s">
        <v>861</v>
      </c>
      <c r="G1974" s="117">
        <v>2.2076923076923077E-2</v>
      </c>
      <c r="H1974" s="117">
        <v>22.076923076923077</v>
      </c>
      <c r="I1974" s="116">
        <v>2021</v>
      </c>
    </row>
    <row r="1975" spans="1:9" x14ac:dyDescent="0.3">
      <c r="A1975" s="116">
        <v>235922</v>
      </c>
      <c r="B1975" s="116" t="s">
        <v>859</v>
      </c>
      <c r="C1975" s="116" t="s">
        <v>47</v>
      </c>
      <c r="D1975" s="116" t="s">
        <v>855</v>
      </c>
      <c r="E1975" s="116" t="s">
        <v>79</v>
      </c>
      <c r="F1975" s="116" t="s">
        <v>861</v>
      </c>
      <c r="G1975" s="117">
        <v>9.2584615384615376E-2</v>
      </c>
      <c r="H1975" s="117">
        <v>92.584615384615375</v>
      </c>
      <c r="I1975" s="116">
        <v>2020</v>
      </c>
    </row>
    <row r="1976" spans="1:9" x14ac:dyDescent="0.3">
      <c r="A1976" s="116">
        <v>235952</v>
      </c>
      <c r="B1976" s="116" t="s">
        <v>2780</v>
      </c>
      <c r="C1976" s="116" t="s">
        <v>47</v>
      </c>
      <c r="D1976" s="116" t="s">
        <v>2753</v>
      </c>
      <c r="E1976" s="116" t="s">
        <v>79</v>
      </c>
      <c r="F1976" s="116" t="s">
        <v>861</v>
      </c>
      <c r="G1976" s="117">
        <v>2.7199999999999998E-2</v>
      </c>
      <c r="H1976" s="117">
        <v>27.2</v>
      </c>
      <c r="I1976" s="116">
        <v>2021</v>
      </c>
    </row>
    <row r="1977" spans="1:9" x14ac:dyDescent="0.3">
      <c r="A1977" s="116">
        <v>235960</v>
      </c>
      <c r="B1977" s="116" t="s">
        <v>859</v>
      </c>
      <c r="C1977" s="116" t="s">
        <v>47</v>
      </c>
      <c r="D1977" s="116" t="s">
        <v>855</v>
      </c>
      <c r="E1977" s="116" t="s">
        <v>79</v>
      </c>
      <c r="F1977" s="116" t="s">
        <v>861</v>
      </c>
      <c r="G1977" s="117">
        <v>4.7861538461538455E-2</v>
      </c>
      <c r="H1977" s="117">
        <v>47.861538461538458</v>
      </c>
      <c r="I1977" s="116">
        <v>2020</v>
      </c>
    </row>
    <row r="1978" spans="1:9" x14ac:dyDescent="0.3">
      <c r="A1978" s="116">
        <v>235969</v>
      </c>
      <c r="B1978" s="116" t="s">
        <v>2780</v>
      </c>
      <c r="C1978" s="116" t="s">
        <v>47</v>
      </c>
      <c r="D1978" s="116" t="s">
        <v>2753</v>
      </c>
      <c r="E1978" s="116" t="s">
        <v>79</v>
      </c>
      <c r="F1978" s="116" t="s">
        <v>861</v>
      </c>
      <c r="G1978" s="117">
        <v>1.0461538461538461E-2</v>
      </c>
      <c r="H1978" s="117">
        <v>10.461538461538462</v>
      </c>
      <c r="I1978" s="116">
        <v>2021</v>
      </c>
    </row>
    <row r="1979" spans="1:9" x14ac:dyDescent="0.3">
      <c r="A1979" s="116">
        <v>236039</v>
      </c>
      <c r="B1979" s="116" t="s">
        <v>1560</v>
      </c>
      <c r="C1979" s="116" t="s">
        <v>47</v>
      </c>
      <c r="D1979" s="116" t="s">
        <v>2753</v>
      </c>
      <c r="E1979" s="116" t="s">
        <v>79</v>
      </c>
      <c r="F1979" s="116" t="s">
        <v>861</v>
      </c>
      <c r="G1979" s="117">
        <v>5.3615384615384613E-2</v>
      </c>
      <c r="H1979" s="117">
        <v>53.615384615384613</v>
      </c>
      <c r="I1979" s="116">
        <v>2022</v>
      </c>
    </row>
    <row r="1980" spans="1:9" x14ac:dyDescent="0.3">
      <c r="A1980" s="116">
        <v>236074</v>
      </c>
      <c r="B1980" s="116" t="s">
        <v>1560</v>
      </c>
      <c r="C1980" s="116" t="s">
        <v>47</v>
      </c>
      <c r="D1980" s="116" t="s">
        <v>855</v>
      </c>
      <c r="E1980" s="116" t="s">
        <v>79</v>
      </c>
      <c r="F1980" s="116" t="s">
        <v>861</v>
      </c>
      <c r="G1980" s="117">
        <v>8.6307692307692301E-3</v>
      </c>
      <c r="H1980" s="117">
        <v>8.6307692307692303</v>
      </c>
      <c r="I1980" s="116">
        <v>2020</v>
      </c>
    </row>
    <row r="1981" spans="1:9" x14ac:dyDescent="0.3">
      <c r="A1981" s="116">
        <v>236079</v>
      </c>
      <c r="B1981" s="116" t="s">
        <v>1560</v>
      </c>
      <c r="C1981" s="116" t="s">
        <v>47</v>
      </c>
      <c r="D1981" s="116" t="s">
        <v>855</v>
      </c>
      <c r="E1981" s="116" t="s">
        <v>79</v>
      </c>
      <c r="F1981" s="116" t="s">
        <v>861</v>
      </c>
      <c r="G1981" s="117">
        <v>2.589230769230769E-2</v>
      </c>
      <c r="H1981" s="117">
        <v>25.892307692307689</v>
      </c>
      <c r="I1981" s="116">
        <v>2020</v>
      </c>
    </row>
    <row r="1982" spans="1:9" x14ac:dyDescent="0.3">
      <c r="A1982" s="116">
        <v>236087</v>
      </c>
      <c r="B1982" s="116" t="s">
        <v>1560</v>
      </c>
      <c r="C1982" s="116" t="s">
        <v>47</v>
      </c>
      <c r="D1982" s="116" t="s">
        <v>855</v>
      </c>
      <c r="E1982" s="116" t="s">
        <v>79</v>
      </c>
      <c r="F1982" s="116" t="s">
        <v>861</v>
      </c>
      <c r="G1982" s="117">
        <v>1.3338461538461537E-2</v>
      </c>
      <c r="H1982" s="117">
        <v>13.338461538461537</v>
      </c>
      <c r="I1982" s="116">
        <v>2020</v>
      </c>
    </row>
    <row r="1983" spans="1:9" x14ac:dyDescent="0.3">
      <c r="A1983" s="116">
        <v>236092</v>
      </c>
      <c r="B1983" s="116" t="s">
        <v>859</v>
      </c>
      <c r="C1983" s="116" t="s">
        <v>47</v>
      </c>
      <c r="D1983" s="116" t="s">
        <v>855</v>
      </c>
      <c r="E1983" s="116" t="s">
        <v>79</v>
      </c>
      <c r="F1983" s="116" t="s">
        <v>861</v>
      </c>
      <c r="G1983" s="117">
        <v>5.1523076923076921E-2</v>
      </c>
      <c r="H1983" s="117">
        <v>51.523076923076921</v>
      </c>
      <c r="I1983" s="116">
        <v>2020</v>
      </c>
    </row>
    <row r="1984" spans="1:9" x14ac:dyDescent="0.3">
      <c r="A1984" s="116">
        <v>236093</v>
      </c>
      <c r="B1984" s="116" t="s">
        <v>859</v>
      </c>
      <c r="C1984" s="116" t="s">
        <v>47</v>
      </c>
      <c r="D1984" s="116" t="s">
        <v>855</v>
      </c>
      <c r="E1984" s="116" t="s">
        <v>79</v>
      </c>
      <c r="F1984" s="116" t="s">
        <v>861</v>
      </c>
      <c r="G1984" s="117">
        <v>2.9553846153846156E-2</v>
      </c>
      <c r="H1984" s="117">
        <v>29.553846153846155</v>
      </c>
      <c r="I1984" s="116">
        <v>2020</v>
      </c>
    </row>
    <row r="1985" spans="1:9" x14ac:dyDescent="0.3">
      <c r="A1985" s="116">
        <v>236097</v>
      </c>
      <c r="B1985" s="116" t="s">
        <v>859</v>
      </c>
      <c r="C1985" s="116" t="s">
        <v>47</v>
      </c>
      <c r="D1985" s="116" t="s">
        <v>855</v>
      </c>
      <c r="E1985" s="116" t="s">
        <v>79</v>
      </c>
      <c r="F1985" s="116" t="s">
        <v>861</v>
      </c>
      <c r="G1985" s="117">
        <v>3.8446153846153838E-2</v>
      </c>
      <c r="H1985" s="117">
        <v>38.446153846153841</v>
      </c>
      <c r="I1985" s="116">
        <v>2021</v>
      </c>
    </row>
    <row r="1986" spans="1:9" x14ac:dyDescent="0.3">
      <c r="A1986" s="116">
        <v>236171</v>
      </c>
      <c r="B1986" s="116" t="s">
        <v>2780</v>
      </c>
      <c r="C1986" s="116" t="s">
        <v>47</v>
      </c>
      <c r="D1986" s="116" t="s">
        <v>2753</v>
      </c>
      <c r="E1986" s="116" t="s">
        <v>79</v>
      </c>
      <c r="F1986" s="116" t="s">
        <v>861</v>
      </c>
      <c r="G1986" s="117">
        <v>2.3538461538461539E-2</v>
      </c>
      <c r="H1986" s="117">
        <v>23.53846153846154</v>
      </c>
      <c r="I1986" s="116">
        <v>2021</v>
      </c>
    </row>
    <row r="1987" spans="1:9" x14ac:dyDescent="0.3">
      <c r="A1987" s="116">
        <v>236173</v>
      </c>
      <c r="B1987" s="116" t="s">
        <v>859</v>
      </c>
      <c r="C1987" s="116" t="s">
        <v>47</v>
      </c>
      <c r="D1987" s="116" t="s">
        <v>855</v>
      </c>
      <c r="E1987" s="116" t="s">
        <v>79</v>
      </c>
      <c r="F1987" s="116" t="s">
        <v>861</v>
      </c>
      <c r="G1987" s="117">
        <v>3.2692307692307694E-2</v>
      </c>
      <c r="H1987" s="117">
        <v>32.692307692307693</v>
      </c>
      <c r="I1987" s="116">
        <v>2020</v>
      </c>
    </row>
    <row r="1988" spans="1:9" x14ac:dyDescent="0.3">
      <c r="A1988" s="116">
        <v>236177</v>
      </c>
      <c r="B1988" s="116" t="s">
        <v>2780</v>
      </c>
      <c r="C1988" s="116" t="s">
        <v>47</v>
      </c>
      <c r="D1988" s="116" t="s">
        <v>2753</v>
      </c>
      <c r="E1988" s="116" t="s">
        <v>79</v>
      </c>
      <c r="F1988" s="116" t="s">
        <v>861</v>
      </c>
      <c r="G1988" s="117">
        <v>3.5046153846153852E-2</v>
      </c>
      <c r="H1988" s="117">
        <v>35.04615384615385</v>
      </c>
      <c r="I1988" s="116">
        <v>2021</v>
      </c>
    </row>
    <row r="1989" spans="1:9" x14ac:dyDescent="0.3">
      <c r="A1989" s="116">
        <v>236179</v>
      </c>
      <c r="B1989" s="116" t="s">
        <v>2780</v>
      </c>
      <c r="C1989" s="116" t="s">
        <v>47</v>
      </c>
      <c r="D1989" s="116" t="s">
        <v>2753</v>
      </c>
      <c r="E1989" s="116" t="s">
        <v>79</v>
      </c>
      <c r="F1989" s="116" t="s">
        <v>861</v>
      </c>
      <c r="G1989" s="117">
        <v>2.4846153846153844E-2</v>
      </c>
      <c r="H1989" s="117">
        <v>24.846153846153843</v>
      </c>
      <c r="I1989" s="116">
        <v>2021</v>
      </c>
    </row>
    <row r="1990" spans="1:9" x14ac:dyDescent="0.3">
      <c r="A1990" s="116">
        <v>236186</v>
      </c>
      <c r="B1990" s="116" t="s">
        <v>859</v>
      </c>
      <c r="C1990" s="116" t="s">
        <v>47</v>
      </c>
      <c r="D1990" s="116" t="s">
        <v>855</v>
      </c>
      <c r="E1990" s="116" t="s">
        <v>79</v>
      </c>
      <c r="F1990" s="116" t="s">
        <v>861</v>
      </c>
      <c r="G1990" s="117">
        <v>6.1723076923076915E-2</v>
      </c>
      <c r="H1990" s="117">
        <v>61.723076923076917</v>
      </c>
      <c r="I1990" s="116">
        <v>2021</v>
      </c>
    </row>
    <row r="1991" spans="1:9" x14ac:dyDescent="0.3">
      <c r="A1991" s="116">
        <v>236189</v>
      </c>
      <c r="B1991" s="116" t="s">
        <v>859</v>
      </c>
      <c r="C1991" s="116" t="s">
        <v>47</v>
      </c>
      <c r="D1991" s="116" t="s">
        <v>855</v>
      </c>
      <c r="E1991" s="116" t="s">
        <v>79</v>
      </c>
      <c r="F1991" s="116" t="s">
        <v>861</v>
      </c>
      <c r="G1991" s="117">
        <v>5.9892307692307689E-2</v>
      </c>
      <c r="H1991" s="117">
        <v>59.892307692307689</v>
      </c>
      <c r="I1991" s="116">
        <v>2020</v>
      </c>
    </row>
    <row r="1992" spans="1:9" x14ac:dyDescent="0.3">
      <c r="A1992" s="116">
        <v>236196</v>
      </c>
      <c r="B1992" s="116" t="s">
        <v>1560</v>
      </c>
      <c r="C1992" s="116" t="s">
        <v>47</v>
      </c>
      <c r="D1992" s="116" t="s">
        <v>2753</v>
      </c>
      <c r="E1992" s="116" t="s">
        <v>79</v>
      </c>
      <c r="F1992" s="116" t="s">
        <v>3399</v>
      </c>
      <c r="G1992" s="117">
        <v>1.3999999999999999E-2</v>
      </c>
      <c r="H1992" s="117">
        <v>13.999999999999998</v>
      </c>
      <c r="I1992" s="116">
        <v>2022</v>
      </c>
    </row>
    <row r="1993" spans="1:9" x14ac:dyDescent="0.3">
      <c r="A1993" s="116">
        <v>236198</v>
      </c>
      <c r="B1993" s="116" t="s">
        <v>2780</v>
      </c>
      <c r="C1993" s="116" t="s">
        <v>47</v>
      </c>
      <c r="D1993" s="116" t="s">
        <v>2753</v>
      </c>
      <c r="E1993" s="116" t="s">
        <v>79</v>
      </c>
      <c r="F1993" s="116" t="s">
        <v>861</v>
      </c>
      <c r="G1993" s="117">
        <v>1.386153846153846E-2</v>
      </c>
      <c r="H1993" s="117">
        <v>13.86153846153846</v>
      </c>
      <c r="I1993" s="116">
        <v>2021</v>
      </c>
    </row>
    <row r="1994" spans="1:9" x14ac:dyDescent="0.3">
      <c r="A1994" s="116">
        <v>236201</v>
      </c>
      <c r="B1994" s="116" t="s">
        <v>859</v>
      </c>
      <c r="C1994" s="116" t="s">
        <v>47</v>
      </c>
      <c r="D1994" s="116" t="s">
        <v>855</v>
      </c>
      <c r="E1994" s="116" t="s">
        <v>79</v>
      </c>
      <c r="F1994" s="116" t="s">
        <v>861</v>
      </c>
      <c r="G1994" s="117">
        <v>8.2123076923076924E-2</v>
      </c>
      <c r="H1994" s="117">
        <v>82.123076923076923</v>
      </c>
      <c r="I1994" s="116">
        <v>2020</v>
      </c>
    </row>
    <row r="1995" spans="1:9" x14ac:dyDescent="0.3">
      <c r="A1995" s="116">
        <v>236203</v>
      </c>
      <c r="B1995" s="116" t="s">
        <v>2780</v>
      </c>
      <c r="C1995" s="116" t="s">
        <v>47</v>
      </c>
      <c r="D1995" s="116" t="s">
        <v>2753</v>
      </c>
      <c r="E1995" s="116" t="s">
        <v>79</v>
      </c>
      <c r="F1995" s="116" t="s">
        <v>861</v>
      </c>
      <c r="G1995" s="117">
        <v>2.2230769230769231E-2</v>
      </c>
      <c r="H1995" s="117">
        <v>22.23076923076923</v>
      </c>
      <c r="I1995" s="116">
        <v>2021</v>
      </c>
    </row>
    <row r="1996" spans="1:9" x14ac:dyDescent="0.3">
      <c r="A1996" s="116">
        <v>236205</v>
      </c>
      <c r="B1996" s="116" t="s">
        <v>859</v>
      </c>
      <c r="C1996" s="116" t="s">
        <v>47</v>
      </c>
      <c r="D1996" s="116" t="s">
        <v>855</v>
      </c>
      <c r="E1996" s="116" t="s">
        <v>79</v>
      </c>
      <c r="F1996" s="116" t="s">
        <v>861</v>
      </c>
      <c r="G1996" s="117">
        <v>2.0138461538461539E-2</v>
      </c>
      <c r="H1996" s="117">
        <v>20.138461538461538</v>
      </c>
      <c r="I1996" s="116">
        <v>2021</v>
      </c>
    </row>
    <row r="1997" spans="1:9" x14ac:dyDescent="0.3">
      <c r="A1997" s="116">
        <v>236208</v>
      </c>
      <c r="B1997" s="116" t="s">
        <v>859</v>
      </c>
      <c r="C1997" s="116" t="s">
        <v>47</v>
      </c>
      <c r="D1997" s="116" t="s">
        <v>855</v>
      </c>
      <c r="E1997" s="116" t="s">
        <v>79</v>
      </c>
      <c r="F1997" s="116" t="s">
        <v>861</v>
      </c>
      <c r="G1997" s="117">
        <v>2.6153846153846153E-2</v>
      </c>
      <c r="H1997" s="117">
        <v>26.153846153846153</v>
      </c>
      <c r="I1997" s="116">
        <v>2021</v>
      </c>
    </row>
    <row r="1998" spans="1:9" x14ac:dyDescent="0.3">
      <c r="A1998" s="116">
        <v>236209</v>
      </c>
      <c r="B1998" s="116" t="s">
        <v>859</v>
      </c>
      <c r="C1998" s="116" t="s">
        <v>47</v>
      </c>
      <c r="D1998" s="116" t="s">
        <v>855</v>
      </c>
      <c r="E1998" s="116" t="s">
        <v>79</v>
      </c>
      <c r="F1998" s="116" t="s">
        <v>861</v>
      </c>
      <c r="G1998" s="117">
        <v>2.2753846153846152E-2</v>
      </c>
      <c r="H1998" s="117">
        <v>22.753846153846151</v>
      </c>
      <c r="I1998" s="116">
        <v>2021</v>
      </c>
    </row>
    <row r="1999" spans="1:9" x14ac:dyDescent="0.3">
      <c r="A1999" s="116">
        <v>236227</v>
      </c>
      <c r="B1999" s="116" t="s">
        <v>859</v>
      </c>
      <c r="C1999" s="116" t="s">
        <v>47</v>
      </c>
      <c r="D1999" s="116" t="s">
        <v>855</v>
      </c>
      <c r="E1999" s="116" t="s">
        <v>79</v>
      </c>
      <c r="F1999" s="116" t="s">
        <v>861</v>
      </c>
      <c r="G1999" s="117">
        <v>1.4646153846153845E-2</v>
      </c>
      <c r="H1999" s="117">
        <v>14.646153846153846</v>
      </c>
      <c r="I1999" s="116">
        <v>2021</v>
      </c>
    </row>
    <row r="2000" spans="1:9" x14ac:dyDescent="0.3">
      <c r="A2000" s="116">
        <v>236501</v>
      </c>
      <c r="B2000" s="116" t="s">
        <v>857</v>
      </c>
      <c r="C2000" s="116" t="s">
        <v>47</v>
      </c>
      <c r="D2000" s="116" t="s">
        <v>2753</v>
      </c>
      <c r="E2000" s="116" t="s">
        <v>79</v>
      </c>
      <c r="F2000" s="116" t="s">
        <v>3399</v>
      </c>
      <c r="G2000" s="117">
        <v>0.02</v>
      </c>
      <c r="H2000" s="117">
        <v>20</v>
      </c>
      <c r="I2000" s="116">
        <v>2022</v>
      </c>
    </row>
    <row r="2001" spans="1:9" x14ac:dyDescent="0.3">
      <c r="A2001" s="116">
        <v>236530</v>
      </c>
      <c r="B2001" s="116" t="s">
        <v>1762</v>
      </c>
      <c r="C2001" s="116" t="s">
        <v>47</v>
      </c>
      <c r="D2001" s="116" t="s">
        <v>855</v>
      </c>
      <c r="E2001" s="116" t="s">
        <v>79</v>
      </c>
      <c r="F2001" s="116" t="s">
        <v>2379</v>
      </c>
      <c r="G2001" s="117">
        <v>3.7661538461538462E-2</v>
      </c>
      <c r="H2001" s="117">
        <v>37.661538461538463</v>
      </c>
      <c r="I2001" s="116">
        <v>2020</v>
      </c>
    </row>
    <row r="2002" spans="1:9" x14ac:dyDescent="0.3">
      <c r="A2002" s="116">
        <v>237847</v>
      </c>
      <c r="B2002" s="116" t="s">
        <v>1762</v>
      </c>
      <c r="C2002" s="116" t="s">
        <v>47</v>
      </c>
      <c r="D2002" s="116" t="s">
        <v>2753</v>
      </c>
      <c r="E2002" s="116" t="s">
        <v>79</v>
      </c>
      <c r="F2002" s="116" t="s">
        <v>2379</v>
      </c>
      <c r="G2002" s="117">
        <v>3.461538461538461E-2</v>
      </c>
      <c r="H2002" s="117">
        <v>34.615384615384613</v>
      </c>
      <c r="I2002" s="116">
        <v>2021</v>
      </c>
    </row>
    <row r="2003" spans="1:9" x14ac:dyDescent="0.3">
      <c r="A2003" s="116">
        <v>237891</v>
      </c>
      <c r="B2003" s="116" t="s">
        <v>1762</v>
      </c>
      <c r="C2003" s="116" t="s">
        <v>47</v>
      </c>
      <c r="D2003" s="116" t="s">
        <v>2753</v>
      </c>
      <c r="E2003" s="116" t="s">
        <v>79</v>
      </c>
      <c r="F2003" s="116" t="s">
        <v>2379</v>
      </c>
      <c r="G2003" s="117">
        <v>2.9630769230769231E-2</v>
      </c>
      <c r="H2003" s="117">
        <v>29.630769230769232</v>
      </c>
      <c r="I2003" s="116">
        <v>2021</v>
      </c>
    </row>
    <row r="2004" spans="1:9" x14ac:dyDescent="0.3">
      <c r="A2004" s="116">
        <v>237903</v>
      </c>
      <c r="B2004" s="116" t="s">
        <v>1762</v>
      </c>
      <c r="C2004" s="116" t="s">
        <v>47</v>
      </c>
      <c r="D2004" s="116" t="s">
        <v>2753</v>
      </c>
      <c r="E2004" s="116" t="s">
        <v>79</v>
      </c>
      <c r="F2004" s="116" t="s">
        <v>2379</v>
      </c>
      <c r="G2004" s="117">
        <v>3.295384615384616E-2</v>
      </c>
      <c r="H2004" s="117">
        <v>32.953846153846158</v>
      </c>
      <c r="I2004" s="116">
        <v>2021</v>
      </c>
    </row>
    <row r="2005" spans="1:9" x14ac:dyDescent="0.3">
      <c r="A2005" s="116">
        <v>237911</v>
      </c>
      <c r="B2005" s="116" t="s">
        <v>1762</v>
      </c>
      <c r="C2005" s="116" t="s">
        <v>47</v>
      </c>
      <c r="D2005" s="116" t="s">
        <v>2753</v>
      </c>
      <c r="E2005" s="116" t="s">
        <v>79</v>
      </c>
      <c r="F2005" s="116" t="s">
        <v>2379</v>
      </c>
      <c r="G2005" s="117">
        <v>2.9907692307692309E-2</v>
      </c>
      <c r="H2005" s="117">
        <v>29.907692307692308</v>
      </c>
      <c r="I2005" s="116">
        <v>2021</v>
      </c>
    </row>
    <row r="2006" spans="1:9" x14ac:dyDescent="0.3">
      <c r="A2006" s="116">
        <v>238758</v>
      </c>
      <c r="B2006" s="116" t="s">
        <v>3082</v>
      </c>
      <c r="C2006" s="116" t="s">
        <v>47</v>
      </c>
      <c r="D2006" s="116" t="s">
        <v>3075</v>
      </c>
      <c r="E2006" s="116" t="s">
        <v>79</v>
      </c>
      <c r="F2006" s="116" t="s">
        <v>2506</v>
      </c>
      <c r="G2006" s="117">
        <v>5.7672692307692301</v>
      </c>
      <c r="H2006" s="117">
        <v>5767.2692307692305</v>
      </c>
      <c r="I2006" s="116">
        <v>2021</v>
      </c>
    </row>
    <row r="2007" spans="1:9" x14ac:dyDescent="0.3">
      <c r="A2007" s="116">
        <v>238759</v>
      </c>
      <c r="B2007" s="116" t="s">
        <v>3377</v>
      </c>
      <c r="C2007" s="116" t="s">
        <v>47</v>
      </c>
      <c r="D2007" s="116" t="s">
        <v>3075</v>
      </c>
      <c r="E2007" s="116" t="s">
        <v>79</v>
      </c>
      <c r="F2007" s="116" t="s">
        <v>2506</v>
      </c>
      <c r="G2007" s="117">
        <v>2.0125384615384618</v>
      </c>
      <c r="H2007" s="117">
        <v>2012.5384615384617</v>
      </c>
      <c r="I2007" s="116">
        <v>2022</v>
      </c>
    </row>
    <row r="2008" spans="1:9" x14ac:dyDescent="0.3">
      <c r="A2008" s="116">
        <v>238760</v>
      </c>
      <c r="B2008" s="116" t="s">
        <v>3088</v>
      </c>
      <c r="C2008" s="116" t="s">
        <v>47</v>
      </c>
      <c r="D2008" s="116" t="s">
        <v>896</v>
      </c>
      <c r="E2008" s="116" t="s">
        <v>79</v>
      </c>
      <c r="F2008" s="116" t="s">
        <v>2506</v>
      </c>
      <c r="G2008" s="117">
        <v>3.3170538461538461</v>
      </c>
      <c r="H2008" s="117">
        <v>3317.0538461538463</v>
      </c>
      <c r="I2008" s="116">
        <v>2021</v>
      </c>
    </row>
    <row r="2009" spans="1:9" x14ac:dyDescent="0.3">
      <c r="A2009" s="116">
        <v>238908</v>
      </c>
      <c r="B2009" s="116" t="s">
        <v>3532</v>
      </c>
      <c r="C2009" s="116" t="s">
        <v>47</v>
      </c>
      <c r="D2009" s="116" t="s">
        <v>876</v>
      </c>
      <c r="E2009" s="116" t="s">
        <v>79</v>
      </c>
      <c r="F2009" s="116" t="s">
        <v>2754</v>
      </c>
      <c r="G2009" s="117">
        <v>5.5278</v>
      </c>
      <c r="H2009" s="117">
        <v>5527.8</v>
      </c>
      <c r="I2009" s="116">
        <v>2022</v>
      </c>
    </row>
    <row r="2010" spans="1:9" x14ac:dyDescent="0.3">
      <c r="A2010" s="116">
        <v>238915</v>
      </c>
      <c r="B2010" s="116" t="s">
        <v>3532</v>
      </c>
      <c r="C2010" s="116" t="s">
        <v>47</v>
      </c>
      <c r="D2010" s="116" t="s">
        <v>876</v>
      </c>
      <c r="E2010" s="116" t="s">
        <v>79</v>
      </c>
      <c r="F2010" s="116" t="s">
        <v>2754</v>
      </c>
      <c r="G2010" s="117">
        <v>5.76</v>
      </c>
      <c r="H2010" s="117">
        <v>5760</v>
      </c>
      <c r="I2010" s="116">
        <v>2022</v>
      </c>
    </row>
    <row r="2011" spans="1:9" x14ac:dyDescent="0.3">
      <c r="A2011" s="116">
        <v>238921</v>
      </c>
      <c r="B2011" s="116" t="s">
        <v>3532</v>
      </c>
      <c r="C2011" s="116" t="s">
        <v>47</v>
      </c>
      <c r="D2011" s="116" t="s">
        <v>876</v>
      </c>
      <c r="E2011" s="116" t="s">
        <v>79</v>
      </c>
      <c r="F2011" s="116" t="s">
        <v>2754</v>
      </c>
      <c r="G2011" s="117">
        <v>2.2191999999999998</v>
      </c>
      <c r="H2011" s="117">
        <v>2219.1999999999998</v>
      </c>
      <c r="I2011" s="116">
        <v>2022</v>
      </c>
    </row>
    <row r="2012" spans="1:9" x14ac:dyDescent="0.3">
      <c r="A2012" s="116">
        <v>239371</v>
      </c>
      <c r="B2012" s="116" t="s">
        <v>2781</v>
      </c>
      <c r="C2012" s="116" t="s">
        <v>47</v>
      </c>
      <c r="D2012" s="116" t="s">
        <v>896</v>
      </c>
      <c r="E2012" s="116" t="s">
        <v>79</v>
      </c>
      <c r="F2012" s="116" t="s">
        <v>592</v>
      </c>
      <c r="G2012" s="117">
        <v>5.383692307692308</v>
      </c>
      <c r="H2012" s="117">
        <v>5383.6923076923076</v>
      </c>
      <c r="I2012" s="116">
        <v>2021</v>
      </c>
    </row>
    <row r="2013" spans="1:9" x14ac:dyDescent="0.3">
      <c r="A2013" s="116">
        <v>240651</v>
      </c>
      <c r="B2013" s="116" t="s">
        <v>859</v>
      </c>
      <c r="C2013" s="116" t="s">
        <v>47</v>
      </c>
      <c r="D2013" s="116" t="s">
        <v>2753</v>
      </c>
      <c r="E2013" s="116" t="s">
        <v>79</v>
      </c>
      <c r="F2013" s="116" t="s">
        <v>2379</v>
      </c>
      <c r="G2013" s="117">
        <v>4.9569230769230761E-2</v>
      </c>
      <c r="H2013" s="117">
        <v>49.569230769230764</v>
      </c>
      <c r="I2013" s="116">
        <v>2021</v>
      </c>
    </row>
    <row r="2014" spans="1:9" x14ac:dyDescent="0.3">
      <c r="A2014" s="116">
        <v>240698</v>
      </c>
      <c r="B2014" s="116" t="s">
        <v>3365</v>
      </c>
      <c r="C2014" s="116" t="s">
        <v>47</v>
      </c>
      <c r="D2014" s="116" t="s">
        <v>2753</v>
      </c>
      <c r="E2014" s="116" t="s">
        <v>79</v>
      </c>
      <c r="F2014" s="116" t="s">
        <v>2379</v>
      </c>
      <c r="G2014" s="117">
        <v>0.10412307692307694</v>
      </c>
      <c r="H2014" s="117">
        <v>104.12307692307694</v>
      </c>
      <c r="I2014" s="116">
        <v>2022</v>
      </c>
    </row>
    <row r="2015" spans="1:9" x14ac:dyDescent="0.3">
      <c r="A2015" s="116">
        <v>240711</v>
      </c>
      <c r="B2015" s="116" t="s">
        <v>3365</v>
      </c>
      <c r="C2015" s="116" t="s">
        <v>47</v>
      </c>
      <c r="D2015" s="116" t="s">
        <v>2753</v>
      </c>
      <c r="E2015" s="116" t="s">
        <v>79</v>
      </c>
      <c r="F2015" s="116" t="s">
        <v>2379</v>
      </c>
      <c r="G2015" s="117">
        <v>6.4523076923076919E-2</v>
      </c>
      <c r="H2015" s="117">
        <v>64.523076923076914</v>
      </c>
      <c r="I2015" s="116">
        <v>2022</v>
      </c>
    </row>
    <row r="2016" spans="1:9" x14ac:dyDescent="0.3">
      <c r="A2016" s="116">
        <v>240731</v>
      </c>
      <c r="B2016" s="116" t="s">
        <v>2789</v>
      </c>
      <c r="C2016" s="116" t="s">
        <v>47</v>
      </c>
      <c r="D2016" s="116" t="s">
        <v>2753</v>
      </c>
      <c r="E2016" s="116" t="s">
        <v>79</v>
      </c>
      <c r="F2016" s="116" t="s">
        <v>2379</v>
      </c>
      <c r="G2016" s="117">
        <v>7.7538461538461528E-2</v>
      </c>
      <c r="H2016" s="117">
        <v>77.538461538461533</v>
      </c>
      <c r="I2016" s="116">
        <v>2021</v>
      </c>
    </row>
    <row r="2017" spans="1:9" x14ac:dyDescent="0.3">
      <c r="A2017" s="116">
        <v>240761</v>
      </c>
      <c r="B2017" s="116" t="s">
        <v>2789</v>
      </c>
      <c r="C2017" s="116" t="s">
        <v>47</v>
      </c>
      <c r="D2017" s="116" t="s">
        <v>2753</v>
      </c>
      <c r="E2017" s="116" t="s">
        <v>79</v>
      </c>
      <c r="F2017" s="116" t="s">
        <v>2379</v>
      </c>
      <c r="G2017" s="117">
        <v>5.4830769230769225E-2</v>
      </c>
      <c r="H2017" s="117">
        <v>54.830769230769228</v>
      </c>
      <c r="I2017" s="116">
        <v>2021</v>
      </c>
    </row>
    <row r="2018" spans="1:9" x14ac:dyDescent="0.3">
      <c r="A2018" s="116">
        <v>241403</v>
      </c>
      <c r="B2018" s="116" t="s">
        <v>2536</v>
      </c>
      <c r="C2018" s="116" t="s">
        <v>47</v>
      </c>
      <c r="D2018" s="116" t="s">
        <v>2753</v>
      </c>
      <c r="E2018" s="116" t="s">
        <v>79</v>
      </c>
      <c r="F2018" s="116" t="s">
        <v>908</v>
      </c>
      <c r="G2018" s="117">
        <v>5.689230769230768E-2</v>
      </c>
      <c r="H2018" s="117">
        <v>56.892307692307682</v>
      </c>
      <c r="I2018" s="116">
        <v>2022</v>
      </c>
    </row>
    <row r="2019" spans="1:9" x14ac:dyDescent="0.3">
      <c r="A2019" s="116">
        <v>241599</v>
      </c>
      <c r="B2019" s="116" t="s">
        <v>2776</v>
      </c>
      <c r="C2019" s="116" t="s">
        <v>47</v>
      </c>
      <c r="D2019" s="116" t="s">
        <v>2753</v>
      </c>
      <c r="E2019" s="116" t="s">
        <v>79</v>
      </c>
      <c r="F2019" s="116" t="s">
        <v>2101</v>
      </c>
      <c r="G2019" s="117">
        <v>0.17015384615384613</v>
      </c>
      <c r="H2019" s="117">
        <v>170.15384615384613</v>
      </c>
      <c r="I2019" s="116">
        <v>2021</v>
      </c>
    </row>
    <row r="2020" spans="1:9" x14ac:dyDescent="0.3">
      <c r="A2020" s="116">
        <v>241883</v>
      </c>
      <c r="B2020" s="116" t="s">
        <v>2375</v>
      </c>
      <c r="C2020" s="116" t="s">
        <v>47</v>
      </c>
      <c r="D2020" s="116" t="s">
        <v>876</v>
      </c>
      <c r="E2020" s="116" t="s">
        <v>79</v>
      </c>
      <c r="F2020" s="116" t="s">
        <v>2321</v>
      </c>
      <c r="G2020" s="117">
        <v>0.90615384615384609</v>
      </c>
      <c r="H2020" s="117">
        <v>906.15384615384608</v>
      </c>
      <c r="I2020" s="116">
        <v>2022</v>
      </c>
    </row>
    <row r="2021" spans="1:9" x14ac:dyDescent="0.3">
      <c r="A2021" s="116">
        <v>241899</v>
      </c>
      <c r="B2021" s="116" t="s">
        <v>2375</v>
      </c>
      <c r="C2021" s="116" t="s">
        <v>47</v>
      </c>
      <c r="D2021" s="116" t="s">
        <v>876</v>
      </c>
      <c r="E2021" s="116" t="s">
        <v>79</v>
      </c>
      <c r="F2021" s="116" t="s">
        <v>2321</v>
      </c>
      <c r="G2021" s="117">
        <v>0.90615384615384609</v>
      </c>
      <c r="H2021" s="117">
        <v>906.15384615384608</v>
      </c>
      <c r="I2021" s="116">
        <v>2022</v>
      </c>
    </row>
    <row r="2022" spans="1:9" x14ac:dyDescent="0.3">
      <c r="A2022" s="116">
        <v>243188</v>
      </c>
      <c r="B2022" s="116" t="s">
        <v>3385</v>
      </c>
      <c r="C2022" s="116" t="s">
        <v>47</v>
      </c>
      <c r="D2022" s="116" t="s">
        <v>3075</v>
      </c>
      <c r="E2022" s="116" t="s">
        <v>79</v>
      </c>
      <c r="F2022" s="116" t="s">
        <v>858</v>
      </c>
      <c r="G2022" s="117">
        <v>4.4905307692307685</v>
      </c>
      <c r="H2022" s="117">
        <v>4490.5307692307688</v>
      </c>
      <c r="I2022" s="116">
        <v>2022</v>
      </c>
    </row>
    <row r="2023" spans="1:9" x14ac:dyDescent="0.3">
      <c r="A2023" s="116">
        <v>243304</v>
      </c>
      <c r="B2023" s="116" t="s">
        <v>857</v>
      </c>
      <c r="C2023" s="116" t="s">
        <v>47</v>
      </c>
      <c r="D2023" s="116" t="s">
        <v>855</v>
      </c>
      <c r="E2023" s="116" t="s">
        <v>79</v>
      </c>
      <c r="F2023" s="116" t="s">
        <v>2500</v>
      </c>
      <c r="G2023" s="117">
        <v>2.6892307692307691E-2</v>
      </c>
      <c r="H2023" s="117">
        <v>26.892307692307693</v>
      </c>
      <c r="I2023" s="116">
        <v>2020</v>
      </c>
    </row>
    <row r="2024" spans="1:9" x14ac:dyDescent="0.3">
      <c r="A2024" s="116">
        <v>243311</v>
      </c>
      <c r="B2024" s="116" t="s">
        <v>857</v>
      </c>
      <c r="C2024" s="116" t="s">
        <v>47</v>
      </c>
      <c r="D2024" s="116" t="s">
        <v>855</v>
      </c>
      <c r="E2024" s="116" t="s">
        <v>79</v>
      </c>
      <c r="F2024" s="116" t="s">
        <v>2500</v>
      </c>
      <c r="G2024" s="117">
        <v>2.6538461538461535E-2</v>
      </c>
      <c r="H2024" s="117">
        <v>26.538461538461537</v>
      </c>
      <c r="I2024" s="116">
        <v>2020</v>
      </c>
    </row>
    <row r="2025" spans="1:9" x14ac:dyDescent="0.3">
      <c r="A2025" s="116">
        <v>243321</v>
      </c>
      <c r="B2025" s="116" t="s">
        <v>857</v>
      </c>
      <c r="C2025" s="116" t="s">
        <v>47</v>
      </c>
      <c r="D2025" s="116" t="s">
        <v>855</v>
      </c>
      <c r="E2025" s="116" t="s">
        <v>79</v>
      </c>
      <c r="F2025" s="116" t="s">
        <v>2500</v>
      </c>
      <c r="G2025" s="117">
        <v>2.7953846153846156E-2</v>
      </c>
      <c r="H2025" s="117">
        <v>27.953846153846154</v>
      </c>
      <c r="I2025" s="116">
        <v>2020</v>
      </c>
    </row>
    <row r="2026" spans="1:9" x14ac:dyDescent="0.3">
      <c r="A2026" s="116">
        <v>243391</v>
      </c>
      <c r="B2026" s="116" t="s">
        <v>2785</v>
      </c>
      <c r="C2026" s="116" t="s">
        <v>47</v>
      </c>
      <c r="D2026" s="116" t="s">
        <v>876</v>
      </c>
      <c r="E2026" s="116" t="s">
        <v>79</v>
      </c>
      <c r="F2026" s="116" t="s">
        <v>2325</v>
      </c>
      <c r="G2026" s="117">
        <v>4.7271999999999998</v>
      </c>
      <c r="H2026" s="117">
        <v>4727.2</v>
      </c>
      <c r="I2026" s="116">
        <v>2021</v>
      </c>
    </row>
    <row r="2027" spans="1:9" x14ac:dyDescent="0.3">
      <c r="A2027" s="116">
        <v>243698</v>
      </c>
      <c r="B2027" s="116" t="s">
        <v>1768</v>
      </c>
      <c r="C2027" s="116" t="s">
        <v>47</v>
      </c>
      <c r="D2027" s="116" t="s">
        <v>2753</v>
      </c>
      <c r="E2027" s="116" t="s">
        <v>79</v>
      </c>
      <c r="F2027" s="116" t="s">
        <v>858</v>
      </c>
      <c r="G2027" s="117">
        <v>3.8559769230769234</v>
      </c>
      <c r="H2027" s="117">
        <v>3855.9769230769234</v>
      </c>
      <c r="I2027" s="116">
        <v>2022</v>
      </c>
    </row>
    <row r="2028" spans="1:9" x14ac:dyDescent="0.3">
      <c r="A2028" s="116">
        <v>243700</v>
      </c>
      <c r="B2028" s="116" t="s">
        <v>1768</v>
      </c>
      <c r="C2028" s="116" t="s">
        <v>47</v>
      </c>
      <c r="D2028" s="116" t="s">
        <v>2753</v>
      </c>
      <c r="E2028" s="116" t="s">
        <v>79</v>
      </c>
      <c r="F2028" s="116" t="s">
        <v>858</v>
      </c>
      <c r="G2028" s="117">
        <v>2.2375384615384615</v>
      </c>
      <c r="H2028" s="117">
        <v>2237.5384615384614</v>
      </c>
      <c r="I2028" s="116">
        <v>2022</v>
      </c>
    </row>
    <row r="2029" spans="1:9" x14ac:dyDescent="0.3">
      <c r="A2029" s="116">
        <v>244052</v>
      </c>
      <c r="B2029" s="116" t="s">
        <v>3514</v>
      </c>
      <c r="C2029" s="116" t="s">
        <v>47</v>
      </c>
      <c r="D2029" s="116" t="s">
        <v>876</v>
      </c>
      <c r="E2029" s="116" t="s">
        <v>79</v>
      </c>
      <c r="F2029" s="116" t="s">
        <v>2321</v>
      </c>
      <c r="G2029" s="117">
        <v>2.7056</v>
      </c>
      <c r="H2029" s="117">
        <v>2705.6</v>
      </c>
      <c r="I2029" s="116">
        <v>2022</v>
      </c>
    </row>
    <row r="2030" spans="1:9" x14ac:dyDescent="0.3">
      <c r="A2030" s="116">
        <v>244195</v>
      </c>
      <c r="B2030" s="116" t="s">
        <v>1762</v>
      </c>
      <c r="C2030" s="116" t="s">
        <v>47</v>
      </c>
      <c r="D2030" s="116" t="s">
        <v>2753</v>
      </c>
      <c r="E2030" s="116" t="s">
        <v>79</v>
      </c>
      <c r="F2030" s="116" t="s">
        <v>2759</v>
      </c>
      <c r="G2030" s="117">
        <v>5.5215384615384618E-2</v>
      </c>
      <c r="H2030" s="117">
        <v>55.215384615384615</v>
      </c>
      <c r="I2030" s="116">
        <v>2021</v>
      </c>
    </row>
    <row r="2031" spans="1:9" x14ac:dyDescent="0.3">
      <c r="A2031" s="116">
        <v>244202</v>
      </c>
      <c r="B2031" s="116" t="s">
        <v>2114</v>
      </c>
      <c r="C2031" s="116" t="s">
        <v>47</v>
      </c>
      <c r="D2031" s="116" t="s">
        <v>3075</v>
      </c>
      <c r="E2031" s="116" t="s">
        <v>79</v>
      </c>
      <c r="F2031" s="116" t="s">
        <v>2506</v>
      </c>
      <c r="G2031" s="117">
        <v>2.3069999999999999</v>
      </c>
      <c r="H2031" s="117">
        <v>2307</v>
      </c>
      <c r="I2031" s="116">
        <v>2021</v>
      </c>
    </row>
    <row r="2032" spans="1:9" x14ac:dyDescent="0.3">
      <c r="A2032" s="116">
        <v>244235</v>
      </c>
      <c r="B2032" s="116" t="s">
        <v>2784</v>
      </c>
      <c r="C2032" s="116" t="s">
        <v>47</v>
      </c>
      <c r="D2032" s="116" t="s">
        <v>876</v>
      </c>
      <c r="E2032" s="116" t="s">
        <v>79</v>
      </c>
      <c r="F2032" s="116" t="s">
        <v>2772</v>
      </c>
      <c r="G2032" s="117">
        <v>3.1235999999999997</v>
      </c>
      <c r="H2032" s="117">
        <v>3123.6</v>
      </c>
      <c r="I2032" s="116">
        <v>2021</v>
      </c>
    </row>
    <row r="2033" spans="1:9" x14ac:dyDescent="0.3">
      <c r="A2033" s="116">
        <v>244395</v>
      </c>
      <c r="B2033" s="116" t="s">
        <v>3362</v>
      </c>
      <c r="C2033" s="116" t="s">
        <v>47</v>
      </c>
      <c r="D2033" s="116" t="s">
        <v>2753</v>
      </c>
      <c r="E2033" s="116" t="s">
        <v>79</v>
      </c>
      <c r="F2033" s="116" t="s">
        <v>3363</v>
      </c>
      <c r="G2033" s="117">
        <v>0.92247692307692308</v>
      </c>
      <c r="H2033" s="117">
        <v>922.47692307692307</v>
      </c>
      <c r="I2033" s="116">
        <v>2022</v>
      </c>
    </row>
    <row r="2034" spans="1:9" x14ac:dyDescent="0.3">
      <c r="A2034" s="116">
        <v>245127</v>
      </c>
      <c r="B2034" s="116" t="s">
        <v>3389</v>
      </c>
      <c r="C2034" s="116" t="s">
        <v>47</v>
      </c>
      <c r="D2034" s="116" t="s">
        <v>876</v>
      </c>
      <c r="E2034" s="116" t="s">
        <v>79</v>
      </c>
      <c r="F2034" s="116" t="s">
        <v>2381</v>
      </c>
      <c r="G2034" s="117">
        <v>5.3472461538461538</v>
      </c>
      <c r="H2034" s="117">
        <v>5347.2461538461539</v>
      </c>
      <c r="I2034" s="116">
        <v>2022</v>
      </c>
    </row>
    <row r="2035" spans="1:9" x14ac:dyDescent="0.3">
      <c r="A2035" s="116">
        <v>245178</v>
      </c>
      <c r="B2035" s="116" t="s">
        <v>2400</v>
      </c>
      <c r="C2035" s="116" t="s">
        <v>47</v>
      </c>
      <c r="D2035" s="116" t="s">
        <v>2753</v>
      </c>
      <c r="E2035" s="116" t="s">
        <v>79</v>
      </c>
      <c r="F2035" s="116" t="s">
        <v>2517</v>
      </c>
      <c r="G2035" s="117">
        <v>0.20418461538461538</v>
      </c>
      <c r="H2035" s="117">
        <v>204.18461538461537</v>
      </c>
      <c r="I2035" s="116">
        <v>2021</v>
      </c>
    </row>
    <row r="2036" spans="1:9" x14ac:dyDescent="0.3">
      <c r="A2036" s="116">
        <v>245195</v>
      </c>
      <c r="B2036" s="116" t="s">
        <v>3374</v>
      </c>
      <c r="C2036" s="116" t="s">
        <v>47</v>
      </c>
      <c r="D2036" s="116" t="s">
        <v>2765</v>
      </c>
      <c r="E2036" s="116" t="s">
        <v>79</v>
      </c>
      <c r="F2036" s="116" t="s">
        <v>592</v>
      </c>
      <c r="G2036" s="117">
        <v>4.6143692307692312</v>
      </c>
      <c r="H2036" s="117">
        <v>4614.3692307692309</v>
      </c>
      <c r="I2036" s="116">
        <v>2022</v>
      </c>
    </row>
    <row r="2037" spans="1:9" x14ac:dyDescent="0.3">
      <c r="A2037" s="116">
        <v>245686</v>
      </c>
      <c r="B2037" s="116" t="s">
        <v>2516</v>
      </c>
      <c r="C2037" s="116" t="s">
        <v>47</v>
      </c>
      <c r="D2037" s="116" t="s">
        <v>855</v>
      </c>
      <c r="E2037" s="116" t="s">
        <v>79</v>
      </c>
      <c r="F2037" s="116" t="s">
        <v>2517</v>
      </c>
      <c r="G2037" s="117">
        <v>0.23244615384615383</v>
      </c>
      <c r="H2037" s="117">
        <v>232.44615384615383</v>
      </c>
      <c r="I2037" s="116">
        <v>2020</v>
      </c>
    </row>
    <row r="2038" spans="1:9" x14ac:dyDescent="0.3">
      <c r="A2038" s="116">
        <v>245790</v>
      </c>
      <c r="B2038" s="116" t="s">
        <v>3504</v>
      </c>
      <c r="C2038" s="116" t="s">
        <v>47</v>
      </c>
      <c r="D2038" s="116" t="s">
        <v>876</v>
      </c>
      <c r="E2038" s="116" t="s">
        <v>79</v>
      </c>
      <c r="F2038" s="116" t="s">
        <v>2321</v>
      </c>
      <c r="G2038" s="117">
        <v>4.5295999999999994</v>
      </c>
      <c r="H2038" s="117">
        <v>4529.5999999999995</v>
      </c>
      <c r="I2038" s="116">
        <v>2022</v>
      </c>
    </row>
    <row r="2039" spans="1:9" x14ac:dyDescent="0.3">
      <c r="A2039" s="116">
        <v>245806</v>
      </c>
      <c r="B2039" s="116" t="s">
        <v>3400</v>
      </c>
      <c r="C2039" s="116" t="s">
        <v>47</v>
      </c>
      <c r="D2039" s="116" t="s">
        <v>876</v>
      </c>
      <c r="E2039" s="116" t="s">
        <v>79</v>
      </c>
      <c r="F2039" s="116" t="s">
        <v>2321</v>
      </c>
      <c r="G2039" s="117">
        <v>3.2170999999999994</v>
      </c>
      <c r="H2039" s="117">
        <v>3217.0999999999995</v>
      </c>
      <c r="I2039" s="116">
        <v>2022</v>
      </c>
    </row>
    <row r="2040" spans="1:9" x14ac:dyDescent="0.3">
      <c r="A2040" s="116">
        <v>245813</v>
      </c>
      <c r="B2040" s="116" t="s">
        <v>2522</v>
      </c>
      <c r="C2040" s="116" t="s">
        <v>47</v>
      </c>
      <c r="D2040" s="116" t="s">
        <v>852</v>
      </c>
      <c r="E2040" s="116" t="s">
        <v>79</v>
      </c>
      <c r="F2040" s="116" t="s">
        <v>2513</v>
      </c>
      <c r="G2040" s="117">
        <v>0.16712307692307693</v>
      </c>
      <c r="H2040" s="117">
        <v>167.12307692307692</v>
      </c>
      <c r="I2040" s="116">
        <v>2020</v>
      </c>
    </row>
    <row r="2041" spans="1:9" x14ac:dyDescent="0.3">
      <c r="A2041" s="116">
        <v>246202</v>
      </c>
      <c r="B2041" s="116" t="s">
        <v>3396</v>
      </c>
      <c r="C2041" s="116" t="s">
        <v>47</v>
      </c>
      <c r="D2041" s="116" t="s">
        <v>876</v>
      </c>
      <c r="E2041" s="116" t="s">
        <v>79</v>
      </c>
      <c r="F2041" s="116" t="s">
        <v>592</v>
      </c>
      <c r="G2041" s="117">
        <v>5.002584615384615</v>
      </c>
      <c r="H2041" s="117">
        <v>5002.5846153846151</v>
      </c>
      <c r="I2041" s="116">
        <v>2022</v>
      </c>
    </row>
    <row r="2042" spans="1:9" x14ac:dyDescent="0.3">
      <c r="A2042" s="116">
        <v>246358</v>
      </c>
      <c r="B2042" s="116" t="s">
        <v>859</v>
      </c>
      <c r="C2042" s="116" t="s">
        <v>47</v>
      </c>
      <c r="D2042" s="116" t="s">
        <v>2753</v>
      </c>
      <c r="E2042" s="116" t="s">
        <v>79</v>
      </c>
      <c r="F2042" s="116" t="s">
        <v>2509</v>
      </c>
      <c r="G2042" s="117">
        <v>0.3446153846153846</v>
      </c>
      <c r="H2042" s="117">
        <v>344.61538461538458</v>
      </c>
      <c r="I2042" s="116">
        <v>2021</v>
      </c>
    </row>
    <row r="2043" spans="1:9" x14ac:dyDescent="0.3">
      <c r="A2043" s="116">
        <v>246397</v>
      </c>
      <c r="B2043" s="116" t="s">
        <v>1774</v>
      </c>
      <c r="C2043" s="116" t="s">
        <v>47</v>
      </c>
      <c r="D2043" s="116" t="s">
        <v>2753</v>
      </c>
      <c r="E2043" s="116" t="s">
        <v>79</v>
      </c>
      <c r="F2043" s="116" t="s">
        <v>2509</v>
      </c>
      <c r="G2043" s="117">
        <v>0.4550769230769231</v>
      </c>
      <c r="H2043" s="117">
        <v>455.07692307692309</v>
      </c>
      <c r="I2043" s="116">
        <v>2022</v>
      </c>
    </row>
    <row r="2044" spans="1:9" x14ac:dyDescent="0.3">
      <c r="A2044" s="116">
        <v>246504</v>
      </c>
      <c r="B2044" s="116" t="s">
        <v>2522</v>
      </c>
      <c r="C2044" s="116" t="s">
        <v>47</v>
      </c>
      <c r="D2044" s="116" t="s">
        <v>852</v>
      </c>
      <c r="E2044" s="116" t="s">
        <v>79</v>
      </c>
      <c r="F2044" s="116" t="s">
        <v>2513</v>
      </c>
      <c r="G2044" s="117">
        <v>0.1693076923076923</v>
      </c>
      <c r="H2044" s="117">
        <v>169.30769230769229</v>
      </c>
      <c r="I2044" s="116">
        <v>2020</v>
      </c>
    </row>
    <row r="2045" spans="1:9" x14ac:dyDescent="0.3">
      <c r="A2045" s="116">
        <v>246587</v>
      </c>
      <c r="B2045" s="116" t="s">
        <v>2789</v>
      </c>
      <c r="C2045" s="116" t="s">
        <v>47</v>
      </c>
      <c r="D2045" s="116" t="s">
        <v>2753</v>
      </c>
      <c r="E2045" s="116" t="s">
        <v>79</v>
      </c>
      <c r="F2045" s="116" t="s">
        <v>2517</v>
      </c>
      <c r="G2045" s="117">
        <v>0.67200000000000004</v>
      </c>
      <c r="H2045" s="117">
        <v>672</v>
      </c>
      <c r="I2045" s="116">
        <v>2021</v>
      </c>
    </row>
    <row r="2046" spans="1:9" x14ac:dyDescent="0.3">
      <c r="A2046" s="116">
        <v>247104</v>
      </c>
      <c r="B2046" s="116" t="s">
        <v>2504</v>
      </c>
      <c r="C2046" s="116" t="s">
        <v>47</v>
      </c>
      <c r="D2046" s="116" t="s">
        <v>876</v>
      </c>
      <c r="E2046" s="116" t="s">
        <v>79</v>
      </c>
      <c r="F2046" s="116" t="s">
        <v>2774</v>
      </c>
      <c r="G2046" s="117">
        <v>0.26892307692307693</v>
      </c>
      <c r="H2046" s="117">
        <v>268.92307692307691</v>
      </c>
      <c r="I2046" s="116">
        <v>2021</v>
      </c>
    </row>
    <row r="2047" spans="1:9" x14ac:dyDescent="0.3">
      <c r="A2047" s="116">
        <v>247290</v>
      </c>
      <c r="B2047" s="116" t="s">
        <v>337</v>
      </c>
      <c r="C2047" s="116" t="s">
        <v>47</v>
      </c>
      <c r="D2047" s="116" t="s">
        <v>852</v>
      </c>
      <c r="E2047" s="116" t="s">
        <v>79</v>
      </c>
      <c r="F2047" s="116" t="s">
        <v>2513</v>
      </c>
      <c r="G2047" s="117">
        <v>0.51611538461538464</v>
      </c>
      <c r="H2047" s="117">
        <v>516.11538461538464</v>
      </c>
      <c r="I2047" s="116">
        <v>2020</v>
      </c>
    </row>
    <row r="2048" spans="1:9" x14ac:dyDescent="0.3">
      <c r="A2048" s="116">
        <v>247317</v>
      </c>
      <c r="B2048" s="116" t="s">
        <v>859</v>
      </c>
      <c r="C2048" s="116" t="s">
        <v>47</v>
      </c>
      <c r="D2048" s="116" t="s">
        <v>2753</v>
      </c>
      <c r="E2048" s="116" t="s">
        <v>79</v>
      </c>
      <c r="F2048" s="116" t="s">
        <v>2509</v>
      </c>
      <c r="G2048" s="117">
        <v>0.27692307692307688</v>
      </c>
      <c r="H2048" s="117">
        <v>276.92307692307691</v>
      </c>
      <c r="I2048" s="116">
        <v>2021</v>
      </c>
    </row>
    <row r="2049" spans="1:9" x14ac:dyDescent="0.3">
      <c r="A2049" s="116">
        <v>247662</v>
      </c>
      <c r="B2049" s="116" t="s">
        <v>1560</v>
      </c>
      <c r="C2049" s="116" t="s">
        <v>47</v>
      </c>
      <c r="D2049" s="116" t="s">
        <v>2753</v>
      </c>
      <c r="E2049" s="116" t="s">
        <v>79</v>
      </c>
      <c r="F2049" s="116" t="s">
        <v>3379</v>
      </c>
      <c r="G2049" s="117">
        <v>4.2299999999999997E-2</v>
      </c>
      <c r="H2049" s="117">
        <v>42.3</v>
      </c>
      <c r="I2049" s="116">
        <v>2022</v>
      </c>
    </row>
    <row r="2050" spans="1:9" x14ac:dyDescent="0.3">
      <c r="A2050" s="116">
        <v>248727</v>
      </c>
      <c r="B2050" s="116" t="s">
        <v>857</v>
      </c>
      <c r="C2050" s="116" t="s">
        <v>47</v>
      </c>
      <c r="D2050" s="116" t="s">
        <v>2753</v>
      </c>
      <c r="E2050" s="116" t="s">
        <v>79</v>
      </c>
      <c r="F2050" s="116" t="s">
        <v>2537</v>
      </c>
      <c r="G2050" s="117">
        <v>7.1999999999999989E-3</v>
      </c>
      <c r="H2050" s="117">
        <v>7.1999999999999993</v>
      </c>
      <c r="I2050" s="116">
        <v>2021</v>
      </c>
    </row>
    <row r="2051" spans="1:9" x14ac:dyDescent="0.3">
      <c r="A2051" s="116">
        <v>248749</v>
      </c>
      <c r="B2051" s="116" t="s">
        <v>857</v>
      </c>
      <c r="C2051" s="116" t="s">
        <v>47</v>
      </c>
      <c r="D2051" s="116" t="s">
        <v>855</v>
      </c>
      <c r="E2051" s="116" t="s">
        <v>79</v>
      </c>
      <c r="F2051" s="116" t="s">
        <v>2537</v>
      </c>
      <c r="G2051" s="117">
        <v>6.9000000000000008E-3</v>
      </c>
      <c r="H2051" s="117">
        <v>6.9</v>
      </c>
      <c r="I2051" s="116">
        <v>2021</v>
      </c>
    </row>
    <row r="2052" spans="1:9" x14ac:dyDescent="0.3">
      <c r="A2052" s="116">
        <v>248778</v>
      </c>
      <c r="B2052" s="116" t="s">
        <v>857</v>
      </c>
      <c r="C2052" s="116" t="s">
        <v>47</v>
      </c>
      <c r="D2052" s="116" t="s">
        <v>855</v>
      </c>
      <c r="E2052" s="116" t="s">
        <v>79</v>
      </c>
      <c r="F2052" s="116" t="s">
        <v>2537</v>
      </c>
      <c r="G2052" s="117">
        <v>8.6999999999999994E-3</v>
      </c>
      <c r="H2052" s="117">
        <v>8.6999999999999993</v>
      </c>
      <c r="I2052" s="116">
        <v>2021</v>
      </c>
    </row>
    <row r="2053" spans="1:9" x14ac:dyDescent="0.3">
      <c r="A2053" s="116">
        <v>248881</v>
      </c>
      <c r="B2053" s="116" t="s">
        <v>857</v>
      </c>
      <c r="C2053" s="116" t="s">
        <v>47</v>
      </c>
      <c r="D2053" s="116" t="s">
        <v>2753</v>
      </c>
      <c r="E2053" s="116" t="s">
        <v>79</v>
      </c>
      <c r="F2053" s="116" t="s">
        <v>2537</v>
      </c>
      <c r="G2053" s="117">
        <v>1.2153846153846154E-2</v>
      </c>
      <c r="H2053" s="117">
        <v>12.153846153846153</v>
      </c>
      <c r="I2053" s="116">
        <v>2022</v>
      </c>
    </row>
    <row r="2054" spans="1:9" x14ac:dyDescent="0.3">
      <c r="A2054" s="116">
        <v>248932</v>
      </c>
      <c r="B2054" s="116" t="s">
        <v>857</v>
      </c>
      <c r="C2054" s="116" t="s">
        <v>47</v>
      </c>
      <c r="D2054" s="116" t="s">
        <v>855</v>
      </c>
      <c r="E2054" s="116" t="s">
        <v>79</v>
      </c>
      <c r="F2054" s="116" t="s">
        <v>2537</v>
      </c>
      <c r="G2054" s="117">
        <v>8.6999999999999994E-3</v>
      </c>
      <c r="H2054" s="117">
        <v>8.6999999999999993</v>
      </c>
      <c r="I2054" s="116">
        <v>2021</v>
      </c>
    </row>
    <row r="2055" spans="1:9" x14ac:dyDescent="0.3">
      <c r="A2055" s="116">
        <v>248939</v>
      </c>
      <c r="B2055" s="116" t="s">
        <v>857</v>
      </c>
      <c r="C2055" s="116" t="s">
        <v>47</v>
      </c>
      <c r="D2055" s="116" t="s">
        <v>2753</v>
      </c>
      <c r="E2055" s="116" t="s">
        <v>79</v>
      </c>
      <c r="F2055" s="116" t="s">
        <v>2537</v>
      </c>
      <c r="G2055" s="117">
        <v>1.77E-2</v>
      </c>
      <c r="H2055" s="117">
        <v>17.7</v>
      </c>
      <c r="I2055" s="116">
        <v>2021</v>
      </c>
    </row>
    <row r="2056" spans="1:9" x14ac:dyDescent="0.3">
      <c r="A2056" s="116">
        <v>249044</v>
      </c>
      <c r="B2056" s="116" t="s">
        <v>2795</v>
      </c>
      <c r="C2056" s="116" t="s">
        <v>47</v>
      </c>
      <c r="D2056" s="116" t="s">
        <v>2753</v>
      </c>
      <c r="E2056" s="116" t="s">
        <v>79</v>
      </c>
      <c r="F2056" s="116" t="s">
        <v>853</v>
      </c>
      <c r="G2056" s="117">
        <v>0.4360230769230769</v>
      </c>
      <c r="H2056" s="117">
        <v>436.02307692307693</v>
      </c>
      <c r="I2056" s="116">
        <v>2021</v>
      </c>
    </row>
    <row r="2057" spans="1:9" x14ac:dyDescent="0.3">
      <c r="A2057" s="116">
        <v>249193</v>
      </c>
      <c r="B2057" s="116" t="s">
        <v>2795</v>
      </c>
      <c r="C2057" s="116" t="s">
        <v>47</v>
      </c>
      <c r="D2057" s="116" t="s">
        <v>2753</v>
      </c>
      <c r="E2057" s="116" t="s">
        <v>79</v>
      </c>
      <c r="F2057" s="116" t="s">
        <v>2517</v>
      </c>
      <c r="G2057" s="117">
        <v>0.12461538461538461</v>
      </c>
      <c r="H2057" s="117">
        <v>124.61538461538461</v>
      </c>
      <c r="I2057" s="116">
        <v>2022</v>
      </c>
    </row>
    <row r="2058" spans="1:9" x14ac:dyDescent="0.3">
      <c r="A2058" s="116">
        <v>249826</v>
      </c>
      <c r="B2058" s="116" t="s">
        <v>3365</v>
      </c>
      <c r="C2058" s="116" t="s">
        <v>47</v>
      </c>
      <c r="D2058" s="116" t="s">
        <v>2753</v>
      </c>
      <c r="E2058" s="116" t="s">
        <v>79</v>
      </c>
      <c r="F2058" s="116" t="s">
        <v>3072</v>
      </c>
      <c r="G2058" s="117">
        <v>0.13753846153846155</v>
      </c>
      <c r="H2058" s="117">
        <v>137.53846153846155</v>
      </c>
      <c r="I2058" s="116">
        <v>2022</v>
      </c>
    </row>
    <row r="2059" spans="1:9" x14ac:dyDescent="0.3">
      <c r="A2059" s="116">
        <v>249837</v>
      </c>
      <c r="B2059" s="116" t="s">
        <v>3365</v>
      </c>
      <c r="C2059" s="116" t="s">
        <v>47</v>
      </c>
      <c r="D2059" s="116" t="s">
        <v>2753</v>
      </c>
      <c r="E2059" s="116" t="s">
        <v>79</v>
      </c>
      <c r="F2059" s="116" t="s">
        <v>3072</v>
      </c>
      <c r="G2059" s="117">
        <v>0.32215384615384612</v>
      </c>
      <c r="H2059" s="117">
        <v>322.15384615384613</v>
      </c>
      <c r="I2059" s="116">
        <v>2022</v>
      </c>
    </row>
    <row r="2060" spans="1:9" x14ac:dyDescent="0.3">
      <c r="A2060" s="116">
        <v>249843</v>
      </c>
      <c r="B2060" s="116" t="s">
        <v>1762</v>
      </c>
      <c r="C2060" s="116" t="s">
        <v>47</v>
      </c>
      <c r="D2060" s="116" t="s">
        <v>2753</v>
      </c>
      <c r="E2060" s="116" t="s">
        <v>79</v>
      </c>
      <c r="F2060" s="116" t="s">
        <v>2530</v>
      </c>
      <c r="G2060" s="117">
        <v>5.0123076923076916E-2</v>
      </c>
      <c r="H2060" s="117">
        <v>50.123076923076916</v>
      </c>
      <c r="I2060" s="116">
        <v>2021</v>
      </c>
    </row>
    <row r="2061" spans="1:9" x14ac:dyDescent="0.3">
      <c r="A2061" s="116">
        <v>249848</v>
      </c>
      <c r="B2061" s="116" t="s">
        <v>3365</v>
      </c>
      <c r="C2061" s="116" t="s">
        <v>47</v>
      </c>
      <c r="D2061" s="116" t="s">
        <v>2753</v>
      </c>
      <c r="E2061" s="116" t="s">
        <v>79</v>
      </c>
      <c r="F2061" s="116" t="s">
        <v>3072</v>
      </c>
      <c r="G2061" s="117">
        <v>0.43969230769230766</v>
      </c>
      <c r="H2061" s="117">
        <v>439.69230769230768</v>
      </c>
      <c r="I2061" s="116">
        <v>2022</v>
      </c>
    </row>
    <row r="2062" spans="1:9" x14ac:dyDescent="0.3">
      <c r="A2062" s="116">
        <v>249855</v>
      </c>
      <c r="B2062" s="116" t="s">
        <v>3365</v>
      </c>
      <c r="C2062" s="116" t="s">
        <v>47</v>
      </c>
      <c r="D2062" s="116" t="s">
        <v>2753</v>
      </c>
      <c r="E2062" s="116" t="s">
        <v>79</v>
      </c>
      <c r="F2062" s="116" t="s">
        <v>3072</v>
      </c>
      <c r="G2062" s="117">
        <v>0.13261538461538461</v>
      </c>
      <c r="H2062" s="117">
        <v>132.61538461538461</v>
      </c>
      <c r="I2062" s="116">
        <v>2022</v>
      </c>
    </row>
    <row r="2063" spans="1:9" x14ac:dyDescent="0.3">
      <c r="A2063" s="116">
        <v>249916</v>
      </c>
      <c r="B2063" s="116" t="s">
        <v>1762</v>
      </c>
      <c r="C2063" s="116" t="s">
        <v>47</v>
      </c>
      <c r="D2063" s="116" t="s">
        <v>2753</v>
      </c>
      <c r="E2063" s="116" t="s">
        <v>79</v>
      </c>
      <c r="F2063" s="116" t="s">
        <v>2530</v>
      </c>
      <c r="G2063" s="117">
        <v>4.9015384615384613E-2</v>
      </c>
      <c r="H2063" s="117">
        <v>49.015384615384612</v>
      </c>
      <c r="I2063" s="116">
        <v>2021</v>
      </c>
    </row>
    <row r="2064" spans="1:9" x14ac:dyDescent="0.3">
      <c r="A2064" s="116">
        <v>249919</v>
      </c>
      <c r="B2064" s="116" t="s">
        <v>1762</v>
      </c>
      <c r="C2064" s="116" t="s">
        <v>47</v>
      </c>
      <c r="D2064" s="116" t="s">
        <v>2753</v>
      </c>
      <c r="E2064" s="116" t="s">
        <v>79</v>
      </c>
      <c r="F2064" s="116" t="s">
        <v>2530</v>
      </c>
      <c r="G2064" s="117">
        <v>4.7353846153846156E-2</v>
      </c>
      <c r="H2064" s="117">
        <v>47.353846153846156</v>
      </c>
      <c r="I2064" s="116">
        <v>2021</v>
      </c>
    </row>
    <row r="2065" spans="1:9" x14ac:dyDescent="0.3">
      <c r="A2065" s="116">
        <v>249951</v>
      </c>
      <c r="B2065" s="116" t="s">
        <v>1762</v>
      </c>
      <c r="C2065" s="116" t="s">
        <v>47</v>
      </c>
      <c r="D2065" s="116" t="s">
        <v>2753</v>
      </c>
      <c r="E2065" s="116" t="s">
        <v>79</v>
      </c>
      <c r="F2065" s="116" t="s">
        <v>2530</v>
      </c>
      <c r="G2065" s="117">
        <v>4.9015384615384613E-2</v>
      </c>
      <c r="H2065" s="117">
        <v>49.015384615384612</v>
      </c>
      <c r="I2065" s="116">
        <v>2021</v>
      </c>
    </row>
    <row r="2066" spans="1:9" x14ac:dyDescent="0.3">
      <c r="A2066" s="116">
        <v>249953</v>
      </c>
      <c r="B2066" s="116" t="s">
        <v>1762</v>
      </c>
      <c r="C2066" s="116" t="s">
        <v>47</v>
      </c>
      <c r="D2066" s="116" t="s">
        <v>2753</v>
      </c>
      <c r="E2066" s="116" t="s">
        <v>79</v>
      </c>
      <c r="F2066" s="116" t="s">
        <v>2530</v>
      </c>
      <c r="G2066" s="117">
        <v>5.04E-2</v>
      </c>
      <c r="H2066" s="117">
        <v>50.4</v>
      </c>
      <c r="I2066" s="116">
        <v>2021</v>
      </c>
    </row>
    <row r="2067" spans="1:9" x14ac:dyDescent="0.3">
      <c r="A2067" s="116">
        <v>249956</v>
      </c>
      <c r="B2067" s="116" t="s">
        <v>1762</v>
      </c>
      <c r="C2067" s="116" t="s">
        <v>47</v>
      </c>
      <c r="D2067" s="116" t="s">
        <v>2753</v>
      </c>
      <c r="E2067" s="116" t="s">
        <v>79</v>
      </c>
      <c r="F2067" s="116" t="s">
        <v>2530</v>
      </c>
      <c r="G2067" s="117">
        <v>4.9015384615384613E-2</v>
      </c>
      <c r="H2067" s="117">
        <v>49.015384615384612</v>
      </c>
      <c r="I2067" s="116">
        <v>2021</v>
      </c>
    </row>
    <row r="2068" spans="1:9" x14ac:dyDescent="0.3">
      <c r="A2068" s="116">
        <v>249957</v>
      </c>
      <c r="B2068" s="116" t="s">
        <v>1762</v>
      </c>
      <c r="C2068" s="116" t="s">
        <v>47</v>
      </c>
      <c r="D2068" s="116" t="s">
        <v>855</v>
      </c>
      <c r="E2068" s="116" t="s">
        <v>79</v>
      </c>
      <c r="F2068" s="116" t="s">
        <v>2530</v>
      </c>
      <c r="G2068" s="117">
        <v>4.486153846153846E-2</v>
      </c>
      <c r="H2068" s="117">
        <v>44.861538461538458</v>
      </c>
      <c r="I2068" s="116">
        <v>2021</v>
      </c>
    </row>
    <row r="2069" spans="1:9" x14ac:dyDescent="0.3">
      <c r="A2069" s="116">
        <v>249958</v>
      </c>
      <c r="B2069" s="116" t="s">
        <v>1762</v>
      </c>
      <c r="C2069" s="116" t="s">
        <v>47</v>
      </c>
      <c r="D2069" s="116" t="s">
        <v>2753</v>
      </c>
      <c r="E2069" s="116" t="s">
        <v>79</v>
      </c>
      <c r="F2069" s="116" t="s">
        <v>2530</v>
      </c>
      <c r="G2069" s="117">
        <v>4.2646153846153841E-2</v>
      </c>
      <c r="H2069" s="117">
        <v>42.646153846153844</v>
      </c>
      <c r="I2069" s="116">
        <v>2021</v>
      </c>
    </row>
    <row r="2070" spans="1:9" x14ac:dyDescent="0.3">
      <c r="A2070" s="116">
        <v>250270</v>
      </c>
      <c r="B2070" s="116" t="s">
        <v>2536</v>
      </c>
      <c r="C2070" s="116" t="s">
        <v>47</v>
      </c>
      <c r="D2070" s="116" t="s">
        <v>855</v>
      </c>
      <c r="E2070" s="116" t="s">
        <v>79</v>
      </c>
      <c r="F2070" s="116" t="s">
        <v>2378</v>
      </c>
      <c r="G2070" s="117">
        <v>0.2299153846153846</v>
      </c>
      <c r="H2070" s="117">
        <v>229.9153846153846</v>
      </c>
      <c r="I2070" s="116">
        <v>2021</v>
      </c>
    </row>
    <row r="2071" spans="1:9" x14ac:dyDescent="0.3">
      <c r="A2071" s="116">
        <v>250972</v>
      </c>
      <c r="B2071" s="116" t="s">
        <v>3503</v>
      </c>
      <c r="C2071" s="116" t="s">
        <v>47</v>
      </c>
      <c r="D2071" s="116" t="s">
        <v>876</v>
      </c>
      <c r="E2071" s="116" t="s">
        <v>79</v>
      </c>
      <c r="F2071" s="116" t="s">
        <v>2506</v>
      </c>
      <c r="G2071" s="117">
        <v>5.5439999999999996</v>
      </c>
      <c r="H2071" s="117">
        <v>5544</v>
      </c>
      <c r="I2071" s="116">
        <v>2022</v>
      </c>
    </row>
    <row r="2072" spans="1:9" x14ac:dyDescent="0.3">
      <c r="A2072" s="116">
        <v>250990</v>
      </c>
      <c r="B2072" s="116" t="s">
        <v>3516</v>
      </c>
      <c r="C2072" s="116" t="s">
        <v>47</v>
      </c>
      <c r="D2072" s="116" t="s">
        <v>876</v>
      </c>
      <c r="E2072" s="116" t="s">
        <v>79</v>
      </c>
      <c r="F2072" s="116" t="s">
        <v>1576</v>
      </c>
      <c r="G2072" s="117">
        <v>3.8231999999999999</v>
      </c>
      <c r="H2072" s="117">
        <v>3823.2</v>
      </c>
      <c r="I2072" s="116">
        <v>2022</v>
      </c>
    </row>
    <row r="2073" spans="1:9" x14ac:dyDescent="0.3">
      <c r="A2073" s="116">
        <v>252255</v>
      </c>
      <c r="B2073" s="116" t="s">
        <v>857</v>
      </c>
      <c r="C2073" s="116" t="s">
        <v>47</v>
      </c>
      <c r="D2073" s="116" t="s">
        <v>2753</v>
      </c>
      <c r="E2073" s="116" t="s">
        <v>79</v>
      </c>
      <c r="F2073" s="116" t="s">
        <v>2321</v>
      </c>
      <c r="G2073" s="117">
        <v>0.1844307692307692</v>
      </c>
      <c r="H2073" s="117">
        <v>184.43076923076922</v>
      </c>
      <c r="I2073" s="116">
        <v>2021</v>
      </c>
    </row>
    <row r="2074" spans="1:9" x14ac:dyDescent="0.3">
      <c r="A2074" s="116">
        <v>252390</v>
      </c>
      <c r="B2074" s="116" t="s">
        <v>857</v>
      </c>
      <c r="C2074" s="116" t="s">
        <v>47</v>
      </c>
      <c r="D2074" s="116" t="s">
        <v>2753</v>
      </c>
      <c r="E2074" s="116" t="s">
        <v>79</v>
      </c>
      <c r="F2074" s="116" t="s">
        <v>2321</v>
      </c>
      <c r="G2074" s="117">
        <v>0.1844307692307692</v>
      </c>
      <c r="H2074" s="117">
        <v>184.43076923076922</v>
      </c>
      <c r="I2074" s="116">
        <v>2021</v>
      </c>
    </row>
    <row r="2075" spans="1:9" x14ac:dyDescent="0.3">
      <c r="A2075" s="116">
        <v>252675</v>
      </c>
      <c r="B2075" s="116" t="s">
        <v>857</v>
      </c>
      <c r="C2075" s="116" t="s">
        <v>47</v>
      </c>
      <c r="D2075" s="116" t="s">
        <v>2753</v>
      </c>
      <c r="E2075" s="116" t="s">
        <v>79</v>
      </c>
      <c r="F2075" s="116" t="s">
        <v>2321</v>
      </c>
      <c r="G2075" s="117">
        <v>0.11270769230769231</v>
      </c>
      <c r="H2075" s="117">
        <v>112.70769230769231</v>
      </c>
      <c r="I2075" s="116">
        <v>2021</v>
      </c>
    </row>
    <row r="2076" spans="1:9" x14ac:dyDescent="0.3">
      <c r="A2076" s="116">
        <v>252683</v>
      </c>
      <c r="B2076" s="116" t="s">
        <v>3390</v>
      </c>
      <c r="C2076" s="116" t="s">
        <v>47</v>
      </c>
      <c r="D2076" s="116" t="s">
        <v>3360</v>
      </c>
      <c r="E2076" s="116" t="s">
        <v>79</v>
      </c>
      <c r="F2076" s="116" t="s">
        <v>592</v>
      </c>
      <c r="G2076" s="117">
        <v>5.3075769230769225</v>
      </c>
      <c r="H2076" s="117">
        <v>5307.5769230769229</v>
      </c>
      <c r="I2076" s="116">
        <v>2022</v>
      </c>
    </row>
    <row r="2077" spans="1:9" x14ac:dyDescent="0.3">
      <c r="A2077" s="116">
        <v>253384</v>
      </c>
      <c r="B2077" s="116" t="s">
        <v>3387</v>
      </c>
      <c r="C2077" s="116" t="s">
        <v>47</v>
      </c>
      <c r="D2077" s="116" t="s">
        <v>2753</v>
      </c>
      <c r="E2077" s="116" t="s">
        <v>79</v>
      </c>
      <c r="F2077" s="116" t="s">
        <v>858</v>
      </c>
      <c r="G2077" s="117">
        <v>0.31174615384615384</v>
      </c>
      <c r="H2077" s="117">
        <v>311.74615384615385</v>
      </c>
      <c r="I2077" s="116">
        <v>2022</v>
      </c>
    </row>
    <row r="2078" spans="1:9" x14ac:dyDescent="0.3">
      <c r="A2078" s="116">
        <v>253528</v>
      </c>
      <c r="B2078" s="116" t="s">
        <v>859</v>
      </c>
      <c r="C2078" s="116" t="s">
        <v>47</v>
      </c>
      <c r="D2078" s="116" t="s">
        <v>2753</v>
      </c>
      <c r="E2078" s="116" t="s">
        <v>79</v>
      </c>
      <c r="F2078" s="116" t="s">
        <v>1996</v>
      </c>
      <c r="G2078" s="117">
        <v>4.9692307692307688E-2</v>
      </c>
      <c r="H2078" s="117">
        <v>49.692307692307686</v>
      </c>
      <c r="I2078" s="116">
        <v>2021</v>
      </c>
    </row>
    <row r="2079" spans="1:9" x14ac:dyDescent="0.3">
      <c r="A2079" s="116">
        <v>254183</v>
      </c>
      <c r="B2079" s="116" t="s">
        <v>3391</v>
      </c>
      <c r="C2079" s="116" t="s">
        <v>47</v>
      </c>
      <c r="D2079" s="116" t="s">
        <v>3360</v>
      </c>
      <c r="E2079" s="116" t="s">
        <v>79</v>
      </c>
      <c r="F2079" s="116" t="s">
        <v>3392</v>
      </c>
      <c r="G2079" s="117">
        <v>2.5960000000000001</v>
      </c>
      <c r="H2079" s="117">
        <v>2596</v>
      </c>
      <c r="I2079" s="116">
        <v>2022</v>
      </c>
    </row>
    <row r="2080" spans="1:9" x14ac:dyDescent="0.3">
      <c r="A2080" s="116">
        <v>254256</v>
      </c>
      <c r="B2080" s="116" t="s">
        <v>1762</v>
      </c>
      <c r="C2080" s="116" t="s">
        <v>47</v>
      </c>
      <c r="D2080" s="116" t="s">
        <v>855</v>
      </c>
      <c r="E2080" s="116" t="s">
        <v>79</v>
      </c>
      <c r="F2080" s="116" t="s">
        <v>2530</v>
      </c>
      <c r="G2080" s="117">
        <v>6.0369230769230765E-2</v>
      </c>
      <c r="H2080" s="117">
        <v>60.369230769230768</v>
      </c>
      <c r="I2080" s="116">
        <v>2020</v>
      </c>
    </row>
    <row r="2081" spans="1:9" x14ac:dyDescent="0.3">
      <c r="A2081" s="116">
        <v>254385</v>
      </c>
      <c r="B2081" s="116" t="s">
        <v>857</v>
      </c>
      <c r="C2081" s="116" t="s">
        <v>47</v>
      </c>
      <c r="D2081" s="116" t="s">
        <v>855</v>
      </c>
      <c r="E2081" s="116" t="s">
        <v>79</v>
      </c>
      <c r="F2081" s="116" t="s">
        <v>863</v>
      </c>
      <c r="G2081" s="117">
        <v>5.7692307692307696E-3</v>
      </c>
      <c r="H2081" s="117">
        <v>5.7692307692307692</v>
      </c>
      <c r="I2081" s="116">
        <v>2020</v>
      </c>
    </row>
    <row r="2082" spans="1:9" x14ac:dyDescent="0.3">
      <c r="A2082" s="116">
        <v>254401</v>
      </c>
      <c r="B2082" s="116" t="s">
        <v>3515</v>
      </c>
      <c r="C2082" s="116" t="s">
        <v>47</v>
      </c>
      <c r="D2082" s="116" t="s">
        <v>876</v>
      </c>
      <c r="E2082" s="116" t="s">
        <v>79</v>
      </c>
      <c r="F2082" s="116" t="s">
        <v>2321</v>
      </c>
      <c r="G2082" s="117">
        <v>3.5844</v>
      </c>
      <c r="H2082" s="117">
        <v>3584.4</v>
      </c>
      <c r="I2082" s="116">
        <v>2022</v>
      </c>
    </row>
    <row r="2083" spans="1:9" x14ac:dyDescent="0.3">
      <c r="A2083" s="116">
        <v>254410</v>
      </c>
      <c r="B2083" s="116" t="s">
        <v>1762</v>
      </c>
      <c r="C2083" s="116" t="s">
        <v>47</v>
      </c>
      <c r="D2083" s="116" t="s">
        <v>855</v>
      </c>
      <c r="E2083" s="116" t="s">
        <v>79</v>
      </c>
      <c r="F2083" s="116" t="s">
        <v>2530</v>
      </c>
      <c r="G2083" s="117">
        <v>6.4799999999999996E-2</v>
      </c>
      <c r="H2083" s="117">
        <v>64.8</v>
      </c>
      <c r="I2083" s="116">
        <v>2021</v>
      </c>
    </row>
    <row r="2084" spans="1:9" x14ac:dyDescent="0.3">
      <c r="A2084" s="116">
        <v>254424</v>
      </c>
      <c r="B2084" s="116" t="s">
        <v>1675</v>
      </c>
      <c r="C2084" s="116" t="s">
        <v>47</v>
      </c>
      <c r="D2084" s="116" t="s">
        <v>876</v>
      </c>
      <c r="E2084" s="116" t="s">
        <v>79</v>
      </c>
      <c r="F2084" s="116" t="s">
        <v>2321</v>
      </c>
      <c r="G2084" s="117">
        <v>2.5813999999999999</v>
      </c>
      <c r="H2084" s="117">
        <v>2581.4</v>
      </c>
      <c r="I2084" s="116">
        <v>2022</v>
      </c>
    </row>
    <row r="2085" spans="1:9" x14ac:dyDescent="0.3">
      <c r="A2085" s="116">
        <v>254518</v>
      </c>
      <c r="B2085" s="116" t="s">
        <v>2760</v>
      </c>
      <c r="C2085" s="116" t="s">
        <v>47</v>
      </c>
      <c r="D2085" s="116" t="s">
        <v>2753</v>
      </c>
      <c r="E2085" s="116" t="s">
        <v>79</v>
      </c>
      <c r="F2085" s="116" t="s">
        <v>2761</v>
      </c>
      <c r="G2085" s="117">
        <v>5.0746153846153844E-2</v>
      </c>
      <c r="H2085" s="117">
        <v>50.746153846153845</v>
      </c>
      <c r="I2085" s="116">
        <v>2021</v>
      </c>
    </row>
    <row r="2086" spans="1:9" x14ac:dyDescent="0.3">
      <c r="A2086" s="116">
        <v>254524</v>
      </c>
      <c r="B2086" s="116" t="s">
        <v>1762</v>
      </c>
      <c r="C2086" s="116" t="s">
        <v>47</v>
      </c>
      <c r="D2086" s="116" t="s">
        <v>2753</v>
      </c>
      <c r="E2086" s="116" t="s">
        <v>79</v>
      </c>
      <c r="F2086" s="116" t="s">
        <v>2530</v>
      </c>
      <c r="G2086" s="117">
        <v>5.8430769230769224E-2</v>
      </c>
      <c r="H2086" s="117">
        <v>58.430769230769222</v>
      </c>
      <c r="I2086" s="116">
        <v>2021</v>
      </c>
    </row>
    <row r="2087" spans="1:9" x14ac:dyDescent="0.3">
      <c r="A2087" s="116">
        <v>254665</v>
      </c>
      <c r="B2087" s="116" t="s">
        <v>3507</v>
      </c>
      <c r="C2087" s="116" t="s">
        <v>47</v>
      </c>
      <c r="D2087" s="116" t="s">
        <v>2753</v>
      </c>
      <c r="E2087" s="116" t="s">
        <v>79</v>
      </c>
      <c r="F2087" s="116" t="s">
        <v>3072</v>
      </c>
      <c r="G2087" s="117">
        <v>0.24523076923076922</v>
      </c>
      <c r="H2087" s="117">
        <v>245.23076923076923</v>
      </c>
      <c r="I2087" s="116">
        <v>2022</v>
      </c>
    </row>
    <row r="2088" spans="1:9" x14ac:dyDescent="0.3">
      <c r="A2088" s="116">
        <v>255346</v>
      </c>
      <c r="B2088" s="116" t="s">
        <v>2786</v>
      </c>
      <c r="C2088" s="116" t="s">
        <v>47</v>
      </c>
      <c r="D2088" s="116" t="s">
        <v>896</v>
      </c>
      <c r="E2088" s="116" t="s">
        <v>79</v>
      </c>
      <c r="F2088" s="116" t="s">
        <v>885</v>
      </c>
      <c r="G2088" s="117">
        <v>0.2648076923076923</v>
      </c>
      <c r="H2088" s="117">
        <v>264.80769230769232</v>
      </c>
      <c r="I2088" s="116">
        <v>2021</v>
      </c>
    </row>
    <row r="2089" spans="1:9" x14ac:dyDescent="0.3">
      <c r="A2089" s="116">
        <v>255396</v>
      </c>
      <c r="B2089" s="116" t="s">
        <v>2788</v>
      </c>
      <c r="C2089" s="116" t="s">
        <v>47</v>
      </c>
      <c r="D2089" s="116" t="s">
        <v>2753</v>
      </c>
      <c r="E2089" s="116" t="s">
        <v>79</v>
      </c>
      <c r="F2089" s="116" t="s">
        <v>2530</v>
      </c>
      <c r="G2089" s="117">
        <v>6.4246153846153842E-2</v>
      </c>
      <c r="H2089" s="117">
        <v>64.246153846153845</v>
      </c>
      <c r="I2089" s="116">
        <v>2021</v>
      </c>
    </row>
    <row r="2090" spans="1:9" x14ac:dyDescent="0.3">
      <c r="A2090" s="116">
        <v>256301</v>
      </c>
      <c r="B2090" s="116" t="s">
        <v>1762</v>
      </c>
      <c r="C2090" s="116" t="s">
        <v>47</v>
      </c>
      <c r="D2090" s="116" t="s">
        <v>2753</v>
      </c>
      <c r="E2090" s="116" t="s">
        <v>79</v>
      </c>
      <c r="F2090" s="116" t="s">
        <v>2530</v>
      </c>
      <c r="G2090" s="117">
        <v>6.341538461538461E-2</v>
      </c>
      <c r="H2090" s="117">
        <v>63.41538461538461</v>
      </c>
      <c r="I2090" s="116">
        <v>2021</v>
      </c>
    </row>
    <row r="2091" spans="1:9" x14ac:dyDescent="0.3">
      <c r="A2091" s="116">
        <v>256444</v>
      </c>
      <c r="B2091" s="116" t="s">
        <v>2796</v>
      </c>
      <c r="C2091" s="116" t="s">
        <v>47</v>
      </c>
      <c r="D2091" s="116" t="s">
        <v>896</v>
      </c>
      <c r="E2091" s="116" t="s">
        <v>79</v>
      </c>
      <c r="F2091" s="116" t="s">
        <v>592</v>
      </c>
      <c r="G2091" s="117">
        <v>5.4195999999999991</v>
      </c>
      <c r="H2091" s="117">
        <v>5419.5999999999995</v>
      </c>
      <c r="I2091" s="116">
        <v>2021</v>
      </c>
    </row>
    <row r="2092" spans="1:9" x14ac:dyDescent="0.3">
      <c r="A2092" s="116">
        <v>256511</v>
      </c>
      <c r="B2092" s="116" t="s">
        <v>3401</v>
      </c>
      <c r="C2092" s="116" t="s">
        <v>47</v>
      </c>
      <c r="D2092" s="116" t="s">
        <v>2765</v>
      </c>
      <c r="E2092" s="116" t="s">
        <v>79</v>
      </c>
      <c r="F2092" s="116" t="s">
        <v>2498</v>
      </c>
      <c r="G2092" s="117">
        <v>4.7611384615384615</v>
      </c>
      <c r="H2092" s="117">
        <v>4761.1384615384613</v>
      </c>
      <c r="I2092" s="116">
        <v>2022</v>
      </c>
    </row>
    <row r="2093" spans="1:9" x14ac:dyDescent="0.3">
      <c r="A2093" s="116">
        <v>256575</v>
      </c>
      <c r="B2093" s="116" t="s">
        <v>1762</v>
      </c>
      <c r="C2093" s="116" t="s">
        <v>47</v>
      </c>
      <c r="D2093" s="116" t="s">
        <v>2753</v>
      </c>
      <c r="E2093" s="116" t="s">
        <v>79</v>
      </c>
      <c r="F2093" s="116" t="s">
        <v>2530</v>
      </c>
      <c r="G2093" s="117">
        <v>6.341538461538461E-2</v>
      </c>
      <c r="H2093" s="117">
        <v>63.41538461538461</v>
      </c>
      <c r="I2093" s="116">
        <v>2021</v>
      </c>
    </row>
    <row r="2094" spans="1:9" x14ac:dyDescent="0.3">
      <c r="A2094" s="116">
        <v>256775</v>
      </c>
      <c r="B2094" s="116" t="s">
        <v>2114</v>
      </c>
      <c r="C2094" s="116" t="s">
        <v>47</v>
      </c>
      <c r="D2094" s="116" t="s">
        <v>852</v>
      </c>
      <c r="E2094" s="116" t="s">
        <v>79</v>
      </c>
      <c r="F2094" s="116" t="s">
        <v>2115</v>
      </c>
      <c r="G2094" s="117">
        <v>0.2274153846153846</v>
      </c>
      <c r="H2094" s="117">
        <v>227.4153846153846</v>
      </c>
      <c r="I2094" s="116">
        <v>2021</v>
      </c>
    </row>
    <row r="2095" spans="1:9" x14ac:dyDescent="0.3">
      <c r="A2095" s="116">
        <v>257002</v>
      </c>
      <c r="B2095" s="116" t="s">
        <v>3505</v>
      </c>
      <c r="C2095" s="116" t="s">
        <v>47</v>
      </c>
      <c r="D2095" s="116" t="s">
        <v>876</v>
      </c>
      <c r="E2095" s="116" t="s">
        <v>79</v>
      </c>
      <c r="F2095" s="116" t="s">
        <v>1576</v>
      </c>
      <c r="G2095" s="117">
        <v>5.4823999999999993</v>
      </c>
      <c r="H2095" s="117">
        <v>5482.4</v>
      </c>
      <c r="I2095" s="116">
        <v>2022</v>
      </c>
    </row>
    <row r="2096" spans="1:9" x14ac:dyDescent="0.3">
      <c r="A2096" s="116">
        <v>257673</v>
      </c>
      <c r="B2096" s="116" t="s">
        <v>3401</v>
      </c>
      <c r="C2096" s="116" t="s">
        <v>47</v>
      </c>
      <c r="D2096" s="116" t="s">
        <v>2765</v>
      </c>
      <c r="E2096" s="116" t="s">
        <v>79</v>
      </c>
      <c r="F2096" s="116" t="s">
        <v>2498</v>
      </c>
      <c r="G2096" s="117">
        <v>5.2039384615384616</v>
      </c>
      <c r="H2096" s="117">
        <v>5203.9384615384615</v>
      </c>
      <c r="I2096" s="116">
        <v>2022</v>
      </c>
    </row>
    <row r="2097" spans="1:9" x14ac:dyDescent="0.3">
      <c r="A2097" s="116">
        <v>259124</v>
      </c>
      <c r="B2097" s="116" t="s">
        <v>1768</v>
      </c>
      <c r="C2097" s="116" t="s">
        <v>47</v>
      </c>
      <c r="D2097" s="116" t="s">
        <v>2753</v>
      </c>
      <c r="E2097" s="116" t="s">
        <v>79</v>
      </c>
      <c r="F2097" s="116" t="s">
        <v>2321</v>
      </c>
      <c r="G2097" s="117">
        <v>0.16836923076923077</v>
      </c>
      <c r="H2097" s="117">
        <v>168.36923076923077</v>
      </c>
      <c r="I2097" s="116">
        <v>2021</v>
      </c>
    </row>
    <row r="2098" spans="1:9" x14ac:dyDescent="0.3">
      <c r="A2098" s="116">
        <v>259227</v>
      </c>
      <c r="B2098" s="116" t="s">
        <v>1995</v>
      </c>
      <c r="C2098" s="116" t="s">
        <v>47</v>
      </c>
      <c r="D2098" s="116" t="s">
        <v>2753</v>
      </c>
      <c r="E2098" s="116" t="s">
        <v>79</v>
      </c>
      <c r="F2098" s="116" t="s">
        <v>2509</v>
      </c>
      <c r="G2098" s="117">
        <v>0.3323076923076923</v>
      </c>
      <c r="H2098" s="117">
        <v>332.30769230769232</v>
      </c>
      <c r="I2098" s="116">
        <v>2022</v>
      </c>
    </row>
    <row r="2099" spans="1:9" x14ac:dyDescent="0.3">
      <c r="A2099" s="116">
        <v>259339</v>
      </c>
      <c r="B2099" s="116" t="s">
        <v>3086</v>
      </c>
      <c r="C2099" s="116" t="s">
        <v>47</v>
      </c>
      <c r="D2099" s="116" t="s">
        <v>2765</v>
      </c>
      <c r="E2099" s="116" t="s">
        <v>79</v>
      </c>
      <c r="F2099" s="116" t="s">
        <v>592</v>
      </c>
      <c r="G2099" s="117">
        <v>5.3116153846153846</v>
      </c>
      <c r="H2099" s="117">
        <v>5311.6153846153848</v>
      </c>
      <c r="I2099" s="116">
        <v>2021</v>
      </c>
    </row>
    <row r="2100" spans="1:9" x14ac:dyDescent="0.3">
      <c r="A2100" s="116">
        <v>260039</v>
      </c>
      <c r="B2100" s="116" t="s">
        <v>3394</v>
      </c>
      <c r="C2100" s="116" t="s">
        <v>47</v>
      </c>
      <c r="D2100" s="116" t="s">
        <v>876</v>
      </c>
      <c r="E2100" s="116" t="s">
        <v>79</v>
      </c>
      <c r="F2100" s="116" t="s">
        <v>3388</v>
      </c>
      <c r="G2100" s="117">
        <v>5.7708000000000004</v>
      </c>
      <c r="H2100" s="117">
        <v>5770.8</v>
      </c>
      <c r="I2100" s="116">
        <v>2022</v>
      </c>
    </row>
    <row r="2101" spans="1:9" x14ac:dyDescent="0.3">
      <c r="A2101" s="116">
        <v>260052</v>
      </c>
      <c r="B2101" s="116" t="s">
        <v>1735</v>
      </c>
      <c r="C2101" s="116" t="s">
        <v>47</v>
      </c>
      <c r="D2101" s="116" t="s">
        <v>876</v>
      </c>
      <c r="E2101" s="116" t="s">
        <v>79</v>
      </c>
      <c r="F2101" s="116" t="s">
        <v>3388</v>
      </c>
      <c r="G2101" s="117">
        <v>5.7092000000000001</v>
      </c>
      <c r="H2101" s="117">
        <v>5709.2</v>
      </c>
      <c r="I2101" s="116">
        <v>2022</v>
      </c>
    </row>
    <row r="2102" spans="1:9" x14ac:dyDescent="0.3">
      <c r="A2102" s="116">
        <v>260093</v>
      </c>
      <c r="B2102" s="116" t="s">
        <v>2917</v>
      </c>
      <c r="C2102" s="116" t="s">
        <v>47</v>
      </c>
      <c r="D2102" s="116" t="s">
        <v>3360</v>
      </c>
      <c r="E2102" s="116" t="s">
        <v>79</v>
      </c>
      <c r="F2102" s="116" t="s">
        <v>3388</v>
      </c>
      <c r="G2102" s="117">
        <v>5.7713999999999999</v>
      </c>
      <c r="H2102" s="117">
        <v>5771.4</v>
      </c>
      <c r="I2102" s="116">
        <v>2022</v>
      </c>
    </row>
    <row r="2103" spans="1:9" x14ac:dyDescent="0.3">
      <c r="A2103" s="116">
        <v>260382</v>
      </c>
      <c r="B2103" s="116" t="s">
        <v>2375</v>
      </c>
      <c r="C2103" s="116" t="s">
        <v>47</v>
      </c>
      <c r="D2103" s="116" t="s">
        <v>876</v>
      </c>
      <c r="E2103" s="116" t="s">
        <v>79</v>
      </c>
      <c r="F2103" s="116" t="s">
        <v>2113</v>
      </c>
      <c r="G2103" s="117">
        <v>5.7691846153846145</v>
      </c>
      <c r="H2103" s="117">
        <v>5769.1846153846145</v>
      </c>
      <c r="I2103" s="116">
        <v>2022</v>
      </c>
    </row>
    <row r="2104" spans="1:9" x14ac:dyDescent="0.3">
      <c r="A2104" s="116">
        <v>260552</v>
      </c>
      <c r="B2104" s="116" t="s">
        <v>2375</v>
      </c>
      <c r="C2104" s="116" t="s">
        <v>47</v>
      </c>
      <c r="D2104" s="116" t="s">
        <v>876</v>
      </c>
      <c r="E2104" s="116" t="s">
        <v>79</v>
      </c>
      <c r="F2104" s="116" t="s">
        <v>2113</v>
      </c>
      <c r="G2104" s="117">
        <v>3.8075692307692308</v>
      </c>
      <c r="H2104" s="117">
        <v>3807.5692307692307</v>
      </c>
      <c r="I2104" s="116">
        <v>2022</v>
      </c>
    </row>
    <row r="2105" spans="1:9" x14ac:dyDescent="0.3">
      <c r="A2105" s="116">
        <v>261463</v>
      </c>
      <c r="B2105" s="116" t="s">
        <v>2782</v>
      </c>
      <c r="C2105" s="116" t="s">
        <v>47</v>
      </c>
      <c r="D2105" s="116" t="s">
        <v>2753</v>
      </c>
      <c r="E2105" s="116" t="s">
        <v>79</v>
      </c>
      <c r="F2105" s="116" t="s">
        <v>861</v>
      </c>
      <c r="G2105" s="117">
        <v>0.10883076923076922</v>
      </c>
      <c r="H2105" s="117">
        <v>108.83076923076922</v>
      </c>
      <c r="I2105" s="116">
        <v>2021</v>
      </c>
    </row>
    <row r="2106" spans="1:9" x14ac:dyDescent="0.3">
      <c r="A2106" s="116">
        <v>262258</v>
      </c>
      <c r="B2106" s="116" t="s">
        <v>3393</v>
      </c>
      <c r="C2106" s="116" t="s">
        <v>47</v>
      </c>
      <c r="D2106" s="116" t="s">
        <v>876</v>
      </c>
      <c r="E2106" s="116" t="s">
        <v>79</v>
      </c>
      <c r="F2106" s="116" t="s">
        <v>3388</v>
      </c>
      <c r="G2106" s="117">
        <v>5.7758000000000003</v>
      </c>
      <c r="H2106" s="117">
        <v>5775.8</v>
      </c>
      <c r="I2106" s="116">
        <v>2022</v>
      </c>
    </row>
    <row r="2107" spans="1:9" x14ac:dyDescent="0.3">
      <c r="A2107" s="116">
        <v>262293</v>
      </c>
      <c r="B2107" s="116" t="s">
        <v>911</v>
      </c>
      <c r="C2107" s="116" t="s">
        <v>47</v>
      </c>
      <c r="D2107" s="116" t="s">
        <v>912</v>
      </c>
      <c r="E2107" s="116" t="s">
        <v>79</v>
      </c>
      <c r="F2107" s="116" t="s">
        <v>913</v>
      </c>
      <c r="G2107" s="117">
        <v>1.7081999999999997</v>
      </c>
      <c r="H2107" s="117">
        <v>1708.1999999999998</v>
      </c>
      <c r="I2107" s="116">
        <v>2021</v>
      </c>
    </row>
    <row r="2108" spans="1:9" x14ac:dyDescent="0.3">
      <c r="A2108" s="116">
        <v>262562</v>
      </c>
      <c r="B2108" s="116" t="s">
        <v>2539</v>
      </c>
      <c r="C2108" s="116" t="s">
        <v>47</v>
      </c>
      <c r="D2108" s="116" t="s">
        <v>876</v>
      </c>
      <c r="E2108" s="116" t="s">
        <v>79</v>
      </c>
      <c r="F2108" s="116" t="s">
        <v>2325</v>
      </c>
      <c r="G2108" s="117">
        <v>5.3792307692307695E-2</v>
      </c>
      <c r="H2108" s="117">
        <v>53.792307692307695</v>
      </c>
      <c r="I2108" s="116">
        <v>2021</v>
      </c>
    </row>
    <row r="2109" spans="1:9" x14ac:dyDescent="0.3">
      <c r="A2109" s="116">
        <v>262563</v>
      </c>
      <c r="B2109" s="116" t="s">
        <v>2786</v>
      </c>
      <c r="C2109" s="116" t="s">
        <v>47</v>
      </c>
      <c r="D2109" s="116" t="s">
        <v>896</v>
      </c>
      <c r="E2109" s="116" t="s">
        <v>79</v>
      </c>
      <c r="F2109" s="116" t="s">
        <v>885</v>
      </c>
      <c r="G2109" s="117">
        <v>0.25421538461538462</v>
      </c>
      <c r="H2109" s="117">
        <v>254.21538461538461</v>
      </c>
      <c r="I2109" s="116">
        <v>2021</v>
      </c>
    </row>
    <row r="2110" spans="1:9" x14ac:dyDescent="0.3">
      <c r="A2110" s="116">
        <v>262574</v>
      </c>
      <c r="B2110" s="116" t="s">
        <v>857</v>
      </c>
      <c r="C2110" s="116" t="s">
        <v>47</v>
      </c>
      <c r="D2110" s="116" t="s">
        <v>2753</v>
      </c>
      <c r="E2110" s="116" t="s">
        <v>79</v>
      </c>
      <c r="F2110" s="116" t="s">
        <v>2321</v>
      </c>
      <c r="G2110" s="117">
        <v>0.26639999999999997</v>
      </c>
      <c r="H2110" s="117">
        <v>266.39999999999998</v>
      </c>
      <c r="I2110" s="116">
        <v>2021</v>
      </c>
    </row>
    <row r="2111" spans="1:9" x14ac:dyDescent="0.3">
      <c r="A2111" s="116">
        <v>263306</v>
      </c>
      <c r="B2111" s="116" t="s">
        <v>3508</v>
      </c>
      <c r="C2111" s="116" t="s">
        <v>47</v>
      </c>
      <c r="D2111" s="116" t="s">
        <v>3360</v>
      </c>
      <c r="E2111" s="116" t="s">
        <v>79</v>
      </c>
      <c r="F2111" s="116" t="s">
        <v>592</v>
      </c>
      <c r="G2111" s="117">
        <v>5.3176923076923073</v>
      </c>
      <c r="H2111" s="117">
        <v>5317.6923076923076</v>
      </c>
      <c r="I2111" s="116">
        <v>2022</v>
      </c>
    </row>
    <row r="2112" spans="1:9" x14ac:dyDescent="0.3">
      <c r="A2112" s="116">
        <v>263813</v>
      </c>
      <c r="B2112" s="116" t="s">
        <v>3376</v>
      </c>
      <c r="C2112" s="116" t="s">
        <v>47</v>
      </c>
      <c r="D2112" s="116" t="s">
        <v>2753</v>
      </c>
      <c r="E2112" s="116" t="s">
        <v>79</v>
      </c>
      <c r="F2112" s="116" t="s">
        <v>2378</v>
      </c>
      <c r="G2112" s="117">
        <v>0.4473538461538461</v>
      </c>
      <c r="H2112" s="117">
        <v>447.35384615384612</v>
      </c>
      <c r="I2112" s="116">
        <v>2022</v>
      </c>
    </row>
    <row r="2113" spans="1:9" x14ac:dyDescent="0.3">
      <c r="A2113" s="116">
        <v>263815</v>
      </c>
      <c r="B2113" s="116" t="s">
        <v>3376</v>
      </c>
      <c r="C2113" s="116" t="s">
        <v>47</v>
      </c>
      <c r="D2113" s="116" t="s">
        <v>2753</v>
      </c>
      <c r="E2113" s="116" t="s">
        <v>79</v>
      </c>
      <c r="F2113" s="116" t="s">
        <v>2378</v>
      </c>
      <c r="G2113" s="117">
        <v>0.32675384615384612</v>
      </c>
      <c r="H2113" s="117">
        <v>326.7538461538461</v>
      </c>
      <c r="I2113" s="116">
        <v>2022</v>
      </c>
    </row>
    <row r="2114" spans="1:9" x14ac:dyDescent="0.3">
      <c r="A2114" s="116">
        <v>263969</v>
      </c>
      <c r="B2114" s="116" t="s">
        <v>3397</v>
      </c>
      <c r="C2114" s="116" t="s">
        <v>47</v>
      </c>
      <c r="D2114" s="116" t="s">
        <v>2765</v>
      </c>
      <c r="E2114" s="116" t="s">
        <v>79</v>
      </c>
      <c r="F2114" s="116" t="s">
        <v>2498</v>
      </c>
      <c r="G2114" s="117">
        <v>5.0535692307692308</v>
      </c>
      <c r="H2114" s="117">
        <v>5053.5692307692307</v>
      </c>
      <c r="I2114" s="116">
        <v>2022</v>
      </c>
    </row>
    <row r="2115" spans="1:9" x14ac:dyDescent="0.3">
      <c r="A2115" s="116">
        <v>264038</v>
      </c>
      <c r="B2115" s="116" t="s">
        <v>3397</v>
      </c>
      <c r="C2115" s="116" t="s">
        <v>47</v>
      </c>
      <c r="D2115" s="116" t="s">
        <v>2765</v>
      </c>
      <c r="E2115" s="116" t="s">
        <v>79</v>
      </c>
      <c r="F2115" s="116" t="s">
        <v>2498</v>
      </c>
      <c r="G2115" s="117">
        <v>1.4073230769230767</v>
      </c>
      <c r="H2115" s="117">
        <v>1407.3230769230768</v>
      </c>
      <c r="I2115" s="116">
        <v>2022</v>
      </c>
    </row>
    <row r="2116" spans="1:9" x14ac:dyDescent="0.3">
      <c r="A2116" s="116">
        <v>264049</v>
      </c>
      <c r="B2116" s="116" t="s">
        <v>3397</v>
      </c>
      <c r="C2116" s="116" t="s">
        <v>47</v>
      </c>
      <c r="D2116" s="116" t="s">
        <v>2765</v>
      </c>
      <c r="E2116" s="116" t="s">
        <v>79</v>
      </c>
      <c r="F2116" s="116" t="s">
        <v>2498</v>
      </c>
      <c r="G2116" s="117">
        <v>4.9764153846153851</v>
      </c>
      <c r="H2116" s="117">
        <v>4976.4153846153849</v>
      </c>
      <c r="I2116" s="116">
        <v>2022</v>
      </c>
    </row>
    <row r="2117" spans="1:9" x14ac:dyDescent="0.3">
      <c r="A2117" s="116">
        <v>264049</v>
      </c>
      <c r="B2117" s="116" t="s">
        <v>3397</v>
      </c>
      <c r="C2117" s="116" t="s">
        <v>47</v>
      </c>
      <c r="D2117" s="116" t="s">
        <v>2765</v>
      </c>
      <c r="E2117" s="116" t="s">
        <v>79</v>
      </c>
      <c r="F2117" s="116" t="s">
        <v>2498</v>
      </c>
      <c r="G2117" s="117">
        <v>4.9764153846153851</v>
      </c>
      <c r="H2117" s="117">
        <v>4976.4153846153849</v>
      </c>
      <c r="I2117" s="116">
        <v>2022</v>
      </c>
    </row>
    <row r="2118" spans="1:9" x14ac:dyDescent="0.3">
      <c r="A2118" s="116">
        <v>264054</v>
      </c>
      <c r="B2118" s="116" t="s">
        <v>3397</v>
      </c>
      <c r="C2118" s="116" t="s">
        <v>47</v>
      </c>
      <c r="D2118" s="116" t="s">
        <v>2765</v>
      </c>
      <c r="E2118" s="116" t="s">
        <v>79</v>
      </c>
      <c r="F2118" s="116" t="s">
        <v>2498</v>
      </c>
      <c r="G2118" s="117">
        <v>5.0051769230769221</v>
      </c>
      <c r="H2118" s="117">
        <v>5005.1769230769223</v>
      </c>
      <c r="I2118" s="116">
        <v>2022</v>
      </c>
    </row>
    <row r="2119" spans="1:9" x14ac:dyDescent="0.3">
      <c r="A2119" s="116">
        <v>264064</v>
      </c>
      <c r="B2119" s="116" t="s">
        <v>857</v>
      </c>
      <c r="C2119" s="116" t="s">
        <v>47</v>
      </c>
      <c r="D2119" s="116" t="s">
        <v>2753</v>
      </c>
      <c r="E2119" s="116" t="s">
        <v>79</v>
      </c>
      <c r="F2119" s="116" t="s">
        <v>2530</v>
      </c>
      <c r="G2119" s="117">
        <v>2.0307692307692308E-2</v>
      </c>
      <c r="H2119" s="117">
        <v>20.307692307692307</v>
      </c>
      <c r="I2119" s="116">
        <v>2022</v>
      </c>
    </row>
    <row r="2120" spans="1:9" x14ac:dyDescent="0.3">
      <c r="A2120" s="116">
        <v>264500</v>
      </c>
      <c r="B2120" s="116" t="s">
        <v>2777</v>
      </c>
      <c r="C2120" s="116" t="s">
        <v>47</v>
      </c>
      <c r="D2120" s="116" t="s">
        <v>2753</v>
      </c>
      <c r="E2120" s="116" t="s">
        <v>79</v>
      </c>
      <c r="F2120" s="116" t="s">
        <v>2530</v>
      </c>
      <c r="G2120" s="117">
        <v>6.4246153846153842E-2</v>
      </c>
      <c r="H2120" s="117">
        <v>64.246153846153845</v>
      </c>
      <c r="I2120" s="116">
        <v>2021</v>
      </c>
    </row>
    <row r="2121" spans="1:9" x14ac:dyDescent="0.3">
      <c r="A2121" s="116">
        <v>264726</v>
      </c>
      <c r="B2121" s="116" t="s">
        <v>2777</v>
      </c>
      <c r="C2121" s="116" t="s">
        <v>47</v>
      </c>
      <c r="D2121" s="116" t="s">
        <v>2753</v>
      </c>
      <c r="E2121" s="116" t="s">
        <v>79</v>
      </c>
      <c r="F2121" s="116" t="s">
        <v>2530</v>
      </c>
      <c r="G2121" s="117">
        <v>4.8738461538461536E-2</v>
      </c>
      <c r="H2121" s="117">
        <v>48.738461538461536</v>
      </c>
      <c r="I2121" s="116">
        <v>2021</v>
      </c>
    </row>
    <row r="2122" spans="1:9" x14ac:dyDescent="0.3">
      <c r="A2122" s="116">
        <v>264738</v>
      </c>
      <c r="B2122" s="116" t="s">
        <v>2777</v>
      </c>
      <c r="C2122" s="116" t="s">
        <v>47</v>
      </c>
      <c r="D2122" s="116" t="s">
        <v>2753</v>
      </c>
      <c r="E2122" s="116" t="s">
        <v>79</v>
      </c>
      <c r="F2122" s="116" t="s">
        <v>2530</v>
      </c>
      <c r="G2122" s="117">
        <v>4.7907692307692311E-2</v>
      </c>
      <c r="H2122" s="117">
        <v>47.907692307692308</v>
      </c>
      <c r="I2122" s="116">
        <v>2021</v>
      </c>
    </row>
    <row r="2123" spans="1:9" x14ac:dyDescent="0.3">
      <c r="A2123" s="116">
        <v>264764</v>
      </c>
      <c r="B2123" s="116" t="s">
        <v>3534</v>
      </c>
      <c r="C2123" s="116" t="s">
        <v>47</v>
      </c>
      <c r="D2123" s="116" t="s">
        <v>876</v>
      </c>
      <c r="E2123" s="116" t="s">
        <v>79</v>
      </c>
      <c r="F2123" s="116" t="s">
        <v>2498</v>
      </c>
      <c r="G2123" s="117">
        <v>5.8071999999999999</v>
      </c>
      <c r="H2123" s="117">
        <v>5807.2</v>
      </c>
      <c r="I2123" s="116">
        <v>2022</v>
      </c>
    </row>
    <row r="2124" spans="1:9" x14ac:dyDescent="0.3">
      <c r="A2124" s="116">
        <v>264774</v>
      </c>
      <c r="B2124" s="116" t="s">
        <v>3539</v>
      </c>
      <c r="C2124" s="116" t="s">
        <v>47</v>
      </c>
      <c r="D2124" s="116" t="s">
        <v>876</v>
      </c>
      <c r="E2124" s="116" t="s">
        <v>79</v>
      </c>
      <c r="F2124" s="116" t="s">
        <v>2498</v>
      </c>
      <c r="G2124" s="117">
        <v>2.3472</v>
      </c>
      <c r="H2124" s="117">
        <v>2347.1999999999998</v>
      </c>
      <c r="I2124" s="116">
        <v>2022</v>
      </c>
    </row>
    <row r="2125" spans="1:9" x14ac:dyDescent="0.3">
      <c r="A2125" s="116">
        <v>265185</v>
      </c>
      <c r="B2125" s="116" t="s">
        <v>857</v>
      </c>
      <c r="C2125" s="116" t="s">
        <v>47</v>
      </c>
      <c r="D2125" s="116" t="s">
        <v>2753</v>
      </c>
      <c r="E2125" s="116" t="s">
        <v>79</v>
      </c>
      <c r="F2125" s="116" t="s">
        <v>2530</v>
      </c>
      <c r="G2125" s="117">
        <v>3.2492307692307688E-2</v>
      </c>
      <c r="H2125" s="117">
        <v>32.492307692307691</v>
      </c>
      <c r="I2125" s="116">
        <v>2022</v>
      </c>
    </row>
    <row r="2126" spans="1:9" x14ac:dyDescent="0.3">
      <c r="A2126" s="116">
        <v>266456</v>
      </c>
      <c r="B2126" s="116" t="s">
        <v>337</v>
      </c>
      <c r="C2126" s="116" t="s">
        <v>47</v>
      </c>
      <c r="D2126" s="116" t="s">
        <v>3075</v>
      </c>
      <c r="E2126" s="116" t="s">
        <v>79</v>
      </c>
      <c r="F2126" s="116" t="s">
        <v>2513</v>
      </c>
      <c r="G2126" s="117">
        <v>0.316</v>
      </c>
      <c r="H2126" s="117">
        <v>316</v>
      </c>
      <c r="I2126" s="116">
        <v>2021</v>
      </c>
    </row>
    <row r="2127" spans="1:9" x14ac:dyDescent="0.3">
      <c r="A2127" s="116">
        <v>267265</v>
      </c>
      <c r="B2127" s="116" t="s">
        <v>857</v>
      </c>
      <c r="C2127" s="116" t="s">
        <v>47</v>
      </c>
      <c r="D2127" s="116" t="s">
        <v>2753</v>
      </c>
      <c r="E2127" s="116" t="s">
        <v>79</v>
      </c>
      <c r="F2127" s="116" t="s">
        <v>2321</v>
      </c>
      <c r="G2127" s="117">
        <v>0.22029230769230768</v>
      </c>
      <c r="H2127" s="117">
        <v>220.29230769230767</v>
      </c>
      <c r="I2127" s="116">
        <v>2021</v>
      </c>
    </row>
    <row r="2128" spans="1:9" x14ac:dyDescent="0.3">
      <c r="A2128" s="116">
        <v>267988</v>
      </c>
      <c r="B2128" s="116" t="s">
        <v>3080</v>
      </c>
      <c r="C2128" s="116" t="s">
        <v>47</v>
      </c>
      <c r="D2128" s="116" t="s">
        <v>876</v>
      </c>
      <c r="E2128" s="116" t="s">
        <v>79</v>
      </c>
      <c r="F2128" s="116" t="s">
        <v>885</v>
      </c>
      <c r="G2128" s="117">
        <v>0.26273076923076921</v>
      </c>
      <c r="H2128" s="117">
        <v>262.73076923076923</v>
      </c>
      <c r="I2128" s="116">
        <v>2021</v>
      </c>
    </row>
    <row r="2129" spans="1:9" x14ac:dyDescent="0.3">
      <c r="A2129" s="116">
        <v>268403</v>
      </c>
      <c r="B2129" s="116" t="s">
        <v>2777</v>
      </c>
      <c r="C2129" s="116" t="s">
        <v>47</v>
      </c>
      <c r="D2129" s="116" t="s">
        <v>2753</v>
      </c>
      <c r="E2129" s="116" t="s">
        <v>79</v>
      </c>
      <c r="F2129" s="116" t="s">
        <v>2530</v>
      </c>
      <c r="G2129" s="117">
        <v>6.2307692307692307E-2</v>
      </c>
      <c r="H2129" s="117">
        <v>62.307692307692307</v>
      </c>
      <c r="I2129" s="116">
        <v>2021</v>
      </c>
    </row>
    <row r="2130" spans="1:9" x14ac:dyDescent="0.3">
      <c r="A2130" s="116">
        <v>269061</v>
      </c>
      <c r="B2130" s="116" t="s">
        <v>2777</v>
      </c>
      <c r="C2130" s="116" t="s">
        <v>47</v>
      </c>
      <c r="D2130" s="116" t="s">
        <v>2753</v>
      </c>
      <c r="E2130" s="116" t="s">
        <v>79</v>
      </c>
      <c r="F2130" s="116" t="s">
        <v>2530</v>
      </c>
      <c r="G2130" s="117">
        <v>6.7292307692307693E-2</v>
      </c>
      <c r="H2130" s="117">
        <v>67.292307692307688</v>
      </c>
      <c r="I2130" s="116">
        <v>2021</v>
      </c>
    </row>
    <row r="2131" spans="1:9" x14ac:dyDescent="0.3">
      <c r="A2131" s="116">
        <v>270706</v>
      </c>
      <c r="B2131" s="116" t="s">
        <v>3367</v>
      </c>
      <c r="C2131" s="116" t="s">
        <v>47</v>
      </c>
      <c r="D2131" s="116" t="s">
        <v>2753</v>
      </c>
      <c r="E2131" s="116" t="s">
        <v>79</v>
      </c>
      <c r="F2131" s="116" t="s">
        <v>2530</v>
      </c>
      <c r="G2131" s="117">
        <v>6.6507692307692295E-2</v>
      </c>
      <c r="H2131" s="117">
        <v>66.507692307692295</v>
      </c>
      <c r="I2131" s="116">
        <v>2022</v>
      </c>
    </row>
    <row r="2132" spans="1:9" x14ac:dyDescent="0.3">
      <c r="A2132" s="116">
        <v>271192</v>
      </c>
      <c r="B2132" s="116" t="s">
        <v>2536</v>
      </c>
      <c r="C2132" s="116" t="s">
        <v>47</v>
      </c>
      <c r="D2132" s="116" t="s">
        <v>2753</v>
      </c>
      <c r="E2132" s="116" t="s">
        <v>79</v>
      </c>
      <c r="F2132" s="116" t="s">
        <v>2381</v>
      </c>
      <c r="G2132" s="117">
        <v>0.19536923076923077</v>
      </c>
      <c r="H2132" s="117">
        <v>195.36923076923077</v>
      </c>
      <c r="I2132" s="116">
        <v>2021</v>
      </c>
    </row>
    <row r="2133" spans="1:9" x14ac:dyDescent="0.3">
      <c r="A2133" s="116">
        <v>271584</v>
      </c>
      <c r="B2133" s="116" t="s">
        <v>2524</v>
      </c>
      <c r="C2133" s="116" t="s">
        <v>47</v>
      </c>
      <c r="D2133" s="116" t="s">
        <v>2753</v>
      </c>
      <c r="E2133" s="116" t="s">
        <v>79</v>
      </c>
      <c r="F2133" s="116" t="s">
        <v>3072</v>
      </c>
      <c r="G2133" s="117">
        <v>0.46676923076923071</v>
      </c>
      <c r="H2133" s="117">
        <v>466.76923076923072</v>
      </c>
      <c r="I2133" s="116">
        <v>2022</v>
      </c>
    </row>
    <row r="2134" spans="1:9" x14ac:dyDescent="0.3">
      <c r="A2134" s="116">
        <v>271587</v>
      </c>
      <c r="B2134" s="116" t="s">
        <v>2524</v>
      </c>
      <c r="C2134" s="116" t="s">
        <v>47</v>
      </c>
      <c r="D2134" s="116" t="s">
        <v>2753</v>
      </c>
      <c r="E2134" s="116" t="s">
        <v>79</v>
      </c>
      <c r="F2134" s="116" t="s">
        <v>3072</v>
      </c>
      <c r="G2134" s="117">
        <v>3.2000000000000001E-2</v>
      </c>
      <c r="H2134" s="117">
        <v>32</v>
      </c>
      <c r="I2134" s="116">
        <v>2022</v>
      </c>
    </row>
    <row r="2135" spans="1:9" x14ac:dyDescent="0.3">
      <c r="A2135" s="116">
        <v>271943</v>
      </c>
      <c r="B2135" s="116" t="s">
        <v>2536</v>
      </c>
      <c r="C2135" s="116" t="s">
        <v>47</v>
      </c>
      <c r="D2135" s="116" t="s">
        <v>2753</v>
      </c>
      <c r="E2135" s="116" t="s">
        <v>79</v>
      </c>
      <c r="F2135" s="116" t="s">
        <v>2381</v>
      </c>
      <c r="G2135" s="117">
        <v>1.1549769230769229</v>
      </c>
      <c r="H2135" s="117">
        <v>1154.976923076923</v>
      </c>
      <c r="I2135" s="116">
        <v>2022</v>
      </c>
    </row>
    <row r="2136" spans="1:9" x14ac:dyDescent="0.3">
      <c r="A2136" s="116">
        <v>272218</v>
      </c>
      <c r="B2136" s="116" t="s">
        <v>3083</v>
      </c>
      <c r="C2136" s="116" t="s">
        <v>47</v>
      </c>
      <c r="D2136" s="116" t="s">
        <v>896</v>
      </c>
      <c r="E2136" s="116" t="s">
        <v>79</v>
      </c>
      <c r="F2136" s="116" t="s">
        <v>592</v>
      </c>
      <c r="G2136" s="117">
        <v>5.3132307692307688</v>
      </c>
      <c r="H2136" s="117">
        <v>5313.2307692307686</v>
      </c>
      <c r="I2136" s="116">
        <v>2021</v>
      </c>
    </row>
    <row r="2137" spans="1:9" x14ac:dyDescent="0.3">
      <c r="A2137" s="116">
        <v>273075</v>
      </c>
      <c r="B2137" s="116" t="s">
        <v>2536</v>
      </c>
      <c r="C2137" s="116" t="s">
        <v>47</v>
      </c>
      <c r="D2137" s="116" t="s">
        <v>2753</v>
      </c>
      <c r="E2137" s="116" t="s">
        <v>79</v>
      </c>
      <c r="F2137" s="116" t="s">
        <v>2381</v>
      </c>
      <c r="G2137" s="117">
        <v>1.9190769230769231</v>
      </c>
      <c r="H2137" s="117">
        <v>1919.0769230769231</v>
      </c>
      <c r="I2137" s="116">
        <v>2022</v>
      </c>
    </row>
    <row r="2138" spans="1:9" x14ac:dyDescent="0.3">
      <c r="A2138" s="116">
        <v>273677</v>
      </c>
      <c r="B2138" s="116" t="s">
        <v>2777</v>
      </c>
      <c r="C2138" s="116" t="s">
        <v>47</v>
      </c>
      <c r="D2138" s="116" t="s">
        <v>2753</v>
      </c>
      <c r="E2138" s="116" t="s">
        <v>79</v>
      </c>
      <c r="F2138" s="116" t="s">
        <v>2530</v>
      </c>
      <c r="G2138" s="117">
        <v>6.507692307692306E-2</v>
      </c>
      <c r="H2138" s="117">
        <v>65.076923076923066</v>
      </c>
      <c r="I2138" s="116">
        <v>2021</v>
      </c>
    </row>
    <row r="2139" spans="1:9" x14ac:dyDescent="0.3">
      <c r="A2139" s="116">
        <v>274172</v>
      </c>
      <c r="B2139" s="116" t="s">
        <v>2290</v>
      </c>
      <c r="C2139" s="116" t="s">
        <v>47</v>
      </c>
      <c r="D2139" s="116" t="s">
        <v>876</v>
      </c>
      <c r="E2139" s="116" t="s">
        <v>79</v>
      </c>
      <c r="F2139" s="116" t="s">
        <v>2325</v>
      </c>
      <c r="G2139" s="117">
        <v>4.9895999999999994</v>
      </c>
      <c r="H2139" s="117">
        <v>4989.5999999999995</v>
      </c>
      <c r="I2139" s="116">
        <v>2021</v>
      </c>
    </row>
    <row r="2140" spans="1:9" x14ac:dyDescent="0.3">
      <c r="A2140" s="116">
        <v>274198</v>
      </c>
      <c r="B2140" s="116" t="s">
        <v>857</v>
      </c>
      <c r="C2140" s="116" t="s">
        <v>47</v>
      </c>
      <c r="D2140" s="116" t="s">
        <v>2753</v>
      </c>
      <c r="E2140" s="116" t="s">
        <v>79</v>
      </c>
      <c r="F2140" s="116" t="s">
        <v>2787</v>
      </c>
      <c r="G2140" s="117">
        <v>3.792307692307692E-2</v>
      </c>
      <c r="H2140" s="117">
        <v>37.92307692307692</v>
      </c>
      <c r="I2140" s="116">
        <v>2021</v>
      </c>
    </row>
    <row r="2141" spans="1:9" x14ac:dyDescent="0.3">
      <c r="A2141" s="116">
        <v>274325</v>
      </c>
      <c r="B2141" s="116" t="s">
        <v>2536</v>
      </c>
      <c r="C2141" s="116" t="s">
        <v>47</v>
      </c>
      <c r="D2141" s="116" t="s">
        <v>2753</v>
      </c>
      <c r="E2141" s="116" t="s">
        <v>79</v>
      </c>
      <c r="F2141" s="116" t="s">
        <v>2381</v>
      </c>
      <c r="G2141" s="117">
        <v>0.26432307692307694</v>
      </c>
      <c r="H2141" s="117">
        <v>264.32307692307694</v>
      </c>
      <c r="I2141" s="116">
        <v>2021</v>
      </c>
    </row>
    <row r="2142" spans="1:9" x14ac:dyDescent="0.3">
      <c r="A2142" s="116">
        <v>274334</v>
      </c>
      <c r="B2142" s="116" t="s">
        <v>2536</v>
      </c>
      <c r="C2142" s="116" t="s">
        <v>47</v>
      </c>
      <c r="D2142" s="116" t="s">
        <v>2753</v>
      </c>
      <c r="E2142" s="116" t="s">
        <v>79</v>
      </c>
      <c r="F2142" s="116" t="s">
        <v>2381</v>
      </c>
      <c r="G2142" s="117">
        <v>0.35626153846153846</v>
      </c>
      <c r="H2142" s="117">
        <v>356.26153846153846</v>
      </c>
      <c r="I2142" s="116">
        <v>2021</v>
      </c>
    </row>
    <row r="2143" spans="1:9" x14ac:dyDescent="0.3">
      <c r="A2143" s="116">
        <v>274341</v>
      </c>
      <c r="B2143" s="116" t="s">
        <v>2536</v>
      </c>
      <c r="C2143" s="116" t="s">
        <v>47</v>
      </c>
      <c r="D2143" s="116" t="s">
        <v>2753</v>
      </c>
      <c r="E2143" s="116" t="s">
        <v>79</v>
      </c>
      <c r="F2143" s="116" t="s">
        <v>2381</v>
      </c>
      <c r="G2143" s="117">
        <v>0.36775384615384615</v>
      </c>
      <c r="H2143" s="117">
        <v>367.75384615384615</v>
      </c>
      <c r="I2143" s="116">
        <v>2022</v>
      </c>
    </row>
    <row r="2144" spans="1:9" x14ac:dyDescent="0.3">
      <c r="A2144" s="116">
        <v>274346</v>
      </c>
      <c r="B2144" s="116" t="s">
        <v>2536</v>
      </c>
      <c r="C2144" s="116" t="s">
        <v>47</v>
      </c>
      <c r="D2144" s="116" t="s">
        <v>2753</v>
      </c>
      <c r="E2144" s="116" t="s">
        <v>79</v>
      </c>
      <c r="F2144" s="116" t="s">
        <v>2381</v>
      </c>
      <c r="G2144" s="117">
        <v>0.35626153846153846</v>
      </c>
      <c r="H2144" s="117">
        <v>356.26153846153846</v>
      </c>
      <c r="I2144" s="116">
        <v>2022</v>
      </c>
    </row>
    <row r="2145" spans="1:9" x14ac:dyDescent="0.3">
      <c r="A2145" s="116">
        <v>274368</v>
      </c>
      <c r="B2145" s="116" t="s">
        <v>3507</v>
      </c>
      <c r="C2145" s="116" t="s">
        <v>47</v>
      </c>
      <c r="D2145" s="116" t="s">
        <v>2753</v>
      </c>
      <c r="E2145" s="116" t="s">
        <v>79</v>
      </c>
      <c r="F2145" s="116" t="s">
        <v>3072</v>
      </c>
      <c r="G2145" s="117">
        <v>0.23569230769230767</v>
      </c>
      <c r="H2145" s="117">
        <v>235.69230769230768</v>
      </c>
      <c r="I2145" s="116">
        <v>2022</v>
      </c>
    </row>
    <row r="2146" spans="1:9" x14ac:dyDescent="0.3">
      <c r="A2146" s="116">
        <v>274377</v>
      </c>
      <c r="B2146" s="116" t="s">
        <v>857</v>
      </c>
      <c r="C2146" s="116" t="s">
        <v>47</v>
      </c>
      <c r="D2146" s="116" t="s">
        <v>2753</v>
      </c>
      <c r="E2146" s="116" t="s">
        <v>79</v>
      </c>
      <c r="F2146" s="116" t="s">
        <v>2787</v>
      </c>
      <c r="G2146" s="117">
        <v>2.6807692307692307E-2</v>
      </c>
      <c r="H2146" s="117">
        <v>26.807692307692307</v>
      </c>
      <c r="I2146" s="116">
        <v>2021</v>
      </c>
    </row>
    <row r="2147" spans="1:9" x14ac:dyDescent="0.3">
      <c r="A2147" s="116">
        <v>274641</v>
      </c>
      <c r="B2147" s="116" t="s">
        <v>2536</v>
      </c>
      <c r="C2147" s="116" t="s">
        <v>47</v>
      </c>
      <c r="D2147" s="116" t="s">
        <v>2753</v>
      </c>
      <c r="E2147" s="116" t="s">
        <v>79</v>
      </c>
      <c r="F2147" s="116" t="s">
        <v>2381</v>
      </c>
      <c r="G2147" s="117">
        <v>0.59760000000000002</v>
      </c>
      <c r="H2147" s="117">
        <v>597.6</v>
      </c>
      <c r="I2147" s="116">
        <v>2022</v>
      </c>
    </row>
    <row r="2148" spans="1:9" x14ac:dyDescent="0.3">
      <c r="A2148" s="116">
        <v>274770</v>
      </c>
      <c r="B2148" s="116" t="s">
        <v>2777</v>
      </c>
      <c r="C2148" s="116" t="s">
        <v>47</v>
      </c>
      <c r="D2148" s="116" t="s">
        <v>2753</v>
      </c>
      <c r="E2148" s="116" t="s">
        <v>79</v>
      </c>
      <c r="F2148" s="116" t="s">
        <v>2530</v>
      </c>
      <c r="G2148" s="117">
        <v>6.4799999999999996E-2</v>
      </c>
      <c r="H2148" s="117">
        <v>64.8</v>
      </c>
      <c r="I2148" s="116">
        <v>2021</v>
      </c>
    </row>
    <row r="2149" spans="1:9" x14ac:dyDescent="0.3">
      <c r="A2149" s="116">
        <v>274784</v>
      </c>
      <c r="B2149" s="116" t="s">
        <v>2536</v>
      </c>
      <c r="C2149" s="116" t="s">
        <v>47</v>
      </c>
      <c r="D2149" s="116" t="s">
        <v>2753</v>
      </c>
      <c r="E2149" s="116" t="s">
        <v>79</v>
      </c>
      <c r="F2149" s="116" t="s">
        <v>2381</v>
      </c>
      <c r="G2149" s="117">
        <v>1.0848923076923076</v>
      </c>
      <c r="H2149" s="117">
        <v>1084.8923076923077</v>
      </c>
      <c r="I2149" s="116">
        <v>2022</v>
      </c>
    </row>
    <row r="2150" spans="1:9" x14ac:dyDescent="0.3">
      <c r="A2150" s="116">
        <v>274798</v>
      </c>
      <c r="B2150" s="116" t="s">
        <v>2777</v>
      </c>
      <c r="C2150" s="116" t="s">
        <v>47</v>
      </c>
      <c r="D2150" s="116" t="s">
        <v>2753</v>
      </c>
      <c r="E2150" s="116" t="s">
        <v>79</v>
      </c>
      <c r="F2150" s="116" t="s">
        <v>2530</v>
      </c>
      <c r="G2150" s="117">
        <v>6.4523076923076919E-2</v>
      </c>
      <c r="H2150" s="117">
        <v>64.523076923076914</v>
      </c>
      <c r="I2150" s="116">
        <v>2021</v>
      </c>
    </row>
    <row r="2151" spans="1:9" x14ac:dyDescent="0.3">
      <c r="A2151" s="116">
        <v>274938</v>
      </c>
      <c r="B2151" s="116" t="s">
        <v>2518</v>
      </c>
      <c r="C2151" s="116" t="s">
        <v>47</v>
      </c>
      <c r="D2151" s="116" t="s">
        <v>2753</v>
      </c>
      <c r="E2151" s="116" t="s">
        <v>79</v>
      </c>
      <c r="F2151" s="116" t="s">
        <v>1996</v>
      </c>
      <c r="G2151" s="117">
        <v>0.1620076923076923</v>
      </c>
      <c r="H2151" s="117">
        <v>162.00769230769231</v>
      </c>
      <c r="I2151" s="116">
        <v>2022</v>
      </c>
    </row>
    <row r="2152" spans="1:9" x14ac:dyDescent="0.3">
      <c r="A2152" s="116">
        <v>274953</v>
      </c>
      <c r="B2152" s="116" t="s">
        <v>1774</v>
      </c>
      <c r="C2152" s="116" t="s">
        <v>47</v>
      </c>
      <c r="D2152" s="116" t="s">
        <v>2753</v>
      </c>
      <c r="E2152" s="116" t="s">
        <v>79</v>
      </c>
      <c r="F2152" s="116" t="s">
        <v>3072</v>
      </c>
      <c r="G2152" s="117">
        <v>0.17261538461538461</v>
      </c>
      <c r="H2152" s="117">
        <v>172.61538461538461</v>
      </c>
      <c r="I2152" s="116">
        <v>2021</v>
      </c>
    </row>
    <row r="2153" spans="1:9" x14ac:dyDescent="0.3">
      <c r="A2153" s="116">
        <v>274957</v>
      </c>
      <c r="B2153" s="116" t="s">
        <v>1560</v>
      </c>
      <c r="C2153" s="116" t="s">
        <v>47</v>
      </c>
      <c r="D2153" s="116" t="s">
        <v>2753</v>
      </c>
      <c r="E2153" s="116" t="s">
        <v>79</v>
      </c>
      <c r="F2153" s="116" t="s">
        <v>861</v>
      </c>
      <c r="G2153" s="117">
        <v>4.347692307692308E-2</v>
      </c>
      <c r="H2153" s="117">
        <v>43.476923076923079</v>
      </c>
      <c r="I2153" s="116">
        <v>2021</v>
      </c>
    </row>
    <row r="2154" spans="1:9" x14ac:dyDescent="0.3">
      <c r="A2154" s="116">
        <v>274964</v>
      </c>
      <c r="B2154" s="116" t="s">
        <v>857</v>
      </c>
      <c r="C2154" s="116" t="s">
        <v>47</v>
      </c>
      <c r="D2154" s="116" t="s">
        <v>2753</v>
      </c>
      <c r="E2154" s="116" t="s">
        <v>79</v>
      </c>
      <c r="F2154" s="116" t="s">
        <v>2787</v>
      </c>
      <c r="G2154" s="117">
        <v>0.1010153846153846</v>
      </c>
      <c r="H2154" s="117">
        <v>101.0153846153846</v>
      </c>
      <c r="I2154" s="116">
        <v>2022</v>
      </c>
    </row>
    <row r="2155" spans="1:9" x14ac:dyDescent="0.3">
      <c r="A2155" s="116">
        <v>275046</v>
      </c>
      <c r="B2155" s="116" t="s">
        <v>3078</v>
      </c>
      <c r="C2155" s="116" t="s">
        <v>47</v>
      </c>
      <c r="D2155" s="116" t="s">
        <v>2753</v>
      </c>
      <c r="E2155" s="116" t="s">
        <v>79</v>
      </c>
      <c r="F2155" s="116" t="s">
        <v>856</v>
      </c>
      <c r="G2155" s="117">
        <v>0.37196923076923077</v>
      </c>
      <c r="H2155" s="117">
        <v>371.96923076923076</v>
      </c>
      <c r="I2155" s="116">
        <v>2021</v>
      </c>
    </row>
    <row r="2156" spans="1:9" x14ac:dyDescent="0.3">
      <c r="A2156" s="116">
        <v>275622</v>
      </c>
      <c r="B2156" s="116" t="s">
        <v>2020</v>
      </c>
      <c r="C2156" s="116" t="s">
        <v>47</v>
      </c>
      <c r="D2156" s="116" t="s">
        <v>896</v>
      </c>
      <c r="E2156" s="116" t="s">
        <v>79</v>
      </c>
      <c r="F2156" s="116" t="s">
        <v>592</v>
      </c>
      <c r="G2156" s="117">
        <v>5.3141538461538458</v>
      </c>
      <c r="H2156" s="117">
        <v>5314.1538461538457</v>
      </c>
      <c r="I2156" s="116">
        <v>2021</v>
      </c>
    </row>
    <row r="2157" spans="1:9" x14ac:dyDescent="0.3">
      <c r="A2157" s="116">
        <v>276147</v>
      </c>
      <c r="B2157" s="116" t="s">
        <v>857</v>
      </c>
      <c r="C2157" s="116" t="s">
        <v>47</v>
      </c>
      <c r="D2157" s="116" t="s">
        <v>2753</v>
      </c>
      <c r="E2157" s="116" t="s">
        <v>79</v>
      </c>
      <c r="F2157" s="116" t="s">
        <v>2787</v>
      </c>
      <c r="G2157" s="117">
        <v>0.12978461538461539</v>
      </c>
      <c r="H2157" s="117">
        <v>129.78461538461539</v>
      </c>
      <c r="I2157" s="116">
        <v>2021</v>
      </c>
    </row>
    <row r="2158" spans="1:9" x14ac:dyDescent="0.3">
      <c r="A2158" s="116">
        <v>276214</v>
      </c>
      <c r="B2158" s="116" t="s">
        <v>3386</v>
      </c>
      <c r="C2158" s="116" t="s">
        <v>47</v>
      </c>
      <c r="D2158" s="116" t="s">
        <v>2753</v>
      </c>
      <c r="E2158" s="116" t="s">
        <v>79</v>
      </c>
      <c r="F2158" s="116" t="s">
        <v>2381</v>
      </c>
      <c r="G2158" s="117">
        <v>0.95792307692307688</v>
      </c>
      <c r="H2158" s="117">
        <v>957.92307692307691</v>
      </c>
      <c r="I2158" s="116">
        <v>2022</v>
      </c>
    </row>
    <row r="2159" spans="1:9" x14ac:dyDescent="0.3">
      <c r="A2159" s="116">
        <v>276399</v>
      </c>
      <c r="B2159" s="116" t="s">
        <v>857</v>
      </c>
      <c r="C2159" s="116" t="s">
        <v>47</v>
      </c>
      <c r="D2159" s="116" t="s">
        <v>2753</v>
      </c>
      <c r="E2159" s="116" t="s">
        <v>79</v>
      </c>
      <c r="F2159" s="116" t="s">
        <v>2787</v>
      </c>
      <c r="G2159" s="117">
        <v>8.924615384615385E-2</v>
      </c>
      <c r="H2159" s="117">
        <v>89.246153846153845</v>
      </c>
      <c r="I2159" s="116">
        <v>2021</v>
      </c>
    </row>
    <row r="2160" spans="1:9" x14ac:dyDescent="0.3">
      <c r="A2160" s="116">
        <v>277451</v>
      </c>
      <c r="B2160" s="116" t="s">
        <v>1774</v>
      </c>
      <c r="C2160" s="116" t="s">
        <v>47</v>
      </c>
      <c r="D2160" s="116" t="s">
        <v>2753</v>
      </c>
      <c r="E2160" s="116" t="s">
        <v>79</v>
      </c>
      <c r="F2160" s="116" t="s">
        <v>3072</v>
      </c>
      <c r="G2160" s="117">
        <v>0.43015384615384616</v>
      </c>
      <c r="H2160" s="117">
        <v>430.15384615384619</v>
      </c>
      <c r="I2160" s="116">
        <v>2022</v>
      </c>
    </row>
    <row r="2161" spans="1:9" x14ac:dyDescent="0.3">
      <c r="A2161" s="116">
        <v>277482</v>
      </c>
      <c r="B2161" s="116" t="s">
        <v>2521</v>
      </c>
      <c r="C2161" s="116" t="s">
        <v>47</v>
      </c>
      <c r="D2161" s="116" t="s">
        <v>2753</v>
      </c>
      <c r="E2161" s="116" t="s">
        <v>79</v>
      </c>
      <c r="F2161" s="116" t="s">
        <v>2511</v>
      </c>
      <c r="G2161" s="117">
        <v>5.0461538461538454E-2</v>
      </c>
      <c r="H2161" s="117">
        <v>50.461538461538453</v>
      </c>
      <c r="I2161" s="116">
        <v>2022</v>
      </c>
    </row>
    <row r="2162" spans="1:9" x14ac:dyDescent="0.3">
      <c r="A2162" s="116">
        <v>277642</v>
      </c>
      <c r="B2162" s="116" t="s">
        <v>2917</v>
      </c>
      <c r="C2162" s="116" t="s">
        <v>47</v>
      </c>
      <c r="D2162" s="116" t="s">
        <v>3360</v>
      </c>
      <c r="E2162" s="116" t="s">
        <v>79</v>
      </c>
      <c r="F2162" s="116" t="s">
        <v>3388</v>
      </c>
      <c r="G2162" s="117">
        <v>5.7729000000000008</v>
      </c>
      <c r="H2162" s="117">
        <v>5772.9000000000005</v>
      </c>
      <c r="I2162" s="116">
        <v>2022</v>
      </c>
    </row>
    <row r="2163" spans="1:9" x14ac:dyDescent="0.3">
      <c r="A2163" s="116">
        <v>277647</v>
      </c>
      <c r="B2163" s="116" t="s">
        <v>857</v>
      </c>
      <c r="C2163" s="116" t="s">
        <v>47</v>
      </c>
      <c r="D2163" s="116" t="s">
        <v>2753</v>
      </c>
      <c r="E2163" s="116" t="s">
        <v>79</v>
      </c>
      <c r="F2163" s="116" t="s">
        <v>861</v>
      </c>
      <c r="G2163" s="117">
        <v>5.4276923076923077E-2</v>
      </c>
      <c r="H2163" s="117">
        <v>54.276923076923076</v>
      </c>
      <c r="I2163" s="116">
        <v>2021</v>
      </c>
    </row>
    <row r="2164" spans="1:9" x14ac:dyDescent="0.3">
      <c r="A2164" s="116">
        <v>277758</v>
      </c>
      <c r="B2164" s="116" t="s">
        <v>857</v>
      </c>
      <c r="C2164" s="116" t="s">
        <v>47</v>
      </c>
      <c r="D2164" s="116" t="s">
        <v>855</v>
      </c>
      <c r="E2164" s="116" t="s">
        <v>79</v>
      </c>
      <c r="F2164" s="116" t="s">
        <v>863</v>
      </c>
      <c r="G2164" s="117">
        <v>5.7692307692307696E-3</v>
      </c>
      <c r="H2164" s="117">
        <v>5.7692307692307692</v>
      </c>
      <c r="I2164" s="116">
        <v>2021</v>
      </c>
    </row>
    <row r="2165" spans="1:9" x14ac:dyDescent="0.3">
      <c r="A2165" s="116">
        <v>278315</v>
      </c>
      <c r="B2165" s="116" t="s">
        <v>2401</v>
      </c>
      <c r="C2165" s="116" t="s">
        <v>47</v>
      </c>
      <c r="D2165" s="116" t="s">
        <v>876</v>
      </c>
      <c r="E2165" s="116" t="s">
        <v>79</v>
      </c>
      <c r="F2165" s="116" t="s">
        <v>2325</v>
      </c>
      <c r="G2165" s="117">
        <v>4.7289538461538463</v>
      </c>
      <c r="H2165" s="117">
        <v>4728.9538461538459</v>
      </c>
      <c r="I2165" s="116">
        <v>2022</v>
      </c>
    </row>
    <row r="2166" spans="1:9" x14ac:dyDescent="0.3">
      <c r="A2166" s="116">
        <v>279417</v>
      </c>
      <c r="B2166" s="116" t="s">
        <v>1560</v>
      </c>
      <c r="C2166" s="116" t="s">
        <v>47</v>
      </c>
      <c r="D2166" s="116" t="s">
        <v>2753</v>
      </c>
      <c r="E2166" s="116" t="s">
        <v>79</v>
      </c>
      <c r="F2166" s="116" t="s">
        <v>1996</v>
      </c>
      <c r="G2166" s="117">
        <v>1.9746153846153844E-2</v>
      </c>
      <c r="H2166" s="117">
        <v>19.746153846153845</v>
      </c>
      <c r="I2166" s="116">
        <v>2021</v>
      </c>
    </row>
    <row r="2167" spans="1:9" x14ac:dyDescent="0.3">
      <c r="A2167" s="116">
        <v>279619</v>
      </c>
      <c r="B2167" s="116" t="s">
        <v>1560</v>
      </c>
      <c r="C2167" s="116" t="s">
        <v>47</v>
      </c>
      <c r="D2167" s="116" t="s">
        <v>2753</v>
      </c>
      <c r="E2167" s="116" t="s">
        <v>79</v>
      </c>
      <c r="F2167" s="116" t="s">
        <v>1996</v>
      </c>
      <c r="G2167" s="117">
        <v>1.8746153846153846E-2</v>
      </c>
      <c r="H2167" s="117">
        <v>18.746153846153845</v>
      </c>
      <c r="I2167" s="116">
        <v>2021</v>
      </c>
    </row>
    <row r="2168" spans="1:9" x14ac:dyDescent="0.3">
      <c r="A2168" s="116">
        <v>279630</v>
      </c>
      <c r="B2168" s="116" t="s">
        <v>1560</v>
      </c>
      <c r="C2168" s="116" t="s">
        <v>47</v>
      </c>
      <c r="D2168" s="116" t="s">
        <v>2753</v>
      </c>
      <c r="E2168" s="116" t="s">
        <v>79</v>
      </c>
      <c r="F2168" s="116" t="s">
        <v>1996</v>
      </c>
      <c r="G2168" s="117">
        <v>2.0499999999999997E-2</v>
      </c>
      <c r="H2168" s="117">
        <v>20.499999999999996</v>
      </c>
      <c r="I2168" s="116">
        <v>2021</v>
      </c>
    </row>
    <row r="2169" spans="1:9" x14ac:dyDescent="0.3">
      <c r="A2169" s="116">
        <v>279636</v>
      </c>
      <c r="B2169" s="116" t="s">
        <v>1560</v>
      </c>
      <c r="C2169" s="116" t="s">
        <v>47</v>
      </c>
      <c r="D2169" s="116" t="s">
        <v>2753</v>
      </c>
      <c r="E2169" s="116" t="s">
        <v>79</v>
      </c>
      <c r="F2169" s="116" t="s">
        <v>1996</v>
      </c>
      <c r="G2169" s="117">
        <v>2.0499999999999997E-2</v>
      </c>
      <c r="H2169" s="117">
        <v>20.499999999999996</v>
      </c>
      <c r="I2169" s="116">
        <v>2021</v>
      </c>
    </row>
    <row r="2170" spans="1:9" x14ac:dyDescent="0.3">
      <c r="A2170" s="116">
        <v>280580</v>
      </c>
      <c r="B2170" s="116" t="s">
        <v>2777</v>
      </c>
      <c r="C2170" s="116" t="s">
        <v>47</v>
      </c>
      <c r="D2170" s="116" t="s">
        <v>2753</v>
      </c>
      <c r="E2170" s="116" t="s">
        <v>79</v>
      </c>
      <c r="F2170" s="116" t="s">
        <v>2511</v>
      </c>
      <c r="G2170" s="117">
        <v>0.26676923076923076</v>
      </c>
      <c r="H2170" s="117">
        <v>266.76923076923077</v>
      </c>
      <c r="I2170" s="116">
        <v>2021</v>
      </c>
    </row>
    <row r="2171" spans="1:9" x14ac:dyDescent="0.3">
      <c r="A2171" s="116">
        <v>280910</v>
      </c>
      <c r="B2171" s="116" t="s">
        <v>1774</v>
      </c>
      <c r="C2171" s="116" t="s">
        <v>47</v>
      </c>
      <c r="D2171" s="116" t="s">
        <v>2753</v>
      </c>
      <c r="E2171" s="116" t="s">
        <v>79</v>
      </c>
      <c r="F2171" s="116" t="s">
        <v>3072</v>
      </c>
      <c r="G2171" s="117">
        <v>0.13353846153846152</v>
      </c>
      <c r="H2171" s="117">
        <v>133.53846153846152</v>
      </c>
      <c r="I2171" s="116">
        <v>2022</v>
      </c>
    </row>
    <row r="2172" spans="1:9" x14ac:dyDescent="0.3">
      <c r="A2172" s="116">
        <v>281106</v>
      </c>
      <c r="B2172" s="116" t="s">
        <v>1774</v>
      </c>
      <c r="C2172" s="116" t="s">
        <v>47</v>
      </c>
      <c r="D2172" s="116" t="s">
        <v>2753</v>
      </c>
      <c r="E2172" s="116" t="s">
        <v>79</v>
      </c>
      <c r="F2172" s="116" t="s">
        <v>3072</v>
      </c>
      <c r="G2172" s="117">
        <v>0.11846153846153845</v>
      </c>
      <c r="H2172" s="117">
        <v>118.46153846153845</v>
      </c>
      <c r="I2172" s="116">
        <v>2022</v>
      </c>
    </row>
    <row r="2173" spans="1:9" x14ac:dyDescent="0.3">
      <c r="A2173" s="116">
        <v>281123</v>
      </c>
      <c r="B2173" s="116" t="s">
        <v>3390</v>
      </c>
      <c r="C2173" s="116" t="s">
        <v>47</v>
      </c>
      <c r="D2173" s="116" t="s">
        <v>3360</v>
      </c>
      <c r="E2173" s="116" t="s">
        <v>79</v>
      </c>
      <c r="F2173" s="116" t="s">
        <v>3366</v>
      </c>
      <c r="G2173" s="117">
        <v>5.5503307692307686</v>
      </c>
      <c r="H2173" s="117">
        <v>5550.330769230769</v>
      </c>
      <c r="I2173" s="116">
        <v>2022</v>
      </c>
    </row>
    <row r="2174" spans="1:9" x14ac:dyDescent="0.3">
      <c r="A2174" s="116">
        <v>281627</v>
      </c>
      <c r="B2174" s="116" t="s">
        <v>1560</v>
      </c>
      <c r="C2174" s="116" t="s">
        <v>47</v>
      </c>
      <c r="D2174" s="116" t="s">
        <v>2753</v>
      </c>
      <c r="E2174" s="116" t="s">
        <v>79</v>
      </c>
      <c r="F2174" s="116" t="s">
        <v>861</v>
      </c>
      <c r="G2174" s="117">
        <v>3.295384615384616E-2</v>
      </c>
      <c r="H2174" s="117">
        <v>32.953846153846158</v>
      </c>
      <c r="I2174" s="116">
        <v>2021</v>
      </c>
    </row>
    <row r="2175" spans="1:9" x14ac:dyDescent="0.3">
      <c r="A2175" s="116">
        <v>282279</v>
      </c>
      <c r="B2175" s="116" t="s">
        <v>857</v>
      </c>
      <c r="C2175" s="116" t="s">
        <v>47</v>
      </c>
      <c r="D2175" s="116" t="s">
        <v>2753</v>
      </c>
      <c r="E2175" s="116" t="s">
        <v>79</v>
      </c>
      <c r="F2175" s="116" t="s">
        <v>3372</v>
      </c>
      <c r="G2175" s="117">
        <v>5.7492307692307683E-2</v>
      </c>
      <c r="H2175" s="117">
        <v>57.492307692307683</v>
      </c>
      <c r="I2175" s="116">
        <v>2022</v>
      </c>
    </row>
    <row r="2176" spans="1:9" x14ac:dyDescent="0.3">
      <c r="A2176" s="116">
        <v>282435</v>
      </c>
      <c r="B2176" s="116" t="s">
        <v>2762</v>
      </c>
      <c r="C2176" s="116" t="s">
        <v>47</v>
      </c>
      <c r="D2176" s="116" t="s">
        <v>2753</v>
      </c>
      <c r="E2176" s="116" t="s">
        <v>79</v>
      </c>
      <c r="F2176" s="116" t="s">
        <v>863</v>
      </c>
      <c r="G2176" s="117">
        <v>7.792307692307693E-3</v>
      </c>
      <c r="H2176" s="117">
        <v>7.792307692307693</v>
      </c>
      <c r="I2176" s="116">
        <v>2021</v>
      </c>
    </row>
    <row r="2177" spans="1:9" x14ac:dyDescent="0.3">
      <c r="A2177" s="116">
        <v>282449</v>
      </c>
      <c r="B2177" s="116" t="s">
        <v>1768</v>
      </c>
      <c r="C2177" s="116" t="s">
        <v>47</v>
      </c>
      <c r="D2177" s="116" t="s">
        <v>2753</v>
      </c>
      <c r="E2177" s="116" t="s">
        <v>79</v>
      </c>
      <c r="F2177" s="116" t="s">
        <v>2101</v>
      </c>
      <c r="G2177" s="117">
        <v>0.37950769230769232</v>
      </c>
      <c r="H2177" s="117">
        <v>379.50769230769231</v>
      </c>
      <c r="I2177" s="116">
        <v>2022</v>
      </c>
    </row>
    <row r="2178" spans="1:9" x14ac:dyDescent="0.3">
      <c r="A2178" s="116">
        <v>282895</v>
      </c>
      <c r="B2178" s="116" t="s">
        <v>2536</v>
      </c>
      <c r="C2178" s="116" t="s">
        <v>47</v>
      </c>
      <c r="D2178" s="116" t="s">
        <v>2753</v>
      </c>
      <c r="E2178" s="116" t="s">
        <v>79</v>
      </c>
      <c r="F2178" s="116" t="s">
        <v>853</v>
      </c>
      <c r="G2178" s="117">
        <v>0.10786923076923076</v>
      </c>
      <c r="H2178" s="117">
        <v>107.86923076923075</v>
      </c>
      <c r="I2178" s="116">
        <v>2022</v>
      </c>
    </row>
    <row r="2179" spans="1:9" x14ac:dyDescent="0.3">
      <c r="A2179" s="116">
        <v>284444</v>
      </c>
      <c r="B2179" s="116" t="s">
        <v>3089</v>
      </c>
      <c r="C2179" s="116" t="s">
        <v>47</v>
      </c>
      <c r="D2179" s="116" t="s">
        <v>896</v>
      </c>
      <c r="E2179" s="116" t="s">
        <v>79</v>
      </c>
      <c r="F2179" s="116" t="s">
        <v>592</v>
      </c>
      <c r="G2179" s="117">
        <v>2.308984615384615</v>
      </c>
      <c r="H2179" s="117">
        <v>2308.9846153846152</v>
      </c>
      <c r="I2179" s="116">
        <v>2021</v>
      </c>
    </row>
    <row r="2180" spans="1:9" x14ac:dyDescent="0.3">
      <c r="A2180" s="116">
        <v>286378</v>
      </c>
      <c r="B2180" s="116" t="s">
        <v>1774</v>
      </c>
      <c r="C2180" s="116" t="s">
        <v>47</v>
      </c>
      <c r="D2180" s="116" t="s">
        <v>2753</v>
      </c>
      <c r="E2180" s="116" t="s">
        <v>79</v>
      </c>
      <c r="F2180" s="116" t="s">
        <v>3072</v>
      </c>
      <c r="G2180" s="117">
        <v>0.18492307692307694</v>
      </c>
      <c r="H2180" s="117">
        <v>184.92307692307693</v>
      </c>
      <c r="I2180" s="116">
        <v>2022</v>
      </c>
    </row>
    <row r="2181" spans="1:9" x14ac:dyDescent="0.3">
      <c r="A2181" s="116">
        <v>286379</v>
      </c>
      <c r="B2181" s="116" t="s">
        <v>2003</v>
      </c>
      <c r="C2181" s="116" t="s">
        <v>47</v>
      </c>
      <c r="D2181" s="116" t="s">
        <v>3075</v>
      </c>
      <c r="E2181" s="116" t="s">
        <v>79</v>
      </c>
      <c r="F2181" s="116" t="s">
        <v>2321</v>
      </c>
      <c r="G2181" s="117">
        <v>4.3167999999999997</v>
      </c>
      <c r="H2181" s="117">
        <v>4316.8</v>
      </c>
      <c r="I2181" s="116">
        <v>2022</v>
      </c>
    </row>
    <row r="2182" spans="1:9" x14ac:dyDescent="0.3">
      <c r="A2182" s="116">
        <v>286407</v>
      </c>
      <c r="B2182" s="116" t="s">
        <v>3507</v>
      </c>
      <c r="C2182" s="116" t="s">
        <v>47</v>
      </c>
      <c r="D2182" s="116" t="s">
        <v>2753</v>
      </c>
      <c r="E2182" s="116" t="s">
        <v>79</v>
      </c>
      <c r="F2182" s="116" t="s">
        <v>3072</v>
      </c>
      <c r="G2182" s="117">
        <v>0.16615384615384615</v>
      </c>
      <c r="H2182" s="117">
        <v>166.15384615384616</v>
      </c>
      <c r="I2182" s="116">
        <v>2022</v>
      </c>
    </row>
    <row r="2183" spans="1:9" x14ac:dyDescent="0.3">
      <c r="A2183" s="116">
        <v>286433</v>
      </c>
      <c r="B2183" s="116" t="s">
        <v>857</v>
      </c>
      <c r="C2183" s="116" t="s">
        <v>47</v>
      </c>
      <c r="D2183" s="116" t="s">
        <v>2753</v>
      </c>
      <c r="E2183" s="116" t="s">
        <v>79</v>
      </c>
      <c r="F2183" s="116" t="s">
        <v>861</v>
      </c>
      <c r="G2183" s="117">
        <v>4.1538461538461538E-2</v>
      </c>
      <c r="H2183" s="117">
        <v>41.53846153846154</v>
      </c>
      <c r="I2183" s="116">
        <v>2021</v>
      </c>
    </row>
    <row r="2184" spans="1:9" x14ac:dyDescent="0.3">
      <c r="A2184" s="116">
        <v>286435</v>
      </c>
      <c r="B2184" s="116" t="s">
        <v>857</v>
      </c>
      <c r="C2184" s="116" t="s">
        <v>47</v>
      </c>
      <c r="D2184" s="116" t="s">
        <v>2753</v>
      </c>
      <c r="E2184" s="116" t="s">
        <v>79</v>
      </c>
      <c r="F2184" s="116" t="s">
        <v>861</v>
      </c>
      <c r="G2184" s="117">
        <v>3.6276923076923075E-2</v>
      </c>
      <c r="H2184" s="117">
        <v>36.276923076923076</v>
      </c>
      <c r="I2184" s="116">
        <v>2021</v>
      </c>
    </row>
    <row r="2185" spans="1:9" x14ac:dyDescent="0.3">
      <c r="A2185" s="116">
        <v>286439</v>
      </c>
      <c r="B2185" s="116" t="s">
        <v>857</v>
      </c>
      <c r="C2185" s="116" t="s">
        <v>47</v>
      </c>
      <c r="D2185" s="116" t="s">
        <v>2753</v>
      </c>
      <c r="E2185" s="116" t="s">
        <v>79</v>
      </c>
      <c r="F2185" s="116" t="s">
        <v>861</v>
      </c>
      <c r="G2185" s="117">
        <v>4.2092307692307693E-2</v>
      </c>
      <c r="H2185" s="117">
        <v>42.092307692307692</v>
      </c>
      <c r="I2185" s="116">
        <v>2021</v>
      </c>
    </row>
    <row r="2186" spans="1:9" x14ac:dyDescent="0.3">
      <c r="A2186" s="116">
        <v>286440</v>
      </c>
      <c r="B2186" s="116" t="s">
        <v>857</v>
      </c>
      <c r="C2186" s="116" t="s">
        <v>47</v>
      </c>
      <c r="D2186" s="116" t="s">
        <v>2753</v>
      </c>
      <c r="E2186" s="116" t="s">
        <v>79</v>
      </c>
      <c r="F2186" s="116" t="s">
        <v>861</v>
      </c>
      <c r="G2186" s="117">
        <v>4.1261538461538454E-2</v>
      </c>
      <c r="H2186" s="117">
        <v>41.261538461538457</v>
      </c>
      <c r="I2186" s="116">
        <v>2021</v>
      </c>
    </row>
    <row r="2187" spans="1:9" x14ac:dyDescent="0.3">
      <c r="A2187" s="116">
        <v>286446</v>
      </c>
      <c r="B2187" s="116" t="s">
        <v>857</v>
      </c>
      <c r="C2187" s="116" t="s">
        <v>47</v>
      </c>
      <c r="D2187" s="116" t="s">
        <v>2753</v>
      </c>
      <c r="E2187" s="116" t="s">
        <v>79</v>
      </c>
      <c r="F2187" s="116" t="s">
        <v>861</v>
      </c>
      <c r="G2187" s="117">
        <v>3.7415384615384614E-2</v>
      </c>
      <c r="H2187" s="117">
        <v>37.415384615384617</v>
      </c>
      <c r="I2187" s="116">
        <v>2022</v>
      </c>
    </row>
    <row r="2188" spans="1:9" x14ac:dyDescent="0.3">
      <c r="A2188" s="116">
        <v>287769</v>
      </c>
      <c r="B2188" s="116" t="s">
        <v>857</v>
      </c>
      <c r="C2188" s="116" t="s">
        <v>47</v>
      </c>
      <c r="D2188" s="116" t="s">
        <v>2753</v>
      </c>
      <c r="E2188" s="116" t="s">
        <v>79</v>
      </c>
      <c r="F2188" s="116" t="s">
        <v>861</v>
      </c>
      <c r="G2188" s="117">
        <v>5.3169230769230774E-2</v>
      </c>
      <c r="H2188" s="117">
        <v>53.169230769230772</v>
      </c>
      <c r="I2188" s="116">
        <v>2021</v>
      </c>
    </row>
    <row r="2189" spans="1:9" x14ac:dyDescent="0.3">
      <c r="A2189" s="116">
        <v>287774</v>
      </c>
      <c r="B2189" s="116" t="s">
        <v>857</v>
      </c>
      <c r="C2189" s="116" t="s">
        <v>47</v>
      </c>
      <c r="D2189" s="116" t="s">
        <v>2753</v>
      </c>
      <c r="E2189" s="116" t="s">
        <v>79</v>
      </c>
      <c r="F2189" s="116" t="s">
        <v>1996</v>
      </c>
      <c r="G2189" s="117">
        <v>2.9884615384615384E-2</v>
      </c>
      <c r="H2189" s="117">
        <v>29.884615384615383</v>
      </c>
      <c r="I2189" s="116">
        <v>2021</v>
      </c>
    </row>
    <row r="2190" spans="1:9" x14ac:dyDescent="0.3">
      <c r="A2190" s="116">
        <v>287786</v>
      </c>
      <c r="B2190" s="116" t="s">
        <v>857</v>
      </c>
      <c r="C2190" s="116" t="s">
        <v>47</v>
      </c>
      <c r="D2190" s="116" t="s">
        <v>2753</v>
      </c>
      <c r="E2190" s="116" t="s">
        <v>79</v>
      </c>
      <c r="F2190" s="116" t="s">
        <v>1996</v>
      </c>
      <c r="G2190" s="117">
        <v>4.3884615384615383E-2</v>
      </c>
      <c r="H2190" s="117">
        <v>43.88461538461538</v>
      </c>
      <c r="I2190" s="116">
        <v>2021</v>
      </c>
    </row>
    <row r="2191" spans="1:9" x14ac:dyDescent="0.3">
      <c r="A2191" s="116">
        <v>287798</v>
      </c>
      <c r="B2191" s="116" t="s">
        <v>857</v>
      </c>
      <c r="C2191" s="116" t="s">
        <v>47</v>
      </c>
      <c r="D2191" s="116" t="s">
        <v>2753</v>
      </c>
      <c r="E2191" s="116" t="s">
        <v>79</v>
      </c>
      <c r="F2191" s="116" t="s">
        <v>1996</v>
      </c>
      <c r="G2191" s="117">
        <v>3.0153846153846153E-2</v>
      </c>
      <c r="H2191" s="117">
        <v>30.153846153846153</v>
      </c>
      <c r="I2191" s="116">
        <v>2021</v>
      </c>
    </row>
    <row r="2192" spans="1:9" x14ac:dyDescent="0.3">
      <c r="A2192" s="116">
        <v>287801</v>
      </c>
      <c r="B2192" s="116" t="s">
        <v>857</v>
      </c>
      <c r="C2192" s="116" t="s">
        <v>47</v>
      </c>
      <c r="D2192" s="116" t="s">
        <v>2753</v>
      </c>
      <c r="E2192" s="116" t="s">
        <v>79</v>
      </c>
      <c r="F2192" s="116" t="s">
        <v>1996</v>
      </c>
      <c r="G2192" s="117">
        <v>2.1269230769230766E-2</v>
      </c>
      <c r="H2192" s="117">
        <v>21.269230769230766</v>
      </c>
      <c r="I2192" s="116">
        <v>2021</v>
      </c>
    </row>
    <row r="2193" spans="1:9" x14ac:dyDescent="0.3">
      <c r="A2193" s="116">
        <v>287808</v>
      </c>
      <c r="B2193" s="116" t="s">
        <v>859</v>
      </c>
      <c r="C2193" s="116" t="s">
        <v>47</v>
      </c>
      <c r="D2193" s="116" t="s">
        <v>2753</v>
      </c>
      <c r="E2193" s="116" t="s">
        <v>79</v>
      </c>
      <c r="F2193" s="116" t="s">
        <v>861</v>
      </c>
      <c r="G2193" s="117">
        <v>2.0492307692307692E-2</v>
      </c>
      <c r="H2193" s="117">
        <v>20.492307692307691</v>
      </c>
      <c r="I2193" s="116">
        <v>2022</v>
      </c>
    </row>
    <row r="2194" spans="1:9" x14ac:dyDescent="0.3">
      <c r="A2194" s="116">
        <v>287814</v>
      </c>
      <c r="B2194" s="116" t="s">
        <v>859</v>
      </c>
      <c r="C2194" s="116" t="s">
        <v>47</v>
      </c>
      <c r="D2194" s="116" t="s">
        <v>2753</v>
      </c>
      <c r="E2194" s="116" t="s">
        <v>79</v>
      </c>
      <c r="F2194" s="116" t="s">
        <v>861</v>
      </c>
      <c r="G2194" s="117">
        <v>4.0984615384615383E-2</v>
      </c>
      <c r="H2194" s="117">
        <v>40.984615384615381</v>
      </c>
      <c r="I2194" s="116">
        <v>2021</v>
      </c>
    </row>
    <row r="2195" spans="1:9" x14ac:dyDescent="0.3">
      <c r="A2195" s="116">
        <v>287818</v>
      </c>
      <c r="B2195" s="116" t="s">
        <v>859</v>
      </c>
      <c r="C2195" s="116" t="s">
        <v>47</v>
      </c>
      <c r="D2195" s="116" t="s">
        <v>2753</v>
      </c>
      <c r="E2195" s="116" t="s">
        <v>79</v>
      </c>
      <c r="F2195" s="116" t="s">
        <v>861</v>
      </c>
      <c r="G2195" s="117">
        <v>2.6861538461538461E-2</v>
      </c>
      <c r="H2195" s="117">
        <v>26.861538461538462</v>
      </c>
      <c r="I2195" s="116">
        <v>2021</v>
      </c>
    </row>
    <row r="2196" spans="1:9" x14ac:dyDescent="0.3">
      <c r="A2196" s="116">
        <v>287997</v>
      </c>
      <c r="B2196" s="116" t="s">
        <v>859</v>
      </c>
      <c r="C2196" s="116" t="s">
        <v>47</v>
      </c>
      <c r="D2196" s="116" t="s">
        <v>2753</v>
      </c>
      <c r="E2196" s="116" t="s">
        <v>79</v>
      </c>
      <c r="F2196" s="116" t="s">
        <v>861</v>
      </c>
      <c r="G2196" s="117">
        <v>2.3261538461538462E-2</v>
      </c>
      <c r="H2196" s="117">
        <v>23.261538461538461</v>
      </c>
      <c r="I2196" s="116">
        <v>2021</v>
      </c>
    </row>
    <row r="2197" spans="1:9" x14ac:dyDescent="0.3">
      <c r="A2197" s="116">
        <v>288014</v>
      </c>
      <c r="B2197" s="116" t="s">
        <v>859</v>
      </c>
      <c r="C2197" s="116" t="s">
        <v>47</v>
      </c>
      <c r="D2197" s="116" t="s">
        <v>2753</v>
      </c>
      <c r="E2197" s="116" t="s">
        <v>79</v>
      </c>
      <c r="F2197" s="116" t="s">
        <v>861</v>
      </c>
      <c r="G2197" s="117">
        <v>1.4676923076923075E-2</v>
      </c>
      <c r="H2197" s="117">
        <v>14.676923076923075</v>
      </c>
      <c r="I2197" s="116">
        <v>2022</v>
      </c>
    </row>
    <row r="2198" spans="1:9" x14ac:dyDescent="0.3">
      <c r="A2198" s="116">
        <v>288015</v>
      </c>
      <c r="B2198" s="116" t="s">
        <v>859</v>
      </c>
      <c r="C2198" s="116" t="s">
        <v>47</v>
      </c>
      <c r="D2198" s="116" t="s">
        <v>2753</v>
      </c>
      <c r="E2198" s="116" t="s">
        <v>79</v>
      </c>
      <c r="F2198" s="116" t="s">
        <v>861</v>
      </c>
      <c r="G2198" s="117">
        <v>2.9353846153846151E-2</v>
      </c>
      <c r="H2198" s="117">
        <v>29.353846153846149</v>
      </c>
      <c r="I2198" s="116">
        <v>2022</v>
      </c>
    </row>
    <row r="2199" spans="1:9" x14ac:dyDescent="0.3">
      <c r="A2199" s="116">
        <v>288024</v>
      </c>
      <c r="B2199" s="116" t="s">
        <v>859</v>
      </c>
      <c r="C2199" s="116" t="s">
        <v>47</v>
      </c>
      <c r="D2199" s="116" t="s">
        <v>2753</v>
      </c>
      <c r="E2199" s="116" t="s">
        <v>79</v>
      </c>
      <c r="F2199" s="116" t="s">
        <v>861</v>
      </c>
      <c r="G2199" s="117">
        <v>2.6861538461538461E-2</v>
      </c>
      <c r="H2199" s="117">
        <v>26.861538461538462</v>
      </c>
      <c r="I2199" s="116">
        <v>2022</v>
      </c>
    </row>
    <row r="2200" spans="1:9" x14ac:dyDescent="0.3">
      <c r="A2200" s="116">
        <v>288034</v>
      </c>
      <c r="B2200" s="116" t="s">
        <v>859</v>
      </c>
      <c r="C2200" s="116" t="s">
        <v>47</v>
      </c>
      <c r="D2200" s="116" t="s">
        <v>2753</v>
      </c>
      <c r="E2200" s="116" t="s">
        <v>79</v>
      </c>
      <c r="F2200" s="116" t="s">
        <v>861</v>
      </c>
      <c r="G2200" s="117">
        <v>2.0769230769230769E-2</v>
      </c>
      <c r="H2200" s="117">
        <v>20.76923076923077</v>
      </c>
      <c r="I2200" s="116">
        <v>2022</v>
      </c>
    </row>
    <row r="2201" spans="1:9" x14ac:dyDescent="0.3">
      <c r="A2201" s="116">
        <v>288505</v>
      </c>
      <c r="B2201" s="116" t="s">
        <v>878</v>
      </c>
      <c r="C2201" s="116" t="s">
        <v>47</v>
      </c>
      <c r="D2201" s="116" t="s">
        <v>876</v>
      </c>
      <c r="E2201" s="116" t="s">
        <v>79</v>
      </c>
      <c r="F2201" s="116" t="s">
        <v>3506</v>
      </c>
      <c r="G2201" s="117">
        <v>3.7909692307692309</v>
      </c>
      <c r="H2201" s="117">
        <v>3790.9692307692308</v>
      </c>
      <c r="I2201" s="116">
        <v>2022</v>
      </c>
    </row>
    <row r="2202" spans="1:9" x14ac:dyDescent="0.3">
      <c r="A2202" s="116">
        <v>288863</v>
      </c>
      <c r="B2202" s="116" t="s">
        <v>2114</v>
      </c>
      <c r="C2202" s="116" t="s">
        <v>47</v>
      </c>
      <c r="D2202" s="116" t="s">
        <v>3075</v>
      </c>
      <c r="E2202" s="116" t="s">
        <v>79</v>
      </c>
      <c r="F2202" s="116" t="s">
        <v>2381</v>
      </c>
      <c r="G2202" s="117">
        <v>3.2078769230769226</v>
      </c>
      <c r="H2202" s="117">
        <v>3207.8769230769226</v>
      </c>
      <c r="I2202" s="116">
        <v>2022</v>
      </c>
    </row>
    <row r="2203" spans="1:9" x14ac:dyDescent="0.3">
      <c r="A2203" s="116">
        <v>289464</v>
      </c>
      <c r="B2203" s="116" t="s">
        <v>2003</v>
      </c>
      <c r="C2203" s="116" t="s">
        <v>47</v>
      </c>
      <c r="D2203" s="116" t="s">
        <v>3075</v>
      </c>
      <c r="E2203" s="116" t="s">
        <v>79</v>
      </c>
      <c r="F2203" s="116" t="s">
        <v>2321</v>
      </c>
      <c r="G2203" s="117">
        <v>3.1723999999999997</v>
      </c>
      <c r="H2203" s="117">
        <v>3172.3999999999996</v>
      </c>
      <c r="I2203" s="116">
        <v>2022</v>
      </c>
    </row>
    <row r="2204" spans="1:9" x14ac:dyDescent="0.3">
      <c r="A2204" s="116">
        <v>289774</v>
      </c>
      <c r="B2204" s="116" t="s">
        <v>859</v>
      </c>
      <c r="C2204" s="116" t="s">
        <v>47</v>
      </c>
      <c r="D2204" s="116" t="s">
        <v>2753</v>
      </c>
      <c r="E2204" s="116" t="s">
        <v>79</v>
      </c>
      <c r="F2204" s="116" t="s">
        <v>3071</v>
      </c>
      <c r="G2204" s="117">
        <v>4.8461538461538459E-2</v>
      </c>
      <c r="H2204" s="117">
        <v>48.46153846153846</v>
      </c>
      <c r="I2204" s="116">
        <v>2021</v>
      </c>
    </row>
    <row r="2205" spans="1:9" x14ac:dyDescent="0.3">
      <c r="A2205" s="116">
        <v>290187</v>
      </c>
      <c r="B2205" s="116" t="s">
        <v>1560</v>
      </c>
      <c r="C2205" s="116" t="s">
        <v>47</v>
      </c>
      <c r="D2205" s="116" t="s">
        <v>2753</v>
      </c>
      <c r="E2205" s="116" t="s">
        <v>79</v>
      </c>
      <c r="F2205" s="116" t="s">
        <v>861</v>
      </c>
      <c r="G2205" s="117">
        <v>5.2061538461538472E-2</v>
      </c>
      <c r="H2205" s="117">
        <v>52.061538461538468</v>
      </c>
      <c r="I2205" s="116">
        <v>2021</v>
      </c>
    </row>
    <row r="2206" spans="1:9" x14ac:dyDescent="0.3">
      <c r="A2206" s="116">
        <v>290305</v>
      </c>
      <c r="B2206" s="116" t="s">
        <v>859</v>
      </c>
      <c r="C2206" s="116" t="s">
        <v>47</v>
      </c>
      <c r="D2206" s="116" t="s">
        <v>2753</v>
      </c>
      <c r="E2206" s="116" t="s">
        <v>79</v>
      </c>
      <c r="F2206" s="116" t="s">
        <v>861</v>
      </c>
      <c r="G2206" s="117">
        <v>8.0861538461538457E-2</v>
      </c>
      <c r="H2206" s="117">
        <v>80.861538461538458</v>
      </c>
      <c r="I2206" s="116">
        <v>2021</v>
      </c>
    </row>
    <row r="2207" spans="1:9" x14ac:dyDescent="0.3">
      <c r="A2207" s="116">
        <v>290345</v>
      </c>
      <c r="B2207" s="116" t="s">
        <v>1980</v>
      </c>
      <c r="C2207" s="116" t="s">
        <v>47</v>
      </c>
      <c r="D2207" s="116" t="s">
        <v>2753</v>
      </c>
      <c r="E2207" s="116" t="s">
        <v>79</v>
      </c>
      <c r="F2207" s="116" t="s">
        <v>853</v>
      </c>
      <c r="G2207" s="117">
        <v>0.56561538461538452</v>
      </c>
      <c r="H2207" s="117">
        <v>565.61538461538453</v>
      </c>
      <c r="I2207" s="116">
        <v>2022</v>
      </c>
    </row>
    <row r="2208" spans="1:9" x14ac:dyDescent="0.3">
      <c r="A2208" s="116">
        <v>290926</v>
      </c>
      <c r="B2208" s="116" t="s">
        <v>857</v>
      </c>
      <c r="C2208" s="116" t="s">
        <v>47</v>
      </c>
      <c r="D2208" s="116" t="s">
        <v>2753</v>
      </c>
      <c r="E2208" s="116" t="s">
        <v>79</v>
      </c>
      <c r="F2208" s="116" t="s">
        <v>2509</v>
      </c>
      <c r="G2208" s="117">
        <v>0.26944615384615384</v>
      </c>
      <c r="H2208" s="117">
        <v>269.44615384615383</v>
      </c>
      <c r="I2208" s="116">
        <v>2022</v>
      </c>
    </row>
    <row r="2209" spans="1:9" x14ac:dyDescent="0.3">
      <c r="A2209" s="116">
        <v>291491</v>
      </c>
      <c r="B2209" s="116" t="s">
        <v>1774</v>
      </c>
      <c r="C2209" s="116" t="s">
        <v>47</v>
      </c>
      <c r="D2209" s="116" t="s">
        <v>2753</v>
      </c>
      <c r="E2209" s="116" t="s">
        <v>79</v>
      </c>
      <c r="F2209" s="116" t="s">
        <v>3072</v>
      </c>
      <c r="G2209" s="117">
        <v>0.2</v>
      </c>
      <c r="H2209" s="117">
        <v>200</v>
      </c>
      <c r="I2209" s="116">
        <v>2022</v>
      </c>
    </row>
    <row r="2210" spans="1:9" x14ac:dyDescent="0.3">
      <c r="A2210" s="116">
        <v>292371</v>
      </c>
      <c r="B2210" s="116" t="s">
        <v>2528</v>
      </c>
      <c r="C2210" s="116" t="s">
        <v>47</v>
      </c>
      <c r="D2210" s="116" t="s">
        <v>3360</v>
      </c>
      <c r="E2210" s="116" t="s">
        <v>79</v>
      </c>
      <c r="F2210" s="116" t="s">
        <v>885</v>
      </c>
      <c r="G2210" s="117">
        <v>0.26273076923076921</v>
      </c>
      <c r="H2210" s="117">
        <v>262.73076923076923</v>
      </c>
      <c r="I2210" s="116">
        <v>2022</v>
      </c>
    </row>
    <row r="2211" spans="1:9" x14ac:dyDescent="0.3">
      <c r="A2211" s="116">
        <v>292719</v>
      </c>
      <c r="B2211" s="116" t="s">
        <v>3369</v>
      </c>
      <c r="C2211" s="116" t="s">
        <v>47</v>
      </c>
      <c r="D2211" s="116" t="s">
        <v>3075</v>
      </c>
      <c r="E2211" s="116" t="s">
        <v>79</v>
      </c>
      <c r="F2211" s="116" t="s">
        <v>2115</v>
      </c>
      <c r="G2211" s="117">
        <v>0.28412307692307698</v>
      </c>
      <c r="H2211" s="117">
        <v>284.12307692307695</v>
      </c>
      <c r="I2211" s="116">
        <v>2022</v>
      </c>
    </row>
    <row r="2212" spans="1:9" x14ac:dyDescent="0.3">
      <c r="A2212" s="116">
        <v>293767</v>
      </c>
      <c r="B2212" s="116" t="s">
        <v>1768</v>
      </c>
      <c r="C2212" s="116" t="s">
        <v>47</v>
      </c>
      <c r="D2212" s="116" t="s">
        <v>2753</v>
      </c>
      <c r="E2212" s="116" t="s">
        <v>79</v>
      </c>
      <c r="F2212" s="116" t="s">
        <v>861</v>
      </c>
      <c r="G2212" s="117">
        <v>6.4599999999999991E-2</v>
      </c>
      <c r="H2212" s="117">
        <v>64.599999999999994</v>
      </c>
      <c r="I2212" s="116">
        <v>2021</v>
      </c>
    </row>
    <row r="2213" spans="1:9" x14ac:dyDescent="0.3">
      <c r="A2213" s="116">
        <v>294133</v>
      </c>
      <c r="B2213" s="116" t="s">
        <v>1768</v>
      </c>
      <c r="C2213" s="116" t="s">
        <v>47</v>
      </c>
      <c r="D2213" s="116" t="s">
        <v>2753</v>
      </c>
      <c r="E2213" s="116" t="s">
        <v>79</v>
      </c>
      <c r="F2213" s="116" t="s">
        <v>1981</v>
      </c>
      <c r="G2213" s="117">
        <v>0.31633076923076925</v>
      </c>
      <c r="H2213" s="117">
        <v>316.33076923076925</v>
      </c>
      <c r="I2213" s="116">
        <v>2022</v>
      </c>
    </row>
    <row r="2214" spans="1:9" x14ac:dyDescent="0.3">
      <c r="A2214" s="116">
        <v>294139</v>
      </c>
      <c r="B2214" s="116" t="s">
        <v>1768</v>
      </c>
      <c r="C2214" s="116" t="s">
        <v>47</v>
      </c>
      <c r="D2214" s="116" t="s">
        <v>2753</v>
      </c>
      <c r="E2214" s="116" t="s">
        <v>79</v>
      </c>
      <c r="F2214" s="116" t="s">
        <v>1981</v>
      </c>
      <c r="G2214" s="117">
        <v>0.30813076923076921</v>
      </c>
      <c r="H2214" s="117">
        <v>308.1307692307692</v>
      </c>
      <c r="I2214" s="116">
        <v>2022</v>
      </c>
    </row>
    <row r="2215" spans="1:9" x14ac:dyDescent="0.3">
      <c r="A2215" s="116">
        <v>294746</v>
      </c>
      <c r="B2215" s="116" t="s">
        <v>1774</v>
      </c>
      <c r="C2215" s="116" t="s">
        <v>47</v>
      </c>
      <c r="D2215" s="116" t="s">
        <v>2753</v>
      </c>
      <c r="E2215" s="116" t="s">
        <v>79</v>
      </c>
      <c r="F2215" s="116" t="s">
        <v>3072</v>
      </c>
      <c r="G2215" s="117">
        <v>0.22030769230769229</v>
      </c>
      <c r="H2215" s="117">
        <v>220.30769230769229</v>
      </c>
      <c r="I2215" s="116">
        <v>2022</v>
      </c>
    </row>
    <row r="2216" spans="1:9" x14ac:dyDescent="0.3">
      <c r="A2216" s="116">
        <v>297524</v>
      </c>
      <c r="B2216" s="116" t="s">
        <v>857</v>
      </c>
      <c r="C2216" s="116" t="s">
        <v>47</v>
      </c>
      <c r="D2216" s="116" t="s">
        <v>2753</v>
      </c>
      <c r="E2216" s="116" t="s">
        <v>79</v>
      </c>
      <c r="F2216" s="116" t="s">
        <v>1996</v>
      </c>
      <c r="G2216" s="117">
        <v>3.15E-2</v>
      </c>
      <c r="H2216" s="117">
        <v>31.5</v>
      </c>
      <c r="I2216" s="116">
        <v>2021</v>
      </c>
    </row>
    <row r="2217" spans="1:9" x14ac:dyDescent="0.3">
      <c r="A2217" s="116">
        <v>297529</v>
      </c>
      <c r="B2217" s="116" t="s">
        <v>857</v>
      </c>
      <c r="C2217" s="116" t="s">
        <v>47</v>
      </c>
      <c r="D2217" s="116" t="s">
        <v>2753</v>
      </c>
      <c r="E2217" s="116" t="s">
        <v>79</v>
      </c>
      <c r="F2217" s="116" t="s">
        <v>1996</v>
      </c>
      <c r="G2217" s="117">
        <v>3.15E-2</v>
      </c>
      <c r="H2217" s="117">
        <v>31.5</v>
      </c>
      <c r="I2217" s="116">
        <v>2021</v>
      </c>
    </row>
    <row r="2218" spans="1:9" x14ac:dyDescent="0.3">
      <c r="A2218" s="116">
        <v>297548</v>
      </c>
      <c r="B2218" s="116" t="s">
        <v>857</v>
      </c>
      <c r="C2218" s="116" t="s">
        <v>47</v>
      </c>
      <c r="D2218" s="116" t="s">
        <v>2753</v>
      </c>
      <c r="E2218" s="116" t="s">
        <v>79</v>
      </c>
      <c r="F2218" s="116" t="s">
        <v>1996</v>
      </c>
      <c r="G2218" s="117">
        <v>3.15E-2</v>
      </c>
      <c r="H2218" s="117">
        <v>31.5</v>
      </c>
      <c r="I2218" s="116">
        <v>2021</v>
      </c>
    </row>
    <row r="2219" spans="1:9" x14ac:dyDescent="0.3">
      <c r="A2219" s="116">
        <v>297562</v>
      </c>
      <c r="B2219" s="116" t="s">
        <v>857</v>
      </c>
      <c r="C2219" s="116" t="s">
        <v>47</v>
      </c>
      <c r="D2219" s="116" t="s">
        <v>2753</v>
      </c>
      <c r="E2219" s="116" t="s">
        <v>79</v>
      </c>
      <c r="F2219" s="116" t="s">
        <v>1996</v>
      </c>
      <c r="G2219" s="117">
        <v>3.15E-2</v>
      </c>
      <c r="H2219" s="117">
        <v>31.5</v>
      </c>
      <c r="I2219" s="116">
        <v>2021</v>
      </c>
    </row>
    <row r="2220" spans="1:9" x14ac:dyDescent="0.3">
      <c r="A2220" s="116">
        <v>297575</v>
      </c>
      <c r="B2220" s="116" t="s">
        <v>857</v>
      </c>
      <c r="C2220" s="116" t="s">
        <v>47</v>
      </c>
      <c r="D2220" s="116" t="s">
        <v>2753</v>
      </c>
      <c r="E2220" s="116" t="s">
        <v>79</v>
      </c>
      <c r="F2220" s="116" t="s">
        <v>1996</v>
      </c>
      <c r="G2220" s="117">
        <v>3.1230769230769229E-2</v>
      </c>
      <c r="H2220" s="117">
        <v>31.23076923076923</v>
      </c>
      <c r="I2220" s="116">
        <v>2021</v>
      </c>
    </row>
    <row r="2221" spans="1:9" x14ac:dyDescent="0.3">
      <c r="A2221" s="116">
        <v>297579</v>
      </c>
      <c r="B2221" s="116" t="s">
        <v>857</v>
      </c>
      <c r="C2221" s="116" t="s">
        <v>47</v>
      </c>
      <c r="D2221" s="116" t="s">
        <v>2753</v>
      </c>
      <c r="E2221" s="116" t="s">
        <v>79</v>
      </c>
      <c r="F2221" s="116" t="s">
        <v>1996</v>
      </c>
      <c r="G2221" s="117">
        <v>3.15E-2</v>
      </c>
      <c r="H2221" s="117">
        <v>31.5</v>
      </c>
      <c r="I2221" s="116">
        <v>2021</v>
      </c>
    </row>
    <row r="2222" spans="1:9" x14ac:dyDescent="0.3">
      <c r="A2222" s="116">
        <v>297917</v>
      </c>
      <c r="B2222" s="116" t="s">
        <v>1774</v>
      </c>
      <c r="C2222" s="116" t="s">
        <v>47</v>
      </c>
      <c r="D2222" s="116" t="s">
        <v>2753</v>
      </c>
      <c r="E2222" s="116" t="s">
        <v>79</v>
      </c>
      <c r="F2222" s="116" t="s">
        <v>3072</v>
      </c>
      <c r="G2222" s="117">
        <v>0.17507692307692307</v>
      </c>
      <c r="H2222" s="117">
        <v>175.07692307692307</v>
      </c>
      <c r="I2222" s="116">
        <v>2022</v>
      </c>
    </row>
    <row r="2223" spans="1:9" x14ac:dyDescent="0.3">
      <c r="A2223" s="116">
        <v>297947</v>
      </c>
      <c r="B2223" s="116" t="s">
        <v>1774</v>
      </c>
      <c r="C2223" s="116" t="s">
        <v>47</v>
      </c>
      <c r="D2223" s="116" t="s">
        <v>2753</v>
      </c>
      <c r="E2223" s="116" t="s">
        <v>79</v>
      </c>
      <c r="F2223" s="116" t="s">
        <v>3072</v>
      </c>
      <c r="G2223" s="117">
        <v>0.36738461538461542</v>
      </c>
      <c r="H2223" s="117">
        <v>367.38461538461542</v>
      </c>
      <c r="I2223" s="116">
        <v>2022</v>
      </c>
    </row>
    <row r="2224" spans="1:9" x14ac:dyDescent="0.3">
      <c r="A2224" s="116">
        <v>301476</v>
      </c>
      <c r="B2224" s="116" t="s">
        <v>859</v>
      </c>
      <c r="C2224" s="116" t="s">
        <v>47</v>
      </c>
      <c r="D2224" s="116" t="s">
        <v>2753</v>
      </c>
      <c r="E2224" s="116" t="s">
        <v>79</v>
      </c>
      <c r="F2224" s="116" t="s">
        <v>3071</v>
      </c>
      <c r="G2224" s="117">
        <v>4.3615384615384611E-2</v>
      </c>
      <c r="H2224" s="117">
        <v>43.615384615384613</v>
      </c>
      <c r="I2224" s="116">
        <v>2021</v>
      </c>
    </row>
    <row r="2225" spans="1:9" x14ac:dyDescent="0.3">
      <c r="A2225" s="116">
        <v>301492</v>
      </c>
      <c r="B2225" s="116" t="s">
        <v>859</v>
      </c>
      <c r="C2225" s="116" t="s">
        <v>47</v>
      </c>
      <c r="D2225" s="116" t="s">
        <v>2753</v>
      </c>
      <c r="E2225" s="116" t="s">
        <v>79</v>
      </c>
      <c r="F2225" s="116" t="s">
        <v>3071</v>
      </c>
      <c r="G2225" s="117">
        <v>5.0076923076923074E-2</v>
      </c>
      <c r="H2225" s="117">
        <v>50.076923076923073</v>
      </c>
      <c r="I2225" s="116">
        <v>2021</v>
      </c>
    </row>
    <row r="2226" spans="1:9" x14ac:dyDescent="0.3">
      <c r="A2226" s="116">
        <v>301506</v>
      </c>
      <c r="B2226" s="116" t="s">
        <v>859</v>
      </c>
      <c r="C2226" s="116" t="s">
        <v>47</v>
      </c>
      <c r="D2226" s="116" t="s">
        <v>2753</v>
      </c>
      <c r="E2226" s="116" t="s">
        <v>79</v>
      </c>
      <c r="F2226" s="116" t="s">
        <v>3071</v>
      </c>
      <c r="G2226" s="117">
        <v>3.1984615384615382E-2</v>
      </c>
      <c r="H2226" s="117">
        <v>31.984615384615381</v>
      </c>
      <c r="I2226" s="116">
        <v>2022</v>
      </c>
    </row>
    <row r="2227" spans="1:9" x14ac:dyDescent="0.3">
      <c r="A2227" s="116">
        <v>301910</v>
      </c>
      <c r="B2227" s="116" t="s">
        <v>859</v>
      </c>
      <c r="C2227" s="116" t="s">
        <v>47</v>
      </c>
      <c r="D2227" s="116" t="s">
        <v>2753</v>
      </c>
      <c r="E2227" s="116" t="s">
        <v>79</v>
      </c>
      <c r="F2227" s="116" t="s">
        <v>3071</v>
      </c>
      <c r="G2227" s="117">
        <v>4.9430769230769236E-2</v>
      </c>
      <c r="H2227" s="117">
        <v>49.430769230769236</v>
      </c>
      <c r="I2227" s="116">
        <v>2021</v>
      </c>
    </row>
    <row r="2228" spans="1:9" x14ac:dyDescent="0.3">
      <c r="A2228" s="116">
        <v>302029</v>
      </c>
      <c r="B2228" s="116" t="s">
        <v>859</v>
      </c>
      <c r="C2228" s="116" t="s">
        <v>47</v>
      </c>
      <c r="D2228" s="116" t="s">
        <v>2753</v>
      </c>
      <c r="E2228" s="116" t="s">
        <v>79</v>
      </c>
      <c r="F2228" s="116" t="s">
        <v>3071</v>
      </c>
      <c r="G2228" s="117">
        <v>4.0707692307692306E-2</v>
      </c>
      <c r="H2228" s="117">
        <v>40.707692307692305</v>
      </c>
      <c r="I2228" s="116">
        <v>2022</v>
      </c>
    </row>
    <row r="2229" spans="1:9" x14ac:dyDescent="0.3">
      <c r="A2229" s="116">
        <v>302116</v>
      </c>
      <c r="B2229" s="116" t="s">
        <v>859</v>
      </c>
      <c r="C2229" s="116" t="s">
        <v>47</v>
      </c>
      <c r="D2229" s="116" t="s">
        <v>2753</v>
      </c>
      <c r="E2229" s="116" t="s">
        <v>79</v>
      </c>
      <c r="F2229" s="116" t="s">
        <v>3071</v>
      </c>
      <c r="G2229" s="117">
        <v>5.5246153846153841E-2</v>
      </c>
      <c r="H2229" s="117">
        <v>55.246153846153838</v>
      </c>
      <c r="I2229" s="116">
        <v>2021</v>
      </c>
    </row>
    <row r="2230" spans="1:9" x14ac:dyDescent="0.3">
      <c r="A2230" s="116">
        <v>302123</v>
      </c>
      <c r="B2230" s="116" t="s">
        <v>859</v>
      </c>
      <c r="C2230" s="116" t="s">
        <v>47</v>
      </c>
      <c r="D2230" s="116" t="s">
        <v>2753</v>
      </c>
      <c r="E2230" s="116" t="s">
        <v>79</v>
      </c>
      <c r="F2230" s="116" t="s">
        <v>3071</v>
      </c>
      <c r="G2230" s="117">
        <v>4.1676923076923077E-2</v>
      </c>
      <c r="H2230" s="117">
        <v>41.676923076923075</v>
      </c>
      <c r="I2230" s="116">
        <v>2021</v>
      </c>
    </row>
    <row r="2231" spans="1:9" x14ac:dyDescent="0.3">
      <c r="A2231" s="116">
        <v>302657</v>
      </c>
      <c r="B2231" s="116" t="s">
        <v>859</v>
      </c>
      <c r="C2231" s="116" t="s">
        <v>47</v>
      </c>
      <c r="D2231" s="116" t="s">
        <v>2753</v>
      </c>
      <c r="E2231" s="116" t="s">
        <v>79</v>
      </c>
      <c r="F2231" s="116" t="s">
        <v>3071</v>
      </c>
      <c r="G2231" s="117">
        <v>6.0092307692307695E-2</v>
      </c>
      <c r="H2231" s="117">
        <v>60.092307692307692</v>
      </c>
      <c r="I2231" s="116">
        <v>2022</v>
      </c>
    </row>
    <row r="2232" spans="1:9" x14ac:dyDescent="0.3">
      <c r="A2232" s="116">
        <v>302732</v>
      </c>
      <c r="B2232" s="116" t="s">
        <v>859</v>
      </c>
      <c r="C2232" s="116" t="s">
        <v>47</v>
      </c>
      <c r="D2232" s="116" t="s">
        <v>2753</v>
      </c>
      <c r="E2232" s="116" t="s">
        <v>79</v>
      </c>
      <c r="F2232" s="116" t="s">
        <v>3071</v>
      </c>
      <c r="G2232" s="117">
        <v>6.9784615384615375E-2</v>
      </c>
      <c r="H2232" s="117">
        <v>69.784615384615378</v>
      </c>
      <c r="I2232" s="116">
        <v>2022</v>
      </c>
    </row>
    <row r="2233" spans="1:9" x14ac:dyDescent="0.3">
      <c r="A2233" s="116">
        <v>303351</v>
      </c>
      <c r="B2233" s="116" t="s">
        <v>857</v>
      </c>
      <c r="C2233" s="116" t="s">
        <v>47</v>
      </c>
      <c r="D2233" s="116" t="s">
        <v>2753</v>
      </c>
      <c r="E2233" s="116" t="s">
        <v>79</v>
      </c>
      <c r="F2233" s="116" t="s">
        <v>1996</v>
      </c>
      <c r="G2233" s="117">
        <v>2.1999999999999999E-2</v>
      </c>
      <c r="H2233" s="117">
        <v>22</v>
      </c>
      <c r="I2233" s="116">
        <v>2021</v>
      </c>
    </row>
    <row r="2234" spans="1:9" x14ac:dyDescent="0.3">
      <c r="A2234" s="116">
        <v>303410</v>
      </c>
      <c r="B2234" s="116" t="s">
        <v>857</v>
      </c>
      <c r="C2234" s="116" t="s">
        <v>47</v>
      </c>
      <c r="D2234" s="116" t="s">
        <v>2753</v>
      </c>
      <c r="E2234" s="116" t="s">
        <v>79</v>
      </c>
      <c r="F2234" s="116" t="s">
        <v>1996</v>
      </c>
      <c r="G2234" s="117">
        <v>2.6499999999999999E-2</v>
      </c>
      <c r="H2234" s="117">
        <v>26.5</v>
      </c>
      <c r="I2234" s="116">
        <v>2021</v>
      </c>
    </row>
    <row r="2235" spans="1:9" x14ac:dyDescent="0.3">
      <c r="A2235" s="116">
        <v>303910</v>
      </c>
      <c r="B2235" s="116" t="s">
        <v>1774</v>
      </c>
      <c r="C2235" s="116" t="s">
        <v>47</v>
      </c>
      <c r="D2235" s="116" t="s">
        <v>2753</v>
      </c>
      <c r="E2235" s="116" t="s">
        <v>79</v>
      </c>
      <c r="F2235" s="116" t="s">
        <v>3072</v>
      </c>
      <c r="G2235" s="117">
        <v>0.41076923076923078</v>
      </c>
      <c r="H2235" s="117">
        <v>410.76923076923077</v>
      </c>
      <c r="I2235" s="116">
        <v>2022</v>
      </c>
    </row>
    <row r="2236" spans="1:9" x14ac:dyDescent="0.3">
      <c r="A2236" s="116">
        <v>304107</v>
      </c>
      <c r="B2236" s="116" t="s">
        <v>857</v>
      </c>
      <c r="C2236" s="116" t="s">
        <v>47</v>
      </c>
      <c r="D2236" s="116" t="s">
        <v>2753</v>
      </c>
      <c r="E2236" s="116" t="s">
        <v>79</v>
      </c>
      <c r="F2236" s="116" t="s">
        <v>1996</v>
      </c>
      <c r="G2236" s="117">
        <v>2.7746153846153844E-2</v>
      </c>
      <c r="H2236" s="117">
        <v>27.746153846153845</v>
      </c>
      <c r="I2236" s="116">
        <v>2021</v>
      </c>
    </row>
    <row r="2237" spans="1:9" x14ac:dyDescent="0.3">
      <c r="A2237" s="116">
        <v>304199</v>
      </c>
      <c r="B2237" s="116" t="s">
        <v>857</v>
      </c>
      <c r="C2237" s="116" t="s">
        <v>47</v>
      </c>
      <c r="D2237" s="116" t="s">
        <v>2753</v>
      </c>
      <c r="E2237" s="116" t="s">
        <v>79</v>
      </c>
      <c r="F2237" s="116" t="s">
        <v>1996</v>
      </c>
      <c r="G2237" s="117">
        <v>2.7E-2</v>
      </c>
      <c r="H2237" s="117">
        <v>27</v>
      </c>
      <c r="I2237" s="116">
        <v>2021</v>
      </c>
    </row>
    <row r="2238" spans="1:9" x14ac:dyDescent="0.3">
      <c r="A2238" s="116">
        <v>304207</v>
      </c>
      <c r="B2238" s="116" t="s">
        <v>857</v>
      </c>
      <c r="C2238" s="116" t="s">
        <v>47</v>
      </c>
      <c r="D2238" s="116" t="s">
        <v>2753</v>
      </c>
      <c r="E2238" s="116" t="s">
        <v>79</v>
      </c>
      <c r="F2238" s="116" t="s">
        <v>1996</v>
      </c>
      <c r="G2238" s="117">
        <v>2.6246153846153843E-2</v>
      </c>
      <c r="H2238" s="117">
        <v>26.246153846153842</v>
      </c>
      <c r="I2238" s="116">
        <v>2021</v>
      </c>
    </row>
    <row r="2239" spans="1:9" x14ac:dyDescent="0.3">
      <c r="A2239" s="116">
        <v>305314</v>
      </c>
      <c r="B2239" s="116" t="s">
        <v>857</v>
      </c>
      <c r="C2239" s="116" t="s">
        <v>47</v>
      </c>
      <c r="D2239" s="116" t="s">
        <v>2753</v>
      </c>
      <c r="E2239" s="116" t="s">
        <v>79</v>
      </c>
      <c r="F2239" s="116" t="s">
        <v>1996</v>
      </c>
      <c r="G2239" s="117">
        <v>2.674615384615385E-2</v>
      </c>
      <c r="H2239" s="117">
        <v>26.746153846153849</v>
      </c>
      <c r="I2239" s="116">
        <v>2021</v>
      </c>
    </row>
    <row r="2240" spans="1:9" x14ac:dyDescent="0.3">
      <c r="A2240" s="116">
        <v>305337</v>
      </c>
      <c r="B2240" s="116" t="s">
        <v>857</v>
      </c>
      <c r="C2240" s="116" t="s">
        <v>47</v>
      </c>
      <c r="D2240" s="116" t="s">
        <v>2753</v>
      </c>
      <c r="E2240" s="116" t="s">
        <v>79</v>
      </c>
      <c r="F2240" s="116" t="s">
        <v>1996</v>
      </c>
      <c r="G2240" s="117">
        <v>2.8746153846153841E-2</v>
      </c>
      <c r="H2240" s="117">
        <v>28.746153846153842</v>
      </c>
      <c r="I2240" s="116">
        <v>2021</v>
      </c>
    </row>
    <row r="2241" spans="1:9" x14ac:dyDescent="0.3">
      <c r="A2241" s="116">
        <v>305344</v>
      </c>
      <c r="B2241" s="116" t="s">
        <v>857</v>
      </c>
      <c r="C2241" s="116" t="s">
        <v>47</v>
      </c>
      <c r="D2241" s="116" t="s">
        <v>2753</v>
      </c>
      <c r="E2241" s="116" t="s">
        <v>79</v>
      </c>
      <c r="F2241" s="116" t="s">
        <v>1996</v>
      </c>
      <c r="G2241" s="117">
        <v>1.7999999999999999E-2</v>
      </c>
      <c r="H2241" s="117">
        <v>18</v>
      </c>
      <c r="I2241" s="116">
        <v>2021</v>
      </c>
    </row>
    <row r="2242" spans="1:9" x14ac:dyDescent="0.3">
      <c r="A2242" s="116">
        <v>305506</v>
      </c>
      <c r="B2242" s="116" t="s">
        <v>3535</v>
      </c>
      <c r="C2242" s="116" t="s">
        <v>47</v>
      </c>
      <c r="D2242" s="116" t="s">
        <v>3360</v>
      </c>
      <c r="E2242" s="116" t="s">
        <v>79</v>
      </c>
      <c r="F2242" s="116" t="s">
        <v>3506</v>
      </c>
      <c r="G2242" s="117">
        <v>4.362569230769231</v>
      </c>
      <c r="H2242" s="117">
        <v>4362.5692307692307</v>
      </c>
      <c r="I2242" s="116">
        <v>2022</v>
      </c>
    </row>
    <row r="2243" spans="1:9" x14ac:dyDescent="0.3">
      <c r="A2243" s="116">
        <v>305658</v>
      </c>
      <c r="B2243" s="116" t="s">
        <v>857</v>
      </c>
      <c r="C2243" s="116" t="s">
        <v>47</v>
      </c>
      <c r="D2243" s="116" t="s">
        <v>2753</v>
      </c>
      <c r="E2243" s="116" t="s">
        <v>79</v>
      </c>
      <c r="F2243" s="116" t="s">
        <v>1996</v>
      </c>
      <c r="G2243" s="117">
        <v>2.6499999999999999E-2</v>
      </c>
      <c r="H2243" s="117">
        <v>26.5</v>
      </c>
      <c r="I2243" s="116">
        <v>2021</v>
      </c>
    </row>
    <row r="2244" spans="1:9" x14ac:dyDescent="0.3">
      <c r="A2244" s="116">
        <v>305667</v>
      </c>
      <c r="B2244" s="116" t="s">
        <v>857</v>
      </c>
      <c r="C2244" s="116" t="s">
        <v>47</v>
      </c>
      <c r="D2244" s="116" t="s">
        <v>2753</v>
      </c>
      <c r="E2244" s="116" t="s">
        <v>79</v>
      </c>
      <c r="F2244" s="116" t="s">
        <v>1996</v>
      </c>
      <c r="G2244" s="117">
        <v>2.6499999999999999E-2</v>
      </c>
      <c r="H2244" s="117">
        <v>26.5</v>
      </c>
      <c r="I2244" s="116">
        <v>2021</v>
      </c>
    </row>
    <row r="2245" spans="1:9" x14ac:dyDescent="0.3">
      <c r="A2245" s="116">
        <v>305692</v>
      </c>
      <c r="B2245" s="116" t="s">
        <v>857</v>
      </c>
      <c r="C2245" s="116" t="s">
        <v>47</v>
      </c>
      <c r="D2245" s="116" t="s">
        <v>2753</v>
      </c>
      <c r="E2245" s="116" t="s">
        <v>79</v>
      </c>
      <c r="F2245" s="116" t="s">
        <v>1996</v>
      </c>
      <c r="G2245" s="117">
        <v>3.124615384615384E-2</v>
      </c>
      <c r="H2245" s="117">
        <v>31.246153846153842</v>
      </c>
      <c r="I2245" s="116">
        <v>2021</v>
      </c>
    </row>
    <row r="2246" spans="1:9" x14ac:dyDescent="0.3">
      <c r="A2246" s="116">
        <v>305724</v>
      </c>
      <c r="B2246" s="116" t="s">
        <v>857</v>
      </c>
      <c r="C2246" s="116" t="s">
        <v>47</v>
      </c>
      <c r="D2246" s="116" t="s">
        <v>2753</v>
      </c>
      <c r="E2246" s="116" t="s">
        <v>79</v>
      </c>
      <c r="F2246" s="116" t="s">
        <v>1996</v>
      </c>
      <c r="G2246" s="117">
        <v>2.5999999999999995E-2</v>
      </c>
      <c r="H2246" s="117">
        <v>25.999999999999996</v>
      </c>
      <c r="I2246" s="116">
        <v>2021</v>
      </c>
    </row>
    <row r="2247" spans="1:9" x14ac:dyDescent="0.3">
      <c r="A2247" s="116">
        <v>305759</v>
      </c>
      <c r="B2247" s="116" t="s">
        <v>857</v>
      </c>
      <c r="C2247" s="116" t="s">
        <v>47</v>
      </c>
      <c r="D2247" s="116" t="s">
        <v>2753</v>
      </c>
      <c r="E2247" s="116" t="s">
        <v>79</v>
      </c>
      <c r="F2247" s="116" t="s">
        <v>1996</v>
      </c>
      <c r="G2247" s="117">
        <v>2.75E-2</v>
      </c>
      <c r="H2247" s="117">
        <v>27.5</v>
      </c>
      <c r="I2247" s="116">
        <v>2021</v>
      </c>
    </row>
    <row r="2248" spans="1:9" x14ac:dyDescent="0.3">
      <c r="A2248" s="116">
        <v>305782</v>
      </c>
      <c r="B2248" s="116" t="s">
        <v>857</v>
      </c>
      <c r="C2248" s="116" t="s">
        <v>47</v>
      </c>
      <c r="D2248" s="116" t="s">
        <v>2753</v>
      </c>
      <c r="E2248" s="116" t="s">
        <v>79</v>
      </c>
      <c r="F2248" s="116" t="s">
        <v>1996</v>
      </c>
      <c r="G2248" s="117">
        <v>2.75E-2</v>
      </c>
      <c r="H2248" s="117">
        <v>27.5</v>
      </c>
      <c r="I2248" s="116">
        <v>2021</v>
      </c>
    </row>
    <row r="2249" spans="1:9" x14ac:dyDescent="0.3">
      <c r="A2249" s="116">
        <v>305790</v>
      </c>
      <c r="B2249" s="116" t="s">
        <v>857</v>
      </c>
      <c r="C2249" s="116" t="s">
        <v>47</v>
      </c>
      <c r="D2249" s="116" t="s">
        <v>2753</v>
      </c>
      <c r="E2249" s="116" t="s">
        <v>79</v>
      </c>
      <c r="F2249" s="116" t="s">
        <v>1996</v>
      </c>
      <c r="G2249" s="117">
        <v>2.2499999999999999E-2</v>
      </c>
      <c r="H2249" s="117">
        <v>22.5</v>
      </c>
      <c r="I2249" s="116">
        <v>2021</v>
      </c>
    </row>
    <row r="2250" spans="1:9" x14ac:dyDescent="0.3">
      <c r="A2250" s="116">
        <v>306392</v>
      </c>
      <c r="B2250" s="116" t="s">
        <v>857</v>
      </c>
      <c r="C2250" s="116" t="s">
        <v>47</v>
      </c>
      <c r="D2250" s="116" t="s">
        <v>2753</v>
      </c>
      <c r="E2250" s="116" t="s">
        <v>79</v>
      </c>
      <c r="F2250" s="116" t="s">
        <v>1996</v>
      </c>
      <c r="G2250" s="117">
        <v>2.6499999999999999E-2</v>
      </c>
      <c r="H2250" s="117">
        <v>26.5</v>
      </c>
      <c r="I2250" s="116">
        <v>2021</v>
      </c>
    </row>
    <row r="2251" spans="1:9" x14ac:dyDescent="0.3">
      <c r="A2251" s="116">
        <v>306417</v>
      </c>
      <c r="B2251" s="116" t="s">
        <v>857</v>
      </c>
      <c r="C2251" s="116" t="s">
        <v>47</v>
      </c>
      <c r="D2251" s="116" t="s">
        <v>2753</v>
      </c>
      <c r="E2251" s="116" t="s">
        <v>79</v>
      </c>
      <c r="F2251" s="116" t="s">
        <v>1996</v>
      </c>
      <c r="G2251" s="117">
        <v>2.9746153846153846E-2</v>
      </c>
      <c r="H2251" s="117">
        <v>29.746153846153845</v>
      </c>
      <c r="I2251" s="116">
        <v>2021</v>
      </c>
    </row>
    <row r="2252" spans="1:9" x14ac:dyDescent="0.3">
      <c r="A2252" s="116">
        <v>306436</v>
      </c>
      <c r="B2252" s="116" t="s">
        <v>857</v>
      </c>
      <c r="C2252" s="116" t="s">
        <v>47</v>
      </c>
      <c r="D2252" s="116" t="s">
        <v>2753</v>
      </c>
      <c r="E2252" s="116" t="s">
        <v>79</v>
      </c>
      <c r="F2252" s="116" t="s">
        <v>1996</v>
      </c>
      <c r="G2252" s="117">
        <v>2.1000000000000001E-2</v>
      </c>
      <c r="H2252" s="117">
        <v>21</v>
      </c>
      <c r="I2252" s="116">
        <v>2021</v>
      </c>
    </row>
    <row r="2253" spans="1:9" x14ac:dyDescent="0.3">
      <c r="A2253" s="116">
        <v>306468</v>
      </c>
      <c r="B2253" s="116" t="s">
        <v>857</v>
      </c>
      <c r="C2253" s="116" t="s">
        <v>47</v>
      </c>
      <c r="D2253" s="116" t="s">
        <v>2753</v>
      </c>
      <c r="E2253" s="116" t="s">
        <v>79</v>
      </c>
      <c r="F2253" s="116" t="s">
        <v>1996</v>
      </c>
      <c r="G2253" s="117">
        <v>2.8499999999999998E-2</v>
      </c>
      <c r="H2253" s="117">
        <v>28.499999999999996</v>
      </c>
      <c r="I2253" s="116">
        <v>2021</v>
      </c>
    </row>
    <row r="2254" spans="1:9" x14ac:dyDescent="0.3">
      <c r="A2254" s="116">
        <v>306501</v>
      </c>
      <c r="B2254" s="116" t="s">
        <v>857</v>
      </c>
      <c r="C2254" s="116" t="s">
        <v>47</v>
      </c>
      <c r="D2254" s="116" t="s">
        <v>2753</v>
      </c>
      <c r="E2254" s="116" t="s">
        <v>79</v>
      </c>
      <c r="F2254" s="116" t="s">
        <v>1996</v>
      </c>
      <c r="G2254" s="117">
        <v>2.3746153846153844E-2</v>
      </c>
      <c r="H2254" s="117">
        <v>23.746153846153845</v>
      </c>
      <c r="I2254" s="116">
        <v>2021</v>
      </c>
    </row>
    <row r="2255" spans="1:9" x14ac:dyDescent="0.3">
      <c r="A2255" s="116">
        <v>309815</v>
      </c>
      <c r="B2255" s="116" t="s">
        <v>859</v>
      </c>
      <c r="C2255" s="116" t="s">
        <v>47</v>
      </c>
      <c r="D2255" s="116" t="s">
        <v>2753</v>
      </c>
      <c r="E2255" s="116" t="s">
        <v>79</v>
      </c>
      <c r="F2255" s="116" t="s">
        <v>2791</v>
      </c>
      <c r="G2255" s="117">
        <v>4.9430769230769236E-2</v>
      </c>
      <c r="H2255" s="117">
        <v>49.430769230769236</v>
      </c>
      <c r="I2255" s="116">
        <v>2021</v>
      </c>
    </row>
    <row r="2256" spans="1:9" x14ac:dyDescent="0.3">
      <c r="A2256" s="116">
        <v>309823</v>
      </c>
      <c r="B2256" s="116" t="s">
        <v>859</v>
      </c>
      <c r="C2256" s="116" t="s">
        <v>47</v>
      </c>
      <c r="D2256" s="116" t="s">
        <v>2753</v>
      </c>
      <c r="E2256" s="116" t="s">
        <v>79</v>
      </c>
      <c r="F2256" s="116" t="s">
        <v>2791</v>
      </c>
      <c r="G2256" s="117">
        <v>5.0076923076923074E-2</v>
      </c>
      <c r="H2256" s="117">
        <v>50.076923076923073</v>
      </c>
      <c r="I2256" s="116">
        <v>2021</v>
      </c>
    </row>
    <row r="2257" spans="1:9" x14ac:dyDescent="0.3">
      <c r="A2257" s="116">
        <v>310092</v>
      </c>
      <c r="B2257" s="116" t="s">
        <v>859</v>
      </c>
      <c r="C2257" s="116" t="s">
        <v>47</v>
      </c>
      <c r="D2257" s="116" t="s">
        <v>2753</v>
      </c>
      <c r="E2257" s="116" t="s">
        <v>79</v>
      </c>
      <c r="F2257" s="116" t="s">
        <v>2791</v>
      </c>
      <c r="G2257" s="117">
        <v>4.3615384615384611E-2</v>
      </c>
      <c r="H2257" s="117">
        <v>43.615384615384613</v>
      </c>
      <c r="I2257" s="116">
        <v>2021</v>
      </c>
    </row>
    <row r="2258" spans="1:9" x14ac:dyDescent="0.3">
      <c r="A2258" s="116">
        <v>310272</v>
      </c>
      <c r="B2258" s="116" t="s">
        <v>857</v>
      </c>
      <c r="C2258" s="116" t="s">
        <v>47</v>
      </c>
      <c r="D2258" s="116" t="s">
        <v>2753</v>
      </c>
      <c r="E2258" s="116" t="s">
        <v>79</v>
      </c>
      <c r="F2258" s="116" t="s">
        <v>2787</v>
      </c>
      <c r="G2258" s="117">
        <v>8.7946153846153854E-2</v>
      </c>
      <c r="H2258" s="117">
        <v>87.946153846153848</v>
      </c>
      <c r="I2258" s="116">
        <v>2021</v>
      </c>
    </row>
    <row r="2259" spans="1:9" x14ac:dyDescent="0.3">
      <c r="A2259" s="116">
        <v>310352</v>
      </c>
      <c r="B2259" s="116" t="s">
        <v>2521</v>
      </c>
      <c r="C2259" s="116" t="s">
        <v>47</v>
      </c>
      <c r="D2259" s="116" t="s">
        <v>2753</v>
      </c>
      <c r="E2259" s="116" t="s">
        <v>79</v>
      </c>
      <c r="F2259" s="116" t="s">
        <v>2787</v>
      </c>
      <c r="G2259" s="117">
        <v>5.4907692307692303E-2</v>
      </c>
      <c r="H2259" s="117">
        <v>54.907692307692301</v>
      </c>
      <c r="I2259" s="116">
        <v>2021</v>
      </c>
    </row>
    <row r="2260" spans="1:9" x14ac:dyDescent="0.3">
      <c r="A2260" s="116">
        <v>310475</v>
      </c>
      <c r="B2260" s="116" t="s">
        <v>1774</v>
      </c>
      <c r="C2260" s="116" t="s">
        <v>47</v>
      </c>
      <c r="D2260" s="116" t="s">
        <v>2753</v>
      </c>
      <c r="E2260" s="116" t="s">
        <v>79</v>
      </c>
      <c r="F2260" s="116" t="s">
        <v>3072</v>
      </c>
      <c r="G2260" s="117">
        <v>0.2</v>
      </c>
      <c r="H2260" s="117">
        <v>200</v>
      </c>
      <c r="I2260" s="116">
        <v>2022</v>
      </c>
    </row>
    <row r="2261" spans="1:9" x14ac:dyDescent="0.3">
      <c r="A2261" s="116">
        <v>310924</v>
      </c>
      <c r="B2261" s="116" t="s">
        <v>857</v>
      </c>
      <c r="C2261" s="116" t="s">
        <v>47</v>
      </c>
      <c r="D2261" s="116" t="s">
        <v>2753</v>
      </c>
      <c r="E2261" s="116" t="s">
        <v>79</v>
      </c>
      <c r="F2261" s="116" t="s">
        <v>863</v>
      </c>
      <c r="G2261" s="117">
        <v>6.3E-3</v>
      </c>
      <c r="H2261" s="117">
        <v>6.3</v>
      </c>
      <c r="I2261" s="116">
        <v>2021</v>
      </c>
    </row>
    <row r="2262" spans="1:9" x14ac:dyDescent="0.3">
      <c r="A2262" s="116">
        <v>310944</v>
      </c>
      <c r="B2262" s="116" t="s">
        <v>1774</v>
      </c>
      <c r="C2262" s="116" t="s">
        <v>47</v>
      </c>
      <c r="D2262" s="116" t="s">
        <v>2753</v>
      </c>
      <c r="E2262" s="116" t="s">
        <v>79</v>
      </c>
      <c r="F2262" s="116" t="s">
        <v>3072</v>
      </c>
      <c r="G2262" s="117">
        <v>0.12830769230769232</v>
      </c>
      <c r="H2262" s="117">
        <v>128.30769230769232</v>
      </c>
      <c r="I2262" s="116">
        <v>2022</v>
      </c>
    </row>
    <row r="2263" spans="1:9" x14ac:dyDescent="0.3">
      <c r="A2263" s="116">
        <v>311747</v>
      </c>
      <c r="B2263" s="116" t="s">
        <v>1560</v>
      </c>
      <c r="C2263" s="116" t="s">
        <v>47</v>
      </c>
      <c r="D2263" s="116" t="s">
        <v>2753</v>
      </c>
      <c r="E2263" s="116" t="s">
        <v>79</v>
      </c>
      <c r="F2263" s="116" t="s">
        <v>861</v>
      </c>
      <c r="G2263" s="117">
        <v>3.8369230769230767E-2</v>
      </c>
      <c r="H2263" s="117">
        <v>38.369230769230768</v>
      </c>
      <c r="I2263" s="116">
        <v>2022</v>
      </c>
    </row>
    <row r="2264" spans="1:9" x14ac:dyDescent="0.3">
      <c r="A2264" s="116">
        <v>313574</v>
      </c>
      <c r="B2264" s="116" t="s">
        <v>857</v>
      </c>
      <c r="C2264" s="116" t="s">
        <v>47</v>
      </c>
      <c r="D2264" s="116" t="s">
        <v>2753</v>
      </c>
      <c r="E2264" s="116" t="s">
        <v>79</v>
      </c>
      <c r="F2264" s="116" t="s">
        <v>863</v>
      </c>
      <c r="G2264" s="117">
        <v>7.7999999999999996E-3</v>
      </c>
      <c r="H2264" s="117">
        <v>7.8</v>
      </c>
      <c r="I2264" s="116">
        <v>2021</v>
      </c>
    </row>
    <row r="2265" spans="1:9" x14ac:dyDescent="0.3">
      <c r="A2265" s="116">
        <v>314521</v>
      </c>
      <c r="B2265" s="116" t="s">
        <v>1774</v>
      </c>
      <c r="C2265" s="116" t="s">
        <v>47</v>
      </c>
      <c r="D2265" s="116" t="s">
        <v>2753</v>
      </c>
      <c r="E2265" s="116" t="s">
        <v>79</v>
      </c>
      <c r="F2265" s="116" t="s">
        <v>3072</v>
      </c>
      <c r="G2265" s="117">
        <v>0.504</v>
      </c>
      <c r="H2265" s="117">
        <v>504</v>
      </c>
      <c r="I2265" s="116">
        <v>2022</v>
      </c>
    </row>
    <row r="2266" spans="1:9" x14ac:dyDescent="0.3">
      <c r="A2266" s="116">
        <v>320408</v>
      </c>
      <c r="B2266" s="116" t="s">
        <v>859</v>
      </c>
      <c r="C2266" s="116" t="s">
        <v>47</v>
      </c>
      <c r="D2266" s="116" t="s">
        <v>2753</v>
      </c>
      <c r="E2266" s="116" t="s">
        <v>79</v>
      </c>
      <c r="F2266" s="116" t="s">
        <v>2791</v>
      </c>
      <c r="G2266" s="117">
        <v>7.0753846153846153E-2</v>
      </c>
      <c r="H2266" s="117">
        <v>70.753846153846155</v>
      </c>
      <c r="I2266" s="116">
        <v>2022</v>
      </c>
    </row>
    <row r="2267" spans="1:9" x14ac:dyDescent="0.3">
      <c r="A2267" s="116">
        <v>321000</v>
      </c>
      <c r="B2267" s="116" t="s">
        <v>859</v>
      </c>
      <c r="C2267" s="116" t="s">
        <v>47</v>
      </c>
      <c r="D2267" s="116" t="s">
        <v>2753</v>
      </c>
      <c r="E2267" s="116" t="s">
        <v>79</v>
      </c>
      <c r="F2267" s="116" t="s">
        <v>2791</v>
      </c>
      <c r="G2267" s="117">
        <v>5.2338461538461542E-2</v>
      </c>
      <c r="H2267" s="117">
        <v>52.338461538461544</v>
      </c>
      <c r="I2267" s="116">
        <v>2022</v>
      </c>
    </row>
    <row r="2268" spans="1:9" x14ac:dyDescent="0.3">
      <c r="A2268" s="116">
        <v>322030</v>
      </c>
      <c r="B2268" s="116" t="s">
        <v>857</v>
      </c>
      <c r="C2268" s="116" t="s">
        <v>47</v>
      </c>
      <c r="D2268" s="116" t="s">
        <v>2753</v>
      </c>
      <c r="E2268" s="116" t="s">
        <v>79</v>
      </c>
      <c r="F2268" s="116" t="s">
        <v>1996</v>
      </c>
      <c r="G2268" s="117">
        <v>4.038461538461538E-2</v>
      </c>
      <c r="H2268" s="117">
        <v>40.38461538461538</v>
      </c>
      <c r="I2268" s="116">
        <v>2021</v>
      </c>
    </row>
    <row r="2269" spans="1:9" x14ac:dyDescent="0.3">
      <c r="A2269" s="116">
        <v>323084</v>
      </c>
      <c r="B2269" s="116" t="s">
        <v>859</v>
      </c>
      <c r="C2269" s="116" t="s">
        <v>47</v>
      </c>
      <c r="D2269" s="116" t="s">
        <v>2753</v>
      </c>
      <c r="E2269" s="116" t="s">
        <v>79</v>
      </c>
      <c r="F2269" s="116" t="s">
        <v>2791</v>
      </c>
      <c r="G2269" s="117">
        <v>0.10855384615384615</v>
      </c>
      <c r="H2269" s="117">
        <v>108.55384615384615</v>
      </c>
      <c r="I2269" s="116">
        <v>2022</v>
      </c>
    </row>
    <row r="2270" spans="1:9" x14ac:dyDescent="0.3">
      <c r="A2270" s="116">
        <v>326516</v>
      </c>
      <c r="B2270" s="116" t="s">
        <v>862</v>
      </c>
      <c r="C2270" s="116" t="s">
        <v>47</v>
      </c>
      <c r="D2270" s="116" t="s">
        <v>2753</v>
      </c>
      <c r="E2270" s="116" t="s">
        <v>79</v>
      </c>
      <c r="F2270" s="116" t="s">
        <v>1981</v>
      </c>
      <c r="G2270" s="117">
        <v>0.56931538461538456</v>
      </c>
      <c r="H2270" s="117">
        <v>569.31538461538457</v>
      </c>
      <c r="I2270" s="116">
        <v>2022</v>
      </c>
    </row>
    <row r="2271" spans="1:9" x14ac:dyDescent="0.3">
      <c r="A2271" s="116">
        <v>328976</v>
      </c>
      <c r="B2271" s="116" t="s">
        <v>859</v>
      </c>
      <c r="C2271" s="116" t="s">
        <v>47</v>
      </c>
      <c r="D2271" s="116" t="s">
        <v>2753</v>
      </c>
      <c r="E2271" s="116" t="s">
        <v>79</v>
      </c>
      <c r="F2271" s="116" t="s">
        <v>861</v>
      </c>
      <c r="G2271" s="117">
        <v>7.2430769230769229E-2</v>
      </c>
      <c r="H2271" s="117">
        <v>72.430769230769229</v>
      </c>
      <c r="I2271" s="116">
        <v>2022</v>
      </c>
    </row>
    <row r="2272" spans="1:9" x14ac:dyDescent="0.3">
      <c r="A2272" s="116">
        <v>332501</v>
      </c>
      <c r="B2272" s="116" t="s">
        <v>857</v>
      </c>
      <c r="C2272" s="116" t="s">
        <v>47</v>
      </c>
      <c r="D2272" s="116" t="s">
        <v>2753</v>
      </c>
      <c r="E2272" s="116" t="s">
        <v>79</v>
      </c>
      <c r="F2272" s="116" t="s">
        <v>3537</v>
      </c>
      <c r="G2272" s="117">
        <v>0.16529230769230768</v>
      </c>
      <c r="H2272" s="117">
        <v>165.29230769230767</v>
      </c>
      <c r="I2272" s="116">
        <v>2022</v>
      </c>
    </row>
    <row r="2273" spans="1:9" x14ac:dyDescent="0.3">
      <c r="A2273" s="116">
        <v>340291</v>
      </c>
      <c r="B2273" s="116" t="s">
        <v>3384</v>
      </c>
      <c r="C2273" s="116" t="s">
        <v>47</v>
      </c>
      <c r="D2273" s="116" t="s">
        <v>876</v>
      </c>
      <c r="E2273" s="116" t="s">
        <v>79</v>
      </c>
      <c r="F2273" s="116" t="s">
        <v>2325</v>
      </c>
      <c r="G2273" s="117">
        <v>0.49846153846153846</v>
      </c>
      <c r="H2273" s="117">
        <v>498.46153846153845</v>
      </c>
      <c r="I2273" s="116">
        <v>2022</v>
      </c>
    </row>
    <row r="2274" spans="1:9" x14ac:dyDescent="0.3">
      <c r="A2274" s="116">
        <v>342454</v>
      </c>
      <c r="B2274" s="116" t="s">
        <v>857</v>
      </c>
      <c r="C2274" s="116" t="s">
        <v>47</v>
      </c>
      <c r="D2274" s="116" t="s">
        <v>2753</v>
      </c>
      <c r="E2274" s="116" t="s">
        <v>79</v>
      </c>
      <c r="F2274" s="116" t="s">
        <v>863</v>
      </c>
      <c r="G2274" s="117">
        <v>3.7538461538461536E-3</v>
      </c>
      <c r="H2274" s="117">
        <v>3.7538461538461538</v>
      </c>
      <c r="I2274" s="116">
        <v>2021</v>
      </c>
    </row>
    <row r="2275" spans="1:9" x14ac:dyDescent="0.3">
      <c r="A2275" s="116">
        <v>342496</v>
      </c>
      <c r="B2275" s="116" t="s">
        <v>1560</v>
      </c>
      <c r="C2275" s="116" t="s">
        <v>47</v>
      </c>
      <c r="D2275" s="116" t="s">
        <v>2753</v>
      </c>
      <c r="E2275" s="116" t="s">
        <v>79</v>
      </c>
      <c r="F2275" s="116" t="s">
        <v>861</v>
      </c>
      <c r="G2275" s="117">
        <v>4.9753846153846155E-2</v>
      </c>
      <c r="H2275" s="117">
        <v>49.753846153846155</v>
      </c>
      <c r="I2275" s="116">
        <v>2022</v>
      </c>
    </row>
    <row r="2276" spans="1:9" x14ac:dyDescent="0.3">
      <c r="A2276" s="116">
        <v>344115</v>
      </c>
      <c r="B2276" s="116" t="s">
        <v>857</v>
      </c>
      <c r="C2276" s="116" t="s">
        <v>47</v>
      </c>
      <c r="D2276" s="116" t="s">
        <v>2753</v>
      </c>
      <c r="E2276" s="116" t="s">
        <v>79</v>
      </c>
      <c r="F2276" s="116" t="s">
        <v>863</v>
      </c>
      <c r="G2276" s="117">
        <v>3.7030769230769228E-2</v>
      </c>
      <c r="H2276" s="117">
        <v>37.030769230769231</v>
      </c>
      <c r="I2276" s="116">
        <v>2022</v>
      </c>
    </row>
    <row r="2277" spans="1:9" x14ac:dyDescent="0.3">
      <c r="A2277" s="116">
        <v>344133</v>
      </c>
      <c r="B2277" s="116" t="s">
        <v>857</v>
      </c>
      <c r="C2277" s="116" t="s">
        <v>47</v>
      </c>
      <c r="D2277" s="116" t="s">
        <v>2753</v>
      </c>
      <c r="E2277" s="116" t="s">
        <v>79</v>
      </c>
      <c r="F2277" s="116" t="s">
        <v>863</v>
      </c>
      <c r="G2277" s="117">
        <v>4.4515384615384609E-2</v>
      </c>
      <c r="H2277" s="117">
        <v>44.515384615384612</v>
      </c>
      <c r="I2277" s="116">
        <v>2021</v>
      </c>
    </row>
    <row r="2278" spans="1:9" x14ac:dyDescent="0.3">
      <c r="A2278" s="116">
        <v>344539</v>
      </c>
      <c r="B2278" s="116" t="s">
        <v>857</v>
      </c>
      <c r="C2278" s="116" t="s">
        <v>47</v>
      </c>
      <c r="D2278" s="116" t="s">
        <v>2753</v>
      </c>
      <c r="E2278" s="116" t="s">
        <v>79</v>
      </c>
      <c r="F2278" s="116" t="s">
        <v>1996</v>
      </c>
      <c r="G2278" s="117">
        <v>2.1000000000000001E-2</v>
      </c>
      <c r="H2278" s="117">
        <v>21</v>
      </c>
      <c r="I2278" s="116">
        <v>2022</v>
      </c>
    </row>
    <row r="2279" spans="1:9" x14ac:dyDescent="0.3">
      <c r="A2279" s="116">
        <v>344544</v>
      </c>
      <c r="B2279" s="116" t="s">
        <v>857</v>
      </c>
      <c r="C2279" s="116" t="s">
        <v>47</v>
      </c>
      <c r="D2279" s="116" t="s">
        <v>2753</v>
      </c>
      <c r="E2279" s="116" t="s">
        <v>79</v>
      </c>
      <c r="F2279" s="116" t="s">
        <v>1996</v>
      </c>
      <c r="G2279" s="117">
        <v>2.2999999999999996E-2</v>
      </c>
      <c r="H2279" s="117">
        <v>22.999999999999996</v>
      </c>
      <c r="I2279" s="116">
        <v>2022</v>
      </c>
    </row>
    <row r="2280" spans="1:9" x14ac:dyDescent="0.3">
      <c r="A2280" s="116">
        <v>344621</v>
      </c>
      <c r="B2280" s="116" t="s">
        <v>857</v>
      </c>
      <c r="C2280" s="116" t="s">
        <v>47</v>
      </c>
      <c r="D2280" s="116" t="s">
        <v>2753</v>
      </c>
      <c r="E2280" s="116" t="s">
        <v>79</v>
      </c>
      <c r="F2280" s="116" t="s">
        <v>1996</v>
      </c>
      <c r="G2280" s="117">
        <v>2.35E-2</v>
      </c>
      <c r="H2280" s="117">
        <v>23.5</v>
      </c>
      <c r="I2280" s="116">
        <v>2022</v>
      </c>
    </row>
    <row r="2281" spans="1:9" x14ac:dyDescent="0.3">
      <c r="A2281" s="116">
        <v>344627</v>
      </c>
      <c r="B2281" s="116" t="s">
        <v>857</v>
      </c>
      <c r="C2281" s="116" t="s">
        <v>47</v>
      </c>
      <c r="D2281" s="116" t="s">
        <v>2753</v>
      </c>
      <c r="E2281" s="116" t="s">
        <v>79</v>
      </c>
      <c r="F2281" s="116" t="s">
        <v>1996</v>
      </c>
      <c r="G2281" s="117">
        <v>2.2499999999999999E-2</v>
      </c>
      <c r="H2281" s="117">
        <v>22.5</v>
      </c>
      <c r="I2281" s="116">
        <v>2022</v>
      </c>
    </row>
    <row r="2282" spans="1:9" x14ac:dyDescent="0.3">
      <c r="A2282" s="116">
        <v>344629</v>
      </c>
      <c r="B2282" s="116" t="s">
        <v>857</v>
      </c>
      <c r="C2282" s="116" t="s">
        <v>47</v>
      </c>
      <c r="D2282" s="116" t="s">
        <v>2753</v>
      </c>
      <c r="E2282" s="116" t="s">
        <v>79</v>
      </c>
      <c r="F2282" s="116" t="s">
        <v>1996</v>
      </c>
      <c r="G2282" s="117">
        <v>2.3246153846153847E-2</v>
      </c>
      <c r="H2282" s="117">
        <v>23.246153846153845</v>
      </c>
      <c r="I2282" s="116">
        <v>2022</v>
      </c>
    </row>
    <row r="2283" spans="1:9" x14ac:dyDescent="0.3">
      <c r="A2283" s="116">
        <v>344632</v>
      </c>
      <c r="B2283" s="116" t="s">
        <v>857</v>
      </c>
      <c r="C2283" s="116" t="s">
        <v>47</v>
      </c>
      <c r="D2283" s="116" t="s">
        <v>2753</v>
      </c>
      <c r="E2283" s="116" t="s">
        <v>79</v>
      </c>
      <c r="F2283" s="116" t="s">
        <v>1996</v>
      </c>
      <c r="G2283" s="117">
        <v>1.7999999999999999E-2</v>
      </c>
      <c r="H2283" s="117">
        <v>18</v>
      </c>
      <c r="I2283" s="116">
        <v>2021</v>
      </c>
    </row>
    <row r="2284" spans="1:9" x14ac:dyDescent="0.3">
      <c r="A2284" s="116">
        <v>344634</v>
      </c>
      <c r="B2284" s="116" t="s">
        <v>857</v>
      </c>
      <c r="C2284" s="116" t="s">
        <v>47</v>
      </c>
      <c r="D2284" s="116" t="s">
        <v>2753</v>
      </c>
      <c r="E2284" s="116" t="s">
        <v>79</v>
      </c>
      <c r="F2284" s="116" t="s">
        <v>1996</v>
      </c>
      <c r="G2284" s="117">
        <v>2.1746153846153846E-2</v>
      </c>
      <c r="H2284" s="117">
        <v>21.746153846153845</v>
      </c>
      <c r="I2284" s="116">
        <v>2022</v>
      </c>
    </row>
    <row r="2285" spans="1:9" x14ac:dyDescent="0.3">
      <c r="A2285" s="116">
        <v>344635</v>
      </c>
      <c r="B2285" s="116" t="s">
        <v>857</v>
      </c>
      <c r="C2285" s="116" t="s">
        <v>47</v>
      </c>
      <c r="D2285" s="116" t="s">
        <v>2753</v>
      </c>
      <c r="E2285" s="116" t="s">
        <v>79</v>
      </c>
      <c r="F2285" s="116" t="s">
        <v>1996</v>
      </c>
      <c r="G2285" s="117">
        <v>2.2746153846153847E-2</v>
      </c>
      <c r="H2285" s="117">
        <v>22.746153846153845</v>
      </c>
      <c r="I2285" s="116">
        <v>2022</v>
      </c>
    </row>
    <row r="2286" spans="1:9" x14ac:dyDescent="0.3">
      <c r="A2286" s="116">
        <v>344637</v>
      </c>
      <c r="B2286" s="116" t="s">
        <v>857</v>
      </c>
      <c r="C2286" s="116" t="s">
        <v>47</v>
      </c>
      <c r="D2286" s="116" t="s">
        <v>2753</v>
      </c>
      <c r="E2286" s="116" t="s">
        <v>79</v>
      </c>
      <c r="F2286" s="116" t="s">
        <v>1996</v>
      </c>
      <c r="G2286" s="117">
        <v>2.2499999999999999E-2</v>
      </c>
      <c r="H2286" s="117">
        <v>22.5</v>
      </c>
      <c r="I2286" s="116">
        <v>2021</v>
      </c>
    </row>
    <row r="2287" spans="1:9" x14ac:dyDescent="0.3">
      <c r="A2287" s="116">
        <v>344640</v>
      </c>
      <c r="B2287" s="116" t="s">
        <v>857</v>
      </c>
      <c r="C2287" s="116" t="s">
        <v>47</v>
      </c>
      <c r="D2287" s="116" t="s">
        <v>2753</v>
      </c>
      <c r="E2287" s="116" t="s">
        <v>79</v>
      </c>
      <c r="F2287" s="116" t="s">
        <v>1996</v>
      </c>
      <c r="G2287" s="117">
        <v>6.4999999999999988E-3</v>
      </c>
      <c r="H2287" s="117">
        <v>6.4999999999999991</v>
      </c>
      <c r="I2287" s="116">
        <v>2021</v>
      </c>
    </row>
    <row r="2288" spans="1:9" x14ac:dyDescent="0.3">
      <c r="A2288" s="116">
        <v>344646</v>
      </c>
      <c r="B2288" s="116" t="s">
        <v>857</v>
      </c>
      <c r="C2288" s="116" t="s">
        <v>47</v>
      </c>
      <c r="D2288" s="116" t="s">
        <v>2753</v>
      </c>
      <c r="E2288" s="116" t="s">
        <v>79</v>
      </c>
      <c r="F2288" s="116" t="s">
        <v>1996</v>
      </c>
      <c r="G2288" s="117">
        <v>8.9999999999999993E-3</v>
      </c>
      <c r="H2288" s="117">
        <v>9</v>
      </c>
      <c r="I2288" s="116">
        <v>2022</v>
      </c>
    </row>
    <row r="2289" spans="1:9" x14ac:dyDescent="0.3">
      <c r="A2289" s="116">
        <v>344649</v>
      </c>
      <c r="B2289" s="116" t="s">
        <v>857</v>
      </c>
      <c r="C2289" s="116" t="s">
        <v>47</v>
      </c>
      <c r="D2289" s="116" t="s">
        <v>2753</v>
      </c>
      <c r="E2289" s="116" t="s">
        <v>79</v>
      </c>
      <c r="F2289" s="116" t="s">
        <v>1996</v>
      </c>
      <c r="G2289" s="117">
        <v>1.7999999999999999E-2</v>
      </c>
      <c r="H2289" s="117">
        <v>18</v>
      </c>
      <c r="I2289" s="116">
        <v>2021</v>
      </c>
    </row>
    <row r="2290" spans="1:9" x14ac:dyDescent="0.3">
      <c r="A2290" s="116">
        <v>344654</v>
      </c>
      <c r="B2290" s="116" t="s">
        <v>857</v>
      </c>
      <c r="C2290" s="116" t="s">
        <v>47</v>
      </c>
      <c r="D2290" s="116" t="s">
        <v>2753</v>
      </c>
      <c r="E2290" s="116" t="s">
        <v>79</v>
      </c>
      <c r="F2290" s="116" t="s">
        <v>1996</v>
      </c>
      <c r="G2290" s="117">
        <v>2.7746153846153844E-2</v>
      </c>
      <c r="H2290" s="117">
        <v>27.746153846153845</v>
      </c>
      <c r="I2290" s="116">
        <v>2022</v>
      </c>
    </row>
    <row r="2291" spans="1:9" x14ac:dyDescent="0.3">
      <c r="A2291" s="116">
        <v>344661</v>
      </c>
      <c r="B2291" s="116" t="s">
        <v>857</v>
      </c>
      <c r="C2291" s="116" t="s">
        <v>47</v>
      </c>
      <c r="D2291" s="116" t="s">
        <v>2753</v>
      </c>
      <c r="E2291" s="116" t="s">
        <v>79</v>
      </c>
      <c r="F2291" s="116" t="s">
        <v>1996</v>
      </c>
      <c r="G2291" s="117">
        <v>2.75E-2</v>
      </c>
      <c r="H2291" s="117">
        <v>27.5</v>
      </c>
      <c r="I2291" s="116">
        <v>2022</v>
      </c>
    </row>
    <row r="2292" spans="1:9" x14ac:dyDescent="0.3">
      <c r="A2292" s="116">
        <v>344665</v>
      </c>
      <c r="B2292" s="116" t="s">
        <v>857</v>
      </c>
      <c r="C2292" s="116" t="s">
        <v>47</v>
      </c>
      <c r="D2292" s="116" t="s">
        <v>2753</v>
      </c>
      <c r="E2292" s="116" t="s">
        <v>79</v>
      </c>
      <c r="F2292" s="116" t="s">
        <v>1996</v>
      </c>
      <c r="G2292" s="117">
        <v>1.7999999999999999E-2</v>
      </c>
      <c r="H2292" s="117">
        <v>18</v>
      </c>
      <c r="I2292" s="116">
        <v>2021</v>
      </c>
    </row>
    <row r="2293" spans="1:9" x14ac:dyDescent="0.3">
      <c r="A2293" s="116">
        <v>344667</v>
      </c>
      <c r="B2293" s="116" t="s">
        <v>857</v>
      </c>
      <c r="C2293" s="116" t="s">
        <v>47</v>
      </c>
      <c r="D2293" s="116" t="s">
        <v>2753</v>
      </c>
      <c r="E2293" s="116" t="s">
        <v>79</v>
      </c>
      <c r="F2293" s="116" t="s">
        <v>1996</v>
      </c>
      <c r="G2293" s="117">
        <v>1.7999999999999999E-2</v>
      </c>
      <c r="H2293" s="117">
        <v>18</v>
      </c>
      <c r="I2293" s="116">
        <v>2022</v>
      </c>
    </row>
    <row r="2294" spans="1:9" x14ac:dyDescent="0.3">
      <c r="A2294" s="116">
        <v>354190</v>
      </c>
      <c r="B2294" s="116" t="s">
        <v>857</v>
      </c>
      <c r="C2294" s="116" t="s">
        <v>47</v>
      </c>
      <c r="D2294" s="116" t="s">
        <v>2753</v>
      </c>
      <c r="E2294" s="116" t="s">
        <v>79</v>
      </c>
      <c r="F2294" s="116" t="s">
        <v>863</v>
      </c>
      <c r="G2294" s="117">
        <v>1.5384615384615384E-2</v>
      </c>
      <c r="H2294" s="117">
        <v>15.384615384615383</v>
      </c>
      <c r="I2294" s="116">
        <v>2022</v>
      </c>
    </row>
    <row r="2295" spans="1:9" x14ac:dyDescent="0.3">
      <c r="A2295" s="116">
        <v>355170</v>
      </c>
      <c r="B2295" s="116" t="s">
        <v>2521</v>
      </c>
      <c r="C2295" s="116" t="s">
        <v>47</v>
      </c>
      <c r="D2295" s="116" t="s">
        <v>2753</v>
      </c>
      <c r="E2295" s="116" t="s">
        <v>79</v>
      </c>
      <c r="F2295" s="116" t="s">
        <v>2511</v>
      </c>
      <c r="G2295" s="117">
        <v>7.1923076923076923E-2</v>
      </c>
      <c r="H2295" s="117">
        <v>71.92307692307692</v>
      </c>
      <c r="I2295" s="116">
        <v>2022</v>
      </c>
    </row>
    <row r="2296" spans="1:9" x14ac:dyDescent="0.3">
      <c r="A2296" s="116">
        <v>359945</v>
      </c>
      <c r="B2296" s="116" t="s">
        <v>3368</v>
      </c>
      <c r="C2296" s="116" t="s">
        <v>47</v>
      </c>
      <c r="D2296" s="116" t="s">
        <v>2753</v>
      </c>
      <c r="E2296" s="116" t="s">
        <v>79</v>
      </c>
      <c r="F2296" s="116" t="s">
        <v>863</v>
      </c>
      <c r="G2296" s="117">
        <v>4.5769230769230763E-2</v>
      </c>
      <c r="H2296" s="117">
        <v>45.769230769230766</v>
      </c>
      <c r="I2296" s="116">
        <v>2022</v>
      </c>
    </row>
    <row r="2297" spans="1:9" x14ac:dyDescent="0.3">
      <c r="A2297" s="116">
        <v>365605</v>
      </c>
      <c r="B2297" s="116" t="s">
        <v>1560</v>
      </c>
      <c r="C2297" s="116" t="s">
        <v>47</v>
      </c>
      <c r="D2297" s="116" t="s">
        <v>2753</v>
      </c>
      <c r="E2297" s="116" t="s">
        <v>79</v>
      </c>
      <c r="F2297" s="116" t="s">
        <v>861</v>
      </c>
      <c r="G2297" s="117">
        <v>1.7538461538461541E-2</v>
      </c>
      <c r="H2297" s="117">
        <v>17.53846153846154</v>
      </c>
      <c r="I2297" s="116">
        <v>2022</v>
      </c>
    </row>
    <row r="2298" spans="1:9" x14ac:dyDescent="0.3">
      <c r="A2298" s="116">
        <v>366541</v>
      </c>
      <c r="B2298" s="116" t="s">
        <v>1560</v>
      </c>
      <c r="C2298" s="116" t="s">
        <v>47</v>
      </c>
      <c r="D2298" s="116" t="s">
        <v>2753</v>
      </c>
      <c r="E2298" s="116" t="s">
        <v>79</v>
      </c>
      <c r="F2298" s="116" t="s">
        <v>3399</v>
      </c>
      <c r="G2298" s="117">
        <v>4.823076923076923E-3</v>
      </c>
      <c r="H2298" s="117">
        <v>4.8230769230769228</v>
      </c>
      <c r="I2298" s="116">
        <v>2022</v>
      </c>
    </row>
    <row r="2299" spans="1:9" x14ac:dyDescent="0.3">
      <c r="A2299" s="116">
        <v>368383</v>
      </c>
      <c r="B2299" s="116" t="s">
        <v>3384</v>
      </c>
      <c r="C2299" s="116" t="s">
        <v>47</v>
      </c>
      <c r="D2299" s="116" t="s">
        <v>876</v>
      </c>
      <c r="E2299" s="116" t="s">
        <v>79</v>
      </c>
      <c r="F2299" s="116" t="s">
        <v>2325</v>
      </c>
      <c r="G2299" s="117">
        <v>0.49846153846153846</v>
      </c>
      <c r="H2299" s="117">
        <v>498.46153846153845</v>
      </c>
      <c r="I2299" s="116">
        <v>2022</v>
      </c>
    </row>
    <row r="2300" spans="1:9" x14ac:dyDescent="0.3">
      <c r="A2300" s="116">
        <v>378213</v>
      </c>
      <c r="B2300" s="116" t="s">
        <v>857</v>
      </c>
      <c r="C2300" s="116" t="s">
        <v>47</v>
      </c>
      <c r="D2300" s="116" t="s">
        <v>2753</v>
      </c>
      <c r="E2300" s="116" t="s">
        <v>79</v>
      </c>
      <c r="F2300" s="116" t="s">
        <v>863</v>
      </c>
      <c r="G2300" s="117">
        <v>8.5384615384615382E-3</v>
      </c>
      <c r="H2300" s="117">
        <v>8.5384615384615383</v>
      </c>
      <c r="I2300" s="116">
        <v>2022</v>
      </c>
    </row>
    <row r="2301" spans="1:9" x14ac:dyDescent="0.3">
      <c r="A2301" s="116">
        <v>425002</v>
      </c>
      <c r="B2301" s="116" t="s">
        <v>1768</v>
      </c>
      <c r="C2301" s="116" t="s">
        <v>47</v>
      </c>
      <c r="D2301" s="116" t="s">
        <v>2753</v>
      </c>
      <c r="E2301" s="116" t="s">
        <v>79</v>
      </c>
      <c r="F2301" s="116" t="s">
        <v>3379</v>
      </c>
      <c r="G2301" s="117">
        <v>7.2346153846153838E-2</v>
      </c>
      <c r="H2301" s="117">
        <v>72.34615384615384</v>
      </c>
      <c r="I2301" s="116">
        <v>2022</v>
      </c>
    </row>
    <row r="2302" spans="1:9" x14ac:dyDescent="0.3">
      <c r="A2302" s="116">
        <v>425084</v>
      </c>
      <c r="B2302" s="116" t="s">
        <v>1768</v>
      </c>
      <c r="C2302" s="116" t="s">
        <v>47</v>
      </c>
      <c r="D2302" s="116" t="s">
        <v>2753</v>
      </c>
      <c r="E2302" s="116" t="s">
        <v>79</v>
      </c>
      <c r="F2302" s="116" t="s">
        <v>3379</v>
      </c>
      <c r="G2302" s="117">
        <v>1.7307692307692305E-2</v>
      </c>
      <c r="H2302" s="117">
        <v>17.307692307692307</v>
      </c>
      <c r="I2302" s="116">
        <v>2022</v>
      </c>
    </row>
    <row r="2303" spans="1:9" x14ac:dyDescent="0.3">
      <c r="A2303" s="116">
        <v>466455</v>
      </c>
      <c r="B2303" s="116" t="s">
        <v>859</v>
      </c>
      <c r="C2303" s="116" t="s">
        <v>47</v>
      </c>
      <c r="D2303" s="116" t="s">
        <v>2753</v>
      </c>
      <c r="E2303" s="116" t="s">
        <v>79</v>
      </c>
      <c r="F2303" s="116" t="s">
        <v>3404</v>
      </c>
      <c r="G2303" s="117">
        <v>5.8223076923076919E-2</v>
      </c>
      <c r="H2303" s="117">
        <v>58.223076923076917</v>
      </c>
      <c r="I2303" s="116">
        <v>2022</v>
      </c>
    </row>
    <row r="2304" spans="1:9" x14ac:dyDescent="0.3">
      <c r="A2304" s="116">
        <v>466513</v>
      </c>
      <c r="B2304" s="116" t="s">
        <v>859</v>
      </c>
      <c r="C2304" s="116" t="s">
        <v>47</v>
      </c>
      <c r="D2304" s="116" t="s">
        <v>2753</v>
      </c>
      <c r="E2304" s="116" t="s">
        <v>79</v>
      </c>
      <c r="F2304" s="116" t="s">
        <v>3404</v>
      </c>
      <c r="G2304" s="117">
        <v>8.4323076923076931E-2</v>
      </c>
      <c r="H2304" s="117">
        <v>84.323076923076925</v>
      </c>
      <c r="I2304" s="116">
        <v>2022</v>
      </c>
    </row>
    <row r="2305" spans="1:9" x14ac:dyDescent="0.3">
      <c r="A2305" s="116">
        <v>470989</v>
      </c>
      <c r="B2305" s="116" t="s">
        <v>859</v>
      </c>
      <c r="C2305" s="116" t="s">
        <v>47</v>
      </c>
      <c r="D2305" s="116" t="s">
        <v>2753</v>
      </c>
      <c r="E2305" s="116" t="s">
        <v>79</v>
      </c>
      <c r="F2305" s="116" t="s">
        <v>3404</v>
      </c>
      <c r="G2305" s="117">
        <v>5.7184615384615382E-2</v>
      </c>
      <c r="H2305" s="117">
        <v>57.184615384615384</v>
      </c>
      <c r="I2305" s="116">
        <v>2022</v>
      </c>
    </row>
    <row r="2306" spans="1:9" x14ac:dyDescent="0.3">
      <c r="A2306" s="116">
        <v>475090</v>
      </c>
      <c r="B2306" s="116" t="s">
        <v>857</v>
      </c>
      <c r="C2306" s="116" t="s">
        <v>47</v>
      </c>
      <c r="D2306" s="116" t="s">
        <v>2753</v>
      </c>
      <c r="E2306" s="116" t="s">
        <v>79</v>
      </c>
      <c r="F2306" s="116" t="s">
        <v>863</v>
      </c>
      <c r="G2306" s="117">
        <v>5.8461538461538455E-3</v>
      </c>
      <c r="H2306" s="117">
        <v>5.8461538461538458</v>
      </c>
      <c r="I2306" s="116">
        <v>2022</v>
      </c>
    </row>
    <row r="2307" spans="1:9" x14ac:dyDescent="0.3">
      <c r="A2307" s="116">
        <v>475415</v>
      </c>
      <c r="B2307" s="116" t="s">
        <v>857</v>
      </c>
      <c r="C2307" s="116" t="s">
        <v>47</v>
      </c>
      <c r="D2307" s="116" t="s">
        <v>2753</v>
      </c>
      <c r="E2307" s="116" t="s">
        <v>79</v>
      </c>
      <c r="F2307" s="116" t="s">
        <v>863</v>
      </c>
      <c r="G2307" s="117">
        <v>1.2923076923076923E-2</v>
      </c>
      <c r="H2307" s="117">
        <v>12.923076923076923</v>
      </c>
      <c r="I2307" s="116">
        <v>2022</v>
      </c>
    </row>
    <row r="2308" spans="1:9" x14ac:dyDescent="0.3">
      <c r="A2308" s="116">
        <v>488341</v>
      </c>
      <c r="B2308" s="116" t="s">
        <v>859</v>
      </c>
      <c r="C2308" s="116" t="s">
        <v>47</v>
      </c>
      <c r="D2308" s="116" t="s">
        <v>2753</v>
      </c>
      <c r="E2308" s="116" t="s">
        <v>79</v>
      </c>
      <c r="F2308" s="116" t="s">
        <v>3399</v>
      </c>
      <c r="G2308" s="117">
        <v>6.6461538461538468E-3</v>
      </c>
      <c r="H2308" s="117">
        <v>6.6461538461538465</v>
      </c>
      <c r="I2308" s="116">
        <v>2022</v>
      </c>
    </row>
    <row r="2309" spans="1:9" x14ac:dyDescent="0.3">
      <c r="A2309" s="116">
        <v>512087</v>
      </c>
      <c r="B2309" s="116" t="s">
        <v>857</v>
      </c>
      <c r="C2309" s="116" t="s">
        <v>47</v>
      </c>
      <c r="D2309" s="116" t="s">
        <v>2753</v>
      </c>
      <c r="E2309" s="116" t="s">
        <v>79</v>
      </c>
      <c r="F2309" s="116" t="s">
        <v>863</v>
      </c>
      <c r="G2309" s="117">
        <v>8.9230769230769242E-3</v>
      </c>
      <c r="H2309" s="117">
        <v>8.9230769230769234</v>
      </c>
      <c r="I2309" s="116">
        <v>2022</v>
      </c>
    </row>
    <row r="2310" spans="1:9" x14ac:dyDescent="0.3">
      <c r="A2310" s="116" t="s">
        <v>851</v>
      </c>
      <c r="B2310" s="116" t="s">
        <v>337</v>
      </c>
      <c r="C2310" s="116" t="s">
        <v>47</v>
      </c>
      <c r="D2310" s="116" t="s">
        <v>852</v>
      </c>
      <c r="E2310" s="116" t="s">
        <v>79</v>
      </c>
      <c r="F2310" s="116" t="s">
        <v>853</v>
      </c>
      <c r="G2310" s="117">
        <v>0.11867692307692307</v>
      </c>
      <c r="H2310" s="117">
        <v>118.67692307692307</v>
      </c>
      <c r="I2310" s="116">
        <v>2017</v>
      </c>
    </row>
    <row r="2311" spans="1:9" x14ac:dyDescent="0.3">
      <c r="A2311" s="116" t="s">
        <v>886</v>
      </c>
      <c r="B2311" s="116" t="s">
        <v>887</v>
      </c>
      <c r="C2311" s="116" t="s">
        <v>47</v>
      </c>
      <c r="D2311" s="116" t="s">
        <v>876</v>
      </c>
      <c r="E2311" s="116" t="s">
        <v>79</v>
      </c>
      <c r="F2311" s="116" t="s">
        <v>883</v>
      </c>
      <c r="G2311" s="117">
        <v>0.15</v>
      </c>
      <c r="H2311" s="117">
        <v>150</v>
      </c>
      <c r="I2311" s="116">
        <v>2017</v>
      </c>
    </row>
    <row r="2312" spans="1:9" x14ac:dyDescent="0.3">
      <c r="A2312" s="116" t="s">
        <v>888</v>
      </c>
      <c r="B2312" s="116" t="s">
        <v>889</v>
      </c>
      <c r="C2312" s="116" t="s">
        <v>47</v>
      </c>
      <c r="D2312" s="116" t="s">
        <v>876</v>
      </c>
      <c r="E2312" s="116" t="s">
        <v>79</v>
      </c>
      <c r="F2312" s="116" t="s">
        <v>890</v>
      </c>
      <c r="G2312" s="117">
        <v>7.6153846153846141E-2</v>
      </c>
      <c r="H2312" s="117">
        <v>76.153846153846146</v>
      </c>
      <c r="I2312" s="116">
        <v>2017</v>
      </c>
    </row>
    <row r="2313" spans="1:9" x14ac:dyDescent="0.3">
      <c r="A2313" s="116" t="s">
        <v>872</v>
      </c>
      <c r="B2313" s="116" t="s">
        <v>873</v>
      </c>
      <c r="C2313" s="116" t="s">
        <v>47</v>
      </c>
      <c r="D2313" s="116" t="s">
        <v>868</v>
      </c>
      <c r="E2313" s="116" t="s">
        <v>2</v>
      </c>
      <c r="F2313" s="116" t="s">
        <v>874</v>
      </c>
      <c r="G2313" s="117">
        <v>0.22498461538461539</v>
      </c>
      <c r="H2313" s="117">
        <v>224.98461538461538</v>
      </c>
      <c r="I2313" s="116">
        <v>2018</v>
      </c>
    </row>
    <row r="2314" spans="1:9" x14ac:dyDescent="0.3">
      <c r="A2314" s="116" t="s">
        <v>891</v>
      </c>
      <c r="B2314" s="116" t="s">
        <v>892</v>
      </c>
      <c r="C2314" s="116" t="s">
        <v>47</v>
      </c>
      <c r="D2314" s="116" t="s">
        <v>876</v>
      </c>
      <c r="E2314" s="116" t="s">
        <v>79</v>
      </c>
      <c r="F2314" s="116" t="s">
        <v>893</v>
      </c>
      <c r="G2314" s="117">
        <v>0.16476923076923075</v>
      </c>
      <c r="H2314" s="117">
        <v>164.76923076923075</v>
      </c>
      <c r="I2314" s="116">
        <v>2017</v>
      </c>
    </row>
    <row r="2315" spans="1:9" x14ac:dyDescent="0.3">
      <c r="A2315" s="116" t="s">
        <v>865</v>
      </c>
      <c r="B2315" s="116" t="s">
        <v>857</v>
      </c>
      <c r="C2315" s="116" t="s">
        <v>47</v>
      </c>
      <c r="D2315" s="116" t="s">
        <v>855</v>
      </c>
      <c r="E2315" s="116" t="s">
        <v>79</v>
      </c>
      <c r="F2315" s="116" t="s">
        <v>866</v>
      </c>
      <c r="G2315" s="117">
        <v>8.1553846153846157E-2</v>
      </c>
      <c r="H2315" s="117">
        <v>81.553846153846152</v>
      </c>
      <c r="I2315" s="116">
        <v>2018</v>
      </c>
    </row>
    <row r="2316" spans="1:9" x14ac:dyDescent="0.3">
      <c r="A2316" s="116" t="s">
        <v>1990</v>
      </c>
      <c r="B2316" s="116" t="s">
        <v>1567</v>
      </c>
      <c r="C2316" s="116" t="s">
        <v>47</v>
      </c>
      <c r="D2316" s="116" t="s">
        <v>1568</v>
      </c>
      <c r="E2316" s="116" t="s">
        <v>79</v>
      </c>
      <c r="F2316" s="116" t="s">
        <v>241</v>
      </c>
      <c r="G2316" s="117">
        <v>2.1782769230769232</v>
      </c>
      <c r="H2316" s="117">
        <v>2178.2769230769231</v>
      </c>
      <c r="I2316" s="116">
        <v>2019</v>
      </c>
    </row>
    <row r="2317" spans="1:9" x14ac:dyDescent="0.3">
      <c r="A2317" s="116" t="s">
        <v>909</v>
      </c>
      <c r="B2317" s="116" t="s">
        <v>910</v>
      </c>
      <c r="C2317" s="116" t="s">
        <v>47</v>
      </c>
      <c r="D2317" s="116" t="s">
        <v>896</v>
      </c>
      <c r="E2317" s="116" t="s">
        <v>79</v>
      </c>
      <c r="F2317" s="116" t="s">
        <v>858</v>
      </c>
      <c r="G2317" s="117">
        <v>0.44775384615384617</v>
      </c>
      <c r="H2317" s="117">
        <v>447.75384615384615</v>
      </c>
      <c r="I2317" s="116">
        <v>2017</v>
      </c>
    </row>
    <row r="2318" spans="1:9" x14ac:dyDescent="0.3">
      <c r="A2318" s="116" t="s">
        <v>1566</v>
      </c>
      <c r="B2318" s="116" t="s">
        <v>1567</v>
      </c>
      <c r="C2318" s="116" t="s">
        <v>47</v>
      </c>
      <c r="D2318" s="116" t="s">
        <v>1568</v>
      </c>
      <c r="E2318" s="116" t="s">
        <v>79</v>
      </c>
      <c r="F2318" s="116" t="s">
        <v>1569</v>
      </c>
      <c r="G2318" s="117">
        <v>1.9190769230769231</v>
      </c>
      <c r="H2318" s="117">
        <v>1919.0769230769231</v>
      </c>
      <c r="I2318" s="116">
        <v>2019</v>
      </c>
    </row>
    <row r="2319" spans="1:9" x14ac:dyDescent="0.3">
      <c r="A2319" s="116" t="s">
        <v>1570</v>
      </c>
      <c r="B2319" s="116" t="s">
        <v>1567</v>
      </c>
      <c r="C2319" s="116" t="s">
        <v>47</v>
      </c>
      <c r="D2319" s="116" t="s">
        <v>1568</v>
      </c>
      <c r="E2319" s="116" t="s">
        <v>79</v>
      </c>
      <c r="F2319" s="116" t="s">
        <v>1569</v>
      </c>
      <c r="G2319" s="117">
        <v>2.1502384615384611</v>
      </c>
      <c r="H2319" s="117">
        <v>2150.2384615384613</v>
      </c>
      <c r="I2319" s="116">
        <v>2019</v>
      </c>
    </row>
    <row r="2320" spans="1:9" x14ac:dyDescent="0.3">
      <c r="A2320" s="116" t="s">
        <v>894</v>
      </c>
      <c r="B2320" s="116" t="s">
        <v>895</v>
      </c>
      <c r="C2320" s="116" t="s">
        <v>47</v>
      </c>
      <c r="D2320" s="116" t="s">
        <v>896</v>
      </c>
      <c r="E2320" s="116" t="s">
        <v>79</v>
      </c>
      <c r="F2320" s="116" t="s">
        <v>885</v>
      </c>
      <c r="G2320" s="117">
        <v>0.49721538461538461</v>
      </c>
      <c r="H2320" s="117">
        <v>497.21538461538461</v>
      </c>
      <c r="I2320" s="116">
        <v>2017</v>
      </c>
    </row>
    <row r="2321" spans="1:9" x14ac:dyDescent="0.3">
      <c r="A2321" s="116" t="s">
        <v>897</v>
      </c>
      <c r="B2321" s="116" t="s">
        <v>898</v>
      </c>
      <c r="C2321" s="116" t="s">
        <v>47</v>
      </c>
      <c r="D2321" s="116" t="s">
        <v>896</v>
      </c>
      <c r="E2321" s="116" t="s">
        <v>79</v>
      </c>
      <c r="F2321" s="116" t="s">
        <v>885</v>
      </c>
      <c r="G2321" s="117">
        <v>0.27623076923076922</v>
      </c>
      <c r="H2321" s="117">
        <v>276.23076923076923</v>
      </c>
      <c r="I2321" s="116">
        <v>2016</v>
      </c>
    </row>
    <row r="2322" spans="1:9" x14ac:dyDescent="0.3">
      <c r="A2322" s="116" t="s">
        <v>2117</v>
      </c>
      <c r="B2322" s="116" t="s">
        <v>2005</v>
      </c>
      <c r="C2322" s="116" t="s">
        <v>47</v>
      </c>
      <c r="D2322" s="116" t="s">
        <v>852</v>
      </c>
      <c r="E2322" s="116" t="s">
        <v>79</v>
      </c>
      <c r="F2322" s="116" t="s">
        <v>592</v>
      </c>
      <c r="G2322" s="117">
        <v>2.3209615384615385</v>
      </c>
      <c r="H2322" s="117">
        <v>2320.9615384615386</v>
      </c>
      <c r="I2322" s="116">
        <v>2020</v>
      </c>
    </row>
    <row r="2323" spans="1:9" x14ac:dyDescent="0.3">
      <c r="A2323" s="116" t="s">
        <v>1994</v>
      </c>
      <c r="B2323" s="116" t="s">
        <v>910</v>
      </c>
      <c r="C2323" s="116" t="s">
        <v>47</v>
      </c>
      <c r="D2323" s="116" t="s">
        <v>896</v>
      </c>
      <c r="E2323" s="116" t="s">
        <v>79</v>
      </c>
      <c r="F2323" s="116" t="s">
        <v>1563</v>
      </c>
      <c r="G2323" s="117">
        <v>2.3556923076923075</v>
      </c>
      <c r="H2323" s="117">
        <v>2355.6923076923076</v>
      </c>
      <c r="I2323" s="116">
        <v>2019</v>
      </c>
    </row>
    <row r="2324" spans="1:9" x14ac:dyDescent="0.3">
      <c r="A2324" s="116" t="s">
        <v>1986</v>
      </c>
      <c r="B2324" s="116" t="s">
        <v>1728</v>
      </c>
      <c r="C2324" s="116" t="s">
        <v>47</v>
      </c>
      <c r="D2324" s="116" t="s">
        <v>896</v>
      </c>
      <c r="E2324" s="116" t="s">
        <v>79</v>
      </c>
      <c r="F2324" s="116" t="s">
        <v>1563</v>
      </c>
      <c r="G2324" s="117">
        <v>2.3556923076923075</v>
      </c>
      <c r="H2324" s="117">
        <v>2355.6923076923076</v>
      </c>
      <c r="I2324" s="116">
        <v>2019</v>
      </c>
    </row>
    <row r="2325" spans="1:9" x14ac:dyDescent="0.3">
      <c r="A2325" s="116" t="s">
        <v>1992</v>
      </c>
      <c r="B2325" s="116" t="s">
        <v>1993</v>
      </c>
      <c r="C2325" s="116" t="s">
        <v>47</v>
      </c>
      <c r="D2325" s="116" t="s">
        <v>896</v>
      </c>
      <c r="E2325" s="116" t="s">
        <v>79</v>
      </c>
      <c r="F2325" s="116" t="s">
        <v>1563</v>
      </c>
      <c r="G2325" s="117">
        <v>2.3577230769230768</v>
      </c>
      <c r="H2325" s="117">
        <v>2357.7230769230769</v>
      </c>
      <c r="I2325" s="116">
        <v>2019</v>
      </c>
    </row>
    <row r="2326" spans="1:9" x14ac:dyDescent="0.3">
      <c r="A2326" s="116" t="s">
        <v>2011</v>
      </c>
      <c r="B2326" s="116" t="s">
        <v>2012</v>
      </c>
      <c r="C2326" s="116" t="s">
        <v>47</v>
      </c>
      <c r="D2326" s="116" t="s">
        <v>852</v>
      </c>
      <c r="E2326" s="116" t="s">
        <v>79</v>
      </c>
      <c r="F2326" s="116" t="s">
        <v>2007</v>
      </c>
      <c r="G2326" s="117">
        <v>2.3161846153846155</v>
      </c>
      <c r="H2326" s="117">
        <v>2316.1846153846154</v>
      </c>
      <c r="I2326" s="116">
        <v>2019</v>
      </c>
    </row>
    <row r="2327" spans="1:9" x14ac:dyDescent="0.3">
      <c r="A2327" s="116" t="s">
        <v>2006</v>
      </c>
      <c r="B2327" s="116" t="s">
        <v>337</v>
      </c>
      <c r="C2327" s="116" t="s">
        <v>47</v>
      </c>
      <c r="D2327" s="116" t="s">
        <v>852</v>
      </c>
      <c r="E2327" s="116" t="s">
        <v>79</v>
      </c>
      <c r="F2327" s="116" t="s">
        <v>2007</v>
      </c>
      <c r="G2327" s="117">
        <v>2.3174999999999999</v>
      </c>
      <c r="H2327" s="117">
        <v>2317.5</v>
      </c>
      <c r="I2327" s="116">
        <v>2019</v>
      </c>
    </row>
    <row r="2328" spans="1:9" x14ac:dyDescent="0.3">
      <c r="A2328" s="116" t="s">
        <v>1578</v>
      </c>
      <c r="B2328" s="116" t="s">
        <v>1575</v>
      </c>
      <c r="C2328" s="116" t="s">
        <v>47</v>
      </c>
      <c r="D2328" s="116" t="s">
        <v>896</v>
      </c>
      <c r="E2328" s="116" t="s">
        <v>79</v>
      </c>
      <c r="F2328" s="116" t="s">
        <v>1576</v>
      </c>
      <c r="G2328" s="117">
        <v>1.9189999999999998</v>
      </c>
      <c r="H2328" s="117">
        <v>1918.9999999999998</v>
      </c>
      <c r="I2328" s="116">
        <v>2019</v>
      </c>
    </row>
    <row r="2329" spans="1:9" x14ac:dyDescent="0.3">
      <c r="A2329" s="116" t="s">
        <v>899</v>
      </c>
      <c r="B2329" s="116" t="s">
        <v>900</v>
      </c>
      <c r="C2329" s="116" t="s">
        <v>47</v>
      </c>
      <c r="D2329" s="116" t="s">
        <v>896</v>
      </c>
      <c r="E2329" s="116" t="s">
        <v>79</v>
      </c>
      <c r="F2329" s="116" t="s">
        <v>901</v>
      </c>
      <c r="G2329" s="117">
        <v>2.1185</v>
      </c>
      <c r="H2329" s="117">
        <v>2118.5</v>
      </c>
      <c r="I2329" s="116">
        <v>2018</v>
      </c>
    </row>
    <row r="2330" spans="1:9" x14ac:dyDescent="0.3">
      <c r="A2330" s="116" t="s">
        <v>2013</v>
      </c>
      <c r="B2330" s="116" t="s">
        <v>900</v>
      </c>
      <c r="C2330" s="116" t="s">
        <v>47</v>
      </c>
      <c r="D2330" s="116" t="s">
        <v>896</v>
      </c>
      <c r="E2330" s="116" t="s">
        <v>79</v>
      </c>
      <c r="F2330" s="116" t="s">
        <v>901</v>
      </c>
      <c r="G2330" s="117">
        <v>1.2993230769230768</v>
      </c>
      <c r="H2330" s="117">
        <v>1299.3230769230768</v>
      </c>
      <c r="I2330" s="116">
        <v>2019</v>
      </c>
    </row>
    <row r="2331" spans="1:9" x14ac:dyDescent="0.3">
      <c r="A2331" s="116" t="s">
        <v>2014</v>
      </c>
      <c r="B2331" s="116" t="s">
        <v>900</v>
      </c>
      <c r="C2331" s="116" t="s">
        <v>47</v>
      </c>
      <c r="D2331" s="116" t="s">
        <v>896</v>
      </c>
      <c r="E2331" s="116" t="s">
        <v>79</v>
      </c>
      <c r="F2331" s="116" t="s">
        <v>592</v>
      </c>
      <c r="G2331" s="117">
        <v>1.8443076923076922</v>
      </c>
      <c r="H2331" s="117">
        <v>1844.3076923076922</v>
      </c>
      <c r="I2331" s="116">
        <v>2019</v>
      </c>
    </row>
    <row r="2332" spans="1:9" x14ac:dyDescent="0.3">
      <c r="A2332" s="116" t="s">
        <v>2098</v>
      </c>
      <c r="B2332" s="116" t="s">
        <v>900</v>
      </c>
      <c r="C2332" s="116" t="s">
        <v>47</v>
      </c>
      <c r="D2332" s="116" t="s">
        <v>896</v>
      </c>
      <c r="E2332" s="116" t="s">
        <v>79</v>
      </c>
      <c r="F2332" s="116" t="s">
        <v>592</v>
      </c>
      <c r="G2332" s="117">
        <v>1.782830769230769</v>
      </c>
      <c r="H2332" s="117">
        <v>1782.830769230769</v>
      </c>
      <c r="I2332" s="116">
        <v>2019</v>
      </c>
    </row>
    <row r="2333" spans="1:9" x14ac:dyDescent="0.3">
      <c r="A2333" s="116" t="s">
        <v>2010</v>
      </c>
      <c r="B2333" s="116" t="s">
        <v>1936</v>
      </c>
      <c r="C2333" s="116" t="s">
        <v>47</v>
      </c>
      <c r="D2333" s="116" t="s">
        <v>896</v>
      </c>
      <c r="E2333" s="116" t="s">
        <v>79</v>
      </c>
      <c r="F2333" s="116" t="s">
        <v>592</v>
      </c>
      <c r="G2333" s="117">
        <v>2.1018461538461537</v>
      </c>
      <c r="H2333" s="117">
        <v>2101.8461538461538</v>
      </c>
      <c r="I2333" s="116">
        <v>2019</v>
      </c>
    </row>
    <row r="2334" spans="1:9" x14ac:dyDescent="0.3">
      <c r="A2334" s="116" t="s">
        <v>1564</v>
      </c>
      <c r="B2334" s="116" t="s">
        <v>1565</v>
      </c>
      <c r="C2334" s="116" t="s">
        <v>47</v>
      </c>
      <c r="D2334" s="116" t="s">
        <v>896</v>
      </c>
      <c r="E2334" s="116" t="s">
        <v>79</v>
      </c>
      <c r="F2334" s="116" t="s">
        <v>901</v>
      </c>
      <c r="G2334" s="117">
        <v>2.094753846153846</v>
      </c>
      <c r="H2334" s="117">
        <v>2094.7538461538461</v>
      </c>
      <c r="I2334" s="116">
        <v>2019</v>
      </c>
    </row>
    <row r="2335" spans="1:9" x14ac:dyDescent="0.3">
      <c r="A2335" s="116" t="s">
        <v>2008</v>
      </c>
      <c r="B2335" s="116" t="s">
        <v>2009</v>
      </c>
      <c r="C2335" s="116" t="s">
        <v>47</v>
      </c>
      <c r="D2335" s="116" t="s">
        <v>896</v>
      </c>
      <c r="E2335" s="116" t="s">
        <v>79</v>
      </c>
      <c r="F2335" s="116" t="s">
        <v>592</v>
      </c>
      <c r="G2335" s="117">
        <v>2.1161769230769232</v>
      </c>
      <c r="H2335" s="117">
        <v>2116.1769230769232</v>
      </c>
      <c r="I2335" s="116">
        <v>2019</v>
      </c>
    </row>
    <row r="2336" spans="1:9" x14ac:dyDescent="0.3">
      <c r="A2336" s="116" t="s">
        <v>2016</v>
      </c>
      <c r="B2336" s="116" t="s">
        <v>900</v>
      </c>
      <c r="C2336" s="116" t="s">
        <v>47</v>
      </c>
      <c r="D2336" s="116" t="s">
        <v>896</v>
      </c>
      <c r="E2336" s="116" t="s">
        <v>79</v>
      </c>
      <c r="F2336" s="116" t="s">
        <v>901</v>
      </c>
      <c r="G2336" s="117">
        <v>1.782830769230769</v>
      </c>
      <c r="H2336" s="117">
        <v>1782.830769230769</v>
      </c>
      <c r="I2336" s="116">
        <v>2019</v>
      </c>
    </row>
    <row r="2337" spans="1:9" x14ac:dyDescent="0.3">
      <c r="A2337" s="116" t="s">
        <v>2015</v>
      </c>
      <c r="B2337" s="116" t="s">
        <v>900</v>
      </c>
      <c r="C2337" s="116" t="s">
        <v>47</v>
      </c>
      <c r="D2337" s="116" t="s">
        <v>896</v>
      </c>
      <c r="E2337" s="116" t="s">
        <v>79</v>
      </c>
      <c r="F2337" s="116" t="s">
        <v>901</v>
      </c>
      <c r="G2337" s="117">
        <v>1.782830769230769</v>
      </c>
      <c r="H2337" s="117">
        <v>1782.830769230769</v>
      </c>
      <c r="I2337" s="116">
        <v>2019</v>
      </c>
    </row>
    <row r="2338" spans="1:9" x14ac:dyDescent="0.3">
      <c r="A2338" s="116" t="s">
        <v>2104</v>
      </c>
      <c r="B2338" s="116" t="s">
        <v>2105</v>
      </c>
      <c r="C2338" s="116" t="s">
        <v>47</v>
      </c>
      <c r="D2338" s="116" t="s">
        <v>896</v>
      </c>
      <c r="E2338" s="116" t="s">
        <v>79</v>
      </c>
      <c r="F2338" s="116" t="s">
        <v>2106</v>
      </c>
      <c r="G2338" s="117">
        <v>2.0806153846153848</v>
      </c>
      <c r="H2338" s="117">
        <v>2080.6153846153848</v>
      </c>
      <c r="I2338" s="116">
        <v>2020</v>
      </c>
    </row>
    <row r="2339" spans="1:9" x14ac:dyDescent="0.3">
      <c r="A2339" s="116" t="s">
        <v>1594</v>
      </c>
      <c r="B2339" s="116" t="s">
        <v>857</v>
      </c>
      <c r="C2339" s="116" t="s">
        <v>47</v>
      </c>
      <c r="D2339" s="116" t="s">
        <v>855</v>
      </c>
      <c r="E2339" s="116" t="s">
        <v>79</v>
      </c>
      <c r="F2339" s="116" t="s">
        <v>1593</v>
      </c>
      <c r="G2339" s="117">
        <v>8.1538461538461532E-2</v>
      </c>
      <c r="H2339" s="117">
        <v>81.538461538461533</v>
      </c>
      <c r="I2339" s="116">
        <v>2018</v>
      </c>
    </row>
    <row r="2340" spans="1:9" x14ac:dyDescent="0.3">
      <c r="A2340" s="116" t="s">
        <v>1770</v>
      </c>
      <c r="B2340" s="116" t="s">
        <v>857</v>
      </c>
      <c r="C2340" s="116" t="s">
        <v>47</v>
      </c>
      <c r="D2340" s="116" t="s">
        <v>855</v>
      </c>
      <c r="E2340" s="116" t="s">
        <v>79</v>
      </c>
      <c r="F2340" s="116" t="s">
        <v>1763</v>
      </c>
      <c r="G2340" s="117">
        <v>0.13769999999999999</v>
      </c>
      <c r="H2340" s="117">
        <v>137.69999999999999</v>
      </c>
      <c r="I2340" s="116">
        <v>2019</v>
      </c>
    </row>
    <row r="2341" spans="1:9" x14ac:dyDescent="0.3">
      <c r="A2341" s="116" t="s">
        <v>1773</v>
      </c>
      <c r="B2341" s="116" t="s">
        <v>1774</v>
      </c>
      <c r="C2341" s="116" t="s">
        <v>47</v>
      </c>
      <c r="D2341" s="116" t="s">
        <v>855</v>
      </c>
      <c r="E2341" s="116" t="s">
        <v>79</v>
      </c>
      <c r="F2341" s="116" t="s">
        <v>1763</v>
      </c>
      <c r="G2341" s="117">
        <v>0.71099999999999997</v>
      </c>
      <c r="H2341" s="117">
        <v>711</v>
      </c>
      <c r="I2341" s="116">
        <v>2019</v>
      </c>
    </row>
    <row r="2342" spans="1:9" x14ac:dyDescent="0.3">
      <c r="A2342" s="116" t="s">
        <v>1769</v>
      </c>
      <c r="B2342" s="116" t="s">
        <v>859</v>
      </c>
      <c r="C2342" s="116" t="s">
        <v>47</v>
      </c>
      <c r="D2342" s="116" t="s">
        <v>855</v>
      </c>
      <c r="E2342" s="116" t="s">
        <v>79</v>
      </c>
      <c r="F2342" s="116" t="s">
        <v>1763</v>
      </c>
      <c r="G2342" s="117">
        <v>0.87515999999999994</v>
      </c>
      <c r="H2342" s="117">
        <v>875.16</v>
      </c>
      <c r="I2342" s="116">
        <v>2019</v>
      </c>
    </row>
    <row r="2343" spans="1:9" x14ac:dyDescent="0.3">
      <c r="A2343" s="116" t="s">
        <v>1771</v>
      </c>
      <c r="B2343" s="116" t="s">
        <v>862</v>
      </c>
      <c r="C2343" s="116" t="s">
        <v>47</v>
      </c>
      <c r="D2343" s="116" t="s">
        <v>855</v>
      </c>
      <c r="E2343" s="116" t="s">
        <v>79</v>
      </c>
      <c r="F2343" s="116" t="s">
        <v>1763</v>
      </c>
      <c r="G2343" s="117">
        <v>0.12483</v>
      </c>
      <c r="H2343" s="117">
        <v>124.83</v>
      </c>
      <c r="I2343" s="116">
        <v>2019</v>
      </c>
    </row>
    <row r="2344" spans="1:9" x14ac:dyDescent="0.3">
      <c r="A2344" s="116" t="s">
        <v>1772</v>
      </c>
      <c r="B2344" s="116" t="s">
        <v>862</v>
      </c>
      <c r="C2344" s="116" t="s">
        <v>47</v>
      </c>
      <c r="D2344" s="116" t="s">
        <v>855</v>
      </c>
      <c r="E2344" s="116" t="s">
        <v>79</v>
      </c>
      <c r="F2344" s="116" t="s">
        <v>1763</v>
      </c>
      <c r="G2344" s="117">
        <v>0.70950000000000002</v>
      </c>
      <c r="H2344" s="117">
        <v>709.5</v>
      </c>
      <c r="I2344" s="116">
        <v>2019</v>
      </c>
    </row>
    <row r="2345" spans="1:9" x14ac:dyDescent="0.3">
      <c r="A2345" s="116" t="s">
        <v>1761</v>
      </c>
      <c r="B2345" s="116" t="s">
        <v>1762</v>
      </c>
      <c r="C2345" s="116" t="s">
        <v>47</v>
      </c>
      <c r="D2345" s="116" t="s">
        <v>855</v>
      </c>
      <c r="E2345" s="116" t="s">
        <v>79</v>
      </c>
      <c r="F2345" s="116" t="s">
        <v>1763</v>
      </c>
      <c r="G2345" s="117">
        <v>1.0588499999999998</v>
      </c>
      <c r="H2345" s="117">
        <v>1058.8499999999999</v>
      </c>
      <c r="I2345" s="116">
        <v>2019</v>
      </c>
    </row>
    <row r="2346" spans="1:9" x14ac:dyDescent="0.3">
      <c r="A2346" s="116" t="s">
        <v>1765</v>
      </c>
      <c r="B2346" s="116" t="s">
        <v>859</v>
      </c>
      <c r="C2346" s="116" t="s">
        <v>47</v>
      </c>
      <c r="D2346" s="116" t="s">
        <v>855</v>
      </c>
      <c r="E2346" s="116" t="s">
        <v>79</v>
      </c>
      <c r="F2346" s="116" t="s">
        <v>1763</v>
      </c>
      <c r="G2346" s="117">
        <v>0.3866</v>
      </c>
      <c r="H2346" s="117">
        <v>386.6</v>
      </c>
      <c r="I2346" s="116">
        <v>2019</v>
      </c>
    </row>
    <row r="2347" spans="1:9" x14ac:dyDescent="0.3">
      <c r="A2347" s="116" t="s">
        <v>1767</v>
      </c>
      <c r="B2347" s="116" t="s">
        <v>1768</v>
      </c>
      <c r="C2347" s="116" t="s">
        <v>47</v>
      </c>
      <c r="D2347" s="116" t="s">
        <v>855</v>
      </c>
      <c r="E2347" s="116" t="s">
        <v>79</v>
      </c>
      <c r="F2347" s="116" t="s">
        <v>1763</v>
      </c>
      <c r="G2347" s="117">
        <v>0.32344615384615383</v>
      </c>
      <c r="H2347" s="117">
        <v>323.44615384615383</v>
      </c>
      <c r="I2347" s="116">
        <v>2019</v>
      </c>
    </row>
    <row r="2348" spans="1:9" x14ac:dyDescent="0.3">
      <c r="A2348" s="116" t="s">
        <v>1766</v>
      </c>
      <c r="B2348" s="116" t="s">
        <v>859</v>
      </c>
      <c r="C2348" s="116" t="s">
        <v>47</v>
      </c>
      <c r="D2348" s="116" t="s">
        <v>855</v>
      </c>
      <c r="E2348" s="116" t="s">
        <v>79</v>
      </c>
      <c r="F2348" s="116" t="s">
        <v>1763</v>
      </c>
      <c r="G2348" s="117">
        <v>0.28904615384615384</v>
      </c>
      <c r="H2348" s="117">
        <v>289.04615384615386</v>
      </c>
      <c r="I2348" s="116">
        <v>2018</v>
      </c>
    </row>
    <row r="2349" spans="1:9" x14ac:dyDescent="0.3">
      <c r="A2349" s="116" t="s">
        <v>1764</v>
      </c>
      <c r="B2349" s="116" t="s">
        <v>859</v>
      </c>
      <c r="C2349" s="116" t="s">
        <v>47</v>
      </c>
      <c r="D2349" s="116" t="s">
        <v>855</v>
      </c>
      <c r="E2349" s="116" t="s">
        <v>79</v>
      </c>
      <c r="F2349" s="116" t="s">
        <v>1763</v>
      </c>
      <c r="G2349" s="117">
        <v>0.84738461538461529</v>
      </c>
      <c r="H2349" s="117">
        <v>847.38461538461524</v>
      </c>
      <c r="I2349" s="116">
        <v>2019</v>
      </c>
    </row>
    <row r="2350" spans="1:9" x14ac:dyDescent="0.3">
      <c r="A2350" s="116" t="s">
        <v>1421</v>
      </c>
      <c r="B2350" s="116" t="s">
        <v>1429</v>
      </c>
      <c r="C2350" s="116" t="s">
        <v>50</v>
      </c>
      <c r="D2350" s="116" t="s">
        <v>1430</v>
      </c>
      <c r="E2350" s="116" t="s">
        <v>75</v>
      </c>
      <c r="G2350" s="117">
        <v>3.9169230769230776E-2</v>
      </c>
      <c r="H2350" s="117">
        <v>39.169230769230772</v>
      </c>
      <c r="I2350" s="116">
        <v>2018</v>
      </c>
    </row>
    <row r="2351" spans="1:9" x14ac:dyDescent="0.3">
      <c r="A2351" s="116" t="s">
        <v>1421</v>
      </c>
      <c r="B2351" s="116" t="s">
        <v>1427</v>
      </c>
      <c r="C2351" s="116" t="s">
        <v>50</v>
      </c>
      <c r="D2351" s="116" t="s">
        <v>1428</v>
      </c>
      <c r="E2351" s="116" t="s">
        <v>75</v>
      </c>
      <c r="G2351" s="117">
        <v>1.9584615384615388E-2</v>
      </c>
      <c r="H2351" s="117">
        <v>19.584615384615386</v>
      </c>
      <c r="I2351" s="116">
        <v>2017</v>
      </c>
    </row>
    <row r="2352" spans="1:9" x14ac:dyDescent="0.3">
      <c r="A2352" s="116" t="s">
        <v>1421</v>
      </c>
      <c r="B2352" s="116" t="s">
        <v>1441</v>
      </c>
      <c r="C2352" s="116" t="s">
        <v>50</v>
      </c>
      <c r="D2352" s="116" t="s">
        <v>1442</v>
      </c>
      <c r="E2352" s="116" t="s">
        <v>75</v>
      </c>
      <c r="G2352" s="117">
        <v>3.9169230769230776E-2</v>
      </c>
      <c r="H2352" s="117">
        <v>39.169230769230772</v>
      </c>
      <c r="I2352" s="116">
        <v>2017</v>
      </c>
    </row>
    <row r="2353" spans="1:9" x14ac:dyDescent="0.3">
      <c r="A2353" s="116" t="s">
        <v>1421</v>
      </c>
      <c r="B2353" s="116" t="s">
        <v>187</v>
      </c>
      <c r="C2353" s="116" t="s">
        <v>50</v>
      </c>
      <c r="D2353" s="116" t="s">
        <v>1424</v>
      </c>
      <c r="E2353" s="116" t="s">
        <v>75</v>
      </c>
      <c r="G2353" s="117">
        <v>5.875384615384615E-2</v>
      </c>
      <c r="H2353" s="117">
        <v>58.753846153846148</v>
      </c>
      <c r="I2353" s="116">
        <v>2017</v>
      </c>
    </row>
    <row r="2354" spans="1:9" x14ac:dyDescent="0.3">
      <c r="A2354" s="116" t="s">
        <v>1421</v>
      </c>
      <c r="B2354" s="116" t="s">
        <v>1437</v>
      </c>
      <c r="C2354" s="116" t="s">
        <v>50</v>
      </c>
      <c r="D2354" s="116" t="s">
        <v>1438</v>
      </c>
      <c r="E2354" s="116" t="s">
        <v>75</v>
      </c>
      <c r="G2354" s="117">
        <v>5.875384615384615E-2</v>
      </c>
      <c r="H2354" s="117">
        <v>58.753846153846148</v>
      </c>
      <c r="I2354" s="116">
        <v>2017</v>
      </c>
    </row>
    <row r="2355" spans="1:9" x14ac:dyDescent="0.3">
      <c r="A2355" s="116" t="s">
        <v>1421</v>
      </c>
      <c r="B2355" s="116" t="s">
        <v>1443</v>
      </c>
      <c r="C2355" s="116" t="s">
        <v>50</v>
      </c>
      <c r="D2355" s="116" t="s">
        <v>1444</v>
      </c>
      <c r="E2355" s="116" t="s">
        <v>75</v>
      </c>
      <c r="G2355" s="117">
        <v>5.875384615384615E-2</v>
      </c>
      <c r="H2355" s="117">
        <v>58.753846153846148</v>
      </c>
      <c r="I2355" s="116">
        <v>2017</v>
      </c>
    </row>
    <row r="2356" spans="1:9" x14ac:dyDescent="0.3">
      <c r="A2356" s="116" t="s">
        <v>1421</v>
      </c>
      <c r="B2356" s="116" t="s">
        <v>1445</v>
      </c>
      <c r="C2356" s="116" t="s">
        <v>50</v>
      </c>
      <c r="D2356" s="116" t="s">
        <v>1446</v>
      </c>
      <c r="E2356" s="116" t="s">
        <v>75</v>
      </c>
      <c r="G2356" s="117">
        <v>9.7923076923076918E-2</v>
      </c>
      <c r="H2356" s="117">
        <v>97.92307692307692</v>
      </c>
      <c r="I2356" s="116">
        <v>2017</v>
      </c>
    </row>
    <row r="2357" spans="1:9" x14ac:dyDescent="0.3">
      <c r="A2357" s="116" t="s">
        <v>1421</v>
      </c>
      <c r="B2357" s="116" t="s">
        <v>1447</v>
      </c>
      <c r="C2357" s="116" t="s">
        <v>50</v>
      </c>
      <c r="D2357" s="116" t="s">
        <v>1448</v>
      </c>
      <c r="E2357" s="116" t="s">
        <v>75</v>
      </c>
      <c r="G2357" s="117">
        <v>0.50559230769230767</v>
      </c>
      <c r="H2357" s="117">
        <v>505.59230769230766</v>
      </c>
      <c r="I2357" s="116">
        <v>2017</v>
      </c>
    </row>
    <row r="2358" spans="1:9" x14ac:dyDescent="0.3">
      <c r="A2358" s="116" t="s">
        <v>1421</v>
      </c>
      <c r="B2358" s="116" t="s">
        <v>1439</v>
      </c>
      <c r="C2358" s="116" t="s">
        <v>50</v>
      </c>
      <c r="D2358" s="116" t="s">
        <v>1440</v>
      </c>
      <c r="E2358" s="116" t="s">
        <v>75</v>
      </c>
      <c r="G2358" s="117">
        <v>1.9584615384615388E-2</v>
      </c>
      <c r="H2358" s="117">
        <v>19.584615384615386</v>
      </c>
      <c r="I2358" s="116">
        <v>2016</v>
      </c>
    </row>
    <row r="2359" spans="1:9" x14ac:dyDescent="0.3">
      <c r="A2359" s="116" t="s">
        <v>1421</v>
      </c>
      <c r="B2359" s="116" t="s">
        <v>346</v>
      </c>
      <c r="C2359" s="116" t="s">
        <v>50</v>
      </c>
      <c r="D2359" s="116" t="s">
        <v>1440</v>
      </c>
      <c r="E2359" s="116" t="s">
        <v>75</v>
      </c>
      <c r="G2359" s="117">
        <v>1.9584615384615388E-2</v>
      </c>
      <c r="H2359" s="117">
        <v>19.584615384615386</v>
      </c>
      <c r="I2359" s="116">
        <v>2016</v>
      </c>
    </row>
    <row r="2360" spans="1:9" x14ac:dyDescent="0.3">
      <c r="A2360" s="116" t="s">
        <v>1421</v>
      </c>
      <c r="B2360" s="116" t="s">
        <v>1449</v>
      </c>
      <c r="C2360" s="116" t="s">
        <v>50</v>
      </c>
      <c r="D2360" s="116" t="s">
        <v>1450</v>
      </c>
      <c r="E2360" s="116" t="s">
        <v>75</v>
      </c>
      <c r="G2360" s="117">
        <v>1.9584615384615388E-2</v>
      </c>
      <c r="H2360" s="117">
        <v>19.584615384615386</v>
      </c>
      <c r="I2360" s="116">
        <v>2016</v>
      </c>
    </row>
    <row r="2361" spans="1:9" x14ac:dyDescent="0.3">
      <c r="A2361" s="116" t="s">
        <v>1421</v>
      </c>
      <c r="B2361" s="116" t="s">
        <v>1435</v>
      </c>
      <c r="C2361" s="116" t="s">
        <v>50</v>
      </c>
      <c r="D2361" s="116" t="s">
        <v>1436</v>
      </c>
      <c r="E2361" s="116" t="s">
        <v>75</v>
      </c>
      <c r="G2361" s="117">
        <v>3.9169230769230776E-2</v>
      </c>
      <c r="H2361" s="117">
        <v>39.169230769230772</v>
      </c>
      <c r="I2361" s="116">
        <v>2016</v>
      </c>
    </row>
    <row r="2362" spans="1:9" x14ac:dyDescent="0.3">
      <c r="A2362" s="116" t="s">
        <v>1421</v>
      </c>
      <c r="B2362" s="116" t="s">
        <v>1422</v>
      </c>
      <c r="C2362" s="116" t="s">
        <v>50</v>
      </c>
      <c r="D2362" s="116" t="s">
        <v>1423</v>
      </c>
      <c r="E2362" s="116" t="s">
        <v>75</v>
      </c>
      <c r="G2362" s="117">
        <v>5.875384615384615E-2</v>
      </c>
      <c r="H2362" s="117">
        <v>58.753846153846148</v>
      </c>
      <c r="I2362" s="116">
        <v>2016</v>
      </c>
    </row>
    <row r="2363" spans="1:9" x14ac:dyDescent="0.3">
      <c r="A2363" s="116" t="s">
        <v>1421</v>
      </c>
      <c r="B2363" s="116" t="s">
        <v>1425</v>
      </c>
      <c r="C2363" s="116" t="s">
        <v>50</v>
      </c>
      <c r="D2363" s="116" t="s">
        <v>1426</v>
      </c>
      <c r="E2363" s="116" t="s">
        <v>75</v>
      </c>
      <c r="G2363" s="117">
        <v>7.8338461538461551E-2</v>
      </c>
      <c r="H2363" s="117">
        <v>78.338461538461544</v>
      </c>
      <c r="I2363" s="116">
        <v>2016</v>
      </c>
    </row>
    <row r="2364" spans="1:9" x14ac:dyDescent="0.3">
      <c r="A2364" s="116" t="s">
        <v>1421</v>
      </c>
      <c r="B2364" s="116" t="s">
        <v>1431</v>
      </c>
      <c r="C2364" s="116" t="s">
        <v>50</v>
      </c>
      <c r="D2364" s="116" t="s">
        <v>1432</v>
      </c>
      <c r="E2364" s="116" t="s">
        <v>75</v>
      </c>
      <c r="G2364" s="117">
        <v>7.8338461538461551E-2</v>
      </c>
      <c r="H2364" s="117">
        <v>78.338461538461544</v>
      </c>
      <c r="I2364" s="116">
        <v>2016</v>
      </c>
    </row>
    <row r="2365" spans="1:9" x14ac:dyDescent="0.3">
      <c r="A2365" s="116" t="s">
        <v>1421</v>
      </c>
      <c r="B2365" s="116" t="s">
        <v>1433</v>
      </c>
      <c r="C2365" s="116" t="s">
        <v>50</v>
      </c>
      <c r="D2365" s="116" t="s">
        <v>1434</v>
      </c>
      <c r="E2365" s="116" t="s">
        <v>75</v>
      </c>
      <c r="G2365" s="117">
        <v>0.1175076923076923</v>
      </c>
      <c r="H2365" s="117">
        <v>117.5076923076923</v>
      </c>
      <c r="I2365" s="116">
        <v>2016</v>
      </c>
    </row>
    <row r="2366" spans="1:9" x14ac:dyDescent="0.3">
      <c r="A2366" s="116" t="s">
        <v>1482</v>
      </c>
      <c r="B2366" s="116" t="s">
        <v>1483</v>
      </c>
      <c r="C2366" s="116" t="s">
        <v>51</v>
      </c>
      <c r="D2366" s="116" t="s">
        <v>1484</v>
      </c>
      <c r="E2366" s="116" t="s">
        <v>75</v>
      </c>
      <c r="G2366" s="117">
        <v>0.25</v>
      </c>
      <c r="H2366" s="117">
        <v>250</v>
      </c>
      <c r="I2366" s="116">
        <v>2017</v>
      </c>
    </row>
    <row r="2367" spans="1:9" x14ac:dyDescent="0.3">
      <c r="A2367" s="116" t="s">
        <v>1603</v>
      </c>
      <c r="B2367" s="116" t="s">
        <v>1604</v>
      </c>
      <c r="C2367" s="116" t="s">
        <v>51</v>
      </c>
      <c r="D2367" s="116" t="s">
        <v>1601</v>
      </c>
      <c r="E2367" s="116" t="s">
        <v>79</v>
      </c>
      <c r="F2367" s="116" t="s">
        <v>1605</v>
      </c>
      <c r="G2367" s="117">
        <v>2</v>
      </c>
      <c r="H2367" s="117">
        <v>2000</v>
      </c>
      <c r="I2367" s="116">
        <v>2015</v>
      </c>
    </row>
    <row r="2368" spans="1:9" x14ac:dyDescent="0.3">
      <c r="A2368" s="116" t="s">
        <v>1606</v>
      </c>
      <c r="B2368" s="116" t="s">
        <v>1604</v>
      </c>
      <c r="C2368" s="116" t="s">
        <v>51</v>
      </c>
      <c r="D2368" s="116" t="s">
        <v>1601</v>
      </c>
      <c r="E2368" s="116" t="s">
        <v>79</v>
      </c>
      <c r="F2368" s="116" t="s">
        <v>1605</v>
      </c>
      <c r="G2368" s="117">
        <v>0.5</v>
      </c>
      <c r="H2368" s="117">
        <v>500</v>
      </c>
      <c r="I2368" s="116">
        <v>2015</v>
      </c>
    </row>
    <row r="2369" spans="1:9" x14ac:dyDescent="0.3">
      <c r="A2369" s="116" t="s">
        <v>1600</v>
      </c>
      <c r="B2369" s="116" t="s">
        <v>1547</v>
      </c>
      <c r="C2369" s="116" t="s">
        <v>51</v>
      </c>
      <c r="D2369" s="116" t="s">
        <v>1601</v>
      </c>
      <c r="E2369" s="116" t="s">
        <v>79</v>
      </c>
      <c r="F2369" s="116" t="s">
        <v>1602</v>
      </c>
      <c r="G2369" s="117">
        <v>10</v>
      </c>
      <c r="H2369" s="117">
        <v>10000</v>
      </c>
      <c r="I2369" s="116">
        <v>2018</v>
      </c>
    </row>
    <row r="2370" spans="1:9" x14ac:dyDescent="0.3">
      <c r="A2370" s="116" t="s">
        <v>1416</v>
      </c>
      <c r="B2370" s="116" t="s">
        <v>1417</v>
      </c>
      <c r="C2370" s="116" t="s">
        <v>51</v>
      </c>
      <c r="D2370" s="116" t="s">
        <v>1415</v>
      </c>
      <c r="E2370" s="116" t="s">
        <v>75</v>
      </c>
      <c r="G2370" s="117">
        <v>0.25</v>
      </c>
      <c r="H2370" s="117">
        <v>250</v>
      </c>
      <c r="I2370" s="116">
        <v>2017</v>
      </c>
    </row>
    <row r="2371" spans="1:9" x14ac:dyDescent="0.3">
      <c r="A2371" s="116" t="s">
        <v>1619</v>
      </c>
      <c r="B2371" s="116" t="s">
        <v>1620</v>
      </c>
      <c r="C2371" s="116" t="s">
        <v>51</v>
      </c>
      <c r="D2371" s="116" t="s">
        <v>1621</v>
      </c>
      <c r="E2371" s="116" t="s">
        <v>75</v>
      </c>
      <c r="F2371" s="116" t="s">
        <v>1622</v>
      </c>
      <c r="G2371" s="117">
        <v>1.1815384615384614</v>
      </c>
      <c r="H2371" s="117">
        <v>1181.5384615384614</v>
      </c>
      <c r="I2371" s="116">
        <v>2016</v>
      </c>
    </row>
    <row r="2372" spans="1:9" x14ac:dyDescent="0.3">
      <c r="A2372" s="116" t="s">
        <v>1476</v>
      </c>
      <c r="B2372" s="116" t="s">
        <v>1477</v>
      </c>
      <c r="C2372" s="116" t="s">
        <v>51</v>
      </c>
      <c r="D2372" s="116" t="s">
        <v>1478</v>
      </c>
      <c r="E2372" s="116" t="s">
        <v>75</v>
      </c>
      <c r="G2372" s="117">
        <v>0.125</v>
      </c>
      <c r="H2372" s="117">
        <v>125</v>
      </c>
      <c r="I2372" s="116">
        <v>2017</v>
      </c>
    </row>
    <row r="2373" spans="1:9" x14ac:dyDescent="0.3">
      <c r="A2373" s="116" t="s">
        <v>1479</v>
      </c>
      <c r="B2373" s="116" t="s">
        <v>1480</v>
      </c>
      <c r="C2373" s="116" t="s">
        <v>51</v>
      </c>
      <c r="D2373" s="116" t="s">
        <v>1481</v>
      </c>
      <c r="E2373" s="116" t="s">
        <v>75</v>
      </c>
      <c r="G2373" s="117">
        <v>0.25</v>
      </c>
      <c r="H2373" s="117">
        <v>250</v>
      </c>
      <c r="I2373" s="116">
        <v>2017</v>
      </c>
    </row>
    <row r="2374" spans="1:9" x14ac:dyDescent="0.3">
      <c r="A2374" s="116" t="s">
        <v>1474</v>
      </c>
      <c r="B2374" s="116" t="s">
        <v>1475</v>
      </c>
      <c r="C2374" s="116" t="s">
        <v>51</v>
      </c>
      <c r="D2374" s="116" t="s">
        <v>1473</v>
      </c>
      <c r="E2374" s="116" t="s">
        <v>75</v>
      </c>
      <c r="G2374" s="117">
        <v>0.25</v>
      </c>
      <c r="H2374" s="117">
        <v>250</v>
      </c>
      <c r="I2374" s="116">
        <v>2017</v>
      </c>
    </row>
    <row r="2375" spans="1:9" x14ac:dyDescent="0.3">
      <c r="A2375" s="116" t="s">
        <v>1471</v>
      </c>
      <c r="B2375" s="116" t="s">
        <v>1472</v>
      </c>
      <c r="C2375" s="116" t="s">
        <v>51</v>
      </c>
      <c r="D2375" s="116" t="s">
        <v>1473</v>
      </c>
      <c r="E2375" s="116" t="s">
        <v>75</v>
      </c>
      <c r="G2375" s="117">
        <v>0.25</v>
      </c>
      <c r="H2375" s="117">
        <v>250</v>
      </c>
      <c r="I2375" s="116">
        <v>2017</v>
      </c>
    </row>
    <row r="2376" spans="1:9" x14ac:dyDescent="0.3">
      <c r="A2376" s="116" t="s">
        <v>1485</v>
      </c>
      <c r="B2376" s="116" t="s">
        <v>1486</v>
      </c>
      <c r="C2376" s="116" t="s">
        <v>51</v>
      </c>
      <c r="D2376" s="116" t="s">
        <v>1487</v>
      </c>
      <c r="E2376" s="116" t="s">
        <v>75</v>
      </c>
      <c r="G2376" s="117">
        <v>0.1</v>
      </c>
      <c r="H2376" s="117">
        <v>100</v>
      </c>
      <c r="I2376" s="116">
        <v>2017</v>
      </c>
    </row>
    <row r="2377" spans="1:9" x14ac:dyDescent="0.3">
      <c r="A2377" s="116" t="s">
        <v>1488</v>
      </c>
      <c r="B2377" s="116" t="s">
        <v>1489</v>
      </c>
      <c r="C2377" s="116" t="s">
        <v>51</v>
      </c>
      <c r="D2377" s="116" t="s">
        <v>1490</v>
      </c>
      <c r="E2377" s="116" t="s">
        <v>75</v>
      </c>
      <c r="G2377" s="117">
        <v>0.25</v>
      </c>
      <c r="H2377" s="117">
        <v>250</v>
      </c>
      <c r="I2377" s="116">
        <v>2017</v>
      </c>
    </row>
    <row r="2378" spans="1:9" x14ac:dyDescent="0.3">
      <c r="A2378" s="116" t="s">
        <v>1491</v>
      </c>
      <c r="B2378" s="116" t="s">
        <v>1492</v>
      </c>
      <c r="C2378" s="116" t="s">
        <v>51</v>
      </c>
      <c r="D2378" s="116" t="s">
        <v>1493</v>
      </c>
      <c r="E2378" s="116" t="s">
        <v>75</v>
      </c>
      <c r="G2378" s="117">
        <v>0.125</v>
      </c>
      <c r="H2378" s="117">
        <v>125</v>
      </c>
      <c r="I2378" s="116">
        <v>2017</v>
      </c>
    </row>
    <row r="2379" spans="1:9" x14ac:dyDescent="0.3">
      <c r="A2379" s="116" t="s">
        <v>1494</v>
      </c>
      <c r="B2379" s="116" t="s">
        <v>1495</v>
      </c>
      <c r="C2379" s="116" t="s">
        <v>51</v>
      </c>
      <c r="D2379" s="116" t="s">
        <v>1496</v>
      </c>
      <c r="E2379" s="116" t="s">
        <v>75</v>
      </c>
      <c r="G2379" s="117">
        <v>0.25</v>
      </c>
      <c r="H2379" s="117">
        <v>250</v>
      </c>
      <c r="I2379" s="116">
        <v>2017</v>
      </c>
    </row>
    <row r="2380" spans="1:9" x14ac:dyDescent="0.3">
      <c r="A2380" s="116" t="s">
        <v>1497</v>
      </c>
      <c r="B2380" s="116" t="s">
        <v>1498</v>
      </c>
      <c r="C2380" s="116" t="s">
        <v>51</v>
      </c>
      <c r="D2380" s="116" t="s">
        <v>1499</v>
      </c>
      <c r="E2380" s="116" t="s">
        <v>75</v>
      </c>
      <c r="G2380" s="117">
        <v>0.25</v>
      </c>
      <c r="H2380" s="117">
        <v>250</v>
      </c>
      <c r="I2380" s="116">
        <v>2017</v>
      </c>
    </row>
    <row r="2381" spans="1:9" x14ac:dyDescent="0.3">
      <c r="A2381" s="116" t="s">
        <v>1500</v>
      </c>
      <c r="B2381" s="116" t="s">
        <v>1501</v>
      </c>
      <c r="C2381" s="116" t="s">
        <v>51</v>
      </c>
      <c r="D2381" s="116" t="s">
        <v>1502</v>
      </c>
      <c r="E2381" s="116" t="s">
        <v>75</v>
      </c>
      <c r="G2381" s="117">
        <v>0.25</v>
      </c>
      <c r="H2381" s="117">
        <v>250</v>
      </c>
      <c r="I2381" s="116">
        <v>2017</v>
      </c>
    </row>
    <row r="2382" spans="1:9" x14ac:dyDescent="0.3">
      <c r="A2382" s="116" t="s">
        <v>1503</v>
      </c>
      <c r="B2382" s="116" t="s">
        <v>1504</v>
      </c>
      <c r="C2382" s="116" t="s">
        <v>51</v>
      </c>
      <c r="D2382" s="116" t="s">
        <v>1505</v>
      </c>
      <c r="E2382" s="116" t="s">
        <v>75</v>
      </c>
      <c r="G2382" s="117">
        <v>0.25</v>
      </c>
      <c r="H2382" s="117">
        <v>250</v>
      </c>
      <c r="I2382" s="116">
        <v>2017</v>
      </c>
    </row>
    <row r="2383" spans="1:9" x14ac:dyDescent="0.3">
      <c r="A2383" s="116" t="s">
        <v>1506</v>
      </c>
      <c r="B2383" s="116" t="s">
        <v>1504</v>
      </c>
      <c r="C2383" s="116" t="s">
        <v>51</v>
      </c>
      <c r="D2383" s="116" t="s">
        <v>1505</v>
      </c>
      <c r="E2383" s="116" t="s">
        <v>75</v>
      </c>
      <c r="G2383" s="117">
        <v>0.1</v>
      </c>
      <c r="H2383" s="117">
        <v>100</v>
      </c>
      <c r="I2383" s="116">
        <v>2017</v>
      </c>
    </row>
    <row r="2384" spans="1:9" x14ac:dyDescent="0.3">
      <c r="A2384" s="116" t="s">
        <v>2739</v>
      </c>
      <c r="B2384" s="116" t="s">
        <v>2740</v>
      </c>
      <c r="C2384" s="116" t="s">
        <v>52</v>
      </c>
      <c r="D2384" s="116" t="s">
        <v>2741</v>
      </c>
      <c r="E2384" s="116" t="s">
        <v>79</v>
      </c>
      <c r="F2384" s="116" t="s">
        <v>2742</v>
      </c>
      <c r="G2384" s="117">
        <v>1.8480000000000001</v>
      </c>
      <c r="H2384" s="117">
        <v>1848</v>
      </c>
      <c r="I2384" s="116">
        <v>2021</v>
      </c>
    </row>
    <row r="2385" spans="1:9" x14ac:dyDescent="0.3">
      <c r="A2385" s="116" t="s">
        <v>2749</v>
      </c>
      <c r="B2385" s="116" t="s">
        <v>1355</v>
      </c>
      <c r="C2385" s="116" t="s">
        <v>52</v>
      </c>
      <c r="D2385" s="116" t="s">
        <v>2741</v>
      </c>
      <c r="E2385" s="116" t="s">
        <v>79</v>
      </c>
      <c r="G2385" s="117">
        <v>4.8299999999999996E-2</v>
      </c>
      <c r="H2385" s="117">
        <v>48.3</v>
      </c>
      <c r="I2385" s="116">
        <v>2022</v>
      </c>
    </row>
    <row r="2386" spans="1:9" x14ac:dyDescent="0.3">
      <c r="A2386" s="116" t="s">
        <v>1263</v>
      </c>
      <c r="B2386" s="116" t="s">
        <v>1260</v>
      </c>
      <c r="C2386" s="116" t="s">
        <v>52</v>
      </c>
      <c r="D2386" s="116" t="s">
        <v>1264</v>
      </c>
      <c r="E2386" s="116" t="s">
        <v>75</v>
      </c>
      <c r="F2386" s="116" t="s">
        <v>1265</v>
      </c>
      <c r="G2386" s="117">
        <v>1.9230769230769228E-2</v>
      </c>
      <c r="H2386" s="117">
        <v>19.23076923076923</v>
      </c>
      <c r="I2386" s="116">
        <v>2015</v>
      </c>
    </row>
    <row r="2387" spans="1:9" x14ac:dyDescent="0.3">
      <c r="A2387" s="116" t="s">
        <v>2743</v>
      </c>
      <c r="B2387" s="116" t="s">
        <v>2744</v>
      </c>
      <c r="C2387" s="116" t="s">
        <v>52</v>
      </c>
      <c r="D2387" s="116" t="s">
        <v>2741</v>
      </c>
      <c r="E2387" s="116" t="s">
        <v>79</v>
      </c>
      <c r="F2387" s="116" t="s">
        <v>2742</v>
      </c>
      <c r="G2387" s="117">
        <v>2.5019999999999998</v>
      </c>
      <c r="H2387" s="117">
        <v>2502</v>
      </c>
      <c r="I2387" s="116">
        <v>2021</v>
      </c>
    </row>
    <row r="2388" spans="1:9" x14ac:dyDescent="0.3">
      <c r="A2388" s="116" t="s">
        <v>2750</v>
      </c>
      <c r="B2388" s="116" t="s">
        <v>2751</v>
      </c>
      <c r="C2388" s="116" t="s">
        <v>52</v>
      </c>
      <c r="D2388" s="116" t="s">
        <v>2752</v>
      </c>
      <c r="E2388" s="116" t="s">
        <v>79</v>
      </c>
      <c r="G2388" s="117">
        <v>0.13</v>
      </c>
      <c r="H2388" s="117">
        <v>130</v>
      </c>
      <c r="I2388" s="116">
        <v>2022</v>
      </c>
    </row>
    <row r="2389" spans="1:9" x14ac:dyDescent="0.3">
      <c r="A2389" s="116" t="s">
        <v>1266</v>
      </c>
      <c r="B2389" s="116" t="s">
        <v>1267</v>
      </c>
      <c r="C2389" s="116" t="s">
        <v>52</v>
      </c>
      <c r="D2389" s="116" t="s">
        <v>1268</v>
      </c>
      <c r="E2389" s="116" t="s">
        <v>75</v>
      </c>
      <c r="F2389" s="116" t="s">
        <v>1269</v>
      </c>
      <c r="G2389" s="117">
        <v>0.15346153846153845</v>
      </c>
      <c r="H2389" s="117">
        <v>153.46153846153845</v>
      </c>
      <c r="I2389" s="116">
        <v>2016</v>
      </c>
    </row>
    <row r="2390" spans="1:9" x14ac:dyDescent="0.3">
      <c r="A2390" s="116" t="s">
        <v>1259</v>
      </c>
      <c r="B2390" s="116" t="s">
        <v>1260</v>
      </c>
      <c r="C2390" s="116" t="s">
        <v>52</v>
      </c>
      <c r="D2390" s="116" t="s">
        <v>1261</v>
      </c>
      <c r="E2390" s="116" t="s">
        <v>625</v>
      </c>
      <c r="F2390" s="116" t="s">
        <v>1262</v>
      </c>
      <c r="G2390" s="117">
        <v>5.9461538461538462E-2</v>
      </c>
      <c r="H2390" s="117">
        <v>59.46153846153846</v>
      </c>
      <c r="I2390" s="116">
        <v>2017</v>
      </c>
    </row>
    <row r="2391" spans="1:9" x14ac:dyDescent="0.3">
      <c r="A2391" s="116" t="s">
        <v>3610</v>
      </c>
      <c r="B2391" s="116" t="s">
        <v>3611</v>
      </c>
      <c r="C2391" s="116" t="s">
        <v>52</v>
      </c>
      <c r="D2391" s="116" t="s">
        <v>2741</v>
      </c>
      <c r="E2391" s="116" t="s">
        <v>79</v>
      </c>
      <c r="G2391" s="117">
        <v>2.5</v>
      </c>
      <c r="H2391" s="117">
        <v>2500</v>
      </c>
      <c r="I2391" s="116">
        <v>2022</v>
      </c>
    </row>
    <row r="2392" spans="1:9" x14ac:dyDescent="0.3">
      <c r="A2392" s="116" t="s">
        <v>1270</v>
      </c>
      <c r="B2392" s="116" t="s">
        <v>1271</v>
      </c>
      <c r="C2392" s="116" t="s">
        <v>52</v>
      </c>
      <c r="D2392" s="116" t="s">
        <v>1272</v>
      </c>
      <c r="E2392" s="116" t="s">
        <v>97</v>
      </c>
      <c r="F2392" s="116" t="s">
        <v>1273</v>
      </c>
      <c r="G2392" s="117">
        <v>4.8846153846153845E-2</v>
      </c>
      <c r="H2392" s="117">
        <v>48.846153846153847</v>
      </c>
      <c r="I2392" s="116">
        <v>2008</v>
      </c>
    </row>
    <row r="2393" spans="1:9" x14ac:dyDescent="0.3">
      <c r="A2393" s="116" t="s">
        <v>2745</v>
      </c>
      <c r="B2393" s="116" t="s">
        <v>2746</v>
      </c>
      <c r="C2393" s="116" t="s">
        <v>52</v>
      </c>
      <c r="D2393" s="116" t="s">
        <v>2741</v>
      </c>
      <c r="E2393" s="116" t="s">
        <v>79</v>
      </c>
      <c r="F2393" s="116" t="s">
        <v>2742</v>
      </c>
      <c r="G2393" s="117">
        <v>2.5019999999999998</v>
      </c>
      <c r="H2393" s="117">
        <v>2502</v>
      </c>
      <c r="I2393" s="116">
        <v>2021</v>
      </c>
    </row>
    <row r="2394" spans="1:9" x14ac:dyDescent="0.3">
      <c r="A2394" s="116" t="s">
        <v>2544</v>
      </c>
      <c r="B2394" s="116" t="s">
        <v>2545</v>
      </c>
      <c r="C2394" s="116" t="s">
        <v>54</v>
      </c>
      <c r="D2394" s="116" t="s">
        <v>1916</v>
      </c>
      <c r="E2394" s="116" t="s">
        <v>79</v>
      </c>
      <c r="F2394" s="116" t="s">
        <v>2546</v>
      </c>
      <c r="G2394" s="117">
        <v>3.444</v>
      </c>
      <c r="H2394" s="117">
        <v>3444</v>
      </c>
      <c r="I2394" s="116">
        <v>2020</v>
      </c>
    </row>
    <row r="2395" spans="1:9" x14ac:dyDescent="0.3">
      <c r="A2395" s="116" t="s">
        <v>1914</v>
      </c>
      <c r="B2395" s="116" t="s">
        <v>1915</v>
      </c>
      <c r="C2395" s="116" t="s">
        <v>54</v>
      </c>
      <c r="D2395" s="116" t="s">
        <v>1916</v>
      </c>
      <c r="E2395" s="116" t="s">
        <v>79</v>
      </c>
      <c r="F2395" s="116" t="s">
        <v>558</v>
      </c>
      <c r="G2395" s="117">
        <v>0.7384615384615385</v>
      </c>
      <c r="H2395" s="117">
        <v>738.46153846153845</v>
      </c>
      <c r="I2395" s="116">
        <v>2020</v>
      </c>
    </row>
    <row r="2396" spans="1:9" x14ac:dyDescent="0.3">
      <c r="A2396" s="116" t="s">
        <v>2540</v>
      </c>
      <c r="B2396" s="116" t="s">
        <v>1915</v>
      </c>
      <c r="C2396" s="116" t="s">
        <v>54</v>
      </c>
      <c r="D2396" s="116" t="s">
        <v>1916</v>
      </c>
      <c r="E2396" s="116" t="s">
        <v>79</v>
      </c>
      <c r="F2396" s="116" t="s">
        <v>2232</v>
      </c>
      <c r="G2396" s="117">
        <v>1.8</v>
      </c>
      <c r="H2396" s="117">
        <v>1800</v>
      </c>
      <c r="I2396" s="116">
        <v>2021</v>
      </c>
    </row>
    <row r="2397" spans="1:9" x14ac:dyDescent="0.3">
      <c r="A2397" s="116" t="s">
        <v>2541</v>
      </c>
      <c r="B2397" s="116" t="s">
        <v>2542</v>
      </c>
      <c r="C2397" s="116" t="s">
        <v>54</v>
      </c>
      <c r="D2397" s="116" t="s">
        <v>1916</v>
      </c>
      <c r="E2397" s="116" t="s">
        <v>79</v>
      </c>
      <c r="F2397" s="116" t="s">
        <v>2543</v>
      </c>
      <c r="G2397" s="117">
        <v>0.497</v>
      </c>
      <c r="H2397" s="117">
        <v>497</v>
      </c>
      <c r="I2397" s="116">
        <v>2020</v>
      </c>
    </row>
    <row r="2398" spans="1:9" x14ac:dyDescent="0.3">
      <c r="A2398" s="116" t="s">
        <v>2395</v>
      </c>
      <c r="B2398" s="116" t="s">
        <v>1915</v>
      </c>
      <c r="C2398" s="116" t="s">
        <v>54</v>
      </c>
      <c r="D2398" s="116" t="s">
        <v>1916</v>
      </c>
      <c r="E2398" s="116" t="s">
        <v>79</v>
      </c>
      <c r="F2398" s="116" t="s">
        <v>2396</v>
      </c>
      <c r="G2398" s="117">
        <v>2.5437153846153846</v>
      </c>
      <c r="H2398" s="117">
        <v>2543.7153846153847</v>
      </c>
      <c r="I2398" s="116">
        <v>2019</v>
      </c>
    </row>
    <row r="2399" spans="1:9" x14ac:dyDescent="0.3">
      <c r="A2399" s="116" t="s">
        <v>2887</v>
      </c>
      <c r="B2399" s="116" t="s">
        <v>2888</v>
      </c>
      <c r="C2399" s="116" t="s">
        <v>54</v>
      </c>
      <c r="D2399" s="116" t="s">
        <v>1916</v>
      </c>
      <c r="E2399" s="116" t="s">
        <v>79</v>
      </c>
      <c r="F2399" s="116" t="s">
        <v>2889</v>
      </c>
      <c r="G2399" s="117">
        <v>3.3490000000000002</v>
      </c>
      <c r="H2399" s="117">
        <v>3349</v>
      </c>
      <c r="I2399" s="116">
        <v>2021</v>
      </c>
    </row>
    <row r="2400" spans="1:9" x14ac:dyDescent="0.3">
      <c r="A2400" s="116" t="s">
        <v>2419</v>
      </c>
      <c r="B2400" s="116" t="s">
        <v>2420</v>
      </c>
      <c r="C2400" s="116" t="s">
        <v>54</v>
      </c>
      <c r="D2400" s="116" t="s">
        <v>2421</v>
      </c>
      <c r="E2400" s="116" t="s">
        <v>79</v>
      </c>
      <c r="F2400" s="116" t="s">
        <v>1950</v>
      </c>
      <c r="G2400" s="117">
        <v>0.9</v>
      </c>
      <c r="H2400" s="117">
        <v>900</v>
      </c>
      <c r="I2400" s="116">
        <v>2020</v>
      </c>
    </row>
    <row r="2401" spans="1:9" x14ac:dyDescent="0.3">
      <c r="A2401" s="116" t="s">
        <v>1917</v>
      </c>
      <c r="B2401" s="116" t="s">
        <v>1918</v>
      </c>
      <c r="C2401" s="116" t="s">
        <v>54</v>
      </c>
      <c r="D2401" s="116" t="s">
        <v>1916</v>
      </c>
      <c r="E2401" s="116" t="s">
        <v>79</v>
      </c>
      <c r="F2401" s="116" t="s">
        <v>558</v>
      </c>
      <c r="G2401" s="117">
        <v>6.68</v>
      </c>
      <c r="H2401" s="117">
        <v>6680</v>
      </c>
      <c r="I2401" s="116">
        <v>2020</v>
      </c>
    </row>
    <row r="2402" spans="1:9" x14ac:dyDescent="0.3">
      <c r="A2402" s="116" t="s">
        <v>2890</v>
      </c>
      <c r="B2402" s="116" t="s">
        <v>2891</v>
      </c>
      <c r="C2402" s="116" t="s">
        <v>54</v>
      </c>
      <c r="D2402" s="116" t="s">
        <v>1916</v>
      </c>
      <c r="E2402" s="116" t="s">
        <v>79</v>
      </c>
      <c r="F2402" s="116" t="s">
        <v>2892</v>
      </c>
      <c r="G2402" s="117">
        <v>12.44</v>
      </c>
      <c r="H2402" s="117">
        <v>12440</v>
      </c>
      <c r="I2402" s="116">
        <v>2021</v>
      </c>
    </row>
    <row r="2403" spans="1:9" x14ac:dyDescent="0.3">
      <c r="A2403" s="116" t="s">
        <v>3405</v>
      </c>
      <c r="B2403" s="116" t="s">
        <v>3406</v>
      </c>
      <c r="C2403" s="116" t="s">
        <v>54</v>
      </c>
      <c r="D2403" s="116" t="s">
        <v>1916</v>
      </c>
      <c r="E2403" s="116" t="s">
        <v>79</v>
      </c>
      <c r="F2403" s="116" t="s">
        <v>3407</v>
      </c>
      <c r="G2403" s="117">
        <v>0.89600000000000002</v>
      </c>
      <c r="H2403" s="117">
        <v>896</v>
      </c>
      <c r="I2403" s="116">
        <v>2021</v>
      </c>
    </row>
    <row r="2404" spans="1:9" x14ac:dyDescent="0.3">
      <c r="A2404" s="116" t="s">
        <v>2424</v>
      </c>
      <c r="B2404" s="116" t="s">
        <v>384</v>
      </c>
      <c r="C2404" s="116" t="s">
        <v>54</v>
      </c>
      <c r="D2404" s="116" t="s">
        <v>2421</v>
      </c>
      <c r="E2404" s="116" t="s">
        <v>79</v>
      </c>
      <c r="F2404" s="116" t="s">
        <v>2425</v>
      </c>
      <c r="G2404" s="117">
        <v>0.997</v>
      </c>
      <c r="H2404" s="117">
        <v>997</v>
      </c>
      <c r="I2404" s="116">
        <v>2021</v>
      </c>
    </row>
    <row r="2405" spans="1:9" x14ac:dyDescent="0.3">
      <c r="A2405" s="116" t="s">
        <v>2422</v>
      </c>
      <c r="B2405" s="116" t="s">
        <v>2423</v>
      </c>
      <c r="C2405" s="116" t="s">
        <v>54</v>
      </c>
      <c r="D2405" s="116" t="s">
        <v>2421</v>
      </c>
      <c r="E2405" s="116" t="s">
        <v>79</v>
      </c>
      <c r="F2405" s="116" t="s">
        <v>1950</v>
      </c>
      <c r="G2405" s="117">
        <v>0.99099999999999999</v>
      </c>
      <c r="H2405" s="117">
        <v>991</v>
      </c>
      <c r="I2405" s="116">
        <v>2020</v>
      </c>
    </row>
    <row r="2406" spans="1:9" x14ac:dyDescent="0.3">
      <c r="A2406" s="116" t="s">
        <v>2547</v>
      </c>
      <c r="B2406" s="116" t="s">
        <v>1918</v>
      </c>
      <c r="C2406" s="116" t="s">
        <v>54</v>
      </c>
      <c r="D2406" s="116" t="s">
        <v>1916</v>
      </c>
      <c r="E2406" s="116" t="s">
        <v>79</v>
      </c>
      <c r="F2406" s="116" t="s">
        <v>2425</v>
      </c>
      <c r="G2406" s="117">
        <v>0.997</v>
      </c>
      <c r="H2406" s="117">
        <v>997</v>
      </c>
      <c r="I2406" s="116">
        <v>2021</v>
      </c>
    </row>
    <row r="2407" spans="1:9" x14ac:dyDescent="0.3">
      <c r="A2407" s="116" t="s">
        <v>1898</v>
      </c>
      <c r="B2407" s="116" t="s">
        <v>1899</v>
      </c>
      <c r="C2407" s="116" t="s">
        <v>55</v>
      </c>
      <c r="D2407" s="116" t="s">
        <v>1900</v>
      </c>
      <c r="E2407" s="116" t="s">
        <v>75</v>
      </c>
      <c r="G2407" s="117">
        <v>0.25</v>
      </c>
      <c r="H2407" s="117">
        <v>250</v>
      </c>
      <c r="I2407" s="116">
        <v>2017</v>
      </c>
    </row>
    <row r="2408" spans="1:9" x14ac:dyDescent="0.3">
      <c r="A2408" s="116" t="s">
        <v>1922</v>
      </c>
      <c r="B2408" s="116" t="s">
        <v>1923</v>
      </c>
      <c r="C2408" s="116" t="s">
        <v>55</v>
      </c>
      <c r="D2408" s="116" t="s">
        <v>1924</v>
      </c>
      <c r="E2408" s="116" t="s">
        <v>75</v>
      </c>
      <c r="G2408" s="117">
        <v>0.25</v>
      </c>
      <c r="H2408" s="117">
        <v>250</v>
      </c>
      <c r="I2408" s="116">
        <v>2016</v>
      </c>
    </row>
    <row r="2409" spans="1:9" x14ac:dyDescent="0.3">
      <c r="A2409" s="116" t="s">
        <v>1925</v>
      </c>
      <c r="B2409" s="116" t="s">
        <v>1926</v>
      </c>
      <c r="C2409" s="116" t="s">
        <v>55</v>
      </c>
      <c r="D2409" s="116" t="s">
        <v>1927</v>
      </c>
      <c r="E2409" s="116" t="s">
        <v>75</v>
      </c>
      <c r="G2409" s="117">
        <v>0.15</v>
      </c>
      <c r="H2409" s="117">
        <v>150</v>
      </c>
      <c r="I2409" s="116">
        <v>2017</v>
      </c>
    </row>
    <row r="2410" spans="1:9" x14ac:dyDescent="0.3">
      <c r="A2410" s="116" t="s">
        <v>1656</v>
      </c>
      <c r="B2410" s="116" t="s">
        <v>1657</v>
      </c>
      <c r="C2410" s="116" t="s">
        <v>55</v>
      </c>
      <c r="D2410" s="116" t="s">
        <v>1658</v>
      </c>
      <c r="E2410" s="116" t="s">
        <v>75</v>
      </c>
      <c r="F2410" s="116" t="s">
        <v>1659</v>
      </c>
      <c r="G2410" s="117">
        <v>3</v>
      </c>
      <c r="H2410" s="117">
        <v>3000</v>
      </c>
      <c r="I2410" s="116">
        <v>2014</v>
      </c>
    </row>
    <row r="2411" spans="1:9" x14ac:dyDescent="0.3">
      <c r="A2411" s="116" t="s">
        <v>1913</v>
      </c>
      <c r="B2411" s="116" t="s">
        <v>1380</v>
      </c>
      <c r="C2411" s="116" t="s">
        <v>55</v>
      </c>
      <c r="D2411" s="116" t="s">
        <v>1912</v>
      </c>
      <c r="E2411" s="116" t="s">
        <v>79</v>
      </c>
      <c r="F2411" s="116" t="s">
        <v>101</v>
      </c>
      <c r="G2411" s="117">
        <v>2</v>
      </c>
      <c r="H2411" s="117">
        <v>2000</v>
      </c>
      <c r="I2411" s="116">
        <v>2019</v>
      </c>
    </row>
    <row r="2412" spans="1:9" x14ac:dyDescent="0.3">
      <c r="A2412" s="116" t="s">
        <v>1929</v>
      </c>
      <c r="B2412" s="116" t="s">
        <v>1930</v>
      </c>
      <c r="C2412" s="116" t="s">
        <v>55</v>
      </c>
      <c r="D2412" s="116" t="s">
        <v>1931</v>
      </c>
      <c r="E2412" s="116" t="s">
        <v>75</v>
      </c>
      <c r="G2412" s="117">
        <v>0.06</v>
      </c>
      <c r="H2412" s="117">
        <v>60</v>
      </c>
      <c r="I2412" s="116">
        <v>2018</v>
      </c>
    </row>
    <row r="2413" spans="1:9" x14ac:dyDescent="0.3">
      <c r="A2413" s="116" t="s">
        <v>1919</v>
      </c>
      <c r="B2413" s="116" t="s">
        <v>1920</v>
      </c>
      <c r="C2413" s="116" t="s">
        <v>55</v>
      </c>
      <c r="D2413" s="116" t="s">
        <v>1921</v>
      </c>
      <c r="E2413" s="116" t="s">
        <v>75</v>
      </c>
      <c r="G2413" s="117">
        <v>0.25</v>
      </c>
      <c r="H2413" s="117">
        <v>250</v>
      </c>
      <c r="I2413" s="116">
        <v>2017</v>
      </c>
    </row>
    <row r="2414" spans="1:9" x14ac:dyDescent="0.3">
      <c r="A2414" s="116" t="s">
        <v>1935</v>
      </c>
      <c r="B2414" s="116" t="s">
        <v>1936</v>
      </c>
      <c r="C2414" s="116" t="s">
        <v>55</v>
      </c>
      <c r="D2414" s="116" t="s">
        <v>1934</v>
      </c>
      <c r="E2414" s="116" t="s">
        <v>75</v>
      </c>
      <c r="G2414" s="117">
        <v>0.09</v>
      </c>
      <c r="H2414" s="117">
        <v>90</v>
      </c>
      <c r="I2414" s="116">
        <v>2017</v>
      </c>
    </row>
    <row r="2415" spans="1:9" x14ac:dyDescent="0.3">
      <c r="A2415" s="116" t="s">
        <v>1903</v>
      </c>
      <c r="B2415" s="116" t="s">
        <v>1904</v>
      </c>
      <c r="C2415" s="116" t="s">
        <v>55</v>
      </c>
      <c r="D2415" s="116" t="s">
        <v>1905</v>
      </c>
      <c r="E2415" s="116" t="s">
        <v>75</v>
      </c>
      <c r="G2415" s="117">
        <v>0.05</v>
      </c>
      <c r="H2415" s="117">
        <v>50</v>
      </c>
      <c r="I2415" s="116">
        <v>2016</v>
      </c>
    </row>
    <row r="2416" spans="1:9" x14ac:dyDescent="0.3">
      <c r="A2416" s="116" t="s">
        <v>1937</v>
      </c>
      <c r="B2416" s="116" t="s">
        <v>1938</v>
      </c>
      <c r="C2416" s="116" t="s">
        <v>55</v>
      </c>
      <c r="D2416" s="116" t="s">
        <v>1939</v>
      </c>
      <c r="E2416" s="116" t="s">
        <v>75</v>
      </c>
      <c r="G2416" s="117">
        <v>0.24</v>
      </c>
      <c r="H2416" s="117">
        <v>240</v>
      </c>
      <c r="I2416" s="116">
        <v>2017</v>
      </c>
    </row>
    <row r="2417" spans="1:9" x14ac:dyDescent="0.3">
      <c r="A2417" s="116" t="s">
        <v>1932</v>
      </c>
      <c r="B2417" s="116" t="s">
        <v>1933</v>
      </c>
      <c r="C2417" s="116" t="s">
        <v>55</v>
      </c>
      <c r="D2417" s="116" t="s">
        <v>1934</v>
      </c>
      <c r="E2417" s="116" t="s">
        <v>75</v>
      </c>
      <c r="G2417" s="117">
        <v>0.16</v>
      </c>
      <c r="H2417" s="117">
        <v>160</v>
      </c>
      <c r="I2417" s="116">
        <v>2016</v>
      </c>
    </row>
    <row r="2418" spans="1:9" x14ac:dyDescent="0.3">
      <c r="A2418" s="116" t="s">
        <v>1943</v>
      </c>
      <c r="B2418" s="116" t="s">
        <v>1944</v>
      </c>
      <c r="C2418" s="116" t="s">
        <v>55</v>
      </c>
      <c r="D2418" s="116" t="s">
        <v>1945</v>
      </c>
      <c r="E2418" s="116" t="s">
        <v>75</v>
      </c>
      <c r="G2418" s="117">
        <v>0.12</v>
      </c>
      <c r="H2418" s="117">
        <v>120</v>
      </c>
      <c r="I2418" s="116">
        <v>2017</v>
      </c>
    </row>
    <row r="2419" spans="1:9" x14ac:dyDescent="0.3">
      <c r="A2419" s="116" t="s">
        <v>1940</v>
      </c>
      <c r="B2419" s="116" t="s">
        <v>1941</v>
      </c>
      <c r="C2419" s="116" t="s">
        <v>55</v>
      </c>
      <c r="D2419" s="116" t="s">
        <v>1942</v>
      </c>
      <c r="E2419" s="116" t="s">
        <v>75</v>
      </c>
      <c r="G2419" s="117">
        <v>0.25</v>
      </c>
      <c r="H2419" s="117">
        <v>250</v>
      </c>
      <c r="I2419" s="116">
        <v>2017</v>
      </c>
    </row>
    <row r="2420" spans="1:9" x14ac:dyDescent="0.3">
      <c r="A2420" s="116" t="s">
        <v>1910</v>
      </c>
      <c r="B2420" s="116" t="s">
        <v>1911</v>
      </c>
      <c r="C2420" s="116" t="s">
        <v>55</v>
      </c>
      <c r="D2420" s="116" t="s">
        <v>1912</v>
      </c>
      <c r="E2420" s="116" t="s">
        <v>79</v>
      </c>
      <c r="F2420" s="116" t="s">
        <v>101</v>
      </c>
      <c r="G2420" s="117">
        <v>8</v>
      </c>
      <c r="H2420" s="117">
        <v>8000</v>
      </c>
      <c r="I2420" s="116">
        <v>2018</v>
      </c>
    </row>
    <row r="2421" spans="1:9" x14ac:dyDescent="0.3">
      <c r="A2421" s="116" t="s">
        <v>1955</v>
      </c>
      <c r="B2421" s="116" t="s">
        <v>1956</v>
      </c>
      <c r="C2421" s="116" t="s">
        <v>55</v>
      </c>
      <c r="D2421" s="116" t="s">
        <v>1953</v>
      </c>
      <c r="E2421" s="116" t="s">
        <v>79</v>
      </c>
      <c r="F2421" s="116" t="s">
        <v>1954</v>
      </c>
      <c r="G2421" s="117">
        <v>0.6</v>
      </c>
      <c r="H2421" s="117">
        <v>600</v>
      </c>
      <c r="I2421" s="116">
        <v>2019</v>
      </c>
    </row>
    <row r="2422" spans="1:9" x14ac:dyDescent="0.3">
      <c r="A2422" s="116" t="s">
        <v>1951</v>
      </c>
      <c r="B2422" s="116" t="s">
        <v>1952</v>
      </c>
      <c r="C2422" s="116" t="s">
        <v>55</v>
      </c>
      <c r="D2422" s="116" t="s">
        <v>1953</v>
      </c>
      <c r="E2422" s="116" t="s">
        <v>79</v>
      </c>
      <c r="F2422" s="116" t="s">
        <v>1954</v>
      </c>
      <c r="G2422" s="117">
        <v>1.4</v>
      </c>
      <c r="H2422" s="117">
        <v>1400</v>
      </c>
      <c r="I2422" s="116">
        <v>2019</v>
      </c>
    </row>
    <row r="2423" spans="1:9" x14ac:dyDescent="0.3">
      <c r="A2423" s="116" t="s">
        <v>1946</v>
      </c>
      <c r="B2423" s="116" t="s">
        <v>1911</v>
      </c>
      <c r="C2423" s="116" t="s">
        <v>55</v>
      </c>
      <c r="D2423" s="116" t="s">
        <v>1945</v>
      </c>
      <c r="E2423" s="116" t="s">
        <v>75</v>
      </c>
      <c r="G2423" s="117">
        <v>0.12</v>
      </c>
      <c r="H2423" s="117">
        <v>120</v>
      </c>
      <c r="I2423" s="116">
        <v>2017</v>
      </c>
    </row>
    <row r="2424" spans="1:9" x14ac:dyDescent="0.3">
      <c r="A2424" s="116" t="s">
        <v>1908</v>
      </c>
      <c r="B2424" s="116" t="s">
        <v>1009</v>
      </c>
      <c r="C2424" s="116" t="s">
        <v>55</v>
      </c>
      <c r="D2424" s="116" t="s">
        <v>1909</v>
      </c>
      <c r="E2424" s="116" t="s">
        <v>79</v>
      </c>
      <c r="F2424" s="116" t="s">
        <v>101</v>
      </c>
      <c r="G2424" s="117">
        <v>6</v>
      </c>
      <c r="H2424" s="117">
        <v>6000</v>
      </c>
      <c r="I2424" s="116">
        <v>2018</v>
      </c>
    </row>
    <row r="2425" spans="1:9" x14ac:dyDescent="0.3">
      <c r="A2425" s="116" t="s">
        <v>1901</v>
      </c>
      <c r="B2425" s="116" t="s">
        <v>1902</v>
      </c>
      <c r="C2425" s="116" t="s">
        <v>55</v>
      </c>
      <c r="D2425" s="116" t="s">
        <v>1621</v>
      </c>
      <c r="E2425" s="116" t="s">
        <v>75</v>
      </c>
      <c r="G2425" s="117">
        <v>0.25</v>
      </c>
      <c r="H2425" s="117">
        <v>250</v>
      </c>
      <c r="I2425" s="116">
        <v>2017</v>
      </c>
    </row>
    <row r="2426" spans="1:9" x14ac:dyDescent="0.3">
      <c r="A2426" s="116" t="s">
        <v>1947</v>
      </c>
      <c r="B2426" s="116" t="s">
        <v>1948</v>
      </c>
      <c r="C2426" s="116" t="s">
        <v>55</v>
      </c>
      <c r="D2426" s="116" t="s">
        <v>1949</v>
      </c>
      <c r="E2426" s="116" t="s">
        <v>79</v>
      </c>
      <c r="F2426" s="116" t="s">
        <v>1950</v>
      </c>
      <c r="G2426" s="117">
        <v>0.6</v>
      </c>
      <c r="H2426" s="117">
        <v>600</v>
      </c>
      <c r="I2426" s="116">
        <v>2018</v>
      </c>
    </row>
    <row r="2427" spans="1:9" x14ac:dyDescent="0.3">
      <c r="A2427" s="116" t="s">
        <v>1906</v>
      </c>
      <c r="B2427" s="116" t="s">
        <v>1907</v>
      </c>
      <c r="C2427" s="116" t="s">
        <v>55</v>
      </c>
      <c r="D2427" s="116" t="s">
        <v>1905</v>
      </c>
      <c r="E2427" s="116" t="s">
        <v>75</v>
      </c>
      <c r="G2427" s="117">
        <v>0.18</v>
      </c>
      <c r="H2427" s="117">
        <v>180</v>
      </c>
      <c r="I2427" s="116">
        <v>2019</v>
      </c>
    </row>
    <row r="2428" spans="1:9" x14ac:dyDescent="0.3">
      <c r="A2428" s="116" t="s">
        <v>1850</v>
      </c>
      <c r="B2428" s="116" t="s">
        <v>1851</v>
      </c>
      <c r="C2428" s="116" t="s">
        <v>57</v>
      </c>
      <c r="D2428" s="116" t="s">
        <v>1852</v>
      </c>
      <c r="E2428" s="116" t="s">
        <v>97</v>
      </c>
      <c r="F2428" s="116" t="s">
        <v>1853</v>
      </c>
      <c r="G2428" s="117">
        <v>3.8461538461538463</v>
      </c>
      <c r="H2428" s="117">
        <v>3846.1538461538462</v>
      </c>
      <c r="I2428" s="116">
        <v>2018</v>
      </c>
    </row>
    <row r="2429" spans="1:9" x14ac:dyDescent="0.3">
      <c r="A2429" s="116" t="s">
        <v>1623</v>
      </c>
      <c r="B2429" s="116" t="s">
        <v>1624</v>
      </c>
      <c r="C2429" s="116" t="s">
        <v>57</v>
      </c>
      <c r="D2429" s="116" t="s">
        <v>1625</v>
      </c>
      <c r="E2429" s="116" t="s">
        <v>75</v>
      </c>
      <c r="F2429" s="116" t="s">
        <v>1626</v>
      </c>
      <c r="G2429" s="117">
        <v>1.0563807692307692</v>
      </c>
      <c r="H2429" s="117">
        <v>1056.3807692307691</v>
      </c>
      <c r="I2429" s="116">
        <v>2016</v>
      </c>
    </row>
    <row r="2430" spans="1:9" x14ac:dyDescent="0.3">
      <c r="A2430" s="116" t="s">
        <v>1149</v>
      </c>
      <c r="B2430" s="116" t="s">
        <v>1641</v>
      </c>
      <c r="C2430" s="116" t="s">
        <v>57</v>
      </c>
      <c r="D2430" s="116" t="s">
        <v>1642</v>
      </c>
      <c r="E2430" s="116" t="s">
        <v>75</v>
      </c>
      <c r="F2430" s="116" t="s">
        <v>1618</v>
      </c>
      <c r="G2430" s="117">
        <v>1</v>
      </c>
      <c r="H2430" s="117">
        <v>1000</v>
      </c>
      <c r="I2430" s="116">
        <v>2016</v>
      </c>
    </row>
    <row r="2431" spans="1:9" x14ac:dyDescent="0.3">
      <c r="A2431" s="116" t="s">
        <v>1854</v>
      </c>
      <c r="B2431" s="116" t="s">
        <v>1855</v>
      </c>
      <c r="C2431" s="116" t="s">
        <v>57</v>
      </c>
      <c r="D2431" s="116" t="s">
        <v>1856</v>
      </c>
      <c r="E2431" s="116" t="s">
        <v>75</v>
      </c>
      <c r="G2431" s="117">
        <v>1.993846153846154E-2</v>
      </c>
      <c r="H2431" s="117">
        <v>19.938461538461539</v>
      </c>
      <c r="I2431" s="116">
        <v>2012</v>
      </c>
    </row>
    <row r="2432" spans="1:9" x14ac:dyDescent="0.3">
      <c r="A2432" s="116" t="s">
        <v>1846</v>
      </c>
      <c r="B2432" s="116" t="s">
        <v>1847</v>
      </c>
      <c r="C2432" s="116" t="s">
        <v>57</v>
      </c>
      <c r="D2432" s="116" t="s">
        <v>1848</v>
      </c>
      <c r="E2432" s="116" t="s">
        <v>97</v>
      </c>
      <c r="F2432" s="116" t="s">
        <v>1849</v>
      </c>
      <c r="G2432" s="117">
        <v>1.5384615384615383</v>
      </c>
      <c r="H2432" s="117">
        <v>1538.4615384615383</v>
      </c>
      <c r="I2432" s="116">
        <v>2018</v>
      </c>
    </row>
    <row r="2433" spans="1:9" x14ac:dyDescent="0.3">
      <c r="A2433" s="116" t="s">
        <v>1649</v>
      </c>
      <c r="B2433" s="116" t="s">
        <v>1650</v>
      </c>
      <c r="C2433" s="116" t="s">
        <v>57</v>
      </c>
      <c r="D2433" s="116" t="s">
        <v>1651</v>
      </c>
      <c r="E2433" s="116" t="s">
        <v>97</v>
      </c>
      <c r="F2433" s="116" t="s">
        <v>1652</v>
      </c>
      <c r="G2433" s="117">
        <v>1.35</v>
      </c>
      <c r="H2433" s="117">
        <v>1350</v>
      </c>
      <c r="I2433" s="116">
        <v>2017</v>
      </c>
    </row>
    <row r="2434" spans="1:9" x14ac:dyDescent="0.3">
      <c r="A2434" s="116" t="s">
        <v>920</v>
      </c>
      <c r="B2434" s="116" t="s">
        <v>921</v>
      </c>
      <c r="C2434" s="116" t="s">
        <v>58</v>
      </c>
      <c r="D2434" s="116" t="s">
        <v>922</v>
      </c>
      <c r="E2434" s="116" t="s">
        <v>75</v>
      </c>
      <c r="G2434" s="117">
        <v>1.9</v>
      </c>
      <c r="H2434" s="117">
        <v>1900</v>
      </c>
      <c r="I2434" s="116">
        <v>2018</v>
      </c>
    </row>
    <row r="2435" spans="1:9" x14ac:dyDescent="0.3">
      <c r="A2435" s="116" t="s">
        <v>1383</v>
      </c>
      <c r="B2435" s="116" t="s">
        <v>1384</v>
      </c>
      <c r="C2435" s="116" t="s">
        <v>58</v>
      </c>
      <c r="D2435" s="116" t="s">
        <v>928</v>
      </c>
      <c r="E2435" s="116" t="s">
        <v>97</v>
      </c>
      <c r="F2435" s="116" t="s">
        <v>1385</v>
      </c>
      <c r="G2435" s="117">
        <v>5</v>
      </c>
      <c r="H2435" s="117">
        <v>5000</v>
      </c>
      <c r="I2435" s="116">
        <v>2019</v>
      </c>
    </row>
    <row r="2436" spans="1:9" x14ac:dyDescent="0.3">
      <c r="A2436" s="116" t="s">
        <v>1149</v>
      </c>
      <c r="B2436" s="116" t="s">
        <v>917</v>
      </c>
      <c r="C2436" s="116" t="s">
        <v>58</v>
      </c>
      <c r="D2436" s="116" t="s">
        <v>1150</v>
      </c>
      <c r="E2436" s="116" t="s">
        <v>75</v>
      </c>
      <c r="F2436" s="116" t="s">
        <v>1151</v>
      </c>
      <c r="G2436" s="117">
        <v>12.984615384615385</v>
      </c>
      <c r="H2436" s="117">
        <v>12984.615384615385</v>
      </c>
      <c r="I2436" s="116">
        <v>2018</v>
      </c>
    </row>
    <row r="2437" spans="1:9" x14ac:dyDescent="0.3">
      <c r="A2437" s="116" t="s">
        <v>923</v>
      </c>
      <c r="B2437" s="116" t="s">
        <v>924</v>
      </c>
      <c r="C2437" s="116" t="s">
        <v>58</v>
      </c>
      <c r="D2437" s="116" t="s">
        <v>925</v>
      </c>
      <c r="E2437" s="116" t="s">
        <v>75</v>
      </c>
      <c r="G2437" s="117">
        <v>2</v>
      </c>
      <c r="H2437" s="117">
        <v>2000</v>
      </c>
      <c r="I2437" s="116">
        <v>2018</v>
      </c>
    </row>
    <row r="2438" spans="1:9" x14ac:dyDescent="0.3">
      <c r="A2438" s="116" t="s">
        <v>929</v>
      </c>
      <c r="B2438" s="116" t="s">
        <v>930</v>
      </c>
      <c r="C2438" s="116" t="s">
        <v>58</v>
      </c>
      <c r="D2438" s="116" t="s">
        <v>931</v>
      </c>
      <c r="E2438" s="116" t="s">
        <v>79</v>
      </c>
      <c r="F2438" s="116" t="s">
        <v>932</v>
      </c>
      <c r="G2438" s="117">
        <v>3</v>
      </c>
      <c r="H2438" s="117">
        <v>3000</v>
      </c>
      <c r="I2438" s="116">
        <v>2017</v>
      </c>
    </row>
    <row r="2439" spans="1:9" x14ac:dyDescent="0.3">
      <c r="A2439" s="116" t="s">
        <v>3410</v>
      </c>
      <c r="B2439" s="116" t="s">
        <v>3411</v>
      </c>
      <c r="C2439" s="116" t="s">
        <v>58</v>
      </c>
      <c r="D2439" s="116" t="s">
        <v>948</v>
      </c>
      <c r="E2439" s="116" t="s">
        <v>75</v>
      </c>
      <c r="F2439" s="116" t="s">
        <v>3407</v>
      </c>
      <c r="G2439" s="117">
        <v>10</v>
      </c>
      <c r="H2439" s="117">
        <v>10000</v>
      </c>
      <c r="I2439" s="116">
        <v>2021</v>
      </c>
    </row>
    <row r="2440" spans="1:9" x14ac:dyDescent="0.3">
      <c r="A2440" s="116" t="s">
        <v>1144</v>
      </c>
      <c r="B2440" s="116" t="s">
        <v>1145</v>
      </c>
      <c r="C2440" s="116" t="s">
        <v>58</v>
      </c>
      <c r="D2440" s="116" t="s">
        <v>1146</v>
      </c>
      <c r="E2440" s="116" t="s">
        <v>936</v>
      </c>
      <c r="G2440" s="117">
        <v>1.5</v>
      </c>
      <c r="H2440" s="117">
        <v>1500</v>
      </c>
      <c r="I2440" s="116">
        <v>2016</v>
      </c>
    </row>
    <row r="2441" spans="1:9" x14ac:dyDescent="0.3">
      <c r="A2441" s="116" t="s">
        <v>933</v>
      </c>
      <c r="B2441" s="116" t="s">
        <v>934</v>
      </c>
      <c r="C2441" s="116" t="s">
        <v>58</v>
      </c>
      <c r="D2441" s="116" t="s">
        <v>935</v>
      </c>
      <c r="E2441" s="116" t="s">
        <v>936</v>
      </c>
      <c r="G2441" s="117">
        <v>5</v>
      </c>
      <c r="H2441" s="117">
        <v>5000</v>
      </c>
      <c r="I2441" s="116">
        <v>2018</v>
      </c>
    </row>
    <row r="2442" spans="1:9" x14ac:dyDescent="0.3">
      <c r="A2442" s="116" t="s">
        <v>937</v>
      </c>
      <c r="B2442" s="116" t="s">
        <v>938</v>
      </c>
      <c r="C2442" s="116" t="s">
        <v>58</v>
      </c>
      <c r="D2442" s="116" t="s">
        <v>935</v>
      </c>
      <c r="E2442" s="116" t="s">
        <v>936</v>
      </c>
      <c r="G2442" s="117">
        <v>10</v>
      </c>
      <c r="H2442" s="117">
        <v>10000</v>
      </c>
      <c r="I2442" s="116">
        <v>2018</v>
      </c>
    </row>
    <row r="2443" spans="1:9" x14ac:dyDescent="0.3">
      <c r="A2443" s="116" t="s">
        <v>2548</v>
      </c>
      <c r="B2443" s="116" t="s">
        <v>2549</v>
      </c>
      <c r="C2443" s="116" t="s">
        <v>58</v>
      </c>
      <c r="D2443" s="116" t="s">
        <v>935</v>
      </c>
      <c r="E2443" s="116" t="s">
        <v>936</v>
      </c>
      <c r="F2443" s="116" t="s">
        <v>2550</v>
      </c>
      <c r="G2443" s="117">
        <v>228.4</v>
      </c>
      <c r="H2443" s="117">
        <v>228400</v>
      </c>
      <c r="I2443" s="116">
        <v>2021</v>
      </c>
    </row>
    <row r="2444" spans="1:9" x14ac:dyDescent="0.3">
      <c r="A2444" s="116" t="s">
        <v>919</v>
      </c>
      <c r="B2444" s="116" t="s">
        <v>917</v>
      </c>
      <c r="C2444" s="116" t="s">
        <v>58</v>
      </c>
      <c r="D2444" s="116" t="s">
        <v>918</v>
      </c>
      <c r="E2444" s="116" t="s">
        <v>97</v>
      </c>
      <c r="G2444" s="117">
        <v>2.6</v>
      </c>
      <c r="H2444" s="117">
        <v>2600</v>
      </c>
      <c r="I2444" s="116">
        <v>2018</v>
      </c>
    </row>
    <row r="2445" spans="1:9" x14ac:dyDescent="0.3">
      <c r="A2445" s="116" t="s">
        <v>2551</v>
      </c>
      <c r="B2445" s="116" t="s">
        <v>2552</v>
      </c>
      <c r="C2445" s="116" t="s">
        <v>58</v>
      </c>
      <c r="D2445" s="116" t="s">
        <v>2553</v>
      </c>
      <c r="E2445" s="116" t="s">
        <v>936</v>
      </c>
      <c r="F2445" s="116" t="s">
        <v>2554</v>
      </c>
      <c r="G2445" s="117">
        <v>30</v>
      </c>
      <c r="H2445" s="117">
        <v>30000</v>
      </c>
      <c r="I2445" s="116">
        <v>2020</v>
      </c>
    </row>
    <row r="2446" spans="1:9" x14ac:dyDescent="0.3">
      <c r="A2446" s="116" t="s">
        <v>916</v>
      </c>
      <c r="B2446" s="116" t="s">
        <v>917</v>
      </c>
      <c r="C2446" s="116" t="s">
        <v>58</v>
      </c>
      <c r="D2446" s="116" t="s">
        <v>918</v>
      </c>
      <c r="E2446" s="116" t="s">
        <v>97</v>
      </c>
      <c r="G2446" s="117">
        <v>0.185</v>
      </c>
      <c r="H2446" s="117">
        <v>185</v>
      </c>
      <c r="I2446" s="116">
        <v>2017</v>
      </c>
    </row>
    <row r="2447" spans="1:9" x14ac:dyDescent="0.3">
      <c r="A2447" s="116" t="s">
        <v>926</v>
      </c>
      <c r="B2447" s="116" t="s">
        <v>1147</v>
      </c>
      <c r="C2447" s="116" t="s">
        <v>58</v>
      </c>
      <c r="D2447" s="116" t="s">
        <v>1148</v>
      </c>
      <c r="E2447" s="116" t="s">
        <v>75</v>
      </c>
      <c r="F2447" s="116" t="s">
        <v>101</v>
      </c>
      <c r="G2447" s="117">
        <v>0.7</v>
      </c>
      <c r="H2447" s="117">
        <v>700</v>
      </c>
      <c r="I2447" s="116">
        <v>2016</v>
      </c>
    </row>
    <row r="2448" spans="1:9" x14ac:dyDescent="0.3">
      <c r="A2448" s="116" t="s">
        <v>926</v>
      </c>
      <c r="B2448" s="116" t="s">
        <v>927</v>
      </c>
      <c r="C2448" s="116" t="s">
        <v>58</v>
      </c>
      <c r="D2448" s="116" t="s">
        <v>928</v>
      </c>
      <c r="E2448" s="116" t="s">
        <v>97</v>
      </c>
      <c r="F2448" s="116" t="s">
        <v>101</v>
      </c>
      <c r="G2448" s="117">
        <v>1.2</v>
      </c>
      <c r="H2448" s="117">
        <v>1200</v>
      </c>
      <c r="I2448" s="116">
        <v>2016</v>
      </c>
    </row>
    <row r="2449" spans="1:9" x14ac:dyDescent="0.3">
      <c r="A2449" s="116" t="s">
        <v>939</v>
      </c>
      <c r="B2449" s="116" t="s">
        <v>940</v>
      </c>
      <c r="C2449" s="116" t="s">
        <v>58</v>
      </c>
      <c r="D2449" s="116" t="s">
        <v>941</v>
      </c>
      <c r="E2449" s="116" t="s">
        <v>75</v>
      </c>
      <c r="G2449" s="117">
        <v>2</v>
      </c>
      <c r="H2449" s="117">
        <v>2000</v>
      </c>
      <c r="I2449" s="116">
        <v>2017</v>
      </c>
    </row>
    <row r="2450" spans="1:9" x14ac:dyDescent="0.3">
      <c r="A2450" s="116" t="s">
        <v>1413</v>
      </c>
      <c r="B2450" s="116" t="s">
        <v>1414</v>
      </c>
      <c r="C2450" s="116" t="s">
        <v>58</v>
      </c>
      <c r="D2450" s="116" t="s">
        <v>1415</v>
      </c>
      <c r="E2450" s="116" t="s">
        <v>75</v>
      </c>
      <c r="G2450" s="117">
        <v>0.1</v>
      </c>
      <c r="H2450" s="117">
        <v>100</v>
      </c>
      <c r="I2450" s="116">
        <v>2017</v>
      </c>
    </row>
    <row r="2451" spans="1:9" x14ac:dyDescent="0.3">
      <c r="A2451" s="116" t="s">
        <v>942</v>
      </c>
      <c r="B2451" s="116" t="s">
        <v>943</v>
      </c>
      <c r="C2451" s="116" t="s">
        <v>58</v>
      </c>
      <c r="D2451" s="116" t="s">
        <v>944</v>
      </c>
      <c r="E2451" s="116" t="s">
        <v>75</v>
      </c>
      <c r="F2451" s="116" t="s">
        <v>945</v>
      </c>
      <c r="G2451" s="117">
        <v>1.98</v>
      </c>
      <c r="H2451" s="117">
        <v>1980</v>
      </c>
      <c r="I2451" s="116">
        <v>2016</v>
      </c>
    </row>
    <row r="2452" spans="1:9" x14ac:dyDescent="0.3">
      <c r="A2452" s="116" t="s">
        <v>946</v>
      </c>
      <c r="B2452" s="116" t="s">
        <v>947</v>
      </c>
      <c r="C2452" s="116" t="s">
        <v>58</v>
      </c>
      <c r="D2452" s="116" t="s">
        <v>948</v>
      </c>
      <c r="E2452" s="116" t="s">
        <v>75</v>
      </c>
      <c r="G2452" s="117">
        <v>9.9</v>
      </c>
      <c r="H2452" s="117">
        <v>9900</v>
      </c>
      <c r="I2452" s="116">
        <v>2019</v>
      </c>
    </row>
    <row r="2453" spans="1:9" x14ac:dyDescent="0.3">
      <c r="A2453" s="116" t="s">
        <v>1158</v>
      </c>
      <c r="B2453" s="116" t="s">
        <v>1158</v>
      </c>
      <c r="C2453" s="116" t="s">
        <v>58</v>
      </c>
      <c r="D2453" s="116" t="s">
        <v>1159</v>
      </c>
      <c r="E2453" s="116" t="s">
        <v>936</v>
      </c>
      <c r="F2453" s="116" t="s">
        <v>1160</v>
      </c>
      <c r="G2453" s="117">
        <v>5</v>
      </c>
      <c r="H2453" s="117">
        <v>5000</v>
      </c>
      <c r="I2453" s="116">
        <v>2016</v>
      </c>
    </row>
    <row r="2454" spans="1:9" x14ac:dyDescent="0.3">
      <c r="A2454" s="116" t="s">
        <v>1537</v>
      </c>
      <c r="B2454" s="116" t="s">
        <v>1538</v>
      </c>
      <c r="C2454" s="116" t="s">
        <v>59</v>
      </c>
      <c r="D2454" s="116" t="s">
        <v>1539</v>
      </c>
      <c r="E2454" s="116" t="s">
        <v>97</v>
      </c>
      <c r="G2454" s="117">
        <v>1.9199999999999998E-2</v>
      </c>
      <c r="H2454" s="117">
        <v>19.2</v>
      </c>
      <c r="I2454" s="116">
        <v>2012</v>
      </c>
    </row>
    <row r="2455" spans="1:9" x14ac:dyDescent="0.3">
      <c r="A2455" s="116" t="s">
        <v>1533</v>
      </c>
      <c r="B2455" s="116" t="s">
        <v>1534</v>
      </c>
      <c r="C2455" s="116" t="s">
        <v>59</v>
      </c>
      <c r="D2455" s="116" t="s">
        <v>1535</v>
      </c>
      <c r="E2455" s="116" t="s">
        <v>97</v>
      </c>
      <c r="F2455" s="116" t="s">
        <v>1536</v>
      </c>
      <c r="G2455" s="117">
        <v>20</v>
      </c>
      <c r="H2455" s="117">
        <v>20000</v>
      </c>
      <c r="I2455" s="116">
        <v>2017</v>
      </c>
    </row>
    <row r="2456" spans="1:9" x14ac:dyDescent="0.3">
      <c r="A2456" s="116" t="s">
        <v>949</v>
      </c>
      <c r="B2456" s="116" t="s">
        <v>950</v>
      </c>
      <c r="C2456" s="116" t="s">
        <v>59</v>
      </c>
      <c r="D2456" s="116" t="s">
        <v>951</v>
      </c>
      <c r="E2456" s="116" t="s">
        <v>75</v>
      </c>
      <c r="G2456" s="117">
        <v>7.6923076923076913E-2</v>
      </c>
      <c r="H2456" s="117">
        <v>76.92307692307692</v>
      </c>
      <c r="I2456" s="116">
        <v>2009</v>
      </c>
    </row>
    <row r="2457" spans="1:9" x14ac:dyDescent="0.3">
      <c r="A2457" s="116" t="s">
        <v>1709</v>
      </c>
      <c r="B2457" s="116" t="s">
        <v>1710</v>
      </c>
      <c r="C2457" s="116" t="s">
        <v>61</v>
      </c>
      <c r="D2457" s="116" t="s">
        <v>1711</v>
      </c>
      <c r="E2457" s="116" t="s">
        <v>75</v>
      </c>
      <c r="G2457" s="117">
        <v>0.55000000000000004</v>
      </c>
      <c r="H2457" s="117">
        <v>550</v>
      </c>
      <c r="I2457" s="116">
        <v>2016</v>
      </c>
    </row>
    <row r="2458" spans="1:9" x14ac:dyDescent="0.3">
      <c r="A2458" s="116" t="s">
        <v>1729</v>
      </c>
      <c r="B2458" s="116" t="s">
        <v>1730</v>
      </c>
      <c r="C2458" s="116" t="s">
        <v>61</v>
      </c>
      <c r="D2458" s="116" t="s">
        <v>1731</v>
      </c>
      <c r="E2458" s="116" t="s">
        <v>75</v>
      </c>
      <c r="F2458" s="116" t="s">
        <v>1732</v>
      </c>
      <c r="G2458" s="117">
        <v>10</v>
      </c>
      <c r="H2458" s="117">
        <v>10000</v>
      </c>
      <c r="I2458" s="116">
        <v>2018</v>
      </c>
    </row>
    <row r="2459" spans="1:9" x14ac:dyDescent="0.3">
      <c r="A2459" s="116" t="s">
        <v>1729</v>
      </c>
      <c r="B2459" s="116" t="s">
        <v>1733</v>
      </c>
      <c r="C2459" s="116" t="s">
        <v>61</v>
      </c>
      <c r="D2459" s="116" t="s">
        <v>1731</v>
      </c>
      <c r="E2459" s="116" t="s">
        <v>75</v>
      </c>
      <c r="F2459" s="116" t="s">
        <v>1732</v>
      </c>
      <c r="G2459" s="117">
        <v>20</v>
      </c>
      <c r="H2459" s="117">
        <v>20000</v>
      </c>
      <c r="I2459" s="116">
        <v>2018</v>
      </c>
    </row>
    <row r="2460" spans="1:9" x14ac:dyDescent="0.3">
      <c r="A2460" s="116" t="s">
        <v>1649</v>
      </c>
      <c r="B2460" s="116" t="s">
        <v>1660</v>
      </c>
      <c r="C2460" s="116" t="s">
        <v>61</v>
      </c>
      <c r="D2460" s="116" t="s">
        <v>1661</v>
      </c>
      <c r="E2460" s="116" t="s">
        <v>75</v>
      </c>
      <c r="F2460" s="116" t="s">
        <v>1662</v>
      </c>
      <c r="G2460" s="117">
        <v>4</v>
      </c>
      <c r="H2460" s="117">
        <v>4000</v>
      </c>
      <c r="I2460" s="116">
        <v>2018</v>
      </c>
    </row>
    <row r="2461" spans="1:9" x14ac:dyDescent="0.3">
      <c r="A2461" s="116" t="s">
        <v>980</v>
      </c>
      <c r="B2461" s="116" t="s">
        <v>981</v>
      </c>
      <c r="C2461" s="116" t="s">
        <v>60</v>
      </c>
      <c r="D2461" s="116" t="s">
        <v>958</v>
      </c>
      <c r="E2461" s="116" t="s">
        <v>79</v>
      </c>
      <c r="F2461" s="116" t="s">
        <v>982</v>
      </c>
      <c r="G2461" s="117">
        <v>0.15</v>
      </c>
      <c r="H2461" s="117">
        <v>150</v>
      </c>
      <c r="I2461" s="116">
        <v>2016</v>
      </c>
    </row>
    <row r="2462" spans="1:9" x14ac:dyDescent="0.3">
      <c r="A2462" s="116" t="s">
        <v>956</v>
      </c>
      <c r="B2462" s="116" t="s">
        <v>957</v>
      </c>
      <c r="C2462" s="116" t="s">
        <v>60</v>
      </c>
      <c r="D2462" s="116" t="s">
        <v>958</v>
      </c>
      <c r="E2462" s="116" t="s">
        <v>79</v>
      </c>
      <c r="F2462" s="116" t="s">
        <v>959</v>
      </c>
      <c r="G2462" s="117">
        <v>0.15</v>
      </c>
      <c r="H2462" s="117">
        <v>150</v>
      </c>
      <c r="I2462" s="116">
        <v>2011</v>
      </c>
    </row>
    <row r="2463" spans="1:9" x14ac:dyDescent="0.3">
      <c r="A2463" s="116" t="s">
        <v>1016</v>
      </c>
      <c r="B2463" s="116" t="s">
        <v>1017</v>
      </c>
      <c r="C2463" s="116" t="s">
        <v>60</v>
      </c>
      <c r="D2463" s="116" t="s">
        <v>1014</v>
      </c>
      <c r="E2463" s="116" t="s">
        <v>75</v>
      </c>
      <c r="F2463" s="116" t="s">
        <v>1018</v>
      </c>
      <c r="G2463" s="117">
        <v>1</v>
      </c>
      <c r="H2463" s="117">
        <v>1000</v>
      </c>
      <c r="I2463" s="116">
        <v>2016</v>
      </c>
    </row>
    <row r="2464" spans="1:9" x14ac:dyDescent="0.3">
      <c r="A2464" s="116" t="s">
        <v>963</v>
      </c>
      <c r="B2464" s="116" t="s">
        <v>964</v>
      </c>
      <c r="C2464" s="116" t="s">
        <v>60</v>
      </c>
      <c r="D2464" s="116" t="s">
        <v>958</v>
      </c>
      <c r="E2464" s="116" t="s">
        <v>79</v>
      </c>
      <c r="F2464" s="116" t="s">
        <v>962</v>
      </c>
      <c r="G2464" s="117">
        <v>0.15</v>
      </c>
      <c r="H2464" s="117">
        <v>150</v>
      </c>
      <c r="I2464" s="116">
        <v>2015</v>
      </c>
    </row>
    <row r="2465" spans="1:9" x14ac:dyDescent="0.3">
      <c r="A2465" s="116" t="s">
        <v>965</v>
      </c>
      <c r="B2465" s="116" t="s">
        <v>966</v>
      </c>
      <c r="C2465" s="116" t="s">
        <v>60</v>
      </c>
      <c r="D2465" s="116" t="s">
        <v>958</v>
      </c>
      <c r="E2465" s="116" t="s">
        <v>79</v>
      </c>
      <c r="F2465" s="116" t="s">
        <v>967</v>
      </c>
      <c r="G2465" s="117">
        <v>5.8000000000000003E-2</v>
      </c>
      <c r="H2465" s="117">
        <v>58</v>
      </c>
      <c r="I2465" s="116">
        <v>2013</v>
      </c>
    </row>
    <row r="2466" spans="1:9" x14ac:dyDescent="0.3">
      <c r="A2466" s="116" t="s">
        <v>986</v>
      </c>
      <c r="B2466" s="116" t="s">
        <v>987</v>
      </c>
      <c r="C2466" s="116" t="s">
        <v>60</v>
      </c>
      <c r="D2466" s="116" t="s">
        <v>958</v>
      </c>
      <c r="E2466" s="116" t="s">
        <v>79</v>
      </c>
      <c r="F2466" s="116" t="s">
        <v>982</v>
      </c>
      <c r="G2466" s="117">
        <v>0.15</v>
      </c>
      <c r="H2466" s="117">
        <v>150</v>
      </c>
      <c r="I2466" s="116">
        <v>2015</v>
      </c>
    </row>
    <row r="2467" spans="1:9" x14ac:dyDescent="0.3">
      <c r="A2467" s="116" t="s">
        <v>972</v>
      </c>
      <c r="B2467" s="116" t="s">
        <v>973</v>
      </c>
      <c r="C2467" s="116" t="s">
        <v>60</v>
      </c>
      <c r="D2467" s="116" t="s">
        <v>958</v>
      </c>
      <c r="E2467" s="116" t="s">
        <v>79</v>
      </c>
      <c r="F2467" s="116" t="s">
        <v>974</v>
      </c>
      <c r="G2467" s="117">
        <v>1.7500000000000002E-2</v>
      </c>
      <c r="H2467" s="117">
        <v>17.5</v>
      </c>
      <c r="I2467" s="116">
        <v>2013</v>
      </c>
    </row>
    <row r="2468" spans="1:9" x14ac:dyDescent="0.3">
      <c r="A2468" s="116" t="s">
        <v>1001</v>
      </c>
      <c r="B2468" s="116" t="s">
        <v>1002</v>
      </c>
      <c r="C2468" s="116" t="s">
        <v>60</v>
      </c>
      <c r="D2468" s="116" t="s">
        <v>958</v>
      </c>
      <c r="E2468" s="116" t="s">
        <v>79</v>
      </c>
      <c r="F2468" s="116" t="s">
        <v>999</v>
      </c>
      <c r="G2468" s="117">
        <v>0.1</v>
      </c>
      <c r="H2468" s="117">
        <v>100</v>
      </c>
      <c r="I2468" s="116">
        <v>2015</v>
      </c>
    </row>
    <row r="2469" spans="1:9" x14ac:dyDescent="0.3">
      <c r="A2469" s="116" t="s">
        <v>1012</v>
      </c>
      <c r="B2469" s="116" t="s">
        <v>1013</v>
      </c>
      <c r="C2469" s="116" t="s">
        <v>60</v>
      </c>
      <c r="D2469" s="116" t="s">
        <v>1014</v>
      </c>
      <c r="E2469" s="116" t="s">
        <v>75</v>
      </c>
      <c r="F2469" s="116" t="s">
        <v>1015</v>
      </c>
      <c r="G2469" s="117">
        <v>4.9000000000000004</v>
      </c>
      <c r="H2469" s="117">
        <v>4900</v>
      </c>
      <c r="I2469" s="116">
        <v>2018</v>
      </c>
    </row>
    <row r="2470" spans="1:9" x14ac:dyDescent="0.3">
      <c r="A2470" s="116" t="s">
        <v>1000</v>
      </c>
      <c r="B2470" s="116" t="s">
        <v>978</v>
      </c>
      <c r="C2470" s="116" t="s">
        <v>60</v>
      </c>
      <c r="D2470" s="116" t="s">
        <v>958</v>
      </c>
      <c r="E2470" s="116" t="s">
        <v>79</v>
      </c>
      <c r="F2470" s="116" t="s">
        <v>999</v>
      </c>
      <c r="G2470" s="117">
        <v>0.15</v>
      </c>
      <c r="H2470" s="117">
        <v>150</v>
      </c>
      <c r="I2470" s="116">
        <v>2016</v>
      </c>
    </row>
    <row r="2471" spans="1:9" x14ac:dyDescent="0.3">
      <c r="A2471" s="116" t="s">
        <v>1019</v>
      </c>
      <c r="B2471" s="116" t="s">
        <v>1020</v>
      </c>
      <c r="C2471" s="116" t="s">
        <v>60</v>
      </c>
      <c r="D2471" s="116" t="s">
        <v>1014</v>
      </c>
      <c r="E2471" s="116" t="s">
        <v>75</v>
      </c>
      <c r="F2471" s="116" t="s">
        <v>1018</v>
      </c>
      <c r="G2471" s="117">
        <v>1.3</v>
      </c>
      <c r="H2471" s="117">
        <v>1300</v>
      </c>
      <c r="I2471" s="116">
        <v>2018</v>
      </c>
    </row>
    <row r="2472" spans="1:9" x14ac:dyDescent="0.3">
      <c r="A2472" s="116" t="s">
        <v>988</v>
      </c>
      <c r="B2472" s="116" t="s">
        <v>989</v>
      </c>
      <c r="C2472" s="116" t="s">
        <v>60</v>
      </c>
      <c r="D2472" s="116" t="s">
        <v>958</v>
      </c>
      <c r="E2472" s="116" t="s">
        <v>79</v>
      </c>
      <c r="F2472" s="116" t="s">
        <v>982</v>
      </c>
      <c r="G2472" s="117">
        <v>0.33600000000000002</v>
      </c>
      <c r="H2472" s="117">
        <v>336</v>
      </c>
      <c r="I2472" s="116">
        <v>2018</v>
      </c>
    </row>
    <row r="2473" spans="1:9" x14ac:dyDescent="0.3">
      <c r="A2473" s="116" t="s">
        <v>960</v>
      </c>
      <c r="B2473" s="116" t="s">
        <v>961</v>
      </c>
      <c r="C2473" s="116" t="s">
        <v>60</v>
      </c>
      <c r="D2473" s="116" t="s">
        <v>958</v>
      </c>
      <c r="E2473" s="116" t="s">
        <v>79</v>
      </c>
      <c r="F2473" s="116" t="s">
        <v>962</v>
      </c>
      <c r="G2473" s="117">
        <v>0.191</v>
      </c>
      <c r="H2473" s="117">
        <v>191</v>
      </c>
      <c r="I2473" s="116">
        <v>2015</v>
      </c>
    </row>
    <row r="2474" spans="1:9" x14ac:dyDescent="0.3">
      <c r="A2474" s="116" t="s">
        <v>977</v>
      </c>
      <c r="B2474" s="116" t="s">
        <v>978</v>
      </c>
      <c r="C2474" s="116" t="s">
        <v>60</v>
      </c>
      <c r="D2474" s="116" t="s">
        <v>958</v>
      </c>
      <c r="E2474" s="116" t="s">
        <v>79</v>
      </c>
      <c r="F2474" s="116" t="s">
        <v>979</v>
      </c>
      <c r="G2474" s="117">
        <v>0.252</v>
      </c>
      <c r="H2474" s="117">
        <v>252</v>
      </c>
      <c r="I2474" s="116">
        <v>2018</v>
      </c>
    </row>
    <row r="2475" spans="1:9" x14ac:dyDescent="0.3">
      <c r="A2475" s="116" t="s">
        <v>1010</v>
      </c>
      <c r="B2475" s="116" t="s">
        <v>957</v>
      </c>
      <c r="C2475" s="116" t="s">
        <v>60</v>
      </c>
      <c r="D2475" s="116" t="s">
        <v>958</v>
      </c>
      <c r="E2475" s="116" t="s">
        <v>79</v>
      </c>
      <c r="F2475" s="116" t="s">
        <v>1011</v>
      </c>
      <c r="G2475" s="117">
        <v>0.13076923076923078</v>
      </c>
      <c r="H2475" s="117">
        <v>130.76923076923077</v>
      </c>
      <c r="I2475" s="116">
        <v>2017</v>
      </c>
    </row>
    <row r="2476" spans="1:9" x14ac:dyDescent="0.3">
      <c r="A2476" s="116" t="s">
        <v>1008</v>
      </c>
      <c r="B2476" s="116" t="s">
        <v>1009</v>
      </c>
      <c r="C2476" s="116" t="s">
        <v>60</v>
      </c>
      <c r="D2476" s="116" t="s">
        <v>958</v>
      </c>
      <c r="E2476" s="116" t="s">
        <v>79</v>
      </c>
      <c r="F2476" s="116" t="s">
        <v>999</v>
      </c>
      <c r="G2476" s="117">
        <v>0.15</v>
      </c>
      <c r="H2476" s="117">
        <v>150</v>
      </c>
      <c r="I2476" s="116">
        <v>2014</v>
      </c>
    </row>
    <row r="2477" spans="1:9" x14ac:dyDescent="0.3">
      <c r="A2477" s="116" t="s">
        <v>970</v>
      </c>
      <c r="B2477" s="116" t="s">
        <v>971</v>
      </c>
      <c r="C2477" s="116" t="s">
        <v>60</v>
      </c>
      <c r="D2477" s="116" t="s">
        <v>958</v>
      </c>
      <c r="E2477" s="116" t="s">
        <v>79</v>
      </c>
      <c r="F2477" s="116" t="s">
        <v>101</v>
      </c>
      <c r="G2477" s="117">
        <v>0.14399999999999999</v>
      </c>
      <c r="H2477" s="117">
        <v>144</v>
      </c>
      <c r="I2477" s="116">
        <v>2013</v>
      </c>
    </row>
    <row r="2478" spans="1:9" x14ac:dyDescent="0.3">
      <c r="A2478" s="116" t="s">
        <v>990</v>
      </c>
      <c r="B2478" s="116" t="s">
        <v>715</v>
      </c>
      <c r="C2478" s="116" t="s">
        <v>60</v>
      </c>
      <c r="D2478" s="116" t="s">
        <v>958</v>
      </c>
      <c r="E2478" s="116" t="s">
        <v>79</v>
      </c>
      <c r="F2478" s="116" t="s">
        <v>991</v>
      </c>
      <c r="G2478" s="117">
        <v>2.5000000000000001E-2</v>
      </c>
      <c r="H2478" s="117">
        <v>25</v>
      </c>
      <c r="I2478" s="116">
        <v>2011</v>
      </c>
    </row>
    <row r="2479" spans="1:9" x14ac:dyDescent="0.3">
      <c r="A2479" s="116" t="s">
        <v>1004</v>
      </c>
      <c r="B2479" s="116" t="s">
        <v>971</v>
      </c>
      <c r="C2479" s="116" t="s">
        <v>60</v>
      </c>
      <c r="D2479" s="116" t="s">
        <v>958</v>
      </c>
      <c r="E2479" s="116" t="s">
        <v>79</v>
      </c>
      <c r="F2479" s="116" t="s">
        <v>999</v>
      </c>
      <c r="G2479" s="117">
        <v>0.06</v>
      </c>
      <c r="H2479" s="117">
        <v>60</v>
      </c>
      <c r="I2479" s="116">
        <v>2014</v>
      </c>
    </row>
    <row r="2480" spans="1:9" x14ac:dyDescent="0.3">
      <c r="A2480" s="116" t="s">
        <v>995</v>
      </c>
      <c r="B2480" s="116" t="s">
        <v>238</v>
      </c>
      <c r="C2480" s="116" t="s">
        <v>60</v>
      </c>
      <c r="D2480" s="116" t="s">
        <v>958</v>
      </c>
      <c r="E2480" s="116" t="s">
        <v>79</v>
      </c>
      <c r="F2480" s="116" t="s">
        <v>996</v>
      </c>
      <c r="G2480" s="117">
        <v>0.15</v>
      </c>
      <c r="H2480" s="117">
        <v>150</v>
      </c>
      <c r="I2480" s="116">
        <v>2014</v>
      </c>
    </row>
    <row r="2481" spans="1:9" x14ac:dyDescent="0.3">
      <c r="A2481" s="116" t="s">
        <v>975</v>
      </c>
      <c r="B2481" s="116" t="s">
        <v>976</v>
      </c>
      <c r="C2481" s="116" t="s">
        <v>60</v>
      </c>
      <c r="D2481" s="116" t="s">
        <v>958</v>
      </c>
      <c r="E2481" s="116" t="s">
        <v>79</v>
      </c>
      <c r="F2481" s="116" t="s">
        <v>974</v>
      </c>
      <c r="G2481" s="117">
        <v>3.9539999999999999E-2</v>
      </c>
      <c r="H2481" s="117">
        <v>39.54</v>
      </c>
      <c r="I2481" s="116">
        <v>2013</v>
      </c>
    </row>
    <row r="2482" spans="1:9" x14ac:dyDescent="0.3">
      <c r="A2482" s="116" t="s">
        <v>1003</v>
      </c>
      <c r="B2482" s="116" t="s">
        <v>971</v>
      </c>
      <c r="C2482" s="116" t="s">
        <v>60</v>
      </c>
      <c r="D2482" s="116" t="s">
        <v>958</v>
      </c>
      <c r="E2482" s="116" t="s">
        <v>79</v>
      </c>
      <c r="F2482" s="116" t="s">
        <v>999</v>
      </c>
      <c r="G2482" s="117">
        <v>0.15</v>
      </c>
      <c r="H2482" s="117">
        <v>150</v>
      </c>
      <c r="I2482" s="116">
        <v>2013</v>
      </c>
    </row>
    <row r="2483" spans="1:9" x14ac:dyDescent="0.3">
      <c r="A2483" s="116" t="s">
        <v>1006</v>
      </c>
      <c r="B2483" s="116" t="s">
        <v>1007</v>
      </c>
      <c r="C2483" s="116" t="s">
        <v>60</v>
      </c>
      <c r="D2483" s="116" t="s">
        <v>958</v>
      </c>
      <c r="E2483" s="116" t="s">
        <v>79</v>
      </c>
      <c r="F2483" s="116" t="s">
        <v>999</v>
      </c>
      <c r="G2483" s="117">
        <v>0.15</v>
      </c>
      <c r="H2483" s="117">
        <v>150</v>
      </c>
      <c r="I2483" s="116">
        <v>2014</v>
      </c>
    </row>
    <row r="2484" spans="1:9" x14ac:dyDescent="0.3">
      <c r="A2484" s="116" t="s">
        <v>997</v>
      </c>
      <c r="B2484" s="116" t="s">
        <v>998</v>
      </c>
      <c r="C2484" s="116" t="s">
        <v>60</v>
      </c>
      <c r="D2484" s="116" t="s">
        <v>958</v>
      </c>
      <c r="E2484" s="116" t="s">
        <v>79</v>
      </c>
      <c r="F2484" s="116" t="s">
        <v>999</v>
      </c>
      <c r="G2484" s="117">
        <v>0.15</v>
      </c>
      <c r="H2484" s="117">
        <v>150</v>
      </c>
      <c r="I2484" s="116">
        <v>2016</v>
      </c>
    </row>
    <row r="2485" spans="1:9" x14ac:dyDescent="0.3">
      <c r="A2485" s="116" t="s">
        <v>952</v>
      </c>
      <c r="B2485" s="116" t="s">
        <v>953</v>
      </c>
      <c r="C2485" s="116" t="s">
        <v>60</v>
      </c>
      <c r="D2485" s="116" t="s">
        <v>954</v>
      </c>
      <c r="E2485" s="116" t="s">
        <v>97</v>
      </c>
      <c r="F2485" s="116" t="s">
        <v>955</v>
      </c>
      <c r="G2485" s="117">
        <v>0.2</v>
      </c>
      <c r="H2485" s="117">
        <v>200</v>
      </c>
      <c r="I2485" s="116">
        <v>2017</v>
      </c>
    </row>
    <row r="2486" spans="1:9" x14ac:dyDescent="0.3">
      <c r="A2486" s="116" t="s">
        <v>983</v>
      </c>
      <c r="B2486" s="116" t="s">
        <v>984</v>
      </c>
      <c r="C2486" s="116" t="s">
        <v>60</v>
      </c>
      <c r="D2486" s="116" t="s">
        <v>958</v>
      </c>
      <c r="E2486" s="116" t="s">
        <v>79</v>
      </c>
      <c r="F2486" s="116" t="s">
        <v>982</v>
      </c>
      <c r="G2486" s="117">
        <v>0.14000000000000001</v>
      </c>
      <c r="H2486" s="117">
        <v>140</v>
      </c>
      <c r="I2486" s="116">
        <v>2015</v>
      </c>
    </row>
    <row r="2487" spans="1:9" x14ac:dyDescent="0.3">
      <c r="A2487" s="116" t="s">
        <v>968</v>
      </c>
      <c r="B2487" s="116" t="s">
        <v>966</v>
      </c>
      <c r="C2487" s="116" t="s">
        <v>60</v>
      </c>
      <c r="D2487" s="116" t="s">
        <v>958</v>
      </c>
      <c r="E2487" s="116" t="s">
        <v>79</v>
      </c>
      <c r="F2487" s="116" t="s">
        <v>969</v>
      </c>
      <c r="G2487" s="117">
        <v>2.4E-2</v>
      </c>
      <c r="H2487" s="117">
        <v>24</v>
      </c>
      <c r="I2487" s="116">
        <v>2011</v>
      </c>
    </row>
    <row r="2488" spans="1:9" x14ac:dyDescent="0.3">
      <c r="A2488" s="116" t="s">
        <v>992</v>
      </c>
      <c r="B2488" s="116" t="s">
        <v>993</v>
      </c>
      <c r="C2488" s="116" t="s">
        <v>60</v>
      </c>
      <c r="D2488" s="116" t="s">
        <v>958</v>
      </c>
      <c r="E2488" s="116" t="s">
        <v>79</v>
      </c>
      <c r="F2488" s="116" t="s">
        <v>994</v>
      </c>
      <c r="G2488" s="117">
        <v>0.185</v>
      </c>
      <c r="H2488" s="117">
        <v>185</v>
      </c>
      <c r="I2488" s="116">
        <v>2018</v>
      </c>
    </row>
    <row r="2489" spans="1:9" x14ac:dyDescent="0.3">
      <c r="A2489" s="116" t="s">
        <v>985</v>
      </c>
      <c r="B2489" s="116" t="s">
        <v>984</v>
      </c>
      <c r="C2489" s="116" t="s">
        <v>60</v>
      </c>
      <c r="D2489" s="116" t="s">
        <v>958</v>
      </c>
      <c r="E2489" s="116" t="s">
        <v>79</v>
      </c>
      <c r="F2489" s="116" t="s">
        <v>982</v>
      </c>
      <c r="G2489" s="117">
        <v>0.15</v>
      </c>
      <c r="H2489" s="117">
        <v>150</v>
      </c>
      <c r="I2489" s="116">
        <v>2016</v>
      </c>
    </row>
    <row r="2490" spans="1:9" x14ac:dyDescent="0.3">
      <c r="A2490" s="116" t="s">
        <v>1005</v>
      </c>
      <c r="B2490" s="116" t="s">
        <v>1002</v>
      </c>
      <c r="C2490" s="116" t="s">
        <v>60</v>
      </c>
      <c r="D2490" s="116" t="s">
        <v>958</v>
      </c>
      <c r="E2490" s="116" t="s">
        <v>79</v>
      </c>
      <c r="F2490" s="116" t="s">
        <v>999</v>
      </c>
      <c r="G2490" s="117">
        <v>0.13</v>
      </c>
      <c r="H2490" s="117">
        <v>130</v>
      </c>
      <c r="I2490" s="116">
        <v>2014</v>
      </c>
    </row>
    <row r="2491" spans="1:9" x14ac:dyDescent="0.3">
      <c r="A2491" s="116" t="s">
        <v>2389</v>
      </c>
      <c r="B2491" s="116" t="s">
        <v>2390</v>
      </c>
      <c r="C2491" s="116" t="s">
        <v>62</v>
      </c>
      <c r="D2491" s="116" t="s">
        <v>1058</v>
      </c>
      <c r="E2491" s="116" t="s">
        <v>625</v>
      </c>
      <c r="G2491" s="117">
        <v>0.38461538461538458</v>
      </c>
      <c r="H2491" s="117">
        <v>384.61538461538458</v>
      </c>
      <c r="I2491" s="116">
        <v>2019</v>
      </c>
    </row>
    <row r="2492" spans="1:9" x14ac:dyDescent="0.3">
      <c r="A2492" s="116" t="s">
        <v>1024</v>
      </c>
      <c r="B2492" s="116" t="s">
        <v>1025</v>
      </c>
      <c r="C2492" s="116" t="s">
        <v>62</v>
      </c>
      <c r="D2492" s="116" t="s">
        <v>1026</v>
      </c>
      <c r="E2492" s="116" t="s">
        <v>75</v>
      </c>
      <c r="G2492" s="117">
        <v>2.3184615384615383E-2</v>
      </c>
      <c r="H2492" s="117">
        <v>23.184615384615384</v>
      </c>
      <c r="I2492" s="116">
        <v>2019</v>
      </c>
    </row>
    <row r="2493" spans="1:9" x14ac:dyDescent="0.3">
      <c r="A2493" s="116" t="s">
        <v>1035</v>
      </c>
      <c r="B2493" s="116" t="s">
        <v>1032</v>
      </c>
      <c r="C2493" s="116" t="s">
        <v>62</v>
      </c>
      <c r="D2493" s="116" t="s">
        <v>1033</v>
      </c>
      <c r="E2493" s="116" t="s">
        <v>97</v>
      </c>
      <c r="G2493" s="117">
        <v>2.5920000000000002E-2</v>
      </c>
      <c r="H2493" s="117">
        <v>25.92</v>
      </c>
      <c r="I2493" s="116">
        <v>2014</v>
      </c>
    </row>
    <row r="2494" spans="1:9" x14ac:dyDescent="0.3">
      <c r="A2494" s="116" t="s">
        <v>1067</v>
      </c>
      <c r="B2494" s="116" t="s">
        <v>1068</v>
      </c>
      <c r="C2494" s="116" t="s">
        <v>62</v>
      </c>
      <c r="D2494" s="116" t="s">
        <v>1069</v>
      </c>
      <c r="E2494" s="116" t="s">
        <v>625</v>
      </c>
      <c r="G2494" s="117">
        <v>0.2453846153846154</v>
      </c>
      <c r="H2494" s="117">
        <v>245.38461538461539</v>
      </c>
      <c r="I2494" s="116">
        <v>2015</v>
      </c>
    </row>
    <row r="2495" spans="1:9" x14ac:dyDescent="0.3">
      <c r="A2495" s="116" t="s">
        <v>1070</v>
      </c>
      <c r="B2495" s="116" t="s">
        <v>1068</v>
      </c>
      <c r="C2495" s="116" t="s">
        <v>62</v>
      </c>
      <c r="D2495" s="116" t="s">
        <v>1069</v>
      </c>
      <c r="E2495" s="116" t="s">
        <v>625</v>
      </c>
      <c r="G2495" s="117">
        <v>0.2453846153846154</v>
      </c>
      <c r="H2495" s="117">
        <v>245.38461538461539</v>
      </c>
      <c r="I2495" s="116">
        <v>2015</v>
      </c>
    </row>
    <row r="2496" spans="1:9" x14ac:dyDescent="0.3">
      <c r="A2496" s="116" t="s">
        <v>1071</v>
      </c>
      <c r="B2496" s="116" t="s">
        <v>1068</v>
      </c>
      <c r="C2496" s="116" t="s">
        <v>62</v>
      </c>
      <c r="D2496" s="116" t="s">
        <v>1069</v>
      </c>
      <c r="E2496" s="116" t="s">
        <v>625</v>
      </c>
      <c r="G2496" s="117">
        <v>0.2453846153846154</v>
      </c>
      <c r="H2496" s="117">
        <v>245.38461538461539</v>
      </c>
      <c r="I2496" s="116">
        <v>2015</v>
      </c>
    </row>
    <row r="2497" spans="1:9" x14ac:dyDescent="0.3">
      <c r="A2497" s="116" t="s">
        <v>1072</v>
      </c>
      <c r="B2497" s="116" t="s">
        <v>1068</v>
      </c>
      <c r="C2497" s="116" t="s">
        <v>62</v>
      </c>
      <c r="D2497" s="116" t="s">
        <v>1069</v>
      </c>
      <c r="E2497" s="116" t="s">
        <v>625</v>
      </c>
      <c r="G2497" s="117">
        <v>0.2453846153846154</v>
      </c>
      <c r="H2497" s="117">
        <v>245.38461538461539</v>
      </c>
      <c r="I2497" s="116">
        <v>2015</v>
      </c>
    </row>
    <row r="2498" spans="1:9" x14ac:dyDescent="0.3">
      <c r="A2498" s="116" t="s">
        <v>1073</v>
      </c>
      <c r="B2498" s="116" t="s">
        <v>1068</v>
      </c>
      <c r="C2498" s="116" t="s">
        <v>62</v>
      </c>
      <c r="D2498" s="116" t="s">
        <v>1069</v>
      </c>
      <c r="E2498" s="116" t="s">
        <v>625</v>
      </c>
      <c r="G2498" s="117">
        <v>2.3076923076923075E-3</v>
      </c>
      <c r="H2498" s="117">
        <v>2.3076923076923075</v>
      </c>
      <c r="I2498" s="116">
        <v>2015</v>
      </c>
    </row>
    <row r="2499" spans="1:9" x14ac:dyDescent="0.3">
      <c r="A2499" s="116" t="s">
        <v>1052</v>
      </c>
      <c r="B2499" s="116" t="s">
        <v>1053</v>
      </c>
      <c r="C2499" s="116" t="s">
        <v>62</v>
      </c>
      <c r="D2499" s="116" t="s">
        <v>1054</v>
      </c>
      <c r="E2499" s="116" t="s">
        <v>75</v>
      </c>
      <c r="F2499" s="116" t="s">
        <v>1055</v>
      </c>
      <c r="G2499" s="117">
        <v>0.38769230769230767</v>
      </c>
      <c r="H2499" s="117">
        <v>387.69230769230768</v>
      </c>
      <c r="I2499" s="116">
        <v>2018</v>
      </c>
    </row>
    <row r="2500" spans="1:9" x14ac:dyDescent="0.3">
      <c r="A2500" s="116" t="s">
        <v>1021</v>
      </c>
      <c r="B2500" s="116" t="s">
        <v>1022</v>
      </c>
      <c r="C2500" s="116" t="s">
        <v>62</v>
      </c>
      <c r="D2500" s="116" t="s">
        <v>1023</v>
      </c>
      <c r="E2500" s="116" t="s">
        <v>79</v>
      </c>
      <c r="G2500" s="117">
        <v>0.32566153846153845</v>
      </c>
      <c r="H2500" s="117">
        <v>325.66153846153844</v>
      </c>
      <c r="I2500" s="116">
        <v>2015</v>
      </c>
    </row>
    <row r="2501" spans="1:9" x14ac:dyDescent="0.3">
      <c r="A2501" s="116" t="s">
        <v>1706</v>
      </c>
      <c r="B2501" s="116" t="s">
        <v>1707</v>
      </c>
      <c r="C2501" s="116" t="s">
        <v>62</v>
      </c>
      <c r="D2501" s="116" t="s">
        <v>1708</v>
      </c>
      <c r="E2501" s="116" t="s">
        <v>625</v>
      </c>
      <c r="G2501" s="117">
        <v>0.03</v>
      </c>
      <c r="H2501" s="117">
        <v>30</v>
      </c>
      <c r="I2501" s="116">
        <v>2019</v>
      </c>
    </row>
    <row r="2502" spans="1:9" x14ac:dyDescent="0.3">
      <c r="A2502" s="116" t="s">
        <v>1037</v>
      </c>
      <c r="B2502" s="116" t="s">
        <v>1038</v>
      </c>
      <c r="C2502" s="116" t="s">
        <v>62</v>
      </c>
      <c r="D2502" s="116" t="s">
        <v>1039</v>
      </c>
      <c r="E2502" s="116" t="s">
        <v>97</v>
      </c>
      <c r="G2502" s="117">
        <v>7.4999999999999997E-2</v>
      </c>
      <c r="H2502" s="117">
        <v>75</v>
      </c>
      <c r="I2502" s="116">
        <v>2016</v>
      </c>
    </row>
    <row r="2503" spans="1:9" x14ac:dyDescent="0.3">
      <c r="A2503" s="116" t="s">
        <v>1040</v>
      </c>
      <c r="B2503" s="116" t="s">
        <v>1038</v>
      </c>
      <c r="C2503" s="116" t="s">
        <v>62</v>
      </c>
      <c r="D2503" s="116" t="s">
        <v>1039</v>
      </c>
      <c r="E2503" s="116" t="s">
        <v>97</v>
      </c>
      <c r="G2503" s="117">
        <v>7.4999999999999997E-2</v>
      </c>
      <c r="H2503" s="117">
        <v>75</v>
      </c>
      <c r="I2503" s="116">
        <v>2016</v>
      </c>
    </row>
    <row r="2504" spans="1:9" x14ac:dyDescent="0.3">
      <c r="A2504" s="116" t="s">
        <v>1041</v>
      </c>
      <c r="B2504" s="116" t="s">
        <v>1038</v>
      </c>
      <c r="C2504" s="116" t="s">
        <v>62</v>
      </c>
      <c r="D2504" s="116" t="s">
        <v>1039</v>
      </c>
      <c r="E2504" s="116" t="s">
        <v>97</v>
      </c>
      <c r="G2504" s="117">
        <v>7.4999999999999997E-2</v>
      </c>
      <c r="H2504" s="117">
        <v>75</v>
      </c>
      <c r="I2504" s="116">
        <v>2016</v>
      </c>
    </row>
    <row r="2505" spans="1:9" x14ac:dyDescent="0.3">
      <c r="A2505" s="116" t="s">
        <v>1042</v>
      </c>
      <c r="B2505" s="116" t="s">
        <v>1038</v>
      </c>
      <c r="C2505" s="116" t="s">
        <v>62</v>
      </c>
      <c r="D2505" s="116" t="s">
        <v>1039</v>
      </c>
      <c r="E2505" s="116" t="s">
        <v>97</v>
      </c>
      <c r="G2505" s="117">
        <v>7.4999999999999997E-2</v>
      </c>
      <c r="H2505" s="117">
        <v>75</v>
      </c>
      <c r="I2505" s="116">
        <v>2016</v>
      </c>
    </row>
    <row r="2506" spans="1:9" x14ac:dyDescent="0.3">
      <c r="A2506" s="116" t="s">
        <v>1074</v>
      </c>
      <c r="B2506" s="116" t="s">
        <v>1075</v>
      </c>
      <c r="C2506" s="116" t="s">
        <v>62</v>
      </c>
      <c r="D2506" s="116" t="s">
        <v>1076</v>
      </c>
      <c r="E2506" s="116" t="s">
        <v>625</v>
      </c>
      <c r="F2506" s="116" t="s">
        <v>1063</v>
      </c>
      <c r="G2506" s="117">
        <v>4.5446153846153844E-2</v>
      </c>
      <c r="H2506" s="117">
        <v>45.446153846153841</v>
      </c>
      <c r="I2506" s="116">
        <v>2016</v>
      </c>
    </row>
    <row r="2507" spans="1:9" x14ac:dyDescent="0.3">
      <c r="A2507" s="116" t="s">
        <v>1060</v>
      </c>
      <c r="B2507" s="116" t="s">
        <v>1061</v>
      </c>
      <c r="C2507" s="116" t="s">
        <v>62</v>
      </c>
      <c r="D2507" s="116" t="s">
        <v>1062</v>
      </c>
      <c r="E2507" s="116" t="s">
        <v>625</v>
      </c>
      <c r="F2507" s="116" t="s">
        <v>1063</v>
      </c>
      <c r="G2507" s="117">
        <v>7.4799999999999991E-2</v>
      </c>
      <c r="H2507" s="117">
        <v>74.8</v>
      </c>
      <c r="I2507" s="116">
        <v>2015</v>
      </c>
    </row>
    <row r="2508" spans="1:9" x14ac:dyDescent="0.3">
      <c r="A2508" s="116" t="s">
        <v>1056</v>
      </c>
      <c r="B2508" s="116" t="s">
        <v>1057</v>
      </c>
      <c r="C2508" s="116" t="s">
        <v>62</v>
      </c>
      <c r="D2508" s="116" t="s">
        <v>1058</v>
      </c>
      <c r="E2508" s="116" t="s">
        <v>625</v>
      </c>
      <c r="F2508" s="116" t="s">
        <v>1059</v>
      </c>
      <c r="G2508" s="117">
        <v>0.06</v>
      </c>
      <c r="H2508" s="117">
        <v>60</v>
      </c>
      <c r="I2508" s="116">
        <v>2011</v>
      </c>
    </row>
    <row r="2509" spans="1:9" x14ac:dyDescent="0.3">
      <c r="A2509" s="116" t="s">
        <v>1077</v>
      </c>
      <c r="B2509" s="116" t="s">
        <v>1078</v>
      </c>
      <c r="C2509" s="116" t="s">
        <v>62</v>
      </c>
      <c r="D2509" s="116" t="s">
        <v>1079</v>
      </c>
      <c r="E2509" s="116" t="s">
        <v>625</v>
      </c>
      <c r="G2509" s="117">
        <v>5.5384615384615379E-2</v>
      </c>
      <c r="H2509" s="117">
        <v>55.38461538461538</v>
      </c>
      <c r="I2509" s="116">
        <v>2016</v>
      </c>
    </row>
    <row r="2510" spans="1:9" x14ac:dyDescent="0.3">
      <c r="A2510" s="116" t="s">
        <v>1152</v>
      </c>
      <c r="B2510" s="116" t="s">
        <v>1153</v>
      </c>
      <c r="C2510" s="116" t="s">
        <v>62</v>
      </c>
      <c r="D2510" s="116" t="s">
        <v>1154</v>
      </c>
      <c r="E2510" s="116" t="s">
        <v>75</v>
      </c>
      <c r="G2510" s="117">
        <v>4.6092307692307689E-2</v>
      </c>
      <c r="H2510" s="117">
        <v>46.092307692307692</v>
      </c>
      <c r="I2510" s="116">
        <v>2015</v>
      </c>
    </row>
    <row r="2511" spans="1:9" x14ac:dyDescent="0.3">
      <c r="A2511" s="116" t="s">
        <v>1043</v>
      </c>
      <c r="B2511" s="116" t="s">
        <v>1022</v>
      </c>
      <c r="C2511" s="116" t="s">
        <v>62</v>
      </c>
      <c r="D2511" s="116" t="s">
        <v>1044</v>
      </c>
      <c r="E2511" s="116" t="s">
        <v>75</v>
      </c>
      <c r="F2511" s="116" t="s">
        <v>1045</v>
      </c>
      <c r="G2511" s="117">
        <v>2.24E-2</v>
      </c>
      <c r="H2511" s="117">
        <v>22.4</v>
      </c>
      <c r="I2511" s="116">
        <v>2014</v>
      </c>
    </row>
    <row r="2512" spans="1:9" x14ac:dyDescent="0.3">
      <c r="A2512" s="116" t="s">
        <v>1046</v>
      </c>
      <c r="B2512" s="116" t="s">
        <v>1022</v>
      </c>
      <c r="C2512" s="116" t="s">
        <v>62</v>
      </c>
      <c r="D2512" s="116" t="s">
        <v>1044</v>
      </c>
      <c r="E2512" s="116" t="s">
        <v>75</v>
      </c>
      <c r="F2512" s="116" t="s">
        <v>1045</v>
      </c>
      <c r="G2512" s="117">
        <v>0.02</v>
      </c>
      <c r="H2512" s="117">
        <v>20</v>
      </c>
      <c r="I2512" s="116">
        <v>2015</v>
      </c>
    </row>
    <row r="2513" spans="1:9" x14ac:dyDescent="0.3">
      <c r="A2513" s="116" t="s">
        <v>1031</v>
      </c>
      <c r="B2513" s="116" t="s">
        <v>1032</v>
      </c>
      <c r="C2513" s="116" t="s">
        <v>62</v>
      </c>
      <c r="D2513" s="116" t="s">
        <v>1033</v>
      </c>
      <c r="E2513" s="116" t="s">
        <v>97</v>
      </c>
      <c r="G2513" s="117">
        <v>2.3399999999999997E-2</v>
      </c>
      <c r="H2513" s="117">
        <v>23.4</v>
      </c>
      <c r="I2513" s="116">
        <v>2012</v>
      </c>
    </row>
    <row r="2514" spans="1:9" x14ac:dyDescent="0.3">
      <c r="A2514" s="116" t="s">
        <v>1155</v>
      </c>
      <c r="B2514" s="116" t="s">
        <v>337</v>
      </c>
      <c r="C2514" s="116" t="s">
        <v>62</v>
      </c>
      <c r="D2514" s="116" t="s">
        <v>1156</v>
      </c>
      <c r="E2514" s="116" t="s">
        <v>79</v>
      </c>
      <c r="F2514" s="116" t="s">
        <v>1157</v>
      </c>
      <c r="G2514" s="117">
        <v>7.4999999999999997E-2</v>
      </c>
      <c r="H2514" s="117">
        <v>75</v>
      </c>
      <c r="I2514" s="116">
        <v>2016</v>
      </c>
    </row>
    <row r="2515" spans="1:9" x14ac:dyDescent="0.3">
      <c r="A2515" s="116" t="s">
        <v>1047</v>
      </c>
      <c r="B2515" s="116" t="s">
        <v>1048</v>
      </c>
      <c r="C2515" s="116" t="s">
        <v>62</v>
      </c>
      <c r="D2515" s="116" t="s">
        <v>1049</v>
      </c>
      <c r="E2515" s="116" t="s">
        <v>75</v>
      </c>
      <c r="F2515" s="116" t="s">
        <v>1050</v>
      </c>
      <c r="G2515" s="117">
        <v>1.5599999999999999E-2</v>
      </c>
      <c r="H2515" s="117">
        <v>15.6</v>
      </c>
      <c r="I2515" s="116">
        <v>2010</v>
      </c>
    </row>
    <row r="2516" spans="1:9" x14ac:dyDescent="0.3">
      <c r="A2516" s="116" t="s">
        <v>1064</v>
      </c>
      <c r="B2516" s="116" t="s">
        <v>1065</v>
      </c>
      <c r="C2516" s="116" t="s">
        <v>62</v>
      </c>
      <c r="D2516" s="116" t="s">
        <v>1062</v>
      </c>
      <c r="E2516" s="116" t="s">
        <v>625</v>
      </c>
      <c r="F2516" s="116" t="s">
        <v>1066</v>
      </c>
      <c r="G2516" s="117">
        <v>2.46E-2</v>
      </c>
      <c r="H2516" s="117">
        <v>24.6</v>
      </c>
      <c r="I2516" s="116">
        <v>2016</v>
      </c>
    </row>
    <row r="2517" spans="1:9" x14ac:dyDescent="0.3">
      <c r="A2517" s="116" t="s">
        <v>1036</v>
      </c>
      <c r="B2517" s="116" t="s">
        <v>1032</v>
      </c>
      <c r="C2517" s="116" t="s">
        <v>62</v>
      </c>
      <c r="D2517" s="116" t="s">
        <v>1033</v>
      </c>
      <c r="E2517" s="116" t="s">
        <v>97</v>
      </c>
      <c r="G2517" s="117">
        <v>7.4790000000000009E-2</v>
      </c>
      <c r="H2517" s="117">
        <v>74.790000000000006</v>
      </c>
      <c r="I2517" s="116">
        <v>2014</v>
      </c>
    </row>
    <row r="2518" spans="1:9" x14ac:dyDescent="0.3">
      <c r="A2518" s="116" t="s">
        <v>1161</v>
      </c>
      <c r="B2518" s="116" t="s">
        <v>1162</v>
      </c>
      <c r="C2518" s="116" t="s">
        <v>62</v>
      </c>
      <c r="D2518" s="116" t="s">
        <v>1163</v>
      </c>
      <c r="E2518" s="116" t="s">
        <v>625</v>
      </c>
      <c r="F2518" s="116" t="s">
        <v>1164</v>
      </c>
      <c r="G2518" s="117">
        <v>5.1692307692307688E-3</v>
      </c>
      <c r="H2518" s="117">
        <v>5.1692307692307686</v>
      </c>
      <c r="I2518" s="116">
        <v>2016</v>
      </c>
    </row>
    <row r="2519" spans="1:9" x14ac:dyDescent="0.3">
      <c r="A2519" s="116" t="s">
        <v>1165</v>
      </c>
      <c r="B2519" s="116" t="s">
        <v>1162</v>
      </c>
      <c r="C2519" s="116" t="s">
        <v>62</v>
      </c>
      <c r="D2519" s="116" t="s">
        <v>1163</v>
      </c>
      <c r="E2519" s="116" t="s">
        <v>625</v>
      </c>
      <c r="F2519" s="116" t="s">
        <v>1164</v>
      </c>
      <c r="G2519" s="117">
        <v>1.0338461538461538E-2</v>
      </c>
      <c r="H2519" s="117">
        <v>10.338461538461537</v>
      </c>
      <c r="I2519" s="116">
        <v>2018</v>
      </c>
    </row>
    <row r="2520" spans="1:9" x14ac:dyDescent="0.3">
      <c r="A2520" s="116" t="s">
        <v>1083</v>
      </c>
      <c r="B2520" s="116" t="s">
        <v>1084</v>
      </c>
      <c r="C2520" s="116" t="s">
        <v>62</v>
      </c>
      <c r="D2520" s="116" t="s">
        <v>1085</v>
      </c>
      <c r="E2520" s="116" t="s">
        <v>625</v>
      </c>
      <c r="G2520" s="117">
        <v>5.7292307692307698E-2</v>
      </c>
      <c r="H2520" s="117">
        <v>57.292307692307695</v>
      </c>
      <c r="I2520" s="116">
        <v>2015</v>
      </c>
    </row>
    <row r="2521" spans="1:9" x14ac:dyDescent="0.3">
      <c r="A2521" s="116" t="s">
        <v>1027</v>
      </c>
      <c r="B2521" s="116" t="s">
        <v>1028</v>
      </c>
      <c r="C2521" s="116" t="s">
        <v>62</v>
      </c>
      <c r="D2521" s="116" t="s">
        <v>1029</v>
      </c>
      <c r="E2521" s="116" t="s">
        <v>97</v>
      </c>
      <c r="F2521" s="116" t="s">
        <v>1030</v>
      </c>
      <c r="G2521" s="117">
        <v>0.30399999999999999</v>
      </c>
      <c r="H2521" s="117">
        <v>304</v>
      </c>
      <c r="I2521" s="116">
        <v>2006</v>
      </c>
    </row>
    <row r="2522" spans="1:9" x14ac:dyDescent="0.3">
      <c r="A2522" s="116" t="s">
        <v>1034</v>
      </c>
      <c r="B2522" s="116" t="s">
        <v>1032</v>
      </c>
      <c r="C2522" s="116" t="s">
        <v>62</v>
      </c>
      <c r="D2522" s="116" t="s">
        <v>1033</v>
      </c>
      <c r="E2522" s="116" t="s">
        <v>97</v>
      </c>
      <c r="G2522" s="117">
        <v>4.4400000000000002E-2</v>
      </c>
      <c r="H2522" s="117">
        <v>44.4</v>
      </c>
      <c r="I2522" s="116">
        <v>2013</v>
      </c>
    </row>
    <row r="2523" spans="1:9" x14ac:dyDescent="0.3">
      <c r="A2523" s="116" t="s">
        <v>1086</v>
      </c>
      <c r="B2523" s="116" t="s">
        <v>1087</v>
      </c>
      <c r="C2523" s="116" t="s">
        <v>62</v>
      </c>
      <c r="D2523" s="116" t="s">
        <v>1088</v>
      </c>
      <c r="E2523" s="116" t="s">
        <v>75</v>
      </c>
      <c r="F2523" s="116" t="s">
        <v>1089</v>
      </c>
      <c r="G2523" s="117">
        <v>3.8230769230769235E-2</v>
      </c>
      <c r="H2523" s="117">
        <v>38.230769230769234</v>
      </c>
      <c r="I2523" s="116">
        <v>2016</v>
      </c>
    </row>
    <row r="2524" spans="1:9" x14ac:dyDescent="0.3">
      <c r="A2524" s="116" t="s">
        <v>1080</v>
      </c>
      <c r="B2524" s="116" t="s">
        <v>1081</v>
      </c>
      <c r="C2524" s="116" t="s">
        <v>62</v>
      </c>
      <c r="D2524" s="116" t="s">
        <v>1082</v>
      </c>
      <c r="E2524" s="116" t="s">
        <v>625</v>
      </c>
      <c r="G2524" s="117">
        <v>3.458E-2</v>
      </c>
      <c r="H2524" s="117">
        <v>34.58</v>
      </c>
      <c r="I2524" s="116">
        <v>2012</v>
      </c>
    </row>
    <row r="2525" spans="1:9" x14ac:dyDescent="0.3">
      <c r="A2525" s="116" t="s">
        <v>1051</v>
      </c>
      <c r="B2525" s="116" t="s">
        <v>1048</v>
      </c>
      <c r="C2525" s="116" t="s">
        <v>62</v>
      </c>
      <c r="D2525" s="116" t="s">
        <v>1049</v>
      </c>
      <c r="E2525" s="116" t="s">
        <v>75</v>
      </c>
      <c r="F2525" s="116" t="s">
        <v>1050</v>
      </c>
      <c r="G2525" s="117">
        <v>1.7538461538461541E-2</v>
      </c>
      <c r="H2525" s="117">
        <v>17.53846153846154</v>
      </c>
      <c r="I2525" s="116">
        <v>2011</v>
      </c>
    </row>
    <row r="2526" spans="1:9" x14ac:dyDescent="0.3">
      <c r="A2526" s="116" t="s">
        <v>1094</v>
      </c>
      <c r="B2526" s="116" t="s">
        <v>1095</v>
      </c>
      <c r="C2526" s="116" t="s">
        <v>64</v>
      </c>
      <c r="D2526" s="116" t="s">
        <v>1096</v>
      </c>
      <c r="E2526" s="116" t="s">
        <v>75</v>
      </c>
      <c r="F2526" s="116" t="s">
        <v>1097</v>
      </c>
      <c r="G2526" s="117">
        <v>0.3</v>
      </c>
      <c r="H2526" s="117">
        <v>300</v>
      </c>
      <c r="I2526" s="116">
        <v>2016</v>
      </c>
    </row>
    <row r="2527" spans="1:9" x14ac:dyDescent="0.3">
      <c r="A2527" s="116" t="s">
        <v>1130</v>
      </c>
      <c r="B2527" s="116" t="s">
        <v>1131</v>
      </c>
      <c r="C2527" s="116" t="s">
        <v>64</v>
      </c>
      <c r="D2527" s="116" t="s">
        <v>1132</v>
      </c>
      <c r="E2527" s="116" t="s">
        <v>75</v>
      </c>
      <c r="F2527" s="116" t="s">
        <v>105</v>
      </c>
      <c r="G2527" s="117">
        <v>0.1008</v>
      </c>
      <c r="H2527" s="117">
        <v>100.8</v>
      </c>
      <c r="I2527" s="116">
        <v>2015</v>
      </c>
    </row>
    <row r="2528" spans="1:9" x14ac:dyDescent="0.3">
      <c r="A2528" s="116" t="s">
        <v>1098</v>
      </c>
      <c r="B2528" s="116" t="s">
        <v>1099</v>
      </c>
      <c r="C2528" s="116" t="s">
        <v>64</v>
      </c>
      <c r="D2528" s="116" t="s">
        <v>1100</v>
      </c>
      <c r="E2528" s="116" t="s">
        <v>75</v>
      </c>
      <c r="F2528" s="116" t="s">
        <v>733</v>
      </c>
      <c r="G2528" s="117">
        <v>5.33E-2</v>
      </c>
      <c r="H2528" s="117">
        <v>53.3</v>
      </c>
      <c r="I2528" s="116">
        <v>2015</v>
      </c>
    </row>
    <row r="2529" spans="1:9" x14ac:dyDescent="0.3">
      <c r="A2529" s="116" t="s">
        <v>1090</v>
      </c>
      <c r="B2529" s="116" t="s">
        <v>1091</v>
      </c>
      <c r="C2529" s="116" t="s">
        <v>64</v>
      </c>
      <c r="D2529" s="116" t="s">
        <v>1092</v>
      </c>
      <c r="E2529" s="116" t="s">
        <v>75</v>
      </c>
      <c r="F2529" s="116" t="s">
        <v>1093</v>
      </c>
      <c r="G2529" s="117">
        <v>7.6923076923076913E-2</v>
      </c>
      <c r="H2529" s="117">
        <v>76.92307692307692</v>
      </c>
      <c r="I2529" s="116">
        <v>2014</v>
      </c>
    </row>
    <row r="2530" spans="1:9" x14ac:dyDescent="0.3">
      <c r="A2530" s="116" t="s">
        <v>1133</v>
      </c>
      <c r="B2530" s="116" t="s">
        <v>1134</v>
      </c>
      <c r="C2530" s="116" t="s">
        <v>64</v>
      </c>
      <c r="D2530" s="116" t="s">
        <v>1135</v>
      </c>
      <c r="E2530" s="116" t="s">
        <v>75</v>
      </c>
      <c r="F2530" s="116" t="s">
        <v>1136</v>
      </c>
      <c r="G2530" s="117">
        <v>0.23461538461538461</v>
      </c>
      <c r="H2530" s="117">
        <v>234.61538461538461</v>
      </c>
      <c r="I2530" s="116">
        <v>2014</v>
      </c>
    </row>
    <row r="2531" spans="1:9" x14ac:dyDescent="0.3">
      <c r="A2531" s="116" t="s">
        <v>1137</v>
      </c>
      <c r="B2531" s="116" t="s">
        <v>1138</v>
      </c>
      <c r="C2531" s="116" t="s">
        <v>64</v>
      </c>
      <c r="D2531" s="116" t="s">
        <v>1139</v>
      </c>
      <c r="E2531" s="116" t="s">
        <v>79</v>
      </c>
      <c r="F2531" s="116" t="s">
        <v>1140</v>
      </c>
      <c r="G2531" s="117">
        <v>0.50769230769230766</v>
      </c>
      <c r="H2531" s="117">
        <v>507.69230769230768</v>
      </c>
      <c r="I2531" s="116">
        <v>2010</v>
      </c>
    </row>
    <row r="2532" spans="1:9" x14ac:dyDescent="0.3">
      <c r="A2532" s="116" t="s">
        <v>1104</v>
      </c>
      <c r="B2532" s="116" t="s">
        <v>1105</v>
      </c>
      <c r="C2532" s="116" t="s">
        <v>64</v>
      </c>
      <c r="D2532" s="116" t="s">
        <v>1106</v>
      </c>
      <c r="E2532" s="116" t="s">
        <v>75</v>
      </c>
      <c r="G2532" s="117">
        <v>0.67076923076923067</v>
      </c>
      <c r="H2532" s="117">
        <v>670.76923076923072</v>
      </c>
      <c r="I2532" s="116">
        <v>2017</v>
      </c>
    </row>
    <row r="2533" spans="1:9" x14ac:dyDescent="0.3">
      <c r="A2533" s="116" t="s">
        <v>1107</v>
      </c>
      <c r="B2533" s="116" t="s">
        <v>134</v>
      </c>
      <c r="C2533" s="116" t="s">
        <v>64</v>
      </c>
      <c r="D2533" s="116" t="s">
        <v>1108</v>
      </c>
      <c r="E2533" s="116" t="s">
        <v>79</v>
      </c>
      <c r="G2533" s="117">
        <v>0.5</v>
      </c>
      <c r="H2533" s="117">
        <v>500</v>
      </c>
      <c r="I2533" s="116">
        <v>2017</v>
      </c>
    </row>
    <row r="2534" spans="1:9" x14ac:dyDescent="0.3">
      <c r="A2534" s="116" t="s">
        <v>1109</v>
      </c>
      <c r="B2534" s="116" t="s">
        <v>1110</v>
      </c>
      <c r="C2534" s="116" t="s">
        <v>64</v>
      </c>
      <c r="D2534" s="116" t="s">
        <v>1111</v>
      </c>
      <c r="E2534" s="116" t="s">
        <v>97</v>
      </c>
      <c r="G2534" s="117">
        <v>0.19553846153846152</v>
      </c>
      <c r="H2534" s="117">
        <v>195.53846153846152</v>
      </c>
      <c r="I2534" s="116">
        <v>2015</v>
      </c>
    </row>
    <row r="2535" spans="1:9" x14ac:dyDescent="0.3">
      <c r="A2535" s="116" t="s">
        <v>1119</v>
      </c>
      <c r="B2535" s="116" t="s">
        <v>1120</v>
      </c>
      <c r="C2535" s="116" t="s">
        <v>64</v>
      </c>
      <c r="D2535" s="116" t="s">
        <v>1121</v>
      </c>
      <c r="E2535" s="116" t="s">
        <v>75</v>
      </c>
      <c r="F2535" s="116" t="s">
        <v>105</v>
      </c>
      <c r="G2535" s="117">
        <v>7.6923076923076913E-2</v>
      </c>
      <c r="H2535" s="117">
        <v>76.92307692307692</v>
      </c>
      <c r="I2535" s="116">
        <v>2016</v>
      </c>
    </row>
    <row r="2536" spans="1:9" x14ac:dyDescent="0.3">
      <c r="A2536" s="116" t="s">
        <v>1122</v>
      </c>
      <c r="B2536" s="116" t="s">
        <v>1123</v>
      </c>
      <c r="C2536" s="116" t="s">
        <v>64</v>
      </c>
      <c r="D2536" s="116" t="s">
        <v>1124</v>
      </c>
      <c r="E2536" s="116" t="s">
        <v>97</v>
      </c>
      <c r="F2536" s="116" t="s">
        <v>1125</v>
      </c>
      <c r="G2536" s="117">
        <v>0.19553846153846152</v>
      </c>
      <c r="H2536" s="117">
        <v>195.53846153846152</v>
      </c>
      <c r="I2536" s="116">
        <v>2015</v>
      </c>
    </row>
    <row r="2537" spans="1:9" x14ac:dyDescent="0.3">
      <c r="A2537" s="116" t="s">
        <v>1114</v>
      </c>
      <c r="B2537" s="116" t="s">
        <v>1115</v>
      </c>
      <c r="C2537" s="116" t="s">
        <v>64</v>
      </c>
      <c r="D2537" s="116" t="s">
        <v>1113</v>
      </c>
      <c r="E2537" s="116" t="s">
        <v>79</v>
      </c>
      <c r="G2537" s="117">
        <v>1</v>
      </c>
      <c r="H2537" s="117">
        <v>1000</v>
      </c>
      <c r="I2537" s="116">
        <v>2018</v>
      </c>
    </row>
    <row r="2538" spans="1:9" x14ac:dyDescent="0.3">
      <c r="A2538" s="116" t="s">
        <v>1112</v>
      </c>
      <c r="B2538" s="116" t="s">
        <v>1105</v>
      </c>
      <c r="C2538" s="116" t="s">
        <v>64</v>
      </c>
      <c r="D2538" s="116" t="s">
        <v>1113</v>
      </c>
      <c r="E2538" s="116" t="s">
        <v>79</v>
      </c>
      <c r="G2538" s="117">
        <v>1</v>
      </c>
      <c r="H2538" s="117">
        <v>1000</v>
      </c>
      <c r="I2538" s="116">
        <v>2017</v>
      </c>
    </row>
    <row r="2539" spans="1:9" x14ac:dyDescent="0.3">
      <c r="A2539" s="116" t="s">
        <v>1101</v>
      </c>
      <c r="B2539" s="116" t="s">
        <v>1102</v>
      </c>
      <c r="C2539" s="116" t="s">
        <v>64</v>
      </c>
      <c r="D2539" s="116" t="s">
        <v>1103</v>
      </c>
      <c r="E2539" s="116" t="s">
        <v>75</v>
      </c>
      <c r="F2539" s="116" t="s">
        <v>105</v>
      </c>
      <c r="G2539" s="117">
        <v>0.1</v>
      </c>
      <c r="H2539" s="117">
        <v>100</v>
      </c>
      <c r="I2539" s="116">
        <v>2016</v>
      </c>
    </row>
    <row r="2540" spans="1:9" x14ac:dyDescent="0.3">
      <c r="A2540" s="116" t="s">
        <v>1126</v>
      </c>
      <c r="B2540" s="116" t="s">
        <v>1127</v>
      </c>
      <c r="C2540" s="116" t="s">
        <v>64</v>
      </c>
      <c r="D2540" s="116" t="s">
        <v>1128</v>
      </c>
      <c r="E2540" s="116" t="s">
        <v>75</v>
      </c>
      <c r="F2540" s="116" t="s">
        <v>1129</v>
      </c>
      <c r="G2540" s="117">
        <v>7.923076923076923E-2</v>
      </c>
      <c r="H2540" s="117">
        <v>79.230769230769226</v>
      </c>
      <c r="I2540" s="116">
        <v>2014</v>
      </c>
    </row>
    <row r="2541" spans="1:9" x14ac:dyDescent="0.3">
      <c r="A2541" s="116" t="s">
        <v>1116</v>
      </c>
      <c r="B2541" s="116" t="s">
        <v>1117</v>
      </c>
      <c r="C2541" s="116" t="s">
        <v>64</v>
      </c>
      <c r="D2541" s="116" t="s">
        <v>1118</v>
      </c>
      <c r="E2541" s="116" t="s">
        <v>75</v>
      </c>
      <c r="F2541" s="116" t="s">
        <v>105</v>
      </c>
      <c r="G2541" s="117">
        <v>0.15384615384615383</v>
      </c>
      <c r="H2541" s="117">
        <v>153.84615384615384</v>
      </c>
      <c r="I2541" s="116">
        <v>2017</v>
      </c>
    </row>
    <row r="2542" spans="1:9" x14ac:dyDescent="0.3">
      <c r="A2542" s="116" t="s">
        <v>1968</v>
      </c>
      <c r="B2542" s="116" t="s">
        <v>1134</v>
      </c>
      <c r="C2542" s="116" t="s">
        <v>64</v>
      </c>
      <c r="D2542" s="116" t="s">
        <v>1969</v>
      </c>
      <c r="E2542" s="116" t="s">
        <v>75</v>
      </c>
      <c r="F2542" s="116" t="s">
        <v>101</v>
      </c>
      <c r="G2542" s="117">
        <v>0.39823076923076922</v>
      </c>
      <c r="H2542" s="117">
        <v>398.23076923076923</v>
      </c>
      <c r="I2542" s="116">
        <v>2014</v>
      </c>
    </row>
    <row r="2543" spans="1:9" x14ac:dyDescent="0.3">
      <c r="A2543" s="116" t="s">
        <v>1970</v>
      </c>
      <c r="B2543" s="116" t="s">
        <v>1134</v>
      </c>
      <c r="C2543" s="116" t="s">
        <v>64</v>
      </c>
      <c r="D2543" s="116" t="s">
        <v>1969</v>
      </c>
      <c r="E2543" s="116" t="s">
        <v>75</v>
      </c>
      <c r="F2543" s="116" t="s">
        <v>101</v>
      </c>
      <c r="G2543" s="117">
        <v>0.23485</v>
      </c>
      <c r="H2543" s="117">
        <v>234.85</v>
      </c>
      <c r="I2543" s="116">
        <v>2014</v>
      </c>
    </row>
    <row r="2544" spans="1:9" x14ac:dyDescent="0.3">
      <c r="A2544" s="118" t="s">
        <v>4410</v>
      </c>
      <c r="B2544" s="116" t="s">
        <v>4411</v>
      </c>
      <c r="C2544" s="116" t="s">
        <v>27</v>
      </c>
      <c r="D2544" s="116" t="s">
        <v>4412</v>
      </c>
      <c r="E2544" s="116" t="s">
        <v>79</v>
      </c>
      <c r="G2544" s="119">
        <f>H2544/1000</f>
        <v>2.8320000000000001E-2</v>
      </c>
      <c r="H2544" s="119">
        <v>28.32</v>
      </c>
      <c r="I2544" s="116">
        <v>2020</v>
      </c>
    </row>
    <row r="2545" spans="1:9" x14ac:dyDescent="0.3">
      <c r="A2545" s="118" t="s">
        <v>4413</v>
      </c>
      <c r="B2545" s="116" t="s">
        <v>4414</v>
      </c>
      <c r="C2545" s="116" t="s">
        <v>27</v>
      </c>
      <c r="D2545" s="116" t="s">
        <v>4412</v>
      </c>
      <c r="E2545" s="116" t="s">
        <v>79</v>
      </c>
      <c r="F2545" s="116" t="s">
        <v>4415</v>
      </c>
      <c r="G2545" s="119">
        <f>H2545/1000</f>
        <v>0.27</v>
      </c>
      <c r="H2545" s="119">
        <v>270</v>
      </c>
      <c r="I2545" s="116">
        <v>2020</v>
      </c>
    </row>
    <row r="2546" spans="1:9" x14ac:dyDescent="0.3">
      <c r="A2546" s="120" t="s">
        <v>4416</v>
      </c>
      <c r="B2546" s="116" t="s">
        <v>4417</v>
      </c>
      <c r="C2546" s="116" t="s">
        <v>44</v>
      </c>
      <c r="D2546" s="116" t="s">
        <v>4418</v>
      </c>
      <c r="E2546" s="116" t="s">
        <v>79</v>
      </c>
      <c r="F2546" s="116" t="s">
        <v>4419</v>
      </c>
      <c r="G2546" s="121">
        <v>4.8000000000000001E-2</v>
      </c>
      <c r="H2546" s="119">
        <v>48</v>
      </c>
      <c r="I2546" s="116">
        <v>2018</v>
      </c>
    </row>
    <row r="2547" spans="1:9" x14ac:dyDescent="0.3">
      <c r="A2547" s="120" t="s">
        <v>4420</v>
      </c>
      <c r="B2547" s="116" t="s">
        <v>4421</v>
      </c>
      <c r="C2547" s="116" t="s">
        <v>44</v>
      </c>
      <c r="D2547" s="116" t="s">
        <v>4422</v>
      </c>
      <c r="E2547" s="116" t="s">
        <v>79</v>
      </c>
      <c r="F2547" s="116" t="s">
        <v>4423</v>
      </c>
      <c r="G2547" s="121">
        <v>0.1</v>
      </c>
      <c r="H2547" s="119">
        <v>100</v>
      </c>
      <c r="I2547" s="116">
        <v>2019</v>
      </c>
    </row>
    <row r="2548" spans="1:9" x14ac:dyDescent="0.3">
      <c r="A2548" s="41" t="s">
        <v>4424</v>
      </c>
      <c r="B2548" s="116" t="s">
        <v>165</v>
      </c>
      <c r="C2548" s="116" t="s">
        <v>44</v>
      </c>
      <c r="D2548" s="116" t="s">
        <v>4425</v>
      </c>
      <c r="E2548" s="116" t="s">
        <v>75</v>
      </c>
      <c r="F2548" s="116" t="s">
        <v>4426</v>
      </c>
      <c r="G2548" s="121">
        <v>2.1000000000000001E-2</v>
      </c>
      <c r="H2548" s="119">
        <v>21</v>
      </c>
      <c r="I2548" s="116">
        <v>2019</v>
      </c>
    </row>
    <row r="2549" spans="1:9" x14ac:dyDescent="0.3">
      <c r="A2549" s="41" t="s">
        <v>4427</v>
      </c>
      <c r="B2549" s="116" t="s">
        <v>326</v>
      </c>
      <c r="C2549" s="116" t="s">
        <v>44</v>
      </c>
      <c r="D2549" s="116" t="s">
        <v>4425</v>
      </c>
      <c r="E2549" s="116" t="s">
        <v>75</v>
      </c>
      <c r="F2549" s="116" t="s">
        <v>4428</v>
      </c>
      <c r="G2549" s="121">
        <v>2.9000000000000001E-2</v>
      </c>
      <c r="H2549" s="119">
        <v>29</v>
      </c>
      <c r="I2549" s="116">
        <v>2018</v>
      </c>
    </row>
    <row r="2550" spans="1:9" x14ac:dyDescent="0.3">
      <c r="A2550" s="41" t="s">
        <v>4429</v>
      </c>
      <c r="B2550" s="116" t="s">
        <v>4430</v>
      </c>
      <c r="C2550" s="116" t="s">
        <v>44</v>
      </c>
      <c r="D2550" s="116" t="s">
        <v>4418</v>
      </c>
      <c r="E2550" s="116" t="s">
        <v>79</v>
      </c>
      <c r="F2550" s="116" t="s">
        <v>4429</v>
      </c>
      <c r="G2550" s="121">
        <v>8.8999999999999996E-2</v>
      </c>
      <c r="H2550" s="119">
        <v>89</v>
      </c>
      <c r="I2550" s="116">
        <v>2020</v>
      </c>
    </row>
    <row r="2551" spans="1:9" x14ac:dyDescent="0.3">
      <c r="A2551" s="116" t="s">
        <v>4431</v>
      </c>
      <c r="B2551" s="116" t="s">
        <v>4432</v>
      </c>
      <c r="C2551" s="116" t="s">
        <v>18</v>
      </c>
      <c r="F2551" s="116" t="s">
        <v>4433</v>
      </c>
      <c r="G2551" s="119">
        <v>0.223</v>
      </c>
      <c r="H2551" s="119">
        <v>223</v>
      </c>
      <c r="I2551" s="116">
        <v>2021</v>
      </c>
    </row>
  </sheetData>
  <autoFilter ref="A1:I2543" xr:uid="{E3C56CF9-C0FA-482D-8DEA-235940A38F9C}">
    <sortState xmlns:xlrd2="http://schemas.microsoft.com/office/spreadsheetml/2017/richdata2" ref="A2:I2543">
      <sortCondition ref="C1:C254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AB86-8525-4B45-9D4B-F33A9DA59988}">
  <sheetPr>
    <tabColor rgb="FFFFC000"/>
  </sheetPr>
  <dimension ref="A1:S484"/>
  <sheetViews>
    <sheetView zoomScaleNormal="100" workbookViewId="0">
      <pane ySplit="1" topLeftCell="A474" activePane="bottomLeft" state="frozen"/>
      <selection pane="bottomLeft" activeCell="K1" sqref="K1:K1048576"/>
    </sheetView>
  </sheetViews>
  <sheetFormatPr defaultRowHeight="14.4" x14ac:dyDescent="0.3"/>
  <cols>
    <col min="1" max="1" width="43.88671875" customWidth="1"/>
    <col min="2" max="2" width="24.5546875" customWidth="1"/>
    <col min="3" max="3" width="12.6640625" style="1" customWidth="1"/>
    <col min="5" max="5" width="22.44140625" customWidth="1"/>
    <col min="6" max="6" width="25.21875" customWidth="1"/>
    <col min="7" max="7" width="22.109375" customWidth="1"/>
    <col min="8" max="9" width="14.44140625" style="35" customWidth="1"/>
    <col min="10" max="11" width="14.44140625" style="36" customWidth="1"/>
    <col min="12" max="12" width="13.88671875" style="82" customWidth="1"/>
    <col min="13" max="13" width="13.88671875" style="79" customWidth="1"/>
    <col min="14" max="14" width="16.109375" style="43" customWidth="1"/>
    <col min="15" max="15" width="15.109375" style="47" customWidth="1"/>
    <col min="16" max="16" width="15.109375" style="43" customWidth="1"/>
    <col min="17" max="19" width="16.5546875" style="35" customWidth="1"/>
  </cols>
  <sheetData>
    <row r="1" spans="1:19" ht="57.6" x14ac:dyDescent="0.3">
      <c r="A1" s="72" t="s">
        <v>0</v>
      </c>
      <c r="B1" s="72" t="s">
        <v>4396</v>
      </c>
      <c r="C1" s="73" t="s">
        <v>4397</v>
      </c>
      <c r="D1" s="72" t="s">
        <v>2</v>
      </c>
      <c r="E1" s="72" t="s">
        <v>3</v>
      </c>
      <c r="F1" s="92" t="s">
        <v>5</v>
      </c>
      <c r="G1" s="72" t="s">
        <v>4</v>
      </c>
      <c r="H1" s="33" t="s">
        <v>3756</v>
      </c>
      <c r="I1" s="33" t="s">
        <v>3753</v>
      </c>
      <c r="J1" s="33" t="s">
        <v>3757</v>
      </c>
      <c r="K1" s="33" t="s">
        <v>3755</v>
      </c>
      <c r="L1" s="77" t="s">
        <v>3978</v>
      </c>
      <c r="M1" s="77" t="s">
        <v>4386</v>
      </c>
      <c r="N1" s="74" t="s">
        <v>6</v>
      </c>
      <c r="O1" s="75" t="s">
        <v>7</v>
      </c>
      <c r="P1" s="76" t="s">
        <v>3758</v>
      </c>
      <c r="Q1" s="71" t="s">
        <v>4398</v>
      </c>
      <c r="R1" s="100" t="s">
        <v>4391</v>
      </c>
      <c r="S1" s="101" t="s">
        <v>4390</v>
      </c>
    </row>
    <row r="2" spans="1:19" x14ac:dyDescent="0.3">
      <c r="A2" t="s">
        <v>1176</v>
      </c>
      <c r="B2" s="50" t="s">
        <v>1176</v>
      </c>
      <c r="C2" s="1" t="s">
        <v>1177</v>
      </c>
      <c r="D2" t="s">
        <v>11</v>
      </c>
      <c r="E2" t="str">
        <f>VLOOKUP($A2,'Project List'!$A:$E,4,FALSE)</f>
        <v>Public Service Co of Colorado</v>
      </c>
      <c r="F2" t="s">
        <v>79</v>
      </c>
      <c r="G2" t="s">
        <v>101</v>
      </c>
      <c r="H2" s="34">
        <v>8</v>
      </c>
      <c r="I2" s="34" t="s">
        <v>3754</v>
      </c>
      <c r="J2" s="51">
        <v>41678</v>
      </c>
      <c r="K2" s="51">
        <v>821237</v>
      </c>
      <c r="L2" s="80">
        <f>J2/K2</f>
        <v>5.0750270628332622E-2</v>
      </c>
      <c r="M2" s="78" t="s">
        <v>3977</v>
      </c>
      <c r="N2" s="43">
        <f>VLOOKUP($A2,'Project List'!$A:$G,7,FALSE)</f>
        <v>0.38397692307692305</v>
      </c>
      <c r="O2" s="47">
        <f>VLOOKUP($A2,'Project List'!$A:$I,8,FALSE)</f>
        <v>383.97692307692307</v>
      </c>
      <c r="P2" s="43">
        <f>N2*L2</f>
        <v>1.9486932761188302E-2</v>
      </c>
      <c r="Q2" s="35">
        <f>VLOOKUP($A2,'Project List'!$A:$I,9,FALSE)</f>
        <v>2014</v>
      </c>
    </row>
    <row r="3" spans="1:19" x14ac:dyDescent="0.3">
      <c r="A3" t="s">
        <v>1178</v>
      </c>
      <c r="B3" s="50" t="s">
        <v>1178</v>
      </c>
      <c r="C3" s="1" t="s">
        <v>1177</v>
      </c>
      <c r="D3" t="s">
        <v>11</v>
      </c>
      <c r="E3" t="str">
        <f>VLOOKUP($A3,'Project List'!$A:$E,4,FALSE)</f>
        <v>Public Service Co of Colorado</v>
      </c>
      <c r="F3" t="s">
        <v>79</v>
      </c>
      <c r="G3" t="s">
        <v>101</v>
      </c>
      <c r="H3" s="34">
        <v>2</v>
      </c>
      <c r="I3" s="34" t="s">
        <v>3754</v>
      </c>
      <c r="J3" s="51">
        <v>14264</v>
      </c>
      <c r="K3" s="51">
        <v>447514</v>
      </c>
      <c r="L3" s="80">
        <f t="shared" ref="L3:L66" si="0">J3/K3</f>
        <v>3.1873863164057437E-2</v>
      </c>
      <c r="M3" s="78" t="s">
        <v>3977</v>
      </c>
      <c r="N3" s="43">
        <f>VLOOKUP($A3,'Project List'!$A:$G,7,FALSE)</f>
        <v>0.30775000000000002</v>
      </c>
      <c r="O3" s="47">
        <f>VLOOKUP($A3,'Project List'!$A:$I,8,FALSE)</f>
        <v>307.75</v>
      </c>
      <c r="P3" s="43">
        <f t="shared" ref="P3:P66" si="1">N3*L3</f>
        <v>9.8091813887386768E-3</v>
      </c>
      <c r="Q3" s="35">
        <f>VLOOKUP($A3,'Project List'!$A:$I,9,FALSE)</f>
        <v>2013</v>
      </c>
    </row>
    <row r="4" spans="1:19" x14ac:dyDescent="0.3">
      <c r="A4" t="s">
        <v>1179</v>
      </c>
      <c r="B4" s="50" t="s">
        <v>3684</v>
      </c>
      <c r="C4" s="1" t="s">
        <v>1180</v>
      </c>
      <c r="D4" t="s">
        <v>11</v>
      </c>
      <c r="E4" t="str">
        <f>VLOOKUP($A4,'Project List'!$A:$E,4,FALSE)</f>
        <v>Public Service Co of Colorado</v>
      </c>
      <c r="F4" t="s">
        <v>79</v>
      </c>
      <c r="G4" t="s">
        <v>101</v>
      </c>
      <c r="H4" s="34">
        <v>2</v>
      </c>
      <c r="I4" s="34" t="s">
        <v>3754</v>
      </c>
      <c r="J4" s="51">
        <v>8485</v>
      </c>
      <c r="K4" s="51">
        <v>168274</v>
      </c>
      <c r="L4" s="80">
        <f t="shared" si="0"/>
        <v>5.0423713705028704E-2</v>
      </c>
      <c r="M4" s="78" t="s">
        <v>3977</v>
      </c>
      <c r="N4" s="43">
        <f>VLOOKUP($A4,'Project List'!$A:$G,7,FALSE)</f>
        <v>8.8576923076923081E-2</v>
      </c>
      <c r="O4" s="47">
        <f>VLOOKUP($A4,'Project List'!$A:$I,8,FALSE)</f>
        <v>88.57692307692308</v>
      </c>
      <c r="P4" s="43">
        <f t="shared" si="1"/>
        <v>4.4663774101031195E-3</v>
      </c>
      <c r="Q4" s="35">
        <f>VLOOKUP($A4,'Project List'!$A:$I,9,FALSE)</f>
        <v>2014</v>
      </c>
    </row>
    <row r="5" spans="1:19" x14ac:dyDescent="0.3">
      <c r="A5" t="s">
        <v>1181</v>
      </c>
      <c r="B5" s="50" t="s">
        <v>1181</v>
      </c>
      <c r="C5" s="1" t="s">
        <v>1182</v>
      </c>
      <c r="D5" t="s">
        <v>11</v>
      </c>
      <c r="E5" t="str">
        <f>VLOOKUP($A5,'Project List'!$A:$E,4,FALSE)</f>
        <v>Public Service Co of Colorado</v>
      </c>
      <c r="F5" t="s">
        <v>79</v>
      </c>
      <c r="G5" t="s">
        <v>101</v>
      </c>
      <c r="H5" s="34">
        <v>7</v>
      </c>
      <c r="I5" s="34" t="s">
        <v>3754</v>
      </c>
      <c r="J5" s="51">
        <v>6909</v>
      </c>
      <c r="K5" s="51">
        <v>143222</v>
      </c>
      <c r="L5" s="80">
        <f t="shared" si="0"/>
        <v>4.8239795562134306E-2</v>
      </c>
      <c r="M5" s="78" t="s">
        <v>3977</v>
      </c>
      <c r="N5" s="43">
        <f>VLOOKUP($A5,'Project List'!$A:$G,7,FALSE)</f>
        <v>0.38188846153846151</v>
      </c>
      <c r="O5" s="47">
        <f>VLOOKUP($A5,'Project List'!$A:$I,8,FALSE)</f>
        <v>381.88846153846151</v>
      </c>
      <c r="P5" s="43">
        <f t="shared" si="1"/>
        <v>1.8422221312153372E-2</v>
      </c>
      <c r="Q5" s="35">
        <f>VLOOKUP($A5,'Project List'!$A:$I,9,FALSE)</f>
        <v>2013</v>
      </c>
    </row>
    <row r="6" spans="1:19" x14ac:dyDescent="0.3">
      <c r="A6" t="s">
        <v>1183</v>
      </c>
      <c r="B6" s="50" t="s">
        <v>1183</v>
      </c>
      <c r="C6" s="1" t="s">
        <v>1184</v>
      </c>
      <c r="D6" t="s">
        <v>11</v>
      </c>
      <c r="E6" t="str">
        <f>VLOOKUP($A6,'Project List'!$A:$E,4,FALSE)</f>
        <v>Public Service Co of Colorado</v>
      </c>
      <c r="F6" t="s">
        <v>79</v>
      </c>
      <c r="G6" t="s">
        <v>101</v>
      </c>
      <c r="H6" s="34">
        <v>6</v>
      </c>
      <c r="I6" s="34" t="s">
        <v>3754</v>
      </c>
      <c r="J6" s="51">
        <v>25207</v>
      </c>
      <c r="K6" s="51">
        <v>509701</v>
      </c>
      <c r="L6" s="80">
        <f t="shared" si="0"/>
        <v>4.945448409950147E-2</v>
      </c>
      <c r="M6" s="78" t="s">
        <v>3977</v>
      </c>
      <c r="N6" s="43">
        <f>VLOOKUP($A6,'Project List'!$A:$G,7,FALSE)</f>
        <v>0.38304999999999995</v>
      </c>
      <c r="O6" s="47">
        <f>VLOOKUP($A6,'Project List'!$A:$I,8,FALSE)</f>
        <v>383.04999999999995</v>
      </c>
      <c r="P6" s="43">
        <f t="shared" si="1"/>
        <v>1.8943540134314034E-2</v>
      </c>
      <c r="Q6" s="35">
        <f>VLOOKUP($A6,'Project List'!$A:$I,9,FALSE)</f>
        <v>2013</v>
      </c>
    </row>
    <row r="7" spans="1:19" x14ac:dyDescent="0.3">
      <c r="A7" t="s">
        <v>1185</v>
      </c>
      <c r="B7" s="50" t="s">
        <v>1185</v>
      </c>
      <c r="C7" s="1" t="s">
        <v>1184</v>
      </c>
      <c r="D7" t="s">
        <v>11</v>
      </c>
      <c r="E7" t="str">
        <f>VLOOKUP($A7,'Project List'!$A:$E,4,FALSE)</f>
        <v>Public Service Co of Colorado</v>
      </c>
      <c r="F7" t="s">
        <v>79</v>
      </c>
      <c r="G7" t="s">
        <v>101</v>
      </c>
      <c r="H7" s="34">
        <v>6</v>
      </c>
      <c r="I7" s="34" t="s">
        <v>3754</v>
      </c>
      <c r="J7" s="51">
        <v>37193</v>
      </c>
      <c r="K7" s="51">
        <v>743168</v>
      </c>
      <c r="L7" s="80">
        <f t="shared" si="0"/>
        <v>5.0046557440578711E-2</v>
      </c>
      <c r="M7" s="78" t="s">
        <v>3977</v>
      </c>
      <c r="N7" s="43">
        <f>VLOOKUP($A7,'Project List'!$A:$G,7,FALSE)</f>
        <v>0.38424230769230772</v>
      </c>
      <c r="O7" s="47">
        <f>VLOOKUP($A7,'Project List'!$A:$I,8,FALSE)</f>
        <v>384.24230769230769</v>
      </c>
      <c r="P7" s="43">
        <f t="shared" si="1"/>
        <v>1.9230004723023598E-2</v>
      </c>
      <c r="Q7" s="35">
        <f>VLOOKUP($A7,'Project List'!$A:$I,9,FALSE)</f>
        <v>2013</v>
      </c>
    </row>
    <row r="8" spans="1:19" x14ac:dyDescent="0.3">
      <c r="A8" t="s">
        <v>1186</v>
      </c>
      <c r="B8" s="50" t="s">
        <v>1186</v>
      </c>
      <c r="C8" s="1" t="s">
        <v>1187</v>
      </c>
      <c r="D8" t="s">
        <v>11</v>
      </c>
      <c r="E8" t="str">
        <f>VLOOKUP($A8,'Project List'!$A:$E,4,FALSE)</f>
        <v>Public Service Co of Colorado</v>
      </c>
      <c r="F8" t="s">
        <v>79</v>
      </c>
      <c r="G8" t="s">
        <v>101</v>
      </c>
      <c r="H8" s="34">
        <v>2</v>
      </c>
      <c r="I8" s="34" t="s">
        <v>3754</v>
      </c>
      <c r="J8" s="51">
        <v>6193</v>
      </c>
      <c r="K8" s="51">
        <v>656812</v>
      </c>
      <c r="L8" s="80">
        <f t="shared" si="0"/>
        <v>9.4288776697137085E-3</v>
      </c>
      <c r="M8" s="78" t="s">
        <v>3977</v>
      </c>
      <c r="N8" s="43">
        <f>VLOOKUP($A8,'Project List'!$A:$G,7,FALSE)</f>
        <v>0.38304999999999995</v>
      </c>
      <c r="O8" s="47">
        <f>VLOOKUP($A8,'Project List'!$A:$I,8,FALSE)</f>
        <v>383.04999999999995</v>
      </c>
      <c r="P8" s="43">
        <f t="shared" si="1"/>
        <v>3.6117315913838355E-3</v>
      </c>
      <c r="Q8" s="35">
        <f>VLOOKUP($A8,'Project List'!$A:$I,9,FALSE)</f>
        <v>2013</v>
      </c>
    </row>
    <row r="9" spans="1:19" x14ac:dyDescent="0.3">
      <c r="A9" t="s">
        <v>1188</v>
      </c>
      <c r="B9" s="50" t="s">
        <v>3685</v>
      </c>
      <c r="C9" s="1" t="s">
        <v>1189</v>
      </c>
      <c r="D9" t="s">
        <v>11</v>
      </c>
      <c r="E9" t="str">
        <f>VLOOKUP($A9,'Project List'!$A:$E,4,FALSE)</f>
        <v>Public Service Co of Colorado</v>
      </c>
      <c r="F9" t="s">
        <v>79</v>
      </c>
      <c r="G9" t="s">
        <v>234</v>
      </c>
      <c r="H9" s="34">
        <v>1</v>
      </c>
      <c r="I9" s="34" t="s">
        <v>3754</v>
      </c>
      <c r="J9" s="51">
        <v>37088</v>
      </c>
      <c r="K9" s="51">
        <v>741996</v>
      </c>
      <c r="L9" s="80">
        <f t="shared" si="0"/>
        <v>4.9984096949309699E-2</v>
      </c>
      <c r="M9" s="78" t="s">
        <v>3977</v>
      </c>
      <c r="N9" s="43">
        <f>VLOOKUP($A9,'Project List'!$A:$G,7,FALSE)</f>
        <v>0.38330769230769229</v>
      </c>
      <c r="O9" s="47">
        <f>VLOOKUP($A9,'Project List'!$A:$I,8,FALSE)</f>
        <v>383.30769230769232</v>
      </c>
      <c r="P9" s="43">
        <f t="shared" si="1"/>
        <v>1.9159288853723862E-2</v>
      </c>
      <c r="Q9" s="35">
        <f>VLOOKUP($A9,'Project List'!$A:$I,9,FALSE)</f>
        <v>2013</v>
      </c>
    </row>
    <row r="10" spans="1:19" x14ac:dyDescent="0.3">
      <c r="A10" t="s">
        <v>1190</v>
      </c>
      <c r="B10" s="50" t="s">
        <v>1190</v>
      </c>
      <c r="C10" s="1" t="s">
        <v>1187</v>
      </c>
      <c r="D10" t="s">
        <v>11</v>
      </c>
      <c r="E10" t="str">
        <f>VLOOKUP($A10,'Project List'!$A:$E,4,FALSE)</f>
        <v>Public Service Co of Colorado</v>
      </c>
      <c r="F10" t="s">
        <v>79</v>
      </c>
      <c r="G10" t="s">
        <v>101</v>
      </c>
      <c r="H10" s="34">
        <v>7</v>
      </c>
      <c r="I10" s="34" t="s">
        <v>3754</v>
      </c>
      <c r="J10" s="51">
        <v>31491</v>
      </c>
      <c r="K10" s="51">
        <v>605785</v>
      </c>
      <c r="L10" s="80">
        <f t="shared" si="0"/>
        <v>5.1983789628333485E-2</v>
      </c>
      <c r="M10" s="78" t="s">
        <v>3977</v>
      </c>
      <c r="N10" s="43">
        <f>VLOOKUP($A10,'Project List'!$A:$G,7,FALSE)</f>
        <v>0.38461538461538458</v>
      </c>
      <c r="O10" s="47">
        <f>VLOOKUP($A10,'Project List'!$A:$I,8,FALSE)</f>
        <v>384.61538461538458</v>
      </c>
      <c r="P10" s="43">
        <f t="shared" si="1"/>
        <v>1.9993765241666722E-2</v>
      </c>
      <c r="Q10" s="35">
        <f>VLOOKUP($A10,'Project List'!$A:$I,9,FALSE)</f>
        <v>2015</v>
      </c>
    </row>
    <row r="11" spans="1:19" x14ac:dyDescent="0.3">
      <c r="A11" t="s">
        <v>1191</v>
      </c>
      <c r="B11" s="50" t="s">
        <v>3686</v>
      </c>
      <c r="C11" s="1" t="s">
        <v>1189</v>
      </c>
      <c r="D11" t="s">
        <v>11</v>
      </c>
      <c r="E11" t="str">
        <f>VLOOKUP($A11,'Project List'!$A:$E,4,FALSE)</f>
        <v>Public Service Co of Colorado</v>
      </c>
      <c r="F11" t="s">
        <v>79</v>
      </c>
      <c r="G11" t="s">
        <v>234</v>
      </c>
      <c r="H11" s="34">
        <v>5</v>
      </c>
      <c r="I11" s="34" t="s">
        <v>3754</v>
      </c>
      <c r="J11" s="51">
        <v>38281</v>
      </c>
      <c r="K11" s="51">
        <v>765571</v>
      </c>
      <c r="L11" s="80">
        <f t="shared" si="0"/>
        <v>5.0003200225713876E-2</v>
      </c>
      <c r="M11" s="78" t="s">
        <v>3977</v>
      </c>
      <c r="N11" s="43">
        <f>VLOOKUP($A11,'Project List'!$A:$G,7,FALSE)</f>
        <v>0.38330769230769229</v>
      </c>
      <c r="O11" s="47">
        <f>VLOOKUP($A11,'Project List'!$A:$I,8,FALSE)</f>
        <v>383.30769230769232</v>
      </c>
      <c r="P11" s="43">
        <f t="shared" si="1"/>
        <v>1.9166611286517865E-2</v>
      </c>
      <c r="Q11" s="35">
        <f>VLOOKUP($A11,'Project List'!$A:$I,9,FALSE)</f>
        <v>2013</v>
      </c>
    </row>
    <row r="12" spans="1:19" x14ac:dyDescent="0.3">
      <c r="A12" t="s">
        <v>1192</v>
      </c>
      <c r="B12" s="50" t="s">
        <v>3687</v>
      </c>
      <c r="C12" s="1" t="s">
        <v>413</v>
      </c>
      <c r="D12" t="s">
        <v>11</v>
      </c>
      <c r="E12" t="str">
        <f>VLOOKUP($A12,'Project List'!$A:$E,4,FALSE)</f>
        <v>Public Service Co of Colorado</v>
      </c>
      <c r="F12" t="s">
        <v>79</v>
      </c>
      <c r="G12" t="s">
        <v>1193</v>
      </c>
      <c r="H12" s="34">
        <v>1</v>
      </c>
      <c r="I12" s="34" t="s">
        <v>3754</v>
      </c>
      <c r="J12" s="51">
        <v>195114</v>
      </c>
      <c r="K12" s="51">
        <v>3902270</v>
      </c>
      <c r="L12" s="80">
        <f t="shared" si="0"/>
        <v>5.0000128130549652E-2</v>
      </c>
      <c r="M12" s="78" t="s">
        <v>3977</v>
      </c>
      <c r="N12" s="43">
        <f>VLOOKUP($A12,'Project List'!$A:$G,7,FALSE)</f>
        <v>1.5383076923076922</v>
      </c>
      <c r="O12" s="47">
        <f>VLOOKUP($A12,'Project List'!$A:$I,8,FALSE)</f>
        <v>1538.3076923076922</v>
      </c>
      <c r="P12" s="43">
        <f t="shared" si="1"/>
        <v>7.6915581719594756E-2</v>
      </c>
      <c r="Q12" s="35">
        <f>VLOOKUP($A12,'Project List'!$A:$I,9,FALSE)</f>
        <v>2014</v>
      </c>
    </row>
    <row r="13" spans="1:19" x14ac:dyDescent="0.3">
      <c r="A13" t="s">
        <v>1194</v>
      </c>
      <c r="B13" s="50" t="s">
        <v>3688</v>
      </c>
      <c r="C13" s="1" t="s">
        <v>1180</v>
      </c>
      <c r="D13" t="s">
        <v>11</v>
      </c>
      <c r="E13" t="str">
        <f>VLOOKUP($A13,'Project List'!$A:$E,4,FALSE)</f>
        <v>Public Service Co of Colorado</v>
      </c>
      <c r="F13" t="s">
        <v>79</v>
      </c>
      <c r="G13" t="s">
        <v>101</v>
      </c>
      <c r="H13" s="34">
        <v>3</v>
      </c>
      <c r="I13" s="34" t="s">
        <v>3754</v>
      </c>
      <c r="J13" s="51">
        <v>2971</v>
      </c>
      <c r="K13" s="51">
        <v>234367</v>
      </c>
      <c r="L13" s="80">
        <f t="shared" si="0"/>
        <v>1.2676699364671647E-2</v>
      </c>
      <c r="M13" s="78" t="s">
        <v>3977</v>
      </c>
      <c r="N13" s="43">
        <f>VLOOKUP($A13,'Project List'!$A:$G,7,FALSE)</f>
        <v>0.43782307692307687</v>
      </c>
      <c r="O13" s="47">
        <f>VLOOKUP($A13,'Project List'!$A:$I,8,FALSE)</f>
        <v>437.82307692307688</v>
      </c>
      <c r="P13" s="43">
        <f t="shared" si="1"/>
        <v>5.550151521069354E-3</v>
      </c>
      <c r="Q13" s="35">
        <f>VLOOKUP($A13,'Project List'!$A:$I,9,FALSE)</f>
        <v>2014</v>
      </c>
    </row>
    <row r="14" spans="1:19" x14ac:dyDescent="0.3">
      <c r="A14" t="s">
        <v>1195</v>
      </c>
      <c r="B14" s="50" t="s">
        <v>3689</v>
      </c>
      <c r="C14" s="1" t="s">
        <v>1196</v>
      </c>
      <c r="D14" t="s">
        <v>11</v>
      </c>
      <c r="E14" t="str">
        <f>VLOOKUP($A14,'Project List'!$A:$E,4,FALSE)</f>
        <v>Public Service Co of Colorado</v>
      </c>
      <c r="F14" t="s">
        <v>79</v>
      </c>
      <c r="G14" t="s">
        <v>1193</v>
      </c>
      <c r="H14" s="34">
        <v>2</v>
      </c>
      <c r="I14" s="34" t="s">
        <v>3754</v>
      </c>
      <c r="J14" s="51">
        <v>172382</v>
      </c>
      <c r="K14" s="51">
        <v>3447843</v>
      </c>
      <c r="L14" s="80">
        <f t="shared" si="0"/>
        <v>4.9997056130456054E-2</v>
      </c>
      <c r="M14" s="78" t="s">
        <v>3977</v>
      </c>
      <c r="N14" s="43">
        <f>VLOOKUP($A14,'Project List'!$A:$G,7,FALSE)</f>
        <v>1.5383076923076922</v>
      </c>
      <c r="O14" s="47">
        <f>VLOOKUP($A14,'Project List'!$A:$I,8,FALSE)</f>
        <v>1538.3076923076922</v>
      </c>
      <c r="P14" s="43">
        <f t="shared" si="1"/>
        <v>7.691085603822001E-2</v>
      </c>
      <c r="Q14" s="35">
        <f>VLOOKUP($A14,'Project List'!$A:$I,9,FALSE)</f>
        <v>2014</v>
      </c>
    </row>
    <row r="15" spans="1:19" x14ac:dyDescent="0.3">
      <c r="A15" t="s">
        <v>1197</v>
      </c>
      <c r="B15" s="50" t="s">
        <v>3690</v>
      </c>
      <c r="C15" s="1" t="s">
        <v>1198</v>
      </c>
      <c r="D15" t="s">
        <v>11</v>
      </c>
      <c r="E15" t="str">
        <f>VLOOKUP($A15,'Project List'!$A:$E,4,FALSE)</f>
        <v>Public Service Co of Colorado</v>
      </c>
      <c r="F15" t="s">
        <v>79</v>
      </c>
      <c r="G15" t="s">
        <v>608</v>
      </c>
      <c r="H15" s="34">
        <v>8</v>
      </c>
      <c r="I15" s="34" t="s">
        <v>3754</v>
      </c>
      <c r="J15" s="51">
        <v>41621</v>
      </c>
      <c r="K15" s="51">
        <v>862508</v>
      </c>
      <c r="L15" s="80">
        <f t="shared" si="0"/>
        <v>4.825578429417466E-2</v>
      </c>
      <c r="M15" s="78" t="s">
        <v>3977</v>
      </c>
      <c r="N15" s="43">
        <f>VLOOKUP($A15,'Project List'!$A:$G,7,FALSE)</f>
        <v>0.38407692307692309</v>
      </c>
      <c r="O15" s="47">
        <f>VLOOKUP($A15,'Project List'!$A:$I,8,FALSE)</f>
        <v>384.07692307692309</v>
      </c>
      <c r="P15" s="43">
        <f t="shared" si="1"/>
        <v>1.8533933152370313E-2</v>
      </c>
      <c r="Q15" s="35">
        <f>VLOOKUP($A15,'Project List'!$A:$I,9,FALSE)</f>
        <v>2015</v>
      </c>
    </row>
    <row r="16" spans="1:19" x14ac:dyDescent="0.3">
      <c r="A16" t="s">
        <v>1199</v>
      </c>
      <c r="B16" s="50" t="s">
        <v>3691</v>
      </c>
      <c r="C16" s="1" t="s">
        <v>1177</v>
      </c>
      <c r="D16" t="s">
        <v>11</v>
      </c>
      <c r="E16" t="str">
        <f>VLOOKUP($A16,'Project List'!$A:$E,4,FALSE)</f>
        <v>Public Service Co of Colorado</v>
      </c>
      <c r="F16" t="s">
        <v>79</v>
      </c>
      <c r="G16" t="s">
        <v>608</v>
      </c>
      <c r="H16" s="34">
        <v>9</v>
      </c>
      <c r="I16" s="34" t="s">
        <v>3754</v>
      </c>
      <c r="J16" s="51">
        <v>45051</v>
      </c>
      <c r="K16" s="51">
        <v>910649</v>
      </c>
      <c r="L16" s="80">
        <f t="shared" si="0"/>
        <v>4.9471311119871651E-2</v>
      </c>
      <c r="M16" s="78" t="s">
        <v>3977</v>
      </c>
      <c r="N16" s="43">
        <f>VLOOKUP($A16,'Project List'!$A:$G,7,FALSE)</f>
        <v>0.38415384615384612</v>
      </c>
      <c r="O16" s="47">
        <f>VLOOKUP($A16,'Project List'!$A:$I,8,FALSE)</f>
        <v>384.15384615384613</v>
      </c>
      <c r="P16" s="43">
        <f t="shared" si="1"/>
        <v>1.9004594440972231E-2</v>
      </c>
      <c r="Q16" s="35">
        <f>VLOOKUP($A16,'Project List'!$A:$I,9,FALSE)</f>
        <v>2015</v>
      </c>
    </row>
    <row r="17" spans="1:17" x14ac:dyDescent="0.3">
      <c r="A17" t="s">
        <v>1200</v>
      </c>
      <c r="B17" s="50" t="s">
        <v>3692</v>
      </c>
      <c r="C17" s="1" t="s">
        <v>1177</v>
      </c>
      <c r="D17" t="s">
        <v>11</v>
      </c>
      <c r="E17" t="str">
        <f>VLOOKUP($A17,'Project List'!$A:$E,4,FALSE)</f>
        <v>Public Service Co of Colorado</v>
      </c>
      <c r="F17" t="s">
        <v>79</v>
      </c>
      <c r="G17" t="s">
        <v>608</v>
      </c>
      <c r="H17" s="34">
        <v>7</v>
      </c>
      <c r="I17" s="34" t="s">
        <v>3754</v>
      </c>
      <c r="J17" s="51">
        <v>40041</v>
      </c>
      <c r="K17" s="51">
        <v>823200</v>
      </c>
      <c r="L17" s="80">
        <f t="shared" si="0"/>
        <v>4.8640670553935859E-2</v>
      </c>
      <c r="M17" s="78" t="s">
        <v>3977</v>
      </c>
      <c r="N17" s="43">
        <f>VLOOKUP($A17,'Project List'!$A:$G,7,FALSE)</f>
        <v>0.38415384615384612</v>
      </c>
      <c r="O17" s="47">
        <f>VLOOKUP($A17,'Project List'!$A:$I,8,FALSE)</f>
        <v>384.15384615384613</v>
      </c>
      <c r="P17" s="43">
        <f t="shared" si="1"/>
        <v>1.868550067279659E-2</v>
      </c>
      <c r="Q17" s="35">
        <f>VLOOKUP($A17,'Project List'!$A:$I,9,FALSE)</f>
        <v>2015</v>
      </c>
    </row>
    <row r="18" spans="1:17" x14ac:dyDescent="0.3">
      <c r="A18" t="s">
        <v>1201</v>
      </c>
      <c r="B18" s="50" t="s">
        <v>3693</v>
      </c>
      <c r="C18" s="1" t="s">
        <v>1202</v>
      </c>
      <c r="D18" t="s">
        <v>11</v>
      </c>
      <c r="E18" t="str">
        <f>VLOOKUP($A18,'Project List'!$A:$E,4,FALSE)</f>
        <v>Public Service Co of Colorado</v>
      </c>
      <c r="F18" t="s">
        <v>79</v>
      </c>
      <c r="G18" t="s">
        <v>608</v>
      </c>
      <c r="H18" s="34">
        <v>8</v>
      </c>
      <c r="I18" s="34" t="s">
        <v>3754</v>
      </c>
      <c r="J18" s="51">
        <v>394100</v>
      </c>
      <c r="K18" s="51">
        <v>891592</v>
      </c>
      <c r="L18" s="80">
        <f t="shared" si="0"/>
        <v>0.4420183222819406</v>
      </c>
      <c r="M18" s="78" t="s">
        <v>3977</v>
      </c>
      <c r="N18" s="43">
        <f>VLOOKUP($A18,'Project List'!$A:$G,7,FALSE)</f>
        <v>0.38246153846153846</v>
      </c>
      <c r="O18" s="47">
        <f>VLOOKUP($A18,'Project List'!$A:$I,8,FALSE)</f>
        <v>382.46153846153845</v>
      </c>
      <c r="P18" s="43">
        <f t="shared" si="1"/>
        <v>0.16905500756813913</v>
      </c>
      <c r="Q18" s="35">
        <f>VLOOKUP($A18,'Project List'!$A:$I,9,FALSE)</f>
        <v>2015</v>
      </c>
    </row>
    <row r="19" spans="1:17" x14ac:dyDescent="0.3">
      <c r="A19" t="s">
        <v>1203</v>
      </c>
      <c r="B19" s="50" t="s">
        <v>3694</v>
      </c>
      <c r="C19" s="1" t="s">
        <v>1177</v>
      </c>
      <c r="D19" t="s">
        <v>11</v>
      </c>
      <c r="E19" t="str">
        <f>VLOOKUP($A19,'Project List'!$A:$E,4,FALSE)</f>
        <v>Public Service Co of Colorado</v>
      </c>
      <c r="F19" t="s">
        <v>79</v>
      </c>
      <c r="G19" t="s">
        <v>101</v>
      </c>
      <c r="H19" s="34">
        <v>8</v>
      </c>
      <c r="I19" s="34" t="s">
        <v>3754</v>
      </c>
      <c r="J19" s="51">
        <v>36583</v>
      </c>
      <c r="K19" s="51">
        <v>716699</v>
      </c>
      <c r="L19" s="80">
        <f t="shared" si="0"/>
        <v>5.1043743607846533E-2</v>
      </c>
      <c r="M19" s="78" t="s">
        <v>3977</v>
      </c>
      <c r="N19" s="43">
        <f>VLOOKUP($A19,'Project List'!$A:$G,7,FALSE)</f>
        <v>0.38257692307692309</v>
      </c>
      <c r="O19" s="47">
        <f>VLOOKUP($A19,'Project List'!$A:$I,8,FALSE)</f>
        <v>382.57692307692309</v>
      </c>
      <c r="P19" s="43">
        <f t="shared" si="1"/>
        <v>1.9528158371817289E-2</v>
      </c>
      <c r="Q19" s="35">
        <f>VLOOKUP($A19,'Project List'!$A:$I,9,FALSE)</f>
        <v>2014</v>
      </c>
    </row>
    <row r="20" spans="1:17" x14ac:dyDescent="0.3">
      <c r="A20" t="s">
        <v>1205</v>
      </c>
      <c r="B20" s="50" t="s">
        <v>3695</v>
      </c>
      <c r="C20" s="1" t="s">
        <v>1206</v>
      </c>
      <c r="D20" t="s">
        <v>11</v>
      </c>
      <c r="E20" t="str">
        <f>VLOOKUP($A20,'Project List'!$A:$E,4,FALSE)</f>
        <v>Public Service Co of Colorado</v>
      </c>
      <c r="F20" t="s">
        <v>79</v>
      </c>
      <c r="G20" t="s">
        <v>101</v>
      </c>
      <c r="H20" s="34">
        <v>3</v>
      </c>
      <c r="I20" s="34" t="s">
        <v>3754</v>
      </c>
      <c r="J20" s="51">
        <v>17297</v>
      </c>
      <c r="K20" s="51">
        <v>399290</v>
      </c>
      <c r="L20" s="80">
        <f t="shared" si="0"/>
        <v>4.3319391920659173E-2</v>
      </c>
      <c r="M20" s="78" t="s">
        <v>3977</v>
      </c>
      <c r="N20" s="43">
        <f>VLOOKUP($A20,'Project List'!$A:$G,7,FALSE)</f>
        <v>0.3845384615384615</v>
      </c>
      <c r="O20" s="47">
        <f>VLOOKUP($A20,'Project List'!$A:$I,8,FALSE)</f>
        <v>384.53846153846149</v>
      </c>
      <c r="P20" s="43">
        <f t="shared" si="1"/>
        <v>1.6657972323951938E-2</v>
      </c>
      <c r="Q20" s="35">
        <f>VLOOKUP($A20,'Project List'!$A:$I,9,FALSE)</f>
        <v>2015</v>
      </c>
    </row>
    <row r="21" spans="1:17" x14ac:dyDescent="0.3">
      <c r="A21" t="s">
        <v>1207</v>
      </c>
      <c r="B21" s="50" t="s">
        <v>3696</v>
      </c>
      <c r="C21" s="1" t="s">
        <v>1198</v>
      </c>
      <c r="D21" t="s">
        <v>11</v>
      </c>
      <c r="E21" t="str">
        <f>VLOOKUP($A21,'Project List'!$A:$E,4,FALSE)</f>
        <v>Public Service Co of Colorado</v>
      </c>
      <c r="F21" t="s">
        <v>79</v>
      </c>
      <c r="G21" t="s">
        <v>608</v>
      </c>
      <c r="H21" s="34">
        <v>7</v>
      </c>
      <c r="I21" s="34" t="s">
        <v>3754</v>
      </c>
      <c r="J21" s="51">
        <v>71319</v>
      </c>
      <c r="K21" s="51">
        <v>885101</v>
      </c>
      <c r="L21" s="80">
        <f t="shared" si="0"/>
        <v>8.057724485680165E-2</v>
      </c>
      <c r="M21" s="78" t="s">
        <v>3977</v>
      </c>
      <c r="N21" s="43">
        <f>VLOOKUP($A21,'Project List'!$A:$G,7,FALSE)</f>
        <v>0.38246153846153846</v>
      </c>
      <c r="O21" s="47">
        <f>VLOOKUP($A21,'Project List'!$A:$I,8,FALSE)</f>
        <v>382.46153846153845</v>
      </c>
      <c r="P21" s="43">
        <f t="shared" si="1"/>
        <v>3.0817697032924446E-2</v>
      </c>
      <c r="Q21" s="35">
        <f>VLOOKUP($A21,'Project List'!$A:$I,9,FALSE)</f>
        <v>2015</v>
      </c>
    </row>
    <row r="22" spans="1:17" x14ac:dyDescent="0.3">
      <c r="A22" t="s">
        <v>1208</v>
      </c>
      <c r="B22" s="50" t="s">
        <v>3697</v>
      </c>
      <c r="C22" s="1" t="s">
        <v>1209</v>
      </c>
      <c r="D22" t="s">
        <v>11</v>
      </c>
      <c r="E22" t="str">
        <f>VLOOKUP($A22,'Project List'!$A:$E,4,FALSE)</f>
        <v>Public Service Co of Colorado</v>
      </c>
      <c r="F22" t="s">
        <v>79</v>
      </c>
      <c r="G22" t="s">
        <v>234</v>
      </c>
      <c r="H22" s="34">
        <v>15</v>
      </c>
      <c r="I22" s="34" t="s">
        <v>3754</v>
      </c>
      <c r="J22" s="51">
        <v>54003</v>
      </c>
      <c r="K22" s="51">
        <v>1050203</v>
      </c>
      <c r="L22" s="80">
        <f t="shared" si="0"/>
        <v>5.1421487083925681E-2</v>
      </c>
      <c r="M22" s="78" t="s">
        <v>3977</v>
      </c>
      <c r="N22" s="43">
        <f>VLOOKUP($A22,'Project List'!$A:$G,7,FALSE)</f>
        <v>0.38461538461538458</v>
      </c>
      <c r="O22" s="47">
        <f>VLOOKUP($A22,'Project List'!$A:$I,8,FALSE)</f>
        <v>384.61538461538458</v>
      </c>
      <c r="P22" s="43">
        <f t="shared" si="1"/>
        <v>1.9777495032279106E-2</v>
      </c>
      <c r="Q22" s="35">
        <f>VLOOKUP($A22,'Project List'!$A:$I,9,FALSE)</f>
        <v>2014</v>
      </c>
    </row>
    <row r="23" spans="1:17" x14ac:dyDescent="0.3">
      <c r="A23" t="s">
        <v>1210</v>
      </c>
      <c r="B23" s="50" t="s">
        <v>3698</v>
      </c>
      <c r="C23" s="1" t="s">
        <v>1211</v>
      </c>
      <c r="D23" t="s">
        <v>11</v>
      </c>
      <c r="E23" t="str">
        <f>VLOOKUP($A23,'Project List'!$A:$E,4,FALSE)</f>
        <v>Public Service Co of Colorado</v>
      </c>
      <c r="F23" t="s">
        <v>79</v>
      </c>
      <c r="G23" t="s">
        <v>996</v>
      </c>
      <c r="H23" s="34">
        <v>14</v>
      </c>
      <c r="I23" s="34" t="s">
        <v>3754</v>
      </c>
      <c r="J23" s="51">
        <v>132319</v>
      </c>
      <c r="K23" s="51">
        <v>2597779</v>
      </c>
      <c r="L23" s="80">
        <f t="shared" si="0"/>
        <v>5.0935433691626578E-2</v>
      </c>
      <c r="M23" s="78" t="s">
        <v>3977</v>
      </c>
      <c r="N23" s="43">
        <f>VLOOKUP($A23,'Project List'!$A:$G,7,FALSE)</f>
        <v>1.151446153846154</v>
      </c>
      <c r="O23" s="47">
        <f>VLOOKUP($A23,'Project List'!$A:$I,8,FALSE)</f>
        <v>1151.4461538461539</v>
      </c>
      <c r="P23" s="43">
        <f t="shared" si="1"/>
        <v>5.8649409218709231E-2</v>
      </c>
      <c r="Q23" s="35">
        <f>VLOOKUP($A23,'Project List'!$A:$I,9,FALSE)</f>
        <v>2016</v>
      </c>
    </row>
    <row r="24" spans="1:17" x14ac:dyDescent="0.3">
      <c r="A24" t="s">
        <v>1212</v>
      </c>
      <c r="B24" s="50" t="s">
        <v>3699</v>
      </c>
      <c r="C24" s="1" t="s">
        <v>1202</v>
      </c>
      <c r="D24" t="s">
        <v>11</v>
      </c>
      <c r="E24" t="str">
        <f>VLOOKUP($A24,'Project List'!$A:$E,4,FALSE)</f>
        <v>Public Service Co of Colorado</v>
      </c>
      <c r="F24" t="s">
        <v>79</v>
      </c>
      <c r="G24" t="s">
        <v>996</v>
      </c>
      <c r="H24" s="34">
        <v>9</v>
      </c>
      <c r="I24" s="34" t="s">
        <v>3754</v>
      </c>
      <c r="J24" s="51">
        <v>139294</v>
      </c>
      <c r="K24" s="51">
        <v>2784364</v>
      </c>
      <c r="L24" s="80">
        <f t="shared" si="0"/>
        <v>5.0027223452106119E-2</v>
      </c>
      <c r="M24" s="78" t="s">
        <v>3977</v>
      </c>
      <c r="N24" s="43">
        <f>VLOOKUP($A24,'Project List'!$A:$G,7,FALSE)</f>
        <v>1.1533846153846155</v>
      </c>
      <c r="O24" s="47">
        <f>VLOOKUP($A24,'Project List'!$A:$I,8,FALSE)</f>
        <v>1153.3846153846155</v>
      </c>
      <c r="P24" s="43">
        <f t="shared" si="1"/>
        <v>5.7700629880067633E-2</v>
      </c>
      <c r="Q24" s="35">
        <f>VLOOKUP($A24,'Project List'!$A:$I,9,FALSE)</f>
        <v>2015</v>
      </c>
    </row>
    <row r="25" spans="1:17" x14ac:dyDescent="0.3">
      <c r="A25" t="s">
        <v>1213</v>
      </c>
      <c r="B25" s="50" t="s">
        <v>3700</v>
      </c>
      <c r="C25" s="1" t="s">
        <v>1198</v>
      </c>
      <c r="D25" t="s">
        <v>11</v>
      </c>
      <c r="E25" t="str">
        <f>VLOOKUP($A25,'Project List'!$A:$E,4,FALSE)</f>
        <v>Public Service Co of Colorado</v>
      </c>
      <c r="F25" t="s">
        <v>79</v>
      </c>
      <c r="G25" t="s">
        <v>996</v>
      </c>
      <c r="H25" s="34">
        <v>17</v>
      </c>
      <c r="I25" s="34" t="s">
        <v>3754</v>
      </c>
      <c r="J25" s="51">
        <v>132245</v>
      </c>
      <c r="K25" s="51">
        <v>2693093</v>
      </c>
      <c r="L25" s="80">
        <f t="shared" si="0"/>
        <v>4.9105248129195686E-2</v>
      </c>
      <c r="M25" s="78" t="s">
        <v>3977</v>
      </c>
      <c r="N25" s="43">
        <f>VLOOKUP($A25,'Project List'!$A:$G,7,FALSE)</f>
        <v>1.1508461538461539</v>
      </c>
      <c r="O25" s="47">
        <f>VLOOKUP($A25,'Project List'!$A:$I,8,FALSE)</f>
        <v>1150.8461538461538</v>
      </c>
      <c r="P25" s="43">
        <f t="shared" si="1"/>
        <v>5.6512585943145899E-2</v>
      </c>
      <c r="Q25" s="35">
        <f>VLOOKUP($A25,'Project List'!$A:$I,9,FALSE)</f>
        <v>2015</v>
      </c>
    </row>
    <row r="26" spans="1:17" x14ac:dyDescent="0.3">
      <c r="A26" t="s">
        <v>1214</v>
      </c>
      <c r="B26" s="50" t="s">
        <v>3701</v>
      </c>
      <c r="C26" s="1" t="s">
        <v>1215</v>
      </c>
      <c r="D26" t="s">
        <v>11</v>
      </c>
      <c r="E26" t="str">
        <f>VLOOKUP($A26,'Project List'!$A:$E,4,FALSE)</f>
        <v>Public Service Co of Colorado</v>
      </c>
      <c r="F26" t="s">
        <v>79</v>
      </c>
      <c r="G26" t="s">
        <v>1216</v>
      </c>
      <c r="H26" s="34">
        <v>30</v>
      </c>
      <c r="I26" s="34" t="s">
        <v>3754</v>
      </c>
      <c r="J26" s="51">
        <v>201387</v>
      </c>
      <c r="K26" s="51">
        <v>3885800</v>
      </c>
      <c r="L26" s="80">
        <f t="shared" si="0"/>
        <v>5.1826393535436721E-2</v>
      </c>
      <c r="M26" s="78" t="s">
        <v>3977</v>
      </c>
      <c r="N26" s="43">
        <f>VLOOKUP($A26,'Project List'!$A:$G,7,FALSE)</f>
        <v>1.5286153846153845</v>
      </c>
      <c r="O26" s="47">
        <f>VLOOKUP($A26,'Project List'!$A:$I,8,FALSE)</f>
        <v>1528.6153846153845</v>
      </c>
      <c r="P26" s="43">
        <f t="shared" si="1"/>
        <v>7.9222622487399877E-2</v>
      </c>
      <c r="Q26" s="35">
        <f>VLOOKUP($A26,'Project List'!$A:$I,9,FALSE)</f>
        <v>2017</v>
      </c>
    </row>
    <row r="27" spans="1:17" x14ac:dyDescent="0.3">
      <c r="A27" t="s">
        <v>1217</v>
      </c>
      <c r="B27" s="50" t="s">
        <v>1217</v>
      </c>
      <c r="C27" s="1" t="s">
        <v>1187</v>
      </c>
      <c r="D27" t="s">
        <v>11</v>
      </c>
      <c r="E27" t="str">
        <f>VLOOKUP($A27,'Project List'!$A:$E,4,FALSE)</f>
        <v>Public Service Co of Colorado</v>
      </c>
      <c r="F27" t="s">
        <v>79</v>
      </c>
      <c r="G27" t="s">
        <v>1216</v>
      </c>
      <c r="H27" s="34">
        <v>18</v>
      </c>
      <c r="I27" s="34" t="s">
        <v>3754</v>
      </c>
      <c r="J27" s="51">
        <v>183795</v>
      </c>
      <c r="K27" s="51">
        <v>3675826</v>
      </c>
      <c r="L27" s="80">
        <f t="shared" si="0"/>
        <v>5.0001006576481044E-2</v>
      </c>
      <c r="M27" s="78" t="s">
        <v>3977</v>
      </c>
      <c r="N27" s="43">
        <f>VLOOKUP($A27,'Project List'!$A:$G,7,FALSE)</f>
        <v>1.5265384615384614</v>
      </c>
      <c r="O27" s="47">
        <f>VLOOKUP($A27,'Project List'!$A:$I,8,FALSE)</f>
        <v>1526.5384615384614</v>
      </c>
      <c r="P27" s="43">
        <f t="shared" si="1"/>
        <v>7.6328459654635861E-2</v>
      </c>
      <c r="Q27" s="35">
        <f>VLOOKUP($A27,'Project List'!$A:$I,9,FALSE)</f>
        <v>2017</v>
      </c>
    </row>
    <row r="28" spans="1:17" x14ac:dyDescent="0.3">
      <c r="A28" t="s">
        <v>1218</v>
      </c>
      <c r="B28" s="50" t="s">
        <v>1218</v>
      </c>
      <c r="C28" s="1" t="s">
        <v>1198</v>
      </c>
      <c r="D28" t="s">
        <v>11</v>
      </c>
      <c r="E28" t="str">
        <f>VLOOKUP($A28,'Project List'!$A:$E,4,FALSE)</f>
        <v>Public Service Co of Colorado</v>
      </c>
      <c r="F28" t="s">
        <v>79</v>
      </c>
      <c r="G28" t="s">
        <v>1216</v>
      </c>
      <c r="H28" s="34">
        <v>14</v>
      </c>
      <c r="I28" s="34" t="s">
        <v>3754</v>
      </c>
      <c r="J28" s="51">
        <v>176681</v>
      </c>
      <c r="K28" s="51">
        <v>3587985</v>
      </c>
      <c r="L28" s="80">
        <f t="shared" si="0"/>
        <v>4.9242402072472435E-2</v>
      </c>
      <c r="M28" s="78" t="s">
        <v>3977</v>
      </c>
      <c r="N28" s="43">
        <f>VLOOKUP($A28,'Project List'!$A:$G,7,FALSE)</f>
        <v>1.5265384615384614</v>
      </c>
      <c r="O28" s="47">
        <f>VLOOKUP($A28,'Project List'!$A:$I,8,FALSE)</f>
        <v>1526.5384615384614</v>
      </c>
      <c r="P28" s="43">
        <f t="shared" si="1"/>
        <v>7.5170420702170421E-2</v>
      </c>
      <c r="Q28" s="35">
        <f>VLOOKUP($A28,'Project List'!$A:$I,9,FALSE)</f>
        <v>2017</v>
      </c>
    </row>
    <row r="29" spans="1:17" x14ac:dyDescent="0.3">
      <c r="A29" t="s">
        <v>1219</v>
      </c>
      <c r="B29" s="50" t="s">
        <v>1219</v>
      </c>
      <c r="C29" s="1" t="s">
        <v>413</v>
      </c>
      <c r="D29" t="s">
        <v>11</v>
      </c>
      <c r="E29" t="str">
        <f>VLOOKUP($A29,'Project List'!$A:$E,4,FALSE)</f>
        <v>Public Service Co of Colorado</v>
      </c>
      <c r="F29" t="s">
        <v>79</v>
      </c>
      <c r="G29" t="s">
        <v>1216</v>
      </c>
      <c r="H29" s="34">
        <v>12</v>
      </c>
      <c r="I29" s="34" t="s">
        <v>3754</v>
      </c>
      <c r="J29" s="51">
        <v>176326</v>
      </c>
      <c r="K29" s="51">
        <v>3526394</v>
      </c>
      <c r="L29" s="80">
        <f t="shared" si="0"/>
        <v>5.0001786527540601E-2</v>
      </c>
      <c r="M29" s="78" t="s">
        <v>3977</v>
      </c>
      <c r="N29" s="43">
        <f>VLOOKUP($A29,'Project List'!$A:$G,7,FALSE)</f>
        <v>1.5286153846153845</v>
      </c>
      <c r="O29" s="47">
        <f>VLOOKUP($A29,'Project List'!$A:$I,8,FALSE)</f>
        <v>1528.6153846153845</v>
      </c>
      <c r="P29" s="43">
        <f t="shared" si="1"/>
        <v>7.6433500144252819E-2</v>
      </c>
      <c r="Q29" s="35">
        <f>VLOOKUP($A29,'Project List'!$A:$I,9,FALSE)</f>
        <v>2018</v>
      </c>
    </row>
    <row r="30" spans="1:17" x14ac:dyDescent="0.3">
      <c r="A30" t="s">
        <v>1220</v>
      </c>
      <c r="B30" s="50" t="s">
        <v>1220</v>
      </c>
      <c r="C30" s="1" t="s">
        <v>1198</v>
      </c>
      <c r="D30" t="s">
        <v>11</v>
      </c>
      <c r="E30" t="str">
        <f>VLOOKUP($A30,'Project List'!$A:$E,4,FALSE)</f>
        <v>Public Service Co of Colorado</v>
      </c>
      <c r="F30" t="s">
        <v>79</v>
      </c>
      <c r="G30" t="s">
        <v>1216</v>
      </c>
      <c r="H30" s="34">
        <v>20</v>
      </c>
      <c r="I30" s="34" t="s">
        <v>3754</v>
      </c>
      <c r="J30" s="51">
        <v>183361</v>
      </c>
      <c r="K30" s="51">
        <v>3667359</v>
      </c>
      <c r="L30" s="80">
        <f t="shared" si="0"/>
        <v>4.9998104903283262E-2</v>
      </c>
      <c r="M30" s="78" t="s">
        <v>3977</v>
      </c>
      <c r="N30" s="43">
        <f>VLOOKUP($A30,'Project List'!$A:$G,7,FALSE)</f>
        <v>1.5286153846153845</v>
      </c>
      <c r="O30" s="47">
        <f>VLOOKUP($A30,'Project List'!$A:$I,8,FALSE)</f>
        <v>1528.6153846153845</v>
      </c>
      <c r="P30" s="43">
        <f t="shared" si="1"/>
        <v>7.6427872356772689E-2</v>
      </c>
      <c r="Q30" s="35">
        <f>VLOOKUP($A30,'Project List'!$A:$I,9,FALSE)</f>
        <v>2018</v>
      </c>
    </row>
    <row r="31" spans="1:17" x14ac:dyDescent="0.3">
      <c r="A31" t="s">
        <v>1221</v>
      </c>
      <c r="B31" s="50" t="s">
        <v>1221</v>
      </c>
      <c r="C31" s="1" t="s">
        <v>1222</v>
      </c>
      <c r="D31" t="s">
        <v>11</v>
      </c>
      <c r="E31" t="str">
        <f>VLOOKUP($A31,'Project List'!$A:$E,4,FALSE)</f>
        <v>Public Service Co of Colorado</v>
      </c>
      <c r="F31" t="s">
        <v>79</v>
      </c>
      <c r="G31" t="s">
        <v>1216</v>
      </c>
      <c r="H31" s="34">
        <v>2</v>
      </c>
      <c r="I31" s="34" t="s">
        <v>3754</v>
      </c>
      <c r="J31" s="51">
        <v>178600</v>
      </c>
      <c r="K31" s="51">
        <v>3572081</v>
      </c>
      <c r="L31" s="80">
        <f t="shared" si="0"/>
        <v>4.9998866207121281E-2</v>
      </c>
      <c r="M31" s="78" t="s">
        <v>3977</v>
      </c>
      <c r="N31" s="43">
        <f>VLOOKUP($A31,'Project List'!$A:$G,7,FALSE)</f>
        <v>1.5265384615384614</v>
      </c>
      <c r="O31" s="47">
        <f>VLOOKUP($A31,'Project List'!$A:$I,8,FALSE)</f>
        <v>1526.5384615384614</v>
      </c>
      <c r="P31" s="43">
        <f t="shared" si="1"/>
        <v>7.6325192298486291E-2</v>
      </c>
      <c r="Q31" s="35">
        <f>VLOOKUP($A31,'Project List'!$A:$I,9,FALSE)</f>
        <v>2018</v>
      </c>
    </row>
    <row r="32" spans="1:17" x14ac:dyDescent="0.3">
      <c r="A32" t="s">
        <v>1223</v>
      </c>
      <c r="B32" s="50" t="s">
        <v>3702</v>
      </c>
      <c r="C32" s="1" t="s">
        <v>1202</v>
      </c>
      <c r="D32" t="s">
        <v>11</v>
      </c>
      <c r="E32" t="str">
        <f>VLOOKUP($A32,'Project List'!$A:$E,4,FALSE)</f>
        <v>Public Service Co of Colorado</v>
      </c>
      <c r="F32" t="s">
        <v>79</v>
      </c>
      <c r="G32" t="s">
        <v>608</v>
      </c>
      <c r="H32" s="34">
        <v>5</v>
      </c>
      <c r="I32" s="34" t="s">
        <v>3754</v>
      </c>
      <c r="J32" s="51">
        <v>150457</v>
      </c>
      <c r="K32" s="51">
        <v>3018167</v>
      </c>
      <c r="L32" s="80">
        <f t="shared" si="0"/>
        <v>4.9850455591092212E-2</v>
      </c>
      <c r="M32" s="78" t="s">
        <v>3977</v>
      </c>
      <c r="N32" s="43">
        <f>VLOOKUP($A32,'Project List'!$A:$G,7,FALSE)</f>
        <v>1.5346153846153845</v>
      </c>
      <c r="O32" s="47">
        <f>VLOOKUP($A32,'Project List'!$A:$I,8,FALSE)</f>
        <v>1534.6153846153845</v>
      </c>
      <c r="P32" s="43">
        <f t="shared" si="1"/>
        <v>7.6501276080176123E-2</v>
      </c>
      <c r="Q32" s="35">
        <f>VLOOKUP($A32,'Project List'!$A:$I,9,FALSE)</f>
        <v>2018</v>
      </c>
    </row>
    <row r="33" spans="1:17" x14ac:dyDescent="0.3">
      <c r="A33" t="s">
        <v>1224</v>
      </c>
      <c r="B33" s="50" t="s">
        <v>3703</v>
      </c>
      <c r="C33" s="1" t="s">
        <v>1198</v>
      </c>
      <c r="D33" t="s">
        <v>11</v>
      </c>
      <c r="E33" t="str">
        <f>VLOOKUP($A33,'Project List'!$A:$E,4,FALSE)</f>
        <v>Public Service Co of Colorado</v>
      </c>
      <c r="F33" t="s">
        <v>79</v>
      </c>
      <c r="G33" t="s">
        <v>608</v>
      </c>
      <c r="H33" s="34">
        <v>5</v>
      </c>
      <c r="I33" s="34" t="s">
        <v>3754</v>
      </c>
      <c r="J33" s="51">
        <v>180273</v>
      </c>
      <c r="K33" s="51">
        <v>3613629</v>
      </c>
      <c r="L33" s="80">
        <f t="shared" si="0"/>
        <v>4.9886969580994617E-2</v>
      </c>
      <c r="M33" s="78" t="s">
        <v>3977</v>
      </c>
      <c r="N33" s="43">
        <f>VLOOKUP($A33,'Project List'!$A:$G,7,FALSE)</f>
        <v>1.5380769230769231</v>
      </c>
      <c r="O33" s="47">
        <f>VLOOKUP($A33,'Project List'!$A:$I,8,FALSE)</f>
        <v>1538.0769230769231</v>
      </c>
      <c r="P33" s="43">
        <f t="shared" si="1"/>
        <v>7.6729996674768264E-2</v>
      </c>
      <c r="Q33" s="35">
        <f>VLOOKUP($A33,'Project List'!$A:$I,9,FALSE)</f>
        <v>2018</v>
      </c>
    </row>
    <row r="34" spans="1:17" x14ac:dyDescent="0.3">
      <c r="A34" t="s">
        <v>1225</v>
      </c>
      <c r="B34" s="50" t="s">
        <v>3704</v>
      </c>
      <c r="C34" s="1" t="s">
        <v>1187</v>
      </c>
      <c r="D34" t="s">
        <v>11</v>
      </c>
      <c r="E34" t="str">
        <f>VLOOKUP($A34,'Project List'!$A:$E,4,FALSE)</f>
        <v>Public Service Co of Colorado</v>
      </c>
      <c r="F34" t="s">
        <v>79</v>
      </c>
      <c r="G34" t="s">
        <v>1226</v>
      </c>
      <c r="H34" s="34">
        <v>3</v>
      </c>
      <c r="I34" s="34" t="s">
        <v>3754</v>
      </c>
      <c r="J34" s="51">
        <v>174334</v>
      </c>
      <c r="K34" s="51">
        <v>3169717</v>
      </c>
      <c r="L34" s="80">
        <f t="shared" si="0"/>
        <v>5.4999862763773548E-2</v>
      </c>
      <c r="M34" s="78" t="s">
        <v>3977</v>
      </c>
      <c r="N34" s="43">
        <f>VLOOKUP($A34,'Project List'!$A:$G,7,FALSE)</f>
        <v>1.5380769230769231</v>
      </c>
      <c r="O34" s="47">
        <f>VLOOKUP($A34,'Project List'!$A:$I,8,FALSE)</f>
        <v>1538.0769230769231</v>
      </c>
      <c r="P34" s="43">
        <f t="shared" si="1"/>
        <v>8.4594019689357855E-2</v>
      </c>
      <c r="Q34" s="35">
        <f>VLOOKUP($A34,'Project List'!$A:$I,9,FALSE)</f>
        <v>2018</v>
      </c>
    </row>
    <row r="35" spans="1:17" x14ac:dyDescent="0.3">
      <c r="A35" t="s">
        <v>1227</v>
      </c>
      <c r="B35" s="50" t="s">
        <v>3705</v>
      </c>
      <c r="C35" s="1" t="s">
        <v>1198</v>
      </c>
      <c r="D35" t="s">
        <v>11</v>
      </c>
      <c r="E35" t="str">
        <f>VLOOKUP($A35,'Project List'!$A:$E,4,FALSE)</f>
        <v>Public Service Co of Colorado</v>
      </c>
      <c r="F35" t="s">
        <v>79</v>
      </c>
      <c r="G35" t="s">
        <v>1226</v>
      </c>
      <c r="H35" s="34">
        <v>3</v>
      </c>
      <c r="I35" s="34" t="s">
        <v>3754</v>
      </c>
      <c r="J35" s="51">
        <v>158378</v>
      </c>
      <c r="K35" s="51">
        <v>2879542</v>
      </c>
      <c r="L35" s="80">
        <f t="shared" si="0"/>
        <v>5.5001107815062254E-2</v>
      </c>
      <c r="M35" s="78" t="s">
        <v>3977</v>
      </c>
      <c r="N35" s="43">
        <f>VLOOKUP($A35,'Project List'!$A:$G,7,FALSE)</f>
        <v>1.5380769230769231</v>
      </c>
      <c r="O35" s="47">
        <f>VLOOKUP($A35,'Project List'!$A:$I,8,FALSE)</f>
        <v>1538.0769230769231</v>
      </c>
      <c r="P35" s="43">
        <f t="shared" si="1"/>
        <v>8.4595934674013065E-2</v>
      </c>
      <c r="Q35" s="35">
        <f>VLOOKUP($A35,'Project List'!$A:$I,9,FALSE)</f>
        <v>2018</v>
      </c>
    </row>
    <row r="36" spans="1:17" x14ac:dyDescent="0.3">
      <c r="A36" t="s">
        <v>1228</v>
      </c>
      <c r="B36" s="50" t="s">
        <v>3706</v>
      </c>
      <c r="C36" s="1" t="s">
        <v>1198</v>
      </c>
      <c r="D36" t="s">
        <v>11</v>
      </c>
      <c r="E36" t="str">
        <f>VLOOKUP($A36,'Project List'!$A:$E,4,FALSE)</f>
        <v>Public Service Co of Colorado</v>
      </c>
      <c r="F36" t="s">
        <v>79</v>
      </c>
      <c r="G36" t="s">
        <v>1226</v>
      </c>
      <c r="H36" s="34">
        <v>3</v>
      </c>
      <c r="I36" s="34" t="s">
        <v>3754</v>
      </c>
      <c r="J36" s="51">
        <v>174441</v>
      </c>
      <c r="K36" s="51">
        <v>3116063</v>
      </c>
      <c r="L36" s="80">
        <f t="shared" si="0"/>
        <v>5.5981217324553453E-2</v>
      </c>
      <c r="M36" s="78" t="s">
        <v>3977</v>
      </c>
      <c r="N36" s="43">
        <f>VLOOKUP($A36,'Project List'!$A:$G,7,FALSE)</f>
        <v>1.5380769230769231</v>
      </c>
      <c r="O36" s="47">
        <f>VLOOKUP($A36,'Project List'!$A:$I,8,FALSE)</f>
        <v>1538.0769230769231</v>
      </c>
      <c r="P36" s="43">
        <f t="shared" si="1"/>
        <v>8.6103418492649714E-2</v>
      </c>
      <c r="Q36" s="35">
        <f>VLOOKUP($A36,'Project List'!$A:$I,9,FALSE)</f>
        <v>2018</v>
      </c>
    </row>
    <row r="37" spans="1:17" x14ac:dyDescent="0.3">
      <c r="A37" t="s">
        <v>1229</v>
      </c>
      <c r="B37" s="50" t="s">
        <v>3707</v>
      </c>
      <c r="C37" s="1" t="s">
        <v>1230</v>
      </c>
      <c r="D37" t="s">
        <v>11</v>
      </c>
      <c r="E37" t="str">
        <f>VLOOKUP($A37,'Project List'!$A:$E,4,FALSE)</f>
        <v>Public Service Co of Colorado</v>
      </c>
      <c r="F37" t="s">
        <v>79</v>
      </c>
      <c r="G37" t="s">
        <v>608</v>
      </c>
      <c r="H37" s="34">
        <v>5</v>
      </c>
      <c r="I37" s="34" t="s">
        <v>3754</v>
      </c>
      <c r="J37" s="51">
        <v>170177</v>
      </c>
      <c r="K37" s="51">
        <v>3403531</v>
      </c>
      <c r="L37" s="80">
        <f t="shared" si="0"/>
        <v>5.0000132215631356E-2</v>
      </c>
      <c r="M37" s="78" t="s">
        <v>3977</v>
      </c>
      <c r="N37" s="43">
        <f>VLOOKUP($A37,'Project List'!$A:$G,7,FALSE)</f>
        <v>1.5380769230769231</v>
      </c>
      <c r="O37" s="47">
        <f>VLOOKUP($A37,'Project List'!$A:$I,8,FALSE)</f>
        <v>1538.0769230769231</v>
      </c>
      <c r="P37" s="43">
        <f t="shared" si="1"/>
        <v>7.6904049511657621E-2</v>
      </c>
      <c r="Q37" s="35">
        <f>VLOOKUP($A37,'Project List'!$A:$I,9,FALSE)</f>
        <v>2018</v>
      </c>
    </row>
    <row r="38" spans="1:17" x14ac:dyDescent="0.3">
      <c r="A38" t="s">
        <v>1231</v>
      </c>
      <c r="B38" s="50" t="s">
        <v>3708</v>
      </c>
      <c r="C38" s="1" t="s">
        <v>1198</v>
      </c>
      <c r="D38" t="s">
        <v>11</v>
      </c>
      <c r="E38" t="str">
        <f>VLOOKUP($A38,'Project List'!$A:$E,4,FALSE)</f>
        <v>Public Service Co of Colorado</v>
      </c>
      <c r="F38" t="s">
        <v>79</v>
      </c>
      <c r="G38" t="s">
        <v>608</v>
      </c>
      <c r="H38" s="34">
        <v>4</v>
      </c>
      <c r="I38" s="34" t="s">
        <v>3754</v>
      </c>
      <c r="J38" s="51">
        <v>159170</v>
      </c>
      <c r="K38" s="51">
        <v>3183336</v>
      </c>
      <c r="L38" s="80">
        <f t="shared" si="0"/>
        <v>5.0001005234760011E-2</v>
      </c>
      <c r="M38" s="78" t="s">
        <v>3977</v>
      </c>
      <c r="N38" s="43">
        <f>VLOOKUP($A38,'Project List'!$A:$G,7,FALSE)</f>
        <v>1.5380769230769231</v>
      </c>
      <c r="O38" s="47">
        <f>VLOOKUP($A38,'Project List'!$A:$I,8,FALSE)</f>
        <v>1538.0769230769231</v>
      </c>
      <c r="P38" s="43">
        <f t="shared" si="1"/>
        <v>7.690539228223281E-2</v>
      </c>
      <c r="Q38" s="35">
        <f>VLOOKUP($A38,'Project List'!$A:$I,9,FALSE)</f>
        <v>2018</v>
      </c>
    </row>
    <row r="39" spans="1:17" x14ac:dyDescent="0.3">
      <c r="A39" t="s">
        <v>1232</v>
      </c>
      <c r="B39" s="50" t="s">
        <v>3709</v>
      </c>
      <c r="C39" s="1" t="s">
        <v>1198</v>
      </c>
      <c r="D39" t="s">
        <v>11</v>
      </c>
      <c r="E39" t="str">
        <f>VLOOKUP($A39,'Project List'!$A:$E,4,FALSE)</f>
        <v>Public Service Co of Colorado</v>
      </c>
      <c r="F39" t="s">
        <v>79</v>
      </c>
      <c r="G39" t="s">
        <v>608</v>
      </c>
      <c r="H39" s="34">
        <v>3</v>
      </c>
      <c r="I39" s="34" t="s">
        <v>3754</v>
      </c>
      <c r="J39" s="51">
        <v>174579</v>
      </c>
      <c r="K39" s="51">
        <v>3491576</v>
      </c>
      <c r="L39" s="80">
        <f t="shared" si="0"/>
        <v>5.000005728072366E-2</v>
      </c>
      <c r="M39" s="78" t="s">
        <v>3977</v>
      </c>
      <c r="N39" s="43">
        <f>VLOOKUP($A39,'Project List'!$A:$G,7,FALSE)</f>
        <v>1.5380769230769231</v>
      </c>
      <c r="O39" s="47">
        <f>VLOOKUP($A39,'Project List'!$A:$I,8,FALSE)</f>
        <v>1538.0769230769231</v>
      </c>
      <c r="P39" s="43">
        <f t="shared" si="1"/>
        <v>7.6903934256005349E-2</v>
      </c>
      <c r="Q39" s="35">
        <f>VLOOKUP($A39,'Project List'!$A:$I,9,FALSE)</f>
        <v>2018</v>
      </c>
    </row>
    <row r="40" spans="1:17" x14ac:dyDescent="0.3">
      <c r="A40" t="s">
        <v>1233</v>
      </c>
      <c r="B40" s="50" t="s">
        <v>3710</v>
      </c>
      <c r="C40" s="1" t="s">
        <v>1209</v>
      </c>
      <c r="D40" t="s">
        <v>11</v>
      </c>
      <c r="E40" t="str">
        <f>VLOOKUP($A40,'Project List'!$A:$E,4,FALSE)</f>
        <v>Public Service Co of Colorado</v>
      </c>
      <c r="F40" t="s">
        <v>79</v>
      </c>
      <c r="G40" t="s">
        <v>234</v>
      </c>
      <c r="H40" s="34">
        <v>14</v>
      </c>
      <c r="I40" s="34" t="s">
        <v>3754</v>
      </c>
      <c r="J40" s="51">
        <v>155751</v>
      </c>
      <c r="K40" s="51">
        <v>3115025</v>
      </c>
      <c r="L40" s="80">
        <f t="shared" si="0"/>
        <v>4.9999919743822278E-2</v>
      </c>
      <c r="M40" s="78" t="s">
        <v>3977</v>
      </c>
      <c r="N40" s="43">
        <f>VLOOKUP($A40,'Project List'!$A:$G,7,FALSE)</f>
        <v>1.1538461538461537</v>
      </c>
      <c r="O40" s="47">
        <f>VLOOKUP($A40,'Project List'!$A:$I,8,FALSE)</f>
        <v>1153.8461538461538</v>
      </c>
      <c r="P40" s="43">
        <f t="shared" si="1"/>
        <v>5.7692215089025702E-2</v>
      </c>
      <c r="Q40" s="35">
        <f>VLOOKUP($A40,'Project List'!$A:$I,9,FALSE)</f>
        <v>2017</v>
      </c>
    </row>
    <row r="41" spans="1:17" x14ac:dyDescent="0.3">
      <c r="A41" t="s">
        <v>1234</v>
      </c>
      <c r="B41" s="50" t="s">
        <v>3711</v>
      </c>
      <c r="C41" s="1" t="s">
        <v>1177</v>
      </c>
      <c r="D41" t="s">
        <v>11</v>
      </c>
      <c r="E41" t="str">
        <f>VLOOKUP($A41,'Project List'!$A:$E,4,FALSE)</f>
        <v>Public Service Co of Colorado</v>
      </c>
      <c r="F41" t="s">
        <v>79</v>
      </c>
      <c r="G41" t="s">
        <v>1235</v>
      </c>
      <c r="H41" s="34">
        <v>6</v>
      </c>
      <c r="I41" s="34" t="s">
        <v>3754</v>
      </c>
      <c r="J41" s="51">
        <v>14386</v>
      </c>
      <c r="K41" s="51">
        <v>84116</v>
      </c>
      <c r="L41" s="80">
        <f t="shared" si="0"/>
        <v>0.17102572637785915</v>
      </c>
      <c r="M41" s="78" t="s">
        <v>3977</v>
      </c>
      <c r="N41" s="43">
        <f>VLOOKUP($A41,'Project List'!$A:$G,7,FALSE)</f>
        <v>5.3092307692307682E-2</v>
      </c>
      <c r="O41" s="47">
        <f>VLOOKUP($A41,'Project List'!$A:$I,8,FALSE)</f>
        <v>53.092307692307685</v>
      </c>
      <c r="P41" s="43">
        <f t="shared" si="1"/>
        <v>9.0801504881537209E-3</v>
      </c>
      <c r="Q41" s="35">
        <f>VLOOKUP($A41,'Project List'!$A:$I,9,FALSE)</f>
        <v>2019</v>
      </c>
    </row>
    <row r="42" spans="1:17" x14ac:dyDescent="0.3">
      <c r="A42" t="s">
        <v>1237</v>
      </c>
      <c r="B42" s="50" t="s">
        <v>3712</v>
      </c>
      <c r="C42" s="1" t="s">
        <v>1187</v>
      </c>
      <c r="D42" t="s">
        <v>11</v>
      </c>
      <c r="E42" t="str">
        <f>VLOOKUP($A42,'Project List'!$A:$E,4,FALSE)</f>
        <v>Public Service Co of Colorado</v>
      </c>
      <c r="F42" t="s">
        <v>79</v>
      </c>
      <c r="G42" t="s">
        <v>1235</v>
      </c>
      <c r="H42" s="34">
        <v>6</v>
      </c>
      <c r="I42" s="34" t="s">
        <v>3754</v>
      </c>
      <c r="J42" s="51">
        <v>25823</v>
      </c>
      <c r="K42" s="51">
        <v>143548</v>
      </c>
      <c r="L42" s="80">
        <f t="shared" si="0"/>
        <v>0.17989104689720511</v>
      </c>
      <c r="M42" s="78" t="s">
        <v>3977</v>
      </c>
      <c r="N42" s="43">
        <f>VLOOKUP($A42,'Project List'!$A:$G,7,FALSE)</f>
        <v>7.6923076923076913E-2</v>
      </c>
      <c r="O42" s="47">
        <f>VLOOKUP($A42,'Project List'!$A:$I,8,FALSE)</f>
        <v>76.92307692307692</v>
      </c>
      <c r="P42" s="43">
        <f t="shared" si="1"/>
        <v>1.3837772838246545E-2</v>
      </c>
      <c r="Q42" s="35">
        <f>VLOOKUP($A42,'Project List'!$A:$I,9,FALSE)</f>
        <v>2018</v>
      </c>
    </row>
    <row r="43" spans="1:17" x14ac:dyDescent="0.3">
      <c r="A43" t="s">
        <v>1238</v>
      </c>
      <c r="B43" s="50" t="s">
        <v>3713</v>
      </c>
      <c r="C43" s="1" t="s">
        <v>1222</v>
      </c>
      <c r="D43" t="s">
        <v>11</v>
      </c>
      <c r="E43" t="str">
        <f>VLOOKUP($A43,'Project List'!$A:$E,4,FALSE)</f>
        <v>Public Service Co of Colorado</v>
      </c>
      <c r="F43" t="s">
        <v>79</v>
      </c>
      <c r="G43" t="s">
        <v>1239</v>
      </c>
      <c r="H43" s="34">
        <v>8</v>
      </c>
      <c r="I43" s="34" t="s">
        <v>3754</v>
      </c>
      <c r="J43" s="51">
        <v>98043</v>
      </c>
      <c r="K43" s="51">
        <v>163406</v>
      </c>
      <c r="L43" s="80">
        <f t="shared" si="0"/>
        <v>0.59999632816420445</v>
      </c>
      <c r="M43" s="78" t="s">
        <v>3977</v>
      </c>
      <c r="N43" s="43">
        <f>VLOOKUP($A43,'Project List'!$A:$G,7,FALSE)</f>
        <v>7.4999999999999997E-2</v>
      </c>
      <c r="O43" s="47">
        <f>VLOOKUP($A43,'Project List'!$A:$I,8,FALSE)</f>
        <v>75</v>
      </c>
      <c r="P43" s="43">
        <f t="shared" si="1"/>
        <v>4.4999724612315335E-2</v>
      </c>
      <c r="Q43" s="35">
        <f>VLOOKUP($A43,'Project List'!$A:$I,9,FALSE)</f>
        <v>2018</v>
      </c>
    </row>
    <row r="44" spans="1:17" x14ac:dyDescent="0.3">
      <c r="A44" t="s">
        <v>1236</v>
      </c>
      <c r="B44" s="50" t="s">
        <v>3714</v>
      </c>
      <c r="C44" s="1" t="s">
        <v>1177</v>
      </c>
      <c r="D44" t="s">
        <v>11</v>
      </c>
      <c r="E44" t="str">
        <f>VLOOKUP($A44,'Project List'!$A:$E,4,FALSE)</f>
        <v>Public Service Co of Colorado</v>
      </c>
      <c r="F44" t="s">
        <v>79</v>
      </c>
      <c r="G44" t="s">
        <v>1235</v>
      </c>
      <c r="H44" s="34">
        <v>6</v>
      </c>
      <c r="I44" s="34" t="s">
        <v>3754</v>
      </c>
      <c r="J44" s="51">
        <v>14980</v>
      </c>
      <c r="K44" s="51">
        <v>87234</v>
      </c>
      <c r="L44" s="80">
        <f t="shared" si="0"/>
        <v>0.17172203498635852</v>
      </c>
      <c r="M44" s="78" t="s">
        <v>3977</v>
      </c>
      <c r="N44" s="43">
        <f>VLOOKUP($A44,'Project List'!$A:$G,7,FALSE)</f>
        <v>5.4399999999999997E-2</v>
      </c>
      <c r="O44" s="47">
        <f>VLOOKUP($A44,'Project List'!$A:$I,8,FALSE)</f>
        <v>54.4</v>
      </c>
      <c r="P44" s="43">
        <f t="shared" si="1"/>
        <v>9.3416787032579024E-3</v>
      </c>
      <c r="Q44" s="35">
        <f>VLOOKUP($A44,'Project List'!$A:$I,9,FALSE)</f>
        <v>2018</v>
      </c>
    </row>
    <row r="45" spans="1:17" x14ac:dyDescent="0.3">
      <c r="A45" t="s">
        <v>1240</v>
      </c>
      <c r="B45" s="50" t="s">
        <v>3715</v>
      </c>
      <c r="C45" s="1" t="s">
        <v>1241</v>
      </c>
      <c r="D45" t="s">
        <v>11</v>
      </c>
      <c r="E45" t="str">
        <f>VLOOKUP($A45,'Project List'!$A:$E,4,FALSE)</f>
        <v>Public Service Co of Colorado</v>
      </c>
      <c r="F45" t="s">
        <v>79</v>
      </c>
      <c r="G45" t="s">
        <v>1235</v>
      </c>
      <c r="H45" s="34">
        <v>5</v>
      </c>
      <c r="I45" s="34" t="s">
        <v>3754</v>
      </c>
      <c r="J45" s="51">
        <v>6478</v>
      </c>
      <c r="K45" s="51">
        <v>132466</v>
      </c>
      <c r="L45" s="80">
        <f t="shared" si="0"/>
        <v>4.890311476152371E-2</v>
      </c>
      <c r="M45" s="78" t="s">
        <v>3977</v>
      </c>
      <c r="N45" s="43">
        <f>VLOOKUP($A45,'Project List'!$A:$G,7,FALSE)</f>
        <v>7.6923076923076913E-2</v>
      </c>
      <c r="O45" s="47">
        <f>VLOOKUP($A45,'Project List'!$A:$I,8,FALSE)</f>
        <v>76.92307692307692</v>
      </c>
      <c r="P45" s="43">
        <f t="shared" si="1"/>
        <v>3.7617780585787464E-3</v>
      </c>
      <c r="Q45" s="35">
        <f>VLOOKUP($A45,'Project List'!$A:$I,9,FALSE)</f>
        <v>2019</v>
      </c>
    </row>
    <row r="46" spans="1:17" x14ac:dyDescent="0.3">
      <c r="A46" t="s">
        <v>1242</v>
      </c>
      <c r="B46" s="50" t="s">
        <v>1242</v>
      </c>
      <c r="C46" s="1" t="s">
        <v>1189</v>
      </c>
      <c r="D46" t="s">
        <v>11</v>
      </c>
      <c r="E46" t="str">
        <f>VLOOKUP($A46,'Project List'!$A:$E,4,FALSE)</f>
        <v>Public Service Co of Colorado</v>
      </c>
      <c r="F46" t="s">
        <v>79</v>
      </c>
      <c r="G46" t="s">
        <v>234</v>
      </c>
      <c r="H46" s="34">
        <v>8</v>
      </c>
      <c r="I46" s="34" t="s">
        <v>3754</v>
      </c>
      <c r="J46" s="51">
        <v>181026</v>
      </c>
      <c r="K46" s="51">
        <v>3565985</v>
      </c>
      <c r="L46" s="80">
        <f t="shared" si="0"/>
        <v>5.0764655487894647E-2</v>
      </c>
      <c r="M46" s="78" t="s">
        <v>3977</v>
      </c>
      <c r="N46" s="43">
        <f>VLOOKUP($A46,'Project List'!$A:$G,7,FALSE)</f>
        <v>1.5384615384615383</v>
      </c>
      <c r="O46" s="47">
        <f>VLOOKUP($A46,'Project List'!$A:$I,8,FALSE)</f>
        <v>1538.4615384615383</v>
      </c>
      <c r="P46" s="43">
        <f t="shared" si="1"/>
        <v>7.8099469981376374E-2</v>
      </c>
      <c r="Q46" s="35">
        <f>VLOOKUP($A46,'Project List'!$A:$I,9,FALSE)</f>
        <v>2018</v>
      </c>
    </row>
    <row r="47" spans="1:17" x14ac:dyDescent="0.3">
      <c r="A47" t="s">
        <v>3445</v>
      </c>
      <c r="B47" s="50" t="s">
        <v>3445</v>
      </c>
      <c r="C47" s="1" t="s">
        <v>3446</v>
      </c>
      <c r="D47" t="s">
        <v>11</v>
      </c>
      <c r="E47" t="str">
        <f>VLOOKUP($A47,'Project List'!$A:$E,4,FALSE)</f>
        <v>Public Service Co of Colorado</v>
      </c>
      <c r="F47" t="s">
        <v>79</v>
      </c>
      <c r="G47" t="s">
        <v>234</v>
      </c>
      <c r="H47" s="34">
        <v>38</v>
      </c>
      <c r="I47" s="34" t="s">
        <v>3754</v>
      </c>
      <c r="J47" s="51">
        <v>335954</v>
      </c>
      <c r="K47" s="51">
        <v>4064463</v>
      </c>
      <c r="L47" s="80">
        <f t="shared" si="0"/>
        <v>8.2656429643965273E-2</v>
      </c>
      <c r="M47" s="78" t="s">
        <v>3977</v>
      </c>
      <c r="N47" s="43">
        <f>VLOOKUP($A47,'Project List'!$A:$G,7,FALSE)</f>
        <v>1.5</v>
      </c>
      <c r="O47" s="47">
        <f>VLOOKUP($A47,'Project List'!$A:$I,8,FALSE)</f>
        <v>1500</v>
      </c>
      <c r="P47" s="43">
        <f t="shared" si="1"/>
        <v>0.12398464446594791</v>
      </c>
      <c r="Q47" s="35">
        <f>VLOOKUP($A47,'Project List'!$A:$I,9,FALSE)</f>
        <v>2020</v>
      </c>
    </row>
    <row r="48" spans="1:17" x14ac:dyDescent="0.3">
      <c r="A48" t="s">
        <v>2050</v>
      </c>
      <c r="B48" s="50" t="s">
        <v>2050</v>
      </c>
      <c r="C48" s="1" t="s">
        <v>1198</v>
      </c>
      <c r="D48" t="s">
        <v>11</v>
      </c>
      <c r="E48" t="str">
        <f>VLOOKUP($A48,'Project List'!$A:$E,4,FALSE)</f>
        <v>Public Service Co of Colorado</v>
      </c>
      <c r="F48" t="s">
        <v>79</v>
      </c>
      <c r="G48" t="s">
        <v>2051</v>
      </c>
      <c r="H48" s="34">
        <v>5</v>
      </c>
      <c r="I48" s="34" t="s">
        <v>3754</v>
      </c>
      <c r="J48" s="51">
        <v>169285</v>
      </c>
      <c r="K48" s="51">
        <v>865684</v>
      </c>
      <c r="L48" s="80">
        <f t="shared" si="0"/>
        <v>0.19555057041599475</v>
      </c>
      <c r="M48" s="78" t="s">
        <v>3977</v>
      </c>
      <c r="N48" s="43">
        <f>VLOOKUP($A48,'Project List'!$A:$G,7,FALSE)</f>
        <v>0.38250000000000001</v>
      </c>
      <c r="O48" s="47">
        <f>VLOOKUP($A48,'Project List'!$A:$I,8,FALSE)</f>
        <v>382.5</v>
      </c>
      <c r="P48" s="43">
        <f t="shared" si="1"/>
        <v>7.4798093184117995E-2</v>
      </c>
      <c r="Q48" s="35">
        <f>VLOOKUP($A48,'Project List'!$A:$I,9,FALSE)</f>
        <v>2019</v>
      </c>
    </row>
    <row r="49" spans="1:17" x14ac:dyDescent="0.3">
      <c r="A49" t="s">
        <v>2052</v>
      </c>
      <c r="B49" s="50" t="s">
        <v>3716</v>
      </c>
      <c r="C49" s="1" t="s">
        <v>1177</v>
      </c>
      <c r="D49" t="s">
        <v>11</v>
      </c>
      <c r="E49" t="str">
        <f>VLOOKUP($A49,'Project List'!$A:$E,4,FALSE)</f>
        <v>Public Service Co of Colorado</v>
      </c>
      <c r="F49" t="s">
        <v>79</v>
      </c>
      <c r="G49" t="s">
        <v>2051</v>
      </c>
      <c r="H49" s="34">
        <v>3</v>
      </c>
      <c r="I49" s="34" t="s">
        <v>3754</v>
      </c>
      <c r="J49" s="51">
        <v>306381</v>
      </c>
      <c r="K49" s="51">
        <v>1748269</v>
      </c>
      <c r="L49" s="80">
        <f t="shared" si="0"/>
        <v>0.17524820265073623</v>
      </c>
      <c r="M49" s="78" t="s">
        <v>3977</v>
      </c>
      <c r="N49" s="43">
        <f>VLOOKUP($A49,'Project List'!$A:$G,7,FALSE)</f>
        <v>0.76500000000000001</v>
      </c>
      <c r="O49" s="47">
        <f>VLOOKUP($A49,'Project List'!$A:$I,8,FALSE)</f>
        <v>765</v>
      </c>
      <c r="P49" s="43">
        <f t="shared" si="1"/>
        <v>0.13406487502781322</v>
      </c>
      <c r="Q49" s="35">
        <f>VLOOKUP($A49,'Project List'!$A:$I,9,FALSE)</f>
        <v>2019</v>
      </c>
    </row>
    <row r="50" spans="1:17" x14ac:dyDescent="0.3">
      <c r="A50" t="s">
        <v>2053</v>
      </c>
      <c r="B50" s="50" t="s">
        <v>2053</v>
      </c>
      <c r="C50" s="1" t="s">
        <v>1252</v>
      </c>
      <c r="D50" t="s">
        <v>11</v>
      </c>
      <c r="E50" t="str">
        <f>VLOOKUP($A50,'Project List'!$A:$E,4,FALSE)</f>
        <v>Public Service Co of Colorado</v>
      </c>
      <c r="F50" t="s">
        <v>79</v>
      </c>
      <c r="G50" t="s">
        <v>2051</v>
      </c>
      <c r="H50" s="34">
        <v>8</v>
      </c>
      <c r="I50" s="34" t="s">
        <v>3754</v>
      </c>
      <c r="J50" s="51">
        <v>98878</v>
      </c>
      <c r="K50" s="51">
        <v>1977524</v>
      </c>
      <c r="L50" s="80">
        <f t="shared" si="0"/>
        <v>5.0000910229155246E-2</v>
      </c>
      <c r="M50" s="78" t="s">
        <v>3977</v>
      </c>
      <c r="N50" s="43">
        <f>VLOOKUP($A50,'Project List'!$A:$G,7,FALSE)</f>
        <v>1.5344999999999998</v>
      </c>
      <c r="O50" s="47">
        <f>VLOOKUP($A50,'Project List'!$A:$I,8,FALSE)</f>
        <v>1534.4999999999998</v>
      </c>
      <c r="P50" s="43">
        <f t="shared" si="1"/>
        <v>7.6726396746638711E-2</v>
      </c>
      <c r="Q50" s="35">
        <f>VLOOKUP($A50,'Project List'!$A:$I,9,FALSE)</f>
        <v>2019</v>
      </c>
    </row>
    <row r="51" spans="1:17" x14ac:dyDescent="0.3">
      <c r="A51" t="s">
        <v>3447</v>
      </c>
      <c r="B51" s="50" t="s">
        <v>3447</v>
      </c>
      <c r="C51" s="1" t="s">
        <v>1246</v>
      </c>
      <c r="D51" t="s">
        <v>11</v>
      </c>
      <c r="E51" t="str">
        <f>VLOOKUP($A51,'Project List'!$A:$E,4,FALSE)</f>
        <v>Public Service Co of Colorado</v>
      </c>
      <c r="F51" t="s">
        <v>79</v>
      </c>
      <c r="G51" t="s">
        <v>234</v>
      </c>
      <c r="H51" s="34">
        <v>33</v>
      </c>
      <c r="I51" s="34" t="s">
        <v>3754</v>
      </c>
      <c r="J51" s="51">
        <v>403192</v>
      </c>
      <c r="K51" s="51">
        <v>4027225</v>
      </c>
      <c r="L51" s="80">
        <f t="shared" si="0"/>
        <v>0.10011658151704958</v>
      </c>
      <c r="M51" s="78" t="s">
        <v>3977</v>
      </c>
      <c r="N51" s="43">
        <f>VLOOKUP($A51,'Project List'!$A:$G,7,FALSE)</f>
        <v>1.56</v>
      </c>
      <c r="O51" s="47">
        <f>VLOOKUP($A51,'Project List'!$A:$I,8,FALSE)</f>
        <v>1560</v>
      </c>
      <c r="P51" s="43">
        <f t="shared" si="1"/>
        <v>0.15618186716659735</v>
      </c>
      <c r="Q51" s="35">
        <f>VLOOKUP($A51,'Project List'!$A:$I,9,FALSE)</f>
        <v>2020</v>
      </c>
    </row>
    <row r="52" spans="1:17" x14ac:dyDescent="0.3">
      <c r="A52" t="s">
        <v>1243</v>
      </c>
      <c r="B52" s="50" t="s">
        <v>3717</v>
      </c>
      <c r="C52" s="1" t="s">
        <v>1198</v>
      </c>
      <c r="D52" t="s">
        <v>11</v>
      </c>
      <c r="E52" t="str">
        <f>VLOOKUP($A52,'Project List'!$A:$E,4,FALSE)</f>
        <v>Public Service Co of Colorado</v>
      </c>
      <c r="F52" t="s">
        <v>79</v>
      </c>
      <c r="G52" t="s">
        <v>1244</v>
      </c>
      <c r="H52" s="34">
        <v>19</v>
      </c>
      <c r="I52" s="34" t="s">
        <v>3754</v>
      </c>
      <c r="J52" s="51">
        <v>3586255</v>
      </c>
      <c r="K52" s="51">
        <v>3586255</v>
      </c>
      <c r="L52" s="80">
        <f t="shared" si="0"/>
        <v>1</v>
      </c>
      <c r="M52" s="78" t="s">
        <v>3977</v>
      </c>
      <c r="N52" s="43">
        <f>VLOOKUP($A52,'Project List'!$A:$G,7,FALSE)</f>
        <v>1.5353846153846153</v>
      </c>
      <c r="O52" s="47">
        <f>VLOOKUP($A52,'Project List'!$A:$I,8,FALSE)</f>
        <v>1535.3846153846152</v>
      </c>
      <c r="P52" s="43">
        <f t="shared" si="1"/>
        <v>1.5353846153846153</v>
      </c>
      <c r="Q52" s="35">
        <f>VLOOKUP($A52,'Project List'!$A:$I,9,FALSE)</f>
        <v>2017</v>
      </c>
    </row>
    <row r="53" spans="1:17" x14ac:dyDescent="0.3">
      <c r="A53" t="s">
        <v>1245</v>
      </c>
      <c r="B53" s="50" t="s">
        <v>3718</v>
      </c>
      <c r="C53" s="1" t="s">
        <v>1246</v>
      </c>
      <c r="D53" t="s">
        <v>11</v>
      </c>
      <c r="E53" t="str">
        <f>VLOOKUP($A53,'Project List'!$A:$E,4,FALSE)</f>
        <v>Public Service Co of Colorado</v>
      </c>
      <c r="F53" t="s">
        <v>79</v>
      </c>
      <c r="G53" t="s">
        <v>1247</v>
      </c>
      <c r="H53" s="34">
        <v>8</v>
      </c>
      <c r="I53" s="34" t="s">
        <v>3754</v>
      </c>
      <c r="J53" s="51">
        <v>455793</v>
      </c>
      <c r="K53" s="51">
        <v>3691364</v>
      </c>
      <c r="L53" s="80">
        <f t="shared" si="0"/>
        <v>0.12347549577879613</v>
      </c>
      <c r="M53" s="78" t="s">
        <v>3977</v>
      </c>
      <c r="N53" s="43">
        <f>VLOOKUP($A53,'Project List'!$A:$G,7,FALSE)</f>
        <v>1.5362307692307691</v>
      </c>
      <c r="O53" s="47">
        <f>VLOOKUP($A53,'Project List'!$A:$I,8,FALSE)</f>
        <v>1536.2307692307691</v>
      </c>
      <c r="P53" s="43">
        <f t="shared" si="1"/>
        <v>0.18968685586141057</v>
      </c>
      <c r="Q53" s="35">
        <f>VLOOKUP($A53,'Project List'!$A:$I,9,FALSE)</f>
        <v>2019</v>
      </c>
    </row>
    <row r="54" spans="1:17" x14ac:dyDescent="0.3">
      <c r="A54" t="s">
        <v>1248</v>
      </c>
      <c r="B54" s="50" t="s">
        <v>3719</v>
      </c>
      <c r="C54" s="1" t="s">
        <v>1198</v>
      </c>
      <c r="D54" t="s">
        <v>11</v>
      </c>
      <c r="E54" t="str">
        <f>VLOOKUP($A54,'Project List'!$A:$E,4,FALSE)</f>
        <v>Public Service Co of Colorado</v>
      </c>
      <c r="F54" t="s">
        <v>79</v>
      </c>
      <c r="G54" t="s">
        <v>1247</v>
      </c>
      <c r="H54" s="34">
        <v>10</v>
      </c>
      <c r="I54" s="34" t="s">
        <v>3754</v>
      </c>
      <c r="J54" s="51">
        <v>175313</v>
      </c>
      <c r="K54" s="51">
        <v>3437637</v>
      </c>
      <c r="L54" s="80">
        <f t="shared" si="0"/>
        <v>5.0998112947934875E-2</v>
      </c>
      <c r="M54" s="78" t="s">
        <v>3977</v>
      </c>
      <c r="N54" s="43">
        <f>VLOOKUP($A54,'Project List'!$A:$G,7,FALSE)</f>
        <v>1.5362307692307691</v>
      </c>
      <c r="O54" s="47">
        <f>VLOOKUP($A54,'Project List'!$A:$I,8,FALSE)</f>
        <v>1536.2307692307691</v>
      </c>
      <c r="P54" s="43">
        <f t="shared" si="1"/>
        <v>7.8344870283323639E-2</v>
      </c>
      <c r="Q54" s="35">
        <f>VLOOKUP($A54,'Project List'!$A:$I,9,FALSE)</f>
        <v>2019</v>
      </c>
    </row>
    <row r="55" spans="1:17" x14ac:dyDescent="0.3">
      <c r="A55" t="s">
        <v>2061</v>
      </c>
      <c r="B55" s="50" t="s">
        <v>3720</v>
      </c>
      <c r="C55" s="1" t="s">
        <v>1177</v>
      </c>
      <c r="D55" t="s">
        <v>11</v>
      </c>
      <c r="E55" t="str">
        <f>VLOOKUP($A55,'Project List'!$A:$E,4,FALSE)</f>
        <v>Public Service Co of Colorado</v>
      </c>
      <c r="F55" t="s">
        <v>79</v>
      </c>
      <c r="G55" t="s">
        <v>1247</v>
      </c>
      <c r="H55" s="34">
        <v>7</v>
      </c>
      <c r="I55" s="34" t="s">
        <v>3754</v>
      </c>
      <c r="J55" s="51">
        <v>190807</v>
      </c>
      <c r="K55" s="51">
        <v>3741394</v>
      </c>
      <c r="L55" s="80">
        <f t="shared" si="0"/>
        <v>5.0998905755448368E-2</v>
      </c>
      <c r="M55" s="78" t="s">
        <v>3977</v>
      </c>
      <c r="N55" s="43">
        <f>VLOOKUP($A55,'Project List'!$A:$G,7,FALSE)</f>
        <v>1.5362307692307691</v>
      </c>
      <c r="O55" s="47">
        <f>VLOOKUP($A55,'Project List'!$A:$I,8,FALSE)</f>
        <v>1536.2307692307691</v>
      </c>
      <c r="P55" s="43">
        <f t="shared" si="1"/>
        <v>7.8346088218619936E-2</v>
      </c>
      <c r="Q55" s="35">
        <f>VLOOKUP($A55,'Project List'!$A:$I,9,FALSE)</f>
        <v>2019</v>
      </c>
    </row>
    <row r="56" spans="1:17" x14ac:dyDescent="0.3">
      <c r="A56" t="s">
        <v>3448</v>
      </c>
      <c r="B56" s="50" t="s">
        <v>3721</v>
      </c>
      <c r="C56" s="1" t="s">
        <v>1198</v>
      </c>
      <c r="D56" t="s">
        <v>11</v>
      </c>
      <c r="E56" t="str">
        <f>VLOOKUP($A56,'Project List'!$A:$E,4,FALSE)</f>
        <v>Public Service Co of Colorado</v>
      </c>
      <c r="F56" t="s">
        <v>79</v>
      </c>
      <c r="G56" t="s">
        <v>3449</v>
      </c>
      <c r="H56" s="34">
        <v>7</v>
      </c>
      <c r="I56" s="34" t="s">
        <v>3754</v>
      </c>
      <c r="J56" s="51">
        <v>169211</v>
      </c>
      <c r="K56" s="51">
        <v>3317925</v>
      </c>
      <c r="L56" s="80">
        <f t="shared" si="0"/>
        <v>5.0999043076621682E-2</v>
      </c>
      <c r="M56" s="78" t="s">
        <v>3977</v>
      </c>
      <c r="N56" s="43">
        <f>VLOOKUP($A56,'Project List'!$A:$G,7,FALSE)</f>
        <v>1.5</v>
      </c>
      <c r="O56" s="47">
        <f>VLOOKUP($A56,'Project List'!$A:$I,8,FALSE)</f>
        <v>1500</v>
      </c>
      <c r="P56" s="43">
        <f t="shared" si="1"/>
        <v>7.6498564614932527E-2</v>
      </c>
      <c r="Q56" s="35">
        <f>VLOOKUP($A56,'Project List'!$A:$I,9,FALSE)</f>
        <v>2019</v>
      </c>
    </row>
    <row r="57" spans="1:17" x14ac:dyDescent="0.3">
      <c r="A57" t="s">
        <v>2055</v>
      </c>
      <c r="B57" s="50" t="s">
        <v>3722</v>
      </c>
      <c r="C57" s="1" t="s">
        <v>1198</v>
      </c>
      <c r="D57" t="s">
        <v>11</v>
      </c>
      <c r="E57" t="str">
        <f>VLOOKUP($A57,'Project List'!$A:$E,4,FALSE)</f>
        <v>Public Service Co of Colorado</v>
      </c>
      <c r="F57" t="s">
        <v>79</v>
      </c>
      <c r="G57" t="s">
        <v>1247</v>
      </c>
      <c r="H57" s="34">
        <v>7</v>
      </c>
      <c r="I57" s="34" t="s">
        <v>3754</v>
      </c>
      <c r="J57" s="51">
        <v>165035</v>
      </c>
      <c r="K57" s="51">
        <v>3236113</v>
      </c>
      <c r="L57" s="80">
        <f t="shared" si="0"/>
        <v>5.0997910147142576E-2</v>
      </c>
      <c r="M57" s="78" t="s">
        <v>3977</v>
      </c>
      <c r="N57" s="43">
        <f>VLOOKUP($A57,'Project List'!$A:$G,7,FALSE)</f>
        <v>1.5362307692307691</v>
      </c>
      <c r="O57" s="47">
        <f>VLOOKUP($A57,'Project List'!$A:$I,8,FALSE)</f>
        <v>1536.2307692307691</v>
      </c>
      <c r="P57" s="43">
        <f t="shared" si="1"/>
        <v>7.8344558734506478E-2</v>
      </c>
      <c r="Q57" s="35">
        <f>VLOOKUP($A57,'Project List'!$A:$I,9,FALSE)</f>
        <v>2019</v>
      </c>
    </row>
    <row r="58" spans="1:17" x14ac:dyDescent="0.3">
      <c r="A58" t="s">
        <v>2056</v>
      </c>
      <c r="B58" s="50" t="s">
        <v>3723</v>
      </c>
      <c r="C58" s="1" t="s">
        <v>1198</v>
      </c>
      <c r="D58" t="s">
        <v>11</v>
      </c>
      <c r="E58" t="str">
        <f>VLOOKUP($A58,'Project List'!$A:$E,4,FALSE)</f>
        <v>Public Service Co of Colorado</v>
      </c>
      <c r="F58" t="s">
        <v>79</v>
      </c>
      <c r="G58" t="s">
        <v>1247</v>
      </c>
      <c r="H58" s="34">
        <v>6</v>
      </c>
      <c r="I58" s="34" t="s">
        <v>3754</v>
      </c>
      <c r="J58" s="51">
        <v>156845</v>
      </c>
      <c r="K58" s="51">
        <v>3090838</v>
      </c>
      <c r="L58" s="80">
        <f t="shared" si="0"/>
        <v>5.0745137726403003E-2</v>
      </c>
      <c r="M58" s="78" t="s">
        <v>3977</v>
      </c>
      <c r="N58" s="43">
        <f>VLOOKUP($A58,'Project List'!$A:$G,7,FALSE)</f>
        <v>1.5362307692307691</v>
      </c>
      <c r="O58" s="47">
        <f>VLOOKUP($A58,'Project List'!$A:$I,8,FALSE)</f>
        <v>1536.2307692307691</v>
      </c>
      <c r="P58" s="43">
        <f t="shared" si="1"/>
        <v>7.7956241964153405E-2</v>
      </c>
      <c r="Q58" s="35">
        <f>VLOOKUP($A58,'Project List'!$A:$I,9,FALSE)</f>
        <v>2019</v>
      </c>
    </row>
    <row r="59" spans="1:17" x14ac:dyDescent="0.3">
      <c r="A59" t="s">
        <v>2063</v>
      </c>
      <c r="B59" s="50" t="s">
        <v>3724</v>
      </c>
      <c r="C59" s="1" t="s">
        <v>1177</v>
      </c>
      <c r="D59" t="s">
        <v>11</v>
      </c>
      <c r="E59" t="str">
        <f>VLOOKUP($A59,'Project List'!$A:$E,4,FALSE)</f>
        <v>Public Service Co of Colorado</v>
      </c>
      <c r="F59" t="s">
        <v>79</v>
      </c>
      <c r="G59" t="s">
        <v>1247</v>
      </c>
      <c r="H59" s="34">
        <v>7</v>
      </c>
      <c r="I59" s="34" t="s">
        <v>3754</v>
      </c>
      <c r="J59" s="51">
        <v>160128</v>
      </c>
      <c r="K59" s="51">
        <v>3146499</v>
      </c>
      <c r="L59" s="80">
        <f t="shared" si="0"/>
        <v>5.0890847255950188E-2</v>
      </c>
      <c r="M59" s="78" t="s">
        <v>3977</v>
      </c>
      <c r="N59" s="43">
        <f>VLOOKUP($A59,'Project List'!$A:$G,7,FALSE)</f>
        <v>1.5362307692307691</v>
      </c>
      <c r="O59" s="47">
        <f>VLOOKUP($A59,'Project List'!$A:$I,8,FALSE)</f>
        <v>1536.2307692307691</v>
      </c>
      <c r="P59" s="43">
        <f t="shared" si="1"/>
        <v>7.8180085426813928E-2</v>
      </c>
      <c r="Q59" s="35">
        <f>VLOOKUP($A59,'Project List'!$A:$I,9,FALSE)</f>
        <v>2019</v>
      </c>
    </row>
    <row r="60" spans="1:17" x14ac:dyDescent="0.3">
      <c r="A60" t="s">
        <v>1249</v>
      </c>
      <c r="B60" s="50" t="s">
        <v>3725</v>
      </c>
      <c r="C60" s="1" t="s">
        <v>1250</v>
      </c>
      <c r="D60" t="s">
        <v>11</v>
      </c>
      <c r="E60" t="str">
        <f>VLOOKUP($A60,'Project List'!$A:$E,4,FALSE)</f>
        <v>Public Service Co of Colorado</v>
      </c>
      <c r="F60" t="s">
        <v>79</v>
      </c>
      <c r="G60" t="s">
        <v>1247</v>
      </c>
      <c r="H60" s="34">
        <v>7</v>
      </c>
      <c r="I60" s="34" t="s">
        <v>3754</v>
      </c>
      <c r="J60" s="51">
        <v>159844</v>
      </c>
      <c r="K60" s="51">
        <v>3134206</v>
      </c>
      <c r="L60" s="80">
        <f t="shared" si="0"/>
        <v>5.0999838555602278E-2</v>
      </c>
      <c r="M60" s="78" t="s">
        <v>3977</v>
      </c>
      <c r="N60" s="43">
        <f>VLOOKUP($A60,'Project List'!$A:$G,7,FALSE)</f>
        <v>1.5362307692307691</v>
      </c>
      <c r="O60" s="47">
        <f>VLOOKUP($A60,'Project List'!$A:$I,8,FALSE)</f>
        <v>1536.2307692307691</v>
      </c>
      <c r="P60" s="43">
        <f t="shared" si="1"/>
        <v>7.834752121491792E-2</v>
      </c>
      <c r="Q60" s="35">
        <f>VLOOKUP($A60,'Project List'!$A:$I,9,FALSE)</f>
        <v>2018</v>
      </c>
    </row>
    <row r="61" spans="1:17" x14ac:dyDescent="0.3">
      <c r="A61" t="s">
        <v>2059</v>
      </c>
      <c r="B61" s="50" t="s">
        <v>3726</v>
      </c>
      <c r="C61" s="1" t="s">
        <v>1222</v>
      </c>
      <c r="D61" t="s">
        <v>11</v>
      </c>
      <c r="E61" t="str">
        <f>VLOOKUP($A61,'Project List'!$A:$E,4,FALSE)</f>
        <v>Public Service Co of Colorado</v>
      </c>
      <c r="F61" t="s">
        <v>79</v>
      </c>
      <c r="G61" t="s">
        <v>1247</v>
      </c>
      <c r="H61" s="34">
        <v>7</v>
      </c>
      <c r="I61" s="34" t="s">
        <v>3754</v>
      </c>
      <c r="J61" s="51">
        <v>169737</v>
      </c>
      <c r="K61" s="51">
        <v>3328313</v>
      </c>
      <c r="L61" s="80">
        <f t="shared" si="0"/>
        <v>5.099790794916223E-2</v>
      </c>
      <c r="M61" s="78" t="s">
        <v>3977</v>
      </c>
      <c r="N61" s="43">
        <f>VLOOKUP($A61,'Project List'!$A:$G,7,FALSE)</f>
        <v>1.5362307692307691</v>
      </c>
      <c r="O61" s="47">
        <f>VLOOKUP($A61,'Project List'!$A:$I,8,FALSE)</f>
        <v>1536.2307692307691</v>
      </c>
      <c r="P61" s="43">
        <f t="shared" si="1"/>
        <v>7.8344555357901441E-2</v>
      </c>
      <c r="Q61" s="35">
        <f>VLOOKUP($A61,'Project List'!$A:$I,9,FALSE)</f>
        <v>2019</v>
      </c>
    </row>
    <row r="62" spans="1:17" x14ac:dyDescent="0.3">
      <c r="A62" t="s">
        <v>2060</v>
      </c>
      <c r="B62" s="50" t="s">
        <v>3727</v>
      </c>
      <c r="C62" s="1" t="s">
        <v>1222</v>
      </c>
      <c r="D62" t="s">
        <v>11</v>
      </c>
      <c r="E62" t="str">
        <f>VLOOKUP($A62,'Project List'!$A:$E,4,FALSE)</f>
        <v>Public Service Co of Colorado</v>
      </c>
      <c r="F62" t="s">
        <v>79</v>
      </c>
      <c r="G62" t="s">
        <v>1247</v>
      </c>
      <c r="H62" s="34">
        <v>7</v>
      </c>
      <c r="I62" s="34" t="s">
        <v>3754</v>
      </c>
      <c r="J62" s="51">
        <v>110162</v>
      </c>
      <c r="K62" s="51">
        <v>2131210</v>
      </c>
      <c r="L62" s="80">
        <f t="shared" si="0"/>
        <v>5.1689885088752399E-2</v>
      </c>
      <c r="M62" s="78" t="s">
        <v>3977</v>
      </c>
      <c r="N62" s="43">
        <f>VLOOKUP($A62,'Project List'!$A:$G,7,FALSE)</f>
        <v>0.91076923076923066</v>
      </c>
      <c r="O62" s="47">
        <f>VLOOKUP($A62,'Project List'!$A:$I,8,FALSE)</f>
        <v>910.76923076923072</v>
      </c>
      <c r="P62" s="43">
        <f t="shared" si="1"/>
        <v>4.7077556880832948E-2</v>
      </c>
      <c r="Q62" s="35">
        <f>VLOOKUP($A62,'Project List'!$A:$I,9,FALSE)</f>
        <v>2019</v>
      </c>
    </row>
    <row r="63" spans="1:17" x14ac:dyDescent="0.3">
      <c r="A63" t="s">
        <v>2054</v>
      </c>
      <c r="B63" s="50" t="s">
        <v>3728</v>
      </c>
      <c r="C63" s="1" t="s">
        <v>1298</v>
      </c>
      <c r="D63" t="s">
        <v>11</v>
      </c>
      <c r="E63" t="str">
        <f>VLOOKUP($A63,'Project List'!$A:$E,4,FALSE)</f>
        <v>Public Service Co of Colorado</v>
      </c>
      <c r="F63" t="s">
        <v>79</v>
      </c>
      <c r="G63" t="s">
        <v>1247</v>
      </c>
      <c r="H63" s="34">
        <v>4</v>
      </c>
      <c r="I63" s="34" t="s">
        <v>3754</v>
      </c>
      <c r="J63" s="51">
        <v>173734</v>
      </c>
      <c r="K63" s="51">
        <v>3451295</v>
      </c>
      <c r="L63" s="80">
        <f t="shared" si="0"/>
        <v>5.0338785876026249E-2</v>
      </c>
      <c r="M63" s="78" t="s">
        <v>3977</v>
      </c>
      <c r="N63" s="43">
        <f>VLOOKUP($A63,'Project List'!$A:$G,7,FALSE)</f>
        <v>1.5362307692307691</v>
      </c>
      <c r="O63" s="47">
        <f>VLOOKUP($A63,'Project List'!$A:$I,8,FALSE)</f>
        <v>1536.2307692307691</v>
      </c>
      <c r="P63" s="43">
        <f t="shared" si="1"/>
        <v>7.7331991748470774E-2</v>
      </c>
      <c r="Q63" s="35">
        <f>VLOOKUP($A63,'Project List'!$A:$I,9,FALSE)</f>
        <v>2019</v>
      </c>
    </row>
    <row r="64" spans="1:17" x14ac:dyDescent="0.3">
      <c r="A64" t="s">
        <v>2057</v>
      </c>
      <c r="B64" s="50" t="s">
        <v>3729</v>
      </c>
      <c r="C64" s="1" t="s">
        <v>2058</v>
      </c>
      <c r="D64" t="s">
        <v>11</v>
      </c>
      <c r="E64" t="str">
        <f>VLOOKUP($A64,'Project List'!$A:$E,4,FALSE)</f>
        <v>Public Service Co of Colorado</v>
      </c>
      <c r="F64" t="s">
        <v>79</v>
      </c>
      <c r="G64" t="s">
        <v>1247</v>
      </c>
      <c r="H64" s="34">
        <v>11</v>
      </c>
      <c r="I64" s="34" t="s">
        <v>3754</v>
      </c>
      <c r="J64" s="51">
        <v>369854</v>
      </c>
      <c r="K64" s="51">
        <v>3868829</v>
      </c>
      <c r="L64" s="80">
        <f t="shared" si="0"/>
        <v>9.5598435598988743E-2</v>
      </c>
      <c r="M64" s="78" t="s">
        <v>3977</v>
      </c>
      <c r="N64" s="43">
        <f>VLOOKUP($A64,'Project List'!$A:$G,7,FALSE)</f>
        <v>1.5362307692307691</v>
      </c>
      <c r="O64" s="47">
        <f>VLOOKUP($A64,'Project List'!$A:$I,8,FALSE)</f>
        <v>1536.2307692307691</v>
      </c>
      <c r="P64" s="43">
        <f t="shared" si="1"/>
        <v>0.14686125825749261</v>
      </c>
      <c r="Q64" s="35">
        <f>VLOOKUP($A64,'Project List'!$A:$I,9,FALSE)</f>
        <v>2019</v>
      </c>
    </row>
    <row r="65" spans="1:17" x14ac:dyDescent="0.3">
      <c r="A65" t="s">
        <v>1251</v>
      </c>
      <c r="B65" s="50" t="s">
        <v>3730</v>
      </c>
      <c r="C65" s="1" t="s">
        <v>3683</v>
      </c>
      <c r="D65" t="s">
        <v>11</v>
      </c>
      <c r="E65" t="str">
        <f>VLOOKUP($A65,'Project List'!$A:$E,4,FALSE)</f>
        <v>Public Service Co of Colorado</v>
      </c>
      <c r="F65" t="s">
        <v>79</v>
      </c>
      <c r="G65" t="s">
        <v>1247</v>
      </c>
      <c r="H65" s="34">
        <v>11</v>
      </c>
      <c r="I65" s="34" t="s">
        <v>3754</v>
      </c>
      <c r="J65" s="51">
        <v>162026</v>
      </c>
      <c r="K65" s="51">
        <v>3176186</v>
      </c>
      <c r="L65" s="80">
        <f t="shared" si="0"/>
        <v>5.1012755550210218E-2</v>
      </c>
      <c r="M65" s="78" t="s">
        <v>3977</v>
      </c>
      <c r="N65" s="43">
        <f>VLOOKUP($A65,'Project List'!$A:$G,7,FALSE)</f>
        <v>1.5362307692307691</v>
      </c>
      <c r="O65" s="47">
        <f>VLOOKUP($A65,'Project List'!$A:$I,8,FALSE)</f>
        <v>1536.2307692307691</v>
      </c>
      <c r="P65" s="43">
        <f t="shared" si="1"/>
        <v>7.8367364699480621E-2</v>
      </c>
      <c r="Q65" s="35">
        <f>VLOOKUP($A65,'Project List'!$A:$I,9,FALSE)</f>
        <v>2019</v>
      </c>
    </row>
    <row r="66" spans="1:17" x14ac:dyDescent="0.3">
      <c r="A66" t="s">
        <v>2064</v>
      </c>
      <c r="B66" s="50" t="s">
        <v>2064</v>
      </c>
      <c r="C66" s="1" t="s">
        <v>1196</v>
      </c>
      <c r="D66" t="s">
        <v>11</v>
      </c>
      <c r="E66" t="str">
        <f>VLOOKUP($A66,'Project List'!$A:$E,4,FALSE)</f>
        <v>Public Service Co of Colorado</v>
      </c>
      <c r="F66" t="s">
        <v>79</v>
      </c>
      <c r="G66" t="s">
        <v>2051</v>
      </c>
      <c r="H66" s="34">
        <v>8</v>
      </c>
      <c r="I66" s="34" t="s">
        <v>3754</v>
      </c>
      <c r="J66" s="51">
        <v>365650</v>
      </c>
      <c r="K66" s="51">
        <v>3712164</v>
      </c>
      <c r="L66" s="80">
        <f t="shared" si="0"/>
        <v>9.8500497284063959E-2</v>
      </c>
      <c r="M66" s="78" t="s">
        <v>3977</v>
      </c>
      <c r="N66" s="43">
        <f>VLOOKUP($A66,'Project List'!$A:$G,7,FALSE)</f>
        <v>1.5335999999999999</v>
      </c>
      <c r="O66" s="47">
        <f>VLOOKUP($A66,'Project List'!$A:$I,8,FALSE)</f>
        <v>1533.6</v>
      </c>
      <c r="P66" s="43">
        <f t="shared" si="1"/>
        <v>0.15106036263484046</v>
      </c>
      <c r="Q66" s="35">
        <f>VLOOKUP($A66,'Project List'!$A:$I,9,FALSE)</f>
        <v>2019</v>
      </c>
    </row>
    <row r="67" spans="1:17" x14ac:dyDescent="0.3">
      <c r="A67" t="s">
        <v>3450</v>
      </c>
      <c r="B67" s="50" t="s">
        <v>3731</v>
      </c>
      <c r="C67" s="1" t="s">
        <v>2975</v>
      </c>
      <c r="D67" t="s">
        <v>11</v>
      </c>
      <c r="E67" t="str">
        <f>VLOOKUP($A67,'Project List'!$A:$E,4,FALSE)</f>
        <v>Public Service Co of Colorado</v>
      </c>
      <c r="F67" t="s">
        <v>79</v>
      </c>
      <c r="G67" t="s">
        <v>3451</v>
      </c>
      <c r="H67" s="34">
        <v>1</v>
      </c>
      <c r="I67" s="34" t="s">
        <v>3754</v>
      </c>
      <c r="J67" s="51">
        <v>67388</v>
      </c>
      <c r="K67" s="51">
        <v>1282918</v>
      </c>
      <c r="L67" s="80">
        <f t="shared" ref="L67:L93" si="2">J67/K67</f>
        <v>5.2527129559332711E-2</v>
      </c>
      <c r="M67" s="78" t="s">
        <v>3977</v>
      </c>
      <c r="N67" s="43">
        <f>VLOOKUP($A67,'Project List'!$A:$G,7,FALSE)</f>
        <v>0.79</v>
      </c>
      <c r="O67" s="47">
        <f>VLOOKUP($A67,'Project List'!$A:$I,8,FALSE)</f>
        <v>790</v>
      </c>
      <c r="P67" s="43">
        <f t="shared" ref="P67:P130" si="3">N67*L67</f>
        <v>4.1496432351872843E-2</v>
      </c>
      <c r="Q67" s="35">
        <f>VLOOKUP($A67,'Project List'!$A:$I,9,FALSE)</f>
        <v>2020</v>
      </c>
    </row>
    <row r="68" spans="1:17" x14ac:dyDescent="0.3">
      <c r="A68" t="s">
        <v>3452</v>
      </c>
      <c r="B68" s="50" t="s">
        <v>3732</v>
      </c>
      <c r="C68" s="1" t="s">
        <v>1250</v>
      </c>
      <c r="D68" t="s">
        <v>11</v>
      </c>
      <c r="E68" t="str">
        <f>VLOOKUP($A68,'Project List'!$A:$E,4,FALSE)</f>
        <v>Public Service Co of Colorado</v>
      </c>
      <c r="F68" t="s">
        <v>79</v>
      </c>
      <c r="G68" t="s">
        <v>3449</v>
      </c>
      <c r="H68" s="34">
        <v>11</v>
      </c>
      <c r="I68" s="34" t="s">
        <v>3754</v>
      </c>
      <c r="J68" s="51">
        <v>158159</v>
      </c>
      <c r="K68" s="51">
        <v>3398725</v>
      </c>
      <c r="L68" s="80">
        <f t="shared" si="2"/>
        <v>4.6534803492486156E-2</v>
      </c>
      <c r="M68" s="78" t="s">
        <v>3977</v>
      </c>
      <c r="N68" s="43">
        <f>VLOOKUP($A68,'Project List'!$A:$G,7,FALSE)</f>
        <v>1.56</v>
      </c>
      <c r="O68" s="47">
        <f>VLOOKUP($A68,'Project List'!$A:$I,8,FALSE)</f>
        <v>1560</v>
      </c>
      <c r="P68" s="43">
        <f t="shared" si="3"/>
        <v>7.2594293448278405E-2</v>
      </c>
      <c r="Q68" s="35">
        <f>VLOOKUP($A68,'Project List'!$A:$I,9,FALSE)</f>
        <v>2019</v>
      </c>
    </row>
    <row r="69" spans="1:17" x14ac:dyDescent="0.3">
      <c r="A69" t="s">
        <v>2065</v>
      </c>
      <c r="B69" s="50" t="s">
        <v>2065</v>
      </c>
      <c r="C69" s="1" t="s">
        <v>1222</v>
      </c>
      <c r="D69" t="s">
        <v>11</v>
      </c>
      <c r="E69" t="str">
        <f>VLOOKUP($A69,'Project List'!$A:$E,4,FALSE)</f>
        <v>Public Service Co of Colorado</v>
      </c>
      <c r="F69" t="s">
        <v>79</v>
      </c>
      <c r="G69" t="s">
        <v>2051</v>
      </c>
      <c r="H69" s="34">
        <v>7</v>
      </c>
      <c r="I69" s="34" t="s">
        <v>3754</v>
      </c>
      <c r="J69" s="51">
        <v>154215</v>
      </c>
      <c r="K69" s="51">
        <v>3072567</v>
      </c>
      <c r="L69" s="80">
        <f t="shared" si="2"/>
        <v>5.0190931556577938E-2</v>
      </c>
      <c r="M69" s="78" t="s">
        <v>3977</v>
      </c>
      <c r="N69" s="43">
        <f>VLOOKUP($A69,'Project List'!$A:$G,7,FALSE)</f>
        <v>1.2561230769230769</v>
      </c>
      <c r="O69" s="47">
        <f>VLOOKUP($A69,'Project List'!$A:$I,8,FALSE)</f>
        <v>1256.123076923077</v>
      </c>
      <c r="P69" s="43">
        <f t="shared" si="3"/>
        <v>6.3045987380484239E-2</v>
      </c>
      <c r="Q69" s="35">
        <f>VLOOKUP($A69,'Project List'!$A:$I,9,FALSE)</f>
        <v>2019</v>
      </c>
    </row>
    <row r="70" spans="1:17" x14ac:dyDescent="0.3">
      <c r="A70" t="s">
        <v>2062</v>
      </c>
      <c r="B70" s="50" t="s">
        <v>3733</v>
      </c>
      <c r="C70" s="1" t="s">
        <v>1246</v>
      </c>
      <c r="D70" t="s">
        <v>11</v>
      </c>
      <c r="E70" t="str">
        <f>VLOOKUP($A70,'Project List'!$A:$E,4,FALSE)</f>
        <v>Public Service Co of Colorado</v>
      </c>
      <c r="F70" t="s">
        <v>79</v>
      </c>
      <c r="G70" t="s">
        <v>234</v>
      </c>
      <c r="H70" s="34">
        <v>26</v>
      </c>
      <c r="I70" s="34" t="s">
        <v>3754</v>
      </c>
      <c r="J70" s="51">
        <v>391062</v>
      </c>
      <c r="K70" s="51">
        <v>3723843</v>
      </c>
      <c r="L70" s="80">
        <f t="shared" si="2"/>
        <v>0.1050157055493478</v>
      </c>
      <c r="M70" s="78" t="s">
        <v>3977</v>
      </c>
      <c r="N70" s="43">
        <f>VLOOKUP($A70,'Project List'!$A:$G,7,FALSE)</f>
        <v>1.5372307692307692</v>
      </c>
      <c r="O70" s="47">
        <f>VLOOKUP($A70,'Project List'!$A:$I,8,FALSE)</f>
        <v>1537.2307692307693</v>
      </c>
      <c r="P70" s="43">
        <f t="shared" si="3"/>
        <v>0.16143337382293588</v>
      </c>
      <c r="Q70" s="35">
        <f>VLOOKUP($A70,'Project List'!$A:$I,9,FALSE)</f>
        <v>2019</v>
      </c>
    </row>
    <row r="71" spans="1:17" x14ac:dyDescent="0.3">
      <c r="A71" t="s">
        <v>2426</v>
      </c>
      <c r="B71" s="50" t="s">
        <v>2426</v>
      </c>
      <c r="C71" s="1" t="s">
        <v>1198</v>
      </c>
      <c r="D71" t="s">
        <v>11</v>
      </c>
      <c r="E71" t="str">
        <f>VLOOKUP($A71,'Project List'!$A:$E,4,FALSE)</f>
        <v>Public Service Co of Colorado</v>
      </c>
      <c r="F71" t="s">
        <v>79</v>
      </c>
      <c r="G71" t="s">
        <v>2051</v>
      </c>
      <c r="H71" s="34">
        <v>21</v>
      </c>
      <c r="I71" s="34" t="s">
        <v>3754</v>
      </c>
      <c r="J71" s="51">
        <v>3001888</v>
      </c>
      <c r="K71" s="51">
        <v>3631354</v>
      </c>
      <c r="L71" s="80">
        <f t="shared" si="2"/>
        <v>0.82665804545632293</v>
      </c>
      <c r="M71" s="78" t="s">
        <v>3977</v>
      </c>
      <c r="N71" s="43">
        <f>VLOOKUP($A71,'Project List'!$A:$G,7,FALSE)</f>
        <v>1.5344999999999998</v>
      </c>
      <c r="O71" s="47">
        <f>VLOOKUP($A71,'Project List'!$A:$I,8,FALSE)</f>
        <v>1534.4999999999998</v>
      </c>
      <c r="P71" s="43">
        <f t="shared" si="3"/>
        <v>1.2685067707527273</v>
      </c>
      <c r="Q71" s="35">
        <f>VLOOKUP($A71,'Project List'!$A:$I,9,FALSE)</f>
        <v>2019</v>
      </c>
    </row>
    <row r="72" spans="1:17" x14ac:dyDescent="0.3">
      <c r="A72" t="s">
        <v>2066</v>
      </c>
      <c r="B72" s="50" t="s">
        <v>2066</v>
      </c>
      <c r="C72" s="1" t="s">
        <v>1198</v>
      </c>
      <c r="D72" t="s">
        <v>11</v>
      </c>
      <c r="E72" t="str">
        <f>VLOOKUP($A72,'Project List'!$A:$E,4,FALSE)</f>
        <v>Public Service Co of Colorado</v>
      </c>
      <c r="F72" t="s">
        <v>79</v>
      </c>
      <c r="G72" t="s">
        <v>2051</v>
      </c>
      <c r="H72" s="34">
        <v>14</v>
      </c>
      <c r="I72" s="34" t="s">
        <v>3754</v>
      </c>
      <c r="J72" s="51">
        <v>1169284</v>
      </c>
      <c r="K72" s="51">
        <v>1695644</v>
      </c>
      <c r="L72" s="80">
        <f t="shared" si="2"/>
        <v>0.68958106772412131</v>
      </c>
      <c r="M72" s="78" t="s">
        <v>3977</v>
      </c>
      <c r="N72" s="43">
        <f>VLOOKUP($A72,'Project List'!$A:$G,7,FALSE)</f>
        <v>0.7695384615384615</v>
      </c>
      <c r="O72" s="47">
        <f>VLOOKUP($A72,'Project List'!$A:$I,8,FALSE)</f>
        <v>769.53846153846155</v>
      </c>
      <c r="P72" s="43">
        <f t="shared" si="3"/>
        <v>0.53065915396246999</v>
      </c>
      <c r="Q72" s="35">
        <f>VLOOKUP($A72,'Project List'!$A:$I,9,FALSE)</f>
        <v>2019</v>
      </c>
    </row>
    <row r="73" spans="1:17" x14ac:dyDescent="0.3">
      <c r="A73" t="s">
        <v>3453</v>
      </c>
      <c r="B73" s="50" t="s">
        <v>3453</v>
      </c>
      <c r="C73" s="1" t="s">
        <v>1695</v>
      </c>
      <c r="D73" t="s">
        <v>11</v>
      </c>
      <c r="E73" t="str">
        <f>VLOOKUP($A73,'Project List'!$A:$E,4,FALSE)</f>
        <v>Public Service Co of Colorado</v>
      </c>
      <c r="F73" t="s">
        <v>79</v>
      </c>
      <c r="G73" t="s">
        <v>1364</v>
      </c>
      <c r="H73" s="34">
        <v>50</v>
      </c>
      <c r="I73" s="34" t="s">
        <v>3754</v>
      </c>
      <c r="J73" s="51">
        <v>1561158</v>
      </c>
      <c r="K73" s="51">
        <v>1561196</v>
      </c>
      <c r="L73" s="80">
        <f t="shared" si="2"/>
        <v>0.999975659686548</v>
      </c>
      <c r="M73" s="78" t="s">
        <v>3977</v>
      </c>
      <c r="N73" s="43">
        <f>VLOOKUP($A73,'Project List'!$A:$G,7,FALSE)</f>
        <v>0.6</v>
      </c>
      <c r="O73" s="47">
        <f>VLOOKUP($A73,'Project List'!$A:$I,8,FALSE)</f>
        <v>600</v>
      </c>
      <c r="P73" s="43">
        <f t="shared" si="3"/>
        <v>0.59998539581192878</v>
      </c>
      <c r="Q73" s="35">
        <f>VLOOKUP($A73,'Project List'!$A:$I,9,FALSE)</f>
        <v>2021</v>
      </c>
    </row>
    <row r="74" spans="1:17" x14ac:dyDescent="0.3">
      <c r="A74" t="s">
        <v>2067</v>
      </c>
      <c r="B74" s="50" t="s">
        <v>3734</v>
      </c>
      <c r="C74" s="1" t="s">
        <v>1222</v>
      </c>
      <c r="D74" t="s">
        <v>11</v>
      </c>
      <c r="E74" t="str">
        <f>VLOOKUP($A74,'Project List'!$A:$E,4,FALSE)</f>
        <v>Public Service Co of Colorado</v>
      </c>
      <c r="F74" t="s">
        <v>79</v>
      </c>
      <c r="G74" t="s">
        <v>1258</v>
      </c>
      <c r="H74" s="34">
        <v>8</v>
      </c>
      <c r="I74" s="34" t="s">
        <v>3754</v>
      </c>
      <c r="J74" s="51">
        <v>153024</v>
      </c>
      <c r="K74" s="51">
        <v>153024</v>
      </c>
      <c r="L74" s="80">
        <f t="shared" si="2"/>
        <v>1</v>
      </c>
      <c r="M74" s="78" t="s">
        <v>3977</v>
      </c>
      <c r="N74" s="43">
        <f>VLOOKUP($A74,'Project List'!$A:$G,7,FALSE)</f>
        <v>7.4976923076923066E-2</v>
      </c>
      <c r="O74" s="47">
        <f>VLOOKUP($A74,'Project List'!$A:$I,8,FALSE)</f>
        <v>74.976923076923072</v>
      </c>
      <c r="P74" s="43">
        <f t="shared" si="3"/>
        <v>7.4976923076923066E-2</v>
      </c>
      <c r="Q74" s="35">
        <f>VLOOKUP($A74,'Project List'!$A:$I,9,FALSE)</f>
        <v>2018</v>
      </c>
    </row>
    <row r="75" spans="1:17" x14ac:dyDescent="0.3">
      <c r="A75" t="s">
        <v>2069</v>
      </c>
      <c r="B75" s="50" t="s">
        <v>3735</v>
      </c>
      <c r="C75" s="1" t="s">
        <v>1198</v>
      </c>
      <c r="D75" t="s">
        <v>11</v>
      </c>
      <c r="E75" t="str">
        <f>VLOOKUP($A75,'Project List'!$A:$E,4,FALSE)</f>
        <v>Public Service Co of Colorado</v>
      </c>
      <c r="F75" t="s">
        <v>79</v>
      </c>
      <c r="G75" t="s">
        <v>2051</v>
      </c>
      <c r="H75" s="34">
        <v>10</v>
      </c>
      <c r="I75" s="34" t="s">
        <v>3754</v>
      </c>
      <c r="J75" s="51">
        <v>313743</v>
      </c>
      <c r="K75" s="51">
        <v>2859242</v>
      </c>
      <c r="L75" s="80">
        <f t="shared" si="2"/>
        <v>0.10972943178646648</v>
      </c>
      <c r="M75" s="78" t="s">
        <v>3977</v>
      </c>
      <c r="N75" s="43">
        <f>VLOOKUP($A75,'Project List'!$A:$G,7,FALSE)</f>
        <v>1.5344999999999998</v>
      </c>
      <c r="O75" s="47">
        <f>VLOOKUP($A75,'Project List'!$A:$I,8,FALSE)</f>
        <v>1534.4999999999998</v>
      </c>
      <c r="P75" s="43">
        <f t="shared" si="3"/>
        <v>0.16837981307633279</v>
      </c>
      <c r="Q75" s="35">
        <f>VLOOKUP($A75,'Project List'!$A:$I,9,FALSE)</f>
        <v>2019</v>
      </c>
    </row>
    <row r="76" spans="1:17" x14ac:dyDescent="0.3">
      <c r="A76" t="s">
        <v>2068</v>
      </c>
      <c r="B76" s="50" t="s">
        <v>3736</v>
      </c>
      <c r="C76" s="1" t="s">
        <v>1198</v>
      </c>
      <c r="D76" t="s">
        <v>11</v>
      </c>
      <c r="E76" t="str">
        <f>VLOOKUP($A76,'Project List'!$A:$E,4,FALSE)</f>
        <v>Public Service Co of Colorado</v>
      </c>
      <c r="F76" t="s">
        <v>79</v>
      </c>
      <c r="G76" t="s">
        <v>2051</v>
      </c>
      <c r="H76" s="34">
        <v>15</v>
      </c>
      <c r="I76" s="34" t="s">
        <v>3754</v>
      </c>
      <c r="J76" s="51">
        <v>538960</v>
      </c>
      <c r="K76" s="51">
        <v>3287802</v>
      </c>
      <c r="L76" s="80">
        <f t="shared" si="2"/>
        <v>0.16392714646441606</v>
      </c>
      <c r="M76" s="78" t="s">
        <v>3977</v>
      </c>
      <c r="N76" s="43">
        <f>VLOOKUP($A76,'Project List'!$A:$G,7,FALSE)</f>
        <v>1.5344999999999998</v>
      </c>
      <c r="O76" s="47">
        <f>VLOOKUP($A76,'Project List'!$A:$I,8,FALSE)</f>
        <v>1534.4999999999998</v>
      </c>
      <c r="P76" s="43">
        <f t="shared" si="3"/>
        <v>0.25154620624964641</v>
      </c>
      <c r="Q76" s="35">
        <f>VLOOKUP($A76,'Project List'!$A:$I,9,FALSE)</f>
        <v>2019</v>
      </c>
    </row>
    <row r="77" spans="1:17" x14ac:dyDescent="0.3">
      <c r="A77" t="s">
        <v>2427</v>
      </c>
      <c r="B77" s="50" t="s">
        <v>3737</v>
      </c>
      <c r="C77" s="1" t="s">
        <v>2428</v>
      </c>
      <c r="D77" t="s">
        <v>11</v>
      </c>
      <c r="E77" t="str">
        <f>VLOOKUP($A77,'Project List'!$A:$E,4,FALSE)</f>
        <v>Public Service Co of Colorado</v>
      </c>
      <c r="F77" t="s">
        <v>79</v>
      </c>
      <c r="G77" t="s">
        <v>2051</v>
      </c>
      <c r="H77" s="34">
        <v>1</v>
      </c>
      <c r="I77" s="34" t="s">
        <v>3754</v>
      </c>
      <c r="J77" s="51">
        <v>142970</v>
      </c>
      <c r="K77" s="51">
        <v>2599453</v>
      </c>
      <c r="L77" s="80">
        <f t="shared" si="2"/>
        <v>5.5000032699187101E-2</v>
      </c>
      <c r="M77" s="78" t="s">
        <v>3977</v>
      </c>
      <c r="N77" s="43">
        <f>VLOOKUP($A77,'Project List'!$A:$G,7,FALSE)</f>
        <v>1.5384615384615383</v>
      </c>
      <c r="O77" s="47">
        <f>VLOOKUP($A77,'Project List'!$A:$I,8,FALSE)</f>
        <v>1538.4615384615383</v>
      </c>
      <c r="P77" s="43">
        <f t="shared" si="3"/>
        <v>8.4615434921826299E-2</v>
      </c>
      <c r="Q77" s="35">
        <f>VLOOKUP($A77,'Project List'!$A:$I,9,FALSE)</f>
        <v>2020</v>
      </c>
    </row>
    <row r="78" spans="1:17" x14ac:dyDescent="0.3">
      <c r="A78" t="s">
        <v>3454</v>
      </c>
      <c r="B78" s="50" t="s">
        <v>3738</v>
      </c>
      <c r="C78" s="1" t="s">
        <v>3455</v>
      </c>
      <c r="D78" t="s">
        <v>11</v>
      </c>
      <c r="E78" t="str">
        <f>VLOOKUP($A78,'Project List'!$A:$E,4,FALSE)</f>
        <v>Public Service Co of Colorado</v>
      </c>
      <c r="F78" t="s">
        <v>79</v>
      </c>
      <c r="G78" t="s">
        <v>1364</v>
      </c>
      <c r="H78" s="34">
        <v>7</v>
      </c>
      <c r="I78" s="34" t="s">
        <v>3754</v>
      </c>
      <c r="J78" s="51">
        <v>461185</v>
      </c>
      <c r="K78" s="51">
        <v>3361190</v>
      </c>
      <c r="L78" s="80">
        <f t="shared" si="2"/>
        <v>0.13720884567667999</v>
      </c>
      <c r="M78" s="78" t="s">
        <v>3977</v>
      </c>
      <c r="N78" s="43">
        <f>VLOOKUP($A78,'Project List'!$A:$G,7,FALSE)</f>
        <v>1.5</v>
      </c>
      <c r="O78" s="47">
        <f>VLOOKUP($A78,'Project List'!$A:$I,8,FALSE)</f>
        <v>1500</v>
      </c>
      <c r="P78" s="43">
        <f t="shared" si="3"/>
        <v>0.20581326851501996</v>
      </c>
      <c r="Q78" s="35">
        <f>VLOOKUP($A78,'Project List'!$A:$I,9,FALSE)</f>
        <v>2021</v>
      </c>
    </row>
    <row r="79" spans="1:17" x14ac:dyDescent="0.3">
      <c r="A79" t="s">
        <v>3456</v>
      </c>
      <c r="B79" s="50" t="s">
        <v>3739</v>
      </c>
      <c r="C79" s="1" t="s">
        <v>1695</v>
      </c>
      <c r="D79" t="s">
        <v>11</v>
      </c>
      <c r="E79" t="str">
        <f>VLOOKUP($A79,'Project List'!$A:$E,4,FALSE)</f>
        <v>Public Service Co of Colorado</v>
      </c>
      <c r="F79" t="s">
        <v>79</v>
      </c>
      <c r="G79" t="s">
        <v>1364</v>
      </c>
      <c r="H79" s="34">
        <v>6</v>
      </c>
      <c r="I79" s="34" t="s">
        <v>3754</v>
      </c>
      <c r="J79" s="51">
        <v>241377</v>
      </c>
      <c r="K79" s="51">
        <v>1473300</v>
      </c>
      <c r="L79" s="80">
        <f t="shared" si="2"/>
        <v>0.16383424964365709</v>
      </c>
      <c r="M79" s="78" t="s">
        <v>3977</v>
      </c>
      <c r="N79" s="43">
        <f>VLOOKUP($A79,'Project List'!$A:$G,7,FALSE)</f>
        <v>0.75</v>
      </c>
      <c r="O79" s="47">
        <f>VLOOKUP($A79,'Project List'!$A:$I,8,FALSE)</f>
        <v>750</v>
      </c>
      <c r="P79" s="43">
        <f t="shared" si="3"/>
        <v>0.12287568723274281</v>
      </c>
      <c r="Q79" s="35">
        <f>VLOOKUP($A79,'Project List'!$A:$I,9,FALSE)</f>
        <v>2021</v>
      </c>
    </row>
    <row r="80" spans="1:17" x14ac:dyDescent="0.3">
      <c r="A80" t="s">
        <v>3457</v>
      </c>
      <c r="B80" s="50" t="s">
        <v>3740</v>
      </c>
      <c r="C80" s="1" t="s">
        <v>413</v>
      </c>
      <c r="D80" t="s">
        <v>11</v>
      </c>
      <c r="E80" t="str">
        <f>VLOOKUP($A80,'Project List'!$A:$E,4,FALSE)</f>
        <v>Public Service Co of Colorado</v>
      </c>
      <c r="F80" t="s">
        <v>79</v>
      </c>
      <c r="G80" t="s">
        <v>1364</v>
      </c>
      <c r="H80" s="34">
        <v>1</v>
      </c>
      <c r="I80" s="34" t="s">
        <v>3754</v>
      </c>
      <c r="J80" s="52">
        <v>710</v>
      </c>
      <c r="K80" s="51">
        <v>3131049</v>
      </c>
      <c r="L80" s="80">
        <f t="shared" si="2"/>
        <v>2.2676106314529094E-4</v>
      </c>
      <c r="M80" s="78" t="s">
        <v>3977</v>
      </c>
      <c r="N80" s="43">
        <f>VLOOKUP($A80,'Project List'!$A:$G,7,FALSE)</f>
        <v>1.5</v>
      </c>
      <c r="O80" s="47">
        <f>VLOOKUP($A80,'Project List'!$A:$I,8,FALSE)</f>
        <v>1500</v>
      </c>
      <c r="P80" s="43">
        <f t="shared" si="3"/>
        <v>3.4014159471793643E-4</v>
      </c>
      <c r="Q80" s="35">
        <f>VLOOKUP($A80,'Project List'!$A:$I,9,FALSE)</f>
        <v>2021</v>
      </c>
    </row>
    <row r="81" spans="1:17" x14ac:dyDescent="0.3">
      <c r="A81" t="s">
        <v>3458</v>
      </c>
      <c r="B81" s="50" t="s">
        <v>3741</v>
      </c>
      <c r="C81" s="1" t="s">
        <v>1198</v>
      </c>
      <c r="D81" t="s">
        <v>11</v>
      </c>
      <c r="E81" t="str">
        <f>VLOOKUP($A81,'Project List'!$A:$E,4,FALSE)</f>
        <v>Public Service Co of Colorado</v>
      </c>
      <c r="F81" t="s">
        <v>79</v>
      </c>
      <c r="G81" t="s">
        <v>1247</v>
      </c>
      <c r="H81" s="34">
        <v>16</v>
      </c>
      <c r="I81" s="34" t="s">
        <v>3754</v>
      </c>
      <c r="J81" s="51">
        <v>1643401</v>
      </c>
      <c r="K81" s="51">
        <v>3263013</v>
      </c>
      <c r="L81" s="80">
        <f t="shared" si="2"/>
        <v>0.50364525057056164</v>
      </c>
      <c r="M81" s="78" t="s">
        <v>3977</v>
      </c>
      <c r="N81" s="43">
        <f>VLOOKUP($A81,'Project List'!$A:$G,7,FALSE)</f>
        <v>1.5</v>
      </c>
      <c r="O81" s="47">
        <f>VLOOKUP($A81,'Project List'!$A:$I,8,FALSE)</f>
        <v>1500</v>
      </c>
      <c r="P81" s="43">
        <f t="shared" si="3"/>
        <v>0.75546787585584241</v>
      </c>
      <c r="Q81" s="35">
        <f>VLOOKUP($A81,'Project List'!$A:$I,9,FALSE)</f>
        <v>2021</v>
      </c>
    </row>
    <row r="82" spans="1:17" x14ac:dyDescent="0.3">
      <c r="A82" t="s">
        <v>3459</v>
      </c>
      <c r="B82" s="50" t="s">
        <v>3742</v>
      </c>
      <c r="C82" s="1" t="s">
        <v>1198</v>
      </c>
      <c r="D82" t="s">
        <v>11</v>
      </c>
      <c r="E82" t="str">
        <f>VLOOKUP($A82,'Project List'!$A:$E,4,FALSE)</f>
        <v>Public Service Co of Colorado</v>
      </c>
      <c r="F82" t="s">
        <v>79</v>
      </c>
      <c r="G82" t="s">
        <v>1247</v>
      </c>
      <c r="H82" s="34">
        <v>30</v>
      </c>
      <c r="I82" s="34" t="s">
        <v>3754</v>
      </c>
      <c r="J82" s="51">
        <v>1474367</v>
      </c>
      <c r="K82" s="51">
        <v>2948740</v>
      </c>
      <c r="L82" s="80">
        <f t="shared" si="2"/>
        <v>0.49999898261630393</v>
      </c>
      <c r="M82" s="78" t="s">
        <v>3977</v>
      </c>
      <c r="N82" s="43">
        <f>VLOOKUP($A82,'Project List'!$A:$G,7,FALSE)</f>
        <v>1.5</v>
      </c>
      <c r="O82" s="47">
        <f>VLOOKUP($A82,'Project List'!$A:$I,8,FALSE)</f>
        <v>1500</v>
      </c>
      <c r="P82" s="43">
        <f t="shared" si="3"/>
        <v>0.74999847392445584</v>
      </c>
      <c r="Q82" s="35">
        <f>VLOOKUP($A82,'Project List'!$A:$I,9,FALSE)</f>
        <v>2020</v>
      </c>
    </row>
    <row r="83" spans="1:17" x14ac:dyDescent="0.3">
      <c r="A83" t="s">
        <v>3460</v>
      </c>
      <c r="B83" s="50" t="s">
        <v>3743</v>
      </c>
      <c r="C83" s="1" t="s">
        <v>1198</v>
      </c>
      <c r="D83" t="s">
        <v>11</v>
      </c>
      <c r="E83" t="str">
        <f>VLOOKUP($A83,'Project List'!$A:$E,4,FALSE)</f>
        <v>Public Service Co of Colorado</v>
      </c>
      <c r="F83" t="s">
        <v>79</v>
      </c>
      <c r="G83" t="s">
        <v>1247</v>
      </c>
      <c r="H83" s="34">
        <v>11</v>
      </c>
      <c r="I83" s="34" t="s">
        <v>3754</v>
      </c>
      <c r="J83" s="51">
        <v>1652211</v>
      </c>
      <c r="K83" s="51">
        <v>3304436</v>
      </c>
      <c r="L83" s="80">
        <f t="shared" si="2"/>
        <v>0.49999788163547426</v>
      </c>
      <c r="M83" s="78" t="s">
        <v>3977</v>
      </c>
      <c r="N83" s="43">
        <f>VLOOKUP($A83,'Project List'!$A:$G,7,FALSE)</f>
        <v>1.5</v>
      </c>
      <c r="O83" s="47">
        <f>VLOOKUP($A83,'Project List'!$A:$I,8,FALSE)</f>
        <v>1500</v>
      </c>
      <c r="P83" s="43">
        <f t="shared" si="3"/>
        <v>0.74999682245321142</v>
      </c>
      <c r="Q83" s="35">
        <f>VLOOKUP($A83,'Project List'!$A:$I,9,FALSE)</f>
        <v>2021</v>
      </c>
    </row>
    <row r="84" spans="1:17" x14ac:dyDescent="0.3">
      <c r="A84" t="s">
        <v>3461</v>
      </c>
      <c r="B84" s="50" t="s">
        <v>3744</v>
      </c>
      <c r="C84" s="1" t="s">
        <v>1198</v>
      </c>
      <c r="D84" t="s">
        <v>11</v>
      </c>
      <c r="E84" t="str">
        <f>VLOOKUP($A84,'Project List'!$A:$E,4,FALSE)</f>
        <v>Public Service Co of Colorado</v>
      </c>
      <c r="F84" t="s">
        <v>79</v>
      </c>
      <c r="G84" t="s">
        <v>1247</v>
      </c>
      <c r="H84" s="34">
        <v>14</v>
      </c>
      <c r="I84" s="34" t="s">
        <v>3754</v>
      </c>
      <c r="J84" s="51">
        <v>1613807</v>
      </c>
      <c r="K84" s="51">
        <v>3228588</v>
      </c>
      <c r="L84" s="80">
        <f t="shared" si="2"/>
        <v>0.49984916006625807</v>
      </c>
      <c r="M84" s="78" t="s">
        <v>3977</v>
      </c>
      <c r="N84" s="43">
        <f>VLOOKUP($A84,'Project List'!$A:$G,7,FALSE)</f>
        <v>1.5</v>
      </c>
      <c r="O84" s="47">
        <f>VLOOKUP($A84,'Project List'!$A:$I,8,FALSE)</f>
        <v>1500</v>
      </c>
      <c r="P84" s="43">
        <f t="shared" si="3"/>
        <v>0.74977374009938713</v>
      </c>
      <c r="Q84" s="35">
        <f>VLOOKUP($A84,'Project List'!$A:$I,9,FALSE)</f>
        <v>2021</v>
      </c>
    </row>
    <row r="85" spans="1:17" x14ac:dyDescent="0.3">
      <c r="A85" t="s">
        <v>2900</v>
      </c>
      <c r="B85" s="50" t="s">
        <v>2900</v>
      </c>
      <c r="C85" s="1" t="s">
        <v>1182</v>
      </c>
      <c r="D85" t="s">
        <v>11</v>
      </c>
      <c r="E85" t="str">
        <f>VLOOKUP($A85,'Project List'!$A:$E,4,FALSE)</f>
        <v>Public Service Co of Colorado</v>
      </c>
      <c r="F85" t="s">
        <v>79</v>
      </c>
      <c r="G85" t="s">
        <v>1338</v>
      </c>
      <c r="H85" s="34">
        <v>5</v>
      </c>
      <c r="I85" s="34" t="s">
        <v>3754</v>
      </c>
      <c r="J85" s="51">
        <v>906203</v>
      </c>
      <c r="K85" s="51">
        <v>906202</v>
      </c>
      <c r="L85" s="80">
        <f t="shared" si="2"/>
        <v>1.0000011035067238</v>
      </c>
      <c r="M85" s="78" t="s">
        <v>3977</v>
      </c>
      <c r="N85" s="43">
        <f>VLOOKUP($A85,'Project List'!$A:$G,7,FALSE)</f>
        <v>0.48332307692307697</v>
      </c>
      <c r="O85" s="47">
        <f>VLOOKUP($A85,'Project List'!$A:$I,8,FALSE)</f>
        <v>483.32307692307694</v>
      </c>
      <c r="P85" s="43">
        <f t="shared" si="3"/>
        <v>0.48332361027334209</v>
      </c>
      <c r="Q85" s="35">
        <f>VLOOKUP($A85,'Project List'!$A:$I,9,FALSE)</f>
        <v>2020</v>
      </c>
    </row>
    <row r="86" spans="1:17" x14ac:dyDescent="0.3">
      <c r="A86" t="s">
        <v>3462</v>
      </c>
      <c r="B86" s="50" t="s">
        <v>3745</v>
      </c>
      <c r="C86" s="1" t="s">
        <v>3463</v>
      </c>
      <c r="D86" t="s">
        <v>11</v>
      </c>
      <c r="E86" t="str">
        <f>VLOOKUP($A86,'Project List'!$A:$E,4,FALSE)</f>
        <v>Public Service Co of Colorado</v>
      </c>
      <c r="F86" t="s">
        <v>79</v>
      </c>
      <c r="G86" t="s">
        <v>3464</v>
      </c>
      <c r="H86" s="34">
        <v>1</v>
      </c>
      <c r="I86" s="34" t="s">
        <v>3754</v>
      </c>
      <c r="J86" s="51">
        <v>43303</v>
      </c>
      <c r="K86" s="51">
        <v>2148784</v>
      </c>
      <c r="L86" s="80">
        <f t="shared" si="2"/>
        <v>2.0152328014356027E-2</v>
      </c>
      <c r="M86" s="78" t="s">
        <v>3977</v>
      </c>
      <c r="N86" s="43">
        <f>VLOOKUP($A86,'Project List'!$A:$G,7,FALSE)</f>
        <v>1</v>
      </c>
      <c r="O86" s="47">
        <f>VLOOKUP($A86,'Project List'!$A:$I,8,FALSE)</f>
        <v>1000</v>
      </c>
      <c r="P86" s="43">
        <f t="shared" si="3"/>
        <v>2.0152328014356027E-2</v>
      </c>
      <c r="Q86" s="35">
        <f>VLOOKUP($A86,'Project List'!$A:$I,9,FALSE)</f>
        <v>2020</v>
      </c>
    </row>
    <row r="87" spans="1:17" x14ac:dyDescent="0.3">
      <c r="A87" t="s">
        <v>3465</v>
      </c>
      <c r="B87" s="50" t="s">
        <v>3746</v>
      </c>
      <c r="C87" s="1" t="s">
        <v>1198</v>
      </c>
      <c r="D87" t="s">
        <v>11</v>
      </c>
      <c r="E87" t="str">
        <f>VLOOKUP($A87,'Project List'!$A:$E,4,FALSE)</f>
        <v>Public Service Co of Colorado</v>
      </c>
      <c r="F87" t="s">
        <v>79</v>
      </c>
      <c r="G87" t="s">
        <v>1247</v>
      </c>
      <c r="H87" s="34">
        <v>12</v>
      </c>
      <c r="I87" s="34" t="s">
        <v>3754</v>
      </c>
      <c r="J87" s="51">
        <v>782187</v>
      </c>
      <c r="K87" s="51">
        <v>3128774</v>
      </c>
      <c r="L87" s="80">
        <f t="shared" si="2"/>
        <v>0.2499979225089444</v>
      </c>
      <c r="M87" s="78" t="s">
        <v>3977</v>
      </c>
      <c r="N87" s="43">
        <f>VLOOKUP($A87,'Project List'!$A:$G,7,FALSE)</f>
        <v>1.5</v>
      </c>
      <c r="O87" s="47">
        <f>VLOOKUP($A87,'Project List'!$A:$I,8,FALSE)</f>
        <v>1500</v>
      </c>
      <c r="P87" s="43">
        <f t="shared" si="3"/>
        <v>0.37499688376341661</v>
      </c>
      <c r="Q87" s="35">
        <f>VLOOKUP($A87,'Project List'!$A:$I,9,FALSE)</f>
        <v>2020</v>
      </c>
    </row>
    <row r="88" spans="1:17" x14ac:dyDescent="0.3">
      <c r="A88" t="s">
        <v>3658</v>
      </c>
      <c r="B88" s="50" t="s">
        <v>3658</v>
      </c>
      <c r="C88" s="1" t="s">
        <v>1222</v>
      </c>
      <c r="D88" t="s">
        <v>11</v>
      </c>
      <c r="E88" t="str">
        <f>VLOOKUP($A88,'Project List'!$A:$E,4,FALSE)</f>
        <v>Public Service Co of Colorado</v>
      </c>
      <c r="F88" t="s">
        <v>79</v>
      </c>
      <c r="G88" t="s">
        <v>1364</v>
      </c>
      <c r="H88" s="34">
        <v>1</v>
      </c>
      <c r="I88" s="34" t="s">
        <v>3754</v>
      </c>
      <c r="J88" s="51">
        <v>5395</v>
      </c>
      <c r="K88" s="51">
        <v>1480249</v>
      </c>
      <c r="L88" s="80">
        <f t="shared" si="2"/>
        <v>3.6446570813423959E-3</v>
      </c>
      <c r="M88" s="78" t="s">
        <v>3977</v>
      </c>
      <c r="N88" s="43">
        <f>VLOOKUP($A88,'Project List'!$A:$G,7,FALSE)</f>
        <v>1.9997499999999999</v>
      </c>
      <c r="O88" s="47">
        <f>VLOOKUP($A88,'Project List'!$A:$I,8,FALSE)</f>
        <v>1999.75</v>
      </c>
      <c r="P88" s="43">
        <f t="shared" si="3"/>
        <v>7.2884029984144555E-3</v>
      </c>
      <c r="Q88" s="35">
        <f>VLOOKUP($A88,'Project List'!$A:$I,9,FALSE)</f>
        <v>2022</v>
      </c>
    </row>
    <row r="89" spans="1:17" x14ac:dyDescent="0.3">
      <c r="A89" t="s">
        <v>3472</v>
      </c>
      <c r="B89" s="50" t="s">
        <v>3472</v>
      </c>
      <c r="C89" s="1" t="s">
        <v>413</v>
      </c>
      <c r="D89" t="s">
        <v>11</v>
      </c>
      <c r="E89" t="str">
        <f>VLOOKUP($A89,'Project List'!$A:$E,4,FALSE)</f>
        <v>Public Service Co of Colorado</v>
      </c>
      <c r="F89" t="s">
        <v>79</v>
      </c>
      <c r="G89" t="s">
        <v>1364</v>
      </c>
      <c r="H89" s="34">
        <v>7</v>
      </c>
      <c r="I89" s="34" t="s">
        <v>3754</v>
      </c>
      <c r="J89" s="51">
        <v>33378</v>
      </c>
      <c r="K89" s="51">
        <v>3649697</v>
      </c>
      <c r="L89" s="80">
        <f t="shared" si="2"/>
        <v>9.1454167291147737E-3</v>
      </c>
      <c r="M89" s="78" t="s">
        <v>3977</v>
      </c>
      <c r="N89" s="43">
        <f>VLOOKUP($A89,'Project List'!$A:$G,7,FALSE)</f>
        <v>1.5</v>
      </c>
      <c r="O89" s="47">
        <f>VLOOKUP($A89,'Project List'!$A:$I,8,FALSE)</f>
        <v>1500</v>
      </c>
      <c r="P89" s="43">
        <f t="shared" si="3"/>
        <v>1.3718125093672161E-2</v>
      </c>
      <c r="Q89" s="35">
        <f>VLOOKUP($A89,'Project List'!$A:$I,9,FALSE)</f>
        <v>2021</v>
      </c>
    </row>
    <row r="90" spans="1:17" x14ac:dyDescent="0.3">
      <c r="A90" t="s">
        <v>3478</v>
      </c>
      <c r="B90" s="50" t="s">
        <v>3747</v>
      </c>
      <c r="C90" s="1" t="s">
        <v>1182</v>
      </c>
      <c r="D90" t="s">
        <v>11</v>
      </c>
      <c r="E90" t="str">
        <f>VLOOKUP($A90,'Project List'!$A:$E,4,FALSE)</f>
        <v>Public Service Co of Colorado</v>
      </c>
      <c r="F90" t="s">
        <v>79</v>
      </c>
      <c r="G90" t="s">
        <v>3479</v>
      </c>
      <c r="H90" s="34">
        <v>378</v>
      </c>
      <c r="I90" s="34" t="s">
        <v>3754</v>
      </c>
      <c r="J90" s="51">
        <v>2768656</v>
      </c>
      <c r="K90" s="51">
        <v>2768652</v>
      </c>
      <c r="L90" s="80">
        <f t="shared" si="2"/>
        <v>1.0000014447463965</v>
      </c>
      <c r="M90" s="78" t="s">
        <v>3979</v>
      </c>
      <c r="N90" s="43">
        <f>VLOOKUP($A90,'Project List'!$A:$G,7,FALSE)</f>
        <v>1.5</v>
      </c>
      <c r="O90" s="47">
        <f>VLOOKUP($A90,'Project List'!$A:$I,8,FALSE)</f>
        <v>1500</v>
      </c>
      <c r="P90" s="43">
        <f t="shared" si="3"/>
        <v>1.5000021671195949</v>
      </c>
      <c r="Q90" s="35">
        <f>VLOOKUP($A90,'Project List'!$A:$I,9,FALSE)</f>
        <v>2021</v>
      </c>
    </row>
    <row r="91" spans="1:17" x14ac:dyDescent="0.3">
      <c r="A91" t="s">
        <v>3480</v>
      </c>
      <c r="B91" s="50" t="s">
        <v>3748</v>
      </c>
      <c r="C91" s="1" t="s">
        <v>1182</v>
      </c>
      <c r="D91" t="s">
        <v>11</v>
      </c>
      <c r="E91" t="str">
        <f>VLOOKUP($A91,'Project List'!$A:$E,4,FALSE)</f>
        <v>Public Service Co of Colorado</v>
      </c>
      <c r="F91" t="s">
        <v>79</v>
      </c>
      <c r="G91" t="s">
        <v>3479</v>
      </c>
      <c r="H91" s="34">
        <v>330</v>
      </c>
      <c r="I91" s="34" t="s">
        <v>3754</v>
      </c>
      <c r="J91" s="51">
        <v>2522857</v>
      </c>
      <c r="K91" s="51">
        <v>2522856</v>
      </c>
      <c r="L91" s="80">
        <f t="shared" si="2"/>
        <v>1.0000003963761706</v>
      </c>
      <c r="M91" s="78" t="s">
        <v>3979</v>
      </c>
      <c r="N91" s="43">
        <f>VLOOKUP($A91,'Project List'!$A:$G,7,FALSE)</f>
        <v>1.5</v>
      </c>
      <c r="O91" s="47">
        <f>VLOOKUP($A91,'Project List'!$A:$I,8,FALSE)</f>
        <v>1500</v>
      </c>
      <c r="P91" s="43">
        <f t="shared" si="3"/>
        <v>1.5000005945642558</v>
      </c>
      <c r="Q91" s="35">
        <f>VLOOKUP($A91,'Project List'!$A:$I,9,FALSE)</f>
        <v>2021</v>
      </c>
    </row>
    <row r="92" spans="1:17" x14ac:dyDescent="0.3">
      <c r="A92" t="s">
        <v>3481</v>
      </c>
      <c r="B92" s="50" t="s">
        <v>3749</v>
      </c>
      <c r="C92" s="1" t="s">
        <v>1177</v>
      </c>
      <c r="D92" t="s">
        <v>11</v>
      </c>
      <c r="E92" t="str">
        <f>VLOOKUP($A92,'Project List'!$A:$E,4,FALSE)</f>
        <v>Public Service Co of Colorado</v>
      </c>
      <c r="F92" t="s">
        <v>79</v>
      </c>
      <c r="G92" t="s">
        <v>3479</v>
      </c>
      <c r="H92" s="34">
        <v>309</v>
      </c>
      <c r="I92" s="34" t="s">
        <v>3754</v>
      </c>
      <c r="J92" s="51">
        <v>3222143</v>
      </c>
      <c r="K92" s="51">
        <v>3222134</v>
      </c>
      <c r="L92" s="80">
        <f t="shared" si="2"/>
        <v>1.0000027931799236</v>
      </c>
      <c r="M92" s="78" t="s">
        <v>3979</v>
      </c>
      <c r="N92" s="43">
        <f>VLOOKUP($A92,'Project List'!$A:$G,7,FALSE)</f>
        <v>1.5</v>
      </c>
      <c r="O92" s="47">
        <f>VLOOKUP($A92,'Project List'!$A:$I,8,FALSE)</f>
        <v>1500</v>
      </c>
      <c r="P92" s="43">
        <f t="shared" si="3"/>
        <v>1.5000041897698853</v>
      </c>
      <c r="Q92" s="35">
        <f>VLOOKUP($A92,'Project List'!$A:$I,9,FALSE)</f>
        <v>2021</v>
      </c>
    </row>
    <row r="93" spans="1:17" x14ac:dyDescent="0.3">
      <c r="A93" t="s">
        <v>2902</v>
      </c>
      <c r="B93" s="50" t="s">
        <v>3750</v>
      </c>
      <c r="C93" s="1" t="s">
        <v>1182</v>
      </c>
      <c r="D93" t="s">
        <v>11</v>
      </c>
      <c r="E93" t="str">
        <f>VLOOKUP($A93,'Project List'!$A:$E,4,FALSE)</f>
        <v>Public Service Co of Colorado</v>
      </c>
      <c r="F93" t="s">
        <v>79</v>
      </c>
      <c r="G93" t="s">
        <v>1338</v>
      </c>
      <c r="H93" s="34">
        <v>18</v>
      </c>
      <c r="I93" s="34" t="s">
        <v>3754</v>
      </c>
      <c r="J93" s="51">
        <v>112895</v>
      </c>
      <c r="K93" s="51">
        <v>112895</v>
      </c>
      <c r="L93" s="80">
        <f t="shared" si="2"/>
        <v>1</v>
      </c>
      <c r="M93" s="78" t="s">
        <v>3979</v>
      </c>
      <c r="N93" s="43">
        <f>VLOOKUP($A93,'Project List'!$A:$G,7,FALSE)</f>
        <v>7.6499999999999999E-2</v>
      </c>
      <c r="O93" s="47">
        <f>VLOOKUP($A93,'Project List'!$A:$I,8,FALSE)</f>
        <v>76.5</v>
      </c>
      <c r="P93" s="43">
        <f t="shared" si="3"/>
        <v>7.6499999999999999E-2</v>
      </c>
      <c r="Q93" s="35">
        <f>VLOOKUP($A93,'Project List'!$A:$I,9,FALSE)</f>
        <v>2021</v>
      </c>
    </row>
    <row r="94" spans="1:17" x14ac:dyDescent="0.3">
      <c r="A94" t="s">
        <v>2354</v>
      </c>
      <c r="B94" t="s">
        <v>2354</v>
      </c>
      <c r="C94" s="1" t="s">
        <v>1271</v>
      </c>
      <c r="D94" t="s">
        <v>37</v>
      </c>
      <c r="E94" t="s">
        <v>2259</v>
      </c>
      <c r="F94" t="s">
        <v>79</v>
      </c>
      <c r="G94" t="s">
        <v>2120</v>
      </c>
      <c r="H94" s="34" t="s">
        <v>3754</v>
      </c>
      <c r="I94" s="34" t="s">
        <v>3754</v>
      </c>
      <c r="J94" s="34" t="s">
        <v>3754</v>
      </c>
      <c r="K94" s="34" t="s">
        <v>3754</v>
      </c>
      <c r="L94" s="81">
        <v>1</v>
      </c>
      <c r="M94" s="78" t="s">
        <v>3979</v>
      </c>
      <c r="N94" s="43">
        <v>2.8195999999999999</v>
      </c>
      <c r="O94" s="47">
        <v>2819.6</v>
      </c>
      <c r="P94" s="43">
        <f t="shared" si="3"/>
        <v>2.8195999999999999</v>
      </c>
      <c r="Q94" s="35">
        <v>2019</v>
      </c>
    </row>
    <row r="95" spans="1:17" x14ac:dyDescent="0.3">
      <c r="A95" t="s">
        <v>2355</v>
      </c>
      <c r="B95" t="s">
        <v>2355</v>
      </c>
      <c r="C95" s="1" t="s">
        <v>1271</v>
      </c>
      <c r="D95" t="s">
        <v>37</v>
      </c>
      <c r="E95" t="s">
        <v>2259</v>
      </c>
      <c r="F95" t="s">
        <v>79</v>
      </c>
      <c r="G95" t="s">
        <v>2120</v>
      </c>
      <c r="H95" s="34" t="s">
        <v>3754</v>
      </c>
      <c r="I95" s="34" t="s">
        <v>3754</v>
      </c>
      <c r="J95" s="34" t="s">
        <v>3754</v>
      </c>
      <c r="K95" s="34" t="s">
        <v>3754</v>
      </c>
      <c r="L95" s="81">
        <v>1</v>
      </c>
      <c r="M95" s="78" t="s">
        <v>3979</v>
      </c>
      <c r="N95" s="43">
        <v>1.2092000000000001</v>
      </c>
      <c r="O95" s="47">
        <v>1209.2</v>
      </c>
      <c r="P95" s="43">
        <f t="shared" si="3"/>
        <v>1.2092000000000001</v>
      </c>
      <c r="Q95" s="35">
        <v>2019</v>
      </c>
    </row>
    <row r="96" spans="1:17" x14ac:dyDescent="0.3">
      <c r="A96" t="s">
        <v>2343</v>
      </c>
      <c r="B96" t="s">
        <v>2343</v>
      </c>
      <c r="C96" s="1" t="s">
        <v>2344</v>
      </c>
      <c r="D96" t="s">
        <v>37</v>
      </c>
      <c r="E96" t="s">
        <v>2259</v>
      </c>
      <c r="F96" t="s">
        <v>79</v>
      </c>
      <c r="G96" t="s">
        <v>2339</v>
      </c>
      <c r="H96" s="34" t="s">
        <v>3754</v>
      </c>
      <c r="I96" s="34" t="s">
        <v>3754</v>
      </c>
      <c r="J96" s="34" t="s">
        <v>3754</v>
      </c>
      <c r="K96" s="34" t="s">
        <v>3754</v>
      </c>
      <c r="L96" s="81">
        <v>1</v>
      </c>
      <c r="M96" s="78" t="s">
        <v>3979</v>
      </c>
      <c r="N96" s="43">
        <v>5.8000000000000003E-2</v>
      </c>
      <c r="O96" s="47">
        <v>58</v>
      </c>
      <c r="P96" s="43">
        <f t="shared" si="3"/>
        <v>5.8000000000000003E-2</v>
      </c>
      <c r="Q96" s="35">
        <v>2019</v>
      </c>
    </row>
    <row r="97" spans="1:17" x14ac:dyDescent="0.3">
      <c r="A97" t="s">
        <v>2341</v>
      </c>
      <c r="B97" t="s">
        <v>2341</v>
      </c>
      <c r="C97" s="1" t="s">
        <v>199</v>
      </c>
      <c r="D97" t="s">
        <v>37</v>
      </c>
      <c r="E97" t="s">
        <v>2259</v>
      </c>
      <c r="F97" t="s">
        <v>79</v>
      </c>
      <c r="G97" t="s">
        <v>2339</v>
      </c>
      <c r="H97" s="34" t="s">
        <v>3754</v>
      </c>
      <c r="I97" s="34" t="s">
        <v>3754</v>
      </c>
      <c r="J97" s="34" t="s">
        <v>3754</v>
      </c>
      <c r="K97" s="34" t="s">
        <v>3754</v>
      </c>
      <c r="L97" s="81">
        <v>1</v>
      </c>
      <c r="M97" s="78" t="s">
        <v>3979</v>
      </c>
      <c r="N97" s="43">
        <v>3.78E-2</v>
      </c>
      <c r="O97" s="47">
        <v>37.799999999999997</v>
      </c>
      <c r="P97" s="43">
        <f t="shared" si="3"/>
        <v>3.78E-2</v>
      </c>
      <c r="Q97" s="35">
        <v>2019</v>
      </c>
    </row>
    <row r="98" spans="1:17" x14ac:dyDescent="0.3">
      <c r="A98" t="s">
        <v>3215</v>
      </c>
      <c r="B98" t="s">
        <v>3215</v>
      </c>
      <c r="C98" s="1" t="s">
        <v>3216</v>
      </c>
      <c r="D98" t="s">
        <v>37</v>
      </c>
      <c r="E98" t="s">
        <v>2259</v>
      </c>
      <c r="F98" t="s">
        <v>79</v>
      </c>
      <c r="G98" t="s">
        <v>2120</v>
      </c>
      <c r="H98" s="34" t="s">
        <v>3754</v>
      </c>
      <c r="I98" s="34" t="s">
        <v>3754</v>
      </c>
      <c r="J98" s="34" t="s">
        <v>3754</v>
      </c>
      <c r="K98" s="34" t="s">
        <v>3754</v>
      </c>
      <c r="L98" s="81">
        <v>1</v>
      </c>
      <c r="M98" s="78" t="s">
        <v>3979</v>
      </c>
      <c r="N98" s="43">
        <v>1.5560999999999998</v>
      </c>
      <c r="O98" s="47">
        <v>1556.1</v>
      </c>
      <c r="P98" s="43">
        <f t="shared" si="3"/>
        <v>1.5560999999999998</v>
      </c>
      <c r="Q98" s="35">
        <v>2021</v>
      </c>
    </row>
    <row r="99" spans="1:17" x14ac:dyDescent="0.3">
      <c r="A99" t="s">
        <v>3522</v>
      </c>
      <c r="B99" t="s">
        <v>3522</v>
      </c>
      <c r="C99" s="1" t="s">
        <v>2842</v>
      </c>
      <c r="D99" t="s">
        <v>37</v>
      </c>
      <c r="E99" t="s">
        <v>2259</v>
      </c>
      <c r="F99" t="s">
        <v>79</v>
      </c>
      <c r="G99" t="s">
        <v>2801</v>
      </c>
      <c r="H99" s="34" t="s">
        <v>3754</v>
      </c>
      <c r="I99" s="34" t="s">
        <v>3754</v>
      </c>
      <c r="J99" s="34" t="s">
        <v>3754</v>
      </c>
      <c r="K99" s="34" t="s">
        <v>3754</v>
      </c>
      <c r="L99" s="81">
        <v>1</v>
      </c>
      <c r="M99" s="78" t="s">
        <v>3979</v>
      </c>
      <c r="N99" s="43">
        <v>0.27876923076923071</v>
      </c>
      <c r="O99" s="47">
        <v>278.76923076923072</v>
      </c>
      <c r="P99" s="43">
        <f t="shared" si="3"/>
        <v>0.27876923076923071</v>
      </c>
      <c r="Q99" s="35">
        <v>2022</v>
      </c>
    </row>
    <row r="100" spans="1:17" x14ac:dyDescent="0.3">
      <c r="A100" t="s">
        <v>3223</v>
      </c>
      <c r="B100" t="s">
        <v>3223</v>
      </c>
      <c r="C100" s="1" t="s">
        <v>3224</v>
      </c>
      <c r="D100" t="s">
        <v>37</v>
      </c>
      <c r="E100" t="s">
        <v>2259</v>
      </c>
      <c r="F100" t="s">
        <v>79</v>
      </c>
      <c r="G100" t="s">
        <v>3225</v>
      </c>
      <c r="H100" s="34" t="s">
        <v>3754</v>
      </c>
      <c r="I100" s="34" t="s">
        <v>3754</v>
      </c>
      <c r="J100" s="34" t="s">
        <v>3754</v>
      </c>
      <c r="K100" s="34" t="s">
        <v>3754</v>
      </c>
      <c r="L100" s="81">
        <v>1</v>
      </c>
      <c r="M100" s="78" t="s">
        <v>3979</v>
      </c>
      <c r="N100" s="43">
        <v>0.47187692307692308</v>
      </c>
      <c r="O100" s="47">
        <v>471.87692307692311</v>
      </c>
      <c r="P100" s="43">
        <f t="shared" si="3"/>
        <v>0.47187692307692308</v>
      </c>
      <c r="Q100" s="35">
        <v>2021</v>
      </c>
    </row>
    <row r="101" spans="1:17" x14ac:dyDescent="0.3">
      <c r="A101" t="s">
        <v>3214</v>
      </c>
      <c r="B101" t="s">
        <v>3214</v>
      </c>
      <c r="C101" s="1" t="s">
        <v>2078</v>
      </c>
      <c r="D101" t="s">
        <v>37</v>
      </c>
      <c r="E101" t="s">
        <v>2259</v>
      </c>
      <c r="F101" t="s">
        <v>79</v>
      </c>
      <c r="G101" t="s">
        <v>3186</v>
      </c>
      <c r="H101" s="34" t="s">
        <v>3754</v>
      </c>
      <c r="I101" s="34" t="s">
        <v>3754</v>
      </c>
      <c r="J101" s="34" t="s">
        <v>3754</v>
      </c>
      <c r="K101" s="34" t="s">
        <v>3754</v>
      </c>
      <c r="L101" s="81">
        <v>1</v>
      </c>
      <c r="M101" s="78" t="s">
        <v>3979</v>
      </c>
      <c r="N101" s="43">
        <v>6.092307692307692E-2</v>
      </c>
      <c r="O101" s="47">
        <v>60.92307692307692</v>
      </c>
      <c r="P101" s="43">
        <f t="shared" si="3"/>
        <v>6.092307692307692E-2</v>
      </c>
      <c r="Q101" s="35">
        <v>2021</v>
      </c>
    </row>
    <row r="102" spans="1:17" x14ac:dyDescent="0.3">
      <c r="A102" t="s">
        <v>2806</v>
      </c>
      <c r="B102" t="s">
        <v>2806</v>
      </c>
      <c r="C102" s="1" t="s">
        <v>1710</v>
      </c>
      <c r="D102" t="s">
        <v>37</v>
      </c>
      <c r="E102" t="s">
        <v>2259</v>
      </c>
      <c r="F102" t="s">
        <v>79</v>
      </c>
      <c r="G102" t="s">
        <v>2807</v>
      </c>
      <c r="H102" s="34" t="s">
        <v>3754</v>
      </c>
      <c r="I102" s="34" t="s">
        <v>3754</v>
      </c>
      <c r="J102" s="34" t="s">
        <v>3754</v>
      </c>
      <c r="K102" s="34" t="s">
        <v>3754</v>
      </c>
      <c r="L102" s="81">
        <v>1</v>
      </c>
      <c r="M102" s="78" t="s">
        <v>3979</v>
      </c>
      <c r="N102" s="43">
        <v>0.25</v>
      </c>
      <c r="O102" s="47">
        <v>250</v>
      </c>
      <c r="P102" s="43">
        <f t="shared" si="3"/>
        <v>0.25</v>
      </c>
      <c r="Q102" s="35">
        <v>2020</v>
      </c>
    </row>
    <row r="103" spans="1:17" x14ac:dyDescent="0.3">
      <c r="A103" t="s">
        <v>2455</v>
      </c>
      <c r="B103" t="s">
        <v>2455</v>
      </c>
      <c r="C103" s="1" t="s">
        <v>2456</v>
      </c>
      <c r="D103" t="s">
        <v>37</v>
      </c>
      <c r="E103" t="s">
        <v>2259</v>
      </c>
      <c r="F103" t="s">
        <v>79</v>
      </c>
      <c r="G103" t="s">
        <v>2457</v>
      </c>
      <c r="H103" s="34" t="s">
        <v>3754</v>
      </c>
      <c r="I103" s="34" t="s">
        <v>3754</v>
      </c>
      <c r="J103" s="34" t="s">
        <v>3754</v>
      </c>
      <c r="K103" s="34" t="s">
        <v>3754</v>
      </c>
      <c r="L103" s="81">
        <v>1</v>
      </c>
      <c r="M103" s="78" t="s">
        <v>3979</v>
      </c>
      <c r="N103" s="43">
        <v>0.18</v>
      </c>
      <c r="O103" s="47">
        <v>180</v>
      </c>
      <c r="P103" s="43">
        <f t="shared" si="3"/>
        <v>0.18</v>
      </c>
      <c r="Q103" s="35">
        <v>2020</v>
      </c>
    </row>
    <row r="104" spans="1:17" x14ac:dyDescent="0.3">
      <c r="A104" t="s">
        <v>3185</v>
      </c>
      <c r="B104" t="s">
        <v>3185</v>
      </c>
      <c r="C104" s="1" t="s">
        <v>400</v>
      </c>
      <c r="D104" t="s">
        <v>37</v>
      </c>
      <c r="E104" t="s">
        <v>2259</v>
      </c>
      <c r="F104" t="s">
        <v>79</v>
      </c>
      <c r="G104" t="s">
        <v>3186</v>
      </c>
      <c r="H104" s="34" t="s">
        <v>3754</v>
      </c>
      <c r="I104" s="34" t="s">
        <v>3754</v>
      </c>
      <c r="J104" s="34" t="s">
        <v>3754</v>
      </c>
      <c r="K104" s="34" t="s">
        <v>3754</v>
      </c>
      <c r="L104" s="81">
        <v>1</v>
      </c>
      <c r="M104" s="78" t="s">
        <v>3979</v>
      </c>
      <c r="N104" s="43">
        <v>3.8423076923076928E-2</v>
      </c>
      <c r="O104" s="47">
        <v>38.423076923076927</v>
      </c>
      <c r="P104" s="43">
        <f t="shared" si="3"/>
        <v>3.8423076923076928E-2</v>
      </c>
      <c r="Q104" s="35">
        <v>2021</v>
      </c>
    </row>
    <row r="105" spans="1:17" x14ac:dyDescent="0.3">
      <c r="A105" t="s">
        <v>3759</v>
      </c>
      <c r="B105" t="s">
        <v>3759</v>
      </c>
      <c r="C105" s="1" t="s">
        <v>320</v>
      </c>
      <c r="D105" t="s">
        <v>37</v>
      </c>
      <c r="E105" t="s">
        <v>2259</v>
      </c>
      <c r="F105" t="s">
        <v>3766</v>
      </c>
      <c r="G105" t="s">
        <v>3764</v>
      </c>
      <c r="H105" s="34" t="s">
        <v>3754</v>
      </c>
      <c r="I105" s="34" t="s">
        <v>3754</v>
      </c>
      <c r="J105" s="34" t="s">
        <v>3754</v>
      </c>
      <c r="K105" s="34" t="s">
        <v>3754</v>
      </c>
      <c r="L105" s="81">
        <v>1</v>
      </c>
      <c r="M105" s="78" t="s">
        <v>3979</v>
      </c>
      <c r="N105" s="43">
        <v>5</v>
      </c>
      <c r="O105" s="47">
        <v>5000</v>
      </c>
      <c r="P105" s="43">
        <f t="shared" si="3"/>
        <v>5</v>
      </c>
      <c r="Q105" s="35">
        <v>2022</v>
      </c>
    </row>
    <row r="106" spans="1:17" x14ac:dyDescent="0.3">
      <c r="A106" t="s">
        <v>3760</v>
      </c>
      <c r="B106" t="s">
        <v>3760</v>
      </c>
      <c r="C106" s="1" t="s">
        <v>365</v>
      </c>
      <c r="D106" t="s">
        <v>37</v>
      </c>
      <c r="E106" t="s">
        <v>2259</v>
      </c>
      <c r="F106" t="s">
        <v>3767</v>
      </c>
      <c r="G106" t="s">
        <v>3765</v>
      </c>
      <c r="H106" s="34" t="s">
        <v>3754</v>
      </c>
      <c r="I106" s="34" t="s">
        <v>3754</v>
      </c>
      <c r="J106" s="34" t="s">
        <v>3754</v>
      </c>
      <c r="K106" s="34" t="s">
        <v>3754</v>
      </c>
      <c r="L106" s="81">
        <v>1</v>
      </c>
      <c r="M106" s="78" t="s">
        <v>3979</v>
      </c>
      <c r="N106" s="43">
        <v>6.2100000000000002E-2</v>
      </c>
      <c r="O106" s="47">
        <v>62.1</v>
      </c>
      <c r="P106" s="43">
        <f t="shared" si="3"/>
        <v>6.2100000000000002E-2</v>
      </c>
      <c r="Q106" s="35">
        <v>2021</v>
      </c>
    </row>
    <row r="107" spans="1:17" x14ac:dyDescent="0.3">
      <c r="A107" t="s">
        <v>3500</v>
      </c>
      <c r="B107" t="s">
        <v>3500</v>
      </c>
      <c r="C107" s="1" t="s">
        <v>526</v>
      </c>
      <c r="D107" t="s">
        <v>37</v>
      </c>
      <c r="E107" t="s">
        <v>2259</v>
      </c>
      <c r="F107" t="s">
        <v>79</v>
      </c>
      <c r="G107" t="s">
        <v>3501</v>
      </c>
      <c r="H107" s="34" t="s">
        <v>3754</v>
      </c>
      <c r="I107" s="34" t="s">
        <v>3754</v>
      </c>
      <c r="J107" s="34" t="s">
        <v>3754</v>
      </c>
      <c r="K107" s="34" t="s">
        <v>3754</v>
      </c>
      <c r="L107" s="81">
        <v>1</v>
      </c>
      <c r="M107" s="78" t="s">
        <v>3979</v>
      </c>
      <c r="N107" s="43">
        <v>7.0153846153846164E-2</v>
      </c>
      <c r="O107" s="47">
        <v>70.15384615384616</v>
      </c>
      <c r="P107" s="43">
        <f t="shared" si="3"/>
        <v>7.0153846153846164E-2</v>
      </c>
      <c r="Q107" s="35">
        <v>2022</v>
      </c>
    </row>
    <row r="108" spans="1:17" x14ac:dyDescent="0.3">
      <c r="A108" t="s">
        <v>3761</v>
      </c>
      <c r="B108" t="s">
        <v>3761</v>
      </c>
      <c r="C108" s="1" t="s">
        <v>3224</v>
      </c>
      <c r="D108" t="s">
        <v>37</v>
      </c>
      <c r="E108" t="s">
        <v>2259</v>
      </c>
      <c r="F108" t="s">
        <v>3766</v>
      </c>
      <c r="G108" t="s">
        <v>3768</v>
      </c>
      <c r="H108" s="34" t="s">
        <v>3754</v>
      </c>
      <c r="I108" s="34" t="s">
        <v>3754</v>
      </c>
      <c r="J108" s="34" t="s">
        <v>3754</v>
      </c>
      <c r="K108" s="34" t="s">
        <v>3754</v>
      </c>
      <c r="L108" s="81">
        <v>1</v>
      </c>
      <c r="M108" s="78" t="s">
        <v>3979</v>
      </c>
      <c r="N108" s="43">
        <v>0.16650000000000001</v>
      </c>
      <c r="O108" s="47">
        <v>166.5</v>
      </c>
      <c r="P108" s="43">
        <f t="shared" si="3"/>
        <v>0.16650000000000001</v>
      </c>
      <c r="Q108" s="35">
        <v>2023</v>
      </c>
    </row>
    <row r="109" spans="1:17" x14ac:dyDescent="0.3">
      <c r="A109" t="s">
        <v>2305</v>
      </c>
      <c r="B109" t="s">
        <v>2305</v>
      </c>
      <c r="C109" s="1" t="s">
        <v>1009</v>
      </c>
      <c r="D109" t="s">
        <v>37</v>
      </c>
      <c r="E109" t="s">
        <v>2271</v>
      </c>
      <c r="F109" t="s">
        <v>79</v>
      </c>
      <c r="G109" t="s">
        <v>2120</v>
      </c>
      <c r="H109" s="34" t="s">
        <v>3754</v>
      </c>
      <c r="I109" s="34" t="s">
        <v>3754</v>
      </c>
      <c r="J109" s="34" t="s">
        <v>3754</v>
      </c>
      <c r="K109" s="34" t="s">
        <v>3754</v>
      </c>
      <c r="L109" s="81">
        <v>1</v>
      </c>
      <c r="M109" s="78" t="s">
        <v>3979</v>
      </c>
      <c r="N109" s="43">
        <v>3.5198</v>
      </c>
      <c r="O109" s="47">
        <v>3519.8</v>
      </c>
      <c r="P109" s="43">
        <f t="shared" si="3"/>
        <v>3.5198</v>
      </c>
      <c r="Q109" s="35">
        <v>2019</v>
      </c>
    </row>
    <row r="110" spans="1:17" x14ac:dyDescent="0.3">
      <c r="A110" t="s">
        <v>2371</v>
      </c>
      <c r="B110" t="s">
        <v>2371</v>
      </c>
      <c r="C110" s="1" t="s">
        <v>2372</v>
      </c>
      <c r="D110" t="s">
        <v>37</v>
      </c>
      <c r="E110" t="s">
        <v>2254</v>
      </c>
      <c r="F110" t="s">
        <v>79</v>
      </c>
      <c r="G110" t="s">
        <v>2120</v>
      </c>
      <c r="H110" s="34" t="s">
        <v>3754</v>
      </c>
      <c r="I110" s="34" t="s">
        <v>3754</v>
      </c>
      <c r="J110" s="34" t="s">
        <v>3754</v>
      </c>
      <c r="K110" s="34" t="s">
        <v>3754</v>
      </c>
      <c r="L110" s="81">
        <v>1</v>
      </c>
      <c r="M110" s="78" t="s">
        <v>3979</v>
      </c>
      <c r="N110" s="43">
        <v>0.82299999999999995</v>
      </c>
      <c r="O110" s="47">
        <v>823</v>
      </c>
      <c r="P110" s="43">
        <f t="shared" si="3"/>
        <v>0.82299999999999995</v>
      </c>
      <c r="Q110" s="35">
        <v>2020</v>
      </c>
    </row>
    <row r="111" spans="1:17" x14ac:dyDescent="0.3">
      <c r="A111" t="s">
        <v>2407</v>
      </c>
      <c r="B111" t="s">
        <v>2407</v>
      </c>
      <c r="C111" s="1" t="s">
        <v>2408</v>
      </c>
      <c r="D111" t="s">
        <v>37</v>
      </c>
      <c r="E111" t="s">
        <v>2254</v>
      </c>
      <c r="F111" t="s">
        <v>79</v>
      </c>
      <c r="G111" t="s">
        <v>2120</v>
      </c>
      <c r="H111" s="34" t="s">
        <v>3754</v>
      </c>
      <c r="I111" s="34" t="s">
        <v>3754</v>
      </c>
      <c r="J111" s="34" t="s">
        <v>3754</v>
      </c>
      <c r="K111" s="34" t="s">
        <v>3754</v>
      </c>
      <c r="L111" s="81">
        <v>1</v>
      </c>
      <c r="M111" s="78" t="s">
        <v>3979</v>
      </c>
      <c r="N111" s="43">
        <v>0.75320000000000009</v>
      </c>
      <c r="O111" s="47">
        <v>753.2</v>
      </c>
      <c r="P111" s="43">
        <f t="shared" si="3"/>
        <v>0.75320000000000009</v>
      </c>
      <c r="Q111" s="35">
        <v>2020</v>
      </c>
    </row>
    <row r="112" spans="1:17" x14ac:dyDescent="0.3">
      <c r="A112" t="s">
        <v>3173</v>
      </c>
      <c r="B112" t="s">
        <v>3173</v>
      </c>
      <c r="C112" s="1" t="s">
        <v>3174</v>
      </c>
      <c r="D112" t="s">
        <v>37</v>
      </c>
      <c r="E112" t="s">
        <v>2254</v>
      </c>
      <c r="F112" t="s">
        <v>79</v>
      </c>
      <c r="G112" t="s">
        <v>2255</v>
      </c>
      <c r="H112" s="34" t="s">
        <v>3754</v>
      </c>
      <c r="I112" s="34" t="s">
        <v>3754</v>
      </c>
      <c r="J112" s="34" t="s">
        <v>3754</v>
      </c>
      <c r="K112" s="34" t="s">
        <v>3754</v>
      </c>
      <c r="L112" s="81">
        <v>1</v>
      </c>
      <c r="M112" s="78" t="s">
        <v>3979</v>
      </c>
      <c r="N112" s="43">
        <v>0.32500000000000001</v>
      </c>
      <c r="O112" s="47">
        <v>325</v>
      </c>
      <c r="P112" s="43">
        <f t="shared" si="3"/>
        <v>0.32500000000000001</v>
      </c>
      <c r="Q112" s="35">
        <v>2020</v>
      </c>
    </row>
    <row r="113" spans="1:17" x14ac:dyDescent="0.3">
      <c r="A113" t="s">
        <v>2362</v>
      </c>
      <c r="B113" t="s">
        <v>2362</v>
      </c>
      <c r="C113" s="1" t="s">
        <v>154</v>
      </c>
      <c r="D113" t="s">
        <v>37</v>
      </c>
      <c r="E113" t="s">
        <v>2254</v>
      </c>
      <c r="F113" t="s">
        <v>79</v>
      </c>
      <c r="G113" t="s">
        <v>2120</v>
      </c>
      <c r="H113" s="34" t="s">
        <v>3754</v>
      </c>
      <c r="I113" s="34" t="s">
        <v>3754</v>
      </c>
      <c r="J113" s="34" t="s">
        <v>3754</v>
      </c>
      <c r="K113" s="34" t="s">
        <v>3754</v>
      </c>
      <c r="L113" s="81">
        <v>1</v>
      </c>
      <c r="M113" s="78" t="s">
        <v>3979</v>
      </c>
      <c r="N113" s="43">
        <v>2.3538999999999999</v>
      </c>
      <c r="O113" s="47">
        <v>2353.9</v>
      </c>
      <c r="P113" s="43">
        <f t="shared" si="3"/>
        <v>2.3538999999999999</v>
      </c>
      <c r="Q113" s="35">
        <v>2020</v>
      </c>
    </row>
    <row r="114" spans="1:17" x14ac:dyDescent="0.3">
      <c r="A114" t="s">
        <v>3264</v>
      </c>
      <c r="B114" t="s">
        <v>3264</v>
      </c>
      <c r="C114" s="1" t="s">
        <v>3265</v>
      </c>
      <c r="D114" t="s">
        <v>37</v>
      </c>
      <c r="E114" t="s">
        <v>2254</v>
      </c>
      <c r="F114" t="s">
        <v>79</v>
      </c>
      <c r="G114" t="s">
        <v>2255</v>
      </c>
      <c r="H114" s="34" t="s">
        <v>3754</v>
      </c>
      <c r="I114" s="34" t="s">
        <v>3754</v>
      </c>
      <c r="J114" s="34" t="s">
        <v>3754</v>
      </c>
      <c r="K114" s="34" t="s">
        <v>3754</v>
      </c>
      <c r="L114" s="81">
        <v>1</v>
      </c>
      <c r="M114" s="78" t="s">
        <v>3979</v>
      </c>
      <c r="N114" s="43">
        <v>0.14486923076923078</v>
      </c>
      <c r="O114" s="47">
        <v>144.86923076923077</v>
      </c>
      <c r="P114" s="43">
        <f t="shared" si="3"/>
        <v>0.14486923076923078</v>
      </c>
      <c r="Q114" s="35">
        <v>2021</v>
      </c>
    </row>
    <row r="115" spans="1:17" x14ac:dyDescent="0.3">
      <c r="A115" t="s">
        <v>2358</v>
      </c>
      <c r="B115" t="s">
        <v>2358</v>
      </c>
      <c r="C115" s="1" t="s">
        <v>2359</v>
      </c>
      <c r="D115" t="s">
        <v>37</v>
      </c>
      <c r="E115" t="s">
        <v>2254</v>
      </c>
      <c r="F115" t="s">
        <v>79</v>
      </c>
      <c r="G115" t="s">
        <v>2360</v>
      </c>
      <c r="H115" s="34" t="s">
        <v>3754</v>
      </c>
      <c r="I115" s="34" t="s">
        <v>3754</v>
      </c>
      <c r="J115" s="34" t="s">
        <v>3754</v>
      </c>
      <c r="K115" s="34" t="s">
        <v>3754</v>
      </c>
      <c r="L115" s="81">
        <v>1</v>
      </c>
      <c r="M115" s="78" t="s">
        <v>3979</v>
      </c>
      <c r="N115" s="43">
        <v>0.18</v>
      </c>
      <c r="O115" s="47">
        <v>180</v>
      </c>
      <c r="P115" s="43">
        <f t="shared" si="3"/>
        <v>0.18</v>
      </c>
      <c r="Q115" s="35">
        <v>2020</v>
      </c>
    </row>
    <row r="116" spans="1:17" x14ac:dyDescent="0.3">
      <c r="A116" t="s">
        <v>3213</v>
      </c>
      <c r="B116" t="s">
        <v>3213</v>
      </c>
      <c r="C116" s="1" t="s">
        <v>3174</v>
      </c>
      <c r="D116" t="s">
        <v>37</v>
      </c>
      <c r="E116" t="s">
        <v>2254</v>
      </c>
      <c r="F116" t="s">
        <v>79</v>
      </c>
      <c r="G116" t="s">
        <v>2255</v>
      </c>
      <c r="H116" s="34" t="s">
        <v>3754</v>
      </c>
      <c r="I116" s="34" t="s">
        <v>3754</v>
      </c>
      <c r="J116" s="34" t="s">
        <v>3754</v>
      </c>
      <c r="K116" s="34" t="s">
        <v>3754</v>
      </c>
      <c r="L116" s="81">
        <v>1</v>
      </c>
      <c r="M116" s="78" t="s">
        <v>3979</v>
      </c>
      <c r="N116" s="43">
        <v>0.26424615384615385</v>
      </c>
      <c r="O116" s="47">
        <v>264.24615384615385</v>
      </c>
      <c r="P116" s="43">
        <f t="shared" si="3"/>
        <v>0.26424615384615385</v>
      </c>
      <c r="Q116" s="35">
        <v>2021</v>
      </c>
    </row>
    <row r="117" spans="1:17" x14ac:dyDescent="0.3">
      <c r="A117" t="s">
        <v>3762</v>
      </c>
      <c r="B117" t="s">
        <v>3762</v>
      </c>
      <c r="C117" s="1" t="s">
        <v>3769</v>
      </c>
      <c r="D117" t="s">
        <v>37</v>
      </c>
      <c r="E117" s="1" t="s">
        <v>2254</v>
      </c>
      <c r="F117" t="s">
        <v>3766</v>
      </c>
      <c r="G117" t="s">
        <v>3771</v>
      </c>
      <c r="H117" s="34" t="s">
        <v>3754</v>
      </c>
      <c r="I117" s="34" t="s">
        <v>3754</v>
      </c>
      <c r="J117" s="34" t="s">
        <v>3754</v>
      </c>
      <c r="K117" s="34" t="s">
        <v>3754</v>
      </c>
      <c r="L117" s="81">
        <v>1</v>
      </c>
      <c r="M117" s="78" t="s">
        <v>3979</v>
      </c>
      <c r="N117" s="43">
        <v>3.875</v>
      </c>
      <c r="O117" s="47">
        <v>3875</v>
      </c>
      <c r="P117" s="43">
        <f t="shared" si="3"/>
        <v>3.875</v>
      </c>
      <c r="Q117" s="35">
        <v>2022</v>
      </c>
    </row>
    <row r="118" spans="1:17" x14ac:dyDescent="0.3">
      <c r="A118" t="s">
        <v>3763</v>
      </c>
      <c r="B118" t="s">
        <v>3763</v>
      </c>
      <c r="C118" s="1" t="s">
        <v>3770</v>
      </c>
      <c r="D118" t="s">
        <v>37</v>
      </c>
      <c r="E118" s="1" t="s">
        <v>2254</v>
      </c>
      <c r="F118" t="s">
        <v>3767</v>
      </c>
      <c r="G118" t="s">
        <v>3772</v>
      </c>
      <c r="H118" s="34" t="s">
        <v>3754</v>
      </c>
      <c r="I118" s="34" t="s">
        <v>3754</v>
      </c>
      <c r="J118" s="34" t="s">
        <v>3754</v>
      </c>
      <c r="K118" s="34" t="s">
        <v>3754</v>
      </c>
      <c r="L118" s="81">
        <v>1</v>
      </c>
      <c r="M118" s="78" t="s">
        <v>3979</v>
      </c>
      <c r="N118" s="43">
        <v>3.1968000000000001</v>
      </c>
      <c r="O118" s="47">
        <v>3196.8</v>
      </c>
      <c r="P118" s="43">
        <f t="shared" si="3"/>
        <v>3.1968000000000001</v>
      </c>
      <c r="Q118" s="35">
        <v>2022</v>
      </c>
    </row>
    <row r="119" spans="1:17" x14ac:dyDescent="0.3">
      <c r="A119" t="s">
        <v>3773</v>
      </c>
      <c r="B119" t="s">
        <v>3773</v>
      </c>
      <c r="C119" s="1" t="s">
        <v>320</v>
      </c>
      <c r="D119" t="s">
        <v>37</v>
      </c>
      <c r="E119" t="s">
        <v>2259</v>
      </c>
      <c r="F119" t="s">
        <v>79</v>
      </c>
      <c r="G119" t="s">
        <v>3895</v>
      </c>
      <c r="H119" s="34" t="s">
        <v>3754</v>
      </c>
      <c r="I119" s="34" t="s">
        <v>3754</v>
      </c>
      <c r="J119" s="34" t="s">
        <v>3754</v>
      </c>
      <c r="K119" s="34" t="s">
        <v>3754</v>
      </c>
      <c r="L119" s="81">
        <v>1</v>
      </c>
      <c r="M119" s="78" t="s">
        <v>3979</v>
      </c>
      <c r="N119" s="43">
        <f>O119/1000</f>
        <v>2.5</v>
      </c>
      <c r="O119" s="47">
        <v>2500</v>
      </c>
      <c r="P119" s="43">
        <f t="shared" si="3"/>
        <v>2.5</v>
      </c>
      <c r="Q119" s="35" t="s">
        <v>3976</v>
      </c>
    </row>
    <row r="120" spans="1:17" x14ac:dyDescent="0.3">
      <c r="A120" t="s">
        <v>3774</v>
      </c>
      <c r="B120" t="s">
        <v>3774</v>
      </c>
      <c r="C120" s="1" t="s">
        <v>1271</v>
      </c>
      <c r="D120" t="s">
        <v>37</v>
      </c>
      <c r="E120" t="s">
        <v>2259</v>
      </c>
      <c r="F120" t="s">
        <v>79</v>
      </c>
      <c r="G120" t="s">
        <v>2360</v>
      </c>
      <c r="H120" s="34" t="s">
        <v>3754</v>
      </c>
      <c r="I120" s="34" t="s">
        <v>3754</v>
      </c>
      <c r="J120" s="34" t="s">
        <v>3754</v>
      </c>
      <c r="K120" s="34" t="s">
        <v>3754</v>
      </c>
      <c r="L120" s="81">
        <v>1</v>
      </c>
      <c r="M120" s="78" t="s">
        <v>3979</v>
      </c>
      <c r="N120" s="43">
        <f t="shared" ref="N120:N183" si="4">O120/1000</f>
        <v>0.125</v>
      </c>
      <c r="O120" s="47">
        <v>125</v>
      </c>
      <c r="P120" s="43">
        <f t="shared" si="3"/>
        <v>0.125</v>
      </c>
      <c r="Q120" s="35" t="s">
        <v>3976</v>
      </c>
    </row>
    <row r="121" spans="1:17" x14ac:dyDescent="0.3">
      <c r="A121" t="s">
        <v>3775</v>
      </c>
      <c r="B121" t="s">
        <v>3775</v>
      </c>
      <c r="C121" s="1" t="s">
        <v>344</v>
      </c>
      <c r="D121" t="s">
        <v>37</v>
      </c>
      <c r="E121" t="s">
        <v>2259</v>
      </c>
      <c r="F121" t="s">
        <v>79</v>
      </c>
      <c r="G121" t="s">
        <v>2360</v>
      </c>
      <c r="H121" s="34" t="s">
        <v>3754</v>
      </c>
      <c r="I121" s="34" t="s">
        <v>3754</v>
      </c>
      <c r="J121" s="34" t="s">
        <v>3754</v>
      </c>
      <c r="K121" s="34" t="s">
        <v>3754</v>
      </c>
      <c r="L121" s="81">
        <v>1</v>
      </c>
      <c r="M121" s="78" t="s">
        <v>3979</v>
      </c>
      <c r="N121" s="43">
        <f t="shared" si="4"/>
        <v>0.1875</v>
      </c>
      <c r="O121" s="47">
        <v>187.5</v>
      </c>
      <c r="P121" s="43">
        <f t="shared" si="3"/>
        <v>0.1875</v>
      </c>
      <c r="Q121" s="35" t="s">
        <v>3976</v>
      </c>
    </row>
    <row r="122" spans="1:17" x14ac:dyDescent="0.3">
      <c r="A122" t="s">
        <v>3776</v>
      </c>
      <c r="B122" t="s">
        <v>3776</v>
      </c>
      <c r="C122" s="1" t="s">
        <v>344</v>
      </c>
      <c r="D122" t="s">
        <v>37</v>
      </c>
      <c r="E122" t="s">
        <v>2259</v>
      </c>
      <c r="F122" t="s">
        <v>79</v>
      </c>
      <c r="G122" t="s">
        <v>2360</v>
      </c>
      <c r="H122" s="34" t="s">
        <v>3754</v>
      </c>
      <c r="I122" s="34" t="s">
        <v>3754</v>
      </c>
      <c r="J122" s="34" t="s">
        <v>3754</v>
      </c>
      <c r="K122" s="34" t="s">
        <v>3754</v>
      </c>
      <c r="L122" s="81">
        <v>1</v>
      </c>
      <c r="M122" s="78" t="s">
        <v>3979</v>
      </c>
      <c r="N122" s="43">
        <f t="shared" si="4"/>
        <v>0.125</v>
      </c>
      <c r="O122" s="47">
        <v>125</v>
      </c>
      <c r="P122" s="43">
        <f t="shared" si="3"/>
        <v>0.125</v>
      </c>
      <c r="Q122" s="35" t="s">
        <v>3976</v>
      </c>
    </row>
    <row r="123" spans="1:17" x14ac:dyDescent="0.3">
      <c r="A123" t="s">
        <v>3777</v>
      </c>
      <c r="B123" t="s">
        <v>3777</v>
      </c>
      <c r="C123" s="1" t="s">
        <v>344</v>
      </c>
      <c r="D123" t="s">
        <v>37</v>
      </c>
      <c r="E123" t="s">
        <v>2259</v>
      </c>
      <c r="F123" t="s">
        <v>79</v>
      </c>
      <c r="G123" t="s">
        <v>2360</v>
      </c>
      <c r="H123" s="34" t="s">
        <v>3754</v>
      </c>
      <c r="I123" s="34" t="s">
        <v>3754</v>
      </c>
      <c r="J123" s="34" t="s">
        <v>3754</v>
      </c>
      <c r="K123" s="34" t="s">
        <v>3754</v>
      </c>
      <c r="L123" s="81">
        <v>1</v>
      </c>
      <c r="M123" s="78" t="s">
        <v>3979</v>
      </c>
      <c r="N123" s="43">
        <f t="shared" si="4"/>
        <v>0.17499999999999999</v>
      </c>
      <c r="O123" s="47">
        <v>175</v>
      </c>
      <c r="P123" s="43">
        <f t="shared" si="3"/>
        <v>0.17499999999999999</v>
      </c>
      <c r="Q123" s="35" t="s">
        <v>3976</v>
      </c>
    </row>
    <row r="124" spans="1:17" x14ac:dyDescent="0.3">
      <c r="A124" t="s">
        <v>3778</v>
      </c>
      <c r="B124" t="s">
        <v>3778</v>
      </c>
      <c r="C124" s="1" t="s">
        <v>362</v>
      </c>
      <c r="D124" t="s">
        <v>37</v>
      </c>
      <c r="E124" t="s">
        <v>2259</v>
      </c>
      <c r="F124" t="s">
        <v>79</v>
      </c>
      <c r="G124" t="s">
        <v>2360</v>
      </c>
      <c r="H124" s="34" t="s">
        <v>3754</v>
      </c>
      <c r="I124" s="34" t="s">
        <v>3754</v>
      </c>
      <c r="J124" s="34" t="s">
        <v>3754</v>
      </c>
      <c r="K124" s="34" t="s">
        <v>3754</v>
      </c>
      <c r="L124" s="81">
        <v>1</v>
      </c>
      <c r="M124" s="78" t="s">
        <v>3979</v>
      </c>
      <c r="N124" s="43">
        <f t="shared" si="4"/>
        <v>0.25</v>
      </c>
      <c r="O124" s="47">
        <v>250</v>
      </c>
      <c r="P124" s="43">
        <f t="shared" si="3"/>
        <v>0.25</v>
      </c>
      <c r="Q124" s="35" t="s">
        <v>3976</v>
      </c>
    </row>
    <row r="125" spans="1:17" x14ac:dyDescent="0.3">
      <c r="A125" t="s">
        <v>3779</v>
      </c>
      <c r="B125" t="s">
        <v>3779</v>
      </c>
      <c r="C125" s="1" t="s">
        <v>362</v>
      </c>
      <c r="D125" t="s">
        <v>37</v>
      </c>
      <c r="E125" t="s">
        <v>2259</v>
      </c>
      <c r="F125" t="s">
        <v>79</v>
      </c>
      <c r="G125" t="s">
        <v>2360</v>
      </c>
      <c r="H125" s="34" t="s">
        <v>3754</v>
      </c>
      <c r="I125" s="34" t="s">
        <v>3754</v>
      </c>
      <c r="J125" s="34" t="s">
        <v>3754</v>
      </c>
      <c r="K125" s="34" t="s">
        <v>3754</v>
      </c>
      <c r="L125" s="81">
        <v>1</v>
      </c>
      <c r="M125" s="78" t="s">
        <v>3979</v>
      </c>
      <c r="N125" s="43">
        <f t="shared" si="4"/>
        <v>0.21249999999999999</v>
      </c>
      <c r="O125" s="47">
        <v>212.5</v>
      </c>
      <c r="P125" s="43">
        <f t="shared" si="3"/>
        <v>0.21249999999999999</v>
      </c>
      <c r="Q125" s="35" t="s">
        <v>3976</v>
      </c>
    </row>
    <row r="126" spans="1:17" x14ac:dyDescent="0.3">
      <c r="A126" t="s">
        <v>3780</v>
      </c>
      <c r="B126" t="s">
        <v>3780</v>
      </c>
      <c r="C126" s="1" t="s">
        <v>2287</v>
      </c>
      <c r="D126" t="s">
        <v>37</v>
      </c>
      <c r="E126" t="s">
        <v>2259</v>
      </c>
      <c r="F126" t="s">
        <v>79</v>
      </c>
      <c r="G126" t="s">
        <v>3896</v>
      </c>
      <c r="H126" s="34" t="s">
        <v>3754</v>
      </c>
      <c r="I126" s="34" t="s">
        <v>3754</v>
      </c>
      <c r="J126" s="34" t="s">
        <v>3754</v>
      </c>
      <c r="K126" s="34" t="s">
        <v>3754</v>
      </c>
      <c r="L126" s="81">
        <v>1</v>
      </c>
      <c r="M126" s="78" t="s">
        <v>3979</v>
      </c>
      <c r="N126" s="43">
        <f t="shared" si="4"/>
        <v>0.24</v>
      </c>
      <c r="O126" s="47">
        <v>240</v>
      </c>
      <c r="P126" s="43">
        <f t="shared" si="3"/>
        <v>0.24</v>
      </c>
      <c r="Q126" s="35" t="s">
        <v>3976</v>
      </c>
    </row>
    <row r="127" spans="1:17" x14ac:dyDescent="0.3">
      <c r="A127" t="s">
        <v>3781</v>
      </c>
      <c r="B127" t="s">
        <v>3781</v>
      </c>
      <c r="C127" s="1" t="s">
        <v>2287</v>
      </c>
      <c r="D127" t="s">
        <v>37</v>
      </c>
      <c r="E127" t="s">
        <v>2259</v>
      </c>
      <c r="F127" t="s">
        <v>79</v>
      </c>
      <c r="G127" t="s">
        <v>2360</v>
      </c>
      <c r="H127" s="34" t="s">
        <v>3754</v>
      </c>
      <c r="I127" s="34" t="s">
        <v>3754</v>
      </c>
      <c r="J127" s="34" t="s">
        <v>3754</v>
      </c>
      <c r="K127" s="34" t="s">
        <v>3754</v>
      </c>
      <c r="L127" s="81">
        <v>1</v>
      </c>
      <c r="M127" s="78" t="s">
        <v>3979</v>
      </c>
      <c r="N127" s="43">
        <f t="shared" si="4"/>
        <v>0.125</v>
      </c>
      <c r="O127" s="47">
        <v>125</v>
      </c>
      <c r="P127" s="43">
        <f t="shared" si="3"/>
        <v>0.125</v>
      </c>
      <c r="Q127" s="35" t="s">
        <v>3976</v>
      </c>
    </row>
    <row r="128" spans="1:17" x14ac:dyDescent="0.3">
      <c r="A128" t="s">
        <v>3782</v>
      </c>
      <c r="B128" t="s">
        <v>3782</v>
      </c>
      <c r="C128" s="1" t="s">
        <v>2078</v>
      </c>
      <c r="D128" t="s">
        <v>37</v>
      </c>
      <c r="E128" t="s">
        <v>2259</v>
      </c>
      <c r="F128" t="s">
        <v>79</v>
      </c>
      <c r="G128" t="s">
        <v>2425</v>
      </c>
      <c r="H128" s="34" t="s">
        <v>3754</v>
      </c>
      <c r="I128" s="34" t="s">
        <v>3754</v>
      </c>
      <c r="J128" s="34" t="s">
        <v>3754</v>
      </c>
      <c r="K128" s="34" t="s">
        <v>3754</v>
      </c>
      <c r="L128" s="81">
        <v>1</v>
      </c>
      <c r="M128" s="78" t="s">
        <v>3979</v>
      </c>
      <c r="N128" s="43">
        <f t="shared" si="4"/>
        <v>1</v>
      </c>
      <c r="O128" s="47">
        <v>1000</v>
      </c>
      <c r="P128" s="43">
        <f t="shared" si="3"/>
        <v>1</v>
      </c>
      <c r="Q128" s="35" t="s">
        <v>3976</v>
      </c>
    </row>
    <row r="129" spans="1:17" x14ac:dyDescent="0.3">
      <c r="A129" t="s">
        <v>3783</v>
      </c>
      <c r="B129" t="s">
        <v>3783</v>
      </c>
      <c r="C129" s="1" t="s">
        <v>2078</v>
      </c>
      <c r="D129" t="s">
        <v>37</v>
      </c>
      <c r="E129" t="s">
        <v>2259</v>
      </c>
      <c r="F129" t="s">
        <v>79</v>
      </c>
      <c r="G129" t="s">
        <v>2425</v>
      </c>
      <c r="H129" s="34" t="s">
        <v>3754</v>
      </c>
      <c r="I129" s="34" t="s">
        <v>3754</v>
      </c>
      <c r="J129" s="34" t="s">
        <v>3754</v>
      </c>
      <c r="K129" s="34" t="s">
        <v>3754</v>
      </c>
      <c r="L129" s="81">
        <v>1</v>
      </c>
      <c r="M129" s="78" t="s">
        <v>3979</v>
      </c>
      <c r="N129" s="43">
        <f t="shared" si="4"/>
        <v>1</v>
      </c>
      <c r="O129" s="47">
        <v>1000</v>
      </c>
      <c r="P129" s="43">
        <f t="shared" si="3"/>
        <v>1</v>
      </c>
      <c r="Q129" s="35" t="s">
        <v>3976</v>
      </c>
    </row>
    <row r="130" spans="1:17" x14ac:dyDescent="0.3">
      <c r="A130" t="s">
        <v>3784</v>
      </c>
      <c r="B130" t="s">
        <v>3784</v>
      </c>
      <c r="C130" s="1" t="s">
        <v>3252</v>
      </c>
      <c r="D130" t="s">
        <v>37</v>
      </c>
      <c r="E130" t="s">
        <v>2259</v>
      </c>
      <c r="F130" t="s">
        <v>79</v>
      </c>
      <c r="G130" t="s">
        <v>2360</v>
      </c>
      <c r="H130" s="34" t="s">
        <v>3754</v>
      </c>
      <c r="I130" s="34" t="s">
        <v>3754</v>
      </c>
      <c r="J130" s="34" t="s">
        <v>3754</v>
      </c>
      <c r="K130" s="34" t="s">
        <v>3754</v>
      </c>
      <c r="L130" s="81">
        <v>1</v>
      </c>
      <c r="M130" s="78" t="s">
        <v>3979</v>
      </c>
      <c r="N130" s="43">
        <f t="shared" si="4"/>
        <v>0.186</v>
      </c>
      <c r="O130" s="47">
        <v>186</v>
      </c>
      <c r="P130" s="43">
        <f t="shared" si="3"/>
        <v>0.186</v>
      </c>
      <c r="Q130" s="35" t="s">
        <v>3976</v>
      </c>
    </row>
    <row r="131" spans="1:17" x14ac:dyDescent="0.3">
      <c r="A131" t="s">
        <v>3785</v>
      </c>
      <c r="B131" t="s">
        <v>3785</v>
      </c>
      <c r="C131" s="1" t="s">
        <v>2344</v>
      </c>
      <c r="D131" t="s">
        <v>37</v>
      </c>
      <c r="E131" t="s">
        <v>2259</v>
      </c>
      <c r="F131" t="s">
        <v>79</v>
      </c>
      <c r="G131" t="s">
        <v>3897</v>
      </c>
      <c r="H131" s="34" t="s">
        <v>3754</v>
      </c>
      <c r="I131" s="34" t="s">
        <v>3754</v>
      </c>
      <c r="J131" s="34" t="s">
        <v>3754</v>
      </c>
      <c r="K131" s="34" t="s">
        <v>3754</v>
      </c>
      <c r="L131" s="81">
        <v>1</v>
      </c>
      <c r="M131" s="78" t="s">
        <v>3979</v>
      </c>
      <c r="N131" s="43">
        <f t="shared" si="4"/>
        <v>0.499</v>
      </c>
      <c r="O131" s="47">
        <v>499</v>
      </c>
      <c r="P131" s="43">
        <f t="shared" ref="P131:P194" si="5">N131*L131</f>
        <v>0.499</v>
      </c>
      <c r="Q131" s="35" t="s">
        <v>3976</v>
      </c>
    </row>
    <row r="132" spans="1:17" x14ac:dyDescent="0.3">
      <c r="A132" t="s">
        <v>3786</v>
      </c>
      <c r="B132" t="s">
        <v>3786</v>
      </c>
      <c r="C132" s="1" t="s">
        <v>2344</v>
      </c>
      <c r="D132" t="s">
        <v>37</v>
      </c>
      <c r="E132" t="s">
        <v>2259</v>
      </c>
      <c r="F132" t="s">
        <v>79</v>
      </c>
      <c r="G132" t="s">
        <v>3897</v>
      </c>
      <c r="H132" s="34" t="s">
        <v>3754</v>
      </c>
      <c r="I132" s="34" t="s">
        <v>3754</v>
      </c>
      <c r="J132" s="34" t="s">
        <v>3754</v>
      </c>
      <c r="K132" s="34" t="s">
        <v>3754</v>
      </c>
      <c r="L132" s="81">
        <v>1</v>
      </c>
      <c r="M132" s="78" t="s">
        <v>3979</v>
      </c>
      <c r="N132" s="43">
        <f t="shared" si="4"/>
        <v>0.2495</v>
      </c>
      <c r="O132" s="47">
        <v>249.5</v>
      </c>
      <c r="P132" s="43">
        <f t="shared" si="5"/>
        <v>0.2495</v>
      </c>
      <c r="Q132" s="35" t="s">
        <v>3976</v>
      </c>
    </row>
    <row r="133" spans="1:17" x14ac:dyDescent="0.3">
      <c r="A133" t="s">
        <v>3787</v>
      </c>
      <c r="B133" t="s">
        <v>3787</v>
      </c>
      <c r="C133" s="1" t="s">
        <v>2344</v>
      </c>
      <c r="D133" t="s">
        <v>37</v>
      </c>
      <c r="E133" t="s">
        <v>2259</v>
      </c>
      <c r="F133" t="s">
        <v>79</v>
      </c>
      <c r="G133" t="s">
        <v>2360</v>
      </c>
      <c r="H133" s="34" t="s">
        <v>3754</v>
      </c>
      <c r="I133" s="34" t="s">
        <v>3754</v>
      </c>
      <c r="J133" s="34" t="s">
        <v>3754</v>
      </c>
      <c r="K133" s="34" t="s">
        <v>3754</v>
      </c>
      <c r="L133" s="81">
        <v>1</v>
      </c>
      <c r="M133" s="78" t="s">
        <v>3979</v>
      </c>
      <c r="N133" s="43">
        <f t="shared" si="4"/>
        <v>0.2495</v>
      </c>
      <c r="O133" s="47">
        <v>249.5</v>
      </c>
      <c r="P133" s="43">
        <f t="shared" si="5"/>
        <v>0.2495</v>
      </c>
      <c r="Q133" s="35" t="s">
        <v>3976</v>
      </c>
    </row>
    <row r="134" spans="1:17" x14ac:dyDescent="0.3">
      <c r="A134" t="s">
        <v>3788</v>
      </c>
      <c r="B134" t="s">
        <v>3788</v>
      </c>
      <c r="C134" s="1" t="s">
        <v>344</v>
      </c>
      <c r="D134" t="s">
        <v>37</v>
      </c>
      <c r="E134" t="s">
        <v>2259</v>
      </c>
      <c r="F134" t="s">
        <v>79</v>
      </c>
      <c r="G134" t="s">
        <v>2255</v>
      </c>
      <c r="H134" s="34" t="s">
        <v>3754</v>
      </c>
      <c r="I134" s="34" t="s">
        <v>3754</v>
      </c>
      <c r="J134" s="34" t="s">
        <v>3754</v>
      </c>
      <c r="K134" s="34" t="s">
        <v>3754</v>
      </c>
      <c r="L134" s="81">
        <v>1</v>
      </c>
      <c r="M134" s="78" t="s">
        <v>3979</v>
      </c>
      <c r="N134" s="43">
        <f t="shared" si="4"/>
        <v>0.25</v>
      </c>
      <c r="O134" s="47">
        <v>250</v>
      </c>
      <c r="P134" s="43">
        <f t="shared" si="5"/>
        <v>0.25</v>
      </c>
      <c r="Q134" s="35" t="s">
        <v>3976</v>
      </c>
    </row>
    <row r="135" spans="1:17" x14ac:dyDescent="0.3">
      <c r="A135" t="s">
        <v>3789</v>
      </c>
      <c r="B135" t="s">
        <v>3789</v>
      </c>
      <c r="C135" s="1" t="s">
        <v>3962</v>
      </c>
      <c r="D135" t="s">
        <v>37</v>
      </c>
      <c r="E135" t="s">
        <v>2259</v>
      </c>
      <c r="F135" t="s">
        <v>79</v>
      </c>
      <c r="G135" t="s">
        <v>881</v>
      </c>
      <c r="H135" s="34" t="s">
        <v>3754</v>
      </c>
      <c r="I135" s="34" t="s">
        <v>3754</v>
      </c>
      <c r="J135" s="34" t="s">
        <v>3754</v>
      </c>
      <c r="K135" s="34" t="s">
        <v>3754</v>
      </c>
      <c r="L135" s="81">
        <v>1</v>
      </c>
      <c r="M135" s="78" t="s">
        <v>3979</v>
      </c>
      <c r="N135" s="43">
        <f t="shared" si="4"/>
        <v>4.9989999999999997</v>
      </c>
      <c r="O135" s="47">
        <v>4999</v>
      </c>
      <c r="P135" s="43">
        <f t="shared" si="5"/>
        <v>4.9989999999999997</v>
      </c>
      <c r="Q135" s="35" t="s">
        <v>3976</v>
      </c>
    </row>
    <row r="136" spans="1:17" x14ac:dyDescent="0.3">
      <c r="A136" t="s">
        <v>3790</v>
      </c>
      <c r="B136" t="s">
        <v>3790</v>
      </c>
      <c r="C136" s="1" t="s">
        <v>396</v>
      </c>
      <c r="D136" t="s">
        <v>37</v>
      </c>
      <c r="E136" t="s">
        <v>2259</v>
      </c>
      <c r="F136" t="s">
        <v>79</v>
      </c>
      <c r="G136" t="s">
        <v>2360</v>
      </c>
      <c r="H136" s="34" t="s">
        <v>3754</v>
      </c>
      <c r="I136" s="34" t="s">
        <v>3754</v>
      </c>
      <c r="J136" s="34" t="s">
        <v>3754</v>
      </c>
      <c r="K136" s="34" t="s">
        <v>3754</v>
      </c>
      <c r="L136" s="81">
        <v>1</v>
      </c>
      <c r="M136" s="78" t="s">
        <v>3979</v>
      </c>
      <c r="N136" s="43">
        <f t="shared" si="4"/>
        <v>0.5</v>
      </c>
      <c r="O136" s="47">
        <v>500</v>
      </c>
      <c r="P136" s="43">
        <f t="shared" si="5"/>
        <v>0.5</v>
      </c>
      <c r="Q136" s="35" t="s">
        <v>3976</v>
      </c>
    </row>
    <row r="137" spans="1:17" x14ac:dyDescent="0.3">
      <c r="A137" t="s">
        <v>3791</v>
      </c>
      <c r="B137" t="s">
        <v>3791</v>
      </c>
      <c r="C137" s="1" t="s">
        <v>3963</v>
      </c>
      <c r="D137" t="s">
        <v>37</v>
      </c>
      <c r="E137" t="s">
        <v>2259</v>
      </c>
      <c r="F137" t="s">
        <v>79</v>
      </c>
      <c r="G137" t="s">
        <v>2360</v>
      </c>
      <c r="H137" s="34" t="s">
        <v>3754</v>
      </c>
      <c r="I137" s="34" t="s">
        <v>3754</v>
      </c>
      <c r="J137" s="34" t="s">
        <v>3754</v>
      </c>
      <c r="K137" s="34" t="s">
        <v>3754</v>
      </c>
      <c r="L137" s="81">
        <v>1</v>
      </c>
      <c r="M137" s="78" t="s">
        <v>3979</v>
      </c>
      <c r="N137" s="43">
        <f t="shared" si="4"/>
        <v>0.75</v>
      </c>
      <c r="O137" s="47">
        <v>750</v>
      </c>
      <c r="P137" s="43">
        <f t="shared" si="5"/>
        <v>0.75</v>
      </c>
      <c r="Q137" s="35" t="s">
        <v>3976</v>
      </c>
    </row>
    <row r="138" spans="1:17" x14ac:dyDescent="0.3">
      <c r="A138" t="s">
        <v>3792</v>
      </c>
      <c r="B138" t="s">
        <v>3792</v>
      </c>
      <c r="C138" s="1" t="s">
        <v>2344</v>
      </c>
      <c r="D138" t="s">
        <v>37</v>
      </c>
      <c r="E138" t="s">
        <v>2259</v>
      </c>
      <c r="F138" t="s">
        <v>79</v>
      </c>
      <c r="G138" t="s">
        <v>3898</v>
      </c>
      <c r="H138" s="34" t="s">
        <v>3754</v>
      </c>
      <c r="I138" s="34" t="s">
        <v>3754</v>
      </c>
      <c r="J138" s="34" t="s">
        <v>3754</v>
      </c>
      <c r="K138" s="34" t="s">
        <v>3754</v>
      </c>
      <c r="L138" s="81">
        <v>1</v>
      </c>
      <c r="M138" s="78" t="s">
        <v>3979</v>
      </c>
      <c r="N138" s="43">
        <f t="shared" si="4"/>
        <v>0.999</v>
      </c>
      <c r="O138" s="47">
        <v>999</v>
      </c>
      <c r="P138" s="43">
        <f t="shared" si="5"/>
        <v>0.999</v>
      </c>
      <c r="Q138" s="35" t="s">
        <v>3976</v>
      </c>
    </row>
    <row r="139" spans="1:17" x14ac:dyDescent="0.3">
      <c r="A139" t="s">
        <v>3793</v>
      </c>
      <c r="B139" t="s">
        <v>3793</v>
      </c>
      <c r="C139" s="1" t="s">
        <v>3224</v>
      </c>
      <c r="D139" t="s">
        <v>37</v>
      </c>
      <c r="E139" t="s">
        <v>2259</v>
      </c>
      <c r="F139" t="s">
        <v>79</v>
      </c>
      <c r="G139" t="s">
        <v>3899</v>
      </c>
      <c r="H139" s="34" t="s">
        <v>3754</v>
      </c>
      <c r="I139" s="34" t="s">
        <v>3754</v>
      </c>
      <c r="J139" s="34" t="s">
        <v>3754</v>
      </c>
      <c r="K139" s="34" t="s">
        <v>3754</v>
      </c>
      <c r="L139" s="81">
        <v>1</v>
      </c>
      <c r="M139" s="78" t="s">
        <v>3979</v>
      </c>
      <c r="N139" s="43">
        <f t="shared" si="4"/>
        <v>0.2331</v>
      </c>
      <c r="O139" s="47">
        <v>233.1</v>
      </c>
      <c r="P139" s="43">
        <f t="shared" si="5"/>
        <v>0.2331</v>
      </c>
      <c r="Q139" s="35" t="s">
        <v>3976</v>
      </c>
    </row>
    <row r="140" spans="1:17" x14ac:dyDescent="0.3">
      <c r="A140" t="s">
        <v>3794</v>
      </c>
      <c r="B140" t="s">
        <v>3794</v>
      </c>
      <c r="C140" s="1" t="s">
        <v>3962</v>
      </c>
      <c r="D140" t="s">
        <v>37</v>
      </c>
      <c r="E140" t="s">
        <v>2259</v>
      </c>
      <c r="F140" t="s">
        <v>79</v>
      </c>
      <c r="G140" t="s">
        <v>3900</v>
      </c>
      <c r="H140" s="34" t="s">
        <v>3754</v>
      </c>
      <c r="I140" s="34" t="s">
        <v>3754</v>
      </c>
      <c r="J140" s="34" t="s">
        <v>3754</v>
      </c>
      <c r="K140" s="34" t="s">
        <v>3754</v>
      </c>
      <c r="L140" s="81">
        <v>1</v>
      </c>
      <c r="M140" s="78" t="s">
        <v>3979</v>
      </c>
      <c r="N140" s="43">
        <f t="shared" si="4"/>
        <v>0.14930000000000002</v>
      </c>
      <c r="O140" s="47">
        <v>149.30000000000001</v>
      </c>
      <c r="P140" s="43">
        <f t="shared" si="5"/>
        <v>0.14930000000000002</v>
      </c>
      <c r="Q140" s="35" t="s">
        <v>3976</v>
      </c>
    </row>
    <row r="141" spans="1:17" x14ac:dyDescent="0.3">
      <c r="A141" t="s">
        <v>3795</v>
      </c>
      <c r="B141" t="s">
        <v>3795</v>
      </c>
      <c r="C141" s="1" t="s">
        <v>351</v>
      </c>
      <c r="D141" t="s">
        <v>37</v>
      </c>
      <c r="E141" t="s">
        <v>2259</v>
      </c>
      <c r="F141" t="s">
        <v>79</v>
      </c>
      <c r="G141" t="s">
        <v>3898</v>
      </c>
      <c r="H141" s="34" t="s">
        <v>3754</v>
      </c>
      <c r="I141" s="34" t="s">
        <v>3754</v>
      </c>
      <c r="J141" s="34" t="s">
        <v>3754</v>
      </c>
      <c r="K141" s="34" t="s">
        <v>3754</v>
      </c>
      <c r="L141" s="81">
        <v>1</v>
      </c>
      <c r="M141" s="78" t="s">
        <v>3979</v>
      </c>
      <c r="N141" s="43">
        <f t="shared" si="4"/>
        <v>0.5</v>
      </c>
      <c r="O141" s="47">
        <v>500</v>
      </c>
      <c r="P141" s="43">
        <f t="shared" si="5"/>
        <v>0.5</v>
      </c>
      <c r="Q141" s="35" t="s">
        <v>3976</v>
      </c>
    </row>
    <row r="142" spans="1:17" x14ac:dyDescent="0.3">
      <c r="A142" t="s">
        <v>3796</v>
      </c>
      <c r="B142" t="s">
        <v>3796</v>
      </c>
      <c r="C142" s="1" t="s">
        <v>2078</v>
      </c>
      <c r="D142" t="s">
        <v>37</v>
      </c>
      <c r="E142" t="s">
        <v>2259</v>
      </c>
      <c r="F142" t="s">
        <v>79</v>
      </c>
      <c r="G142" t="s">
        <v>3901</v>
      </c>
      <c r="H142" s="34" t="s">
        <v>3754</v>
      </c>
      <c r="I142" s="34" t="s">
        <v>3754</v>
      </c>
      <c r="J142" s="34" t="s">
        <v>3754</v>
      </c>
      <c r="K142" s="34" t="s">
        <v>3754</v>
      </c>
      <c r="L142" s="81">
        <v>1</v>
      </c>
      <c r="M142" s="78" t="s">
        <v>3979</v>
      </c>
      <c r="N142" s="43">
        <f t="shared" si="4"/>
        <v>4</v>
      </c>
      <c r="O142" s="47">
        <v>4000</v>
      </c>
      <c r="P142" s="43">
        <f t="shared" si="5"/>
        <v>4</v>
      </c>
      <c r="Q142" s="35" t="s">
        <v>3976</v>
      </c>
    </row>
    <row r="143" spans="1:17" x14ac:dyDescent="0.3">
      <c r="A143" t="s">
        <v>3797</v>
      </c>
      <c r="B143" t="s">
        <v>3797</v>
      </c>
      <c r="C143" s="1" t="s">
        <v>2078</v>
      </c>
      <c r="D143" t="s">
        <v>37</v>
      </c>
      <c r="E143" t="s">
        <v>2259</v>
      </c>
      <c r="F143" t="s">
        <v>79</v>
      </c>
      <c r="G143" t="s">
        <v>3902</v>
      </c>
      <c r="H143" s="34" t="s">
        <v>3754</v>
      </c>
      <c r="I143" s="34" t="s">
        <v>3754</v>
      </c>
      <c r="J143" s="34" t="s">
        <v>3754</v>
      </c>
      <c r="K143" s="34" t="s">
        <v>3754</v>
      </c>
      <c r="L143" s="81">
        <v>1</v>
      </c>
      <c r="M143" s="78" t="s">
        <v>3979</v>
      </c>
      <c r="N143" s="43">
        <f t="shared" si="4"/>
        <v>1</v>
      </c>
      <c r="O143" s="47">
        <v>1000</v>
      </c>
      <c r="P143" s="43">
        <f t="shared" si="5"/>
        <v>1</v>
      </c>
      <c r="Q143" s="35" t="s">
        <v>3976</v>
      </c>
    </row>
    <row r="144" spans="1:17" x14ac:dyDescent="0.3">
      <c r="A144" t="s">
        <v>3798</v>
      </c>
      <c r="B144" t="s">
        <v>3798</v>
      </c>
      <c r="C144" s="1" t="s">
        <v>3964</v>
      </c>
      <c r="D144" t="s">
        <v>37</v>
      </c>
      <c r="E144" t="s">
        <v>2259</v>
      </c>
      <c r="F144" t="s">
        <v>79</v>
      </c>
      <c r="G144" t="s">
        <v>2360</v>
      </c>
      <c r="H144" s="34" t="s">
        <v>3754</v>
      </c>
      <c r="I144" s="34" t="s">
        <v>3754</v>
      </c>
      <c r="J144" s="34" t="s">
        <v>3754</v>
      </c>
      <c r="K144" s="34" t="s">
        <v>3754</v>
      </c>
      <c r="L144" s="81">
        <v>1</v>
      </c>
      <c r="M144" s="78" t="s">
        <v>3979</v>
      </c>
      <c r="N144" s="43">
        <f t="shared" si="4"/>
        <v>0.999</v>
      </c>
      <c r="O144" s="47">
        <v>999</v>
      </c>
      <c r="P144" s="43">
        <f t="shared" si="5"/>
        <v>0.999</v>
      </c>
      <c r="Q144" s="35" t="s">
        <v>3976</v>
      </c>
    </row>
    <row r="145" spans="1:17" x14ac:dyDescent="0.3">
      <c r="A145" t="s">
        <v>3799</v>
      </c>
      <c r="B145" t="s">
        <v>3799</v>
      </c>
      <c r="C145" s="1" t="s">
        <v>199</v>
      </c>
      <c r="D145" t="s">
        <v>37</v>
      </c>
      <c r="E145" t="s">
        <v>2259</v>
      </c>
      <c r="F145" t="s">
        <v>79</v>
      </c>
      <c r="G145" t="s">
        <v>3903</v>
      </c>
      <c r="H145" s="34" t="s">
        <v>3754</v>
      </c>
      <c r="I145" s="34" t="s">
        <v>3754</v>
      </c>
      <c r="J145" s="34" t="s">
        <v>3754</v>
      </c>
      <c r="K145" s="34" t="s">
        <v>3754</v>
      </c>
      <c r="L145" s="81">
        <v>1</v>
      </c>
      <c r="M145" s="78" t="s">
        <v>3979</v>
      </c>
      <c r="N145" s="43">
        <f t="shared" si="4"/>
        <v>4</v>
      </c>
      <c r="O145" s="47">
        <v>4000</v>
      </c>
      <c r="P145" s="43">
        <f t="shared" si="5"/>
        <v>4</v>
      </c>
      <c r="Q145" s="35" t="s">
        <v>3976</v>
      </c>
    </row>
    <row r="146" spans="1:17" x14ac:dyDescent="0.3">
      <c r="A146" t="s">
        <v>3800</v>
      </c>
      <c r="B146" t="s">
        <v>3800</v>
      </c>
      <c r="C146" s="1" t="s">
        <v>199</v>
      </c>
      <c r="D146" t="s">
        <v>37</v>
      </c>
      <c r="E146" t="s">
        <v>2259</v>
      </c>
      <c r="F146" t="s">
        <v>79</v>
      </c>
      <c r="G146" t="s">
        <v>3904</v>
      </c>
      <c r="H146" s="34" t="s">
        <v>3754</v>
      </c>
      <c r="I146" s="34" t="s">
        <v>3754</v>
      </c>
      <c r="J146" s="34" t="s">
        <v>3754</v>
      </c>
      <c r="K146" s="34" t="s">
        <v>3754</v>
      </c>
      <c r="L146" s="81">
        <v>1</v>
      </c>
      <c r="M146" s="78" t="s">
        <v>3979</v>
      </c>
      <c r="N146" s="43">
        <f t="shared" si="4"/>
        <v>4.95</v>
      </c>
      <c r="O146" s="47">
        <v>4950</v>
      </c>
      <c r="P146" s="43">
        <f t="shared" si="5"/>
        <v>4.95</v>
      </c>
      <c r="Q146" s="35" t="s">
        <v>3976</v>
      </c>
    </row>
    <row r="147" spans="1:17" x14ac:dyDescent="0.3">
      <c r="A147" t="s">
        <v>3801</v>
      </c>
      <c r="B147" t="s">
        <v>3801</v>
      </c>
      <c r="C147" s="1" t="s">
        <v>351</v>
      </c>
      <c r="D147" t="s">
        <v>37</v>
      </c>
      <c r="E147" t="s">
        <v>2259</v>
      </c>
      <c r="F147" t="s">
        <v>79</v>
      </c>
      <c r="G147" t="s">
        <v>2360</v>
      </c>
      <c r="H147" s="34" t="s">
        <v>3754</v>
      </c>
      <c r="I147" s="34" t="s">
        <v>3754</v>
      </c>
      <c r="J147" s="34" t="s">
        <v>3754</v>
      </c>
      <c r="K147" s="34" t="s">
        <v>3754</v>
      </c>
      <c r="L147" s="81">
        <v>1</v>
      </c>
      <c r="M147" s="78" t="s">
        <v>3979</v>
      </c>
      <c r="N147" s="43">
        <f t="shared" si="4"/>
        <v>4.9989999999999997</v>
      </c>
      <c r="O147" s="47">
        <v>4999</v>
      </c>
      <c r="P147" s="43">
        <f t="shared" si="5"/>
        <v>4.9989999999999997</v>
      </c>
      <c r="Q147" s="35" t="s">
        <v>3976</v>
      </c>
    </row>
    <row r="148" spans="1:17" x14ac:dyDescent="0.3">
      <c r="A148" t="s">
        <v>3802</v>
      </c>
      <c r="B148" t="s">
        <v>3802</v>
      </c>
      <c r="C148" s="1" t="s">
        <v>340</v>
      </c>
      <c r="D148" t="s">
        <v>37</v>
      </c>
      <c r="E148" t="s">
        <v>2259</v>
      </c>
      <c r="F148" t="s">
        <v>79</v>
      </c>
      <c r="G148" t="s">
        <v>3905</v>
      </c>
      <c r="H148" s="34" t="s">
        <v>3754</v>
      </c>
      <c r="I148" s="34" t="s">
        <v>3754</v>
      </c>
      <c r="J148" s="34" t="s">
        <v>3754</v>
      </c>
      <c r="K148" s="34" t="s">
        <v>3754</v>
      </c>
      <c r="L148" s="81">
        <v>1</v>
      </c>
      <c r="M148" s="78" t="s">
        <v>3979</v>
      </c>
      <c r="N148" s="43">
        <f t="shared" si="4"/>
        <v>4.9800000000000004</v>
      </c>
      <c r="O148" s="47">
        <v>4980</v>
      </c>
      <c r="P148" s="43">
        <f t="shared" si="5"/>
        <v>4.9800000000000004</v>
      </c>
      <c r="Q148" s="35" t="s">
        <v>3976</v>
      </c>
    </row>
    <row r="149" spans="1:17" x14ac:dyDescent="0.3">
      <c r="A149" t="s">
        <v>3803</v>
      </c>
      <c r="B149" t="s">
        <v>3803</v>
      </c>
      <c r="C149" s="1" t="s">
        <v>199</v>
      </c>
      <c r="D149" t="s">
        <v>37</v>
      </c>
      <c r="E149" t="s">
        <v>2259</v>
      </c>
      <c r="F149" t="s">
        <v>79</v>
      </c>
      <c r="G149" t="s">
        <v>3013</v>
      </c>
      <c r="H149" s="34" t="s">
        <v>3754</v>
      </c>
      <c r="I149" s="34" t="s">
        <v>3754</v>
      </c>
      <c r="J149" s="34" t="s">
        <v>3754</v>
      </c>
      <c r="K149" s="34" t="s">
        <v>3754</v>
      </c>
      <c r="L149" s="81">
        <v>1</v>
      </c>
      <c r="M149" s="78" t="s">
        <v>3979</v>
      </c>
      <c r="N149" s="43">
        <f t="shared" si="4"/>
        <v>3.25</v>
      </c>
      <c r="O149" s="47">
        <v>3250</v>
      </c>
      <c r="P149" s="43">
        <f t="shared" si="5"/>
        <v>3.25</v>
      </c>
      <c r="Q149" s="35" t="s">
        <v>3976</v>
      </c>
    </row>
    <row r="150" spans="1:17" x14ac:dyDescent="0.3">
      <c r="A150" t="s">
        <v>3804</v>
      </c>
      <c r="B150" t="s">
        <v>3804</v>
      </c>
      <c r="C150" s="1" t="s">
        <v>320</v>
      </c>
      <c r="D150" t="s">
        <v>37</v>
      </c>
      <c r="E150" t="s">
        <v>2259</v>
      </c>
      <c r="F150" t="s">
        <v>79</v>
      </c>
      <c r="G150" t="s">
        <v>3186</v>
      </c>
      <c r="H150" s="34" t="s">
        <v>3754</v>
      </c>
      <c r="I150" s="34" t="s">
        <v>3754</v>
      </c>
      <c r="J150" s="34" t="s">
        <v>3754</v>
      </c>
      <c r="K150" s="34" t="s">
        <v>3754</v>
      </c>
      <c r="L150" s="81">
        <v>1</v>
      </c>
      <c r="M150" s="78" t="s">
        <v>3979</v>
      </c>
      <c r="N150" s="43">
        <f t="shared" si="4"/>
        <v>0.14930000000000002</v>
      </c>
      <c r="O150" s="47">
        <v>149.30000000000001</v>
      </c>
      <c r="P150" s="43">
        <f t="shared" si="5"/>
        <v>0.14930000000000002</v>
      </c>
      <c r="Q150" s="35" t="s">
        <v>3976</v>
      </c>
    </row>
    <row r="151" spans="1:17" x14ac:dyDescent="0.3">
      <c r="A151" t="s">
        <v>3805</v>
      </c>
      <c r="B151" t="s">
        <v>3805</v>
      </c>
      <c r="C151" s="1" t="s">
        <v>3965</v>
      </c>
      <c r="D151" t="s">
        <v>37</v>
      </c>
      <c r="E151" t="s">
        <v>2259</v>
      </c>
      <c r="F151" t="s">
        <v>79</v>
      </c>
      <c r="G151" t="s">
        <v>3906</v>
      </c>
      <c r="H151" s="34" t="s">
        <v>3754</v>
      </c>
      <c r="I151" s="34" t="s">
        <v>3754</v>
      </c>
      <c r="J151" s="34" t="s">
        <v>3754</v>
      </c>
      <c r="K151" s="34" t="s">
        <v>3754</v>
      </c>
      <c r="L151" s="81">
        <v>1</v>
      </c>
      <c r="M151" s="78" t="s">
        <v>3979</v>
      </c>
      <c r="N151" s="43">
        <f t="shared" si="4"/>
        <v>0.249</v>
      </c>
      <c r="O151" s="47">
        <v>249</v>
      </c>
      <c r="P151" s="43">
        <f t="shared" si="5"/>
        <v>0.249</v>
      </c>
      <c r="Q151" s="35" t="s">
        <v>3976</v>
      </c>
    </row>
    <row r="152" spans="1:17" x14ac:dyDescent="0.3">
      <c r="A152" t="s">
        <v>3806</v>
      </c>
      <c r="B152" t="s">
        <v>3806</v>
      </c>
      <c r="C152" s="1" t="s">
        <v>2456</v>
      </c>
      <c r="D152" t="s">
        <v>37</v>
      </c>
      <c r="E152" t="s">
        <v>2259</v>
      </c>
      <c r="F152" t="s">
        <v>79</v>
      </c>
      <c r="G152" t="s">
        <v>3907</v>
      </c>
      <c r="H152" s="34" t="s">
        <v>3754</v>
      </c>
      <c r="I152" s="34" t="s">
        <v>3754</v>
      </c>
      <c r="J152" s="34" t="s">
        <v>3754</v>
      </c>
      <c r="K152" s="34" t="s">
        <v>3754</v>
      </c>
      <c r="L152" s="81">
        <v>1</v>
      </c>
      <c r="M152" s="78" t="s">
        <v>3979</v>
      </c>
      <c r="N152" s="43">
        <f t="shared" si="4"/>
        <v>0.499</v>
      </c>
      <c r="O152" s="47">
        <v>499</v>
      </c>
      <c r="P152" s="43">
        <f t="shared" si="5"/>
        <v>0.499</v>
      </c>
      <c r="Q152" s="35" t="s">
        <v>3976</v>
      </c>
    </row>
    <row r="153" spans="1:17" x14ac:dyDescent="0.3">
      <c r="A153" t="s">
        <v>3807</v>
      </c>
      <c r="B153" t="s">
        <v>3807</v>
      </c>
      <c r="C153" s="1" t="s">
        <v>384</v>
      </c>
      <c r="D153" t="s">
        <v>37</v>
      </c>
      <c r="E153" t="s">
        <v>2259</v>
      </c>
      <c r="F153" t="s">
        <v>79</v>
      </c>
      <c r="G153" t="s">
        <v>3908</v>
      </c>
      <c r="H153" s="34" t="s">
        <v>3754</v>
      </c>
      <c r="I153" s="34" t="s">
        <v>3754</v>
      </c>
      <c r="J153" s="34" t="s">
        <v>3754</v>
      </c>
      <c r="K153" s="34" t="s">
        <v>3754</v>
      </c>
      <c r="L153" s="81">
        <v>1</v>
      </c>
      <c r="M153" s="78" t="s">
        <v>3979</v>
      </c>
      <c r="N153" s="43">
        <f t="shared" si="4"/>
        <v>0.48</v>
      </c>
      <c r="O153" s="47">
        <v>480</v>
      </c>
      <c r="P153" s="43">
        <f t="shared" si="5"/>
        <v>0.48</v>
      </c>
      <c r="Q153" s="35" t="s">
        <v>3976</v>
      </c>
    </row>
    <row r="154" spans="1:17" x14ac:dyDescent="0.3">
      <c r="A154" t="s">
        <v>3808</v>
      </c>
      <c r="B154" t="s">
        <v>3808</v>
      </c>
      <c r="C154" s="1" t="s">
        <v>323</v>
      </c>
      <c r="D154" t="s">
        <v>37</v>
      </c>
      <c r="E154" t="s">
        <v>2259</v>
      </c>
      <c r="F154" t="s">
        <v>79</v>
      </c>
      <c r="G154" t="s">
        <v>3909</v>
      </c>
      <c r="H154" s="34" t="s">
        <v>3754</v>
      </c>
      <c r="I154" s="34" t="s">
        <v>3754</v>
      </c>
      <c r="J154" s="34" t="s">
        <v>3754</v>
      </c>
      <c r="K154" s="34" t="s">
        <v>3754</v>
      </c>
      <c r="L154" s="81">
        <v>1</v>
      </c>
      <c r="M154" s="78" t="s">
        <v>3979</v>
      </c>
      <c r="N154" s="43">
        <f t="shared" si="4"/>
        <v>1</v>
      </c>
      <c r="O154" s="47">
        <v>1000</v>
      </c>
      <c r="P154" s="43">
        <f t="shared" si="5"/>
        <v>1</v>
      </c>
      <c r="Q154" s="35" t="s">
        <v>3976</v>
      </c>
    </row>
    <row r="155" spans="1:17" x14ac:dyDescent="0.3">
      <c r="A155" t="s">
        <v>3809</v>
      </c>
      <c r="B155" t="s">
        <v>3809</v>
      </c>
      <c r="C155" s="1" t="s">
        <v>3444</v>
      </c>
      <c r="D155" t="s">
        <v>37</v>
      </c>
      <c r="E155" t="s">
        <v>2259</v>
      </c>
      <c r="F155" t="s">
        <v>79</v>
      </c>
      <c r="G155" t="s">
        <v>3910</v>
      </c>
      <c r="H155" s="34" t="s">
        <v>3754</v>
      </c>
      <c r="I155" s="34" t="s">
        <v>3754</v>
      </c>
      <c r="J155" s="34" t="s">
        <v>3754</v>
      </c>
      <c r="K155" s="34" t="s">
        <v>3754</v>
      </c>
      <c r="L155" s="81">
        <v>1</v>
      </c>
      <c r="M155" s="78" t="s">
        <v>3979</v>
      </c>
      <c r="N155" s="43">
        <f t="shared" si="4"/>
        <v>2.738</v>
      </c>
      <c r="O155" s="47">
        <v>2738</v>
      </c>
      <c r="P155" s="43">
        <f t="shared" si="5"/>
        <v>2.738</v>
      </c>
      <c r="Q155" s="35" t="s">
        <v>3976</v>
      </c>
    </row>
    <row r="156" spans="1:17" x14ac:dyDescent="0.3">
      <c r="A156" t="s">
        <v>3810</v>
      </c>
      <c r="B156" t="s">
        <v>3810</v>
      </c>
      <c r="C156" s="1" t="s">
        <v>400</v>
      </c>
      <c r="D156" t="s">
        <v>37</v>
      </c>
      <c r="E156" t="s">
        <v>2259</v>
      </c>
      <c r="F156" t="s">
        <v>79</v>
      </c>
      <c r="G156" t="s">
        <v>2291</v>
      </c>
      <c r="H156" s="34" t="s">
        <v>3754</v>
      </c>
      <c r="I156" s="34" t="s">
        <v>3754</v>
      </c>
      <c r="J156" s="34" t="s">
        <v>3754</v>
      </c>
      <c r="K156" s="34" t="s">
        <v>3754</v>
      </c>
      <c r="L156" s="81">
        <v>1</v>
      </c>
      <c r="M156" s="78" t="s">
        <v>3979</v>
      </c>
      <c r="N156" s="43">
        <f t="shared" si="4"/>
        <v>0.13009999999999999</v>
      </c>
      <c r="O156" s="47">
        <v>130.1</v>
      </c>
      <c r="P156" s="43">
        <f t="shared" si="5"/>
        <v>0.13009999999999999</v>
      </c>
      <c r="Q156" s="35" t="s">
        <v>3976</v>
      </c>
    </row>
    <row r="157" spans="1:17" x14ac:dyDescent="0.3">
      <c r="A157" t="s">
        <v>3811</v>
      </c>
      <c r="B157" t="s">
        <v>3811</v>
      </c>
      <c r="C157" s="1" t="s">
        <v>380</v>
      </c>
      <c r="D157" t="s">
        <v>37</v>
      </c>
      <c r="E157" t="s">
        <v>2259</v>
      </c>
      <c r="F157" t="s">
        <v>79</v>
      </c>
      <c r="G157" t="s">
        <v>3911</v>
      </c>
      <c r="H157" s="34" t="s">
        <v>3754</v>
      </c>
      <c r="I157" s="34" t="s">
        <v>3754</v>
      </c>
      <c r="J157" s="34" t="s">
        <v>3754</v>
      </c>
      <c r="K157" s="34" t="s">
        <v>3754</v>
      </c>
      <c r="L157" s="81">
        <v>1</v>
      </c>
      <c r="M157" s="78" t="s">
        <v>3979</v>
      </c>
      <c r="N157" s="43">
        <f t="shared" si="4"/>
        <v>0.999</v>
      </c>
      <c r="O157" s="47">
        <v>999</v>
      </c>
      <c r="P157" s="43">
        <f t="shared" si="5"/>
        <v>0.999</v>
      </c>
      <c r="Q157" s="35" t="s">
        <v>3976</v>
      </c>
    </row>
    <row r="158" spans="1:17" x14ac:dyDescent="0.3">
      <c r="A158" t="s">
        <v>3812</v>
      </c>
      <c r="B158" t="s">
        <v>3812</v>
      </c>
      <c r="C158" s="1" t="s">
        <v>2280</v>
      </c>
      <c r="D158" t="s">
        <v>37</v>
      </c>
      <c r="E158" t="s">
        <v>2259</v>
      </c>
      <c r="F158" t="s">
        <v>79</v>
      </c>
      <c r="G158" t="s">
        <v>3912</v>
      </c>
      <c r="H158" s="34" t="s">
        <v>3754</v>
      </c>
      <c r="I158" s="34" t="s">
        <v>3754</v>
      </c>
      <c r="J158" s="34" t="s">
        <v>3754</v>
      </c>
      <c r="K158" s="34" t="s">
        <v>3754</v>
      </c>
      <c r="L158" s="81">
        <v>1</v>
      </c>
      <c r="M158" s="78" t="s">
        <v>3979</v>
      </c>
      <c r="N158" s="43">
        <f t="shared" si="4"/>
        <v>0.18</v>
      </c>
      <c r="O158" s="47">
        <v>180</v>
      </c>
      <c r="P158" s="43">
        <f t="shared" si="5"/>
        <v>0.18</v>
      </c>
      <c r="Q158" s="35" t="s">
        <v>3976</v>
      </c>
    </row>
    <row r="159" spans="1:17" x14ac:dyDescent="0.3">
      <c r="A159" t="s">
        <v>3813</v>
      </c>
      <c r="B159" t="s">
        <v>3813</v>
      </c>
      <c r="C159" s="1" t="s">
        <v>320</v>
      </c>
      <c r="D159" t="s">
        <v>37</v>
      </c>
      <c r="E159" t="s">
        <v>2259</v>
      </c>
      <c r="F159" t="s">
        <v>79</v>
      </c>
      <c r="G159" t="s">
        <v>3898</v>
      </c>
      <c r="H159" s="34" t="s">
        <v>3754</v>
      </c>
      <c r="I159" s="34" t="s">
        <v>3754</v>
      </c>
      <c r="J159" s="34" t="s">
        <v>3754</v>
      </c>
      <c r="K159" s="34" t="s">
        <v>3754</v>
      </c>
      <c r="L159" s="81">
        <v>1</v>
      </c>
      <c r="M159" s="78" t="s">
        <v>3979</v>
      </c>
      <c r="N159" s="43">
        <f t="shared" si="4"/>
        <v>0.499</v>
      </c>
      <c r="O159" s="47">
        <v>499</v>
      </c>
      <c r="P159" s="43">
        <f t="shared" si="5"/>
        <v>0.499</v>
      </c>
      <c r="Q159" s="35" t="s">
        <v>3976</v>
      </c>
    </row>
    <row r="160" spans="1:17" x14ac:dyDescent="0.3">
      <c r="A160" t="s">
        <v>3814</v>
      </c>
      <c r="B160" t="s">
        <v>3814</v>
      </c>
      <c r="C160" s="1" t="s">
        <v>351</v>
      </c>
      <c r="D160" t="s">
        <v>37</v>
      </c>
      <c r="E160" t="s">
        <v>2259</v>
      </c>
      <c r="F160" t="s">
        <v>79</v>
      </c>
      <c r="G160" t="s">
        <v>3913</v>
      </c>
      <c r="H160" s="34" t="s">
        <v>3754</v>
      </c>
      <c r="I160" s="34" t="s">
        <v>3754</v>
      </c>
      <c r="J160" s="34" t="s">
        <v>3754</v>
      </c>
      <c r="K160" s="34" t="s">
        <v>3754</v>
      </c>
      <c r="L160" s="81">
        <v>1</v>
      </c>
      <c r="M160" s="78" t="s">
        <v>3979</v>
      </c>
      <c r="N160" s="43">
        <f t="shared" si="4"/>
        <v>0.499</v>
      </c>
      <c r="O160" s="47">
        <v>499</v>
      </c>
      <c r="P160" s="43">
        <f t="shared" si="5"/>
        <v>0.499</v>
      </c>
      <c r="Q160" s="35" t="s">
        <v>3976</v>
      </c>
    </row>
    <row r="161" spans="1:17" x14ac:dyDescent="0.3">
      <c r="A161" t="s">
        <v>3815</v>
      </c>
      <c r="B161" t="s">
        <v>3815</v>
      </c>
      <c r="C161" s="1" t="s">
        <v>3966</v>
      </c>
      <c r="D161" t="s">
        <v>37</v>
      </c>
      <c r="E161" t="s">
        <v>2259</v>
      </c>
      <c r="F161" t="s">
        <v>79</v>
      </c>
      <c r="G161" t="s">
        <v>3914</v>
      </c>
      <c r="H161" s="34" t="s">
        <v>3754</v>
      </c>
      <c r="I161" s="34" t="s">
        <v>3754</v>
      </c>
      <c r="J161" s="34" t="s">
        <v>3754</v>
      </c>
      <c r="K161" s="34" t="s">
        <v>3754</v>
      </c>
      <c r="L161" s="81">
        <v>1</v>
      </c>
      <c r="M161" s="78" t="s">
        <v>3979</v>
      </c>
      <c r="N161" s="43">
        <f t="shared" si="4"/>
        <v>0.25</v>
      </c>
      <c r="O161" s="47">
        <v>250</v>
      </c>
      <c r="P161" s="43">
        <f t="shared" si="5"/>
        <v>0.25</v>
      </c>
      <c r="Q161" s="35" t="s">
        <v>3976</v>
      </c>
    </row>
    <row r="162" spans="1:17" x14ac:dyDescent="0.3">
      <c r="A162" t="s">
        <v>3816</v>
      </c>
      <c r="B162" t="s">
        <v>3816</v>
      </c>
      <c r="C162" s="1" t="s">
        <v>323</v>
      </c>
      <c r="D162" t="s">
        <v>37</v>
      </c>
      <c r="E162" t="s">
        <v>2259</v>
      </c>
      <c r="F162" t="s">
        <v>79</v>
      </c>
      <c r="G162" t="s">
        <v>3186</v>
      </c>
      <c r="H162" s="34" t="s">
        <v>3754</v>
      </c>
      <c r="I162" s="34" t="s">
        <v>3754</v>
      </c>
      <c r="J162" s="34" t="s">
        <v>3754</v>
      </c>
      <c r="K162" s="34" t="s">
        <v>3754</v>
      </c>
      <c r="L162" s="81">
        <v>1</v>
      </c>
      <c r="M162" s="78" t="s">
        <v>3979</v>
      </c>
      <c r="N162" s="43">
        <f t="shared" si="4"/>
        <v>0.14930000000000002</v>
      </c>
      <c r="O162" s="47">
        <v>149.30000000000001</v>
      </c>
      <c r="P162" s="43">
        <f t="shared" si="5"/>
        <v>0.14930000000000002</v>
      </c>
      <c r="Q162" s="35" t="s">
        <v>3976</v>
      </c>
    </row>
    <row r="163" spans="1:17" x14ac:dyDescent="0.3">
      <c r="A163" t="s">
        <v>3817</v>
      </c>
      <c r="B163" t="s">
        <v>3817</v>
      </c>
      <c r="C163" s="1" t="s">
        <v>2344</v>
      </c>
      <c r="D163" t="s">
        <v>37</v>
      </c>
      <c r="E163" t="s">
        <v>2259</v>
      </c>
      <c r="F163" t="s">
        <v>79</v>
      </c>
      <c r="G163" t="s">
        <v>3915</v>
      </c>
      <c r="H163" s="34" t="s">
        <v>3754</v>
      </c>
      <c r="I163" s="34" t="s">
        <v>3754</v>
      </c>
      <c r="J163" s="34" t="s">
        <v>3754</v>
      </c>
      <c r="K163" s="34" t="s">
        <v>3754</v>
      </c>
      <c r="L163" s="81">
        <v>1</v>
      </c>
      <c r="M163" s="78" t="s">
        <v>3979</v>
      </c>
      <c r="N163" s="43">
        <f t="shared" si="4"/>
        <v>9.9400000000000002E-2</v>
      </c>
      <c r="O163" s="47">
        <v>99.4</v>
      </c>
      <c r="P163" s="43">
        <f t="shared" si="5"/>
        <v>9.9400000000000002E-2</v>
      </c>
      <c r="Q163" s="35" t="s">
        <v>3976</v>
      </c>
    </row>
    <row r="164" spans="1:17" x14ac:dyDescent="0.3">
      <c r="A164" t="s">
        <v>3818</v>
      </c>
      <c r="B164" t="s">
        <v>3818</v>
      </c>
      <c r="C164" s="1" t="s">
        <v>3967</v>
      </c>
      <c r="D164" t="s">
        <v>37</v>
      </c>
      <c r="E164" t="s">
        <v>2259</v>
      </c>
      <c r="F164" t="s">
        <v>79</v>
      </c>
      <c r="G164" t="s">
        <v>3916</v>
      </c>
      <c r="H164" s="34" t="s">
        <v>3754</v>
      </c>
      <c r="I164" s="34" t="s">
        <v>3754</v>
      </c>
      <c r="J164" s="34" t="s">
        <v>3754</v>
      </c>
      <c r="K164" s="34" t="s">
        <v>3754</v>
      </c>
      <c r="L164" s="81">
        <v>1</v>
      </c>
      <c r="M164" s="78" t="s">
        <v>3979</v>
      </c>
      <c r="N164" s="43">
        <f t="shared" si="4"/>
        <v>0.249</v>
      </c>
      <c r="O164" s="47">
        <v>249</v>
      </c>
      <c r="P164" s="43">
        <f t="shared" si="5"/>
        <v>0.249</v>
      </c>
      <c r="Q164" s="35" t="s">
        <v>3976</v>
      </c>
    </row>
    <row r="165" spans="1:17" x14ac:dyDescent="0.3">
      <c r="A165" t="s">
        <v>3819</v>
      </c>
      <c r="B165" t="s">
        <v>3819</v>
      </c>
      <c r="C165" s="1" t="s">
        <v>3967</v>
      </c>
      <c r="D165" t="s">
        <v>37</v>
      </c>
      <c r="E165" t="s">
        <v>2259</v>
      </c>
      <c r="F165" t="s">
        <v>79</v>
      </c>
      <c r="G165" t="s">
        <v>3916</v>
      </c>
      <c r="H165" s="34" t="s">
        <v>3754</v>
      </c>
      <c r="I165" s="34" t="s">
        <v>3754</v>
      </c>
      <c r="J165" s="34" t="s">
        <v>3754</v>
      </c>
      <c r="K165" s="34" t="s">
        <v>3754</v>
      </c>
      <c r="L165" s="81">
        <v>1</v>
      </c>
      <c r="M165" s="78" t="s">
        <v>3979</v>
      </c>
      <c r="N165" s="43">
        <f t="shared" si="4"/>
        <v>0.249</v>
      </c>
      <c r="O165" s="47">
        <v>249</v>
      </c>
      <c r="P165" s="43">
        <f t="shared" si="5"/>
        <v>0.249</v>
      </c>
      <c r="Q165" s="35" t="s">
        <v>3976</v>
      </c>
    </row>
    <row r="166" spans="1:17" x14ac:dyDescent="0.3">
      <c r="A166" t="s">
        <v>3820</v>
      </c>
      <c r="B166" t="s">
        <v>3820</v>
      </c>
      <c r="C166" s="1" t="s">
        <v>330</v>
      </c>
      <c r="D166" t="s">
        <v>37</v>
      </c>
      <c r="E166" t="s">
        <v>2259</v>
      </c>
      <c r="F166" t="s">
        <v>79</v>
      </c>
      <c r="G166" t="s">
        <v>3917</v>
      </c>
      <c r="H166" s="34" t="s">
        <v>3754</v>
      </c>
      <c r="I166" s="34" t="s">
        <v>3754</v>
      </c>
      <c r="J166" s="34" t="s">
        <v>3754</v>
      </c>
      <c r="K166" s="34" t="s">
        <v>3754</v>
      </c>
      <c r="L166" s="81">
        <v>1</v>
      </c>
      <c r="M166" s="78" t="s">
        <v>3979</v>
      </c>
      <c r="N166" s="43">
        <f t="shared" si="4"/>
        <v>0.25</v>
      </c>
      <c r="O166" s="47">
        <v>250</v>
      </c>
      <c r="P166" s="43">
        <f t="shared" si="5"/>
        <v>0.25</v>
      </c>
      <c r="Q166" s="35" t="s">
        <v>3976</v>
      </c>
    </row>
    <row r="167" spans="1:17" x14ac:dyDescent="0.3">
      <c r="A167" t="s">
        <v>3821</v>
      </c>
      <c r="B167" t="s">
        <v>3821</v>
      </c>
      <c r="C167" s="1" t="s">
        <v>330</v>
      </c>
      <c r="D167" t="s">
        <v>37</v>
      </c>
      <c r="E167" t="s">
        <v>2259</v>
      </c>
      <c r="F167" t="s">
        <v>79</v>
      </c>
      <c r="G167" t="s">
        <v>3917</v>
      </c>
      <c r="H167" s="34" t="s">
        <v>3754</v>
      </c>
      <c r="I167" s="34" t="s">
        <v>3754</v>
      </c>
      <c r="J167" s="34" t="s">
        <v>3754</v>
      </c>
      <c r="K167" s="34" t="s">
        <v>3754</v>
      </c>
      <c r="L167" s="81">
        <v>1</v>
      </c>
      <c r="M167" s="78" t="s">
        <v>3979</v>
      </c>
      <c r="N167" s="43">
        <f t="shared" si="4"/>
        <v>1.9</v>
      </c>
      <c r="O167" s="47">
        <v>1900</v>
      </c>
      <c r="P167" s="43">
        <f t="shared" si="5"/>
        <v>1.9</v>
      </c>
      <c r="Q167" s="35" t="s">
        <v>3976</v>
      </c>
    </row>
    <row r="168" spans="1:17" x14ac:dyDescent="0.3">
      <c r="A168" t="s">
        <v>3822</v>
      </c>
      <c r="B168" t="s">
        <v>3822</v>
      </c>
      <c r="C168" s="1" t="s">
        <v>365</v>
      </c>
      <c r="D168" t="s">
        <v>37</v>
      </c>
      <c r="E168" t="s">
        <v>2259</v>
      </c>
      <c r="F168" t="s">
        <v>79</v>
      </c>
      <c r="G168" t="s">
        <v>3918</v>
      </c>
      <c r="H168" s="34" t="s">
        <v>3754</v>
      </c>
      <c r="I168" s="34" t="s">
        <v>3754</v>
      </c>
      <c r="J168" s="34" t="s">
        <v>3754</v>
      </c>
      <c r="K168" s="34" t="s">
        <v>3754</v>
      </c>
      <c r="L168" s="81">
        <v>1</v>
      </c>
      <c r="M168" s="78" t="s">
        <v>3979</v>
      </c>
      <c r="N168" s="43">
        <f t="shared" si="4"/>
        <v>4.99</v>
      </c>
      <c r="O168" s="47">
        <v>4990</v>
      </c>
      <c r="P168" s="43">
        <f t="shared" si="5"/>
        <v>4.99</v>
      </c>
      <c r="Q168" s="35" t="s">
        <v>3976</v>
      </c>
    </row>
    <row r="169" spans="1:17" x14ac:dyDescent="0.3">
      <c r="A169" t="s">
        <v>3823</v>
      </c>
      <c r="B169" t="s">
        <v>3823</v>
      </c>
      <c r="C169" s="1" t="s">
        <v>2344</v>
      </c>
      <c r="D169" t="s">
        <v>37</v>
      </c>
      <c r="E169" t="s">
        <v>2259</v>
      </c>
      <c r="F169" t="s">
        <v>79</v>
      </c>
      <c r="G169" t="s">
        <v>3919</v>
      </c>
      <c r="H169" s="34" t="s">
        <v>3754</v>
      </c>
      <c r="I169" s="34" t="s">
        <v>3754</v>
      </c>
      <c r="J169" s="34" t="s">
        <v>3754</v>
      </c>
      <c r="K169" s="34" t="s">
        <v>3754</v>
      </c>
      <c r="L169" s="81">
        <v>1</v>
      </c>
      <c r="M169" s="78" t="s">
        <v>3979</v>
      </c>
      <c r="N169" s="43">
        <f t="shared" si="4"/>
        <v>0.48</v>
      </c>
      <c r="O169" s="47">
        <v>480</v>
      </c>
      <c r="P169" s="43">
        <f t="shared" si="5"/>
        <v>0.48</v>
      </c>
      <c r="Q169" s="35" t="s">
        <v>3976</v>
      </c>
    </row>
    <row r="170" spans="1:17" x14ac:dyDescent="0.3">
      <c r="A170" t="s">
        <v>3824</v>
      </c>
      <c r="B170" t="s">
        <v>3824</v>
      </c>
      <c r="C170" s="1" t="s">
        <v>3252</v>
      </c>
      <c r="D170" t="s">
        <v>37</v>
      </c>
      <c r="E170" t="s">
        <v>2259</v>
      </c>
      <c r="F170" t="s">
        <v>79</v>
      </c>
      <c r="G170" t="s">
        <v>3920</v>
      </c>
      <c r="H170" s="34" t="s">
        <v>3754</v>
      </c>
      <c r="I170" s="34" t="s">
        <v>3754</v>
      </c>
      <c r="J170" s="34" t="s">
        <v>3754</v>
      </c>
      <c r="K170" s="34" t="s">
        <v>3754</v>
      </c>
      <c r="L170" s="81">
        <v>1</v>
      </c>
      <c r="M170" s="78" t="s">
        <v>3979</v>
      </c>
      <c r="N170" s="43">
        <f t="shared" si="4"/>
        <v>7.4999999999999997E-2</v>
      </c>
      <c r="O170" s="47">
        <v>75</v>
      </c>
      <c r="P170" s="43">
        <f t="shared" si="5"/>
        <v>7.4999999999999997E-2</v>
      </c>
      <c r="Q170" s="35" t="s">
        <v>3976</v>
      </c>
    </row>
    <row r="171" spans="1:17" x14ac:dyDescent="0.3">
      <c r="A171" t="s">
        <v>3825</v>
      </c>
      <c r="B171" t="s">
        <v>3825</v>
      </c>
      <c r="C171" s="1" t="s">
        <v>2346</v>
      </c>
      <c r="D171" t="s">
        <v>37</v>
      </c>
      <c r="E171" t="s">
        <v>2259</v>
      </c>
      <c r="F171" t="s">
        <v>79</v>
      </c>
      <c r="G171" t="s">
        <v>2449</v>
      </c>
      <c r="H171" s="34" t="s">
        <v>3754</v>
      </c>
      <c r="I171" s="34" t="s">
        <v>3754</v>
      </c>
      <c r="J171" s="34" t="s">
        <v>3754</v>
      </c>
      <c r="K171" s="34" t="s">
        <v>3754</v>
      </c>
      <c r="L171" s="81">
        <v>1</v>
      </c>
      <c r="M171" s="78" t="s">
        <v>3979</v>
      </c>
      <c r="N171" s="43">
        <f t="shared" si="4"/>
        <v>0.12079999999999999</v>
      </c>
      <c r="O171" s="47">
        <v>120.8</v>
      </c>
      <c r="P171" s="43">
        <f t="shared" si="5"/>
        <v>0.12079999999999999</v>
      </c>
      <c r="Q171" s="35" t="s">
        <v>3976</v>
      </c>
    </row>
    <row r="172" spans="1:17" x14ac:dyDescent="0.3">
      <c r="A172" t="s">
        <v>3826</v>
      </c>
      <c r="B172" t="s">
        <v>3826</v>
      </c>
      <c r="C172" s="1" t="s">
        <v>199</v>
      </c>
      <c r="D172" t="s">
        <v>37</v>
      </c>
      <c r="E172" t="s">
        <v>2259</v>
      </c>
      <c r="F172" t="s">
        <v>79</v>
      </c>
      <c r="G172" t="s">
        <v>3921</v>
      </c>
      <c r="H172" s="34" t="s">
        <v>3754</v>
      </c>
      <c r="I172" s="34" t="s">
        <v>3754</v>
      </c>
      <c r="J172" s="34" t="s">
        <v>3754</v>
      </c>
      <c r="K172" s="34" t="s">
        <v>3754</v>
      </c>
      <c r="L172" s="81">
        <v>1</v>
      </c>
      <c r="M172" s="78" t="s">
        <v>3979</v>
      </c>
      <c r="N172" s="43">
        <f t="shared" si="4"/>
        <v>0.999</v>
      </c>
      <c r="O172" s="47">
        <v>999</v>
      </c>
      <c r="P172" s="43">
        <f t="shared" si="5"/>
        <v>0.999</v>
      </c>
      <c r="Q172" s="35" t="s">
        <v>3976</v>
      </c>
    </row>
    <row r="173" spans="1:17" x14ac:dyDescent="0.3">
      <c r="A173" t="s">
        <v>3827</v>
      </c>
      <c r="B173" t="s">
        <v>3827</v>
      </c>
      <c r="C173" s="1" t="s">
        <v>2344</v>
      </c>
      <c r="D173" t="s">
        <v>37</v>
      </c>
      <c r="E173" t="s">
        <v>2259</v>
      </c>
      <c r="F173" t="s">
        <v>79</v>
      </c>
      <c r="G173" t="s">
        <v>3922</v>
      </c>
      <c r="H173" s="34" t="s">
        <v>3754</v>
      </c>
      <c r="I173" s="34" t="s">
        <v>3754</v>
      </c>
      <c r="J173" s="34" t="s">
        <v>3754</v>
      </c>
      <c r="K173" s="34" t="s">
        <v>3754</v>
      </c>
      <c r="L173" s="81">
        <v>1</v>
      </c>
      <c r="M173" s="78" t="s">
        <v>3979</v>
      </c>
      <c r="N173" s="43">
        <f t="shared" si="4"/>
        <v>0.48299999999999998</v>
      </c>
      <c r="O173" s="47">
        <v>483</v>
      </c>
      <c r="P173" s="43">
        <f t="shared" si="5"/>
        <v>0.48299999999999998</v>
      </c>
      <c r="Q173" s="35" t="s">
        <v>3976</v>
      </c>
    </row>
    <row r="174" spans="1:17" x14ac:dyDescent="0.3">
      <c r="A174" t="s">
        <v>3828</v>
      </c>
      <c r="B174" t="s">
        <v>3828</v>
      </c>
      <c r="C174" s="1" t="s">
        <v>2287</v>
      </c>
      <c r="D174" t="s">
        <v>37</v>
      </c>
      <c r="E174" t="s">
        <v>2259</v>
      </c>
      <c r="F174" t="s">
        <v>79</v>
      </c>
      <c r="G174" t="s">
        <v>3923</v>
      </c>
      <c r="H174" s="34" t="s">
        <v>3754</v>
      </c>
      <c r="I174" s="34" t="s">
        <v>3754</v>
      </c>
      <c r="J174" s="34" t="s">
        <v>3754</v>
      </c>
      <c r="K174" s="34" t="s">
        <v>3754</v>
      </c>
      <c r="L174" s="81">
        <v>1</v>
      </c>
      <c r="M174" s="78" t="s">
        <v>3979</v>
      </c>
      <c r="N174" s="43">
        <f t="shared" si="4"/>
        <v>0.24</v>
      </c>
      <c r="O174" s="47">
        <v>240</v>
      </c>
      <c r="P174" s="43">
        <f t="shared" si="5"/>
        <v>0.24</v>
      </c>
      <c r="Q174" s="35" t="s">
        <v>3976</v>
      </c>
    </row>
    <row r="175" spans="1:17" x14ac:dyDescent="0.3">
      <c r="A175" t="s">
        <v>3829</v>
      </c>
      <c r="B175" t="s">
        <v>3829</v>
      </c>
      <c r="C175" s="1" t="s">
        <v>335</v>
      </c>
      <c r="D175" t="s">
        <v>37</v>
      </c>
      <c r="E175" t="s">
        <v>2259</v>
      </c>
      <c r="F175" t="s">
        <v>79</v>
      </c>
      <c r="G175" t="s">
        <v>3924</v>
      </c>
      <c r="H175" s="34" t="s">
        <v>3754</v>
      </c>
      <c r="I175" s="34" t="s">
        <v>3754</v>
      </c>
      <c r="J175" s="34" t="s">
        <v>3754</v>
      </c>
      <c r="K175" s="34" t="s">
        <v>3754</v>
      </c>
      <c r="L175" s="81">
        <v>1</v>
      </c>
      <c r="M175" s="78" t="s">
        <v>3979</v>
      </c>
      <c r="N175" s="43">
        <f t="shared" si="4"/>
        <v>0.2</v>
      </c>
      <c r="O175" s="47">
        <v>200</v>
      </c>
      <c r="P175" s="43">
        <f t="shared" si="5"/>
        <v>0.2</v>
      </c>
      <c r="Q175" s="35" t="s">
        <v>3976</v>
      </c>
    </row>
    <row r="176" spans="1:17" x14ac:dyDescent="0.3">
      <c r="A176" t="s">
        <v>3830</v>
      </c>
      <c r="B176" t="s">
        <v>3830</v>
      </c>
      <c r="C176" s="1" t="s">
        <v>3964</v>
      </c>
      <c r="D176" t="s">
        <v>37</v>
      </c>
      <c r="E176" t="s">
        <v>2259</v>
      </c>
      <c r="F176" t="s">
        <v>79</v>
      </c>
      <c r="G176" t="s">
        <v>3925</v>
      </c>
      <c r="H176" s="34" t="s">
        <v>3754</v>
      </c>
      <c r="I176" s="34" t="s">
        <v>3754</v>
      </c>
      <c r="J176" s="34" t="s">
        <v>3754</v>
      </c>
      <c r="K176" s="34" t="s">
        <v>3754</v>
      </c>
      <c r="L176" s="81">
        <v>1</v>
      </c>
      <c r="M176" s="78" t="s">
        <v>3979</v>
      </c>
      <c r="N176" s="43">
        <f t="shared" si="4"/>
        <v>0.2</v>
      </c>
      <c r="O176" s="47">
        <v>200</v>
      </c>
      <c r="P176" s="43">
        <f t="shared" si="5"/>
        <v>0.2</v>
      </c>
      <c r="Q176" s="35" t="s">
        <v>3976</v>
      </c>
    </row>
    <row r="177" spans="1:17" x14ac:dyDescent="0.3">
      <c r="A177" t="s">
        <v>3831</v>
      </c>
      <c r="B177" t="s">
        <v>3831</v>
      </c>
      <c r="C177" s="1" t="s">
        <v>3968</v>
      </c>
      <c r="D177" t="s">
        <v>37</v>
      </c>
      <c r="E177" t="s">
        <v>2259</v>
      </c>
      <c r="F177" t="s">
        <v>79</v>
      </c>
      <c r="G177" t="s">
        <v>3925</v>
      </c>
      <c r="H177" s="34" t="s">
        <v>3754</v>
      </c>
      <c r="I177" s="34" t="s">
        <v>3754</v>
      </c>
      <c r="J177" s="34" t="s">
        <v>3754</v>
      </c>
      <c r="K177" s="34" t="s">
        <v>3754</v>
      </c>
      <c r="L177" s="81">
        <v>1</v>
      </c>
      <c r="M177" s="78" t="s">
        <v>3979</v>
      </c>
      <c r="N177" s="43">
        <f t="shared" si="4"/>
        <v>0.24</v>
      </c>
      <c r="O177" s="47">
        <v>240</v>
      </c>
      <c r="P177" s="43">
        <f t="shared" si="5"/>
        <v>0.24</v>
      </c>
      <c r="Q177" s="35" t="s">
        <v>3976</v>
      </c>
    </row>
    <row r="178" spans="1:17" x14ac:dyDescent="0.3">
      <c r="A178" t="s">
        <v>3832</v>
      </c>
      <c r="B178" t="s">
        <v>3832</v>
      </c>
      <c r="C178" s="1" t="s">
        <v>362</v>
      </c>
      <c r="D178" t="s">
        <v>37</v>
      </c>
      <c r="E178" t="s">
        <v>2259</v>
      </c>
      <c r="F178" t="s">
        <v>79</v>
      </c>
      <c r="G178" t="s">
        <v>3926</v>
      </c>
      <c r="H178" s="34" t="s">
        <v>3754</v>
      </c>
      <c r="I178" s="34" t="s">
        <v>3754</v>
      </c>
      <c r="J178" s="34" t="s">
        <v>3754</v>
      </c>
      <c r="K178" s="34" t="s">
        <v>3754</v>
      </c>
      <c r="L178" s="81">
        <v>1</v>
      </c>
      <c r="M178" s="78" t="s">
        <v>3979</v>
      </c>
      <c r="N178" s="43">
        <f t="shared" si="4"/>
        <v>0.499</v>
      </c>
      <c r="O178" s="47">
        <v>499</v>
      </c>
      <c r="P178" s="43">
        <f t="shared" si="5"/>
        <v>0.499</v>
      </c>
      <c r="Q178" s="35" t="s">
        <v>3976</v>
      </c>
    </row>
    <row r="179" spans="1:17" x14ac:dyDescent="0.3">
      <c r="A179" t="s">
        <v>3833</v>
      </c>
      <c r="B179" t="s">
        <v>3833</v>
      </c>
      <c r="C179" s="1" t="s">
        <v>353</v>
      </c>
      <c r="D179" t="s">
        <v>37</v>
      </c>
      <c r="E179" t="s">
        <v>2259</v>
      </c>
      <c r="F179" t="s">
        <v>79</v>
      </c>
      <c r="G179" t="s">
        <v>3927</v>
      </c>
      <c r="H179" s="34" t="s">
        <v>3754</v>
      </c>
      <c r="I179" s="34" t="s">
        <v>3754</v>
      </c>
      <c r="J179" s="34" t="s">
        <v>3754</v>
      </c>
      <c r="K179" s="34" t="s">
        <v>3754</v>
      </c>
      <c r="L179" s="81">
        <v>1</v>
      </c>
      <c r="M179" s="78" t="s">
        <v>3979</v>
      </c>
      <c r="N179" s="43">
        <f t="shared" si="4"/>
        <v>4.9989999999999997</v>
      </c>
      <c r="O179" s="47">
        <v>4999</v>
      </c>
      <c r="P179" s="43">
        <f t="shared" si="5"/>
        <v>4.9989999999999997</v>
      </c>
      <c r="Q179" s="35" t="s">
        <v>3976</v>
      </c>
    </row>
    <row r="180" spans="1:17" x14ac:dyDescent="0.3">
      <c r="A180" t="s">
        <v>3834</v>
      </c>
      <c r="B180" t="s">
        <v>3834</v>
      </c>
      <c r="C180" s="1" t="s">
        <v>356</v>
      </c>
      <c r="D180" t="s">
        <v>37</v>
      </c>
      <c r="E180" t="s">
        <v>2259</v>
      </c>
      <c r="F180" t="s">
        <v>79</v>
      </c>
      <c r="G180" t="s">
        <v>3928</v>
      </c>
      <c r="H180" s="34" t="s">
        <v>3754</v>
      </c>
      <c r="I180" s="34" t="s">
        <v>3754</v>
      </c>
      <c r="J180" s="34" t="s">
        <v>3754</v>
      </c>
      <c r="K180" s="34" t="s">
        <v>3754</v>
      </c>
      <c r="L180" s="81">
        <v>1</v>
      </c>
      <c r="M180" s="78" t="s">
        <v>3979</v>
      </c>
      <c r="N180" s="43">
        <f t="shared" si="4"/>
        <v>4.9989999999999997</v>
      </c>
      <c r="O180" s="47">
        <v>4999</v>
      </c>
      <c r="P180" s="43">
        <f t="shared" si="5"/>
        <v>4.9989999999999997</v>
      </c>
      <c r="Q180" s="35" t="s">
        <v>3976</v>
      </c>
    </row>
    <row r="181" spans="1:17" x14ac:dyDescent="0.3">
      <c r="A181" t="s">
        <v>3835</v>
      </c>
      <c r="B181" t="s">
        <v>3835</v>
      </c>
      <c r="C181" s="1" t="s">
        <v>353</v>
      </c>
      <c r="D181" t="s">
        <v>37</v>
      </c>
      <c r="E181" t="s">
        <v>2259</v>
      </c>
      <c r="F181" t="s">
        <v>79</v>
      </c>
      <c r="G181" t="s">
        <v>3928</v>
      </c>
      <c r="H181" s="34" t="s">
        <v>3754</v>
      </c>
      <c r="I181" s="34" t="s">
        <v>3754</v>
      </c>
      <c r="J181" s="34" t="s">
        <v>3754</v>
      </c>
      <c r="K181" s="34" t="s">
        <v>3754</v>
      </c>
      <c r="L181" s="81">
        <v>1</v>
      </c>
      <c r="M181" s="78" t="s">
        <v>3979</v>
      </c>
      <c r="N181" s="43">
        <f t="shared" si="4"/>
        <v>4</v>
      </c>
      <c r="O181" s="47">
        <v>4000</v>
      </c>
      <c r="P181" s="43">
        <f t="shared" si="5"/>
        <v>4</v>
      </c>
      <c r="Q181" s="35" t="s">
        <v>3976</v>
      </c>
    </row>
    <row r="182" spans="1:17" x14ac:dyDescent="0.3">
      <c r="A182" t="s">
        <v>3836</v>
      </c>
      <c r="B182" t="s">
        <v>3836</v>
      </c>
      <c r="C182" s="1" t="s">
        <v>353</v>
      </c>
      <c r="D182" t="s">
        <v>37</v>
      </c>
      <c r="E182" t="s">
        <v>2259</v>
      </c>
      <c r="F182" t="s">
        <v>79</v>
      </c>
      <c r="G182" t="s">
        <v>3928</v>
      </c>
      <c r="H182" s="34" t="s">
        <v>3754</v>
      </c>
      <c r="I182" s="34" t="s">
        <v>3754</v>
      </c>
      <c r="J182" s="34" t="s">
        <v>3754</v>
      </c>
      <c r="K182" s="34" t="s">
        <v>3754</v>
      </c>
      <c r="L182" s="81">
        <v>1</v>
      </c>
      <c r="M182" s="78" t="s">
        <v>3979</v>
      </c>
      <c r="N182" s="43">
        <f t="shared" si="4"/>
        <v>3</v>
      </c>
      <c r="O182" s="47">
        <v>3000</v>
      </c>
      <c r="P182" s="43">
        <f t="shared" si="5"/>
        <v>3</v>
      </c>
      <c r="Q182" s="35" t="s">
        <v>3976</v>
      </c>
    </row>
    <row r="183" spans="1:17" x14ac:dyDescent="0.3">
      <c r="A183" t="s">
        <v>3837</v>
      </c>
      <c r="B183" t="s">
        <v>3837</v>
      </c>
      <c r="C183" s="1" t="s">
        <v>353</v>
      </c>
      <c r="D183" t="s">
        <v>37</v>
      </c>
      <c r="E183" t="s">
        <v>2259</v>
      </c>
      <c r="F183" t="s">
        <v>79</v>
      </c>
      <c r="G183" t="s">
        <v>3928</v>
      </c>
      <c r="H183" s="34" t="s">
        <v>3754</v>
      </c>
      <c r="I183" s="34" t="s">
        <v>3754</v>
      </c>
      <c r="J183" s="34" t="s">
        <v>3754</v>
      </c>
      <c r="K183" s="34" t="s">
        <v>3754</v>
      </c>
      <c r="L183" s="81">
        <v>1</v>
      </c>
      <c r="M183" s="78" t="s">
        <v>3979</v>
      </c>
      <c r="N183" s="43">
        <f t="shared" si="4"/>
        <v>1</v>
      </c>
      <c r="O183" s="47">
        <v>1000</v>
      </c>
      <c r="P183" s="43">
        <f t="shared" si="5"/>
        <v>1</v>
      </c>
      <c r="Q183" s="35" t="s">
        <v>3976</v>
      </c>
    </row>
    <row r="184" spans="1:17" x14ac:dyDescent="0.3">
      <c r="A184" t="s">
        <v>3838</v>
      </c>
      <c r="B184" t="s">
        <v>3838</v>
      </c>
      <c r="C184" s="1" t="s">
        <v>335</v>
      </c>
      <c r="D184" t="s">
        <v>37</v>
      </c>
      <c r="E184" t="s">
        <v>2259</v>
      </c>
      <c r="F184" t="s">
        <v>79</v>
      </c>
      <c r="G184" t="s">
        <v>3929</v>
      </c>
      <c r="H184" s="34" t="s">
        <v>3754</v>
      </c>
      <c r="I184" s="34" t="s">
        <v>3754</v>
      </c>
      <c r="J184" s="34" t="s">
        <v>3754</v>
      </c>
      <c r="K184" s="34" t="s">
        <v>3754</v>
      </c>
      <c r="L184" s="81">
        <v>1</v>
      </c>
      <c r="M184" s="78" t="s">
        <v>3979</v>
      </c>
      <c r="N184" s="43">
        <f t="shared" ref="N184:N240" si="6">O184/1000</f>
        <v>2</v>
      </c>
      <c r="O184" s="47">
        <v>2000</v>
      </c>
      <c r="P184" s="43">
        <f t="shared" si="5"/>
        <v>2</v>
      </c>
      <c r="Q184" s="35" t="s">
        <v>3976</v>
      </c>
    </row>
    <row r="185" spans="1:17" x14ac:dyDescent="0.3">
      <c r="A185" t="s">
        <v>3839</v>
      </c>
      <c r="B185" t="s">
        <v>3839</v>
      </c>
      <c r="C185" s="1" t="s">
        <v>2078</v>
      </c>
      <c r="D185" t="s">
        <v>37</v>
      </c>
      <c r="E185" t="s">
        <v>2259</v>
      </c>
      <c r="F185" t="s">
        <v>79</v>
      </c>
      <c r="G185" t="s">
        <v>3930</v>
      </c>
      <c r="H185" s="34" t="s">
        <v>3754</v>
      </c>
      <c r="I185" s="34" t="s">
        <v>3754</v>
      </c>
      <c r="J185" s="34" t="s">
        <v>3754</v>
      </c>
      <c r="K185" s="34" t="s">
        <v>3754</v>
      </c>
      <c r="L185" s="81">
        <v>1</v>
      </c>
      <c r="M185" s="78" t="s">
        <v>3979</v>
      </c>
      <c r="N185" s="43">
        <f t="shared" si="6"/>
        <v>4.9950000000000001</v>
      </c>
      <c r="O185" s="47">
        <v>4995</v>
      </c>
      <c r="P185" s="43">
        <f t="shared" si="5"/>
        <v>4.9950000000000001</v>
      </c>
      <c r="Q185" s="35" t="s">
        <v>3976</v>
      </c>
    </row>
    <row r="186" spans="1:17" x14ac:dyDescent="0.3">
      <c r="A186" t="s">
        <v>3840</v>
      </c>
      <c r="B186" t="s">
        <v>3840</v>
      </c>
      <c r="C186" s="1" t="s">
        <v>526</v>
      </c>
      <c r="D186" t="s">
        <v>37</v>
      </c>
      <c r="E186" t="s">
        <v>2259</v>
      </c>
      <c r="F186" t="s">
        <v>79</v>
      </c>
      <c r="G186" t="s">
        <v>3931</v>
      </c>
      <c r="H186" s="34" t="s">
        <v>3754</v>
      </c>
      <c r="I186" s="34" t="s">
        <v>3754</v>
      </c>
      <c r="J186" s="34" t="s">
        <v>3754</v>
      </c>
      <c r="K186" s="34" t="s">
        <v>3754</v>
      </c>
      <c r="L186" s="81">
        <v>1</v>
      </c>
      <c r="M186" s="78" t="s">
        <v>3979</v>
      </c>
      <c r="N186" s="43">
        <f t="shared" si="6"/>
        <v>0.48749999999999999</v>
      </c>
      <c r="O186" s="47">
        <v>487.5</v>
      </c>
      <c r="P186" s="43">
        <f t="shared" si="5"/>
        <v>0.48749999999999999</v>
      </c>
      <c r="Q186" s="35" t="s">
        <v>3976</v>
      </c>
    </row>
    <row r="187" spans="1:17" x14ac:dyDescent="0.3">
      <c r="A187" t="s">
        <v>3841</v>
      </c>
      <c r="B187" t="s">
        <v>3841</v>
      </c>
      <c r="C187" s="1" t="s">
        <v>526</v>
      </c>
      <c r="D187" t="s">
        <v>37</v>
      </c>
      <c r="E187" t="s">
        <v>2259</v>
      </c>
      <c r="F187" t="s">
        <v>79</v>
      </c>
      <c r="G187" t="s">
        <v>3931</v>
      </c>
      <c r="H187" s="34" t="s">
        <v>3754</v>
      </c>
      <c r="I187" s="34" t="s">
        <v>3754</v>
      </c>
      <c r="J187" s="34" t="s">
        <v>3754</v>
      </c>
      <c r="K187" s="34" t="s">
        <v>3754</v>
      </c>
      <c r="L187" s="81">
        <v>1</v>
      </c>
      <c r="M187" s="78" t="s">
        <v>3979</v>
      </c>
      <c r="N187" s="43">
        <f t="shared" si="6"/>
        <v>0.1333</v>
      </c>
      <c r="O187" s="47">
        <v>133.30000000000001</v>
      </c>
      <c r="P187" s="43">
        <f t="shared" si="5"/>
        <v>0.1333</v>
      </c>
      <c r="Q187" s="35" t="s">
        <v>3976</v>
      </c>
    </row>
    <row r="188" spans="1:17" x14ac:dyDescent="0.3">
      <c r="A188" t="s">
        <v>3842</v>
      </c>
      <c r="B188" t="s">
        <v>3842</v>
      </c>
      <c r="C188" s="1" t="s">
        <v>526</v>
      </c>
      <c r="D188" t="s">
        <v>37</v>
      </c>
      <c r="E188" t="s">
        <v>2259</v>
      </c>
      <c r="F188" t="s">
        <v>79</v>
      </c>
      <c r="G188" t="s">
        <v>3931</v>
      </c>
      <c r="H188" s="34" t="s">
        <v>3754</v>
      </c>
      <c r="I188" s="34" t="s">
        <v>3754</v>
      </c>
      <c r="J188" s="34" t="s">
        <v>3754</v>
      </c>
      <c r="K188" s="34" t="s">
        <v>3754</v>
      </c>
      <c r="L188" s="81">
        <v>1</v>
      </c>
      <c r="M188" s="78" t="s">
        <v>3979</v>
      </c>
      <c r="N188" s="43">
        <f t="shared" si="6"/>
        <v>0.125</v>
      </c>
      <c r="O188" s="47">
        <v>125</v>
      </c>
      <c r="P188" s="43">
        <f t="shared" si="5"/>
        <v>0.125</v>
      </c>
      <c r="Q188" s="35" t="s">
        <v>3976</v>
      </c>
    </row>
    <row r="189" spans="1:17" x14ac:dyDescent="0.3">
      <c r="A189" t="s">
        <v>3843</v>
      </c>
      <c r="B189" t="s">
        <v>3843</v>
      </c>
      <c r="C189" s="1" t="s">
        <v>526</v>
      </c>
      <c r="D189" t="s">
        <v>37</v>
      </c>
      <c r="E189" t="s">
        <v>2259</v>
      </c>
      <c r="F189" t="s">
        <v>79</v>
      </c>
      <c r="G189" t="s">
        <v>3931</v>
      </c>
      <c r="H189" s="34" t="s">
        <v>3754</v>
      </c>
      <c r="I189" s="34" t="s">
        <v>3754</v>
      </c>
      <c r="J189" s="34" t="s">
        <v>3754</v>
      </c>
      <c r="K189" s="34" t="s">
        <v>3754</v>
      </c>
      <c r="L189" s="81">
        <v>1</v>
      </c>
      <c r="M189" s="78" t="s">
        <v>3979</v>
      </c>
      <c r="N189" s="43">
        <f t="shared" si="6"/>
        <v>8.3299999999999999E-2</v>
      </c>
      <c r="O189" s="47">
        <v>83.3</v>
      </c>
      <c r="P189" s="43">
        <f t="shared" si="5"/>
        <v>8.3299999999999999E-2</v>
      </c>
      <c r="Q189" s="35" t="s">
        <v>3976</v>
      </c>
    </row>
    <row r="190" spans="1:17" x14ac:dyDescent="0.3">
      <c r="A190" t="s">
        <v>3844</v>
      </c>
      <c r="B190" t="s">
        <v>3844</v>
      </c>
      <c r="C190" s="1" t="s">
        <v>526</v>
      </c>
      <c r="D190" t="s">
        <v>37</v>
      </c>
      <c r="E190" t="s">
        <v>2259</v>
      </c>
      <c r="F190" t="s">
        <v>79</v>
      </c>
      <c r="G190" t="s">
        <v>3931</v>
      </c>
      <c r="H190" s="34" t="s">
        <v>3754</v>
      </c>
      <c r="I190" s="34" t="s">
        <v>3754</v>
      </c>
      <c r="J190" s="34" t="s">
        <v>3754</v>
      </c>
      <c r="K190" s="34" t="s">
        <v>3754</v>
      </c>
      <c r="L190" s="81">
        <v>1</v>
      </c>
      <c r="M190" s="78" t="s">
        <v>3979</v>
      </c>
      <c r="N190" s="43">
        <f t="shared" si="6"/>
        <v>0.05</v>
      </c>
      <c r="O190" s="47">
        <v>50</v>
      </c>
      <c r="P190" s="43">
        <f t="shared" si="5"/>
        <v>0.05</v>
      </c>
      <c r="Q190" s="35" t="s">
        <v>3976</v>
      </c>
    </row>
    <row r="191" spans="1:17" x14ac:dyDescent="0.3">
      <c r="A191" t="s">
        <v>3845</v>
      </c>
      <c r="B191" t="s">
        <v>3845</v>
      </c>
      <c r="C191" s="1" t="s">
        <v>3269</v>
      </c>
      <c r="D191" t="s">
        <v>37</v>
      </c>
      <c r="E191" t="s">
        <v>2259</v>
      </c>
      <c r="F191" t="s">
        <v>79</v>
      </c>
      <c r="G191" t="s">
        <v>3932</v>
      </c>
      <c r="H191" s="34" t="s">
        <v>3754</v>
      </c>
      <c r="I191" s="34" t="s">
        <v>3754</v>
      </c>
      <c r="J191" s="34" t="s">
        <v>3754</v>
      </c>
      <c r="K191" s="34" t="s">
        <v>3754</v>
      </c>
      <c r="L191" s="81">
        <v>1</v>
      </c>
      <c r="M191" s="78" t="s">
        <v>3979</v>
      </c>
      <c r="N191" s="43">
        <f t="shared" si="6"/>
        <v>0.49199999999999999</v>
      </c>
      <c r="O191" s="47">
        <v>492</v>
      </c>
      <c r="P191" s="43">
        <f t="shared" si="5"/>
        <v>0.49199999999999999</v>
      </c>
      <c r="Q191" s="35" t="s">
        <v>3976</v>
      </c>
    </row>
    <row r="192" spans="1:17" x14ac:dyDescent="0.3">
      <c r="A192" t="s">
        <v>3846</v>
      </c>
      <c r="B192" t="s">
        <v>3846</v>
      </c>
      <c r="C192" s="1" t="s">
        <v>3969</v>
      </c>
      <c r="D192" t="s">
        <v>37</v>
      </c>
      <c r="E192" t="s">
        <v>2259</v>
      </c>
      <c r="F192" t="s">
        <v>79</v>
      </c>
      <c r="G192" t="s">
        <v>3933</v>
      </c>
      <c r="H192" s="34" t="s">
        <v>3754</v>
      </c>
      <c r="I192" s="34" t="s">
        <v>3754</v>
      </c>
      <c r="J192" s="34" t="s">
        <v>3754</v>
      </c>
      <c r="K192" s="34" t="s">
        <v>3754</v>
      </c>
      <c r="L192" s="81">
        <v>1</v>
      </c>
      <c r="M192" s="78" t="s">
        <v>3979</v>
      </c>
      <c r="N192" s="43">
        <f t="shared" si="6"/>
        <v>0.75</v>
      </c>
      <c r="O192" s="47">
        <v>750</v>
      </c>
      <c r="P192" s="43">
        <f t="shared" si="5"/>
        <v>0.75</v>
      </c>
      <c r="Q192" s="35" t="s">
        <v>3976</v>
      </c>
    </row>
    <row r="193" spans="1:17" x14ac:dyDescent="0.3">
      <c r="A193" t="s">
        <v>3847</v>
      </c>
      <c r="B193" t="s">
        <v>3847</v>
      </c>
      <c r="C193" s="1" t="s">
        <v>356</v>
      </c>
      <c r="D193" t="s">
        <v>37</v>
      </c>
      <c r="E193" t="s">
        <v>2259</v>
      </c>
      <c r="F193" t="s">
        <v>79</v>
      </c>
      <c r="G193" t="s">
        <v>3186</v>
      </c>
      <c r="H193" s="34" t="s">
        <v>3754</v>
      </c>
      <c r="I193" s="34" t="s">
        <v>3754</v>
      </c>
      <c r="J193" s="34" t="s">
        <v>3754</v>
      </c>
      <c r="K193" s="34" t="s">
        <v>3754</v>
      </c>
      <c r="L193" s="81">
        <v>1</v>
      </c>
      <c r="M193" s="78" t="s">
        <v>3979</v>
      </c>
      <c r="N193" s="43">
        <f t="shared" si="6"/>
        <v>0.15040000000000001</v>
      </c>
      <c r="O193" s="47">
        <v>150.4</v>
      </c>
      <c r="P193" s="43">
        <f t="shared" si="5"/>
        <v>0.15040000000000001</v>
      </c>
      <c r="Q193" s="35" t="s">
        <v>3976</v>
      </c>
    </row>
    <row r="194" spans="1:17" x14ac:dyDescent="0.3">
      <c r="A194" t="s">
        <v>3848</v>
      </c>
      <c r="B194" t="s">
        <v>3848</v>
      </c>
      <c r="C194" s="1" t="s">
        <v>3269</v>
      </c>
      <c r="D194" t="s">
        <v>37</v>
      </c>
      <c r="E194" t="s">
        <v>2259</v>
      </c>
      <c r="F194" t="s">
        <v>79</v>
      </c>
      <c r="G194" t="s">
        <v>3934</v>
      </c>
      <c r="H194" s="34" t="s">
        <v>3754</v>
      </c>
      <c r="I194" s="34" t="s">
        <v>3754</v>
      </c>
      <c r="J194" s="34" t="s">
        <v>3754</v>
      </c>
      <c r="K194" s="34" t="s">
        <v>3754</v>
      </c>
      <c r="L194" s="81">
        <v>1</v>
      </c>
      <c r="M194" s="78" t="s">
        <v>3979</v>
      </c>
      <c r="N194" s="43">
        <f t="shared" si="6"/>
        <v>0.48</v>
      </c>
      <c r="O194" s="47">
        <v>480</v>
      </c>
      <c r="P194" s="43">
        <f t="shared" si="5"/>
        <v>0.48</v>
      </c>
      <c r="Q194" s="35" t="s">
        <v>3976</v>
      </c>
    </row>
    <row r="195" spans="1:17" x14ac:dyDescent="0.3">
      <c r="A195" t="s">
        <v>3849</v>
      </c>
      <c r="B195" t="s">
        <v>3849</v>
      </c>
      <c r="C195" s="1" t="s">
        <v>2348</v>
      </c>
      <c r="D195" t="s">
        <v>37</v>
      </c>
      <c r="E195" t="s">
        <v>2271</v>
      </c>
      <c r="F195" t="s">
        <v>79</v>
      </c>
      <c r="G195" t="s">
        <v>3935</v>
      </c>
      <c r="H195" s="34" t="s">
        <v>3754</v>
      </c>
      <c r="I195" s="34" t="s">
        <v>3754</v>
      </c>
      <c r="J195" s="34" t="s">
        <v>3754</v>
      </c>
      <c r="K195" s="34" t="s">
        <v>3754</v>
      </c>
      <c r="L195" s="81">
        <v>1</v>
      </c>
      <c r="M195" s="78" t="s">
        <v>3979</v>
      </c>
      <c r="N195" s="43">
        <f t="shared" si="6"/>
        <v>3.8</v>
      </c>
      <c r="O195" s="47">
        <v>3800</v>
      </c>
      <c r="P195" s="43">
        <f t="shared" ref="P195:P254" si="7">N195*L195</f>
        <v>3.8</v>
      </c>
      <c r="Q195" s="35" t="s">
        <v>3976</v>
      </c>
    </row>
    <row r="196" spans="1:17" x14ac:dyDescent="0.3">
      <c r="A196" t="s">
        <v>3850</v>
      </c>
      <c r="B196" t="s">
        <v>3850</v>
      </c>
      <c r="C196" s="1" t="s">
        <v>1692</v>
      </c>
      <c r="D196" t="s">
        <v>37</v>
      </c>
      <c r="E196" t="s">
        <v>2271</v>
      </c>
      <c r="F196" t="s">
        <v>79</v>
      </c>
      <c r="G196" t="s">
        <v>3936</v>
      </c>
      <c r="H196" s="34" t="s">
        <v>3754</v>
      </c>
      <c r="I196" s="34" t="s">
        <v>3754</v>
      </c>
      <c r="J196" s="34" t="s">
        <v>3754</v>
      </c>
      <c r="K196" s="34" t="s">
        <v>3754</v>
      </c>
      <c r="L196" s="81">
        <v>1</v>
      </c>
      <c r="M196" s="78" t="s">
        <v>3979</v>
      </c>
      <c r="N196" s="43">
        <f t="shared" si="6"/>
        <v>4.5191999999999997</v>
      </c>
      <c r="O196" s="47">
        <v>4519.2</v>
      </c>
      <c r="P196" s="43">
        <f t="shared" si="7"/>
        <v>4.5191999999999997</v>
      </c>
      <c r="Q196" s="35" t="s">
        <v>3976</v>
      </c>
    </row>
    <row r="197" spans="1:17" x14ac:dyDescent="0.3">
      <c r="A197" t="s">
        <v>3851</v>
      </c>
      <c r="B197" t="s">
        <v>3851</v>
      </c>
      <c r="C197" s="1" t="s">
        <v>426</v>
      </c>
      <c r="D197" t="s">
        <v>37</v>
      </c>
      <c r="E197" t="s">
        <v>2271</v>
      </c>
      <c r="F197" t="s">
        <v>79</v>
      </c>
      <c r="G197" t="s">
        <v>3937</v>
      </c>
      <c r="H197" s="34" t="s">
        <v>3754</v>
      </c>
      <c r="I197" s="34" t="s">
        <v>3754</v>
      </c>
      <c r="J197" s="34" t="s">
        <v>3754</v>
      </c>
      <c r="K197" s="34" t="s">
        <v>3754</v>
      </c>
      <c r="L197" s="81">
        <v>1</v>
      </c>
      <c r="M197" s="78" t="s">
        <v>3979</v>
      </c>
      <c r="N197" s="43">
        <f t="shared" si="6"/>
        <v>2.7</v>
      </c>
      <c r="O197" s="47">
        <v>2700</v>
      </c>
      <c r="P197" s="43">
        <f t="shared" si="7"/>
        <v>2.7</v>
      </c>
      <c r="Q197" s="35" t="s">
        <v>3976</v>
      </c>
    </row>
    <row r="198" spans="1:17" x14ac:dyDescent="0.3">
      <c r="A198" t="s">
        <v>3852</v>
      </c>
      <c r="B198" t="s">
        <v>3852</v>
      </c>
      <c r="C198" s="1" t="s">
        <v>2453</v>
      </c>
      <c r="D198" t="s">
        <v>37</v>
      </c>
      <c r="E198" t="s">
        <v>2271</v>
      </c>
      <c r="F198" t="s">
        <v>79</v>
      </c>
      <c r="G198" t="s">
        <v>3938</v>
      </c>
      <c r="H198" s="34" t="s">
        <v>3754</v>
      </c>
      <c r="I198" s="34" t="s">
        <v>3754</v>
      </c>
      <c r="J198" s="34" t="s">
        <v>3754</v>
      </c>
      <c r="K198" s="34" t="s">
        <v>3754</v>
      </c>
      <c r="L198" s="81">
        <v>1</v>
      </c>
      <c r="M198" s="78" t="s">
        <v>3979</v>
      </c>
      <c r="N198" s="43">
        <f t="shared" si="6"/>
        <v>0.5</v>
      </c>
      <c r="O198" s="47">
        <v>500</v>
      </c>
      <c r="P198" s="43">
        <f t="shared" si="7"/>
        <v>0.5</v>
      </c>
      <c r="Q198" s="35" t="s">
        <v>3976</v>
      </c>
    </row>
    <row r="199" spans="1:17" x14ac:dyDescent="0.3">
      <c r="A199" t="s">
        <v>3853</v>
      </c>
      <c r="B199" t="s">
        <v>3853</v>
      </c>
      <c r="C199" s="1" t="s">
        <v>3201</v>
      </c>
      <c r="D199" t="s">
        <v>37</v>
      </c>
      <c r="E199" t="s">
        <v>2271</v>
      </c>
      <c r="F199" t="s">
        <v>79</v>
      </c>
      <c r="G199" t="s">
        <v>2360</v>
      </c>
      <c r="H199" s="34" t="s">
        <v>3754</v>
      </c>
      <c r="I199" s="34" t="s">
        <v>3754</v>
      </c>
      <c r="J199" s="34" t="s">
        <v>3754</v>
      </c>
      <c r="K199" s="34" t="s">
        <v>3754</v>
      </c>
      <c r="L199" s="81">
        <v>1</v>
      </c>
      <c r="M199" s="78" t="s">
        <v>3979</v>
      </c>
      <c r="N199" s="43">
        <f t="shared" si="6"/>
        <v>0.499</v>
      </c>
      <c r="O199" s="47">
        <v>499</v>
      </c>
      <c r="P199" s="43">
        <f t="shared" si="7"/>
        <v>0.499</v>
      </c>
      <c r="Q199" s="35" t="s">
        <v>3976</v>
      </c>
    </row>
    <row r="200" spans="1:17" x14ac:dyDescent="0.3">
      <c r="A200" t="s">
        <v>3854</v>
      </c>
      <c r="B200" t="s">
        <v>3854</v>
      </c>
      <c r="C200" s="1" t="s">
        <v>420</v>
      </c>
      <c r="D200" t="s">
        <v>37</v>
      </c>
      <c r="E200" t="s">
        <v>2271</v>
      </c>
      <c r="F200" t="s">
        <v>79</v>
      </c>
      <c r="G200" t="s">
        <v>3939</v>
      </c>
      <c r="H200" s="34" t="s">
        <v>3754</v>
      </c>
      <c r="I200" s="34" t="s">
        <v>3754</v>
      </c>
      <c r="J200" s="34" t="s">
        <v>3754</v>
      </c>
      <c r="K200" s="34" t="s">
        <v>3754</v>
      </c>
      <c r="L200" s="81">
        <v>1</v>
      </c>
      <c r="M200" s="78" t="s">
        <v>3979</v>
      </c>
      <c r="N200" s="43">
        <f t="shared" si="6"/>
        <v>0.375</v>
      </c>
      <c r="O200" s="47">
        <v>375</v>
      </c>
      <c r="P200" s="43">
        <f t="shared" si="7"/>
        <v>0.375</v>
      </c>
      <c r="Q200" s="35" t="s">
        <v>3976</v>
      </c>
    </row>
    <row r="201" spans="1:17" x14ac:dyDescent="0.3">
      <c r="A201" t="s">
        <v>3855</v>
      </c>
      <c r="B201" t="s">
        <v>3855</v>
      </c>
      <c r="C201" s="1" t="s">
        <v>1009</v>
      </c>
      <c r="D201" t="s">
        <v>37</v>
      </c>
      <c r="E201" t="s">
        <v>2271</v>
      </c>
      <c r="F201" t="s">
        <v>79</v>
      </c>
      <c r="G201" t="s">
        <v>3940</v>
      </c>
      <c r="H201" s="34" t="s">
        <v>3754</v>
      </c>
      <c r="I201" s="34" t="s">
        <v>3754</v>
      </c>
      <c r="J201" s="34" t="s">
        <v>3754</v>
      </c>
      <c r="K201" s="34" t="s">
        <v>3754</v>
      </c>
      <c r="L201" s="81">
        <v>1</v>
      </c>
      <c r="M201" s="78" t="s">
        <v>3979</v>
      </c>
      <c r="N201" s="43">
        <f t="shared" si="6"/>
        <v>0.24</v>
      </c>
      <c r="O201" s="47">
        <v>240</v>
      </c>
      <c r="P201" s="43">
        <f t="shared" si="7"/>
        <v>0.24</v>
      </c>
      <c r="Q201" s="35" t="s">
        <v>3976</v>
      </c>
    </row>
    <row r="202" spans="1:17" x14ac:dyDescent="0.3">
      <c r="A202" t="s">
        <v>3856</v>
      </c>
      <c r="B202" t="s">
        <v>3856</v>
      </c>
      <c r="C202" s="1" t="s">
        <v>2270</v>
      </c>
      <c r="D202" t="s">
        <v>37</v>
      </c>
      <c r="E202" t="s">
        <v>2271</v>
      </c>
      <c r="F202" t="s">
        <v>79</v>
      </c>
      <c r="G202" t="s">
        <v>2425</v>
      </c>
      <c r="H202" s="34" t="s">
        <v>3754</v>
      </c>
      <c r="I202" s="34" t="s">
        <v>3754</v>
      </c>
      <c r="J202" s="34" t="s">
        <v>3754</v>
      </c>
      <c r="K202" s="34" t="s">
        <v>3754</v>
      </c>
      <c r="L202" s="81">
        <v>1</v>
      </c>
      <c r="M202" s="78" t="s">
        <v>3979</v>
      </c>
      <c r="N202" s="43">
        <f t="shared" si="6"/>
        <v>4.5999999999999996</v>
      </c>
      <c r="O202" s="47">
        <v>4600</v>
      </c>
      <c r="P202" s="43">
        <f t="shared" si="7"/>
        <v>4.5999999999999996</v>
      </c>
      <c r="Q202" s="35" t="s">
        <v>3976</v>
      </c>
    </row>
    <row r="203" spans="1:17" x14ac:dyDescent="0.3">
      <c r="A203" t="s">
        <v>3857</v>
      </c>
      <c r="B203" t="s">
        <v>3857</v>
      </c>
      <c r="C203" s="1" t="s">
        <v>3201</v>
      </c>
      <c r="D203" t="s">
        <v>37</v>
      </c>
      <c r="E203" t="s">
        <v>2271</v>
      </c>
      <c r="F203" t="s">
        <v>79</v>
      </c>
      <c r="G203" t="s">
        <v>2120</v>
      </c>
      <c r="H203" s="34" t="s">
        <v>3754</v>
      </c>
      <c r="I203" s="34" t="s">
        <v>3754</v>
      </c>
      <c r="J203" s="34" t="s">
        <v>3754</v>
      </c>
      <c r="K203" s="34" t="s">
        <v>3754</v>
      </c>
      <c r="L203" s="81">
        <v>1</v>
      </c>
      <c r="M203" s="78" t="s">
        <v>3979</v>
      </c>
      <c r="N203" s="43">
        <f t="shared" si="6"/>
        <v>2.66</v>
      </c>
      <c r="O203" s="47">
        <v>2660</v>
      </c>
      <c r="P203" s="43">
        <f t="shared" si="7"/>
        <v>2.66</v>
      </c>
      <c r="Q203" s="35" t="s">
        <v>3976</v>
      </c>
    </row>
    <row r="204" spans="1:17" x14ac:dyDescent="0.3">
      <c r="A204" t="s">
        <v>3858</v>
      </c>
      <c r="B204" t="s">
        <v>3858</v>
      </c>
      <c r="C204" s="1" t="s">
        <v>2441</v>
      </c>
      <c r="D204" t="s">
        <v>37</v>
      </c>
      <c r="E204" t="s">
        <v>2254</v>
      </c>
      <c r="F204" t="s">
        <v>79</v>
      </c>
      <c r="G204" t="s">
        <v>3941</v>
      </c>
      <c r="H204" s="34" t="s">
        <v>3754</v>
      </c>
      <c r="I204" s="34" t="s">
        <v>3754</v>
      </c>
      <c r="J204" s="34" t="s">
        <v>3754</v>
      </c>
      <c r="K204" s="34" t="s">
        <v>3754</v>
      </c>
      <c r="L204" s="81">
        <v>1</v>
      </c>
      <c r="M204" s="78" t="s">
        <v>3979</v>
      </c>
      <c r="N204" s="43">
        <f t="shared" si="6"/>
        <v>1.986</v>
      </c>
      <c r="O204" s="47">
        <v>1986</v>
      </c>
      <c r="P204" s="43">
        <f t="shared" si="7"/>
        <v>1.986</v>
      </c>
      <c r="Q204" s="35" t="s">
        <v>3976</v>
      </c>
    </row>
    <row r="205" spans="1:17" x14ac:dyDescent="0.3">
      <c r="A205" t="s">
        <v>3859</v>
      </c>
      <c r="B205" t="s">
        <v>3859</v>
      </c>
      <c r="C205" s="1" t="s">
        <v>243</v>
      </c>
      <c r="D205" t="s">
        <v>37</v>
      </c>
      <c r="E205" t="s">
        <v>2254</v>
      </c>
      <c r="F205" t="s">
        <v>79</v>
      </c>
      <c r="G205" t="s">
        <v>3942</v>
      </c>
      <c r="H205" s="34" t="s">
        <v>3754</v>
      </c>
      <c r="I205" s="34" t="s">
        <v>3754</v>
      </c>
      <c r="J205" s="34" t="s">
        <v>3754</v>
      </c>
      <c r="K205" s="34" t="s">
        <v>3754</v>
      </c>
      <c r="L205" s="81">
        <v>1</v>
      </c>
      <c r="M205" s="78" t="s">
        <v>3979</v>
      </c>
      <c r="N205" s="43">
        <f t="shared" si="6"/>
        <v>1.5940000000000001</v>
      </c>
      <c r="O205" s="47">
        <v>1594</v>
      </c>
      <c r="P205" s="43">
        <f t="shared" si="7"/>
        <v>1.5940000000000001</v>
      </c>
      <c r="Q205" s="35" t="s">
        <v>3976</v>
      </c>
    </row>
    <row r="206" spans="1:17" x14ac:dyDescent="0.3">
      <c r="A206" t="s">
        <v>3860</v>
      </c>
      <c r="B206" t="s">
        <v>3860</v>
      </c>
      <c r="C206" s="1" t="s">
        <v>2823</v>
      </c>
      <c r="D206" t="s">
        <v>37</v>
      </c>
      <c r="E206" t="s">
        <v>2254</v>
      </c>
      <c r="F206" t="s">
        <v>79</v>
      </c>
      <c r="G206" t="s">
        <v>3936</v>
      </c>
      <c r="H206" s="34" t="s">
        <v>3754</v>
      </c>
      <c r="I206" s="34" t="s">
        <v>3754</v>
      </c>
      <c r="J206" s="34" t="s">
        <v>3754</v>
      </c>
      <c r="K206" s="34" t="s">
        <v>3754</v>
      </c>
      <c r="L206" s="81">
        <v>1</v>
      </c>
      <c r="M206" s="78" t="s">
        <v>3979</v>
      </c>
      <c r="N206" s="43">
        <f t="shared" si="6"/>
        <v>4.4588000000000001</v>
      </c>
      <c r="O206" s="47">
        <v>4458.8</v>
      </c>
      <c r="P206" s="43">
        <f t="shared" si="7"/>
        <v>4.4588000000000001</v>
      </c>
      <c r="Q206" s="35" t="s">
        <v>3976</v>
      </c>
    </row>
    <row r="207" spans="1:17" x14ac:dyDescent="0.3">
      <c r="A207" t="s">
        <v>3861</v>
      </c>
      <c r="B207" t="s">
        <v>3861</v>
      </c>
      <c r="C207" s="1" t="s">
        <v>257</v>
      </c>
      <c r="D207" t="s">
        <v>37</v>
      </c>
      <c r="E207" t="s">
        <v>2254</v>
      </c>
      <c r="F207" t="s">
        <v>79</v>
      </c>
      <c r="G207" t="s">
        <v>3943</v>
      </c>
      <c r="H207" s="34" t="s">
        <v>3754</v>
      </c>
      <c r="I207" s="34" t="s">
        <v>3754</v>
      </c>
      <c r="J207" s="34" t="s">
        <v>3754</v>
      </c>
      <c r="K207" s="34" t="s">
        <v>3754</v>
      </c>
      <c r="L207" s="81">
        <v>1</v>
      </c>
      <c r="M207" s="78" t="s">
        <v>3979</v>
      </c>
      <c r="N207" s="43">
        <f t="shared" si="6"/>
        <v>1.8</v>
      </c>
      <c r="O207" s="47">
        <v>1800</v>
      </c>
      <c r="P207" s="43">
        <f t="shared" si="7"/>
        <v>1.8</v>
      </c>
      <c r="Q207" s="35" t="s">
        <v>3976</v>
      </c>
    </row>
    <row r="208" spans="1:17" x14ac:dyDescent="0.3">
      <c r="A208" t="s">
        <v>3862</v>
      </c>
      <c r="B208" t="s">
        <v>3862</v>
      </c>
      <c r="C208" s="1" t="s">
        <v>275</v>
      </c>
      <c r="D208" t="s">
        <v>37</v>
      </c>
      <c r="E208" t="s">
        <v>2254</v>
      </c>
      <c r="F208" t="s">
        <v>79</v>
      </c>
      <c r="G208" t="s">
        <v>3944</v>
      </c>
      <c r="H208" s="34" t="s">
        <v>3754</v>
      </c>
      <c r="I208" s="34" t="s">
        <v>3754</v>
      </c>
      <c r="J208" s="34" t="s">
        <v>3754</v>
      </c>
      <c r="K208" s="34" t="s">
        <v>3754</v>
      </c>
      <c r="L208" s="81">
        <v>1</v>
      </c>
      <c r="M208" s="78" t="s">
        <v>3979</v>
      </c>
      <c r="N208" s="43">
        <f t="shared" si="6"/>
        <v>5.8000000000000003E-2</v>
      </c>
      <c r="O208" s="47">
        <v>58</v>
      </c>
      <c r="P208" s="43">
        <f t="shared" si="7"/>
        <v>5.8000000000000003E-2</v>
      </c>
      <c r="Q208" s="35" t="s">
        <v>3976</v>
      </c>
    </row>
    <row r="209" spans="1:17" x14ac:dyDescent="0.3">
      <c r="A209" t="s">
        <v>3863</v>
      </c>
      <c r="B209" t="s">
        <v>3863</v>
      </c>
      <c r="C209" s="1" t="s">
        <v>275</v>
      </c>
      <c r="D209" t="s">
        <v>37</v>
      </c>
      <c r="E209" t="s">
        <v>2254</v>
      </c>
      <c r="F209" t="s">
        <v>79</v>
      </c>
      <c r="G209" t="s">
        <v>3944</v>
      </c>
      <c r="H209" s="34" t="s">
        <v>3754</v>
      </c>
      <c r="I209" s="34" t="s">
        <v>3754</v>
      </c>
      <c r="J209" s="34" t="s">
        <v>3754</v>
      </c>
      <c r="K209" s="34" t="s">
        <v>3754</v>
      </c>
      <c r="L209" s="81">
        <v>1</v>
      </c>
      <c r="M209" s="78" t="s">
        <v>3979</v>
      </c>
      <c r="N209" s="43">
        <f t="shared" si="6"/>
        <v>6.6599999999999993E-2</v>
      </c>
      <c r="O209" s="47">
        <v>66.599999999999994</v>
      </c>
      <c r="P209" s="43">
        <f t="shared" si="7"/>
        <v>6.6599999999999993E-2</v>
      </c>
      <c r="Q209" s="35" t="s">
        <v>3976</v>
      </c>
    </row>
    <row r="210" spans="1:17" x14ac:dyDescent="0.3">
      <c r="A210" t="s">
        <v>3864</v>
      </c>
      <c r="B210" t="s">
        <v>3864</v>
      </c>
      <c r="C210" s="1" t="s">
        <v>275</v>
      </c>
      <c r="D210" t="s">
        <v>37</v>
      </c>
      <c r="E210" t="s">
        <v>2254</v>
      </c>
      <c r="F210" t="s">
        <v>79</v>
      </c>
      <c r="G210" t="s">
        <v>3944</v>
      </c>
      <c r="H210" s="34" t="s">
        <v>3754</v>
      </c>
      <c r="I210" s="34" t="s">
        <v>3754</v>
      </c>
      <c r="J210" s="34" t="s">
        <v>3754</v>
      </c>
      <c r="K210" s="34" t="s">
        <v>3754</v>
      </c>
      <c r="L210" s="81">
        <v>1</v>
      </c>
      <c r="M210" s="78" t="s">
        <v>3979</v>
      </c>
      <c r="N210" s="43">
        <f t="shared" si="6"/>
        <v>0.19980000000000001</v>
      </c>
      <c r="O210" s="47">
        <v>199.8</v>
      </c>
      <c r="P210" s="43">
        <f t="shared" si="7"/>
        <v>0.19980000000000001</v>
      </c>
      <c r="Q210" s="35" t="s">
        <v>3976</v>
      </c>
    </row>
    <row r="211" spans="1:17" x14ac:dyDescent="0.3">
      <c r="A211" t="s">
        <v>3865</v>
      </c>
      <c r="B211" t="s">
        <v>3865</v>
      </c>
      <c r="C211" s="1" t="s">
        <v>3770</v>
      </c>
      <c r="D211" t="s">
        <v>37</v>
      </c>
      <c r="E211" t="s">
        <v>2254</v>
      </c>
      <c r="F211" t="s">
        <v>79</v>
      </c>
      <c r="G211" t="s">
        <v>3945</v>
      </c>
      <c r="H211" s="34" t="s">
        <v>3754</v>
      </c>
      <c r="I211" s="34" t="s">
        <v>3754</v>
      </c>
      <c r="J211" s="34" t="s">
        <v>3754</v>
      </c>
      <c r="K211" s="34" t="s">
        <v>3754</v>
      </c>
      <c r="L211" s="81">
        <v>1</v>
      </c>
      <c r="M211" s="78" t="s">
        <v>3979</v>
      </c>
      <c r="N211" s="43">
        <f t="shared" si="6"/>
        <v>0.2</v>
      </c>
      <c r="O211" s="47">
        <v>200</v>
      </c>
      <c r="P211" s="43">
        <f t="shared" si="7"/>
        <v>0.2</v>
      </c>
      <c r="Q211" s="35" t="s">
        <v>3976</v>
      </c>
    </row>
    <row r="212" spans="1:17" x14ac:dyDescent="0.3">
      <c r="A212" t="s">
        <v>3866</v>
      </c>
      <c r="B212" t="s">
        <v>3866</v>
      </c>
      <c r="C212" s="1" t="s">
        <v>3970</v>
      </c>
      <c r="D212" t="s">
        <v>37</v>
      </c>
      <c r="E212" t="s">
        <v>2254</v>
      </c>
      <c r="F212" t="s">
        <v>79</v>
      </c>
      <c r="G212" t="s">
        <v>3946</v>
      </c>
      <c r="H212" s="34" t="s">
        <v>3754</v>
      </c>
      <c r="I212" s="34" t="s">
        <v>3754</v>
      </c>
      <c r="J212" s="34" t="s">
        <v>3754</v>
      </c>
      <c r="K212" s="34" t="s">
        <v>3754</v>
      </c>
      <c r="L212" s="81">
        <v>1</v>
      </c>
      <c r="M212" s="78" t="s">
        <v>3979</v>
      </c>
      <c r="N212" s="43">
        <f t="shared" si="6"/>
        <v>0.24</v>
      </c>
      <c r="O212" s="47">
        <v>240</v>
      </c>
      <c r="P212" s="43">
        <f t="shared" si="7"/>
        <v>0.24</v>
      </c>
      <c r="Q212" s="35" t="s">
        <v>3976</v>
      </c>
    </row>
    <row r="213" spans="1:17" x14ac:dyDescent="0.3">
      <c r="A213" t="s">
        <v>3867</v>
      </c>
      <c r="B213" t="s">
        <v>3867</v>
      </c>
      <c r="C213" s="1" t="s">
        <v>2275</v>
      </c>
      <c r="D213" t="s">
        <v>37</v>
      </c>
      <c r="E213" t="s">
        <v>2254</v>
      </c>
      <c r="F213" t="s">
        <v>79</v>
      </c>
      <c r="G213" t="s">
        <v>3947</v>
      </c>
      <c r="H213" s="34" t="s">
        <v>3754</v>
      </c>
      <c r="I213" s="34" t="s">
        <v>3754</v>
      </c>
      <c r="J213" s="34" t="s">
        <v>3754</v>
      </c>
      <c r="K213" s="34" t="s">
        <v>3754</v>
      </c>
      <c r="L213" s="81">
        <v>1</v>
      </c>
      <c r="M213" s="78" t="s">
        <v>3979</v>
      </c>
      <c r="N213" s="43">
        <f t="shared" si="6"/>
        <v>0.23749999999999999</v>
      </c>
      <c r="O213" s="47">
        <v>237.5</v>
      </c>
      <c r="P213" s="43">
        <f t="shared" si="7"/>
        <v>0.23749999999999999</v>
      </c>
      <c r="Q213" s="35" t="s">
        <v>3976</v>
      </c>
    </row>
    <row r="214" spans="1:17" x14ac:dyDescent="0.3">
      <c r="A214" t="s">
        <v>3868</v>
      </c>
      <c r="B214" t="s">
        <v>3868</v>
      </c>
      <c r="C214" s="1" t="s">
        <v>2823</v>
      </c>
      <c r="D214" t="s">
        <v>37</v>
      </c>
      <c r="E214" t="s">
        <v>2254</v>
      </c>
      <c r="F214" t="s">
        <v>79</v>
      </c>
      <c r="G214" t="s">
        <v>3948</v>
      </c>
      <c r="H214" s="34" t="s">
        <v>3754</v>
      </c>
      <c r="I214" s="34" t="s">
        <v>3754</v>
      </c>
      <c r="J214" s="34" t="s">
        <v>3754</v>
      </c>
      <c r="K214" s="34" t="s">
        <v>3754</v>
      </c>
      <c r="L214" s="81">
        <v>1</v>
      </c>
      <c r="M214" s="78" t="s">
        <v>3979</v>
      </c>
      <c r="N214" s="43">
        <f t="shared" si="6"/>
        <v>1.7</v>
      </c>
      <c r="O214" s="47">
        <v>1700</v>
      </c>
      <c r="P214" s="43">
        <f t="shared" si="7"/>
        <v>1.7</v>
      </c>
      <c r="Q214" s="35" t="s">
        <v>3976</v>
      </c>
    </row>
    <row r="215" spans="1:17" x14ac:dyDescent="0.3">
      <c r="A215" t="s">
        <v>3869</v>
      </c>
      <c r="B215" t="s">
        <v>3869</v>
      </c>
      <c r="C215" s="1" t="s">
        <v>2823</v>
      </c>
      <c r="D215" t="s">
        <v>37</v>
      </c>
      <c r="E215" t="s">
        <v>2254</v>
      </c>
      <c r="F215" t="s">
        <v>79</v>
      </c>
      <c r="G215" t="s">
        <v>3949</v>
      </c>
      <c r="H215" s="34" t="s">
        <v>3754</v>
      </c>
      <c r="I215" s="34" t="s">
        <v>3754</v>
      </c>
      <c r="J215" s="34" t="s">
        <v>3754</v>
      </c>
      <c r="K215" s="34" t="s">
        <v>3754</v>
      </c>
      <c r="L215" s="81">
        <v>1</v>
      </c>
      <c r="M215" s="78" t="s">
        <v>3979</v>
      </c>
      <c r="N215" s="43">
        <f t="shared" si="6"/>
        <v>0.499</v>
      </c>
      <c r="O215" s="47">
        <v>499</v>
      </c>
      <c r="P215" s="43">
        <f t="shared" si="7"/>
        <v>0.499</v>
      </c>
      <c r="Q215" s="35" t="s">
        <v>3976</v>
      </c>
    </row>
    <row r="216" spans="1:17" x14ac:dyDescent="0.3">
      <c r="A216" t="s">
        <v>3870</v>
      </c>
      <c r="B216" t="s">
        <v>3870</v>
      </c>
      <c r="C216" s="1" t="s">
        <v>3971</v>
      </c>
      <c r="D216" t="s">
        <v>37</v>
      </c>
      <c r="E216" t="s">
        <v>2254</v>
      </c>
      <c r="F216" t="s">
        <v>79</v>
      </c>
      <c r="G216" t="s">
        <v>3950</v>
      </c>
      <c r="H216" s="34" t="s">
        <v>3754</v>
      </c>
      <c r="I216" s="34" t="s">
        <v>3754</v>
      </c>
      <c r="J216" s="34" t="s">
        <v>3754</v>
      </c>
      <c r="K216" s="34" t="s">
        <v>3754</v>
      </c>
      <c r="L216" s="81">
        <v>1</v>
      </c>
      <c r="M216" s="78" t="s">
        <v>3979</v>
      </c>
      <c r="N216" s="43">
        <f t="shared" si="6"/>
        <v>0.08</v>
      </c>
      <c r="O216" s="47">
        <v>80</v>
      </c>
      <c r="P216" s="43">
        <f t="shared" si="7"/>
        <v>0.08</v>
      </c>
      <c r="Q216" s="35" t="s">
        <v>3976</v>
      </c>
    </row>
    <row r="217" spans="1:17" x14ac:dyDescent="0.3">
      <c r="A217" t="s">
        <v>3871</v>
      </c>
      <c r="B217" t="s">
        <v>3871</v>
      </c>
      <c r="C217" s="1" t="s">
        <v>2480</v>
      </c>
      <c r="D217" t="s">
        <v>37</v>
      </c>
      <c r="E217" t="s">
        <v>2254</v>
      </c>
      <c r="F217" t="s">
        <v>79</v>
      </c>
      <c r="G217" t="s">
        <v>2337</v>
      </c>
      <c r="H217" s="34" t="s">
        <v>3754</v>
      </c>
      <c r="I217" s="34" t="s">
        <v>3754</v>
      </c>
      <c r="J217" s="34" t="s">
        <v>3754</v>
      </c>
      <c r="K217" s="34" t="s">
        <v>3754</v>
      </c>
      <c r="L217" s="81">
        <v>1</v>
      </c>
      <c r="M217" s="78" t="s">
        <v>3979</v>
      </c>
      <c r="N217" s="43">
        <f t="shared" si="6"/>
        <v>8.6400000000000005E-2</v>
      </c>
      <c r="O217" s="47">
        <v>86.4</v>
      </c>
      <c r="P217" s="43">
        <f t="shared" si="7"/>
        <v>8.6400000000000005E-2</v>
      </c>
      <c r="Q217" s="35" t="s">
        <v>3976</v>
      </c>
    </row>
    <row r="218" spans="1:17" x14ac:dyDescent="0.3">
      <c r="A218" t="s">
        <v>3872</v>
      </c>
      <c r="B218" t="s">
        <v>3872</v>
      </c>
      <c r="C218" s="1" t="s">
        <v>2480</v>
      </c>
      <c r="D218" t="s">
        <v>37</v>
      </c>
      <c r="E218" t="s">
        <v>2254</v>
      </c>
      <c r="F218" t="s">
        <v>79</v>
      </c>
      <c r="G218" t="s">
        <v>3951</v>
      </c>
      <c r="H218" s="34" t="s">
        <v>3754</v>
      </c>
      <c r="I218" s="34" t="s">
        <v>3754</v>
      </c>
      <c r="J218" s="34" t="s">
        <v>3754</v>
      </c>
      <c r="K218" s="34" t="s">
        <v>3754</v>
      </c>
      <c r="L218" s="81">
        <v>1</v>
      </c>
      <c r="M218" s="78" t="s">
        <v>3979</v>
      </c>
      <c r="N218" s="43">
        <f t="shared" si="6"/>
        <v>0.24</v>
      </c>
      <c r="O218" s="47">
        <v>240</v>
      </c>
      <c r="P218" s="43">
        <f t="shared" si="7"/>
        <v>0.24</v>
      </c>
      <c r="Q218" s="35" t="s">
        <v>3976</v>
      </c>
    </row>
    <row r="219" spans="1:17" x14ac:dyDescent="0.3">
      <c r="A219" t="s">
        <v>3873</v>
      </c>
      <c r="B219" t="s">
        <v>3873</v>
      </c>
      <c r="C219" s="1" t="s">
        <v>2441</v>
      </c>
      <c r="D219" t="s">
        <v>37</v>
      </c>
      <c r="E219" t="s">
        <v>2254</v>
      </c>
      <c r="F219" t="s">
        <v>79</v>
      </c>
      <c r="G219" t="s">
        <v>2263</v>
      </c>
      <c r="H219" s="34" t="s">
        <v>3754</v>
      </c>
      <c r="I219" s="34" t="s">
        <v>3754</v>
      </c>
      <c r="J219" s="34" t="s">
        <v>3754</v>
      </c>
      <c r="K219" s="34" t="s">
        <v>3754</v>
      </c>
      <c r="L219" s="81">
        <v>1</v>
      </c>
      <c r="M219" s="78" t="s">
        <v>3979</v>
      </c>
      <c r="N219" s="43">
        <f t="shared" si="6"/>
        <v>4.9800000000000004</v>
      </c>
      <c r="O219" s="47">
        <v>4980</v>
      </c>
      <c r="P219" s="43">
        <f t="shared" si="7"/>
        <v>4.9800000000000004</v>
      </c>
      <c r="Q219" s="35" t="s">
        <v>3976</v>
      </c>
    </row>
    <row r="220" spans="1:17" x14ac:dyDescent="0.3">
      <c r="A220" t="s">
        <v>3874</v>
      </c>
      <c r="B220" t="s">
        <v>3874</v>
      </c>
      <c r="C220" s="1" t="s">
        <v>2370</v>
      </c>
      <c r="D220" t="s">
        <v>37</v>
      </c>
      <c r="E220" t="s">
        <v>2254</v>
      </c>
      <c r="F220" t="s">
        <v>79</v>
      </c>
      <c r="G220" t="s">
        <v>2360</v>
      </c>
      <c r="H220" s="34" t="s">
        <v>3754</v>
      </c>
      <c r="I220" s="34" t="s">
        <v>3754</v>
      </c>
      <c r="J220" s="34" t="s">
        <v>3754</v>
      </c>
      <c r="K220" s="34" t="s">
        <v>3754</v>
      </c>
      <c r="L220" s="81">
        <v>1</v>
      </c>
      <c r="M220" s="78" t="s">
        <v>3979</v>
      </c>
      <c r="N220" s="43">
        <f t="shared" si="6"/>
        <v>0.49919999999999998</v>
      </c>
      <c r="O220" s="47">
        <v>499.2</v>
      </c>
      <c r="P220" s="43">
        <f t="shared" si="7"/>
        <v>0.49919999999999998</v>
      </c>
      <c r="Q220" s="35" t="s">
        <v>3976</v>
      </c>
    </row>
    <row r="221" spans="1:17" x14ac:dyDescent="0.3">
      <c r="A221" t="s">
        <v>3875</v>
      </c>
      <c r="B221" t="s">
        <v>3875</v>
      </c>
      <c r="C221" s="1" t="s">
        <v>2370</v>
      </c>
      <c r="D221" t="s">
        <v>37</v>
      </c>
      <c r="E221" t="s">
        <v>2254</v>
      </c>
      <c r="F221" t="s">
        <v>79</v>
      </c>
      <c r="G221" t="s">
        <v>2360</v>
      </c>
      <c r="H221" s="34" t="s">
        <v>3754</v>
      </c>
      <c r="I221" s="34" t="s">
        <v>3754</v>
      </c>
      <c r="J221" s="34" t="s">
        <v>3754</v>
      </c>
      <c r="K221" s="34" t="s">
        <v>3754</v>
      </c>
      <c r="L221" s="81">
        <v>1</v>
      </c>
      <c r="M221" s="78" t="s">
        <v>3979</v>
      </c>
      <c r="N221" s="43">
        <f t="shared" si="6"/>
        <v>0.24959999999999999</v>
      </c>
      <c r="O221" s="47">
        <v>249.6</v>
      </c>
      <c r="P221" s="43">
        <f t="shared" si="7"/>
        <v>0.24959999999999999</v>
      </c>
      <c r="Q221" s="35" t="s">
        <v>3976</v>
      </c>
    </row>
    <row r="222" spans="1:17" x14ac:dyDescent="0.3">
      <c r="A222" t="s">
        <v>3876</v>
      </c>
      <c r="B222" t="s">
        <v>3876</v>
      </c>
      <c r="C222" s="1" t="s">
        <v>2370</v>
      </c>
      <c r="D222" t="s">
        <v>37</v>
      </c>
      <c r="E222" t="s">
        <v>2254</v>
      </c>
      <c r="F222" t="s">
        <v>79</v>
      </c>
      <c r="G222" t="s">
        <v>2360</v>
      </c>
      <c r="H222" s="34" t="s">
        <v>3754</v>
      </c>
      <c r="I222" s="34" t="s">
        <v>3754</v>
      </c>
      <c r="J222" s="34" t="s">
        <v>3754</v>
      </c>
      <c r="K222" s="34" t="s">
        <v>3754</v>
      </c>
      <c r="L222" s="81">
        <v>1</v>
      </c>
      <c r="M222" s="78" t="s">
        <v>3979</v>
      </c>
      <c r="N222" s="43">
        <f t="shared" si="6"/>
        <v>0.24959999999999999</v>
      </c>
      <c r="O222" s="47">
        <v>249.6</v>
      </c>
      <c r="P222" s="43">
        <f t="shared" si="7"/>
        <v>0.24959999999999999</v>
      </c>
      <c r="Q222" s="35" t="s">
        <v>3976</v>
      </c>
    </row>
    <row r="223" spans="1:17" x14ac:dyDescent="0.3">
      <c r="A223" t="s">
        <v>3877</v>
      </c>
      <c r="B223" t="s">
        <v>3877</v>
      </c>
      <c r="C223" s="1" t="s">
        <v>3972</v>
      </c>
      <c r="D223" t="s">
        <v>37</v>
      </c>
      <c r="E223" t="s">
        <v>2254</v>
      </c>
      <c r="F223" t="s">
        <v>79</v>
      </c>
      <c r="G223" t="s">
        <v>2360</v>
      </c>
      <c r="H223" s="34" t="s">
        <v>3754</v>
      </c>
      <c r="I223" s="34" t="s">
        <v>3754</v>
      </c>
      <c r="J223" s="34" t="s">
        <v>3754</v>
      </c>
      <c r="K223" s="34" t="s">
        <v>3754</v>
      </c>
      <c r="L223" s="81">
        <v>1</v>
      </c>
      <c r="M223" s="78" t="s">
        <v>3979</v>
      </c>
      <c r="N223" s="43">
        <f t="shared" si="6"/>
        <v>0.25</v>
      </c>
      <c r="O223" s="47">
        <v>250</v>
      </c>
      <c r="P223" s="43">
        <f t="shared" si="7"/>
        <v>0.25</v>
      </c>
      <c r="Q223" s="35" t="s">
        <v>3976</v>
      </c>
    </row>
    <row r="224" spans="1:17" x14ac:dyDescent="0.3">
      <c r="A224" t="s">
        <v>3878</v>
      </c>
      <c r="B224" t="s">
        <v>3878</v>
      </c>
      <c r="C224" s="1" t="s">
        <v>259</v>
      </c>
      <c r="D224" t="s">
        <v>37</v>
      </c>
      <c r="E224" t="s">
        <v>2254</v>
      </c>
      <c r="F224" t="s">
        <v>79</v>
      </c>
      <c r="G224" t="s">
        <v>2360</v>
      </c>
      <c r="H224" s="34" t="s">
        <v>3754</v>
      </c>
      <c r="I224" s="34" t="s">
        <v>3754</v>
      </c>
      <c r="J224" s="34" t="s">
        <v>3754</v>
      </c>
      <c r="K224" s="34" t="s">
        <v>3754</v>
      </c>
      <c r="L224" s="81">
        <v>1</v>
      </c>
      <c r="M224" s="78" t="s">
        <v>3979</v>
      </c>
      <c r="N224" s="43">
        <f t="shared" si="6"/>
        <v>0.49989999999999996</v>
      </c>
      <c r="O224" s="47">
        <v>499.9</v>
      </c>
      <c r="P224" s="43">
        <f t="shared" si="7"/>
        <v>0.49989999999999996</v>
      </c>
      <c r="Q224" s="35" t="s">
        <v>3976</v>
      </c>
    </row>
    <row r="225" spans="1:17" x14ac:dyDescent="0.3">
      <c r="A225" t="s">
        <v>3879</v>
      </c>
      <c r="B225" t="s">
        <v>3879</v>
      </c>
      <c r="C225" s="1" t="s">
        <v>146</v>
      </c>
      <c r="D225" t="s">
        <v>37</v>
      </c>
      <c r="E225" t="s">
        <v>2254</v>
      </c>
      <c r="F225" t="s">
        <v>79</v>
      </c>
      <c r="G225" t="s">
        <v>3952</v>
      </c>
      <c r="H225" s="34" t="s">
        <v>3754</v>
      </c>
      <c r="I225" s="34" t="s">
        <v>3754</v>
      </c>
      <c r="J225" s="34" t="s">
        <v>3754</v>
      </c>
      <c r="K225" s="34" t="s">
        <v>3754</v>
      </c>
      <c r="L225" s="81">
        <v>1</v>
      </c>
      <c r="M225" s="78" t="s">
        <v>3979</v>
      </c>
      <c r="N225" s="43">
        <f t="shared" si="6"/>
        <v>4.95</v>
      </c>
      <c r="O225" s="47">
        <v>4950</v>
      </c>
      <c r="P225" s="43">
        <f t="shared" si="7"/>
        <v>4.95</v>
      </c>
      <c r="Q225" s="35" t="s">
        <v>3976</v>
      </c>
    </row>
    <row r="226" spans="1:17" x14ac:dyDescent="0.3">
      <c r="A226" t="s">
        <v>3880</v>
      </c>
      <c r="B226" t="s">
        <v>3880</v>
      </c>
      <c r="C226" s="1" t="s">
        <v>3288</v>
      </c>
      <c r="D226" t="s">
        <v>37</v>
      </c>
      <c r="E226" t="s">
        <v>2254</v>
      </c>
      <c r="F226" t="s">
        <v>79</v>
      </c>
      <c r="G226" t="s">
        <v>3953</v>
      </c>
      <c r="H226" s="34" t="s">
        <v>3754</v>
      </c>
      <c r="I226" s="34" t="s">
        <v>3754</v>
      </c>
      <c r="J226" s="34" t="s">
        <v>3754</v>
      </c>
      <c r="K226" s="34" t="s">
        <v>3754</v>
      </c>
      <c r="L226" s="81">
        <v>1</v>
      </c>
      <c r="M226" s="78" t="s">
        <v>3979</v>
      </c>
      <c r="N226" s="43">
        <f t="shared" si="6"/>
        <v>3</v>
      </c>
      <c r="O226" s="47">
        <v>3000</v>
      </c>
      <c r="P226" s="43">
        <f t="shared" si="7"/>
        <v>3</v>
      </c>
      <c r="Q226" s="35" t="s">
        <v>3976</v>
      </c>
    </row>
    <row r="227" spans="1:17" x14ac:dyDescent="0.3">
      <c r="A227" t="s">
        <v>3881</v>
      </c>
      <c r="B227" t="s">
        <v>3881</v>
      </c>
      <c r="C227" s="1" t="s">
        <v>169</v>
      </c>
      <c r="D227" t="s">
        <v>37</v>
      </c>
      <c r="E227" t="s">
        <v>2254</v>
      </c>
      <c r="F227" t="s">
        <v>79</v>
      </c>
      <c r="G227" t="s">
        <v>3954</v>
      </c>
      <c r="H227" s="34" t="s">
        <v>3754</v>
      </c>
      <c r="I227" s="34" t="s">
        <v>3754</v>
      </c>
      <c r="J227" s="34" t="s">
        <v>3754</v>
      </c>
      <c r="K227" s="34" t="s">
        <v>3754</v>
      </c>
      <c r="L227" s="81">
        <v>1</v>
      </c>
      <c r="M227" s="78" t="s">
        <v>3979</v>
      </c>
      <c r="N227" s="43">
        <f t="shared" si="6"/>
        <v>2.8</v>
      </c>
      <c r="O227" s="47">
        <v>2800</v>
      </c>
      <c r="P227" s="43">
        <f t="shared" si="7"/>
        <v>2.8</v>
      </c>
      <c r="Q227" s="35" t="s">
        <v>3976</v>
      </c>
    </row>
    <row r="228" spans="1:17" x14ac:dyDescent="0.3">
      <c r="A228" t="s">
        <v>3882</v>
      </c>
      <c r="B228" t="s">
        <v>3882</v>
      </c>
      <c r="C228" s="1" t="s">
        <v>2430</v>
      </c>
      <c r="D228" t="s">
        <v>37</v>
      </c>
      <c r="E228" t="s">
        <v>2254</v>
      </c>
      <c r="F228" t="s">
        <v>79</v>
      </c>
      <c r="G228" t="s">
        <v>3897</v>
      </c>
      <c r="H228" s="34" t="s">
        <v>3754</v>
      </c>
      <c r="I228" s="34" t="s">
        <v>3754</v>
      </c>
      <c r="J228" s="34" t="s">
        <v>3754</v>
      </c>
      <c r="K228" s="34" t="s">
        <v>3754</v>
      </c>
      <c r="L228" s="81">
        <v>1</v>
      </c>
      <c r="M228" s="78" t="s">
        <v>3979</v>
      </c>
      <c r="N228" s="43">
        <f t="shared" si="6"/>
        <v>9.6000000000000002E-2</v>
      </c>
      <c r="O228" s="47">
        <v>96</v>
      </c>
      <c r="P228" s="43">
        <f t="shared" si="7"/>
        <v>9.6000000000000002E-2</v>
      </c>
      <c r="Q228" s="35" t="s">
        <v>3976</v>
      </c>
    </row>
    <row r="229" spans="1:17" x14ac:dyDescent="0.3">
      <c r="A229" t="s">
        <v>3883</v>
      </c>
      <c r="B229" t="s">
        <v>3883</v>
      </c>
      <c r="C229" s="1" t="s">
        <v>2372</v>
      </c>
      <c r="D229" t="s">
        <v>37</v>
      </c>
      <c r="E229" t="s">
        <v>2254</v>
      </c>
      <c r="F229" t="s">
        <v>79</v>
      </c>
      <c r="G229" t="s">
        <v>2360</v>
      </c>
      <c r="H229" s="34" t="s">
        <v>3754</v>
      </c>
      <c r="I229" s="34" t="s">
        <v>3754</v>
      </c>
      <c r="J229" s="34" t="s">
        <v>3754</v>
      </c>
      <c r="K229" s="34" t="s">
        <v>3754</v>
      </c>
      <c r="L229" s="81">
        <v>1</v>
      </c>
      <c r="M229" s="78" t="s">
        <v>3979</v>
      </c>
      <c r="N229" s="43">
        <f t="shared" si="6"/>
        <v>0.25</v>
      </c>
      <c r="O229" s="47">
        <v>250</v>
      </c>
      <c r="P229" s="43">
        <f t="shared" si="7"/>
        <v>0.25</v>
      </c>
      <c r="Q229" s="35" t="s">
        <v>3976</v>
      </c>
    </row>
    <row r="230" spans="1:17" x14ac:dyDescent="0.3">
      <c r="A230" t="s">
        <v>3884</v>
      </c>
      <c r="B230" t="s">
        <v>3884</v>
      </c>
      <c r="C230" s="1" t="s">
        <v>2372</v>
      </c>
      <c r="D230" t="s">
        <v>37</v>
      </c>
      <c r="E230" t="s">
        <v>2254</v>
      </c>
      <c r="F230" t="s">
        <v>79</v>
      </c>
      <c r="G230" t="s">
        <v>2360</v>
      </c>
      <c r="H230" s="34" t="s">
        <v>3754</v>
      </c>
      <c r="I230" s="34" t="s">
        <v>3754</v>
      </c>
      <c r="J230" s="34" t="s">
        <v>3754</v>
      </c>
      <c r="K230" s="34" t="s">
        <v>3754</v>
      </c>
      <c r="L230" s="81">
        <v>1</v>
      </c>
      <c r="M230" s="78" t="s">
        <v>3979</v>
      </c>
      <c r="N230" s="43">
        <f t="shared" si="6"/>
        <v>0.24990000000000001</v>
      </c>
      <c r="O230" s="47">
        <v>249.9</v>
      </c>
      <c r="P230" s="43">
        <f t="shared" si="7"/>
        <v>0.24990000000000001</v>
      </c>
      <c r="Q230" s="35" t="s">
        <v>3976</v>
      </c>
    </row>
    <row r="231" spans="1:17" x14ac:dyDescent="0.3">
      <c r="A231" t="s">
        <v>3885</v>
      </c>
      <c r="B231" t="s">
        <v>3885</v>
      </c>
      <c r="C231" s="1" t="s">
        <v>3265</v>
      </c>
      <c r="D231" t="s">
        <v>37</v>
      </c>
      <c r="E231" t="s">
        <v>2254</v>
      </c>
      <c r="F231" t="s">
        <v>79</v>
      </c>
      <c r="G231" t="s">
        <v>2360</v>
      </c>
      <c r="H231" s="34" t="s">
        <v>3754</v>
      </c>
      <c r="I231" s="34" t="s">
        <v>3754</v>
      </c>
      <c r="J231" s="34" t="s">
        <v>3754</v>
      </c>
      <c r="K231" s="34" t="s">
        <v>3754</v>
      </c>
      <c r="L231" s="81">
        <v>1</v>
      </c>
      <c r="M231" s="78" t="s">
        <v>3979</v>
      </c>
      <c r="N231" s="43">
        <f t="shared" si="6"/>
        <v>0.49539999999999995</v>
      </c>
      <c r="O231" s="47">
        <v>495.4</v>
      </c>
      <c r="P231" s="43">
        <f t="shared" si="7"/>
        <v>0.49539999999999995</v>
      </c>
      <c r="Q231" s="35" t="s">
        <v>3976</v>
      </c>
    </row>
    <row r="232" spans="1:17" x14ac:dyDescent="0.3">
      <c r="A232" t="s">
        <v>3886</v>
      </c>
      <c r="B232" t="s">
        <v>3886</v>
      </c>
      <c r="C232" s="1" t="s">
        <v>3973</v>
      </c>
      <c r="D232" t="s">
        <v>37</v>
      </c>
      <c r="E232" t="s">
        <v>2254</v>
      </c>
      <c r="F232" t="s">
        <v>79</v>
      </c>
      <c r="G232" t="s">
        <v>2360</v>
      </c>
      <c r="H232" s="34" t="s">
        <v>3754</v>
      </c>
      <c r="I232" s="34" t="s">
        <v>3754</v>
      </c>
      <c r="J232" s="34" t="s">
        <v>3754</v>
      </c>
      <c r="K232" s="34" t="s">
        <v>3754</v>
      </c>
      <c r="L232" s="81">
        <v>1</v>
      </c>
      <c r="M232" s="78" t="s">
        <v>3979</v>
      </c>
      <c r="N232" s="43">
        <f t="shared" si="6"/>
        <v>0.25</v>
      </c>
      <c r="O232" s="47">
        <v>250</v>
      </c>
      <c r="P232" s="43">
        <f t="shared" si="7"/>
        <v>0.25</v>
      </c>
      <c r="Q232" s="35" t="s">
        <v>3976</v>
      </c>
    </row>
    <row r="233" spans="1:17" x14ac:dyDescent="0.3">
      <c r="A233" t="s">
        <v>3887</v>
      </c>
      <c r="B233" t="s">
        <v>3887</v>
      </c>
      <c r="C233" s="1" t="s">
        <v>2840</v>
      </c>
      <c r="D233" t="s">
        <v>37</v>
      </c>
      <c r="E233" t="s">
        <v>2254</v>
      </c>
      <c r="F233" t="s">
        <v>79</v>
      </c>
      <c r="G233" t="s">
        <v>3955</v>
      </c>
      <c r="H233" s="34" t="s">
        <v>3754</v>
      </c>
      <c r="I233" s="34" t="s">
        <v>3754</v>
      </c>
      <c r="J233" s="34" t="s">
        <v>3754</v>
      </c>
      <c r="K233" s="34" t="s">
        <v>3754</v>
      </c>
      <c r="L233" s="81">
        <v>1</v>
      </c>
      <c r="M233" s="78" t="s">
        <v>3979</v>
      </c>
      <c r="N233" s="43">
        <f t="shared" si="6"/>
        <v>8.5999999999999993E-2</v>
      </c>
      <c r="O233" s="47">
        <v>86</v>
      </c>
      <c r="P233" s="43">
        <f t="shared" si="7"/>
        <v>8.5999999999999993E-2</v>
      </c>
      <c r="Q233" s="35" t="s">
        <v>3976</v>
      </c>
    </row>
    <row r="234" spans="1:17" x14ac:dyDescent="0.3">
      <c r="A234" t="s">
        <v>3888</v>
      </c>
      <c r="B234" t="s">
        <v>3888</v>
      </c>
      <c r="C234" s="1" t="s">
        <v>231</v>
      </c>
      <c r="D234" t="s">
        <v>37</v>
      </c>
      <c r="E234" t="s">
        <v>2254</v>
      </c>
      <c r="F234" t="s">
        <v>79</v>
      </c>
      <c r="G234" t="s">
        <v>3956</v>
      </c>
      <c r="H234" s="34" t="s">
        <v>3754</v>
      </c>
      <c r="I234" s="34" t="s">
        <v>3754</v>
      </c>
      <c r="J234" s="34" t="s">
        <v>3754</v>
      </c>
      <c r="K234" s="34" t="s">
        <v>3754</v>
      </c>
      <c r="L234" s="81">
        <v>1</v>
      </c>
      <c r="M234" s="78" t="s">
        <v>3979</v>
      </c>
      <c r="N234" s="43">
        <f t="shared" si="6"/>
        <v>4.45</v>
      </c>
      <c r="O234" s="47">
        <v>4450</v>
      </c>
      <c r="P234" s="43">
        <f t="shared" si="7"/>
        <v>4.45</v>
      </c>
      <c r="Q234" s="35" t="s">
        <v>3976</v>
      </c>
    </row>
    <row r="235" spans="1:17" x14ac:dyDescent="0.3">
      <c r="A235" t="s">
        <v>3889</v>
      </c>
      <c r="B235" t="s">
        <v>3889</v>
      </c>
      <c r="C235" s="1" t="s">
        <v>2712</v>
      </c>
      <c r="D235" t="s">
        <v>37</v>
      </c>
      <c r="E235" t="s">
        <v>2254</v>
      </c>
      <c r="F235" t="s">
        <v>79</v>
      </c>
      <c r="G235" t="s">
        <v>3957</v>
      </c>
      <c r="H235" s="34" t="s">
        <v>3754</v>
      </c>
      <c r="I235" s="34" t="s">
        <v>3754</v>
      </c>
      <c r="J235" s="34" t="s">
        <v>3754</v>
      </c>
      <c r="K235" s="34" t="s">
        <v>3754</v>
      </c>
      <c r="L235" s="81">
        <v>1</v>
      </c>
      <c r="M235" s="78" t="s">
        <v>3979</v>
      </c>
      <c r="N235" s="43">
        <f t="shared" si="6"/>
        <v>0.24</v>
      </c>
      <c r="O235" s="47">
        <v>240</v>
      </c>
      <c r="P235" s="43">
        <f t="shared" si="7"/>
        <v>0.24</v>
      </c>
      <c r="Q235" s="35" t="s">
        <v>3976</v>
      </c>
    </row>
    <row r="236" spans="1:17" x14ac:dyDescent="0.3">
      <c r="A236" t="s">
        <v>3890</v>
      </c>
      <c r="B236" t="s">
        <v>3890</v>
      </c>
      <c r="C236" s="1" t="s">
        <v>2851</v>
      </c>
      <c r="D236" t="s">
        <v>37</v>
      </c>
      <c r="E236" t="s">
        <v>2254</v>
      </c>
      <c r="F236" t="s">
        <v>79</v>
      </c>
      <c r="G236" t="s">
        <v>3958</v>
      </c>
      <c r="H236" s="34" t="s">
        <v>3754</v>
      </c>
      <c r="I236" s="34" t="s">
        <v>3754</v>
      </c>
      <c r="J236" s="34" t="s">
        <v>3754</v>
      </c>
      <c r="K236" s="34" t="s">
        <v>3754</v>
      </c>
      <c r="L236" s="81">
        <v>1</v>
      </c>
      <c r="M236" s="78" t="s">
        <v>3979</v>
      </c>
      <c r="N236" s="43">
        <f t="shared" si="6"/>
        <v>2.93</v>
      </c>
      <c r="O236" s="47">
        <v>2930</v>
      </c>
      <c r="P236" s="43">
        <f t="shared" si="7"/>
        <v>2.93</v>
      </c>
      <c r="Q236" s="35" t="s">
        <v>3976</v>
      </c>
    </row>
    <row r="237" spans="1:17" x14ac:dyDescent="0.3">
      <c r="A237" t="s">
        <v>3891</v>
      </c>
      <c r="B237" t="s">
        <v>3891</v>
      </c>
      <c r="C237" s="1" t="s">
        <v>243</v>
      </c>
      <c r="D237" t="s">
        <v>37</v>
      </c>
      <c r="E237" t="s">
        <v>2254</v>
      </c>
      <c r="F237" t="s">
        <v>79</v>
      </c>
      <c r="G237" t="s">
        <v>3959</v>
      </c>
      <c r="H237" s="34" t="s">
        <v>3754</v>
      </c>
      <c r="I237" s="34" t="s">
        <v>3754</v>
      </c>
      <c r="J237" s="34" t="s">
        <v>3754</v>
      </c>
      <c r="K237" s="34" t="s">
        <v>3754</v>
      </c>
      <c r="L237" s="81">
        <v>1</v>
      </c>
      <c r="M237" s="78" t="s">
        <v>3979</v>
      </c>
      <c r="N237" s="43">
        <f t="shared" si="6"/>
        <v>2</v>
      </c>
      <c r="O237" s="47">
        <v>2000</v>
      </c>
      <c r="P237" s="43">
        <f t="shared" si="7"/>
        <v>2</v>
      </c>
      <c r="Q237" s="35" t="s">
        <v>3976</v>
      </c>
    </row>
    <row r="238" spans="1:17" x14ac:dyDescent="0.3">
      <c r="A238" t="s">
        <v>3892</v>
      </c>
      <c r="B238" t="s">
        <v>3892</v>
      </c>
      <c r="C238" s="1" t="s">
        <v>1786</v>
      </c>
      <c r="D238" t="s">
        <v>37</v>
      </c>
      <c r="E238" t="s">
        <v>2254</v>
      </c>
      <c r="F238" t="s">
        <v>79</v>
      </c>
      <c r="G238" t="s">
        <v>3960</v>
      </c>
      <c r="H238" s="34" t="s">
        <v>3754</v>
      </c>
      <c r="I238" s="34" t="s">
        <v>3754</v>
      </c>
      <c r="J238" s="34" t="s">
        <v>3754</v>
      </c>
      <c r="K238" s="34" t="s">
        <v>3754</v>
      </c>
      <c r="L238" s="81">
        <v>1</v>
      </c>
      <c r="M238" s="78" t="s">
        <v>3979</v>
      </c>
      <c r="N238" s="43">
        <f t="shared" si="6"/>
        <v>4.1070000000000002</v>
      </c>
      <c r="O238" s="47">
        <v>4107</v>
      </c>
      <c r="P238" s="43">
        <f t="shared" si="7"/>
        <v>4.1070000000000002</v>
      </c>
      <c r="Q238" s="35" t="s">
        <v>3976</v>
      </c>
    </row>
    <row r="239" spans="1:17" x14ac:dyDescent="0.3">
      <c r="A239" t="s">
        <v>3893</v>
      </c>
      <c r="B239" t="s">
        <v>3893</v>
      </c>
      <c r="C239" s="1" t="s">
        <v>3974</v>
      </c>
      <c r="D239" t="s">
        <v>37</v>
      </c>
      <c r="E239" t="s">
        <v>2254</v>
      </c>
      <c r="F239" t="s">
        <v>79</v>
      </c>
      <c r="G239" t="s">
        <v>3942</v>
      </c>
      <c r="H239" s="34" t="s">
        <v>3754</v>
      </c>
      <c r="I239" s="34" t="s">
        <v>3754</v>
      </c>
      <c r="J239" s="34" t="s">
        <v>3754</v>
      </c>
      <c r="K239" s="34" t="s">
        <v>3754</v>
      </c>
      <c r="L239" s="81">
        <v>1</v>
      </c>
      <c r="M239" s="78" t="s">
        <v>3979</v>
      </c>
      <c r="N239" s="43">
        <f t="shared" si="6"/>
        <v>0.99</v>
      </c>
      <c r="O239" s="47">
        <v>990</v>
      </c>
      <c r="P239" s="43">
        <f t="shared" si="7"/>
        <v>0.99</v>
      </c>
      <c r="Q239" s="35" t="s">
        <v>3976</v>
      </c>
    </row>
    <row r="240" spans="1:17" x14ac:dyDescent="0.3">
      <c r="A240" t="s">
        <v>3894</v>
      </c>
      <c r="B240" t="s">
        <v>3894</v>
      </c>
      <c r="C240" s="1" t="s">
        <v>3975</v>
      </c>
      <c r="D240" t="s">
        <v>37</v>
      </c>
      <c r="E240" t="s">
        <v>2254</v>
      </c>
      <c r="F240" t="s">
        <v>79</v>
      </c>
      <c r="G240" t="s">
        <v>3961</v>
      </c>
      <c r="H240" s="34" t="s">
        <v>3754</v>
      </c>
      <c r="I240" s="34" t="s">
        <v>3754</v>
      </c>
      <c r="J240" s="34" t="s">
        <v>3754</v>
      </c>
      <c r="K240" s="34" t="s">
        <v>3754</v>
      </c>
      <c r="L240" s="81">
        <v>1</v>
      </c>
      <c r="M240" s="78" t="s">
        <v>3979</v>
      </c>
      <c r="N240" s="43">
        <f t="shared" si="6"/>
        <v>2.738</v>
      </c>
      <c r="O240" s="47">
        <v>2738</v>
      </c>
      <c r="P240" s="43">
        <f t="shared" si="7"/>
        <v>2.738</v>
      </c>
      <c r="Q240" s="35" t="s">
        <v>3976</v>
      </c>
    </row>
    <row r="241" spans="1:17" x14ac:dyDescent="0.3">
      <c r="A241" s="1">
        <v>4706027</v>
      </c>
      <c r="B241" t="s">
        <v>3996</v>
      </c>
      <c r="C241" s="1" t="str">
        <f>VLOOKUP($A241,'Project List'!$A:$I,2,FALSE)</f>
        <v>White Marsh</v>
      </c>
      <c r="D241" t="str">
        <f>VLOOKUP($A241,'Project List'!$A:$I,3,FALSE)</f>
        <v>MD</v>
      </c>
      <c r="E241" t="str">
        <f>VLOOKUP($A241,'Project List'!$A:$I,4,FALSE)</f>
        <v>Baltimore Gas &amp; Electric Co</v>
      </c>
      <c r="F241" t="s">
        <v>79</v>
      </c>
      <c r="G241" t="s">
        <v>2576</v>
      </c>
      <c r="H241" s="34" t="s">
        <v>3754</v>
      </c>
      <c r="I241" s="34" t="s">
        <v>3754</v>
      </c>
      <c r="J241" s="34" t="s">
        <v>3754</v>
      </c>
      <c r="K241" s="34" t="s">
        <v>3754</v>
      </c>
      <c r="L241" s="82">
        <v>0.51</v>
      </c>
      <c r="M241" s="79" t="s">
        <v>4239</v>
      </c>
      <c r="N241" s="43">
        <v>2</v>
      </c>
      <c r="O241" s="47">
        <v>2000</v>
      </c>
      <c r="P241" s="43">
        <f t="shared" si="7"/>
        <v>1.02</v>
      </c>
      <c r="Q241" s="35">
        <v>2020</v>
      </c>
    </row>
    <row r="242" spans="1:17" x14ac:dyDescent="0.3">
      <c r="A242" s="1">
        <v>4705997</v>
      </c>
      <c r="B242" t="s">
        <v>3997</v>
      </c>
      <c r="C242" s="1" t="str">
        <f>VLOOKUP($A242,'Project List'!$A:$I,2,FALSE)</f>
        <v>Marriottsville</v>
      </c>
      <c r="D242" t="str">
        <f>VLOOKUP($A242,'Project List'!$A:$I,3,FALSE)</f>
        <v>MD</v>
      </c>
      <c r="E242" t="str">
        <f>VLOOKUP($A242,'Project List'!$A:$I,4,FALSE)</f>
        <v>Baltimore Gas &amp; Electric Co</v>
      </c>
      <c r="F242" t="s">
        <v>79</v>
      </c>
      <c r="G242" t="s">
        <v>2877</v>
      </c>
      <c r="H242" s="34" t="s">
        <v>3754</v>
      </c>
      <c r="I242" s="34" t="s">
        <v>3754</v>
      </c>
      <c r="J242" s="34" t="s">
        <v>3754</v>
      </c>
      <c r="K242" s="34" t="s">
        <v>3754</v>
      </c>
      <c r="L242" s="82">
        <v>0.51</v>
      </c>
      <c r="M242" s="79" t="s">
        <v>4239</v>
      </c>
      <c r="N242" s="43">
        <v>1.9</v>
      </c>
      <c r="O242" s="47">
        <v>1900</v>
      </c>
      <c r="P242" s="43">
        <f t="shared" si="7"/>
        <v>0.96899999999999997</v>
      </c>
      <c r="Q242" s="35">
        <v>2021</v>
      </c>
    </row>
    <row r="243" spans="1:17" x14ac:dyDescent="0.3">
      <c r="A243" s="1">
        <v>4705590</v>
      </c>
      <c r="B243" t="s">
        <v>3998</v>
      </c>
      <c r="C243" s="1" t="str">
        <f>VLOOKUP($A243,'Project List'!$A:$I,2,FALSE)</f>
        <v>Bowie</v>
      </c>
      <c r="D243" t="str">
        <f>VLOOKUP($A243,'Project List'!$A:$I,3,FALSE)</f>
        <v>MD</v>
      </c>
      <c r="E243" t="str">
        <f>VLOOKUP($A243,'Project List'!$A:$I,4,FALSE)</f>
        <v>Baltimore Gas &amp; Electric Co</v>
      </c>
      <c r="F243" t="s">
        <v>79</v>
      </c>
      <c r="G243" t="s">
        <v>2578</v>
      </c>
      <c r="H243" s="34" t="s">
        <v>3754</v>
      </c>
      <c r="I243" s="34" t="s">
        <v>3754</v>
      </c>
      <c r="J243" s="34" t="s">
        <v>3754</v>
      </c>
      <c r="K243" s="34" t="s">
        <v>3754</v>
      </c>
      <c r="L243" s="82">
        <v>0.51</v>
      </c>
      <c r="M243" s="79" t="s">
        <v>4239</v>
      </c>
      <c r="N243" s="43">
        <v>2</v>
      </c>
      <c r="O243" s="47">
        <v>2000</v>
      </c>
      <c r="P243" s="43">
        <f t="shared" si="7"/>
        <v>1.02</v>
      </c>
      <c r="Q243" s="35">
        <v>2020</v>
      </c>
    </row>
    <row r="244" spans="1:17" x14ac:dyDescent="0.3">
      <c r="A244" s="1">
        <v>4809085</v>
      </c>
      <c r="B244" t="s">
        <v>3999</v>
      </c>
      <c r="C244" s="1" t="str">
        <f>VLOOKUP($A244,'Project List'!$A:$I,2,FALSE)</f>
        <v>Reisterstown</v>
      </c>
      <c r="D244" t="str">
        <f>VLOOKUP($A244,'Project List'!$A:$I,3,FALSE)</f>
        <v>MD</v>
      </c>
      <c r="E244" t="str">
        <f>VLOOKUP($A244,'Project List'!$A:$I,4,FALSE)</f>
        <v>Baltimore Gas &amp; Electric Co</v>
      </c>
      <c r="F244" t="s">
        <v>79</v>
      </c>
      <c r="G244" t="s">
        <v>2580</v>
      </c>
      <c r="H244" s="34" t="s">
        <v>3754</v>
      </c>
      <c r="I244" s="34" t="s">
        <v>3754</v>
      </c>
      <c r="J244" s="34" t="s">
        <v>3754</v>
      </c>
      <c r="K244" s="34" t="s">
        <v>3754</v>
      </c>
      <c r="L244" s="82">
        <v>0.3</v>
      </c>
      <c r="M244" s="79" t="s">
        <v>4239</v>
      </c>
      <c r="N244" s="43">
        <v>1.98</v>
      </c>
      <c r="O244" s="47">
        <v>1980</v>
      </c>
      <c r="P244" s="43">
        <f t="shared" si="7"/>
        <v>0.59399999999999997</v>
      </c>
      <c r="Q244" s="35">
        <v>2020</v>
      </c>
    </row>
    <row r="245" spans="1:17" x14ac:dyDescent="0.3">
      <c r="A245" s="1">
        <v>4838144</v>
      </c>
      <c r="B245" t="s">
        <v>4000</v>
      </c>
      <c r="C245" s="1" t="str">
        <f>VLOOKUP($A245,'Project List'!$A:$I,2,FALSE)</f>
        <v>Spencerville</v>
      </c>
      <c r="D245" t="str">
        <f>VLOOKUP($A245,'Project List'!$A:$I,3,FALSE)</f>
        <v>MD</v>
      </c>
      <c r="E245" t="str">
        <f>VLOOKUP($A245,'Project List'!$A:$I,4,FALSE)</f>
        <v>Baltimore Gas &amp; Electric Co</v>
      </c>
      <c r="F245" t="s">
        <v>79</v>
      </c>
      <c r="G245" t="s">
        <v>3428</v>
      </c>
      <c r="H245" s="34" t="s">
        <v>3754</v>
      </c>
      <c r="I245" s="34" t="s">
        <v>3754</v>
      </c>
      <c r="J245" s="34" t="s">
        <v>3754</v>
      </c>
      <c r="K245" s="34" t="s">
        <v>3754</v>
      </c>
      <c r="L245" s="82">
        <v>0.3</v>
      </c>
      <c r="M245" s="79" t="s">
        <v>4239</v>
      </c>
      <c r="N245" s="43">
        <v>2</v>
      </c>
      <c r="O245" s="47">
        <v>2000</v>
      </c>
      <c r="P245" s="43">
        <f t="shared" si="7"/>
        <v>0.6</v>
      </c>
      <c r="Q245" s="35">
        <v>2022</v>
      </c>
    </row>
    <row r="246" spans="1:17" x14ac:dyDescent="0.3">
      <c r="A246" s="1">
        <v>2496</v>
      </c>
      <c r="B246" t="s">
        <v>4001</v>
      </c>
      <c r="C246" s="1" t="str">
        <f>VLOOKUP($A246,'Project List'!$A:$I,2,FALSE)</f>
        <v>Hunt Valley</v>
      </c>
      <c r="D246" t="str">
        <f>VLOOKUP($A246,'Project List'!$A:$I,3,FALSE)</f>
        <v>MD</v>
      </c>
      <c r="E246" t="str">
        <f>VLOOKUP($A246,'Project List'!$A:$I,4,FALSE)</f>
        <v>Baltimore Gas &amp; Electric Co</v>
      </c>
      <c r="F246" t="s">
        <v>79</v>
      </c>
      <c r="G246" t="s">
        <v>3438</v>
      </c>
      <c r="H246" s="34" t="s">
        <v>3754</v>
      </c>
      <c r="I246" s="34" t="s">
        <v>3754</v>
      </c>
      <c r="J246" s="34" t="s">
        <v>3754</v>
      </c>
      <c r="K246" s="34" t="s">
        <v>3754</v>
      </c>
      <c r="L246" s="82">
        <v>0.3</v>
      </c>
      <c r="M246" s="79" t="s">
        <v>4239</v>
      </c>
      <c r="N246" s="43">
        <v>0.5</v>
      </c>
      <c r="O246" s="47">
        <v>500</v>
      </c>
      <c r="P246" s="43">
        <f t="shared" si="7"/>
        <v>0.15</v>
      </c>
      <c r="Q246" s="35">
        <v>2022</v>
      </c>
    </row>
    <row r="247" spans="1:17" x14ac:dyDescent="0.3">
      <c r="A247" s="1">
        <v>2492</v>
      </c>
      <c r="B247" t="s">
        <v>4001</v>
      </c>
      <c r="C247" s="1" t="str">
        <f>VLOOKUP($A247,'Project List'!$A:$I,2,FALSE)</f>
        <v>Columbia</v>
      </c>
      <c r="D247" t="str">
        <f>VLOOKUP($A247,'Project List'!$A:$I,3,FALSE)</f>
        <v>MD</v>
      </c>
      <c r="E247" t="str">
        <f>VLOOKUP($A247,'Project List'!$A:$I,4,FALSE)</f>
        <v>Baltimore Gas &amp; Electric Co</v>
      </c>
      <c r="F247" t="s">
        <v>79</v>
      </c>
      <c r="G247" t="s">
        <v>3438</v>
      </c>
      <c r="H247" s="34" t="s">
        <v>3754</v>
      </c>
      <c r="I247" s="34" t="s">
        <v>3754</v>
      </c>
      <c r="J247" s="34" t="s">
        <v>3754</v>
      </c>
      <c r="K247" s="34" t="s">
        <v>3754</v>
      </c>
      <c r="L247" s="82">
        <v>0.3</v>
      </c>
      <c r="M247" s="79" t="s">
        <v>4239</v>
      </c>
      <c r="N247" s="43">
        <v>0.75</v>
      </c>
      <c r="O247" s="47">
        <v>750</v>
      </c>
      <c r="P247" s="43">
        <f t="shared" si="7"/>
        <v>0.22499999999999998</v>
      </c>
      <c r="Q247" s="35">
        <v>2022</v>
      </c>
    </row>
    <row r="248" spans="1:17" x14ac:dyDescent="0.3">
      <c r="A248" s="1">
        <v>2501</v>
      </c>
      <c r="B248" t="s">
        <v>4001</v>
      </c>
      <c r="C248" s="1" t="str">
        <f>VLOOKUP($A248,'Project List'!$A:$I,2,FALSE)</f>
        <v>Jessup</v>
      </c>
      <c r="D248" t="str">
        <f>VLOOKUP($A248,'Project List'!$A:$I,3,FALSE)</f>
        <v>MD</v>
      </c>
      <c r="E248" t="str">
        <f>VLOOKUP($A248,'Project List'!$A:$I,4,FALSE)</f>
        <v>Baltimore Gas &amp; Electric Co</v>
      </c>
      <c r="F248" t="s">
        <v>79</v>
      </c>
      <c r="G248" t="s">
        <v>3438</v>
      </c>
      <c r="H248" s="34" t="s">
        <v>3754</v>
      </c>
      <c r="I248" s="34" t="s">
        <v>3754</v>
      </c>
      <c r="J248" s="34" t="s">
        <v>3754</v>
      </c>
      <c r="K248" s="34" t="s">
        <v>3754</v>
      </c>
      <c r="L248" s="82">
        <v>0.3</v>
      </c>
      <c r="M248" s="79" t="s">
        <v>4239</v>
      </c>
      <c r="N248" s="43">
        <v>0.4</v>
      </c>
      <c r="O248" s="47">
        <v>400</v>
      </c>
      <c r="P248" s="43">
        <f t="shared" si="7"/>
        <v>0.12</v>
      </c>
      <c r="Q248" s="35">
        <v>2021</v>
      </c>
    </row>
    <row r="249" spans="1:17" x14ac:dyDescent="0.3">
      <c r="A249" s="1">
        <v>2502</v>
      </c>
      <c r="B249" t="s">
        <v>4001</v>
      </c>
      <c r="C249" s="1" t="str">
        <f>VLOOKUP($A249,'Project List'!$A:$I,2,FALSE)</f>
        <v>Jessup</v>
      </c>
      <c r="D249" t="str">
        <f>VLOOKUP($A249,'Project List'!$A:$I,3,FALSE)</f>
        <v>MD</v>
      </c>
      <c r="E249" t="str">
        <f>VLOOKUP($A249,'Project List'!$A:$I,4,FALSE)</f>
        <v>Baltimore Gas &amp; Electric Co</v>
      </c>
      <c r="F249" t="s">
        <v>79</v>
      </c>
      <c r="G249" t="s">
        <v>3438</v>
      </c>
      <c r="H249" s="34" t="s">
        <v>3754</v>
      </c>
      <c r="I249" s="34" t="s">
        <v>3754</v>
      </c>
      <c r="J249" s="34" t="s">
        <v>3754</v>
      </c>
      <c r="K249" s="34" t="s">
        <v>3754</v>
      </c>
      <c r="L249" s="82">
        <v>0.3</v>
      </c>
      <c r="M249" s="79" t="s">
        <v>4239</v>
      </c>
      <c r="N249" s="43">
        <v>0.45</v>
      </c>
      <c r="O249" s="47">
        <v>450</v>
      </c>
      <c r="P249" s="43">
        <f t="shared" si="7"/>
        <v>0.13500000000000001</v>
      </c>
      <c r="Q249" s="35">
        <v>2021</v>
      </c>
    </row>
    <row r="250" spans="1:17" x14ac:dyDescent="0.3">
      <c r="A250" s="1">
        <v>2503</v>
      </c>
      <c r="B250" t="s">
        <v>4001</v>
      </c>
      <c r="C250" s="1" t="str">
        <f>VLOOKUP($A250,'Project List'!$A:$I,2,FALSE)</f>
        <v>Elkridge</v>
      </c>
      <c r="D250" t="str">
        <f>VLOOKUP($A250,'Project List'!$A:$I,3,FALSE)</f>
        <v>MD</v>
      </c>
      <c r="E250" t="str">
        <f>VLOOKUP($A250,'Project List'!$A:$I,4,FALSE)</f>
        <v>Baltimore Gas &amp; Electric Co</v>
      </c>
      <c r="F250" t="s">
        <v>79</v>
      </c>
      <c r="G250" t="s">
        <v>3438</v>
      </c>
      <c r="H250" s="34" t="s">
        <v>3754</v>
      </c>
      <c r="I250" s="34" t="s">
        <v>3754</v>
      </c>
      <c r="J250" s="34" t="s">
        <v>3754</v>
      </c>
      <c r="K250" s="34" t="s">
        <v>3754</v>
      </c>
      <c r="L250" s="82">
        <v>0.3</v>
      </c>
      <c r="M250" s="79" t="s">
        <v>4239</v>
      </c>
      <c r="N250" s="43">
        <v>0.85</v>
      </c>
      <c r="O250" s="47">
        <v>850</v>
      </c>
      <c r="P250" s="43">
        <f t="shared" si="7"/>
        <v>0.255</v>
      </c>
      <c r="Q250" s="35">
        <v>2021</v>
      </c>
    </row>
    <row r="251" spans="1:17" x14ac:dyDescent="0.3">
      <c r="A251" s="1">
        <v>8054</v>
      </c>
      <c r="B251" t="s">
        <v>4002</v>
      </c>
      <c r="C251" s="1" t="str">
        <f>VLOOKUP($A251,'Project List'!$A:$I,2,FALSE)</f>
        <v>Edgewood</v>
      </c>
      <c r="D251" t="str">
        <f>VLOOKUP($A251,'Project List'!$A:$I,3,FALSE)</f>
        <v>MD</v>
      </c>
      <c r="E251" t="str">
        <f>VLOOKUP($A251,'Project List'!$A:$I,4,FALSE)</f>
        <v>Baltimore Gas &amp; Electric Co</v>
      </c>
      <c r="F251" t="s">
        <v>79</v>
      </c>
      <c r="G251" t="s">
        <v>3441</v>
      </c>
      <c r="H251" s="34" t="s">
        <v>3754</v>
      </c>
      <c r="I251" s="34" t="s">
        <v>3754</v>
      </c>
      <c r="J251" s="34" t="s">
        <v>3754</v>
      </c>
      <c r="K251" s="34" t="s">
        <v>3754</v>
      </c>
      <c r="L251" s="82">
        <v>0.3</v>
      </c>
      <c r="M251" s="79" t="s">
        <v>4239</v>
      </c>
      <c r="N251" s="43">
        <v>0.45</v>
      </c>
      <c r="O251" s="47">
        <v>450</v>
      </c>
      <c r="P251" s="43">
        <f t="shared" si="7"/>
        <v>0.13500000000000001</v>
      </c>
      <c r="Q251" s="35">
        <v>2022</v>
      </c>
    </row>
    <row r="252" spans="1:17" x14ac:dyDescent="0.3">
      <c r="A252" s="1">
        <v>2499</v>
      </c>
      <c r="B252" t="s">
        <v>4002</v>
      </c>
      <c r="C252" s="1" t="s">
        <v>2370</v>
      </c>
      <c r="D252" t="s">
        <v>36</v>
      </c>
      <c r="E252" t="s">
        <v>439</v>
      </c>
      <c r="F252" t="s">
        <v>79</v>
      </c>
      <c r="G252" t="s">
        <v>3441</v>
      </c>
      <c r="H252" s="34" t="s">
        <v>3754</v>
      </c>
      <c r="I252" s="34" t="s">
        <v>3754</v>
      </c>
      <c r="J252" s="34" t="s">
        <v>3754</v>
      </c>
      <c r="K252" s="34" t="s">
        <v>3754</v>
      </c>
      <c r="L252" s="82">
        <v>0.3</v>
      </c>
      <c r="M252" s="79" t="s">
        <v>4239</v>
      </c>
      <c r="N252" s="43">
        <v>0.6</v>
      </c>
      <c r="O252" s="47">
        <v>600</v>
      </c>
      <c r="P252" s="43">
        <f t="shared" si="7"/>
        <v>0.18</v>
      </c>
      <c r="Q252" s="35">
        <v>2023</v>
      </c>
    </row>
    <row r="253" spans="1:17" x14ac:dyDescent="0.3">
      <c r="A253" s="1">
        <v>8964</v>
      </c>
      <c r="B253" t="s">
        <v>4003</v>
      </c>
      <c r="C253" s="1">
        <v>21227</v>
      </c>
      <c r="D253" t="s">
        <v>36</v>
      </c>
      <c r="E253" t="s">
        <v>439</v>
      </c>
      <c r="F253" t="s">
        <v>79</v>
      </c>
      <c r="G253" t="s">
        <v>3994</v>
      </c>
      <c r="H253" s="34" t="s">
        <v>3754</v>
      </c>
      <c r="I253" s="34" t="s">
        <v>3754</v>
      </c>
      <c r="J253" s="34" t="s">
        <v>3754</v>
      </c>
      <c r="K253" s="34" t="s">
        <v>3754</v>
      </c>
      <c r="L253" s="82">
        <v>0.3</v>
      </c>
      <c r="M253" s="79" t="s">
        <v>4239</v>
      </c>
      <c r="N253" s="43">
        <v>1.2</v>
      </c>
      <c r="O253" s="47">
        <v>1200</v>
      </c>
      <c r="P253" s="43">
        <f t="shared" si="7"/>
        <v>0.36</v>
      </c>
      <c r="Q253" s="35">
        <v>2023</v>
      </c>
    </row>
    <row r="254" spans="1:17" x14ac:dyDescent="0.3">
      <c r="A254" t="s">
        <v>4075</v>
      </c>
      <c r="B254" s="37" t="s">
        <v>4012</v>
      </c>
      <c r="C254" s="37">
        <v>44063</v>
      </c>
      <c r="D254" t="s">
        <v>36</v>
      </c>
      <c r="E254" t="s">
        <v>439</v>
      </c>
      <c r="F254" t="s">
        <v>79</v>
      </c>
      <c r="G254" t="s">
        <v>3988</v>
      </c>
      <c r="H254" s="34" t="s">
        <v>3754</v>
      </c>
      <c r="I254" s="34" t="s">
        <v>3754</v>
      </c>
      <c r="J254" s="34" t="s">
        <v>3754</v>
      </c>
      <c r="K254" s="34" t="s">
        <v>3754</v>
      </c>
      <c r="L254" s="82">
        <v>0.51</v>
      </c>
      <c r="M254" s="79" t="s">
        <v>4239</v>
      </c>
      <c r="N254" s="43">
        <v>1.75</v>
      </c>
      <c r="O254" s="47">
        <f>N254*1000</f>
        <v>1750</v>
      </c>
      <c r="P254" s="43">
        <f t="shared" si="7"/>
        <v>0.89250000000000007</v>
      </c>
      <c r="Q254" s="35" t="s">
        <v>3976</v>
      </c>
    </row>
    <row r="255" spans="1:17" x14ac:dyDescent="0.3">
      <c r="A255" t="s">
        <v>4076</v>
      </c>
      <c r="B255" s="37" t="s">
        <v>4013</v>
      </c>
      <c r="C255" s="37">
        <v>44334</v>
      </c>
      <c r="D255" t="s">
        <v>36</v>
      </c>
      <c r="E255" t="s">
        <v>439</v>
      </c>
      <c r="F255" t="s">
        <v>79</v>
      </c>
      <c r="G255" t="s">
        <v>4004</v>
      </c>
      <c r="H255" s="34" t="s">
        <v>3754</v>
      </c>
      <c r="I255" s="34" t="s">
        <v>3754</v>
      </c>
      <c r="J255" s="34" t="s">
        <v>3754</v>
      </c>
      <c r="K255" s="34" t="s">
        <v>3754</v>
      </c>
      <c r="L255" s="82">
        <v>0.3</v>
      </c>
      <c r="M255" s="79" t="s">
        <v>4239</v>
      </c>
      <c r="N255" s="43">
        <v>1.98</v>
      </c>
      <c r="O255" s="47">
        <f t="shared" ref="O255:O328" si="8">N255*1000</f>
        <v>1980</v>
      </c>
      <c r="P255" s="43">
        <f t="shared" ref="P255:P327" si="9">N255*L255</f>
        <v>0.59399999999999997</v>
      </c>
      <c r="Q255" s="35" t="s">
        <v>3976</v>
      </c>
    </row>
    <row r="256" spans="1:17" x14ac:dyDescent="0.3">
      <c r="A256" t="s">
        <v>4077</v>
      </c>
      <c r="B256" s="37" t="s">
        <v>4014</v>
      </c>
      <c r="C256" s="37">
        <v>44539</v>
      </c>
      <c r="D256" t="s">
        <v>36</v>
      </c>
      <c r="E256" t="s">
        <v>439</v>
      </c>
      <c r="F256" t="s">
        <v>79</v>
      </c>
      <c r="G256" t="s">
        <v>3989</v>
      </c>
      <c r="H256" s="34" t="s">
        <v>3754</v>
      </c>
      <c r="I256" s="34" t="s">
        <v>3754</v>
      </c>
      <c r="J256" s="34" t="s">
        <v>3754</v>
      </c>
      <c r="K256" s="34" t="s">
        <v>3754</v>
      </c>
      <c r="L256" s="82">
        <v>0.3</v>
      </c>
      <c r="M256" s="79" t="s">
        <v>4239</v>
      </c>
      <c r="N256" s="43">
        <v>1.7</v>
      </c>
      <c r="O256" s="47">
        <f t="shared" si="8"/>
        <v>1700</v>
      </c>
      <c r="P256" s="43">
        <f t="shared" si="9"/>
        <v>0.51</v>
      </c>
      <c r="Q256" s="35" t="s">
        <v>3976</v>
      </c>
    </row>
    <row r="257" spans="1:17" x14ac:dyDescent="0.3">
      <c r="A257" t="s">
        <v>4078</v>
      </c>
      <c r="B257" s="37" t="s">
        <v>4015</v>
      </c>
      <c r="C257" s="37">
        <v>44301</v>
      </c>
      <c r="D257" t="s">
        <v>36</v>
      </c>
      <c r="E257" t="s">
        <v>439</v>
      </c>
      <c r="F257" t="s">
        <v>79</v>
      </c>
      <c r="G257" t="s">
        <v>3993</v>
      </c>
      <c r="H257" s="34" t="s">
        <v>3754</v>
      </c>
      <c r="I257" s="34" t="s">
        <v>3754</v>
      </c>
      <c r="J257" s="34" t="s">
        <v>3754</v>
      </c>
      <c r="K257" s="34" t="s">
        <v>3754</v>
      </c>
      <c r="L257" s="82">
        <v>0.3</v>
      </c>
      <c r="M257" s="79" t="s">
        <v>4239</v>
      </c>
      <c r="N257" s="43">
        <v>0.6</v>
      </c>
      <c r="O257" s="47">
        <f t="shared" si="8"/>
        <v>600</v>
      </c>
      <c r="P257" s="43">
        <f t="shared" si="9"/>
        <v>0.18</v>
      </c>
      <c r="Q257" s="35" t="s">
        <v>3976</v>
      </c>
    </row>
    <row r="258" spans="1:17" x14ac:dyDescent="0.3">
      <c r="A258" t="s">
        <v>4079</v>
      </c>
      <c r="B258" s="37" t="s">
        <v>4016</v>
      </c>
      <c r="C258" s="37">
        <v>45037</v>
      </c>
      <c r="D258" t="s">
        <v>36</v>
      </c>
      <c r="E258" t="s">
        <v>439</v>
      </c>
      <c r="F258" t="s">
        <v>79</v>
      </c>
      <c r="G258" t="s">
        <v>3990</v>
      </c>
      <c r="H258" s="34" t="s">
        <v>3754</v>
      </c>
      <c r="I258" s="34" t="s">
        <v>3754</v>
      </c>
      <c r="J258" s="34" t="s">
        <v>3754</v>
      </c>
      <c r="K258" s="34" t="s">
        <v>3754</v>
      </c>
      <c r="L258" s="82">
        <v>0.3</v>
      </c>
      <c r="M258" s="79" t="s">
        <v>4239</v>
      </c>
      <c r="N258" s="43">
        <v>1.625</v>
      </c>
      <c r="O258" s="47">
        <f t="shared" si="8"/>
        <v>1625</v>
      </c>
      <c r="P258" s="43">
        <f t="shared" si="9"/>
        <v>0.48749999999999999</v>
      </c>
      <c r="Q258" s="35" t="s">
        <v>3976</v>
      </c>
    </row>
    <row r="259" spans="1:17" x14ac:dyDescent="0.3">
      <c r="A259" t="s">
        <v>4080</v>
      </c>
      <c r="B259" s="37" t="s">
        <v>4017</v>
      </c>
      <c r="C259" s="37">
        <v>44896</v>
      </c>
      <c r="D259" t="s">
        <v>36</v>
      </c>
      <c r="E259" t="s">
        <v>439</v>
      </c>
      <c r="F259" t="s">
        <v>79</v>
      </c>
      <c r="G259" t="s">
        <v>4005</v>
      </c>
      <c r="H259" s="34" t="s">
        <v>3754</v>
      </c>
      <c r="I259" s="34" t="s">
        <v>3754</v>
      </c>
      <c r="J259" s="34" t="s">
        <v>3754</v>
      </c>
      <c r="K259" s="34" t="s">
        <v>3754</v>
      </c>
      <c r="L259" s="82">
        <v>0.3</v>
      </c>
      <c r="M259" s="79" t="s">
        <v>4239</v>
      </c>
      <c r="N259" s="43">
        <v>2</v>
      </c>
      <c r="O259" s="47">
        <f t="shared" si="8"/>
        <v>2000</v>
      </c>
      <c r="P259" s="43">
        <f t="shared" si="9"/>
        <v>0.6</v>
      </c>
      <c r="Q259" s="35" t="s">
        <v>3976</v>
      </c>
    </row>
    <row r="260" spans="1:17" x14ac:dyDescent="0.3">
      <c r="A260" t="s">
        <v>4081</v>
      </c>
      <c r="B260" s="37" t="s">
        <v>4018</v>
      </c>
      <c r="C260" s="37">
        <v>44896</v>
      </c>
      <c r="D260" t="s">
        <v>36</v>
      </c>
      <c r="E260" t="s">
        <v>439</v>
      </c>
      <c r="F260" t="s">
        <v>79</v>
      </c>
      <c r="G260" t="s">
        <v>4006</v>
      </c>
      <c r="H260" s="34" t="s">
        <v>3754</v>
      </c>
      <c r="I260" s="34" t="s">
        <v>3754</v>
      </c>
      <c r="J260" s="34" t="s">
        <v>3754</v>
      </c>
      <c r="K260" s="34" t="s">
        <v>3754</v>
      </c>
      <c r="L260" s="82">
        <v>0.3</v>
      </c>
      <c r="M260" s="79" t="s">
        <v>4239</v>
      </c>
      <c r="N260" s="43">
        <v>2</v>
      </c>
      <c r="O260" s="47">
        <f t="shared" si="8"/>
        <v>2000</v>
      </c>
      <c r="P260" s="43">
        <f t="shared" si="9"/>
        <v>0.6</v>
      </c>
      <c r="Q260" s="35" t="s">
        <v>3976</v>
      </c>
    </row>
    <row r="261" spans="1:17" x14ac:dyDescent="0.3">
      <c r="A261" t="s">
        <v>4082</v>
      </c>
      <c r="B261" s="37" t="s">
        <v>4019</v>
      </c>
      <c r="C261" s="37">
        <v>44896</v>
      </c>
      <c r="D261" t="s">
        <v>36</v>
      </c>
      <c r="E261" t="s">
        <v>439</v>
      </c>
      <c r="F261" t="s">
        <v>79</v>
      </c>
      <c r="G261" t="s">
        <v>4006</v>
      </c>
      <c r="H261" s="34" t="s">
        <v>3754</v>
      </c>
      <c r="I261" s="34" t="s">
        <v>3754</v>
      </c>
      <c r="J261" s="34" t="s">
        <v>3754</v>
      </c>
      <c r="K261" s="34" t="s">
        <v>3754</v>
      </c>
      <c r="L261" s="82">
        <v>0.3</v>
      </c>
      <c r="M261" s="79" t="s">
        <v>4239</v>
      </c>
      <c r="N261" s="43">
        <v>0.75</v>
      </c>
      <c r="O261" s="47">
        <f t="shared" si="8"/>
        <v>750</v>
      </c>
      <c r="P261" s="43">
        <f t="shared" si="9"/>
        <v>0.22499999999999998</v>
      </c>
      <c r="Q261" s="35" t="s">
        <v>3976</v>
      </c>
    </row>
    <row r="262" spans="1:17" x14ac:dyDescent="0.3">
      <c r="A262" t="s">
        <v>4083</v>
      </c>
      <c r="B262" s="37" t="s">
        <v>4020</v>
      </c>
      <c r="C262" s="37">
        <v>44896</v>
      </c>
      <c r="D262" t="s">
        <v>36</v>
      </c>
      <c r="E262" t="s">
        <v>439</v>
      </c>
      <c r="F262" t="s">
        <v>79</v>
      </c>
      <c r="G262" t="s">
        <v>4006</v>
      </c>
      <c r="H262" s="34" t="s">
        <v>3754</v>
      </c>
      <c r="I262" s="34" t="s">
        <v>3754</v>
      </c>
      <c r="J262" s="34" t="s">
        <v>3754</v>
      </c>
      <c r="K262" s="34" t="s">
        <v>3754</v>
      </c>
      <c r="L262" s="82">
        <v>0.3</v>
      </c>
      <c r="M262" s="79" t="s">
        <v>4239</v>
      </c>
      <c r="N262" s="43">
        <v>1.4</v>
      </c>
      <c r="O262" s="47">
        <f t="shared" si="8"/>
        <v>1400</v>
      </c>
      <c r="P262" s="43">
        <f t="shared" si="9"/>
        <v>0.42</v>
      </c>
      <c r="Q262" s="35" t="s">
        <v>3976</v>
      </c>
    </row>
    <row r="263" spans="1:17" x14ac:dyDescent="0.3">
      <c r="A263" t="s">
        <v>4084</v>
      </c>
      <c r="B263" s="37" t="s">
        <v>4021</v>
      </c>
      <c r="C263" s="37">
        <v>44896</v>
      </c>
      <c r="D263" t="s">
        <v>36</v>
      </c>
      <c r="E263" t="s">
        <v>439</v>
      </c>
      <c r="F263" t="s">
        <v>79</v>
      </c>
      <c r="G263" t="s">
        <v>4005</v>
      </c>
      <c r="H263" s="34" t="s">
        <v>3754</v>
      </c>
      <c r="I263" s="34" t="s">
        <v>3754</v>
      </c>
      <c r="J263" s="34" t="s">
        <v>3754</v>
      </c>
      <c r="K263" s="34" t="s">
        <v>3754</v>
      </c>
      <c r="L263" s="82">
        <v>0.3</v>
      </c>
      <c r="M263" s="79" t="s">
        <v>4239</v>
      </c>
      <c r="N263" s="43">
        <v>2</v>
      </c>
      <c r="O263" s="47">
        <f t="shared" si="8"/>
        <v>2000</v>
      </c>
      <c r="P263" s="43">
        <f t="shared" si="9"/>
        <v>0.6</v>
      </c>
      <c r="Q263" s="35" t="s">
        <v>3976</v>
      </c>
    </row>
    <row r="264" spans="1:17" x14ac:dyDescent="0.3">
      <c r="A264" t="s">
        <v>4085</v>
      </c>
      <c r="B264" s="37" t="s">
        <v>4022</v>
      </c>
      <c r="C264" s="37">
        <v>45017</v>
      </c>
      <c r="D264" t="s">
        <v>36</v>
      </c>
      <c r="E264" t="s">
        <v>439</v>
      </c>
      <c r="F264" t="s">
        <v>79</v>
      </c>
      <c r="G264" t="s">
        <v>4006</v>
      </c>
      <c r="H264" s="34" t="s">
        <v>3754</v>
      </c>
      <c r="I264" s="34" t="s">
        <v>3754</v>
      </c>
      <c r="J264" s="34" t="s">
        <v>3754</v>
      </c>
      <c r="K264" s="34" t="s">
        <v>3754</v>
      </c>
      <c r="L264" s="82">
        <v>0.3</v>
      </c>
      <c r="M264" s="79" t="s">
        <v>4239</v>
      </c>
      <c r="N264" s="43">
        <v>2</v>
      </c>
      <c r="O264" s="47">
        <f t="shared" si="8"/>
        <v>2000</v>
      </c>
      <c r="P264" s="43">
        <f t="shared" si="9"/>
        <v>0.6</v>
      </c>
      <c r="Q264" s="35" t="s">
        <v>3976</v>
      </c>
    </row>
    <row r="265" spans="1:17" x14ac:dyDescent="0.3">
      <c r="A265" t="s">
        <v>4086</v>
      </c>
      <c r="B265" s="37" t="s">
        <v>4023</v>
      </c>
      <c r="C265" s="37">
        <v>45017</v>
      </c>
      <c r="D265" t="s">
        <v>36</v>
      </c>
      <c r="E265" t="s">
        <v>439</v>
      </c>
      <c r="F265" t="s">
        <v>79</v>
      </c>
      <c r="G265" t="s">
        <v>4006</v>
      </c>
      <c r="H265" s="34" t="s">
        <v>3754</v>
      </c>
      <c r="I265" s="34" t="s">
        <v>3754</v>
      </c>
      <c r="J265" s="34" t="s">
        <v>3754</v>
      </c>
      <c r="K265" s="34" t="s">
        <v>3754</v>
      </c>
      <c r="L265" s="82">
        <v>0.3</v>
      </c>
      <c r="M265" s="79" t="s">
        <v>4239</v>
      </c>
      <c r="N265" s="43">
        <v>2</v>
      </c>
      <c r="O265" s="47">
        <f t="shared" si="8"/>
        <v>2000</v>
      </c>
      <c r="P265" s="43">
        <f t="shared" si="9"/>
        <v>0.6</v>
      </c>
      <c r="Q265" s="35" t="s">
        <v>3976</v>
      </c>
    </row>
    <row r="266" spans="1:17" x14ac:dyDescent="0.3">
      <c r="A266" t="s">
        <v>4087</v>
      </c>
      <c r="B266" s="37" t="s">
        <v>4024</v>
      </c>
      <c r="C266" s="37">
        <v>45017</v>
      </c>
      <c r="D266" t="s">
        <v>36</v>
      </c>
      <c r="E266" t="s">
        <v>439</v>
      </c>
      <c r="F266" t="s">
        <v>79</v>
      </c>
      <c r="G266" t="s">
        <v>4006</v>
      </c>
      <c r="H266" s="34" t="s">
        <v>3754</v>
      </c>
      <c r="I266" s="34" t="s">
        <v>3754</v>
      </c>
      <c r="J266" s="34" t="s">
        <v>3754</v>
      </c>
      <c r="K266" s="34" t="s">
        <v>3754</v>
      </c>
      <c r="L266" s="82">
        <v>0.3</v>
      </c>
      <c r="M266" s="79" t="s">
        <v>4239</v>
      </c>
      <c r="N266" s="43">
        <v>2</v>
      </c>
      <c r="O266" s="47">
        <f t="shared" si="8"/>
        <v>2000</v>
      </c>
      <c r="P266" s="43">
        <f t="shared" si="9"/>
        <v>0.6</v>
      </c>
      <c r="Q266" s="35" t="s">
        <v>3976</v>
      </c>
    </row>
    <row r="267" spans="1:17" x14ac:dyDescent="0.3">
      <c r="A267" t="s">
        <v>4088</v>
      </c>
      <c r="B267" s="37" t="s">
        <v>4025</v>
      </c>
      <c r="C267" s="37">
        <v>45017</v>
      </c>
      <c r="D267" t="s">
        <v>36</v>
      </c>
      <c r="E267" t="s">
        <v>439</v>
      </c>
      <c r="F267" t="s">
        <v>79</v>
      </c>
      <c r="G267" t="s">
        <v>4006</v>
      </c>
      <c r="H267" s="34" t="s">
        <v>3754</v>
      </c>
      <c r="I267" s="34" t="s">
        <v>3754</v>
      </c>
      <c r="J267" s="34" t="s">
        <v>3754</v>
      </c>
      <c r="K267" s="34" t="s">
        <v>3754</v>
      </c>
      <c r="L267" s="82">
        <v>0.3</v>
      </c>
      <c r="M267" s="79" t="s">
        <v>4239</v>
      </c>
      <c r="N267" s="43">
        <v>2</v>
      </c>
      <c r="O267" s="47">
        <f t="shared" si="8"/>
        <v>2000</v>
      </c>
      <c r="P267" s="43">
        <f t="shared" si="9"/>
        <v>0.6</v>
      </c>
      <c r="Q267" s="35" t="s">
        <v>3976</v>
      </c>
    </row>
    <row r="268" spans="1:17" x14ac:dyDescent="0.3">
      <c r="A268" t="s">
        <v>4089</v>
      </c>
      <c r="B268" s="37" t="s">
        <v>4026</v>
      </c>
      <c r="C268" s="37">
        <v>45383</v>
      </c>
      <c r="D268" t="s">
        <v>36</v>
      </c>
      <c r="E268" t="s">
        <v>439</v>
      </c>
      <c r="F268" t="s">
        <v>79</v>
      </c>
      <c r="G268" t="s">
        <v>3990</v>
      </c>
      <c r="H268" s="34" t="s">
        <v>3754</v>
      </c>
      <c r="I268" s="34" t="s">
        <v>3754</v>
      </c>
      <c r="J268" s="34" t="s">
        <v>3754</v>
      </c>
      <c r="K268" s="34" t="s">
        <v>3754</v>
      </c>
      <c r="L268" s="82">
        <v>0.3</v>
      </c>
      <c r="M268" s="79" t="s">
        <v>4239</v>
      </c>
      <c r="N268" s="43">
        <v>2</v>
      </c>
      <c r="O268" s="47">
        <f t="shared" si="8"/>
        <v>2000</v>
      </c>
      <c r="P268" s="43">
        <f t="shared" si="9"/>
        <v>0.6</v>
      </c>
      <c r="Q268" s="35" t="s">
        <v>3976</v>
      </c>
    </row>
    <row r="269" spans="1:17" x14ac:dyDescent="0.3">
      <c r="A269" t="s">
        <v>4090</v>
      </c>
      <c r="B269" s="37" t="s">
        <v>4027</v>
      </c>
      <c r="C269" s="37">
        <v>44938</v>
      </c>
      <c r="D269" t="s">
        <v>36</v>
      </c>
      <c r="E269" t="s">
        <v>439</v>
      </c>
      <c r="F269" t="s">
        <v>79</v>
      </c>
      <c r="G269" t="s">
        <v>4007</v>
      </c>
      <c r="H269" s="34" t="s">
        <v>3754</v>
      </c>
      <c r="I269" s="34" t="s">
        <v>3754</v>
      </c>
      <c r="J269" s="34" t="s">
        <v>3754</v>
      </c>
      <c r="K269" s="34" t="s">
        <v>3754</v>
      </c>
      <c r="L269" s="82">
        <v>0.3</v>
      </c>
      <c r="M269" s="79" t="s">
        <v>4239</v>
      </c>
      <c r="N269" s="43">
        <v>0.66</v>
      </c>
      <c r="O269" s="47">
        <f t="shared" si="8"/>
        <v>660</v>
      </c>
      <c r="P269" s="43">
        <f t="shared" si="9"/>
        <v>0.19800000000000001</v>
      </c>
      <c r="Q269" s="35" t="s">
        <v>3976</v>
      </c>
    </row>
    <row r="270" spans="1:17" x14ac:dyDescent="0.3">
      <c r="A270" t="s">
        <v>4091</v>
      </c>
      <c r="B270" s="37" t="s">
        <v>4028</v>
      </c>
      <c r="C270" s="37">
        <v>45291</v>
      </c>
      <c r="D270" t="s">
        <v>36</v>
      </c>
      <c r="E270" t="s">
        <v>439</v>
      </c>
      <c r="F270" t="s">
        <v>79</v>
      </c>
      <c r="G270" t="s">
        <v>4008</v>
      </c>
      <c r="H270" s="34" t="s">
        <v>3754</v>
      </c>
      <c r="I270" s="34" t="s">
        <v>3754</v>
      </c>
      <c r="J270" s="34" t="s">
        <v>3754</v>
      </c>
      <c r="K270" s="34" t="s">
        <v>3754</v>
      </c>
      <c r="L270" s="82">
        <v>0.3</v>
      </c>
      <c r="M270" s="79" t="s">
        <v>4239</v>
      </c>
      <c r="N270" s="43">
        <v>0.96</v>
      </c>
      <c r="O270" s="47">
        <f t="shared" si="8"/>
        <v>960</v>
      </c>
      <c r="P270" s="43">
        <f t="shared" si="9"/>
        <v>0.28799999999999998</v>
      </c>
      <c r="Q270" s="35" t="s">
        <v>3976</v>
      </c>
    </row>
    <row r="271" spans="1:17" x14ac:dyDescent="0.3">
      <c r="A271" t="s">
        <v>4092</v>
      </c>
      <c r="B271" s="37" t="s">
        <v>4029</v>
      </c>
      <c r="C271" s="37">
        <v>45291</v>
      </c>
      <c r="D271" t="s">
        <v>36</v>
      </c>
      <c r="E271" t="s">
        <v>439</v>
      </c>
      <c r="F271" t="s">
        <v>79</v>
      </c>
      <c r="G271" t="s">
        <v>4008</v>
      </c>
      <c r="H271" s="34" t="s">
        <v>3754</v>
      </c>
      <c r="I271" s="34" t="s">
        <v>3754</v>
      </c>
      <c r="J271" s="34" t="s">
        <v>3754</v>
      </c>
      <c r="K271" s="34" t="s">
        <v>3754</v>
      </c>
      <c r="L271" s="82">
        <v>0.3</v>
      </c>
      <c r="M271" s="79" t="s">
        <v>4239</v>
      </c>
      <c r="N271" s="43">
        <v>1.44</v>
      </c>
      <c r="O271" s="47">
        <f t="shared" si="8"/>
        <v>1440</v>
      </c>
      <c r="P271" s="43">
        <f t="shared" si="9"/>
        <v>0.432</v>
      </c>
      <c r="Q271" s="35" t="s">
        <v>3976</v>
      </c>
    </row>
    <row r="272" spans="1:17" x14ac:dyDescent="0.3">
      <c r="A272" t="s">
        <v>4093</v>
      </c>
      <c r="B272" s="37" t="s">
        <v>4030</v>
      </c>
      <c r="C272" s="37">
        <v>45220</v>
      </c>
      <c r="D272" t="s">
        <v>36</v>
      </c>
      <c r="E272" t="s">
        <v>439</v>
      </c>
      <c r="F272" t="s">
        <v>79</v>
      </c>
      <c r="G272" t="s">
        <v>4008</v>
      </c>
      <c r="H272" s="34" t="s">
        <v>3754</v>
      </c>
      <c r="I272" s="34" t="s">
        <v>3754</v>
      </c>
      <c r="J272" s="34" t="s">
        <v>3754</v>
      </c>
      <c r="K272" s="34" t="s">
        <v>3754</v>
      </c>
      <c r="L272" s="82">
        <v>0.3</v>
      </c>
      <c r="M272" s="79" t="s">
        <v>4239</v>
      </c>
      <c r="N272" s="43">
        <v>0.48</v>
      </c>
      <c r="O272" s="47">
        <f t="shared" si="8"/>
        <v>480</v>
      </c>
      <c r="P272" s="43">
        <f t="shared" si="9"/>
        <v>0.14399999999999999</v>
      </c>
      <c r="Q272" s="35" t="s">
        <v>3976</v>
      </c>
    </row>
    <row r="273" spans="1:17" x14ac:dyDescent="0.3">
      <c r="A273" t="s">
        <v>4094</v>
      </c>
      <c r="B273" s="37" t="s">
        <v>4031</v>
      </c>
      <c r="C273" s="37">
        <v>45223</v>
      </c>
      <c r="D273" t="s">
        <v>36</v>
      </c>
      <c r="E273" t="s">
        <v>439</v>
      </c>
      <c r="F273" t="s">
        <v>79</v>
      </c>
      <c r="G273" t="s">
        <v>4008</v>
      </c>
      <c r="H273" s="34" t="s">
        <v>3754</v>
      </c>
      <c r="I273" s="34" t="s">
        <v>3754</v>
      </c>
      <c r="J273" s="34" t="s">
        <v>3754</v>
      </c>
      <c r="K273" s="34" t="s">
        <v>3754</v>
      </c>
      <c r="L273" s="82">
        <v>0.3</v>
      </c>
      <c r="M273" s="79" t="s">
        <v>4239</v>
      </c>
      <c r="N273" s="43">
        <v>0.2</v>
      </c>
      <c r="O273" s="47">
        <f t="shared" si="8"/>
        <v>200</v>
      </c>
      <c r="P273" s="43">
        <f t="shared" si="9"/>
        <v>0.06</v>
      </c>
      <c r="Q273" s="35" t="s">
        <v>3976</v>
      </c>
    </row>
    <row r="274" spans="1:17" x14ac:dyDescent="0.3">
      <c r="A274" t="s">
        <v>4095</v>
      </c>
      <c r="B274" s="37" t="s">
        <v>4032</v>
      </c>
      <c r="C274" s="37">
        <v>45291</v>
      </c>
      <c r="D274" t="s">
        <v>36</v>
      </c>
      <c r="E274" t="s">
        <v>439</v>
      </c>
      <c r="F274" t="s">
        <v>79</v>
      </c>
      <c r="G274" t="s">
        <v>4008</v>
      </c>
      <c r="H274" s="34" t="s">
        <v>3754</v>
      </c>
      <c r="I274" s="34" t="s">
        <v>3754</v>
      </c>
      <c r="J274" s="34" t="s">
        <v>3754</v>
      </c>
      <c r="K274" s="34" t="s">
        <v>3754</v>
      </c>
      <c r="L274" s="82">
        <v>0.3</v>
      </c>
      <c r="M274" s="79" t="s">
        <v>4239</v>
      </c>
      <c r="N274" s="43">
        <v>0.72</v>
      </c>
      <c r="O274" s="47">
        <f t="shared" si="8"/>
        <v>720</v>
      </c>
      <c r="P274" s="43">
        <f t="shared" si="9"/>
        <v>0.216</v>
      </c>
      <c r="Q274" s="35" t="s">
        <v>3976</v>
      </c>
    </row>
    <row r="275" spans="1:17" x14ac:dyDescent="0.3">
      <c r="A275" t="s">
        <v>4096</v>
      </c>
      <c r="B275" s="37" t="s">
        <v>4033</v>
      </c>
      <c r="C275" s="37">
        <v>45291</v>
      </c>
      <c r="D275" t="s">
        <v>36</v>
      </c>
      <c r="E275" t="s">
        <v>439</v>
      </c>
      <c r="F275" t="s">
        <v>79</v>
      </c>
      <c r="G275" t="s">
        <v>4008</v>
      </c>
      <c r="H275" s="34" t="s">
        <v>3754</v>
      </c>
      <c r="I275" s="34" t="s">
        <v>3754</v>
      </c>
      <c r="J275" s="34" t="s">
        <v>3754</v>
      </c>
      <c r="K275" s="34" t="s">
        <v>3754</v>
      </c>
      <c r="L275" s="82">
        <v>0.3</v>
      </c>
      <c r="M275" s="79" t="s">
        <v>4239</v>
      </c>
      <c r="N275" s="43">
        <v>0.48</v>
      </c>
      <c r="O275" s="47">
        <f t="shared" si="8"/>
        <v>480</v>
      </c>
      <c r="P275" s="43">
        <f t="shared" si="9"/>
        <v>0.14399999999999999</v>
      </c>
      <c r="Q275" s="35" t="s">
        <v>3976</v>
      </c>
    </row>
    <row r="276" spans="1:17" x14ac:dyDescent="0.3">
      <c r="A276" t="s">
        <v>4097</v>
      </c>
      <c r="B276" s="37" t="s">
        <v>4034</v>
      </c>
      <c r="C276" s="37">
        <v>45291</v>
      </c>
      <c r="D276" t="s">
        <v>36</v>
      </c>
      <c r="E276" t="s">
        <v>439</v>
      </c>
      <c r="F276" t="s">
        <v>79</v>
      </c>
      <c r="G276" t="s">
        <v>4008</v>
      </c>
      <c r="H276" s="34" t="s">
        <v>3754</v>
      </c>
      <c r="I276" s="34" t="s">
        <v>3754</v>
      </c>
      <c r="J276" s="34" t="s">
        <v>3754</v>
      </c>
      <c r="K276" s="34" t="s">
        <v>3754</v>
      </c>
      <c r="L276" s="82">
        <v>0.3</v>
      </c>
      <c r="M276" s="79" t="s">
        <v>4239</v>
      </c>
      <c r="N276" s="43">
        <v>0.5</v>
      </c>
      <c r="O276" s="47">
        <f t="shared" si="8"/>
        <v>500</v>
      </c>
      <c r="P276" s="43">
        <f t="shared" si="9"/>
        <v>0.15</v>
      </c>
      <c r="Q276" s="35" t="s">
        <v>3976</v>
      </c>
    </row>
    <row r="277" spans="1:17" x14ac:dyDescent="0.3">
      <c r="A277" t="s">
        <v>4098</v>
      </c>
      <c r="B277" s="37" t="s">
        <v>4035</v>
      </c>
      <c r="C277" s="37">
        <v>45291</v>
      </c>
      <c r="D277" t="s">
        <v>36</v>
      </c>
      <c r="E277" t="s">
        <v>439</v>
      </c>
      <c r="F277" t="s">
        <v>79</v>
      </c>
      <c r="G277" t="s">
        <v>4008</v>
      </c>
      <c r="H277" s="34" t="s">
        <v>3754</v>
      </c>
      <c r="I277" s="34" t="s">
        <v>3754</v>
      </c>
      <c r="J277" s="34" t="s">
        <v>3754</v>
      </c>
      <c r="K277" s="34" t="s">
        <v>3754</v>
      </c>
      <c r="L277" s="82">
        <v>0.3</v>
      </c>
      <c r="M277" s="79" t="s">
        <v>4239</v>
      </c>
      <c r="N277" s="43">
        <v>0.12</v>
      </c>
      <c r="O277" s="47">
        <f t="shared" si="8"/>
        <v>120</v>
      </c>
      <c r="P277" s="43">
        <f t="shared" si="9"/>
        <v>3.5999999999999997E-2</v>
      </c>
      <c r="Q277" s="35" t="s">
        <v>3976</v>
      </c>
    </row>
    <row r="278" spans="1:17" x14ac:dyDescent="0.3">
      <c r="A278" t="s">
        <v>4099</v>
      </c>
      <c r="B278" s="37" t="s">
        <v>4036</v>
      </c>
      <c r="C278" s="37">
        <v>45291</v>
      </c>
      <c r="D278" t="s">
        <v>36</v>
      </c>
      <c r="E278" t="s">
        <v>439</v>
      </c>
      <c r="F278" t="s">
        <v>79</v>
      </c>
      <c r="G278" t="s">
        <v>4008</v>
      </c>
      <c r="H278" s="34" t="s">
        <v>3754</v>
      </c>
      <c r="I278" s="34" t="s">
        <v>3754</v>
      </c>
      <c r="J278" s="34" t="s">
        <v>3754</v>
      </c>
      <c r="K278" s="34" t="s">
        <v>3754</v>
      </c>
      <c r="L278" s="82">
        <v>0.3</v>
      </c>
      <c r="M278" s="79" t="s">
        <v>4239</v>
      </c>
      <c r="N278" s="43">
        <v>0.48</v>
      </c>
      <c r="O278" s="47">
        <f t="shared" si="8"/>
        <v>480</v>
      </c>
      <c r="P278" s="43">
        <f t="shared" si="9"/>
        <v>0.14399999999999999</v>
      </c>
      <c r="Q278" s="35" t="s">
        <v>3976</v>
      </c>
    </row>
    <row r="279" spans="1:17" x14ac:dyDescent="0.3">
      <c r="A279" t="s">
        <v>4100</v>
      </c>
      <c r="B279" s="37" t="s">
        <v>4037</v>
      </c>
      <c r="C279" s="37">
        <v>45291</v>
      </c>
      <c r="D279" t="s">
        <v>36</v>
      </c>
      <c r="E279" t="s">
        <v>439</v>
      </c>
      <c r="F279" t="s">
        <v>79</v>
      </c>
      <c r="G279" t="s">
        <v>4008</v>
      </c>
      <c r="H279" s="34" t="s">
        <v>3754</v>
      </c>
      <c r="I279" s="34" t="s">
        <v>3754</v>
      </c>
      <c r="J279" s="34" t="s">
        <v>3754</v>
      </c>
      <c r="K279" s="34" t="s">
        <v>3754</v>
      </c>
      <c r="L279" s="82">
        <v>0.3</v>
      </c>
      <c r="M279" s="79" t="s">
        <v>4239</v>
      </c>
      <c r="N279" s="43">
        <v>0.48</v>
      </c>
      <c r="O279" s="47">
        <f t="shared" si="8"/>
        <v>480</v>
      </c>
      <c r="P279" s="43">
        <f t="shared" si="9"/>
        <v>0.14399999999999999</v>
      </c>
      <c r="Q279" s="35" t="s">
        <v>3976</v>
      </c>
    </row>
    <row r="280" spans="1:17" x14ac:dyDescent="0.3">
      <c r="A280" t="s">
        <v>4101</v>
      </c>
      <c r="B280" s="37" t="s">
        <v>4038</v>
      </c>
      <c r="C280" s="37">
        <v>45291</v>
      </c>
      <c r="D280" t="s">
        <v>36</v>
      </c>
      <c r="E280" t="s">
        <v>439</v>
      </c>
      <c r="F280" t="s">
        <v>79</v>
      </c>
      <c r="G280" t="s">
        <v>4008</v>
      </c>
      <c r="H280" s="34" t="s">
        <v>3754</v>
      </c>
      <c r="I280" s="34" t="s">
        <v>3754</v>
      </c>
      <c r="J280" s="34" t="s">
        <v>3754</v>
      </c>
      <c r="K280" s="34" t="s">
        <v>3754</v>
      </c>
      <c r="L280" s="82">
        <v>0.3</v>
      </c>
      <c r="M280" s="79" t="s">
        <v>4239</v>
      </c>
      <c r="N280" s="43">
        <v>0.6</v>
      </c>
      <c r="O280" s="47">
        <f t="shared" si="8"/>
        <v>600</v>
      </c>
      <c r="P280" s="43">
        <f t="shared" si="9"/>
        <v>0.18</v>
      </c>
      <c r="Q280" s="35" t="s">
        <v>3976</v>
      </c>
    </row>
    <row r="281" spans="1:17" x14ac:dyDescent="0.3">
      <c r="A281" t="s">
        <v>4102</v>
      </c>
      <c r="B281" s="37" t="s">
        <v>4039</v>
      </c>
      <c r="C281" s="37">
        <v>45291</v>
      </c>
      <c r="D281" t="s">
        <v>36</v>
      </c>
      <c r="E281" t="s">
        <v>439</v>
      </c>
      <c r="F281" t="s">
        <v>79</v>
      </c>
      <c r="G281" t="s">
        <v>4008</v>
      </c>
      <c r="H281" s="34" t="s">
        <v>3754</v>
      </c>
      <c r="I281" s="34" t="s">
        <v>3754</v>
      </c>
      <c r="J281" s="34" t="s">
        <v>3754</v>
      </c>
      <c r="K281" s="34" t="s">
        <v>3754</v>
      </c>
      <c r="L281" s="82">
        <v>0.3</v>
      </c>
      <c r="M281" s="79" t="s">
        <v>4239</v>
      </c>
      <c r="N281" s="43">
        <v>0.84</v>
      </c>
      <c r="O281" s="47">
        <f t="shared" si="8"/>
        <v>840</v>
      </c>
      <c r="P281" s="43">
        <f t="shared" si="9"/>
        <v>0.252</v>
      </c>
      <c r="Q281" s="35" t="s">
        <v>3976</v>
      </c>
    </row>
    <row r="282" spans="1:17" x14ac:dyDescent="0.3">
      <c r="A282" t="s">
        <v>4103</v>
      </c>
      <c r="B282" s="37" t="s">
        <v>4040</v>
      </c>
      <c r="C282" s="37">
        <v>45192</v>
      </c>
      <c r="D282" t="s">
        <v>36</v>
      </c>
      <c r="E282" t="s">
        <v>439</v>
      </c>
      <c r="F282" t="s">
        <v>79</v>
      </c>
      <c r="G282" t="s">
        <v>4009</v>
      </c>
      <c r="H282" s="34" t="s">
        <v>3754</v>
      </c>
      <c r="I282" s="34" t="s">
        <v>3754</v>
      </c>
      <c r="J282" s="34" t="s">
        <v>3754</v>
      </c>
      <c r="K282" s="34" t="s">
        <v>3754</v>
      </c>
      <c r="L282" s="82">
        <v>0.51</v>
      </c>
      <c r="M282" s="79" t="s">
        <v>4239</v>
      </c>
      <c r="N282" s="43">
        <v>0.99099999999999999</v>
      </c>
      <c r="O282" s="47">
        <f t="shared" si="8"/>
        <v>991</v>
      </c>
      <c r="P282" s="43">
        <f t="shared" si="9"/>
        <v>0.50541000000000003</v>
      </c>
      <c r="Q282" s="35" t="s">
        <v>3976</v>
      </c>
    </row>
    <row r="283" spans="1:17" x14ac:dyDescent="0.3">
      <c r="A283" t="s">
        <v>4104</v>
      </c>
      <c r="B283" s="37" t="s">
        <v>4041</v>
      </c>
      <c r="C283" s="37">
        <v>45291</v>
      </c>
      <c r="D283" t="s">
        <v>36</v>
      </c>
      <c r="E283" t="s">
        <v>439</v>
      </c>
      <c r="F283" t="s">
        <v>79</v>
      </c>
      <c r="G283" t="s">
        <v>4008</v>
      </c>
      <c r="H283" s="34" t="s">
        <v>3754</v>
      </c>
      <c r="I283" s="34" t="s">
        <v>3754</v>
      </c>
      <c r="J283" s="34" t="s">
        <v>3754</v>
      </c>
      <c r="K283" s="34" t="s">
        <v>3754</v>
      </c>
      <c r="L283" s="82">
        <v>0.3</v>
      </c>
      <c r="M283" s="79" t="s">
        <v>4239</v>
      </c>
      <c r="N283" s="43">
        <v>0.84</v>
      </c>
      <c r="O283" s="47">
        <f t="shared" si="8"/>
        <v>840</v>
      </c>
      <c r="P283" s="43">
        <f t="shared" si="9"/>
        <v>0.252</v>
      </c>
      <c r="Q283" s="35" t="s">
        <v>3976</v>
      </c>
    </row>
    <row r="284" spans="1:17" x14ac:dyDescent="0.3">
      <c r="A284" t="s">
        <v>4105</v>
      </c>
      <c r="B284" s="37" t="s">
        <v>4042</v>
      </c>
      <c r="C284" s="37">
        <v>45291</v>
      </c>
      <c r="D284" t="s">
        <v>36</v>
      </c>
      <c r="E284" t="s">
        <v>439</v>
      </c>
      <c r="F284" t="s">
        <v>79</v>
      </c>
      <c r="G284" t="s">
        <v>4008</v>
      </c>
      <c r="H284" s="34" t="s">
        <v>3754</v>
      </c>
      <c r="I284" s="34" t="s">
        <v>3754</v>
      </c>
      <c r="J284" s="34" t="s">
        <v>3754</v>
      </c>
      <c r="K284" s="34" t="s">
        <v>3754</v>
      </c>
      <c r="L284" s="82">
        <v>0.3</v>
      </c>
      <c r="M284" s="79" t="s">
        <v>4239</v>
      </c>
      <c r="N284" s="43">
        <v>0.72</v>
      </c>
      <c r="O284" s="47">
        <f t="shared" si="8"/>
        <v>720</v>
      </c>
      <c r="P284" s="43">
        <f t="shared" si="9"/>
        <v>0.216</v>
      </c>
      <c r="Q284" s="35" t="s">
        <v>3976</v>
      </c>
    </row>
    <row r="285" spans="1:17" x14ac:dyDescent="0.3">
      <c r="A285" t="s">
        <v>4106</v>
      </c>
      <c r="B285" s="37" t="s">
        <v>4043</v>
      </c>
      <c r="C285" s="37">
        <v>45389</v>
      </c>
      <c r="D285" t="s">
        <v>36</v>
      </c>
      <c r="E285" t="s">
        <v>439</v>
      </c>
      <c r="F285" t="s">
        <v>79</v>
      </c>
      <c r="G285" t="s">
        <v>4006</v>
      </c>
      <c r="H285" s="34" t="s">
        <v>3754</v>
      </c>
      <c r="I285" s="34" t="s">
        <v>3754</v>
      </c>
      <c r="J285" s="34" t="s">
        <v>3754</v>
      </c>
      <c r="K285" s="34" t="s">
        <v>3754</v>
      </c>
      <c r="L285" s="82">
        <v>0.3</v>
      </c>
      <c r="M285" s="79" t="s">
        <v>4239</v>
      </c>
      <c r="N285" s="43">
        <v>2</v>
      </c>
      <c r="O285" s="47">
        <f t="shared" si="8"/>
        <v>2000</v>
      </c>
      <c r="P285" s="43">
        <f t="shared" si="9"/>
        <v>0.6</v>
      </c>
      <c r="Q285" s="35" t="s">
        <v>3976</v>
      </c>
    </row>
    <row r="286" spans="1:17" x14ac:dyDescent="0.3">
      <c r="A286" t="s">
        <v>4106</v>
      </c>
      <c r="B286" s="37" t="s">
        <v>4043</v>
      </c>
      <c r="C286" s="37">
        <v>45389</v>
      </c>
      <c r="D286" t="s">
        <v>36</v>
      </c>
      <c r="E286" t="s">
        <v>439</v>
      </c>
      <c r="F286" t="s">
        <v>79</v>
      </c>
      <c r="G286" t="s">
        <v>4006</v>
      </c>
      <c r="H286" s="34" t="s">
        <v>3754</v>
      </c>
      <c r="I286" s="34" t="s">
        <v>3754</v>
      </c>
      <c r="J286" s="34" t="s">
        <v>3754</v>
      </c>
      <c r="K286" s="34" t="s">
        <v>3754</v>
      </c>
      <c r="L286" s="82">
        <v>0.3</v>
      </c>
      <c r="M286" s="79" t="s">
        <v>4239</v>
      </c>
      <c r="N286" s="43">
        <v>2</v>
      </c>
      <c r="O286" s="47">
        <f t="shared" si="8"/>
        <v>2000</v>
      </c>
      <c r="P286" s="43">
        <f t="shared" si="9"/>
        <v>0.6</v>
      </c>
      <c r="Q286" s="35" t="s">
        <v>3976</v>
      </c>
    </row>
    <row r="287" spans="1:17" x14ac:dyDescent="0.3">
      <c r="A287" t="s">
        <v>4107</v>
      </c>
      <c r="B287" s="37" t="s">
        <v>4044</v>
      </c>
      <c r="C287" s="37">
        <v>45291</v>
      </c>
      <c r="D287" t="s">
        <v>36</v>
      </c>
      <c r="E287" t="s">
        <v>439</v>
      </c>
      <c r="F287" t="s">
        <v>79</v>
      </c>
      <c r="G287" t="s">
        <v>4008</v>
      </c>
      <c r="H287" s="34" t="s">
        <v>3754</v>
      </c>
      <c r="I287" s="34" t="s">
        <v>3754</v>
      </c>
      <c r="J287" s="34" t="s">
        <v>3754</v>
      </c>
      <c r="K287" s="34" t="s">
        <v>3754</v>
      </c>
      <c r="L287" s="82">
        <v>0.3</v>
      </c>
      <c r="M287" s="79" t="s">
        <v>4239</v>
      </c>
      <c r="N287" s="43">
        <v>1.32</v>
      </c>
      <c r="O287" s="47">
        <f t="shared" si="8"/>
        <v>1320</v>
      </c>
      <c r="P287" s="43">
        <f t="shared" si="9"/>
        <v>0.39600000000000002</v>
      </c>
      <c r="Q287" s="35" t="s">
        <v>3976</v>
      </c>
    </row>
    <row r="288" spans="1:17" x14ac:dyDescent="0.3">
      <c r="A288" t="s">
        <v>4108</v>
      </c>
      <c r="B288" s="37" t="s">
        <v>4045</v>
      </c>
      <c r="C288" s="37">
        <v>45291</v>
      </c>
      <c r="D288" t="s">
        <v>36</v>
      </c>
      <c r="E288" t="s">
        <v>439</v>
      </c>
      <c r="F288" t="s">
        <v>79</v>
      </c>
      <c r="G288" t="s">
        <v>4008</v>
      </c>
      <c r="H288" s="34" t="s">
        <v>3754</v>
      </c>
      <c r="I288" s="34" t="s">
        <v>3754</v>
      </c>
      <c r="J288" s="34" t="s">
        <v>3754</v>
      </c>
      <c r="K288" s="34" t="s">
        <v>3754</v>
      </c>
      <c r="L288" s="82">
        <v>0.3</v>
      </c>
      <c r="M288" s="79" t="s">
        <v>4239</v>
      </c>
      <c r="N288" s="43">
        <v>0.5</v>
      </c>
      <c r="O288" s="47">
        <f t="shared" si="8"/>
        <v>500</v>
      </c>
      <c r="P288" s="43">
        <f t="shared" si="9"/>
        <v>0.15</v>
      </c>
      <c r="Q288" s="35" t="s">
        <v>3976</v>
      </c>
    </row>
    <row r="289" spans="1:17" x14ac:dyDescent="0.3">
      <c r="A289" t="s">
        <v>4109</v>
      </c>
      <c r="B289" s="37" t="s">
        <v>4046</v>
      </c>
      <c r="C289" s="37">
        <v>45291</v>
      </c>
      <c r="D289" t="s">
        <v>36</v>
      </c>
      <c r="E289" t="s">
        <v>439</v>
      </c>
      <c r="F289" t="s">
        <v>79</v>
      </c>
      <c r="G289" t="s">
        <v>4008</v>
      </c>
      <c r="H289" s="34" t="s">
        <v>3754</v>
      </c>
      <c r="I289" s="34" t="s">
        <v>3754</v>
      </c>
      <c r="J289" s="34" t="s">
        <v>3754</v>
      </c>
      <c r="K289" s="34" t="s">
        <v>3754</v>
      </c>
      <c r="L289" s="82">
        <v>0.3</v>
      </c>
      <c r="M289" s="79" t="s">
        <v>4239</v>
      </c>
      <c r="N289" s="43">
        <v>0.56000000000000005</v>
      </c>
      <c r="O289" s="47">
        <f t="shared" si="8"/>
        <v>560</v>
      </c>
      <c r="P289" s="43">
        <f t="shared" si="9"/>
        <v>0.16800000000000001</v>
      </c>
      <c r="Q289" s="35" t="s">
        <v>3976</v>
      </c>
    </row>
    <row r="290" spans="1:17" x14ac:dyDescent="0.3">
      <c r="A290" t="s">
        <v>4110</v>
      </c>
      <c r="B290" s="37" t="s">
        <v>4047</v>
      </c>
      <c r="C290" s="37">
        <v>45291</v>
      </c>
      <c r="D290" t="s">
        <v>36</v>
      </c>
      <c r="E290" t="s">
        <v>439</v>
      </c>
      <c r="F290" t="s">
        <v>79</v>
      </c>
      <c r="G290" t="s">
        <v>4008</v>
      </c>
      <c r="H290" s="34" t="s">
        <v>3754</v>
      </c>
      <c r="I290" s="34" t="s">
        <v>3754</v>
      </c>
      <c r="J290" s="34" t="s">
        <v>3754</v>
      </c>
      <c r="K290" s="34" t="s">
        <v>3754</v>
      </c>
      <c r="L290" s="82">
        <v>0.3</v>
      </c>
      <c r="M290" s="79" t="s">
        <v>4239</v>
      </c>
      <c r="N290" s="43">
        <v>0.56000000000000005</v>
      </c>
      <c r="O290" s="47">
        <f t="shared" si="8"/>
        <v>560</v>
      </c>
      <c r="P290" s="43">
        <f t="shared" si="9"/>
        <v>0.16800000000000001</v>
      </c>
      <c r="Q290" s="35" t="s">
        <v>3976</v>
      </c>
    </row>
    <row r="291" spans="1:17" x14ac:dyDescent="0.3">
      <c r="A291" t="s">
        <v>4111</v>
      </c>
      <c r="B291" s="37" t="s">
        <v>4048</v>
      </c>
      <c r="C291" s="37">
        <v>45291</v>
      </c>
      <c r="D291" t="s">
        <v>36</v>
      </c>
      <c r="E291" t="s">
        <v>439</v>
      </c>
      <c r="F291" t="s">
        <v>79</v>
      </c>
      <c r="G291" t="s">
        <v>4008</v>
      </c>
      <c r="H291" s="34" t="s">
        <v>3754</v>
      </c>
      <c r="I291" s="34" t="s">
        <v>3754</v>
      </c>
      <c r="J291" s="34" t="s">
        <v>3754</v>
      </c>
      <c r="K291" s="34" t="s">
        <v>3754</v>
      </c>
      <c r="L291" s="82">
        <v>0.3</v>
      </c>
      <c r="M291" s="79" t="s">
        <v>4239</v>
      </c>
      <c r="N291" s="43">
        <v>0.36</v>
      </c>
      <c r="O291" s="47">
        <f t="shared" si="8"/>
        <v>360</v>
      </c>
      <c r="P291" s="43">
        <f t="shared" si="9"/>
        <v>0.108</v>
      </c>
      <c r="Q291" s="35" t="s">
        <v>3976</v>
      </c>
    </row>
    <row r="292" spans="1:17" x14ac:dyDescent="0.3">
      <c r="A292" t="s">
        <v>4112</v>
      </c>
      <c r="B292" s="37" t="s">
        <v>4049</v>
      </c>
      <c r="C292" s="37">
        <v>45322</v>
      </c>
      <c r="D292" t="s">
        <v>36</v>
      </c>
      <c r="E292" t="s">
        <v>439</v>
      </c>
      <c r="F292" t="s">
        <v>79</v>
      </c>
      <c r="G292" t="s">
        <v>3990</v>
      </c>
      <c r="H292" s="34" t="s">
        <v>3754</v>
      </c>
      <c r="I292" s="34" t="s">
        <v>3754</v>
      </c>
      <c r="J292" s="34" t="s">
        <v>3754</v>
      </c>
      <c r="K292" s="34" t="s">
        <v>3754</v>
      </c>
      <c r="L292" s="82">
        <v>0.51</v>
      </c>
      <c r="M292" s="79" t="s">
        <v>4239</v>
      </c>
      <c r="N292" s="43">
        <v>1.48</v>
      </c>
      <c r="O292" s="47">
        <f t="shared" si="8"/>
        <v>1480</v>
      </c>
      <c r="P292" s="43">
        <f t="shared" si="9"/>
        <v>0.75480000000000003</v>
      </c>
      <c r="Q292" s="35" t="s">
        <v>3976</v>
      </c>
    </row>
    <row r="293" spans="1:17" x14ac:dyDescent="0.3">
      <c r="A293" t="s">
        <v>4113</v>
      </c>
      <c r="B293" s="37" t="s">
        <v>4050</v>
      </c>
      <c r="C293" s="37">
        <v>45535</v>
      </c>
      <c r="D293" t="s">
        <v>36</v>
      </c>
      <c r="E293" t="s">
        <v>439</v>
      </c>
      <c r="F293" t="s">
        <v>79</v>
      </c>
      <c r="G293" t="s">
        <v>3990</v>
      </c>
      <c r="H293" s="34" t="s">
        <v>3754</v>
      </c>
      <c r="I293" s="34" t="s">
        <v>3754</v>
      </c>
      <c r="J293" s="34" t="s">
        <v>3754</v>
      </c>
      <c r="K293" s="34" t="s">
        <v>3754</v>
      </c>
      <c r="L293" s="82">
        <v>0.3</v>
      </c>
      <c r="M293" s="79" t="s">
        <v>4239</v>
      </c>
      <c r="N293" s="43">
        <v>0.48</v>
      </c>
      <c r="O293" s="47">
        <f t="shared" si="8"/>
        <v>480</v>
      </c>
      <c r="P293" s="43">
        <f t="shared" si="9"/>
        <v>0.14399999999999999</v>
      </c>
      <c r="Q293" s="35" t="s">
        <v>3976</v>
      </c>
    </row>
    <row r="294" spans="1:17" x14ac:dyDescent="0.3">
      <c r="A294" t="s">
        <v>4114</v>
      </c>
      <c r="B294" s="37" t="s">
        <v>4051</v>
      </c>
      <c r="C294" s="37">
        <v>45535</v>
      </c>
      <c r="D294" t="s">
        <v>36</v>
      </c>
      <c r="E294" t="s">
        <v>439</v>
      </c>
      <c r="F294" t="s">
        <v>79</v>
      </c>
      <c r="G294" t="s">
        <v>3990</v>
      </c>
      <c r="H294" s="34" t="s">
        <v>3754</v>
      </c>
      <c r="I294" s="34" t="s">
        <v>3754</v>
      </c>
      <c r="J294" s="34" t="s">
        <v>3754</v>
      </c>
      <c r="K294" s="34" t="s">
        <v>3754</v>
      </c>
      <c r="L294" s="82">
        <v>0.3</v>
      </c>
      <c r="M294" s="79" t="s">
        <v>4239</v>
      </c>
      <c r="N294" s="43">
        <v>2</v>
      </c>
      <c r="O294" s="47">
        <f t="shared" si="8"/>
        <v>2000</v>
      </c>
      <c r="P294" s="43">
        <f t="shared" si="9"/>
        <v>0.6</v>
      </c>
      <c r="Q294" s="35" t="s">
        <v>3976</v>
      </c>
    </row>
    <row r="295" spans="1:17" x14ac:dyDescent="0.3">
      <c r="A295" t="s">
        <v>4115</v>
      </c>
      <c r="B295" s="37" t="s">
        <v>4052</v>
      </c>
      <c r="C295" s="37">
        <v>45471</v>
      </c>
      <c r="D295" t="s">
        <v>36</v>
      </c>
      <c r="E295" t="s">
        <v>439</v>
      </c>
      <c r="F295" t="s">
        <v>79</v>
      </c>
      <c r="G295" t="s">
        <v>3990</v>
      </c>
      <c r="H295" s="34" t="s">
        <v>3754</v>
      </c>
      <c r="I295" s="34" t="s">
        <v>3754</v>
      </c>
      <c r="J295" s="34" t="s">
        <v>3754</v>
      </c>
      <c r="K295" s="34" t="s">
        <v>3754</v>
      </c>
      <c r="L295" s="82">
        <v>0.3</v>
      </c>
      <c r="M295" s="79" t="s">
        <v>4239</v>
      </c>
      <c r="N295" s="43">
        <v>2</v>
      </c>
      <c r="O295" s="47">
        <f t="shared" si="8"/>
        <v>2000</v>
      </c>
      <c r="P295" s="43">
        <f t="shared" si="9"/>
        <v>0.6</v>
      </c>
      <c r="Q295" s="35" t="s">
        <v>3976</v>
      </c>
    </row>
    <row r="296" spans="1:17" x14ac:dyDescent="0.3">
      <c r="A296" t="s">
        <v>4116</v>
      </c>
      <c r="B296" s="37" t="s">
        <v>4053</v>
      </c>
      <c r="C296" s="37">
        <v>45322</v>
      </c>
      <c r="D296" t="s">
        <v>36</v>
      </c>
      <c r="E296" t="s">
        <v>439</v>
      </c>
      <c r="F296" t="s">
        <v>79</v>
      </c>
      <c r="G296" t="s">
        <v>3990</v>
      </c>
      <c r="H296" s="34" t="s">
        <v>3754</v>
      </c>
      <c r="I296" s="34" t="s">
        <v>3754</v>
      </c>
      <c r="J296" s="34" t="s">
        <v>3754</v>
      </c>
      <c r="K296" s="34" t="s">
        <v>3754</v>
      </c>
      <c r="L296" s="82">
        <v>0.3</v>
      </c>
      <c r="M296" s="79" t="s">
        <v>4239</v>
      </c>
      <c r="N296" s="43">
        <v>0.96</v>
      </c>
      <c r="O296" s="47">
        <f t="shared" si="8"/>
        <v>960</v>
      </c>
      <c r="P296" s="43">
        <f t="shared" si="9"/>
        <v>0.28799999999999998</v>
      </c>
      <c r="Q296" s="35" t="s">
        <v>3976</v>
      </c>
    </row>
    <row r="297" spans="1:17" x14ac:dyDescent="0.3">
      <c r="A297" t="s">
        <v>4117</v>
      </c>
      <c r="B297" s="37" t="s">
        <v>4054</v>
      </c>
      <c r="C297" s="37">
        <v>45471</v>
      </c>
      <c r="D297" t="s">
        <v>36</v>
      </c>
      <c r="E297" t="s">
        <v>439</v>
      </c>
      <c r="F297" t="s">
        <v>79</v>
      </c>
      <c r="G297" t="s">
        <v>3990</v>
      </c>
      <c r="H297" s="34" t="s">
        <v>3754</v>
      </c>
      <c r="I297" s="34" t="s">
        <v>3754</v>
      </c>
      <c r="J297" s="34" t="s">
        <v>3754</v>
      </c>
      <c r="K297" s="34" t="s">
        <v>3754</v>
      </c>
      <c r="L297" s="82">
        <v>0.3</v>
      </c>
      <c r="M297" s="79" t="s">
        <v>4239</v>
      </c>
      <c r="N297" s="43">
        <v>2</v>
      </c>
      <c r="O297" s="47">
        <f t="shared" si="8"/>
        <v>2000</v>
      </c>
      <c r="P297" s="43">
        <f t="shared" si="9"/>
        <v>0.6</v>
      </c>
      <c r="Q297" s="35" t="s">
        <v>3976</v>
      </c>
    </row>
    <row r="298" spans="1:17" x14ac:dyDescent="0.3">
      <c r="A298" t="s">
        <v>4118</v>
      </c>
      <c r="B298" s="37" t="s">
        <v>4055</v>
      </c>
      <c r="C298" s="37">
        <v>45291</v>
      </c>
      <c r="D298" t="s">
        <v>36</v>
      </c>
      <c r="E298" t="s">
        <v>439</v>
      </c>
      <c r="F298" t="s">
        <v>79</v>
      </c>
      <c r="G298" t="s">
        <v>4008</v>
      </c>
      <c r="H298" s="34" t="s">
        <v>3754</v>
      </c>
      <c r="I298" s="34" t="s">
        <v>3754</v>
      </c>
      <c r="J298" s="34" t="s">
        <v>3754</v>
      </c>
      <c r="K298" s="34" t="s">
        <v>3754</v>
      </c>
      <c r="L298" s="82">
        <v>0.3</v>
      </c>
      <c r="M298" s="79" t="s">
        <v>4239</v>
      </c>
      <c r="N298" s="43">
        <v>0.4</v>
      </c>
      <c r="O298" s="47">
        <f t="shared" si="8"/>
        <v>400</v>
      </c>
      <c r="P298" s="43">
        <f t="shared" si="9"/>
        <v>0.12</v>
      </c>
      <c r="Q298" s="35" t="s">
        <v>3976</v>
      </c>
    </row>
    <row r="299" spans="1:17" x14ac:dyDescent="0.3">
      <c r="A299" t="s">
        <v>4119</v>
      </c>
      <c r="B299" s="37" t="s">
        <v>4056</v>
      </c>
      <c r="C299" s="37">
        <v>45291</v>
      </c>
      <c r="D299" t="s">
        <v>36</v>
      </c>
      <c r="E299" t="s">
        <v>439</v>
      </c>
      <c r="F299" t="s">
        <v>79</v>
      </c>
      <c r="G299" t="s">
        <v>4008</v>
      </c>
      <c r="H299" s="34" t="s">
        <v>3754</v>
      </c>
      <c r="I299" s="34" t="s">
        <v>3754</v>
      </c>
      <c r="J299" s="34" t="s">
        <v>3754</v>
      </c>
      <c r="K299" s="34" t="s">
        <v>3754</v>
      </c>
      <c r="L299" s="82">
        <v>0.3</v>
      </c>
      <c r="M299" s="79" t="s">
        <v>4239</v>
      </c>
      <c r="N299" s="43">
        <v>0.84</v>
      </c>
      <c r="O299" s="47">
        <f t="shared" si="8"/>
        <v>840</v>
      </c>
      <c r="P299" s="43">
        <f t="shared" si="9"/>
        <v>0.252</v>
      </c>
      <c r="Q299" s="35" t="s">
        <v>3976</v>
      </c>
    </row>
    <row r="300" spans="1:17" x14ac:dyDescent="0.3">
      <c r="A300" t="s">
        <v>4120</v>
      </c>
      <c r="B300" s="37" t="s">
        <v>4057</v>
      </c>
      <c r="C300" s="37">
        <v>45291</v>
      </c>
      <c r="D300" t="s">
        <v>36</v>
      </c>
      <c r="E300" t="s">
        <v>439</v>
      </c>
      <c r="F300" t="s">
        <v>79</v>
      </c>
      <c r="G300" t="s">
        <v>4008</v>
      </c>
      <c r="H300" s="34" t="s">
        <v>3754</v>
      </c>
      <c r="I300" s="34" t="s">
        <v>3754</v>
      </c>
      <c r="J300" s="34" t="s">
        <v>3754</v>
      </c>
      <c r="K300" s="34" t="s">
        <v>3754</v>
      </c>
      <c r="L300" s="82">
        <v>0.3</v>
      </c>
      <c r="M300" s="79" t="s">
        <v>4239</v>
      </c>
      <c r="N300" s="43">
        <v>0.72</v>
      </c>
      <c r="O300" s="47">
        <f t="shared" si="8"/>
        <v>720</v>
      </c>
      <c r="P300" s="43">
        <f t="shared" si="9"/>
        <v>0.216</v>
      </c>
      <c r="Q300" s="35" t="s">
        <v>3976</v>
      </c>
    </row>
    <row r="301" spans="1:17" x14ac:dyDescent="0.3">
      <c r="A301" t="s">
        <v>4121</v>
      </c>
      <c r="B301" s="37" t="s">
        <v>4058</v>
      </c>
      <c r="C301" s="37">
        <v>45291</v>
      </c>
      <c r="D301" t="s">
        <v>36</v>
      </c>
      <c r="E301" t="s">
        <v>439</v>
      </c>
      <c r="F301" t="s">
        <v>79</v>
      </c>
      <c r="G301" t="s">
        <v>4008</v>
      </c>
      <c r="H301" s="34" t="s">
        <v>3754</v>
      </c>
      <c r="I301" s="34" t="s">
        <v>3754</v>
      </c>
      <c r="J301" s="34" t="s">
        <v>3754</v>
      </c>
      <c r="K301" s="34" t="s">
        <v>3754</v>
      </c>
      <c r="L301" s="82">
        <v>0.3</v>
      </c>
      <c r="M301" s="79" t="s">
        <v>4239</v>
      </c>
      <c r="N301" s="43">
        <v>1.08</v>
      </c>
      <c r="O301" s="47">
        <f t="shared" si="8"/>
        <v>1080</v>
      </c>
      <c r="P301" s="43">
        <f t="shared" si="9"/>
        <v>0.32400000000000001</v>
      </c>
      <c r="Q301" s="35" t="s">
        <v>3976</v>
      </c>
    </row>
    <row r="302" spans="1:17" x14ac:dyDescent="0.3">
      <c r="A302" t="s">
        <v>4122</v>
      </c>
      <c r="B302" s="37" t="s">
        <v>4059</v>
      </c>
      <c r="C302" s="37">
        <v>45322</v>
      </c>
      <c r="D302" t="s">
        <v>36</v>
      </c>
      <c r="E302" t="s">
        <v>439</v>
      </c>
      <c r="F302" t="s">
        <v>79</v>
      </c>
      <c r="G302" t="s">
        <v>4008</v>
      </c>
      <c r="H302" s="34" t="s">
        <v>3754</v>
      </c>
      <c r="I302" s="34" t="s">
        <v>3754</v>
      </c>
      <c r="J302" s="34" t="s">
        <v>3754</v>
      </c>
      <c r="K302" s="34" t="s">
        <v>3754</v>
      </c>
      <c r="L302" s="82">
        <v>0.3</v>
      </c>
      <c r="M302" s="79" t="s">
        <v>4239</v>
      </c>
      <c r="N302" s="43">
        <v>0.48</v>
      </c>
      <c r="O302" s="47">
        <f t="shared" si="8"/>
        <v>480</v>
      </c>
      <c r="P302" s="43">
        <f t="shared" si="9"/>
        <v>0.14399999999999999</v>
      </c>
      <c r="Q302" s="35" t="s">
        <v>3976</v>
      </c>
    </row>
    <row r="303" spans="1:17" x14ac:dyDescent="0.3">
      <c r="A303" t="s">
        <v>4123</v>
      </c>
      <c r="B303" s="37" t="s">
        <v>4060</v>
      </c>
      <c r="C303" s="37">
        <v>45322</v>
      </c>
      <c r="D303" t="s">
        <v>36</v>
      </c>
      <c r="E303" t="s">
        <v>439</v>
      </c>
      <c r="F303" t="s">
        <v>79</v>
      </c>
      <c r="G303" t="s">
        <v>4008</v>
      </c>
      <c r="H303" s="34" t="s">
        <v>3754</v>
      </c>
      <c r="I303" s="34" t="s">
        <v>3754</v>
      </c>
      <c r="J303" s="34" t="s">
        <v>3754</v>
      </c>
      <c r="K303" s="34" t="s">
        <v>3754</v>
      </c>
      <c r="L303" s="82">
        <v>0.3</v>
      </c>
      <c r="M303" s="79" t="s">
        <v>4239</v>
      </c>
      <c r="N303" s="43">
        <v>0.48</v>
      </c>
      <c r="O303" s="47">
        <f t="shared" si="8"/>
        <v>480</v>
      </c>
      <c r="P303" s="43">
        <f t="shared" si="9"/>
        <v>0.14399999999999999</v>
      </c>
      <c r="Q303" s="35" t="s">
        <v>3976</v>
      </c>
    </row>
    <row r="304" spans="1:17" x14ac:dyDescent="0.3">
      <c r="A304" t="s">
        <v>4124</v>
      </c>
      <c r="B304" s="37" t="s">
        <v>4061</v>
      </c>
      <c r="C304" s="37">
        <v>45322</v>
      </c>
      <c r="D304" t="s">
        <v>36</v>
      </c>
      <c r="E304" t="s">
        <v>439</v>
      </c>
      <c r="F304" t="s">
        <v>79</v>
      </c>
      <c r="G304" t="s">
        <v>4008</v>
      </c>
      <c r="H304" s="34" t="s">
        <v>3754</v>
      </c>
      <c r="I304" s="34" t="s">
        <v>3754</v>
      </c>
      <c r="J304" s="34" t="s">
        <v>3754</v>
      </c>
      <c r="K304" s="34" t="s">
        <v>3754</v>
      </c>
      <c r="L304" s="82">
        <v>0.3</v>
      </c>
      <c r="M304" s="79" t="s">
        <v>4239</v>
      </c>
      <c r="N304" s="43">
        <v>0.24</v>
      </c>
      <c r="O304" s="47">
        <f t="shared" si="8"/>
        <v>240</v>
      </c>
      <c r="P304" s="43">
        <f t="shared" si="9"/>
        <v>7.1999999999999995E-2</v>
      </c>
      <c r="Q304" s="35" t="s">
        <v>3976</v>
      </c>
    </row>
    <row r="305" spans="1:17" x14ac:dyDescent="0.3">
      <c r="A305" t="s">
        <v>4125</v>
      </c>
      <c r="B305" s="37" t="s">
        <v>4062</v>
      </c>
      <c r="C305" s="37">
        <v>45382</v>
      </c>
      <c r="D305" t="s">
        <v>36</v>
      </c>
      <c r="E305" t="s">
        <v>439</v>
      </c>
      <c r="F305" t="s">
        <v>79</v>
      </c>
      <c r="G305" t="s">
        <v>4008</v>
      </c>
      <c r="H305" s="34" t="s">
        <v>3754</v>
      </c>
      <c r="I305" s="34" t="s">
        <v>3754</v>
      </c>
      <c r="J305" s="34" t="s">
        <v>3754</v>
      </c>
      <c r="K305" s="34" t="s">
        <v>3754</v>
      </c>
      <c r="L305" s="82">
        <v>0.3</v>
      </c>
      <c r="M305" s="79" t="s">
        <v>4239</v>
      </c>
      <c r="N305" s="43">
        <v>0.24</v>
      </c>
      <c r="O305" s="47">
        <f t="shared" si="8"/>
        <v>240</v>
      </c>
      <c r="P305" s="43">
        <f t="shared" si="9"/>
        <v>7.1999999999999995E-2</v>
      </c>
      <c r="Q305" s="35" t="s">
        <v>3976</v>
      </c>
    </row>
    <row r="306" spans="1:17" x14ac:dyDescent="0.3">
      <c r="A306" t="s">
        <v>4126</v>
      </c>
      <c r="B306" s="37" t="s">
        <v>4063</v>
      </c>
      <c r="C306" s="37">
        <v>45382</v>
      </c>
      <c r="D306" t="s">
        <v>36</v>
      </c>
      <c r="E306" t="s">
        <v>439</v>
      </c>
      <c r="F306" t="s">
        <v>79</v>
      </c>
      <c r="G306" t="s">
        <v>4008</v>
      </c>
      <c r="H306" s="34" t="s">
        <v>3754</v>
      </c>
      <c r="I306" s="34" t="s">
        <v>3754</v>
      </c>
      <c r="J306" s="34" t="s">
        <v>3754</v>
      </c>
      <c r="K306" s="34" t="s">
        <v>3754</v>
      </c>
      <c r="L306" s="82">
        <v>0.3</v>
      </c>
      <c r="M306" s="79" t="s">
        <v>4239</v>
      </c>
      <c r="N306" s="43">
        <v>0.24</v>
      </c>
      <c r="O306" s="47">
        <f t="shared" si="8"/>
        <v>240</v>
      </c>
      <c r="P306" s="43">
        <f t="shared" si="9"/>
        <v>7.1999999999999995E-2</v>
      </c>
      <c r="Q306" s="35" t="s">
        <v>3976</v>
      </c>
    </row>
    <row r="307" spans="1:17" x14ac:dyDescent="0.3">
      <c r="A307" t="s">
        <v>4127</v>
      </c>
      <c r="B307" s="37" t="s">
        <v>4064</v>
      </c>
      <c r="C307" s="37">
        <v>45382</v>
      </c>
      <c r="D307" t="s">
        <v>36</v>
      </c>
      <c r="E307" t="s">
        <v>439</v>
      </c>
      <c r="F307" t="s">
        <v>79</v>
      </c>
      <c r="G307" t="s">
        <v>4008</v>
      </c>
      <c r="H307" s="34" t="s">
        <v>3754</v>
      </c>
      <c r="I307" s="34" t="s">
        <v>3754</v>
      </c>
      <c r="J307" s="34" t="s">
        <v>3754</v>
      </c>
      <c r="K307" s="34" t="s">
        <v>3754</v>
      </c>
      <c r="L307" s="82">
        <v>0.3</v>
      </c>
      <c r="M307" s="79" t="s">
        <v>4239</v>
      </c>
      <c r="N307" s="43">
        <v>0.24</v>
      </c>
      <c r="O307" s="47">
        <f t="shared" si="8"/>
        <v>240</v>
      </c>
      <c r="P307" s="43">
        <f t="shared" si="9"/>
        <v>7.1999999999999995E-2</v>
      </c>
      <c r="Q307" s="35" t="s">
        <v>3976</v>
      </c>
    </row>
    <row r="308" spans="1:17" x14ac:dyDescent="0.3">
      <c r="A308" t="s">
        <v>4128</v>
      </c>
      <c r="B308" s="37" t="s">
        <v>4065</v>
      </c>
      <c r="C308" s="37">
        <v>45382</v>
      </c>
      <c r="D308" t="s">
        <v>36</v>
      </c>
      <c r="E308" t="s">
        <v>439</v>
      </c>
      <c r="F308" t="s">
        <v>79</v>
      </c>
      <c r="G308" t="s">
        <v>4008</v>
      </c>
      <c r="H308" s="34" t="s">
        <v>3754</v>
      </c>
      <c r="I308" s="34" t="s">
        <v>3754</v>
      </c>
      <c r="J308" s="34" t="s">
        <v>3754</v>
      </c>
      <c r="K308" s="34" t="s">
        <v>3754</v>
      </c>
      <c r="L308" s="82">
        <v>0.3</v>
      </c>
      <c r="M308" s="79" t="s">
        <v>4239</v>
      </c>
      <c r="N308" s="43">
        <v>0.24</v>
      </c>
      <c r="O308" s="47">
        <f t="shared" si="8"/>
        <v>240</v>
      </c>
      <c r="P308" s="43">
        <f t="shared" si="9"/>
        <v>7.1999999999999995E-2</v>
      </c>
      <c r="Q308" s="35" t="s">
        <v>3976</v>
      </c>
    </row>
    <row r="309" spans="1:17" x14ac:dyDescent="0.3">
      <c r="A309" t="s">
        <v>4129</v>
      </c>
      <c r="B309" s="37" t="s">
        <v>4066</v>
      </c>
      <c r="C309" s="37">
        <v>45474</v>
      </c>
      <c r="D309" t="s">
        <v>36</v>
      </c>
      <c r="E309" t="s">
        <v>439</v>
      </c>
      <c r="F309" t="s">
        <v>79</v>
      </c>
      <c r="G309" t="s">
        <v>4008</v>
      </c>
      <c r="H309" s="34" t="s">
        <v>3754</v>
      </c>
      <c r="I309" s="34" t="s">
        <v>3754</v>
      </c>
      <c r="J309" s="34" t="s">
        <v>3754</v>
      </c>
      <c r="K309" s="34" t="s">
        <v>3754</v>
      </c>
      <c r="L309" s="82">
        <v>0.3</v>
      </c>
      <c r="M309" s="79" t="s">
        <v>4239</v>
      </c>
      <c r="N309" s="43">
        <v>0.36</v>
      </c>
      <c r="O309" s="47">
        <f t="shared" si="8"/>
        <v>360</v>
      </c>
      <c r="P309" s="43">
        <f t="shared" si="9"/>
        <v>0.108</v>
      </c>
      <c r="Q309" s="35" t="s">
        <v>3976</v>
      </c>
    </row>
    <row r="310" spans="1:17" x14ac:dyDescent="0.3">
      <c r="A310" t="s">
        <v>4130</v>
      </c>
      <c r="B310" s="37" t="s">
        <v>4067</v>
      </c>
      <c r="C310" s="37">
        <v>45505</v>
      </c>
      <c r="D310" t="s">
        <v>36</v>
      </c>
      <c r="E310" t="s">
        <v>439</v>
      </c>
      <c r="F310" t="s">
        <v>79</v>
      </c>
      <c r="G310" t="s">
        <v>4008</v>
      </c>
      <c r="H310" s="34" t="s">
        <v>3754</v>
      </c>
      <c r="I310" s="34" t="s">
        <v>3754</v>
      </c>
      <c r="J310" s="34" t="s">
        <v>3754</v>
      </c>
      <c r="K310" s="34" t="s">
        <v>3754</v>
      </c>
      <c r="L310" s="82">
        <v>0.3</v>
      </c>
      <c r="M310" s="79" t="s">
        <v>4239</v>
      </c>
      <c r="N310" s="43">
        <v>0.6</v>
      </c>
      <c r="O310" s="47">
        <f t="shared" si="8"/>
        <v>600</v>
      </c>
      <c r="P310" s="43">
        <f t="shared" si="9"/>
        <v>0.18</v>
      </c>
      <c r="Q310" s="35" t="s">
        <v>3976</v>
      </c>
    </row>
    <row r="311" spans="1:17" x14ac:dyDescent="0.3">
      <c r="A311" t="s">
        <v>4131</v>
      </c>
      <c r="B311" s="37" t="s">
        <v>4068</v>
      </c>
      <c r="C311" s="37">
        <v>45505</v>
      </c>
      <c r="D311" t="s">
        <v>36</v>
      </c>
      <c r="E311" t="s">
        <v>439</v>
      </c>
      <c r="F311" t="s">
        <v>79</v>
      </c>
      <c r="G311" t="s">
        <v>4008</v>
      </c>
      <c r="H311" s="34" t="s">
        <v>3754</v>
      </c>
      <c r="I311" s="34" t="s">
        <v>3754</v>
      </c>
      <c r="J311" s="34" t="s">
        <v>3754</v>
      </c>
      <c r="K311" s="34" t="s">
        <v>3754</v>
      </c>
      <c r="L311" s="82">
        <v>0.3</v>
      </c>
      <c r="M311" s="79" t="s">
        <v>4239</v>
      </c>
      <c r="N311" s="43">
        <v>0.4</v>
      </c>
      <c r="O311" s="47">
        <f t="shared" si="8"/>
        <v>400</v>
      </c>
      <c r="P311" s="43">
        <f t="shared" si="9"/>
        <v>0.12</v>
      </c>
      <c r="Q311" s="35" t="s">
        <v>3976</v>
      </c>
    </row>
    <row r="312" spans="1:17" x14ac:dyDescent="0.3">
      <c r="A312" t="s">
        <v>4132</v>
      </c>
      <c r="B312" s="37" t="s">
        <v>4069</v>
      </c>
      <c r="C312" s="37">
        <v>45505</v>
      </c>
      <c r="D312" t="s">
        <v>36</v>
      </c>
      <c r="E312" t="s">
        <v>439</v>
      </c>
      <c r="F312" t="s">
        <v>79</v>
      </c>
      <c r="G312" t="s">
        <v>4008</v>
      </c>
      <c r="H312" s="34" t="s">
        <v>3754</v>
      </c>
      <c r="I312" s="34" t="s">
        <v>3754</v>
      </c>
      <c r="J312" s="34" t="s">
        <v>3754</v>
      </c>
      <c r="K312" s="34" t="s">
        <v>3754</v>
      </c>
      <c r="L312" s="82">
        <v>0.3</v>
      </c>
      <c r="M312" s="79" t="s">
        <v>4239</v>
      </c>
      <c r="N312" s="43">
        <v>0.3</v>
      </c>
      <c r="O312" s="47">
        <f t="shared" si="8"/>
        <v>300</v>
      </c>
      <c r="P312" s="43">
        <f t="shared" si="9"/>
        <v>0.09</v>
      </c>
      <c r="Q312" s="35" t="s">
        <v>3976</v>
      </c>
    </row>
    <row r="313" spans="1:17" x14ac:dyDescent="0.3">
      <c r="A313" t="s">
        <v>4133</v>
      </c>
      <c r="B313" s="37" t="s">
        <v>4070</v>
      </c>
      <c r="C313" s="37">
        <v>45505</v>
      </c>
      <c r="D313" t="s">
        <v>36</v>
      </c>
      <c r="E313" t="s">
        <v>439</v>
      </c>
      <c r="F313" t="s">
        <v>79</v>
      </c>
      <c r="G313" t="s">
        <v>4008</v>
      </c>
      <c r="H313" s="34" t="s">
        <v>3754</v>
      </c>
      <c r="I313" s="34" t="s">
        <v>3754</v>
      </c>
      <c r="J313" s="34" t="s">
        <v>3754</v>
      </c>
      <c r="K313" s="34" t="s">
        <v>3754</v>
      </c>
      <c r="L313" s="82">
        <v>0.3</v>
      </c>
      <c r="M313" s="79" t="s">
        <v>4239</v>
      </c>
      <c r="N313" s="43">
        <v>0.3</v>
      </c>
      <c r="O313" s="47">
        <f t="shared" si="8"/>
        <v>300</v>
      </c>
      <c r="P313" s="43">
        <f t="shared" si="9"/>
        <v>0.09</v>
      </c>
      <c r="Q313" s="35" t="s">
        <v>3976</v>
      </c>
    </row>
    <row r="314" spans="1:17" x14ac:dyDescent="0.3">
      <c r="A314" t="s">
        <v>4134</v>
      </c>
      <c r="B314" s="37" t="s">
        <v>4071</v>
      </c>
      <c r="C314" s="37">
        <v>45505</v>
      </c>
      <c r="D314" t="s">
        <v>36</v>
      </c>
      <c r="E314" t="s">
        <v>439</v>
      </c>
      <c r="F314" t="s">
        <v>79</v>
      </c>
      <c r="G314" t="s">
        <v>4008</v>
      </c>
      <c r="H314" s="34" t="s">
        <v>3754</v>
      </c>
      <c r="I314" s="34" t="s">
        <v>3754</v>
      </c>
      <c r="J314" s="34" t="s">
        <v>3754</v>
      </c>
      <c r="K314" s="34" t="s">
        <v>3754</v>
      </c>
      <c r="L314" s="82">
        <v>0.3</v>
      </c>
      <c r="M314" s="79" t="s">
        <v>4239</v>
      </c>
      <c r="N314" s="43">
        <v>0.36</v>
      </c>
      <c r="O314" s="47">
        <f t="shared" si="8"/>
        <v>360</v>
      </c>
      <c r="P314" s="43">
        <f t="shared" si="9"/>
        <v>0.108</v>
      </c>
      <c r="Q314" s="35" t="s">
        <v>3976</v>
      </c>
    </row>
    <row r="315" spans="1:17" x14ac:dyDescent="0.3">
      <c r="A315" t="s">
        <v>4135</v>
      </c>
      <c r="B315" s="37" t="s">
        <v>4072</v>
      </c>
      <c r="C315" s="37">
        <v>45505</v>
      </c>
      <c r="D315" t="s">
        <v>36</v>
      </c>
      <c r="E315" t="s">
        <v>439</v>
      </c>
      <c r="F315" t="s">
        <v>79</v>
      </c>
      <c r="G315" t="s">
        <v>4008</v>
      </c>
      <c r="H315" s="34" t="s">
        <v>3754</v>
      </c>
      <c r="I315" s="34" t="s">
        <v>3754</v>
      </c>
      <c r="J315" s="34" t="s">
        <v>3754</v>
      </c>
      <c r="K315" s="34" t="s">
        <v>3754</v>
      </c>
      <c r="L315" s="82">
        <v>0.3</v>
      </c>
      <c r="M315" s="79" t="s">
        <v>4239</v>
      </c>
      <c r="N315" s="43">
        <v>0.3</v>
      </c>
      <c r="O315" s="47">
        <f t="shared" si="8"/>
        <v>300</v>
      </c>
      <c r="P315" s="43">
        <f t="shared" si="9"/>
        <v>0.09</v>
      </c>
      <c r="Q315" s="35" t="s">
        <v>3976</v>
      </c>
    </row>
    <row r="316" spans="1:17" x14ac:dyDescent="0.3">
      <c r="A316" t="s">
        <v>4136</v>
      </c>
      <c r="B316" s="37" t="s">
        <v>4073</v>
      </c>
      <c r="C316" s="37">
        <v>45444</v>
      </c>
      <c r="D316" t="s">
        <v>36</v>
      </c>
      <c r="E316" t="s">
        <v>439</v>
      </c>
      <c r="F316" t="s">
        <v>79</v>
      </c>
      <c r="G316" t="s">
        <v>4010</v>
      </c>
      <c r="H316" s="34" t="s">
        <v>3754</v>
      </c>
      <c r="I316" s="34" t="s">
        <v>3754</v>
      </c>
      <c r="J316" s="34" t="s">
        <v>3754</v>
      </c>
      <c r="K316" s="34" t="s">
        <v>3754</v>
      </c>
      <c r="L316" s="82">
        <v>0.3</v>
      </c>
      <c r="M316" s="79" t="s">
        <v>4239</v>
      </c>
      <c r="N316" s="43">
        <v>2</v>
      </c>
      <c r="O316" s="47">
        <f t="shared" si="8"/>
        <v>2000</v>
      </c>
      <c r="P316" s="43">
        <f t="shared" si="9"/>
        <v>0.6</v>
      </c>
      <c r="Q316" s="35" t="s">
        <v>3976</v>
      </c>
    </row>
    <row r="317" spans="1:17" x14ac:dyDescent="0.3">
      <c r="A317" t="s">
        <v>4137</v>
      </c>
      <c r="B317" s="37" t="s">
        <v>4074</v>
      </c>
      <c r="C317" s="37">
        <v>45200</v>
      </c>
      <c r="D317" t="s">
        <v>36</v>
      </c>
      <c r="E317" t="s">
        <v>439</v>
      </c>
      <c r="F317" t="s">
        <v>79</v>
      </c>
      <c r="G317" t="s">
        <v>4011</v>
      </c>
      <c r="H317" s="34" t="s">
        <v>3754</v>
      </c>
      <c r="I317" s="34" t="s">
        <v>3754</v>
      </c>
      <c r="J317" s="34" t="s">
        <v>3754</v>
      </c>
      <c r="K317" s="34" t="s">
        <v>3754</v>
      </c>
      <c r="L317" s="82">
        <v>0.51</v>
      </c>
      <c r="M317" s="79" t="s">
        <v>4239</v>
      </c>
      <c r="N317" s="43">
        <v>0.7</v>
      </c>
      <c r="O317" s="47">
        <f t="shared" si="8"/>
        <v>700</v>
      </c>
      <c r="P317" s="43">
        <f t="shared" si="9"/>
        <v>0.35699999999999998</v>
      </c>
      <c r="Q317" s="35" t="s">
        <v>3976</v>
      </c>
    </row>
    <row r="318" spans="1:17" x14ac:dyDescent="0.3">
      <c r="A318" t="s">
        <v>2873</v>
      </c>
      <c r="B318" t="s">
        <v>4138</v>
      </c>
      <c r="C318" s="1" t="s">
        <v>2874</v>
      </c>
      <c r="D318" t="s">
        <v>36</v>
      </c>
      <c r="E318" t="s">
        <v>2393</v>
      </c>
      <c r="F318" t="s">
        <v>79</v>
      </c>
      <c r="G318" t="s">
        <v>2875</v>
      </c>
      <c r="H318" s="34" t="s">
        <v>3754</v>
      </c>
      <c r="I318" s="34" t="s">
        <v>3754</v>
      </c>
      <c r="J318" s="34" t="s">
        <v>3754</v>
      </c>
      <c r="K318" s="34" t="s">
        <v>3754</v>
      </c>
      <c r="L318" s="82">
        <v>0.3</v>
      </c>
      <c r="M318" s="79" t="s">
        <v>4239</v>
      </c>
      <c r="N318" s="43">
        <v>1</v>
      </c>
      <c r="O318" s="47">
        <f t="shared" si="8"/>
        <v>1000</v>
      </c>
      <c r="P318" s="43">
        <f t="shared" si="9"/>
        <v>0.3</v>
      </c>
      <c r="Q318" s="35">
        <v>2020</v>
      </c>
    </row>
    <row r="319" spans="1:17" x14ac:dyDescent="0.3">
      <c r="A319" t="s">
        <v>4140</v>
      </c>
      <c r="B319" t="s">
        <v>4139</v>
      </c>
      <c r="C319" s="1" t="s">
        <v>2874</v>
      </c>
      <c r="D319" t="s">
        <v>36</v>
      </c>
      <c r="E319" t="s">
        <v>2393</v>
      </c>
      <c r="F319" t="s">
        <v>79</v>
      </c>
      <c r="G319" t="s">
        <v>3987</v>
      </c>
      <c r="H319" s="34" t="s">
        <v>3754</v>
      </c>
      <c r="I319" s="34" t="s">
        <v>3754</v>
      </c>
      <c r="J319" s="34" t="s">
        <v>3754</v>
      </c>
      <c r="K319" s="34" t="s">
        <v>3754</v>
      </c>
      <c r="L319" s="82">
        <v>0.3</v>
      </c>
      <c r="M319" s="79" t="s">
        <v>4239</v>
      </c>
      <c r="N319" s="43">
        <v>2</v>
      </c>
      <c r="O319" s="47">
        <f t="shared" si="8"/>
        <v>2000</v>
      </c>
      <c r="P319" s="43">
        <f t="shared" si="9"/>
        <v>0.6</v>
      </c>
      <c r="Q319" s="35">
        <v>2023</v>
      </c>
    </row>
    <row r="320" spans="1:17" x14ac:dyDescent="0.3">
      <c r="A320" t="s">
        <v>4141</v>
      </c>
      <c r="B320" t="s">
        <v>4144</v>
      </c>
      <c r="C320" s="1">
        <v>21804</v>
      </c>
      <c r="D320" t="s">
        <v>36</v>
      </c>
      <c r="E320" t="s">
        <v>2393</v>
      </c>
      <c r="F320" t="s">
        <v>79</v>
      </c>
      <c r="G320" t="s">
        <v>4149</v>
      </c>
      <c r="H320" s="34" t="s">
        <v>3754</v>
      </c>
      <c r="I320" s="34" t="s">
        <v>3754</v>
      </c>
      <c r="J320" s="34" t="s">
        <v>3754</v>
      </c>
      <c r="K320" s="34" t="s">
        <v>3754</v>
      </c>
      <c r="L320" s="82">
        <v>0.3</v>
      </c>
      <c r="M320" s="79" t="s">
        <v>4239</v>
      </c>
      <c r="N320" s="43">
        <v>2</v>
      </c>
      <c r="O320" s="47">
        <f t="shared" si="8"/>
        <v>2000</v>
      </c>
      <c r="P320" s="43">
        <f t="shared" si="9"/>
        <v>0.6</v>
      </c>
      <c r="Q320" s="35" t="s">
        <v>3976</v>
      </c>
    </row>
    <row r="321" spans="1:18" x14ac:dyDescent="0.3">
      <c r="A321" t="s">
        <v>2873</v>
      </c>
      <c r="B321" t="s">
        <v>4145</v>
      </c>
      <c r="C321" s="1">
        <v>21838</v>
      </c>
      <c r="D321" t="s">
        <v>36</v>
      </c>
      <c r="E321" t="s">
        <v>2393</v>
      </c>
      <c r="F321" t="s">
        <v>79</v>
      </c>
      <c r="G321" t="s">
        <v>2875</v>
      </c>
      <c r="H321" s="34" t="s">
        <v>3754</v>
      </c>
      <c r="I321" s="34" t="s">
        <v>3754</v>
      </c>
      <c r="J321" s="34" t="s">
        <v>3754</v>
      </c>
      <c r="K321" s="34" t="s">
        <v>3754</v>
      </c>
      <c r="L321" s="82">
        <v>0.3</v>
      </c>
      <c r="M321" s="79" t="s">
        <v>4239</v>
      </c>
      <c r="N321" s="43">
        <v>1</v>
      </c>
      <c r="O321" s="47">
        <f t="shared" si="8"/>
        <v>1000</v>
      </c>
      <c r="P321" s="43">
        <f t="shared" si="9"/>
        <v>0.3</v>
      </c>
      <c r="Q321" s="35" t="s">
        <v>3976</v>
      </c>
    </row>
    <row r="322" spans="1:18" x14ac:dyDescent="0.3">
      <c r="A322" t="s">
        <v>4142</v>
      </c>
      <c r="B322" t="s">
        <v>4146</v>
      </c>
      <c r="C322" s="1">
        <v>21915</v>
      </c>
      <c r="D322" t="s">
        <v>36</v>
      </c>
      <c r="E322" t="s">
        <v>2393</v>
      </c>
      <c r="F322" t="s">
        <v>79</v>
      </c>
      <c r="G322" t="s">
        <v>4149</v>
      </c>
      <c r="H322" s="34" t="s">
        <v>3754</v>
      </c>
      <c r="I322" s="34" t="s">
        <v>3754</v>
      </c>
      <c r="J322" s="34" t="s">
        <v>3754</v>
      </c>
      <c r="K322" s="34" t="s">
        <v>3754</v>
      </c>
      <c r="L322" s="82">
        <v>0.3</v>
      </c>
      <c r="M322" s="79" t="s">
        <v>4239</v>
      </c>
      <c r="N322" s="43">
        <v>2</v>
      </c>
      <c r="O322" s="47">
        <f t="shared" si="8"/>
        <v>2000</v>
      </c>
      <c r="P322" s="43">
        <f t="shared" si="9"/>
        <v>0.6</v>
      </c>
      <c r="Q322" s="35" t="s">
        <v>3976</v>
      </c>
    </row>
    <row r="323" spans="1:18" x14ac:dyDescent="0.3">
      <c r="A323" t="s">
        <v>3995</v>
      </c>
      <c r="B323" t="s">
        <v>4147</v>
      </c>
      <c r="C323" s="1">
        <v>21875</v>
      </c>
      <c r="D323" t="s">
        <v>36</v>
      </c>
      <c r="E323" t="s">
        <v>2393</v>
      </c>
      <c r="F323" t="s">
        <v>79</v>
      </c>
      <c r="G323" t="s">
        <v>4149</v>
      </c>
      <c r="H323" s="34" t="s">
        <v>3754</v>
      </c>
      <c r="I323" s="34" t="s">
        <v>3754</v>
      </c>
      <c r="J323" s="34" t="s">
        <v>3754</v>
      </c>
      <c r="K323" s="34" t="s">
        <v>3754</v>
      </c>
      <c r="L323" s="82">
        <v>0.3</v>
      </c>
      <c r="M323" s="79" t="s">
        <v>4239</v>
      </c>
      <c r="N323" s="43">
        <v>2</v>
      </c>
      <c r="O323" s="47">
        <f t="shared" si="8"/>
        <v>2000</v>
      </c>
      <c r="P323" s="43">
        <f t="shared" si="9"/>
        <v>0.6</v>
      </c>
      <c r="Q323" s="35" t="s">
        <v>3976</v>
      </c>
    </row>
    <row r="324" spans="1:18" x14ac:dyDescent="0.3">
      <c r="A324" t="s">
        <v>4143</v>
      </c>
      <c r="B324" t="s">
        <v>4148</v>
      </c>
      <c r="C324" s="1">
        <v>21801</v>
      </c>
      <c r="D324" t="s">
        <v>36</v>
      </c>
      <c r="E324" t="s">
        <v>2393</v>
      </c>
      <c r="F324" t="s">
        <v>79</v>
      </c>
      <c r="G324" t="s">
        <v>4149</v>
      </c>
      <c r="H324" s="34" t="s">
        <v>3754</v>
      </c>
      <c r="I324" s="34" t="s">
        <v>3754</v>
      </c>
      <c r="J324" s="34" t="s">
        <v>3754</v>
      </c>
      <c r="K324" s="34" t="s">
        <v>3754</v>
      </c>
      <c r="L324" s="82">
        <v>0.3</v>
      </c>
      <c r="M324" s="79" t="s">
        <v>4239</v>
      </c>
      <c r="N324" s="43">
        <v>1.72</v>
      </c>
      <c r="O324" s="47">
        <f t="shared" si="8"/>
        <v>1720</v>
      </c>
      <c r="P324" s="43">
        <f t="shared" si="9"/>
        <v>0.51600000000000001</v>
      </c>
      <c r="Q324" s="35" t="s">
        <v>3976</v>
      </c>
    </row>
    <row r="325" spans="1:18" x14ac:dyDescent="0.3">
      <c r="A325" t="s">
        <v>4155</v>
      </c>
      <c r="B325" t="s">
        <v>4150</v>
      </c>
      <c r="C325" s="1" t="s">
        <v>4153</v>
      </c>
      <c r="D325" t="s">
        <v>36</v>
      </c>
      <c r="E325" t="s">
        <v>2591</v>
      </c>
      <c r="F325" t="s">
        <v>79</v>
      </c>
      <c r="G325" t="s">
        <v>2754</v>
      </c>
      <c r="H325" s="34" t="s">
        <v>3754</v>
      </c>
      <c r="I325" s="34" t="s">
        <v>3754</v>
      </c>
      <c r="J325" s="34" t="s">
        <v>3754</v>
      </c>
      <c r="K325" s="34" t="s">
        <v>3754</v>
      </c>
      <c r="L325" s="82">
        <v>0.3</v>
      </c>
      <c r="M325" s="79" t="s">
        <v>4239</v>
      </c>
      <c r="N325" s="43">
        <v>1.95</v>
      </c>
      <c r="O325" s="47">
        <f t="shared" si="8"/>
        <v>1950</v>
      </c>
      <c r="P325" s="43">
        <f t="shared" si="9"/>
        <v>0.58499999999999996</v>
      </c>
      <c r="Q325" s="35">
        <v>2019</v>
      </c>
    </row>
    <row r="326" spans="1:18" x14ac:dyDescent="0.3">
      <c r="A326" t="s">
        <v>4156</v>
      </c>
      <c r="B326" t="s">
        <v>4151</v>
      </c>
      <c r="C326" s="1" t="s">
        <v>4154</v>
      </c>
      <c r="D326" t="s">
        <v>36</v>
      </c>
      <c r="E326" t="s">
        <v>2591</v>
      </c>
      <c r="F326" t="s">
        <v>79</v>
      </c>
      <c r="G326" t="s">
        <v>4152</v>
      </c>
      <c r="H326" s="34" t="s">
        <v>3754</v>
      </c>
      <c r="I326" s="34" t="s">
        <v>3754</v>
      </c>
      <c r="J326" s="34" t="s">
        <v>3754</v>
      </c>
      <c r="K326" s="34" t="s">
        <v>3754</v>
      </c>
      <c r="L326" s="82">
        <v>0.3</v>
      </c>
      <c r="M326" s="79" t="s">
        <v>4239</v>
      </c>
      <c r="N326" s="43">
        <v>2</v>
      </c>
      <c r="O326" s="47">
        <f t="shared" si="8"/>
        <v>2000</v>
      </c>
      <c r="P326" s="43">
        <f t="shared" si="9"/>
        <v>0.6</v>
      </c>
      <c r="Q326" s="35">
        <v>2023</v>
      </c>
    </row>
    <row r="327" spans="1:18" x14ac:dyDescent="0.3">
      <c r="A327" s="1" t="s">
        <v>2884</v>
      </c>
      <c r="B327" t="s">
        <v>2884</v>
      </c>
      <c r="C327" t="s">
        <v>247</v>
      </c>
      <c r="D327" t="s">
        <v>36</v>
      </c>
      <c r="E327" t="s">
        <v>2591</v>
      </c>
      <c r="F327" t="s">
        <v>79</v>
      </c>
      <c r="G327" t="s">
        <v>2875</v>
      </c>
      <c r="H327" s="34" t="s">
        <v>3754</v>
      </c>
      <c r="I327" s="34" t="s">
        <v>3754</v>
      </c>
      <c r="J327" s="34" t="s">
        <v>3754</v>
      </c>
      <c r="K327" s="34" t="s">
        <v>3754</v>
      </c>
      <c r="L327" s="82">
        <v>0.3</v>
      </c>
      <c r="M327" s="79" t="s">
        <v>4239</v>
      </c>
      <c r="N327" s="43">
        <v>2</v>
      </c>
      <c r="O327" s="47">
        <f t="shared" si="8"/>
        <v>2000</v>
      </c>
      <c r="P327" s="43">
        <f t="shared" si="9"/>
        <v>0.6</v>
      </c>
      <c r="Q327" s="98">
        <v>2021</v>
      </c>
      <c r="R327" s="98"/>
    </row>
    <row r="328" spans="1:18" x14ac:dyDescent="0.3">
      <c r="A328" t="s">
        <v>4165</v>
      </c>
      <c r="B328" t="s">
        <v>4157</v>
      </c>
      <c r="C328" s="39" t="s">
        <v>4179</v>
      </c>
      <c r="D328" t="s">
        <v>36</v>
      </c>
      <c r="E328" t="s">
        <v>2591</v>
      </c>
      <c r="F328" t="s">
        <v>79</v>
      </c>
      <c r="G328" t="s">
        <v>4173</v>
      </c>
      <c r="H328" s="34" t="s">
        <v>3754</v>
      </c>
      <c r="I328" s="34" t="s">
        <v>3754</v>
      </c>
      <c r="J328" s="34" t="s">
        <v>3754</v>
      </c>
      <c r="K328" s="34" t="s">
        <v>3754</v>
      </c>
      <c r="L328" s="82">
        <v>0.3</v>
      </c>
      <c r="M328" s="79" t="s">
        <v>4239</v>
      </c>
      <c r="N328" s="43">
        <v>2</v>
      </c>
      <c r="O328" s="47">
        <f t="shared" si="8"/>
        <v>2000</v>
      </c>
      <c r="P328" s="43">
        <f t="shared" ref="P328:P340" si="10">N328*L328</f>
        <v>0.6</v>
      </c>
      <c r="Q328" s="35" t="s">
        <v>3976</v>
      </c>
    </row>
    <row r="329" spans="1:18" x14ac:dyDescent="0.3">
      <c r="A329" t="s">
        <v>4166</v>
      </c>
      <c r="B329" t="s">
        <v>4158</v>
      </c>
      <c r="C329" s="39" t="s">
        <v>4180</v>
      </c>
      <c r="D329" t="s">
        <v>36</v>
      </c>
      <c r="E329" t="s">
        <v>2591</v>
      </c>
      <c r="F329" t="s">
        <v>79</v>
      </c>
      <c r="G329" t="s">
        <v>4174</v>
      </c>
      <c r="H329" s="34" t="s">
        <v>3754</v>
      </c>
      <c r="I329" s="34" t="s">
        <v>3754</v>
      </c>
      <c r="J329" s="34" t="s">
        <v>3754</v>
      </c>
      <c r="K329" s="34" t="s">
        <v>3754</v>
      </c>
      <c r="L329" s="82">
        <v>0.3</v>
      </c>
      <c r="M329" s="79" t="s">
        <v>4239</v>
      </c>
      <c r="N329" s="43">
        <v>2</v>
      </c>
      <c r="O329" s="47">
        <f t="shared" ref="O329:O335" si="11">N329*1000</f>
        <v>2000</v>
      </c>
      <c r="P329" s="43">
        <f t="shared" si="10"/>
        <v>0.6</v>
      </c>
      <c r="Q329" s="35" t="s">
        <v>3976</v>
      </c>
    </row>
    <row r="330" spans="1:18" x14ac:dyDescent="0.3">
      <c r="A330" t="s">
        <v>4167</v>
      </c>
      <c r="B330" t="s">
        <v>4159</v>
      </c>
      <c r="C330" s="39" t="s">
        <v>4181</v>
      </c>
      <c r="D330" t="s">
        <v>36</v>
      </c>
      <c r="E330" t="s">
        <v>2591</v>
      </c>
      <c r="F330" t="s">
        <v>79</v>
      </c>
      <c r="G330" t="s">
        <v>4175</v>
      </c>
      <c r="H330" s="34" t="s">
        <v>3754</v>
      </c>
      <c r="I330" s="34" t="s">
        <v>3754</v>
      </c>
      <c r="J330" s="34" t="s">
        <v>3754</v>
      </c>
      <c r="K330" s="34" t="s">
        <v>3754</v>
      </c>
      <c r="L330" s="82">
        <v>0.3</v>
      </c>
      <c r="M330" s="79" t="s">
        <v>4239</v>
      </c>
      <c r="N330" s="43">
        <v>2</v>
      </c>
      <c r="O330" s="47">
        <f t="shared" si="11"/>
        <v>2000</v>
      </c>
      <c r="P330" s="43">
        <f t="shared" si="10"/>
        <v>0.6</v>
      </c>
      <c r="Q330" s="35" t="s">
        <v>3976</v>
      </c>
    </row>
    <row r="331" spans="1:18" x14ac:dyDescent="0.3">
      <c r="A331" t="s">
        <v>4168</v>
      </c>
      <c r="B331" t="s">
        <v>4160</v>
      </c>
      <c r="C331" s="39" t="s">
        <v>4182</v>
      </c>
      <c r="D331" t="s">
        <v>36</v>
      </c>
      <c r="E331" t="s">
        <v>2591</v>
      </c>
      <c r="F331" t="s">
        <v>79</v>
      </c>
      <c r="G331" t="s">
        <v>4175</v>
      </c>
      <c r="H331" s="34" t="s">
        <v>3754</v>
      </c>
      <c r="I331" s="34" t="s">
        <v>3754</v>
      </c>
      <c r="J331" s="34" t="s">
        <v>3754</v>
      </c>
      <c r="K331" s="34" t="s">
        <v>3754</v>
      </c>
      <c r="L331" s="82">
        <v>0.3</v>
      </c>
      <c r="M331" s="79" t="s">
        <v>4239</v>
      </c>
      <c r="N331" s="43">
        <v>2</v>
      </c>
      <c r="O331" s="47">
        <f t="shared" si="11"/>
        <v>2000</v>
      </c>
      <c r="P331" s="43">
        <f t="shared" si="10"/>
        <v>0.6</v>
      </c>
      <c r="Q331" s="35" t="s">
        <v>3976</v>
      </c>
    </row>
    <row r="332" spans="1:18" x14ac:dyDescent="0.3">
      <c r="A332" t="s">
        <v>4169</v>
      </c>
      <c r="B332" t="s">
        <v>4161</v>
      </c>
      <c r="C332" s="39" t="s">
        <v>4183</v>
      </c>
      <c r="D332" t="s">
        <v>36</v>
      </c>
      <c r="E332" t="s">
        <v>2591</v>
      </c>
      <c r="F332" t="s">
        <v>79</v>
      </c>
      <c r="G332" t="s">
        <v>4176</v>
      </c>
      <c r="H332" s="34" t="s">
        <v>3754</v>
      </c>
      <c r="I332" s="34" t="s">
        <v>3754</v>
      </c>
      <c r="J332" s="34" t="s">
        <v>3754</v>
      </c>
      <c r="K332" s="34" t="s">
        <v>3754</v>
      </c>
      <c r="L332" s="82">
        <v>0.3</v>
      </c>
      <c r="M332" s="79" t="s">
        <v>4239</v>
      </c>
      <c r="N332" s="43">
        <v>2</v>
      </c>
      <c r="O332" s="47">
        <f t="shared" si="11"/>
        <v>2000</v>
      </c>
      <c r="P332" s="43">
        <f t="shared" si="10"/>
        <v>0.6</v>
      </c>
      <c r="Q332" s="35" t="s">
        <v>3976</v>
      </c>
    </row>
    <row r="333" spans="1:18" x14ac:dyDescent="0.3">
      <c r="A333" t="s">
        <v>4170</v>
      </c>
      <c r="B333" t="s">
        <v>4162</v>
      </c>
      <c r="C333" s="39" t="s">
        <v>4184</v>
      </c>
      <c r="D333" t="s">
        <v>36</v>
      </c>
      <c r="E333" t="s">
        <v>2591</v>
      </c>
      <c r="F333" t="s">
        <v>79</v>
      </c>
      <c r="G333" t="s">
        <v>4177</v>
      </c>
      <c r="H333" s="34" t="s">
        <v>3754</v>
      </c>
      <c r="I333" s="34" t="s">
        <v>3754</v>
      </c>
      <c r="J333" s="34" t="s">
        <v>3754</v>
      </c>
      <c r="K333" s="34" t="s">
        <v>3754</v>
      </c>
      <c r="L333" s="82">
        <v>0.3</v>
      </c>
      <c r="M333" s="79" t="s">
        <v>4239</v>
      </c>
      <c r="N333" s="43">
        <v>2</v>
      </c>
      <c r="O333" s="47">
        <f t="shared" si="11"/>
        <v>2000</v>
      </c>
      <c r="P333" s="43">
        <f t="shared" si="10"/>
        <v>0.6</v>
      </c>
      <c r="Q333" s="35" t="s">
        <v>3976</v>
      </c>
    </row>
    <row r="334" spans="1:18" x14ac:dyDescent="0.3">
      <c r="A334" t="s">
        <v>4171</v>
      </c>
      <c r="B334" t="s">
        <v>4163</v>
      </c>
      <c r="C334" s="39" t="s">
        <v>4185</v>
      </c>
      <c r="D334" t="s">
        <v>36</v>
      </c>
      <c r="E334" t="s">
        <v>2591</v>
      </c>
      <c r="F334" t="s">
        <v>79</v>
      </c>
      <c r="G334" t="s">
        <v>4178</v>
      </c>
      <c r="H334" s="34" t="s">
        <v>3754</v>
      </c>
      <c r="I334" s="34" t="s">
        <v>3754</v>
      </c>
      <c r="J334" s="34" t="s">
        <v>3754</v>
      </c>
      <c r="K334" s="34" t="s">
        <v>3754</v>
      </c>
      <c r="L334" s="82">
        <v>0.3</v>
      </c>
      <c r="M334" s="79" t="s">
        <v>4239</v>
      </c>
      <c r="N334" s="43">
        <v>2</v>
      </c>
      <c r="O334" s="47">
        <f t="shared" si="11"/>
        <v>2000</v>
      </c>
      <c r="P334" s="43">
        <f t="shared" si="10"/>
        <v>0.6</v>
      </c>
      <c r="Q334" s="35" t="s">
        <v>3976</v>
      </c>
    </row>
    <row r="335" spans="1:18" x14ac:dyDescent="0.3">
      <c r="A335" t="s">
        <v>4172</v>
      </c>
      <c r="B335" t="s">
        <v>4164</v>
      </c>
      <c r="C335" s="39" t="s">
        <v>4186</v>
      </c>
      <c r="D335" t="s">
        <v>36</v>
      </c>
      <c r="E335" t="s">
        <v>2591</v>
      </c>
      <c r="F335" t="s">
        <v>79</v>
      </c>
      <c r="G335" t="s">
        <v>4178</v>
      </c>
      <c r="H335" s="34" t="s">
        <v>3754</v>
      </c>
      <c r="I335" s="34" t="s">
        <v>3754</v>
      </c>
      <c r="J335" s="34" t="s">
        <v>3754</v>
      </c>
      <c r="K335" s="34" t="s">
        <v>3754</v>
      </c>
      <c r="L335" s="82">
        <v>0.3</v>
      </c>
      <c r="M335" s="79" t="s">
        <v>4239</v>
      </c>
      <c r="N335" s="43">
        <v>2</v>
      </c>
      <c r="O335" s="47">
        <f t="shared" si="11"/>
        <v>2000</v>
      </c>
      <c r="P335" s="43">
        <f t="shared" si="10"/>
        <v>0.6</v>
      </c>
      <c r="Q335" s="35" t="s">
        <v>3976</v>
      </c>
    </row>
    <row r="336" spans="1:18" x14ac:dyDescent="0.3">
      <c r="A336" s="1" t="s">
        <v>3595</v>
      </c>
      <c r="B336" s="40" t="s">
        <v>4187</v>
      </c>
      <c r="C336" t="s">
        <v>3596</v>
      </c>
      <c r="D336" t="s">
        <v>36</v>
      </c>
      <c r="E336" t="s">
        <v>443</v>
      </c>
      <c r="F336" t="s">
        <v>79</v>
      </c>
      <c r="G336" t="s">
        <v>3597</v>
      </c>
      <c r="H336" s="34" t="s">
        <v>3754</v>
      </c>
      <c r="I336" s="34" t="s">
        <v>3754</v>
      </c>
      <c r="J336" s="34" t="s">
        <v>3754</v>
      </c>
      <c r="K336" s="34" t="s">
        <v>3754</v>
      </c>
      <c r="L336" s="82">
        <v>0.3</v>
      </c>
      <c r="M336" s="79" t="s">
        <v>4239</v>
      </c>
      <c r="N336" s="43">
        <v>0.24</v>
      </c>
      <c r="O336" s="47">
        <v>240</v>
      </c>
      <c r="P336" s="43">
        <f t="shared" si="10"/>
        <v>7.1999999999999995E-2</v>
      </c>
      <c r="Q336" s="35">
        <v>2020</v>
      </c>
    </row>
    <row r="337" spans="1:18" x14ac:dyDescent="0.3">
      <c r="A337" s="1" t="s">
        <v>3598</v>
      </c>
      <c r="B337" s="40" t="s">
        <v>4188</v>
      </c>
      <c r="C337" t="s">
        <v>3599</v>
      </c>
      <c r="D337" t="s">
        <v>36</v>
      </c>
      <c r="E337" t="s">
        <v>443</v>
      </c>
      <c r="F337" t="s">
        <v>79</v>
      </c>
      <c r="G337" t="s">
        <v>3600</v>
      </c>
      <c r="H337" s="34" t="s">
        <v>3754</v>
      </c>
      <c r="I337" s="34" t="s">
        <v>3754</v>
      </c>
      <c r="J337" s="34" t="s">
        <v>3754</v>
      </c>
      <c r="K337" s="34" t="s">
        <v>3754</v>
      </c>
      <c r="L337" s="82">
        <v>0.3</v>
      </c>
      <c r="M337" s="79" t="s">
        <v>4239</v>
      </c>
      <c r="N337" s="43">
        <v>6.7000000000000004E-2</v>
      </c>
      <c r="O337" s="47">
        <v>67</v>
      </c>
      <c r="P337" s="43">
        <f t="shared" si="10"/>
        <v>2.01E-2</v>
      </c>
      <c r="Q337" s="98">
        <v>2020</v>
      </c>
      <c r="R337" s="98"/>
    </row>
    <row r="338" spans="1:18" x14ac:dyDescent="0.3">
      <c r="A338" s="1" t="s">
        <v>3607</v>
      </c>
      <c r="B338" s="40" t="s">
        <v>4189</v>
      </c>
      <c r="C338" t="s">
        <v>3599</v>
      </c>
      <c r="D338" t="s">
        <v>36</v>
      </c>
      <c r="E338" t="s">
        <v>443</v>
      </c>
      <c r="F338" t="s">
        <v>79</v>
      </c>
      <c r="G338" t="s">
        <v>3608</v>
      </c>
      <c r="H338" s="34" t="s">
        <v>3754</v>
      </c>
      <c r="I338" s="34" t="s">
        <v>3754</v>
      </c>
      <c r="J338" s="34" t="s">
        <v>3754</v>
      </c>
      <c r="K338" s="34" t="s">
        <v>3754</v>
      </c>
      <c r="L338" s="82">
        <v>0.3</v>
      </c>
      <c r="M338" s="79" t="s">
        <v>4239</v>
      </c>
      <c r="N338" s="43">
        <v>0.67300000000000004</v>
      </c>
      <c r="O338" s="47">
        <v>673</v>
      </c>
      <c r="P338" s="43">
        <f t="shared" si="10"/>
        <v>0.2019</v>
      </c>
      <c r="Q338" s="35">
        <v>2022</v>
      </c>
    </row>
    <row r="339" spans="1:18" x14ac:dyDescent="0.3">
      <c r="A339" s="1" t="s">
        <v>3609</v>
      </c>
      <c r="B339" s="40" t="s">
        <v>4190</v>
      </c>
      <c r="C339" t="s">
        <v>3599</v>
      </c>
      <c r="D339" t="s">
        <v>36</v>
      </c>
      <c r="E339" t="s">
        <v>443</v>
      </c>
      <c r="F339" t="s">
        <v>79</v>
      </c>
      <c r="G339" t="s">
        <v>3608</v>
      </c>
      <c r="H339" s="34" t="s">
        <v>3754</v>
      </c>
      <c r="I339" s="34" t="s">
        <v>3754</v>
      </c>
      <c r="J339" s="34" t="s">
        <v>3754</v>
      </c>
      <c r="K339" s="34" t="s">
        <v>3754</v>
      </c>
      <c r="L339" s="82">
        <v>0.3</v>
      </c>
      <c r="M339" s="79" t="s">
        <v>4239</v>
      </c>
      <c r="N339" s="43">
        <v>1.3460000000000001</v>
      </c>
      <c r="O339" s="47">
        <v>1346</v>
      </c>
      <c r="P339" s="43">
        <f t="shared" si="10"/>
        <v>0.40379999999999999</v>
      </c>
      <c r="Q339" s="35">
        <v>2022</v>
      </c>
    </row>
    <row r="340" spans="1:18" x14ac:dyDescent="0.3">
      <c r="A340" t="s">
        <v>4191</v>
      </c>
      <c r="B340" t="s">
        <v>4191</v>
      </c>
      <c r="C340" s="40" t="s">
        <v>2967</v>
      </c>
      <c r="D340" t="s">
        <v>36</v>
      </c>
      <c r="E340" t="s">
        <v>443</v>
      </c>
      <c r="F340" t="s">
        <v>79</v>
      </c>
      <c r="G340" t="s">
        <v>2328</v>
      </c>
      <c r="H340" s="34" t="s">
        <v>3754</v>
      </c>
      <c r="I340" s="34" t="s">
        <v>3754</v>
      </c>
      <c r="J340" s="34" t="s">
        <v>3754</v>
      </c>
      <c r="K340" s="34" t="s">
        <v>3754</v>
      </c>
      <c r="L340" s="82">
        <v>0.3</v>
      </c>
      <c r="M340" s="79" t="s">
        <v>4239</v>
      </c>
      <c r="N340" s="44">
        <v>1.992</v>
      </c>
      <c r="O340" s="47">
        <f>N340*1000</f>
        <v>1992</v>
      </c>
      <c r="P340" s="43">
        <f t="shared" si="10"/>
        <v>0.59760000000000002</v>
      </c>
      <c r="Q340" s="35" t="s">
        <v>3976</v>
      </c>
    </row>
    <row r="341" spans="1:18" x14ac:dyDescent="0.3">
      <c r="A341" t="s">
        <v>4192</v>
      </c>
      <c r="B341" t="s">
        <v>4192</v>
      </c>
      <c r="C341" s="40" t="s">
        <v>2967</v>
      </c>
      <c r="D341" t="s">
        <v>36</v>
      </c>
      <c r="E341" t="s">
        <v>443</v>
      </c>
      <c r="F341" t="s">
        <v>79</v>
      </c>
      <c r="G341" t="s">
        <v>2328</v>
      </c>
      <c r="H341" s="34" t="s">
        <v>3754</v>
      </c>
      <c r="I341" s="34" t="s">
        <v>3754</v>
      </c>
      <c r="J341" s="34" t="s">
        <v>3754</v>
      </c>
      <c r="K341" s="34" t="s">
        <v>3754</v>
      </c>
      <c r="L341" s="82">
        <v>0.3</v>
      </c>
      <c r="M341" s="79" t="s">
        <v>4239</v>
      </c>
      <c r="N341" s="44">
        <v>1.992</v>
      </c>
      <c r="O341" s="47">
        <f t="shared" ref="O341:O378" si="12">N341*1000</f>
        <v>1992</v>
      </c>
      <c r="P341" s="43">
        <f t="shared" ref="P341:P400" si="13">N341*L341</f>
        <v>0.59760000000000002</v>
      </c>
      <c r="Q341" s="35" t="s">
        <v>3976</v>
      </c>
    </row>
    <row r="342" spans="1:18" x14ac:dyDescent="0.3">
      <c r="A342" t="s">
        <v>4193</v>
      </c>
      <c r="B342" t="s">
        <v>4193</v>
      </c>
      <c r="C342" s="40" t="s">
        <v>3984</v>
      </c>
      <c r="D342" t="s">
        <v>36</v>
      </c>
      <c r="E342" t="s">
        <v>443</v>
      </c>
      <c r="F342" t="s">
        <v>79</v>
      </c>
      <c r="G342" t="s">
        <v>2381</v>
      </c>
      <c r="H342" s="34" t="s">
        <v>3754</v>
      </c>
      <c r="I342" s="34" t="s">
        <v>3754</v>
      </c>
      <c r="J342" s="34" t="s">
        <v>3754</v>
      </c>
      <c r="K342" s="34" t="s">
        <v>3754</v>
      </c>
      <c r="L342" s="82">
        <v>0.3</v>
      </c>
      <c r="M342" s="79" t="s">
        <v>4239</v>
      </c>
      <c r="N342" s="44">
        <v>1.5</v>
      </c>
      <c r="O342" s="47">
        <f t="shared" si="12"/>
        <v>1500</v>
      </c>
      <c r="P342" s="43">
        <f t="shared" si="13"/>
        <v>0.44999999999999996</v>
      </c>
      <c r="Q342" s="35" t="s">
        <v>3976</v>
      </c>
    </row>
    <row r="343" spans="1:18" x14ac:dyDescent="0.3">
      <c r="A343" t="s">
        <v>4194</v>
      </c>
      <c r="B343" t="s">
        <v>4194</v>
      </c>
      <c r="C343" s="40" t="s">
        <v>3986</v>
      </c>
      <c r="D343" t="s">
        <v>36</v>
      </c>
      <c r="E343" t="s">
        <v>443</v>
      </c>
      <c r="F343" t="s">
        <v>79</v>
      </c>
      <c r="G343" t="s">
        <v>3985</v>
      </c>
      <c r="H343" s="34" t="s">
        <v>3754</v>
      </c>
      <c r="I343" s="34" t="s">
        <v>3754</v>
      </c>
      <c r="J343" s="34" t="s">
        <v>3754</v>
      </c>
      <c r="K343" s="34" t="s">
        <v>3754</v>
      </c>
      <c r="L343" s="82">
        <v>0.3</v>
      </c>
      <c r="M343" s="79" t="s">
        <v>4239</v>
      </c>
      <c r="N343" s="44">
        <v>0.96</v>
      </c>
      <c r="O343" s="47">
        <f t="shared" si="12"/>
        <v>960</v>
      </c>
      <c r="P343" s="43">
        <f t="shared" si="13"/>
        <v>0.28799999999999998</v>
      </c>
      <c r="Q343" s="35" t="s">
        <v>3976</v>
      </c>
    </row>
    <row r="344" spans="1:18" x14ac:dyDescent="0.3">
      <c r="A344" t="s">
        <v>4195</v>
      </c>
      <c r="B344" t="s">
        <v>4195</v>
      </c>
      <c r="C344" s="40" t="s">
        <v>3986</v>
      </c>
      <c r="D344" t="s">
        <v>36</v>
      </c>
      <c r="E344" t="s">
        <v>443</v>
      </c>
      <c r="F344" t="s">
        <v>79</v>
      </c>
      <c r="G344" t="s">
        <v>3985</v>
      </c>
      <c r="H344" s="34" t="s">
        <v>3754</v>
      </c>
      <c r="I344" s="34" t="s">
        <v>3754</v>
      </c>
      <c r="J344" s="34" t="s">
        <v>3754</v>
      </c>
      <c r="K344" s="34" t="s">
        <v>3754</v>
      </c>
      <c r="L344" s="82">
        <v>0.3</v>
      </c>
      <c r="M344" s="79" t="s">
        <v>4239</v>
      </c>
      <c r="N344" s="44">
        <v>0.24</v>
      </c>
      <c r="O344" s="47">
        <f t="shared" si="12"/>
        <v>240</v>
      </c>
      <c r="P344" s="43">
        <f t="shared" si="13"/>
        <v>7.1999999999999995E-2</v>
      </c>
      <c r="Q344" s="35" t="s">
        <v>3976</v>
      </c>
    </row>
    <row r="345" spans="1:18" x14ac:dyDescent="0.3">
      <c r="A345" t="s">
        <v>4196</v>
      </c>
      <c r="B345" t="s">
        <v>4196</v>
      </c>
      <c r="C345" s="40" t="s">
        <v>3986</v>
      </c>
      <c r="D345" t="s">
        <v>36</v>
      </c>
      <c r="E345" t="s">
        <v>443</v>
      </c>
      <c r="F345" t="s">
        <v>79</v>
      </c>
      <c r="G345" t="s">
        <v>3985</v>
      </c>
      <c r="H345" s="34" t="s">
        <v>3754</v>
      </c>
      <c r="I345" s="34" t="s">
        <v>3754</v>
      </c>
      <c r="J345" s="34" t="s">
        <v>3754</v>
      </c>
      <c r="K345" s="34" t="s">
        <v>3754</v>
      </c>
      <c r="L345" s="82">
        <v>0.3</v>
      </c>
      <c r="M345" s="79" t="s">
        <v>4239</v>
      </c>
      <c r="N345" s="44">
        <v>0.14899999999999999</v>
      </c>
      <c r="O345" s="47">
        <f t="shared" si="12"/>
        <v>149</v>
      </c>
      <c r="P345" s="43">
        <f t="shared" si="13"/>
        <v>4.4699999999999997E-2</v>
      </c>
      <c r="Q345" s="35" t="s">
        <v>3976</v>
      </c>
    </row>
    <row r="346" spans="1:18" x14ac:dyDescent="0.3">
      <c r="A346" t="s">
        <v>4197</v>
      </c>
      <c r="B346" t="s">
        <v>4197</v>
      </c>
      <c r="C346" s="40" t="s">
        <v>3984</v>
      </c>
      <c r="D346" t="s">
        <v>36</v>
      </c>
      <c r="E346" t="s">
        <v>443</v>
      </c>
      <c r="F346" t="s">
        <v>79</v>
      </c>
      <c r="G346" t="s">
        <v>3985</v>
      </c>
      <c r="H346" s="34" t="s">
        <v>3754</v>
      </c>
      <c r="I346" s="34" t="s">
        <v>3754</v>
      </c>
      <c r="J346" s="34" t="s">
        <v>3754</v>
      </c>
      <c r="K346" s="34" t="s">
        <v>3754</v>
      </c>
      <c r="L346" s="82">
        <v>0.3</v>
      </c>
      <c r="M346" s="79" t="s">
        <v>4239</v>
      </c>
      <c r="N346" s="44">
        <v>0.08</v>
      </c>
      <c r="O346" s="47">
        <f t="shared" si="12"/>
        <v>80</v>
      </c>
      <c r="P346" s="43">
        <f t="shared" si="13"/>
        <v>2.4E-2</v>
      </c>
      <c r="Q346" s="35" t="s">
        <v>3976</v>
      </c>
    </row>
    <row r="347" spans="1:18" x14ac:dyDescent="0.3">
      <c r="A347" t="s">
        <v>4198</v>
      </c>
      <c r="B347" t="s">
        <v>4198</v>
      </c>
      <c r="C347" s="40" t="s">
        <v>3984</v>
      </c>
      <c r="D347" t="s">
        <v>36</v>
      </c>
      <c r="E347" t="s">
        <v>443</v>
      </c>
      <c r="F347" t="s">
        <v>79</v>
      </c>
      <c r="G347" t="s">
        <v>3985</v>
      </c>
      <c r="H347" s="34" t="s">
        <v>3754</v>
      </c>
      <c r="I347" s="34" t="s">
        <v>3754</v>
      </c>
      <c r="J347" s="34" t="s">
        <v>3754</v>
      </c>
      <c r="K347" s="34" t="s">
        <v>3754</v>
      </c>
      <c r="L347" s="82">
        <v>0.3</v>
      </c>
      <c r="M347" s="79" t="s">
        <v>4239</v>
      </c>
      <c r="N347" s="44">
        <v>0.12</v>
      </c>
      <c r="O347" s="47">
        <f t="shared" si="12"/>
        <v>120</v>
      </c>
      <c r="P347" s="43">
        <f t="shared" si="13"/>
        <v>3.5999999999999997E-2</v>
      </c>
      <c r="Q347" s="35" t="s">
        <v>3976</v>
      </c>
    </row>
    <row r="348" spans="1:18" x14ac:dyDescent="0.3">
      <c r="A348" t="s">
        <v>4199</v>
      </c>
      <c r="B348" t="s">
        <v>4199</v>
      </c>
      <c r="C348" s="40" t="s">
        <v>3602</v>
      </c>
      <c r="D348" t="s">
        <v>36</v>
      </c>
      <c r="E348" t="s">
        <v>443</v>
      </c>
      <c r="F348" t="s">
        <v>79</v>
      </c>
      <c r="G348" t="s">
        <v>4233</v>
      </c>
      <c r="H348" s="34" t="s">
        <v>3754</v>
      </c>
      <c r="I348" s="34" t="s">
        <v>3754</v>
      </c>
      <c r="J348" s="34" t="s">
        <v>3754</v>
      </c>
      <c r="K348" s="34" t="s">
        <v>3754</v>
      </c>
      <c r="L348" s="82">
        <v>0.3</v>
      </c>
      <c r="M348" s="79" t="s">
        <v>4239</v>
      </c>
      <c r="N348" s="44">
        <v>1</v>
      </c>
      <c r="O348" s="47">
        <f t="shared" si="12"/>
        <v>1000</v>
      </c>
      <c r="P348" s="43">
        <f t="shared" si="13"/>
        <v>0.3</v>
      </c>
      <c r="Q348" s="35" t="s">
        <v>3976</v>
      </c>
    </row>
    <row r="349" spans="1:18" x14ac:dyDescent="0.3">
      <c r="A349" t="s">
        <v>4200</v>
      </c>
      <c r="B349" t="s">
        <v>4200</v>
      </c>
      <c r="C349" s="40" t="s">
        <v>867</v>
      </c>
      <c r="D349" t="s">
        <v>36</v>
      </c>
      <c r="E349" t="s">
        <v>443</v>
      </c>
      <c r="F349" t="s">
        <v>79</v>
      </c>
      <c r="G349" t="s">
        <v>4234</v>
      </c>
      <c r="H349" s="34" t="s">
        <v>3754</v>
      </c>
      <c r="I349" s="34" t="s">
        <v>3754</v>
      </c>
      <c r="J349" s="34" t="s">
        <v>3754</v>
      </c>
      <c r="K349" s="34" t="s">
        <v>3754</v>
      </c>
      <c r="L349" s="82">
        <v>0.3</v>
      </c>
      <c r="M349" s="79" t="s">
        <v>4239</v>
      </c>
      <c r="N349" s="44">
        <v>0.3</v>
      </c>
      <c r="O349" s="47">
        <f t="shared" si="12"/>
        <v>300</v>
      </c>
      <c r="P349" s="43">
        <f t="shared" si="13"/>
        <v>0.09</v>
      </c>
      <c r="Q349" s="35" t="s">
        <v>3976</v>
      </c>
    </row>
    <row r="350" spans="1:18" x14ac:dyDescent="0.3">
      <c r="A350" t="s">
        <v>4201</v>
      </c>
      <c r="B350" t="s">
        <v>4201</v>
      </c>
      <c r="C350" s="40" t="s">
        <v>3984</v>
      </c>
      <c r="D350" t="s">
        <v>36</v>
      </c>
      <c r="E350" t="s">
        <v>443</v>
      </c>
      <c r="F350" t="s">
        <v>79</v>
      </c>
      <c r="G350" t="s">
        <v>4235</v>
      </c>
      <c r="H350" s="34" t="s">
        <v>3754</v>
      </c>
      <c r="I350" s="34" t="s">
        <v>3754</v>
      </c>
      <c r="J350" s="34" t="s">
        <v>3754</v>
      </c>
      <c r="K350" s="34" t="s">
        <v>3754</v>
      </c>
      <c r="L350" s="82">
        <v>0.3</v>
      </c>
      <c r="M350" s="79" t="s">
        <v>4239</v>
      </c>
      <c r="N350" s="44">
        <v>0.52</v>
      </c>
      <c r="O350" s="47">
        <f t="shared" si="12"/>
        <v>520</v>
      </c>
      <c r="P350" s="43">
        <f t="shared" si="13"/>
        <v>0.156</v>
      </c>
      <c r="Q350" s="35" t="s">
        <v>3976</v>
      </c>
    </row>
    <row r="351" spans="1:18" x14ac:dyDescent="0.3">
      <c r="A351" t="s">
        <v>4202</v>
      </c>
      <c r="B351" t="s">
        <v>4202</v>
      </c>
      <c r="C351" s="40" t="s">
        <v>3984</v>
      </c>
      <c r="D351" t="s">
        <v>36</v>
      </c>
      <c r="E351" t="s">
        <v>443</v>
      </c>
      <c r="F351" t="s">
        <v>79</v>
      </c>
      <c r="G351" t="s">
        <v>4235</v>
      </c>
      <c r="H351" s="34" t="s">
        <v>3754</v>
      </c>
      <c r="I351" s="34" t="s">
        <v>3754</v>
      </c>
      <c r="J351" s="34" t="s">
        <v>3754</v>
      </c>
      <c r="K351" s="34" t="s">
        <v>3754</v>
      </c>
      <c r="L351" s="82">
        <v>0.3</v>
      </c>
      <c r="M351" s="79" t="s">
        <v>4239</v>
      </c>
      <c r="N351" s="44">
        <v>0.114</v>
      </c>
      <c r="O351" s="47">
        <f t="shared" si="12"/>
        <v>114</v>
      </c>
      <c r="P351" s="43">
        <f t="shared" si="13"/>
        <v>3.4200000000000001E-2</v>
      </c>
      <c r="Q351" s="35" t="s">
        <v>3976</v>
      </c>
    </row>
    <row r="352" spans="1:18" x14ac:dyDescent="0.3">
      <c r="A352" t="s">
        <v>4203</v>
      </c>
      <c r="B352" t="s">
        <v>4203</v>
      </c>
      <c r="C352" s="40" t="s">
        <v>3596</v>
      </c>
      <c r="D352" t="s">
        <v>36</v>
      </c>
      <c r="E352" t="s">
        <v>443</v>
      </c>
      <c r="F352" t="s">
        <v>79</v>
      </c>
      <c r="G352" t="s">
        <v>4236</v>
      </c>
      <c r="H352" s="34" t="s">
        <v>3754</v>
      </c>
      <c r="I352" s="34" t="s">
        <v>3754</v>
      </c>
      <c r="J352" s="34" t="s">
        <v>3754</v>
      </c>
      <c r="K352" s="34" t="s">
        <v>3754</v>
      </c>
      <c r="L352" s="82">
        <v>0.3</v>
      </c>
      <c r="M352" s="79" t="s">
        <v>4239</v>
      </c>
      <c r="N352" s="44">
        <v>0.3</v>
      </c>
      <c r="O352" s="47">
        <f t="shared" si="12"/>
        <v>300</v>
      </c>
      <c r="P352" s="43">
        <f t="shared" si="13"/>
        <v>0.09</v>
      </c>
      <c r="Q352" s="35" t="s">
        <v>3976</v>
      </c>
    </row>
    <row r="353" spans="1:17" x14ac:dyDescent="0.3">
      <c r="A353" t="s">
        <v>4204</v>
      </c>
      <c r="B353" t="s">
        <v>4204</v>
      </c>
      <c r="C353" s="40" t="s">
        <v>3596</v>
      </c>
      <c r="D353" t="s">
        <v>36</v>
      </c>
      <c r="E353" t="s">
        <v>443</v>
      </c>
      <c r="F353" t="s">
        <v>79</v>
      </c>
      <c r="G353" t="s">
        <v>4236</v>
      </c>
      <c r="H353" s="34" t="s">
        <v>3754</v>
      </c>
      <c r="I353" s="34" t="s">
        <v>3754</v>
      </c>
      <c r="J353" s="34" t="s">
        <v>3754</v>
      </c>
      <c r="K353" s="34" t="s">
        <v>3754</v>
      </c>
      <c r="L353" s="82">
        <v>0.3</v>
      </c>
      <c r="M353" s="79" t="s">
        <v>4239</v>
      </c>
      <c r="N353" s="44">
        <v>1.3</v>
      </c>
      <c r="O353" s="47">
        <f t="shared" si="12"/>
        <v>1300</v>
      </c>
      <c r="P353" s="43">
        <f t="shared" si="13"/>
        <v>0.39</v>
      </c>
      <c r="Q353" s="35" t="s">
        <v>3976</v>
      </c>
    </row>
    <row r="354" spans="1:17" x14ac:dyDescent="0.3">
      <c r="A354" t="s">
        <v>4205</v>
      </c>
      <c r="B354" t="s">
        <v>4205</v>
      </c>
      <c r="C354" s="40" t="s">
        <v>3593</v>
      </c>
      <c r="D354" t="s">
        <v>36</v>
      </c>
      <c r="E354" t="s">
        <v>443</v>
      </c>
      <c r="F354" t="s">
        <v>79</v>
      </c>
      <c r="G354" t="s">
        <v>4008</v>
      </c>
      <c r="H354" s="34" t="s">
        <v>3754</v>
      </c>
      <c r="I354" s="34" t="s">
        <v>3754</v>
      </c>
      <c r="J354" s="34" t="s">
        <v>3754</v>
      </c>
      <c r="K354" s="34" t="s">
        <v>3754</v>
      </c>
      <c r="L354" s="82">
        <v>0.3</v>
      </c>
      <c r="M354" s="79" t="s">
        <v>4239</v>
      </c>
      <c r="N354" s="44">
        <v>0.5</v>
      </c>
      <c r="O354" s="47">
        <f t="shared" si="12"/>
        <v>500</v>
      </c>
      <c r="P354" s="43">
        <f t="shared" si="13"/>
        <v>0.15</v>
      </c>
      <c r="Q354" s="35" t="s">
        <v>3976</v>
      </c>
    </row>
    <row r="355" spans="1:17" x14ac:dyDescent="0.3">
      <c r="A355" t="s">
        <v>4206</v>
      </c>
      <c r="B355" t="s">
        <v>4206</v>
      </c>
      <c r="C355" s="40" t="s">
        <v>3596</v>
      </c>
      <c r="D355" t="s">
        <v>36</v>
      </c>
      <c r="E355" t="s">
        <v>443</v>
      </c>
      <c r="F355" t="s">
        <v>79</v>
      </c>
      <c r="G355" t="s">
        <v>4008</v>
      </c>
      <c r="H355" s="34" t="s">
        <v>3754</v>
      </c>
      <c r="I355" s="34" t="s">
        <v>3754</v>
      </c>
      <c r="J355" s="34" t="s">
        <v>3754</v>
      </c>
      <c r="K355" s="34" t="s">
        <v>3754</v>
      </c>
      <c r="L355" s="82">
        <v>0.3</v>
      </c>
      <c r="M355" s="79" t="s">
        <v>4239</v>
      </c>
      <c r="N355" s="44">
        <v>0.48</v>
      </c>
      <c r="O355" s="47">
        <f t="shared" si="12"/>
        <v>480</v>
      </c>
      <c r="P355" s="43">
        <f t="shared" si="13"/>
        <v>0.14399999999999999</v>
      </c>
      <c r="Q355" s="35" t="s">
        <v>3976</v>
      </c>
    </row>
    <row r="356" spans="1:17" x14ac:dyDescent="0.3">
      <c r="A356" t="s">
        <v>4207</v>
      </c>
      <c r="B356" t="s">
        <v>4207</v>
      </c>
      <c r="C356" s="40" t="s">
        <v>3596</v>
      </c>
      <c r="D356" t="s">
        <v>36</v>
      </c>
      <c r="E356" t="s">
        <v>443</v>
      </c>
      <c r="F356" t="s">
        <v>79</v>
      </c>
      <c r="G356" t="s">
        <v>4008</v>
      </c>
      <c r="H356" s="34" t="s">
        <v>3754</v>
      </c>
      <c r="I356" s="34" t="s">
        <v>3754</v>
      </c>
      <c r="J356" s="34" t="s">
        <v>3754</v>
      </c>
      <c r="K356" s="34" t="s">
        <v>3754</v>
      </c>
      <c r="L356" s="82">
        <v>0.3</v>
      </c>
      <c r="M356" s="79" t="s">
        <v>4239</v>
      </c>
      <c r="N356" s="44">
        <v>0.3</v>
      </c>
      <c r="O356" s="47">
        <f t="shared" si="12"/>
        <v>300</v>
      </c>
      <c r="P356" s="43">
        <f t="shared" si="13"/>
        <v>0.09</v>
      </c>
      <c r="Q356" s="35" t="s">
        <v>3976</v>
      </c>
    </row>
    <row r="357" spans="1:17" x14ac:dyDescent="0.3">
      <c r="A357" t="s">
        <v>4208</v>
      </c>
      <c r="B357" t="s">
        <v>4208</v>
      </c>
      <c r="C357" s="40" t="s">
        <v>892</v>
      </c>
      <c r="D357" t="s">
        <v>36</v>
      </c>
      <c r="E357" t="s">
        <v>443</v>
      </c>
      <c r="F357" t="s">
        <v>79</v>
      </c>
      <c r="G357" t="s">
        <v>4008</v>
      </c>
      <c r="H357" s="34" t="s">
        <v>3754</v>
      </c>
      <c r="I357" s="34" t="s">
        <v>3754</v>
      </c>
      <c r="J357" s="34" t="s">
        <v>3754</v>
      </c>
      <c r="K357" s="34" t="s">
        <v>3754</v>
      </c>
      <c r="L357" s="82">
        <v>0.3</v>
      </c>
      <c r="M357" s="79" t="s">
        <v>4239</v>
      </c>
      <c r="N357" s="44">
        <v>0.24</v>
      </c>
      <c r="O357" s="47">
        <f t="shared" si="12"/>
        <v>240</v>
      </c>
      <c r="P357" s="43">
        <f t="shared" si="13"/>
        <v>7.1999999999999995E-2</v>
      </c>
      <c r="Q357" s="35" t="s">
        <v>3976</v>
      </c>
    </row>
    <row r="358" spans="1:17" x14ac:dyDescent="0.3">
      <c r="A358" t="s">
        <v>4209</v>
      </c>
      <c r="B358" t="s">
        <v>4209</v>
      </c>
      <c r="C358" s="40" t="s">
        <v>3602</v>
      </c>
      <c r="D358" t="s">
        <v>36</v>
      </c>
      <c r="E358" t="s">
        <v>443</v>
      </c>
      <c r="F358" t="s">
        <v>79</v>
      </c>
      <c r="G358" t="s">
        <v>4008</v>
      </c>
      <c r="H358" s="34" t="s">
        <v>3754</v>
      </c>
      <c r="I358" s="34" t="s">
        <v>3754</v>
      </c>
      <c r="J358" s="34" t="s">
        <v>3754</v>
      </c>
      <c r="K358" s="34" t="s">
        <v>3754</v>
      </c>
      <c r="L358" s="82">
        <v>0.3</v>
      </c>
      <c r="M358" s="79" t="s">
        <v>4239</v>
      </c>
      <c r="N358" s="44">
        <v>0.36</v>
      </c>
      <c r="O358" s="47">
        <f t="shared" si="12"/>
        <v>360</v>
      </c>
      <c r="P358" s="43">
        <f t="shared" si="13"/>
        <v>0.108</v>
      </c>
      <c r="Q358" s="35" t="s">
        <v>3976</v>
      </c>
    </row>
    <row r="359" spans="1:17" x14ac:dyDescent="0.3">
      <c r="A359" t="s">
        <v>4210</v>
      </c>
      <c r="B359" t="s">
        <v>4210</v>
      </c>
      <c r="C359" s="40" t="s">
        <v>4230</v>
      </c>
      <c r="D359" t="s">
        <v>36</v>
      </c>
      <c r="E359" t="s">
        <v>443</v>
      </c>
      <c r="F359" t="s">
        <v>79</v>
      </c>
      <c r="G359" t="s">
        <v>4008</v>
      </c>
      <c r="H359" s="34" t="s">
        <v>3754</v>
      </c>
      <c r="I359" s="34" t="s">
        <v>3754</v>
      </c>
      <c r="J359" s="34" t="s">
        <v>3754</v>
      </c>
      <c r="K359" s="34" t="s">
        <v>3754</v>
      </c>
      <c r="L359" s="82">
        <v>0.3</v>
      </c>
      <c r="M359" s="79" t="s">
        <v>4239</v>
      </c>
      <c r="N359" s="44">
        <v>0.2</v>
      </c>
      <c r="O359" s="47">
        <f t="shared" si="12"/>
        <v>200</v>
      </c>
      <c r="P359" s="43">
        <f t="shared" si="13"/>
        <v>0.06</v>
      </c>
      <c r="Q359" s="35" t="s">
        <v>3976</v>
      </c>
    </row>
    <row r="360" spans="1:17" x14ac:dyDescent="0.3">
      <c r="A360" t="s">
        <v>4211</v>
      </c>
      <c r="B360" t="s">
        <v>4211</v>
      </c>
      <c r="C360" s="40" t="s">
        <v>2387</v>
      </c>
      <c r="D360" t="s">
        <v>36</v>
      </c>
      <c r="E360" t="s">
        <v>443</v>
      </c>
      <c r="F360" t="s">
        <v>79</v>
      </c>
      <c r="G360" t="s">
        <v>4008</v>
      </c>
      <c r="H360" s="34" t="s">
        <v>3754</v>
      </c>
      <c r="I360" s="34" t="s">
        <v>3754</v>
      </c>
      <c r="J360" s="34" t="s">
        <v>3754</v>
      </c>
      <c r="K360" s="34" t="s">
        <v>3754</v>
      </c>
      <c r="L360" s="82">
        <v>0.3</v>
      </c>
      <c r="M360" s="79" t="s">
        <v>4239</v>
      </c>
      <c r="N360" s="44">
        <v>0.24</v>
      </c>
      <c r="O360" s="47">
        <f t="shared" si="12"/>
        <v>240</v>
      </c>
      <c r="P360" s="43">
        <f t="shared" si="13"/>
        <v>7.1999999999999995E-2</v>
      </c>
      <c r="Q360" s="35" t="s">
        <v>3976</v>
      </c>
    </row>
    <row r="361" spans="1:17" x14ac:dyDescent="0.3">
      <c r="A361" t="s">
        <v>4212</v>
      </c>
      <c r="B361" t="s">
        <v>4212</v>
      </c>
      <c r="C361" s="40" t="s">
        <v>3984</v>
      </c>
      <c r="D361" t="s">
        <v>36</v>
      </c>
      <c r="E361" t="s">
        <v>443</v>
      </c>
      <c r="F361" t="s">
        <v>79</v>
      </c>
      <c r="G361" t="s">
        <v>4008</v>
      </c>
      <c r="H361" s="34" t="s">
        <v>3754</v>
      </c>
      <c r="I361" s="34" t="s">
        <v>3754</v>
      </c>
      <c r="J361" s="34" t="s">
        <v>3754</v>
      </c>
      <c r="K361" s="34" t="s">
        <v>3754</v>
      </c>
      <c r="L361" s="82">
        <v>0.3</v>
      </c>
      <c r="M361" s="79" t="s">
        <v>4239</v>
      </c>
      <c r="N361" s="44">
        <v>0.36</v>
      </c>
      <c r="O361" s="47">
        <f t="shared" si="12"/>
        <v>360</v>
      </c>
      <c r="P361" s="43">
        <f t="shared" si="13"/>
        <v>0.108</v>
      </c>
      <c r="Q361" s="35" t="s">
        <v>3976</v>
      </c>
    </row>
    <row r="362" spans="1:17" x14ac:dyDescent="0.3">
      <c r="A362" t="s">
        <v>4213</v>
      </c>
      <c r="B362" t="s">
        <v>4213</v>
      </c>
      <c r="C362" s="40" t="s">
        <v>3602</v>
      </c>
      <c r="D362" t="s">
        <v>36</v>
      </c>
      <c r="E362" t="s">
        <v>443</v>
      </c>
      <c r="F362" t="s">
        <v>79</v>
      </c>
      <c r="G362" t="s">
        <v>4008</v>
      </c>
      <c r="H362" s="34" t="s">
        <v>3754</v>
      </c>
      <c r="I362" s="34" t="s">
        <v>3754</v>
      </c>
      <c r="J362" s="34" t="s">
        <v>3754</v>
      </c>
      <c r="K362" s="34" t="s">
        <v>3754</v>
      </c>
      <c r="L362" s="82">
        <v>0.3</v>
      </c>
      <c r="M362" s="79" t="s">
        <v>4239</v>
      </c>
      <c r="N362" s="44">
        <v>0.36</v>
      </c>
      <c r="O362" s="47">
        <f t="shared" si="12"/>
        <v>360</v>
      </c>
      <c r="P362" s="43">
        <f t="shared" si="13"/>
        <v>0.108</v>
      </c>
      <c r="Q362" s="35" t="s">
        <v>3976</v>
      </c>
    </row>
    <row r="363" spans="1:17" x14ac:dyDescent="0.3">
      <c r="A363" t="s">
        <v>4214</v>
      </c>
      <c r="B363" t="s">
        <v>4214</v>
      </c>
      <c r="C363" s="40" t="s">
        <v>3986</v>
      </c>
      <c r="D363" t="s">
        <v>36</v>
      </c>
      <c r="E363" t="s">
        <v>443</v>
      </c>
      <c r="F363" t="s">
        <v>79</v>
      </c>
      <c r="G363" t="s">
        <v>4008</v>
      </c>
      <c r="H363" s="34" t="s">
        <v>3754</v>
      </c>
      <c r="I363" s="34" t="s">
        <v>3754</v>
      </c>
      <c r="J363" s="34" t="s">
        <v>3754</v>
      </c>
      <c r="K363" s="34" t="s">
        <v>3754</v>
      </c>
      <c r="L363" s="82">
        <v>0.3</v>
      </c>
      <c r="M363" s="79" t="s">
        <v>4239</v>
      </c>
      <c r="N363" s="44">
        <v>0.24</v>
      </c>
      <c r="O363" s="47">
        <f t="shared" si="12"/>
        <v>240</v>
      </c>
      <c r="P363" s="43">
        <f t="shared" si="13"/>
        <v>7.1999999999999995E-2</v>
      </c>
      <c r="Q363" s="35" t="s">
        <v>3976</v>
      </c>
    </row>
    <row r="364" spans="1:17" x14ac:dyDescent="0.3">
      <c r="A364" t="s">
        <v>4215</v>
      </c>
      <c r="B364" t="s">
        <v>4215</v>
      </c>
      <c r="C364" s="40" t="s">
        <v>4230</v>
      </c>
      <c r="D364" t="s">
        <v>36</v>
      </c>
      <c r="E364" t="s">
        <v>443</v>
      </c>
      <c r="F364" t="s">
        <v>79</v>
      </c>
      <c r="G364" t="s">
        <v>4008</v>
      </c>
      <c r="H364" s="34" t="s">
        <v>3754</v>
      </c>
      <c r="I364" s="34" t="s">
        <v>3754</v>
      </c>
      <c r="J364" s="34" t="s">
        <v>3754</v>
      </c>
      <c r="K364" s="34" t="s">
        <v>3754</v>
      </c>
      <c r="L364" s="82">
        <v>0.3</v>
      </c>
      <c r="M364" s="79" t="s">
        <v>4239</v>
      </c>
      <c r="N364" s="44">
        <v>0.36</v>
      </c>
      <c r="O364" s="47">
        <f t="shared" si="12"/>
        <v>360</v>
      </c>
      <c r="P364" s="43">
        <f t="shared" si="13"/>
        <v>0.108</v>
      </c>
      <c r="Q364" s="35" t="s">
        <v>3976</v>
      </c>
    </row>
    <row r="365" spans="1:17" x14ac:dyDescent="0.3">
      <c r="A365" t="s">
        <v>4216</v>
      </c>
      <c r="B365" t="s">
        <v>4216</v>
      </c>
      <c r="C365" s="40" t="s">
        <v>3602</v>
      </c>
      <c r="D365" t="s">
        <v>36</v>
      </c>
      <c r="E365" t="s">
        <v>443</v>
      </c>
      <c r="F365" t="s">
        <v>79</v>
      </c>
      <c r="G365" t="s">
        <v>4008</v>
      </c>
      <c r="H365" s="34" t="s">
        <v>3754</v>
      </c>
      <c r="I365" s="34" t="s">
        <v>3754</v>
      </c>
      <c r="J365" s="34" t="s">
        <v>3754</v>
      </c>
      <c r="K365" s="34" t="s">
        <v>3754</v>
      </c>
      <c r="L365" s="82">
        <v>0.3</v>
      </c>
      <c r="M365" s="79" t="s">
        <v>4239</v>
      </c>
      <c r="N365" s="44">
        <v>0.4</v>
      </c>
      <c r="O365" s="47">
        <f t="shared" si="12"/>
        <v>400</v>
      </c>
      <c r="P365" s="43">
        <f t="shared" si="13"/>
        <v>0.12</v>
      </c>
      <c r="Q365" s="35" t="s">
        <v>3976</v>
      </c>
    </row>
    <row r="366" spans="1:17" x14ac:dyDescent="0.3">
      <c r="A366" t="s">
        <v>4217</v>
      </c>
      <c r="B366" t="s">
        <v>4217</v>
      </c>
      <c r="C366" s="40" t="s">
        <v>4231</v>
      </c>
      <c r="D366" t="s">
        <v>36</v>
      </c>
      <c r="E366" t="s">
        <v>443</v>
      </c>
      <c r="F366" t="s">
        <v>79</v>
      </c>
      <c r="G366" t="s">
        <v>4008</v>
      </c>
      <c r="H366" s="34" t="s">
        <v>3754</v>
      </c>
      <c r="I366" s="34" t="s">
        <v>3754</v>
      </c>
      <c r="J366" s="34" t="s">
        <v>3754</v>
      </c>
      <c r="K366" s="34" t="s">
        <v>3754</v>
      </c>
      <c r="L366" s="82">
        <v>0.3</v>
      </c>
      <c r="M366" s="79" t="s">
        <v>4239</v>
      </c>
      <c r="N366" s="44">
        <v>0.24</v>
      </c>
      <c r="O366" s="47">
        <f t="shared" si="12"/>
        <v>240</v>
      </c>
      <c r="P366" s="43">
        <f t="shared" si="13"/>
        <v>7.1999999999999995E-2</v>
      </c>
      <c r="Q366" s="35" t="s">
        <v>3976</v>
      </c>
    </row>
    <row r="367" spans="1:17" x14ac:dyDescent="0.3">
      <c r="A367" t="s">
        <v>4218</v>
      </c>
      <c r="B367" t="s">
        <v>4218</v>
      </c>
      <c r="C367" s="40" t="s">
        <v>4232</v>
      </c>
      <c r="D367" t="s">
        <v>36</v>
      </c>
      <c r="E367" t="s">
        <v>443</v>
      </c>
      <c r="F367" t="s">
        <v>79</v>
      </c>
      <c r="G367" t="s">
        <v>4008</v>
      </c>
      <c r="H367" s="34" t="s">
        <v>3754</v>
      </c>
      <c r="I367" s="34" t="s">
        <v>3754</v>
      </c>
      <c r="J367" s="34" t="s">
        <v>3754</v>
      </c>
      <c r="K367" s="34" t="s">
        <v>3754</v>
      </c>
      <c r="L367" s="82">
        <v>0.3</v>
      </c>
      <c r="M367" s="79" t="s">
        <v>4239</v>
      </c>
      <c r="N367" s="44">
        <v>0.24</v>
      </c>
      <c r="O367" s="47">
        <f t="shared" si="12"/>
        <v>240</v>
      </c>
      <c r="P367" s="43">
        <f t="shared" si="13"/>
        <v>7.1999999999999995E-2</v>
      </c>
      <c r="Q367" s="35" t="s">
        <v>3976</v>
      </c>
    </row>
    <row r="368" spans="1:17" x14ac:dyDescent="0.3">
      <c r="A368" t="s">
        <v>4219</v>
      </c>
      <c r="B368" t="s">
        <v>4219</v>
      </c>
      <c r="C368" s="40" t="s">
        <v>3593</v>
      </c>
      <c r="D368" t="s">
        <v>36</v>
      </c>
      <c r="E368" t="s">
        <v>443</v>
      </c>
      <c r="F368" t="s">
        <v>79</v>
      </c>
      <c r="G368" t="s">
        <v>4008</v>
      </c>
      <c r="H368" s="34" t="s">
        <v>3754</v>
      </c>
      <c r="I368" s="34" t="s">
        <v>3754</v>
      </c>
      <c r="J368" s="34" t="s">
        <v>3754</v>
      </c>
      <c r="K368" s="34" t="s">
        <v>3754</v>
      </c>
      <c r="L368" s="82">
        <v>0.3</v>
      </c>
      <c r="M368" s="79" t="s">
        <v>4239</v>
      </c>
      <c r="N368" s="44">
        <v>0.36</v>
      </c>
      <c r="O368" s="47">
        <f t="shared" si="12"/>
        <v>360</v>
      </c>
      <c r="P368" s="43">
        <f t="shared" si="13"/>
        <v>0.108</v>
      </c>
      <c r="Q368" s="35" t="s">
        <v>3976</v>
      </c>
    </row>
    <row r="369" spans="1:17" x14ac:dyDescent="0.3">
      <c r="A369" t="s">
        <v>4220</v>
      </c>
      <c r="B369" t="s">
        <v>4220</v>
      </c>
      <c r="C369" s="40" t="s">
        <v>4231</v>
      </c>
      <c r="D369" t="s">
        <v>36</v>
      </c>
      <c r="E369" t="s">
        <v>443</v>
      </c>
      <c r="F369" t="s">
        <v>79</v>
      </c>
      <c r="G369" t="s">
        <v>4008</v>
      </c>
      <c r="H369" s="34" t="s">
        <v>3754</v>
      </c>
      <c r="I369" s="34" t="s">
        <v>3754</v>
      </c>
      <c r="J369" s="34" t="s">
        <v>3754</v>
      </c>
      <c r="K369" s="34" t="s">
        <v>3754</v>
      </c>
      <c r="L369" s="82">
        <v>0.3</v>
      </c>
      <c r="M369" s="79" t="s">
        <v>4239</v>
      </c>
      <c r="N369" s="44">
        <v>0.36</v>
      </c>
      <c r="O369" s="47">
        <f t="shared" si="12"/>
        <v>360</v>
      </c>
      <c r="P369" s="43">
        <f t="shared" si="13"/>
        <v>0.108</v>
      </c>
      <c r="Q369" s="35" t="s">
        <v>3976</v>
      </c>
    </row>
    <row r="370" spans="1:17" x14ac:dyDescent="0.3">
      <c r="A370" t="s">
        <v>4221</v>
      </c>
      <c r="B370" t="s">
        <v>4221</v>
      </c>
      <c r="C370" s="40" t="s">
        <v>3984</v>
      </c>
      <c r="D370" t="s">
        <v>36</v>
      </c>
      <c r="E370" t="s">
        <v>443</v>
      </c>
      <c r="F370" t="s">
        <v>79</v>
      </c>
      <c r="G370" t="s">
        <v>4008</v>
      </c>
      <c r="H370" s="34" t="s">
        <v>3754</v>
      </c>
      <c r="I370" s="34" t="s">
        <v>3754</v>
      </c>
      <c r="J370" s="34" t="s">
        <v>3754</v>
      </c>
      <c r="K370" s="34" t="s">
        <v>3754</v>
      </c>
      <c r="L370" s="82">
        <v>0.3</v>
      </c>
      <c r="M370" s="79" t="s">
        <v>4239</v>
      </c>
      <c r="N370" s="44">
        <v>0.4</v>
      </c>
      <c r="O370" s="47">
        <f t="shared" si="12"/>
        <v>400</v>
      </c>
      <c r="P370" s="43">
        <f t="shared" si="13"/>
        <v>0.12</v>
      </c>
      <c r="Q370" s="35" t="s">
        <v>3976</v>
      </c>
    </row>
    <row r="371" spans="1:17" x14ac:dyDescent="0.3">
      <c r="A371" t="s">
        <v>4222</v>
      </c>
      <c r="B371" t="s">
        <v>4222</v>
      </c>
      <c r="C371" s="40" t="s">
        <v>3602</v>
      </c>
      <c r="D371" t="s">
        <v>36</v>
      </c>
      <c r="E371" t="s">
        <v>443</v>
      </c>
      <c r="F371" t="s">
        <v>79</v>
      </c>
      <c r="G371" t="s">
        <v>4237</v>
      </c>
      <c r="H371" s="34" t="s">
        <v>3754</v>
      </c>
      <c r="I371" s="34" t="s">
        <v>3754</v>
      </c>
      <c r="J371" s="34" t="s">
        <v>3754</v>
      </c>
      <c r="K371" s="34" t="s">
        <v>3754</v>
      </c>
      <c r="L371" s="82">
        <v>0.3</v>
      </c>
      <c r="M371" s="79" t="s">
        <v>4239</v>
      </c>
      <c r="N371" s="44">
        <v>0.24</v>
      </c>
      <c r="O371" s="47">
        <f t="shared" si="12"/>
        <v>240</v>
      </c>
      <c r="P371" s="43">
        <f t="shared" si="13"/>
        <v>7.1999999999999995E-2</v>
      </c>
      <c r="Q371" s="35" t="s">
        <v>3976</v>
      </c>
    </row>
    <row r="372" spans="1:17" x14ac:dyDescent="0.3">
      <c r="A372" t="s">
        <v>4223</v>
      </c>
      <c r="B372" t="s">
        <v>4223</v>
      </c>
      <c r="C372" s="40" t="s">
        <v>4231</v>
      </c>
      <c r="D372" t="s">
        <v>36</v>
      </c>
      <c r="E372" t="s">
        <v>443</v>
      </c>
      <c r="F372" t="s">
        <v>79</v>
      </c>
      <c r="G372" t="s">
        <v>4008</v>
      </c>
      <c r="H372" s="34" t="s">
        <v>3754</v>
      </c>
      <c r="I372" s="34" t="s">
        <v>3754</v>
      </c>
      <c r="J372" s="34" t="s">
        <v>3754</v>
      </c>
      <c r="K372" s="34" t="s">
        <v>3754</v>
      </c>
      <c r="L372" s="82">
        <v>0.3</v>
      </c>
      <c r="M372" s="79" t="s">
        <v>4239</v>
      </c>
      <c r="N372" s="44">
        <v>0.36</v>
      </c>
      <c r="O372" s="47">
        <f t="shared" si="12"/>
        <v>360</v>
      </c>
      <c r="P372" s="43">
        <f t="shared" si="13"/>
        <v>0.108</v>
      </c>
      <c r="Q372" s="35" t="s">
        <v>3976</v>
      </c>
    </row>
    <row r="373" spans="1:17" x14ac:dyDescent="0.3">
      <c r="A373" t="s">
        <v>4224</v>
      </c>
      <c r="B373" t="s">
        <v>4224</v>
      </c>
      <c r="C373" s="40" t="s">
        <v>4232</v>
      </c>
      <c r="D373" t="s">
        <v>36</v>
      </c>
      <c r="E373" t="s">
        <v>443</v>
      </c>
      <c r="F373" t="s">
        <v>79</v>
      </c>
      <c r="G373" t="s">
        <v>4008</v>
      </c>
      <c r="H373" s="34" t="s">
        <v>3754</v>
      </c>
      <c r="I373" s="34" t="s">
        <v>3754</v>
      </c>
      <c r="J373" s="34" t="s">
        <v>3754</v>
      </c>
      <c r="K373" s="34" t="s">
        <v>3754</v>
      </c>
      <c r="L373" s="82">
        <v>0.3</v>
      </c>
      <c r="M373" s="79" t="s">
        <v>4239</v>
      </c>
      <c r="N373" s="44">
        <v>0.12</v>
      </c>
      <c r="O373" s="47">
        <f t="shared" si="12"/>
        <v>120</v>
      </c>
      <c r="P373" s="43">
        <f t="shared" si="13"/>
        <v>3.5999999999999997E-2</v>
      </c>
      <c r="Q373" s="35" t="s">
        <v>3976</v>
      </c>
    </row>
    <row r="374" spans="1:17" x14ac:dyDescent="0.3">
      <c r="A374" t="s">
        <v>4225</v>
      </c>
      <c r="B374" t="s">
        <v>4225</v>
      </c>
      <c r="C374" s="40" t="s">
        <v>3599</v>
      </c>
      <c r="D374" t="s">
        <v>36</v>
      </c>
      <c r="E374" t="s">
        <v>443</v>
      </c>
      <c r="F374" t="s">
        <v>79</v>
      </c>
      <c r="G374" t="s">
        <v>4008</v>
      </c>
      <c r="H374" s="34" t="s">
        <v>3754</v>
      </c>
      <c r="I374" s="34" t="s">
        <v>3754</v>
      </c>
      <c r="J374" s="34" t="s">
        <v>3754</v>
      </c>
      <c r="K374" s="34" t="s">
        <v>3754</v>
      </c>
      <c r="L374" s="82">
        <v>0.3</v>
      </c>
      <c r="M374" s="79" t="s">
        <v>4239</v>
      </c>
      <c r="N374" s="44">
        <v>0.24</v>
      </c>
      <c r="O374" s="47">
        <f t="shared" si="12"/>
        <v>240</v>
      </c>
      <c r="P374" s="43">
        <f t="shared" si="13"/>
        <v>7.1999999999999995E-2</v>
      </c>
      <c r="Q374" s="35" t="s">
        <v>3976</v>
      </c>
    </row>
    <row r="375" spans="1:17" x14ac:dyDescent="0.3">
      <c r="A375" t="s">
        <v>4226</v>
      </c>
      <c r="B375" t="s">
        <v>4226</v>
      </c>
      <c r="C375" s="40" t="s">
        <v>3596</v>
      </c>
      <c r="D375" t="s">
        <v>36</v>
      </c>
      <c r="E375" t="s">
        <v>443</v>
      </c>
      <c r="F375" t="s">
        <v>79</v>
      </c>
      <c r="G375" t="s">
        <v>4008</v>
      </c>
      <c r="H375" s="34" t="s">
        <v>3754</v>
      </c>
      <c r="I375" s="34" t="s">
        <v>3754</v>
      </c>
      <c r="J375" s="34" t="s">
        <v>3754</v>
      </c>
      <c r="K375" s="34" t="s">
        <v>3754</v>
      </c>
      <c r="L375" s="82">
        <v>0.3</v>
      </c>
      <c r="M375" s="79" t="s">
        <v>4239</v>
      </c>
      <c r="N375" s="44">
        <v>8.4000000000000005E-2</v>
      </c>
      <c r="O375" s="47">
        <f t="shared" si="12"/>
        <v>84</v>
      </c>
      <c r="P375" s="43">
        <f t="shared" si="13"/>
        <v>2.52E-2</v>
      </c>
      <c r="Q375" s="35" t="s">
        <v>3976</v>
      </c>
    </row>
    <row r="376" spans="1:17" x14ac:dyDescent="0.3">
      <c r="A376" t="s">
        <v>4227</v>
      </c>
      <c r="B376" t="s">
        <v>4227</v>
      </c>
      <c r="C376" s="40" t="s">
        <v>3599</v>
      </c>
      <c r="D376" t="s">
        <v>36</v>
      </c>
      <c r="E376" t="s">
        <v>443</v>
      </c>
      <c r="F376" t="s">
        <v>79</v>
      </c>
      <c r="G376" t="s">
        <v>4237</v>
      </c>
      <c r="H376" s="34" t="s">
        <v>3754</v>
      </c>
      <c r="I376" s="34" t="s">
        <v>3754</v>
      </c>
      <c r="J376" s="34" t="s">
        <v>3754</v>
      </c>
      <c r="K376" s="34" t="s">
        <v>3754</v>
      </c>
      <c r="L376" s="82">
        <v>0.3</v>
      </c>
      <c r="M376" s="79" t="s">
        <v>4239</v>
      </c>
      <c r="N376" s="44">
        <v>0.36</v>
      </c>
      <c r="O376" s="47">
        <f t="shared" si="12"/>
        <v>360</v>
      </c>
      <c r="P376" s="43">
        <f t="shared" si="13"/>
        <v>0.108</v>
      </c>
      <c r="Q376" s="35" t="s">
        <v>3976</v>
      </c>
    </row>
    <row r="377" spans="1:17" x14ac:dyDescent="0.3">
      <c r="A377" t="s">
        <v>4228</v>
      </c>
      <c r="B377" t="s">
        <v>4228</v>
      </c>
      <c r="C377" s="40" t="s">
        <v>3984</v>
      </c>
      <c r="D377" t="s">
        <v>36</v>
      </c>
      <c r="E377" t="s">
        <v>443</v>
      </c>
      <c r="F377" t="s">
        <v>79</v>
      </c>
      <c r="G377" t="s">
        <v>4238</v>
      </c>
      <c r="H377" s="34" t="s">
        <v>3754</v>
      </c>
      <c r="I377" s="34" t="s">
        <v>3754</v>
      </c>
      <c r="J377" s="34" t="s">
        <v>3754</v>
      </c>
      <c r="K377" s="34" t="s">
        <v>3754</v>
      </c>
      <c r="L377" s="82">
        <v>0.3</v>
      </c>
      <c r="M377" s="79" t="s">
        <v>4239</v>
      </c>
      <c r="N377" s="44">
        <v>0.1</v>
      </c>
      <c r="O377" s="47">
        <f t="shared" si="12"/>
        <v>100</v>
      </c>
      <c r="P377" s="43">
        <f t="shared" si="13"/>
        <v>0.03</v>
      </c>
      <c r="Q377" s="35" t="s">
        <v>3976</v>
      </c>
    </row>
    <row r="378" spans="1:17" x14ac:dyDescent="0.3">
      <c r="A378" t="s">
        <v>4229</v>
      </c>
      <c r="B378" t="s">
        <v>4229</v>
      </c>
      <c r="C378" s="40" t="s">
        <v>3984</v>
      </c>
      <c r="D378" t="s">
        <v>36</v>
      </c>
      <c r="E378" t="s">
        <v>443</v>
      </c>
      <c r="F378" t="s">
        <v>79</v>
      </c>
      <c r="G378" t="s">
        <v>4238</v>
      </c>
      <c r="H378" s="34" t="s">
        <v>3754</v>
      </c>
      <c r="I378" s="34" t="s">
        <v>3754</v>
      </c>
      <c r="J378" s="34" t="s">
        <v>3754</v>
      </c>
      <c r="K378" s="34" t="s">
        <v>3754</v>
      </c>
      <c r="L378" s="82">
        <v>0.3</v>
      </c>
      <c r="M378" s="79" t="s">
        <v>4239</v>
      </c>
      <c r="N378" s="44">
        <v>8.5000000000000006E-2</v>
      </c>
      <c r="O378" s="47">
        <f t="shared" si="12"/>
        <v>85</v>
      </c>
      <c r="P378" s="43">
        <f>N378*L378</f>
        <v>2.5500000000000002E-2</v>
      </c>
      <c r="Q378" s="35" t="s">
        <v>3976</v>
      </c>
    </row>
    <row r="379" spans="1:17" x14ac:dyDescent="0.3">
      <c r="A379" t="s">
        <v>3612</v>
      </c>
      <c r="B379" t="s">
        <v>3612</v>
      </c>
      <c r="C379" s="1" t="str">
        <f>VLOOKUP($A379,'Project List'!$A:$I,2,FALSE)</f>
        <v>Perth Amboy</v>
      </c>
      <c r="D379" s="1" t="str">
        <f>VLOOKUP($A379,'Project List'!$A:$I,3,FALSE)</f>
        <v>NJ</v>
      </c>
      <c r="E379" s="1" t="str">
        <f>VLOOKUP($A379,'Project List'!$A:$I,4,FALSE)</f>
        <v>Public Service Elec &amp; Gas Co</v>
      </c>
      <c r="F379" t="s">
        <v>79</v>
      </c>
      <c r="G379" t="s">
        <v>3614</v>
      </c>
      <c r="H379" s="34" t="s">
        <v>3754</v>
      </c>
      <c r="I379" s="34" t="s">
        <v>3754</v>
      </c>
      <c r="J379" s="34" t="s">
        <v>3754</v>
      </c>
      <c r="K379" s="34" t="s">
        <v>3754</v>
      </c>
      <c r="L379" s="82">
        <v>0.51</v>
      </c>
      <c r="M379" s="79" t="s">
        <v>4239</v>
      </c>
      <c r="N379" s="43">
        <v>2.0560153846153848</v>
      </c>
      <c r="O379" s="47">
        <v>2056.0153846153848</v>
      </c>
      <c r="P379" s="43">
        <f t="shared" si="13"/>
        <v>1.0485678461538464</v>
      </c>
      <c r="Q379" s="35">
        <v>2021</v>
      </c>
    </row>
    <row r="380" spans="1:17" x14ac:dyDescent="0.3">
      <c r="A380" t="s">
        <v>3615</v>
      </c>
      <c r="B380" t="s">
        <v>3615</v>
      </c>
      <c r="C380" s="1" t="str">
        <f>VLOOKUP($A380,'Project List'!$A:$I,2,FALSE)</f>
        <v>Perth Amboy</v>
      </c>
      <c r="D380" s="1" t="str">
        <f>VLOOKUP($A380,'Project List'!$A:$I,3,FALSE)</f>
        <v>NJ</v>
      </c>
      <c r="E380" s="1" t="str">
        <f>VLOOKUP($A380,'Project List'!$A:$I,4,FALSE)</f>
        <v>Public Service Elec &amp; Gas Co</v>
      </c>
      <c r="F380" t="s">
        <v>79</v>
      </c>
      <c r="G380" t="s">
        <v>3614</v>
      </c>
      <c r="H380" s="34" t="s">
        <v>3754</v>
      </c>
      <c r="I380" s="34" t="s">
        <v>3754</v>
      </c>
      <c r="J380" s="34" t="s">
        <v>3754</v>
      </c>
      <c r="K380" s="34" t="s">
        <v>3754</v>
      </c>
      <c r="L380" s="82">
        <v>0.51</v>
      </c>
      <c r="M380" s="79" t="s">
        <v>4239</v>
      </c>
      <c r="N380" s="43">
        <v>3.2918538461538458</v>
      </c>
      <c r="O380" s="47">
        <v>3291.853846153846</v>
      </c>
      <c r="P380" s="43">
        <f t="shared" si="13"/>
        <v>1.6788454615384614</v>
      </c>
      <c r="Q380" s="35">
        <v>2021</v>
      </c>
    </row>
    <row r="381" spans="1:17" x14ac:dyDescent="0.3">
      <c r="A381" t="s">
        <v>3616</v>
      </c>
      <c r="B381" t="s">
        <v>3616</v>
      </c>
      <c r="C381" s="1" t="str">
        <f>VLOOKUP($A381,'Project List'!$A:$I,2,FALSE)</f>
        <v>Pennsauken</v>
      </c>
      <c r="D381" s="1" t="str">
        <f>VLOOKUP($A381,'Project List'!$A:$I,3,FALSE)</f>
        <v>NJ</v>
      </c>
      <c r="E381" s="1" t="str">
        <f>VLOOKUP($A381,'Project List'!$A:$I,4,FALSE)</f>
        <v>Public Service Elec &amp; Gas Co</v>
      </c>
      <c r="F381" t="s">
        <v>79</v>
      </c>
      <c r="G381" t="s">
        <v>3618</v>
      </c>
      <c r="H381" s="34" t="s">
        <v>3754</v>
      </c>
      <c r="I381" s="34" t="s">
        <v>3754</v>
      </c>
      <c r="J381" s="34" t="s">
        <v>3754</v>
      </c>
      <c r="K381" s="34" t="s">
        <v>3754</v>
      </c>
      <c r="L381" s="82">
        <v>0.51</v>
      </c>
      <c r="M381" s="79" t="s">
        <v>4239</v>
      </c>
      <c r="N381" s="43">
        <v>0.60895384615384618</v>
      </c>
      <c r="O381" s="47">
        <v>608.95384615384614</v>
      </c>
      <c r="P381" s="43">
        <f t="shared" si="13"/>
        <v>0.31056646153846157</v>
      </c>
      <c r="Q381" s="35">
        <v>2021</v>
      </c>
    </row>
    <row r="382" spans="1:17" x14ac:dyDescent="0.3">
      <c r="A382" t="s">
        <v>4240</v>
      </c>
      <c r="B382" t="s">
        <v>4240</v>
      </c>
      <c r="C382" t="s">
        <v>2939</v>
      </c>
      <c r="D382" s="1" t="s">
        <v>45</v>
      </c>
      <c r="E382" s="1" t="s">
        <v>2557</v>
      </c>
      <c r="F382" t="s">
        <v>79</v>
      </c>
      <c r="G382" t="s">
        <v>4247</v>
      </c>
      <c r="H382" s="34" t="s">
        <v>3754</v>
      </c>
      <c r="I382" s="34" t="s">
        <v>3754</v>
      </c>
      <c r="J382" s="34" t="s">
        <v>3754</v>
      </c>
      <c r="K382" s="34" t="s">
        <v>3754</v>
      </c>
      <c r="L382" s="82">
        <v>0.51</v>
      </c>
      <c r="M382" s="1" t="s">
        <v>4239</v>
      </c>
      <c r="N382" s="43">
        <v>1.0305692307692307</v>
      </c>
      <c r="O382" s="47">
        <v>1030.5692307692307</v>
      </c>
      <c r="P382" s="43">
        <f t="shared" si="13"/>
        <v>0.52559030769230763</v>
      </c>
      <c r="Q382" s="35">
        <v>2021</v>
      </c>
    </row>
    <row r="383" spans="1:17" x14ac:dyDescent="0.3">
      <c r="A383" t="s">
        <v>4241</v>
      </c>
      <c r="B383" t="s">
        <v>4241</v>
      </c>
      <c r="C383" t="s">
        <v>4246</v>
      </c>
      <c r="D383" s="1" t="s">
        <v>45</v>
      </c>
      <c r="E383" s="1" t="s">
        <v>2557</v>
      </c>
      <c r="F383" t="s">
        <v>79</v>
      </c>
      <c r="G383" t="s">
        <v>4247</v>
      </c>
      <c r="H383" s="34" t="s">
        <v>3754</v>
      </c>
      <c r="I383" s="34" t="s">
        <v>3754</v>
      </c>
      <c r="J383" s="34" t="s">
        <v>3754</v>
      </c>
      <c r="K383" s="34" t="s">
        <v>3754</v>
      </c>
      <c r="L383" s="82">
        <v>0.51</v>
      </c>
      <c r="M383" s="1" t="s">
        <v>4239</v>
      </c>
      <c r="N383" s="43">
        <v>0.72744615384615385</v>
      </c>
      <c r="O383" s="47">
        <v>727.44615384615383</v>
      </c>
      <c r="P383" s="43">
        <f t="shared" si="13"/>
        <v>0.37099753846153849</v>
      </c>
      <c r="Q383" s="35">
        <v>2021</v>
      </c>
    </row>
    <row r="384" spans="1:17" x14ac:dyDescent="0.3">
      <c r="A384" t="s">
        <v>3619</v>
      </c>
      <c r="B384" t="s">
        <v>3619</v>
      </c>
      <c r="C384" s="1" t="str">
        <f>VLOOKUP($A384,'Project List'!$A:$I,2,FALSE)</f>
        <v>Teterboro</v>
      </c>
      <c r="D384" s="1" t="s">
        <v>45</v>
      </c>
      <c r="E384" s="1" t="str">
        <f>VLOOKUP($A384,'Project List'!$A:$I,4,FALSE)</f>
        <v>Public Service Elec &amp; Gas Co</v>
      </c>
      <c r="F384" t="s">
        <v>79</v>
      </c>
      <c r="G384" t="s">
        <v>3621</v>
      </c>
      <c r="H384" s="34" t="s">
        <v>3754</v>
      </c>
      <c r="I384" s="34" t="s">
        <v>3754</v>
      </c>
      <c r="J384" s="34" t="s">
        <v>3754</v>
      </c>
      <c r="K384" s="34" t="s">
        <v>3754</v>
      </c>
      <c r="L384" s="82">
        <v>0.51</v>
      </c>
      <c r="M384" s="79" t="s">
        <v>4239</v>
      </c>
      <c r="N384" s="43">
        <v>1.273569230769231</v>
      </c>
      <c r="O384" s="47">
        <v>1273.5692307692309</v>
      </c>
      <c r="P384" s="43">
        <f t="shared" si="13"/>
        <v>0.64952030769230784</v>
      </c>
      <c r="Q384" s="35">
        <v>2021</v>
      </c>
    </row>
    <row r="385" spans="1:19" x14ac:dyDescent="0.3">
      <c r="A385" t="s">
        <v>4242</v>
      </c>
      <c r="B385" t="s">
        <v>4242</v>
      </c>
      <c r="C385" t="s">
        <v>2556</v>
      </c>
      <c r="D385" s="1" t="s">
        <v>45</v>
      </c>
      <c r="E385" s="1" t="s">
        <v>2557</v>
      </c>
      <c r="F385" t="s">
        <v>79</v>
      </c>
      <c r="G385" t="s">
        <v>4248</v>
      </c>
      <c r="H385" s="34" t="s">
        <v>3754</v>
      </c>
      <c r="I385" s="34" t="s">
        <v>3754</v>
      </c>
      <c r="J385" s="34" t="s">
        <v>3754</v>
      </c>
      <c r="K385" s="34" t="s">
        <v>3754</v>
      </c>
      <c r="L385" s="82">
        <v>0.51</v>
      </c>
      <c r="M385" s="1" t="s">
        <v>4239</v>
      </c>
      <c r="N385" s="43">
        <v>2.3844307692307694</v>
      </c>
      <c r="O385" s="47">
        <v>2384.4307692307693</v>
      </c>
      <c r="P385" s="43">
        <f t="shared" si="13"/>
        <v>1.2160596923076923</v>
      </c>
      <c r="Q385" s="35">
        <v>2021</v>
      </c>
    </row>
    <row r="386" spans="1:19" x14ac:dyDescent="0.3">
      <c r="A386" t="s">
        <v>3622</v>
      </c>
      <c r="B386" t="s">
        <v>3622</v>
      </c>
      <c r="C386" s="1" t="str">
        <f>VLOOKUP($A386,'Project List'!$A:$I,2,FALSE)</f>
        <v>Wood-Ridge</v>
      </c>
      <c r="D386" s="1" t="s">
        <v>45</v>
      </c>
      <c r="E386" s="1" t="str">
        <f>VLOOKUP($A386,'Project List'!$A:$I,4,FALSE)</f>
        <v>Public Service Elec &amp; Gas Co</v>
      </c>
      <c r="F386" t="s">
        <v>79</v>
      </c>
      <c r="G386" t="s">
        <v>3624</v>
      </c>
      <c r="H386" s="34" t="s">
        <v>3754</v>
      </c>
      <c r="I386" s="34" t="s">
        <v>3754</v>
      </c>
      <c r="J386" s="34" t="s">
        <v>3754</v>
      </c>
      <c r="K386" s="34" t="s">
        <v>3754</v>
      </c>
      <c r="L386" s="82">
        <v>0.51</v>
      </c>
      <c r="M386" s="79" t="s">
        <v>4239</v>
      </c>
      <c r="N386" s="43">
        <v>1.7963461538461538</v>
      </c>
      <c r="O386" s="47">
        <v>1796.3461538461538</v>
      </c>
      <c r="P386" s="43">
        <f t="shared" si="13"/>
        <v>0.91613653846153842</v>
      </c>
      <c r="Q386" s="35">
        <v>2021</v>
      </c>
    </row>
    <row r="387" spans="1:19" x14ac:dyDescent="0.3">
      <c r="A387" t="s">
        <v>3625</v>
      </c>
      <c r="B387" t="s">
        <v>3625</v>
      </c>
      <c r="C387" s="1" t="str">
        <f>VLOOKUP($A387,'Project List'!$A:$I,2,FALSE)</f>
        <v>Edison</v>
      </c>
      <c r="D387" s="1" t="s">
        <v>45</v>
      </c>
      <c r="E387" s="1" t="str">
        <f>VLOOKUP($A387,'Project List'!$A:$I,4,FALSE)</f>
        <v>Public Service Elec &amp; Gas Co</v>
      </c>
      <c r="F387" t="s">
        <v>79</v>
      </c>
      <c r="G387" t="s">
        <v>3627</v>
      </c>
      <c r="H387" s="34" t="s">
        <v>3754</v>
      </c>
      <c r="I387" s="34" t="s">
        <v>3754</v>
      </c>
      <c r="J387" s="34" t="s">
        <v>3754</v>
      </c>
      <c r="K387" s="34" t="s">
        <v>3754</v>
      </c>
      <c r="L387" s="82">
        <v>0.51</v>
      </c>
      <c r="M387" s="79" t="s">
        <v>4239</v>
      </c>
      <c r="N387" s="43">
        <v>2.4531076923076922</v>
      </c>
      <c r="O387" s="47">
        <v>2453.1076923076921</v>
      </c>
      <c r="P387" s="43">
        <f t="shared" si="13"/>
        <v>1.251084923076923</v>
      </c>
      <c r="Q387" s="35">
        <v>2021</v>
      </c>
    </row>
    <row r="388" spans="1:19" x14ac:dyDescent="0.3">
      <c r="A388" t="s">
        <v>3628</v>
      </c>
      <c r="B388" t="s">
        <v>3628</v>
      </c>
      <c r="C388" s="1" t="str">
        <f>VLOOKUP($A388,'Project List'!$A:$I,2,FALSE)</f>
        <v>Franklin</v>
      </c>
      <c r="D388" s="1" t="s">
        <v>45</v>
      </c>
      <c r="E388" s="1" t="str">
        <f>VLOOKUP($A388,'Project List'!$A:$I,4,FALSE)</f>
        <v>Jersey Central Power &amp; Lt Co</v>
      </c>
      <c r="F388" t="s">
        <v>79</v>
      </c>
      <c r="G388" t="s">
        <v>3630</v>
      </c>
      <c r="H388" s="34" t="s">
        <v>3754</v>
      </c>
      <c r="I388" s="34" t="s">
        <v>3754</v>
      </c>
      <c r="J388" s="34" t="s">
        <v>3754</v>
      </c>
      <c r="K388" s="34" t="s">
        <v>3754</v>
      </c>
      <c r="L388" s="82">
        <v>0.51</v>
      </c>
      <c r="M388" s="79" t="s">
        <v>4239</v>
      </c>
      <c r="N388" s="43">
        <v>0.52479999999999993</v>
      </c>
      <c r="O388" s="47">
        <v>524.79999999999995</v>
      </c>
      <c r="P388" s="43">
        <f t="shared" si="13"/>
        <v>0.267648</v>
      </c>
      <c r="Q388" s="35">
        <v>2021</v>
      </c>
    </row>
    <row r="389" spans="1:19" x14ac:dyDescent="0.3">
      <c r="A389" t="s">
        <v>4243</v>
      </c>
      <c r="B389" t="s">
        <v>4243</v>
      </c>
      <c r="C389" t="s">
        <v>1844</v>
      </c>
      <c r="D389" s="1" t="s">
        <v>45</v>
      </c>
      <c r="E389" s="1" t="s">
        <v>2557</v>
      </c>
      <c r="F389" t="s">
        <v>79</v>
      </c>
      <c r="G389" t="s">
        <v>4247</v>
      </c>
      <c r="H389" s="34" t="s">
        <v>3754</v>
      </c>
      <c r="I389" s="34" t="s">
        <v>3754</v>
      </c>
      <c r="J389" s="34" t="s">
        <v>3754</v>
      </c>
      <c r="K389" s="34" t="s">
        <v>3754</v>
      </c>
      <c r="L389" s="82">
        <v>0.51</v>
      </c>
      <c r="M389" s="1" t="s">
        <v>4239</v>
      </c>
      <c r="N389" s="43">
        <v>1.5209307692307692</v>
      </c>
      <c r="O389" s="47">
        <v>1520.9307692307691</v>
      </c>
      <c r="P389" s="43">
        <f t="shared" si="13"/>
        <v>0.77567469230769226</v>
      </c>
      <c r="Q389" s="35">
        <v>2021</v>
      </c>
    </row>
    <row r="390" spans="1:19" x14ac:dyDescent="0.3">
      <c r="A390" t="s">
        <v>4244</v>
      </c>
      <c r="B390" t="s">
        <v>4244</v>
      </c>
      <c r="C390" t="s">
        <v>2942</v>
      </c>
      <c r="D390" s="1" t="s">
        <v>45</v>
      </c>
      <c r="E390" s="1" t="s">
        <v>2557</v>
      </c>
      <c r="F390" t="s">
        <v>79</v>
      </c>
      <c r="G390" t="s">
        <v>4247</v>
      </c>
      <c r="H390" s="34" t="s">
        <v>3754</v>
      </c>
      <c r="I390" s="34" t="s">
        <v>3754</v>
      </c>
      <c r="J390" s="34" t="s">
        <v>3754</v>
      </c>
      <c r="K390" s="34" t="s">
        <v>3754</v>
      </c>
      <c r="L390" s="82">
        <v>0.51</v>
      </c>
      <c r="M390" s="1" t="s">
        <v>4239</v>
      </c>
      <c r="N390" s="43">
        <v>1.5006846153846154</v>
      </c>
      <c r="O390" s="47">
        <v>1500.6846153846154</v>
      </c>
      <c r="P390" s="43">
        <f t="shared" si="13"/>
        <v>0.76534915384615387</v>
      </c>
      <c r="Q390" s="35">
        <v>2021</v>
      </c>
    </row>
    <row r="391" spans="1:19" x14ac:dyDescent="0.3">
      <c r="A391" t="s">
        <v>3631</v>
      </c>
      <c r="B391" t="s">
        <v>3631</v>
      </c>
      <c r="C391" s="1" t="str">
        <f>VLOOKUP($A391,'Project List'!$A:$I,2,FALSE)</f>
        <v>North Bergen</v>
      </c>
      <c r="D391" s="1" t="s">
        <v>45</v>
      </c>
      <c r="E391" s="1" t="str">
        <f>VLOOKUP($A391,'Project List'!$A:$I,4,FALSE)</f>
        <v>Public Service Elec &amp; Gas Co</v>
      </c>
      <c r="F391" t="s">
        <v>79</v>
      </c>
      <c r="G391" t="s">
        <v>3632</v>
      </c>
      <c r="H391" s="34" t="s">
        <v>3754</v>
      </c>
      <c r="I391" s="34" t="s">
        <v>3754</v>
      </c>
      <c r="J391" s="34" t="s">
        <v>3754</v>
      </c>
      <c r="K391" s="34" t="s">
        <v>3754</v>
      </c>
      <c r="L391" s="82">
        <v>0.51</v>
      </c>
      <c r="M391" s="79" t="s">
        <v>4239</v>
      </c>
      <c r="N391" s="43">
        <v>1.6305230769230767</v>
      </c>
      <c r="O391" s="47">
        <v>1630.5230769230768</v>
      </c>
      <c r="P391" s="43">
        <f t="shared" si="13"/>
        <v>0.83156676923076911</v>
      </c>
      <c r="Q391" s="35">
        <v>2021</v>
      </c>
    </row>
    <row r="392" spans="1:19" x14ac:dyDescent="0.3">
      <c r="A392" t="s">
        <v>4245</v>
      </c>
      <c r="B392" t="s">
        <v>4245</v>
      </c>
      <c r="C392" t="s">
        <v>1685</v>
      </c>
      <c r="D392" s="1" t="s">
        <v>45</v>
      </c>
      <c r="E392" s="1" t="s">
        <v>2557</v>
      </c>
      <c r="F392" t="s">
        <v>79</v>
      </c>
      <c r="G392" t="s">
        <v>4249</v>
      </c>
      <c r="H392" s="34" t="s">
        <v>3754</v>
      </c>
      <c r="I392" s="34" t="s">
        <v>3754</v>
      </c>
      <c r="J392" s="34" t="s">
        <v>3754</v>
      </c>
      <c r="K392" s="34" t="s">
        <v>3754</v>
      </c>
      <c r="L392" s="82">
        <v>0.51</v>
      </c>
      <c r="M392" s="1" t="s">
        <v>4239</v>
      </c>
      <c r="N392" s="43">
        <v>3.4630615384615382</v>
      </c>
      <c r="O392" s="47">
        <v>3463.061538461538</v>
      </c>
      <c r="P392" s="43">
        <f t="shared" si="13"/>
        <v>1.7661613846153845</v>
      </c>
      <c r="Q392" s="35">
        <v>2021</v>
      </c>
    </row>
    <row r="393" spans="1:19" x14ac:dyDescent="0.3">
      <c r="A393" t="s">
        <v>3633</v>
      </c>
      <c r="B393" t="s">
        <v>3633</v>
      </c>
      <c r="C393" s="1" t="str">
        <f>VLOOKUP($A393,'Project List'!$A:$I,2,FALSE)</f>
        <v>Pennsauken</v>
      </c>
      <c r="D393" s="1" t="s">
        <v>45</v>
      </c>
      <c r="E393" s="1" t="str">
        <f>VLOOKUP($A393,'Project List'!$A:$I,4,FALSE)</f>
        <v>Public Service Elec &amp; Gas Co</v>
      </c>
      <c r="F393" t="s">
        <v>79</v>
      </c>
      <c r="G393" t="s">
        <v>3634</v>
      </c>
      <c r="H393" s="34" t="s">
        <v>3754</v>
      </c>
      <c r="I393" s="34" t="s">
        <v>3754</v>
      </c>
      <c r="J393" s="34" t="s">
        <v>3754</v>
      </c>
      <c r="K393" s="34" t="s">
        <v>3754</v>
      </c>
      <c r="L393" s="82">
        <v>0.51</v>
      </c>
      <c r="M393" s="79" t="s">
        <v>4239</v>
      </c>
      <c r="N393" s="43">
        <v>1.4299692307692307</v>
      </c>
      <c r="O393" s="47">
        <v>1429.9692307692308</v>
      </c>
      <c r="P393" s="43">
        <f t="shared" si="13"/>
        <v>0.72928430769230768</v>
      </c>
      <c r="Q393" s="35">
        <v>2022</v>
      </c>
    </row>
    <row r="394" spans="1:19" x14ac:dyDescent="0.3">
      <c r="A394" t="s">
        <v>3635</v>
      </c>
      <c r="B394" t="s">
        <v>3635</v>
      </c>
      <c r="C394" s="1" t="str">
        <f>VLOOKUP($A394,'Project List'!$A:$I,2,FALSE)</f>
        <v>Deptford</v>
      </c>
      <c r="D394" s="1" t="s">
        <v>45</v>
      </c>
      <c r="E394" s="1" t="str">
        <f>VLOOKUP($A394,'Project List'!$A:$I,4,FALSE)</f>
        <v>Public Service Elec &amp; Gas Co</v>
      </c>
      <c r="F394" t="s">
        <v>79</v>
      </c>
      <c r="G394" t="s">
        <v>3637</v>
      </c>
      <c r="H394" s="34" t="s">
        <v>3754</v>
      </c>
      <c r="I394" s="34" t="s">
        <v>3754</v>
      </c>
      <c r="J394" s="34" t="s">
        <v>3754</v>
      </c>
      <c r="K394" s="34" t="s">
        <v>3754</v>
      </c>
      <c r="L394" s="82">
        <v>0.51</v>
      </c>
      <c r="M394" s="79" t="s">
        <v>4239</v>
      </c>
      <c r="N394" s="43">
        <v>1.1017307692307692</v>
      </c>
      <c r="O394" s="47">
        <v>1101.7307692307693</v>
      </c>
      <c r="P394" s="43">
        <f t="shared" si="13"/>
        <v>0.56188269230769228</v>
      </c>
      <c r="Q394" s="35">
        <v>2022</v>
      </c>
    </row>
    <row r="395" spans="1:19" x14ac:dyDescent="0.3">
      <c r="A395" t="s">
        <v>3638</v>
      </c>
      <c r="B395" t="s">
        <v>3638</v>
      </c>
      <c r="C395" s="1" t="str">
        <f>VLOOKUP($A395,'Project List'!$A:$I,2,FALSE)</f>
        <v>Edison</v>
      </c>
      <c r="D395" s="1" t="s">
        <v>45</v>
      </c>
      <c r="E395" s="1" t="str">
        <f>VLOOKUP($A395,'Project List'!$A:$I,4,FALSE)</f>
        <v>Public Service Elec &amp; Gas Co</v>
      </c>
      <c r="F395" t="s">
        <v>79</v>
      </c>
      <c r="G395" t="s">
        <v>3639</v>
      </c>
      <c r="H395" s="34" t="s">
        <v>3754</v>
      </c>
      <c r="I395" s="34" t="s">
        <v>3754</v>
      </c>
      <c r="J395" s="34" t="s">
        <v>3754</v>
      </c>
      <c r="K395" s="34" t="s">
        <v>3754</v>
      </c>
      <c r="L395" s="82">
        <v>0.51</v>
      </c>
      <c r="M395" s="79" t="s">
        <v>4239</v>
      </c>
      <c r="N395" s="43">
        <v>0.63815384615384618</v>
      </c>
      <c r="O395" s="47">
        <v>638.15384615384619</v>
      </c>
      <c r="P395" s="43">
        <f t="shared" si="13"/>
        <v>0.32545846153846159</v>
      </c>
      <c r="Q395" s="35">
        <v>2022</v>
      </c>
    </row>
    <row r="396" spans="1:19" x14ac:dyDescent="0.3">
      <c r="A396" t="s">
        <v>3640</v>
      </c>
      <c r="B396" t="s">
        <v>3640</v>
      </c>
      <c r="C396" s="1" t="str">
        <f>VLOOKUP($A396,'Project List'!$A:$I,2,FALSE)</f>
        <v>South Brunswick</v>
      </c>
      <c r="D396" s="1" t="s">
        <v>45</v>
      </c>
      <c r="E396" s="1" t="str">
        <f>VLOOKUP($A396,'Project List'!$A:$I,4,FALSE)</f>
        <v>Public Service Elec &amp; Gas Co</v>
      </c>
      <c r="F396" t="s">
        <v>79</v>
      </c>
      <c r="G396" t="s">
        <v>3642</v>
      </c>
      <c r="H396" s="34" t="s">
        <v>3754</v>
      </c>
      <c r="I396" s="34" t="s">
        <v>3754</v>
      </c>
      <c r="J396" s="34" t="s">
        <v>3754</v>
      </c>
      <c r="K396" s="34" t="s">
        <v>3754</v>
      </c>
      <c r="L396" s="82">
        <v>0.51</v>
      </c>
      <c r="M396" s="79" t="s">
        <v>4239</v>
      </c>
      <c r="N396" s="43">
        <v>0.91467692307692305</v>
      </c>
      <c r="O396" s="47">
        <v>914.676923076923</v>
      </c>
      <c r="P396" s="43">
        <f t="shared" si="13"/>
        <v>0.46648523076923076</v>
      </c>
      <c r="Q396" s="35">
        <v>2022</v>
      </c>
    </row>
    <row r="397" spans="1:19" x14ac:dyDescent="0.3">
      <c r="A397" t="s">
        <v>3643</v>
      </c>
      <c r="B397" t="s">
        <v>3643</v>
      </c>
      <c r="C397" s="1" t="str">
        <f>VLOOKUP($A397,'Project List'!$A:$I,2,FALSE)</f>
        <v>Manchester Twp.</v>
      </c>
      <c r="D397" s="1" t="s">
        <v>45</v>
      </c>
      <c r="E397" s="1" t="str">
        <f>VLOOKUP($A397,'Project List'!$A:$I,4,FALSE)</f>
        <v>Jersey Central Power &amp; Lt Co</v>
      </c>
      <c r="F397" t="s">
        <v>79</v>
      </c>
      <c r="G397" t="s">
        <v>3645</v>
      </c>
      <c r="H397" s="34" t="s">
        <v>3754</v>
      </c>
      <c r="I397" s="34" t="s">
        <v>3754</v>
      </c>
      <c r="J397" s="34" t="s">
        <v>3754</v>
      </c>
      <c r="K397" s="34" t="s">
        <v>3754</v>
      </c>
      <c r="L397" s="82">
        <v>0.51</v>
      </c>
      <c r="M397" s="79" t="s">
        <v>4239</v>
      </c>
      <c r="N397" s="43">
        <v>3.8315999999999999</v>
      </c>
      <c r="O397" s="47">
        <v>3831.6</v>
      </c>
      <c r="P397" s="43">
        <f t="shared" si="13"/>
        <v>1.954116</v>
      </c>
      <c r="Q397" s="35">
        <v>2022</v>
      </c>
    </row>
    <row r="398" spans="1:19" x14ac:dyDescent="0.3">
      <c r="A398" t="s">
        <v>3646</v>
      </c>
      <c r="B398" t="s">
        <v>3646</v>
      </c>
      <c r="C398" s="1" t="str">
        <f>VLOOKUP($A398,'Project List'!$A:$I,2,FALSE)</f>
        <v>West Belmar</v>
      </c>
      <c r="D398" s="1" t="s">
        <v>45</v>
      </c>
      <c r="E398" s="1" t="str">
        <f>VLOOKUP($A398,'Project List'!$A:$I,4,FALSE)</f>
        <v>Jersey Central Power &amp; Lt Co</v>
      </c>
      <c r="F398" t="s">
        <v>79</v>
      </c>
      <c r="G398" t="s">
        <v>3648</v>
      </c>
      <c r="H398" s="34" t="s">
        <v>3754</v>
      </c>
      <c r="I398" s="34" t="s">
        <v>3754</v>
      </c>
      <c r="J398" s="34" t="s">
        <v>3754</v>
      </c>
      <c r="K398" s="34" t="s">
        <v>3754</v>
      </c>
      <c r="L398" s="82">
        <v>0.51</v>
      </c>
      <c r="M398" s="79" t="s">
        <v>4239</v>
      </c>
      <c r="N398" s="43">
        <v>1.6379999999999999</v>
      </c>
      <c r="O398" s="47">
        <v>1638</v>
      </c>
      <c r="P398" s="43">
        <f t="shared" si="13"/>
        <v>0.83538000000000001</v>
      </c>
      <c r="Q398" s="35">
        <v>2022</v>
      </c>
    </row>
    <row r="399" spans="1:19" x14ac:dyDescent="0.3">
      <c r="A399" t="s">
        <v>3649</v>
      </c>
      <c r="B399" t="s">
        <v>3649</v>
      </c>
      <c r="C399" s="1" t="str">
        <f>VLOOKUP($A399,'Project List'!$A:$I,2,FALSE)</f>
        <v>Delran</v>
      </c>
      <c r="D399" s="1" t="s">
        <v>45</v>
      </c>
      <c r="E399" s="1" t="str">
        <f>VLOOKUP($A399,'Project List'!$A:$I,4,FALSE)</f>
        <v>Public Service Elec &amp; Gas Co</v>
      </c>
      <c r="F399" t="s">
        <v>79</v>
      </c>
      <c r="G399" t="s">
        <v>3651</v>
      </c>
      <c r="H399" s="34" t="s">
        <v>3754</v>
      </c>
      <c r="I399" s="34" t="s">
        <v>3754</v>
      </c>
      <c r="J399" s="34" t="s">
        <v>3754</v>
      </c>
      <c r="K399" s="34" t="s">
        <v>3754</v>
      </c>
      <c r="L399" s="82">
        <v>0.51</v>
      </c>
      <c r="M399" s="79" t="s">
        <v>4239</v>
      </c>
      <c r="N399" s="43">
        <v>0.50905384615384608</v>
      </c>
      <c r="O399" s="47">
        <v>509.05384615384611</v>
      </c>
      <c r="P399" s="43">
        <f t="shared" si="13"/>
        <v>0.25961746153846149</v>
      </c>
      <c r="Q399" s="35">
        <v>2022</v>
      </c>
    </row>
    <row r="400" spans="1:19" x14ac:dyDescent="0.3">
      <c r="A400" t="s">
        <v>4250</v>
      </c>
      <c r="B400" t="s">
        <v>4251</v>
      </c>
      <c r="D400" s="1" t="s">
        <v>45</v>
      </c>
      <c r="F400" t="s">
        <v>79</v>
      </c>
      <c r="H400" s="34" t="s">
        <v>3754</v>
      </c>
      <c r="I400" s="34" t="s">
        <v>3754</v>
      </c>
      <c r="J400" s="34" t="s">
        <v>3754</v>
      </c>
      <c r="K400" s="34" t="s">
        <v>3754</v>
      </c>
      <c r="L400" s="82">
        <v>0.51</v>
      </c>
      <c r="M400" s="79" t="s">
        <v>4239</v>
      </c>
      <c r="N400" s="43">
        <v>26.17240769230769</v>
      </c>
      <c r="O400" s="47">
        <f>N400*1000</f>
        <v>26172.40769230769</v>
      </c>
      <c r="P400" s="43">
        <f t="shared" si="13"/>
        <v>13.347927923076922</v>
      </c>
      <c r="Q400" s="35" t="s">
        <v>3976</v>
      </c>
      <c r="S400" s="35" t="s">
        <v>4253</v>
      </c>
    </row>
    <row r="401" spans="1:19" x14ac:dyDescent="0.3">
      <c r="A401" t="s">
        <v>4252</v>
      </c>
      <c r="B401" t="s">
        <v>4251</v>
      </c>
      <c r="D401" s="1" t="s">
        <v>45</v>
      </c>
      <c r="F401" t="s">
        <v>79</v>
      </c>
      <c r="H401" s="34" t="s">
        <v>3754</v>
      </c>
      <c r="I401" s="34" t="s">
        <v>3754</v>
      </c>
      <c r="J401" s="34" t="s">
        <v>3754</v>
      </c>
      <c r="K401" s="34" t="s">
        <v>3754</v>
      </c>
      <c r="L401" s="82">
        <v>0.51</v>
      </c>
      <c r="M401" s="79" t="s">
        <v>4239</v>
      </c>
      <c r="N401" s="43">
        <v>126.17959230769232</v>
      </c>
      <c r="O401" s="47">
        <f>N401*1000</f>
        <v>126179.59230769232</v>
      </c>
      <c r="P401" s="43">
        <f t="shared" ref="P401:P423" si="14">N401*L401</f>
        <v>64.351592076923083</v>
      </c>
      <c r="Q401" s="35" t="s">
        <v>3976</v>
      </c>
      <c r="S401" s="35" t="s">
        <v>4253</v>
      </c>
    </row>
    <row r="402" spans="1:19" x14ac:dyDescent="0.3">
      <c r="A402" s="1" t="s">
        <v>2913</v>
      </c>
      <c r="B402" s="1" t="s">
        <v>2913</v>
      </c>
      <c r="C402" t="s">
        <v>2914</v>
      </c>
      <c r="D402" t="s">
        <v>25</v>
      </c>
      <c r="E402" t="s">
        <v>2310</v>
      </c>
      <c r="F402" t="s">
        <v>79</v>
      </c>
      <c r="H402" s="34" t="s">
        <v>3754</v>
      </c>
      <c r="I402" s="34" t="s">
        <v>3754</v>
      </c>
      <c r="J402" s="34" t="s">
        <v>3754</v>
      </c>
      <c r="K402" s="34" t="s">
        <v>3754</v>
      </c>
      <c r="L402" s="82">
        <f>0.25*0.1</f>
        <v>2.5000000000000001E-2</v>
      </c>
      <c r="M402" s="79" t="s">
        <v>4254</v>
      </c>
      <c r="N402" s="43">
        <v>74.5</v>
      </c>
      <c r="O402" s="47">
        <v>74500</v>
      </c>
      <c r="P402" s="43">
        <f t="shared" si="14"/>
        <v>1.8625</v>
      </c>
      <c r="Q402" s="35">
        <v>2021</v>
      </c>
    </row>
    <row r="403" spans="1:19" x14ac:dyDescent="0.3">
      <c r="A403" s="1" t="s">
        <v>2915</v>
      </c>
      <c r="B403" s="1" t="s">
        <v>2915</v>
      </c>
      <c r="C403" t="s">
        <v>2916</v>
      </c>
      <c r="D403" t="s">
        <v>25</v>
      </c>
      <c r="E403" t="s">
        <v>2310</v>
      </c>
      <c r="F403" t="s">
        <v>79</v>
      </c>
      <c r="H403" s="34" t="s">
        <v>3754</v>
      </c>
      <c r="I403" s="34" t="s">
        <v>3754</v>
      </c>
      <c r="J403" s="34" t="s">
        <v>3754</v>
      </c>
      <c r="K403" s="34" t="s">
        <v>3754</v>
      </c>
      <c r="L403" s="82">
        <f t="shared" ref="L403:L421" si="15">0.25*0.1</f>
        <v>2.5000000000000001E-2</v>
      </c>
      <c r="M403" s="79" t="s">
        <v>4254</v>
      </c>
      <c r="N403" s="43">
        <v>74.5</v>
      </c>
      <c r="O403" s="47">
        <v>74500</v>
      </c>
      <c r="P403" s="43">
        <f t="shared" si="14"/>
        <v>1.8625</v>
      </c>
      <c r="Q403" s="35">
        <v>2021</v>
      </c>
    </row>
    <row r="404" spans="1:19" x14ac:dyDescent="0.3">
      <c r="A404" s="1" t="s">
        <v>2917</v>
      </c>
      <c r="B404" s="1" t="s">
        <v>2917</v>
      </c>
      <c r="C404" t="s">
        <v>2918</v>
      </c>
      <c r="D404" t="s">
        <v>25</v>
      </c>
      <c r="E404" t="s">
        <v>2310</v>
      </c>
      <c r="F404" t="s">
        <v>79</v>
      </c>
      <c r="H404" s="34" t="s">
        <v>3754</v>
      </c>
      <c r="I404" s="34" t="s">
        <v>3754</v>
      </c>
      <c r="J404" s="34" t="s">
        <v>3754</v>
      </c>
      <c r="K404" s="34" t="s">
        <v>3754</v>
      </c>
      <c r="L404" s="82">
        <f t="shared" si="15"/>
        <v>2.5000000000000001E-2</v>
      </c>
      <c r="M404" s="79" t="s">
        <v>4254</v>
      </c>
      <c r="N404" s="43">
        <v>74.5</v>
      </c>
      <c r="O404" s="47">
        <v>74500</v>
      </c>
      <c r="P404" s="43">
        <f t="shared" si="14"/>
        <v>1.8625</v>
      </c>
      <c r="Q404" s="35">
        <v>2021</v>
      </c>
    </row>
    <row r="405" spans="1:19" x14ac:dyDescent="0.3">
      <c r="A405" s="1" t="s">
        <v>2919</v>
      </c>
      <c r="B405" s="1" t="s">
        <v>2919</v>
      </c>
      <c r="C405" t="s">
        <v>2920</v>
      </c>
      <c r="D405" t="s">
        <v>25</v>
      </c>
      <c r="E405" t="s">
        <v>2310</v>
      </c>
      <c r="F405" t="s">
        <v>79</v>
      </c>
      <c r="H405" s="34" t="s">
        <v>3754</v>
      </c>
      <c r="I405" s="34" t="s">
        <v>3754</v>
      </c>
      <c r="J405" s="34" t="s">
        <v>3754</v>
      </c>
      <c r="K405" s="34" t="s">
        <v>3754</v>
      </c>
      <c r="L405" s="82">
        <f t="shared" si="15"/>
        <v>2.5000000000000001E-2</v>
      </c>
      <c r="M405" s="79" t="s">
        <v>4254</v>
      </c>
      <c r="N405" s="43">
        <v>74.5</v>
      </c>
      <c r="O405" s="47">
        <v>74500</v>
      </c>
      <c r="P405" s="43">
        <f t="shared" si="14"/>
        <v>1.8625</v>
      </c>
      <c r="Q405" s="35">
        <v>2021</v>
      </c>
    </row>
    <row r="406" spans="1:19" x14ac:dyDescent="0.3">
      <c r="A406" s="1" t="s">
        <v>2921</v>
      </c>
      <c r="B406" s="1" t="s">
        <v>2921</v>
      </c>
      <c r="C406" t="s">
        <v>2921</v>
      </c>
      <c r="D406" t="s">
        <v>25</v>
      </c>
      <c r="E406" t="s">
        <v>2310</v>
      </c>
      <c r="F406" t="s">
        <v>79</v>
      </c>
      <c r="H406" s="34" t="s">
        <v>3754</v>
      </c>
      <c r="I406" s="34" t="s">
        <v>3754</v>
      </c>
      <c r="J406" s="34" t="s">
        <v>3754</v>
      </c>
      <c r="K406" s="34" t="s">
        <v>3754</v>
      </c>
      <c r="L406" s="82">
        <f t="shared" si="15"/>
        <v>2.5000000000000001E-2</v>
      </c>
      <c r="M406" s="79" t="s">
        <v>4254</v>
      </c>
      <c r="N406" s="43">
        <v>74.5</v>
      </c>
      <c r="O406" s="47">
        <v>74500</v>
      </c>
      <c r="P406" s="43">
        <f t="shared" si="14"/>
        <v>1.8625</v>
      </c>
      <c r="Q406" s="35">
        <v>2021</v>
      </c>
    </row>
    <row r="407" spans="1:19" x14ac:dyDescent="0.3">
      <c r="A407" s="1" t="s">
        <v>2922</v>
      </c>
      <c r="B407" s="1" t="s">
        <v>2922</v>
      </c>
      <c r="C407" t="s">
        <v>2923</v>
      </c>
      <c r="D407" t="s">
        <v>25</v>
      </c>
      <c r="E407" t="s">
        <v>2310</v>
      </c>
      <c r="F407" t="s">
        <v>79</v>
      </c>
      <c r="H407" s="34" t="s">
        <v>3754</v>
      </c>
      <c r="I407" s="34" t="s">
        <v>3754</v>
      </c>
      <c r="J407" s="34" t="s">
        <v>3754</v>
      </c>
      <c r="K407" s="34" t="s">
        <v>3754</v>
      </c>
      <c r="L407" s="82">
        <f t="shared" si="15"/>
        <v>2.5000000000000001E-2</v>
      </c>
      <c r="M407" s="79" t="s">
        <v>4254</v>
      </c>
      <c r="N407" s="43">
        <v>74.5</v>
      </c>
      <c r="O407" s="47">
        <v>74500</v>
      </c>
      <c r="P407" s="43">
        <f t="shared" si="14"/>
        <v>1.8625</v>
      </c>
      <c r="Q407" s="35">
        <v>2021</v>
      </c>
    </row>
    <row r="408" spans="1:19" x14ac:dyDescent="0.3">
      <c r="A408" s="1" t="s">
        <v>2924</v>
      </c>
      <c r="B408" s="1" t="s">
        <v>2924</v>
      </c>
      <c r="C408" t="s">
        <v>2925</v>
      </c>
      <c r="D408" t="s">
        <v>25</v>
      </c>
      <c r="E408" t="s">
        <v>2310</v>
      </c>
      <c r="F408" t="s">
        <v>79</v>
      </c>
      <c r="H408" s="34" t="s">
        <v>3754</v>
      </c>
      <c r="I408" s="34" t="s">
        <v>3754</v>
      </c>
      <c r="J408" s="34" t="s">
        <v>3754</v>
      </c>
      <c r="K408" s="34" t="s">
        <v>3754</v>
      </c>
      <c r="L408" s="82">
        <f t="shared" si="15"/>
        <v>2.5000000000000001E-2</v>
      </c>
      <c r="M408" s="79" t="s">
        <v>4254</v>
      </c>
      <c r="N408" s="43">
        <v>74.5</v>
      </c>
      <c r="O408" s="47">
        <v>74500</v>
      </c>
      <c r="P408" s="43">
        <f t="shared" si="14"/>
        <v>1.8625</v>
      </c>
      <c r="Q408" s="35">
        <v>2021</v>
      </c>
    </row>
    <row r="409" spans="1:19" x14ac:dyDescent="0.3">
      <c r="A409" s="1" t="s">
        <v>2926</v>
      </c>
      <c r="B409" s="1" t="s">
        <v>2926</v>
      </c>
      <c r="C409" t="s">
        <v>2927</v>
      </c>
      <c r="D409" t="s">
        <v>25</v>
      </c>
      <c r="E409" t="s">
        <v>2310</v>
      </c>
      <c r="F409" t="s">
        <v>79</v>
      </c>
      <c r="H409" s="34" t="s">
        <v>3754</v>
      </c>
      <c r="I409" s="34" t="s">
        <v>3754</v>
      </c>
      <c r="J409" s="34" t="s">
        <v>3754</v>
      </c>
      <c r="K409" s="34" t="s">
        <v>3754</v>
      </c>
      <c r="L409" s="82">
        <f t="shared" si="15"/>
        <v>2.5000000000000001E-2</v>
      </c>
      <c r="M409" s="79" t="s">
        <v>4254</v>
      </c>
      <c r="N409" s="43">
        <v>74.5</v>
      </c>
      <c r="O409" s="47">
        <v>74500</v>
      </c>
      <c r="P409" s="43">
        <f t="shared" si="14"/>
        <v>1.8625</v>
      </c>
      <c r="Q409" s="35">
        <v>2021</v>
      </c>
    </row>
    <row r="410" spans="1:19" x14ac:dyDescent="0.3">
      <c r="A410" s="1" t="s">
        <v>2928</v>
      </c>
      <c r="B410" s="1" t="s">
        <v>2928</v>
      </c>
      <c r="C410" t="s">
        <v>2929</v>
      </c>
      <c r="D410" t="s">
        <v>25</v>
      </c>
      <c r="E410" t="s">
        <v>2310</v>
      </c>
      <c r="F410" t="s">
        <v>79</v>
      </c>
      <c r="H410" s="34" t="s">
        <v>3754</v>
      </c>
      <c r="I410" s="34" t="s">
        <v>3754</v>
      </c>
      <c r="J410" s="34" t="s">
        <v>3754</v>
      </c>
      <c r="K410" s="34" t="s">
        <v>3754</v>
      </c>
      <c r="L410" s="82">
        <f t="shared" si="15"/>
        <v>2.5000000000000001E-2</v>
      </c>
      <c r="M410" s="79" t="s">
        <v>4254</v>
      </c>
      <c r="N410" s="43">
        <v>74.5</v>
      </c>
      <c r="O410" s="47">
        <v>74500</v>
      </c>
      <c r="P410" s="43">
        <f t="shared" si="14"/>
        <v>1.8625</v>
      </c>
      <c r="Q410" s="35">
        <v>2021</v>
      </c>
    </row>
    <row r="411" spans="1:19" x14ac:dyDescent="0.3">
      <c r="A411" s="1" t="s">
        <v>2930</v>
      </c>
      <c r="B411" s="1" t="s">
        <v>2930</v>
      </c>
      <c r="C411" t="s">
        <v>2931</v>
      </c>
      <c r="D411" t="s">
        <v>25</v>
      </c>
      <c r="E411" t="s">
        <v>2310</v>
      </c>
      <c r="F411" t="s">
        <v>79</v>
      </c>
      <c r="H411" s="34" t="s">
        <v>3754</v>
      </c>
      <c r="I411" s="34" t="s">
        <v>3754</v>
      </c>
      <c r="J411" s="34" t="s">
        <v>3754</v>
      </c>
      <c r="K411" s="34" t="s">
        <v>3754</v>
      </c>
      <c r="L411" s="82">
        <f t="shared" si="15"/>
        <v>2.5000000000000001E-2</v>
      </c>
      <c r="M411" s="79" t="s">
        <v>4254</v>
      </c>
      <c r="N411" s="43">
        <v>74.5</v>
      </c>
      <c r="O411" s="47">
        <v>74500</v>
      </c>
      <c r="P411" s="43">
        <f t="shared" si="14"/>
        <v>1.8625</v>
      </c>
      <c r="Q411" s="35">
        <v>2021</v>
      </c>
    </row>
    <row r="412" spans="1:19" x14ac:dyDescent="0.3">
      <c r="A412" s="1" t="s">
        <v>2932</v>
      </c>
      <c r="B412" s="1" t="s">
        <v>2932</v>
      </c>
      <c r="C412" t="s">
        <v>2933</v>
      </c>
      <c r="D412" t="s">
        <v>25</v>
      </c>
      <c r="E412" t="s">
        <v>2310</v>
      </c>
      <c r="F412" t="s">
        <v>79</v>
      </c>
      <c r="H412" s="34" t="s">
        <v>3754</v>
      </c>
      <c r="I412" s="34" t="s">
        <v>3754</v>
      </c>
      <c r="J412" s="34" t="s">
        <v>3754</v>
      </c>
      <c r="K412" s="34" t="s">
        <v>3754</v>
      </c>
      <c r="L412" s="82">
        <f t="shared" si="15"/>
        <v>2.5000000000000001E-2</v>
      </c>
      <c r="M412" s="79" t="s">
        <v>4254</v>
      </c>
      <c r="N412" s="43">
        <v>74.5</v>
      </c>
      <c r="O412" s="47">
        <v>74500</v>
      </c>
      <c r="P412" s="43">
        <f t="shared" si="14"/>
        <v>1.8625</v>
      </c>
      <c r="Q412" s="35">
        <v>2021</v>
      </c>
    </row>
    <row r="413" spans="1:19" x14ac:dyDescent="0.3">
      <c r="A413" s="1" t="s">
        <v>2934</v>
      </c>
      <c r="B413" s="1" t="s">
        <v>2934</v>
      </c>
      <c r="C413" t="s">
        <v>2929</v>
      </c>
      <c r="D413" t="s">
        <v>25</v>
      </c>
      <c r="E413" t="s">
        <v>2310</v>
      </c>
      <c r="F413" t="s">
        <v>79</v>
      </c>
      <c r="H413" s="34" t="s">
        <v>3754</v>
      </c>
      <c r="I413" s="34" t="s">
        <v>3754</v>
      </c>
      <c r="J413" s="34" t="s">
        <v>3754</v>
      </c>
      <c r="K413" s="34" t="s">
        <v>3754</v>
      </c>
      <c r="L413" s="82">
        <f t="shared" si="15"/>
        <v>2.5000000000000001E-2</v>
      </c>
      <c r="M413" s="79" t="s">
        <v>4254</v>
      </c>
      <c r="N413" s="43">
        <v>74.5</v>
      </c>
      <c r="O413" s="47">
        <v>74500</v>
      </c>
      <c r="P413" s="43">
        <f t="shared" si="14"/>
        <v>1.8625</v>
      </c>
      <c r="Q413" s="35">
        <v>2021</v>
      </c>
    </row>
    <row r="414" spans="1:19" x14ac:dyDescent="0.3">
      <c r="A414" s="1" t="s">
        <v>2935</v>
      </c>
      <c r="B414" s="1" t="s">
        <v>2935</v>
      </c>
      <c r="C414" t="s">
        <v>2936</v>
      </c>
      <c r="D414" t="s">
        <v>25</v>
      </c>
      <c r="E414" t="s">
        <v>2310</v>
      </c>
      <c r="F414" t="s">
        <v>79</v>
      </c>
      <c r="H414" s="34" t="s">
        <v>3754</v>
      </c>
      <c r="I414" s="34" t="s">
        <v>3754</v>
      </c>
      <c r="J414" s="34" t="s">
        <v>3754</v>
      </c>
      <c r="K414" s="34" t="s">
        <v>3754</v>
      </c>
      <c r="L414" s="82">
        <f t="shared" si="15"/>
        <v>2.5000000000000001E-2</v>
      </c>
      <c r="M414" s="79" t="s">
        <v>4254</v>
      </c>
      <c r="N414" s="43">
        <v>74.5</v>
      </c>
      <c r="O414" s="47">
        <v>74500</v>
      </c>
      <c r="P414" s="43">
        <f t="shared" si="14"/>
        <v>1.8625</v>
      </c>
      <c r="Q414" s="35">
        <v>2021</v>
      </c>
    </row>
    <row r="415" spans="1:19" x14ac:dyDescent="0.3">
      <c r="A415" s="1" t="s">
        <v>2937</v>
      </c>
      <c r="B415" s="1" t="s">
        <v>2937</v>
      </c>
      <c r="C415" t="s">
        <v>2914</v>
      </c>
      <c r="D415" t="s">
        <v>25</v>
      </c>
      <c r="E415" t="s">
        <v>2310</v>
      </c>
      <c r="F415" t="s">
        <v>79</v>
      </c>
      <c r="H415" s="34" t="s">
        <v>3754</v>
      </c>
      <c r="I415" s="34" t="s">
        <v>3754</v>
      </c>
      <c r="J415" s="34" t="s">
        <v>3754</v>
      </c>
      <c r="K415" s="34" t="s">
        <v>3754</v>
      </c>
      <c r="L415" s="82">
        <f t="shared" si="15"/>
        <v>2.5000000000000001E-2</v>
      </c>
      <c r="M415" s="79" t="s">
        <v>4254</v>
      </c>
      <c r="N415" s="43">
        <v>74.5</v>
      </c>
      <c r="O415" s="47">
        <v>74500</v>
      </c>
      <c r="P415" s="43">
        <f t="shared" si="14"/>
        <v>1.8625</v>
      </c>
      <c r="Q415" s="35">
        <v>2021</v>
      </c>
    </row>
    <row r="416" spans="1:19" x14ac:dyDescent="0.3">
      <c r="A416" s="1" t="s">
        <v>2308</v>
      </c>
      <c r="B416" s="1" t="s">
        <v>2308</v>
      </c>
      <c r="C416" t="s">
        <v>2309</v>
      </c>
      <c r="D416" t="s">
        <v>25</v>
      </c>
      <c r="E416" t="s">
        <v>2310</v>
      </c>
      <c r="F416" t="s">
        <v>79</v>
      </c>
      <c r="H416" s="34" t="s">
        <v>3754</v>
      </c>
      <c r="I416" s="34" t="s">
        <v>3754</v>
      </c>
      <c r="J416" s="34" t="s">
        <v>3754</v>
      </c>
      <c r="K416" s="34" t="s">
        <v>3754</v>
      </c>
      <c r="L416" s="82">
        <f t="shared" si="15"/>
        <v>2.5000000000000001E-2</v>
      </c>
      <c r="M416" s="79" t="s">
        <v>4254</v>
      </c>
      <c r="N416" s="43">
        <v>74.5</v>
      </c>
      <c r="O416" s="47">
        <v>74500</v>
      </c>
      <c r="P416" s="43">
        <f t="shared" si="14"/>
        <v>1.8625</v>
      </c>
      <c r="Q416" s="35">
        <v>2020</v>
      </c>
    </row>
    <row r="417" spans="1:19" x14ac:dyDescent="0.3">
      <c r="A417" s="1" t="s">
        <v>2311</v>
      </c>
      <c r="B417" s="1" t="s">
        <v>2311</v>
      </c>
      <c r="C417" t="s">
        <v>2312</v>
      </c>
      <c r="D417" t="s">
        <v>25</v>
      </c>
      <c r="E417" t="s">
        <v>2310</v>
      </c>
      <c r="F417" t="s">
        <v>79</v>
      </c>
      <c r="H417" s="34" t="s">
        <v>3754</v>
      </c>
      <c r="I417" s="34" t="s">
        <v>3754</v>
      </c>
      <c r="J417" s="34" t="s">
        <v>3754</v>
      </c>
      <c r="K417" s="34" t="s">
        <v>3754</v>
      </c>
      <c r="L417" s="82">
        <f t="shared" si="15"/>
        <v>2.5000000000000001E-2</v>
      </c>
      <c r="M417" s="79" t="s">
        <v>4254</v>
      </c>
      <c r="N417" s="43">
        <v>74.5</v>
      </c>
      <c r="O417" s="47">
        <v>74500</v>
      </c>
      <c r="P417" s="43">
        <f t="shared" si="14"/>
        <v>1.8625</v>
      </c>
      <c r="Q417" s="35">
        <v>2020</v>
      </c>
    </row>
    <row r="418" spans="1:19" x14ac:dyDescent="0.3">
      <c r="A418" s="1" t="s">
        <v>2313</v>
      </c>
      <c r="B418" s="1" t="s">
        <v>2313</v>
      </c>
      <c r="C418" t="s">
        <v>2314</v>
      </c>
      <c r="D418" t="s">
        <v>25</v>
      </c>
      <c r="E418" t="s">
        <v>2310</v>
      </c>
      <c r="F418" t="s">
        <v>79</v>
      </c>
      <c r="H418" s="34" t="s">
        <v>3754</v>
      </c>
      <c r="I418" s="34" t="s">
        <v>3754</v>
      </c>
      <c r="J418" s="34" t="s">
        <v>3754</v>
      </c>
      <c r="K418" s="34" t="s">
        <v>3754</v>
      </c>
      <c r="L418" s="82">
        <f t="shared" si="15"/>
        <v>2.5000000000000001E-2</v>
      </c>
      <c r="M418" s="79" t="s">
        <v>4254</v>
      </c>
      <c r="N418" s="43">
        <v>74.5</v>
      </c>
      <c r="O418" s="47">
        <v>74500</v>
      </c>
      <c r="P418" s="43">
        <f t="shared" si="14"/>
        <v>1.8625</v>
      </c>
      <c r="Q418" s="35">
        <v>2020</v>
      </c>
    </row>
    <row r="419" spans="1:19" x14ac:dyDescent="0.3">
      <c r="A419" s="1" t="s">
        <v>2315</v>
      </c>
      <c r="B419" s="1" t="s">
        <v>2315</v>
      </c>
      <c r="C419" t="s">
        <v>2316</v>
      </c>
      <c r="D419" t="s">
        <v>25</v>
      </c>
      <c r="E419" t="s">
        <v>2310</v>
      </c>
      <c r="F419" t="s">
        <v>79</v>
      </c>
      <c r="H419" s="34" t="s">
        <v>3754</v>
      </c>
      <c r="I419" s="34" t="s">
        <v>3754</v>
      </c>
      <c r="J419" s="34" t="s">
        <v>3754</v>
      </c>
      <c r="K419" s="34" t="s">
        <v>3754</v>
      </c>
      <c r="L419" s="82">
        <f t="shared" si="15"/>
        <v>2.5000000000000001E-2</v>
      </c>
      <c r="M419" s="79" t="s">
        <v>4254</v>
      </c>
      <c r="N419" s="43">
        <v>74.5</v>
      </c>
      <c r="O419" s="47">
        <v>74500</v>
      </c>
      <c r="P419" s="43">
        <f t="shared" si="14"/>
        <v>1.8625</v>
      </c>
      <c r="Q419" s="35">
        <v>2020</v>
      </c>
    </row>
    <row r="420" spans="1:19" x14ac:dyDescent="0.3">
      <c r="A420" s="1" t="s">
        <v>2317</v>
      </c>
      <c r="B420" s="1" t="s">
        <v>2317</v>
      </c>
      <c r="C420" t="s">
        <v>2318</v>
      </c>
      <c r="D420" t="s">
        <v>25</v>
      </c>
      <c r="E420" t="s">
        <v>2310</v>
      </c>
      <c r="F420" t="s">
        <v>79</v>
      </c>
      <c r="H420" s="34" t="s">
        <v>3754</v>
      </c>
      <c r="I420" s="34" t="s">
        <v>3754</v>
      </c>
      <c r="J420" s="34" t="s">
        <v>3754</v>
      </c>
      <c r="K420" s="34" t="s">
        <v>3754</v>
      </c>
      <c r="L420" s="82">
        <f t="shared" si="15"/>
        <v>2.5000000000000001E-2</v>
      </c>
      <c r="M420" s="79" t="s">
        <v>4254</v>
      </c>
      <c r="N420" s="43">
        <v>74.5</v>
      </c>
      <c r="O420" s="47">
        <v>74500</v>
      </c>
      <c r="P420" s="43">
        <f t="shared" si="14"/>
        <v>1.8625</v>
      </c>
      <c r="Q420" s="35">
        <v>2020</v>
      </c>
    </row>
    <row r="421" spans="1:19" x14ac:dyDescent="0.3">
      <c r="A421" s="1" t="s">
        <v>2319</v>
      </c>
      <c r="B421" s="1" t="s">
        <v>2319</v>
      </c>
      <c r="C421" t="s">
        <v>2320</v>
      </c>
      <c r="D421" t="s">
        <v>25</v>
      </c>
      <c r="E421" t="s">
        <v>2310</v>
      </c>
      <c r="F421" t="s">
        <v>79</v>
      </c>
      <c r="H421" s="34" t="s">
        <v>3754</v>
      </c>
      <c r="I421" s="34" t="s">
        <v>3754</v>
      </c>
      <c r="J421" s="34" t="s">
        <v>3754</v>
      </c>
      <c r="K421" s="34" t="s">
        <v>3754</v>
      </c>
      <c r="L421" s="82">
        <f t="shared" si="15"/>
        <v>2.5000000000000001E-2</v>
      </c>
      <c r="M421" s="79" t="s">
        <v>4254</v>
      </c>
      <c r="N421" s="43">
        <v>74.5</v>
      </c>
      <c r="O421" s="47">
        <v>74500</v>
      </c>
      <c r="P421" s="43">
        <f t="shared" si="14"/>
        <v>1.8625</v>
      </c>
      <c r="Q421" s="35">
        <v>2020</v>
      </c>
    </row>
    <row r="422" spans="1:19" x14ac:dyDescent="0.3">
      <c r="A422" s="1" t="s">
        <v>4255</v>
      </c>
      <c r="B422" t="s">
        <v>4251</v>
      </c>
      <c r="D422" t="s">
        <v>25</v>
      </c>
      <c r="E422" t="s">
        <v>2310</v>
      </c>
      <c r="F422" t="s">
        <v>79</v>
      </c>
      <c r="H422" s="34" t="s">
        <v>3754</v>
      </c>
      <c r="I422" s="34" t="s">
        <v>3754</v>
      </c>
      <c r="J422" s="34" t="s">
        <v>3754</v>
      </c>
      <c r="K422" s="34" t="s">
        <v>3754</v>
      </c>
      <c r="L422" s="82">
        <f>45/1788</f>
        <v>2.5167785234899327E-2</v>
      </c>
      <c r="M422" s="79" t="s">
        <v>4254</v>
      </c>
      <c r="N422" s="43">
        <v>1788</v>
      </c>
      <c r="O422" s="47">
        <f>N422*1000</f>
        <v>1788000</v>
      </c>
      <c r="P422" s="43">
        <f t="shared" si="14"/>
        <v>45</v>
      </c>
      <c r="Q422" s="35" t="s">
        <v>3976</v>
      </c>
      <c r="S422" s="35" t="s">
        <v>4253</v>
      </c>
    </row>
    <row r="423" spans="1:19" x14ac:dyDescent="0.3">
      <c r="A423" s="1" t="s">
        <v>2011</v>
      </c>
      <c r="B423" s="1" t="s">
        <v>4256</v>
      </c>
      <c r="C423" t="s">
        <v>2012</v>
      </c>
      <c r="D423" t="s">
        <v>47</v>
      </c>
      <c r="E423" t="s">
        <v>852</v>
      </c>
      <c r="F423" t="s">
        <v>79</v>
      </c>
      <c r="G423" t="s">
        <v>2007</v>
      </c>
      <c r="H423" s="34" t="s">
        <v>3754</v>
      </c>
      <c r="I423" s="34" t="s">
        <v>3754</v>
      </c>
      <c r="J423" s="34" t="s">
        <v>3754</v>
      </c>
      <c r="K423" s="34" t="s">
        <v>3754</v>
      </c>
      <c r="L423" s="82">
        <f>1/2.99</f>
        <v>0.33444816053511706</v>
      </c>
      <c r="M423" s="79" t="s">
        <v>4254</v>
      </c>
      <c r="N423" s="43">
        <v>2.3161846153846155</v>
      </c>
      <c r="O423" s="47">
        <f>N423*1000</f>
        <v>2316.1846153846154</v>
      </c>
      <c r="P423" s="43">
        <f t="shared" si="14"/>
        <v>0.7746436840751223</v>
      </c>
      <c r="Q423" s="35">
        <v>2019</v>
      </c>
    </row>
    <row r="424" spans="1:19" x14ac:dyDescent="0.3">
      <c r="A424" s="1">
        <v>93846</v>
      </c>
      <c r="B424" s="1" t="s">
        <v>4257</v>
      </c>
      <c r="C424" t="s">
        <v>353</v>
      </c>
      <c r="D424" t="s">
        <v>47</v>
      </c>
      <c r="E424" t="s">
        <v>852</v>
      </c>
      <c r="F424" t="s">
        <v>79</v>
      </c>
      <c r="G424" t="s">
        <v>1576</v>
      </c>
      <c r="H424" s="34" t="s">
        <v>3754</v>
      </c>
      <c r="I424" s="34" t="s">
        <v>3754</v>
      </c>
      <c r="J424" s="34" t="s">
        <v>3754</v>
      </c>
      <c r="K424" s="34" t="s">
        <v>3754</v>
      </c>
      <c r="L424" s="82">
        <f>1/5.7</f>
        <v>0.17543859649122806</v>
      </c>
      <c r="M424" s="79" t="s">
        <v>4254</v>
      </c>
      <c r="N424" s="43">
        <v>4.2848999999999995</v>
      </c>
      <c r="O424" s="47">
        <f>N424*1000</f>
        <v>4284.8999999999996</v>
      </c>
      <c r="P424" s="43">
        <f t="shared" ref="P424" si="16">N424*L424</f>
        <v>0.75173684210526304</v>
      </c>
      <c r="Q424" s="35">
        <v>2019</v>
      </c>
    </row>
    <row r="425" spans="1:19" x14ac:dyDescent="0.3">
      <c r="A425" s="1">
        <v>78581</v>
      </c>
      <c r="B425" s="1" t="s">
        <v>4258</v>
      </c>
      <c r="C425" t="s">
        <v>2018</v>
      </c>
      <c r="D425" t="s">
        <v>47</v>
      </c>
      <c r="E425" t="s">
        <v>1568</v>
      </c>
      <c r="F425" t="s">
        <v>79</v>
      </c>
      <c r="G425" t="s">
        <v>2007</v>
      </c>
      <c r="H425" s="34" t="s">
        <v>3754</v>
      </c>
      <c r="I425" s="34" t="s">
        <v>3754</v>
      </c>
      <c r="J425" s="34" t="s">
        <v>3754</v>
      </c>
      <c r="K425" s="34" t="s">
        <v>3754</v>
      </c>
      <c r="L425" s="82">
        <f>1/2.7</f>
        <v>0.37037037037037035</v>
      </c>
      <c r="M425" s="79" t="s">
        <v>4254</v>
      </c>
      <c r="N425" s="43">
        <v>2.16</v>
      </c>
      <c r="O425" s="47">
        <f>N425*1000</f>
        <v>2160</v>
      </c>
      <c r="P425" s="43">
        <f t="shared" ref="P425" si="17">N425*L425</f>
        <v>0.8</v>
      </c>
      <c r="Q425" s="35">
        <v>2019</v>
      </c>
    </row>
    <row r="426" spans="1:19" x14ac:dyDescent="0.3">
      <c r="A426" s="1">
        <v>81594</v>
      </c>
      <c r="B426" s="1" t="s">
        <v>4259</v>
      </c>
      <c r="C426" t="s">
        <v>1560</v>
      </c>
      <c r="D426" t="s">
        <v>47</v>
      </c>
      <c r="E426" t="s">
        <v>896</v>
      </c>
      <c r="F426" t="s">
        <v>79</v>
      </c>
      <c r="G426" t="s">
        <v>592</v>
      </c>
      <c r="H426" s="34" t="s">
        <v>3754</v>
      </c>
      <c r="I426" s="34" t="s">
        <v>3754</v>
      </c>
      <c r="J426" s="34" t="s">
        <v>3754</v>
      </c>
      <c r="K426" s="34" t="s">
        <v>3754</v>
      </c>
      <c r="L426" s="82">
        <f>1/2.7</f>
        <v>0.37037037037037035</v>
      </c>
      <c r="M426" s="79" t="s">
        <v>4254</v>
      </c>
      <c r="N426" s="43">
        <v>2.1400615384615387</v>
      </c>
      <c r="O426" s="47">
        <f t="shared" ref="O426:O434" si="18">N426*1000</f>
        <v>2140.0615384615385</v>
      </c>
      <c r="P426" s="43">
        <f t="shared" ref="P426" si="19">N426*L426</f>
        <v>0.79261538461538461</v>
      </c>
      <c r="Q426" s="35">
        <v>2019</v>
      </c>
    </row>
    <row r="427" spans="1:19" x14ac:dyDescent="0.3">
      <c r="A427" s="1">
        <v>78748</v>
      </c>
      <c r="B427" s="1" t="s">
        <v>4260</v>
      </c>
      <c r="C427" t="s">
        <v>1579</v>
      </c>
      <c r="D427" t="s">
        <v>47</v>
      </c>
      <c r="E427" t="s">
        <v>4264</v>
      </c>
      <c r="F427" t="s">
        <v>79</v>
      </c>
      <c r="G427" t="s">
        <v>881</v>
      </c>
      <c r="H427" s="34" t="s">
        <v>3754</v>
      </c>
      <c r="I427" s="34" t="s">
        <v>3754</v>
      </c>
      <c r="J427" s="34" t="s">
        <v>3754</v>
      </c>
      <c r="K427" s="34" t="s">
        <v>3754</v>
      </c>
      <c r="L427" s="82">
        <f>2/(2.7+2.8)</f>
        <v>0.36363636363636365</v>
      </c>
      <c r="M427" s="79" t="s">
        <v>4254</v>
      </c>
      <c r="N427" s="43">
        <v>2.1489230769230767</v>
      </c>
      <c r="O427" s="47">
        <f t="shared" si="18"/>
        <v>2148.9230769230767</v>
      </c>
      <c r="P427" s="43">
        <f t="shared" ref="P427:P428" si="20">N427*L427</f>
        <v>0.7814265734265734</v>
      </c>
      <c r="Q427" s="35">
        <v>2019</v>
      </c>
    </row>
    <row r="428" spans="1:19" x14ac:dyDescent="0.3">
      <c r="A428" s="1">
        <v>78745</v>
      </c>
      <c r="B428" s="1" t="s">
        <v>4261</v>
      </c>
      <c r="C428" t="s">
        <v>1579</v>
      </c>
      <c r="D428" t="s">
        <v>47</v>
      </c>
      <c r="E428" t="s">
        <v>4264</v>
      </c>
      <c r="F428" t="s">
        <v>79</v>
      </c>
      <c r="G428" t="s">
        <v>881</v>
      </c>
      <c r="H428" s="34" t="s">
        <v>3754</v>
      </c>
      <c r="I428" s="34" t="s">
        <v>3754</v>
      </c>
      <c r="J428" s="34" t="s">
        <v>3754</v>
      </c>
      <c r="K428" s="34" t="s">
        <v>3754</v>
      </c>
      <c r="L428" s="82">
        <f>2/(2.7+2.8)</f>
        <v>0.36363636363636365</v>
      </c>
      <c r="M428" s="79" t="s">
        <v>4254</v>
      </c>
      <c r="N428" s="43">
        <v>2.1543923076923073</v>
      </c>
      <c r="O428" s="47">
        <f t="shared" si="18"/>
        <v>2154.3923076923074</v>
      </c>
      <c r="P428" s="43">
        <f t="shared" si="20"/>
        <v>0.78341538461538451</v>
      </c>
      <c r="Q428" s="35">
        <v>2019</v>
      </c>
    </row>
    <row r="429" spans="1:19" x14ac:dyDescent="0.3">
      <c r="A429" s="1">
        <v>74981</v>
      </c>
      <c r="B429" s="1" t="s">
        <v>4262</v>
      </c>
      <c r="C429" t="s">
        <v>724</v>
      </c>
      <c r="D429" t="s">
        <v>47</v>
      </c>
      <c r="E429" t="s">
        <v>896</v>
      </c>
      <c r="F429" t="s">
        <v>79</v>
      </c>
      <c r="G429" t="s">
        <v>1576</v>
      </c>
      <c r="H429" s="34" t="s">
        <v>3754</v>
      </c>
      <c r="I429" s="34" t="s">
        <v>3754</v>
      </c>
      <c r="J429" s="34" t="s">
        <v>3754</v>
      </c>
      <c r="K429" s="34" t="s">
        <v>3754</v>
      </c>
      <c r="L429" s="82">
        <f>1/2.6</f>
        <v>0.38461538461538458</v>
      </c>
      <c r="M429" s="79" t="s">
        <v>4254</v>
      </c>
      <c r="N429" s="43">
        <v>2.0021538461538464</v>
      </c>
      <c r="O429" s="47">
        <f t="shared" si="18"/>
        <v>2002.1538461538464</v>
      </c>
      <c r="P429" s="43">
        <f t="shared" ref="P429" si="21">N429*L429</f>
        <v>0.77005917159763315</v>
      </c>
      <c r="Q429" s="35">
        <v>2019</v>
      </c>
    </row>
    <row r="430" spans="1:19" x14ac:dyDescent="0.3">
      <c r="A430" s="1">
        <v>79806</v>
      </c>
      <c r="B430" s="1" t="s">
        <v>1987</v>
      </c>
      <c r="C430" t="s">
        <v>1987</v>
      </c>
      <c r="D430" t="s">
        <v>47</v>
      </c>
      <c r="E430" t="s">
        <v>876</v>
      </c>
      <c r="F430" t="s">
        <v>79</v>
      </c>
      <c r="G430" t="s">
        <v>2498</v>
      </c>
      <c r="H430" s="34" t="s">
        <v>3754</v>
      </c>
      <c r="I430" s="34" t="s">
        <v>3754</v>
      </c>
      <c r="J430" s="34" t="s">
        <v>3754</v>
      </c>
      <c r="K430" s="34" t="s">
        <v>3754</v>
      </c>
      <c r="L430" s="82">
        <f>1/2.3</f>
        <v>0.43478260869565222</v>
      </c>
      <c r="M430" s="79" t="s">
        <v>4254</v>
      </c>
      <c r="N430" s="43">
        <v>1.6241538461538463</v>
      </c>
      <c r="O430" s="47">
        <f t="shared" si="18"/>
        <v>1624.1538461538462</v>
      </c>
      <c r="P430" s="43">
        <f t="shared" ref="P430" si="22">N430*L430</f>
        <v>0.70615384615384624</v>
      </c>
      <c r="Q430" s="35">
        <v>2020</v>
      </c>
    </row>
    <row r="431" spans="1:19" x14ac:dyDescent="0.3">
      <c r="A431" s="1">
        <v>79953</v>
      </c>
      <c r="B431" s="1" t="s">
        <v>4263</v>
      </c>
      <c r="C431" t="s">
        <v>1999</v>
      </c>
      <c r="D431" t="s">
        <v>47</v>
      </c>
      <c r="E431" t="s">
        <v>4264</v>
      </c>
      <c r="F431" t="s">
        <v>79</v>
      </c>
      <c r="G431" t="s">
        <v>592</v>
      </c>
      <c r="H431" s="34" t="s">
        <v>3754</v>
      </c>
      <c r="I431" s="34" t="s">
        <v>3754</v>
      </c>
      <c r="J431" s="34" t="s">
        <v>3754</v>
      </c>
      <c r="K431" s="34" t="s">
        <v>3754</v>
      </c>
      <c r="L431" s="82">
        <f>1/2.79</f>
        <v>0.35842293906810035</v>
      </c>
      <c r="M431" s="79" t="s">
        <v>4254</v>
      </c>
      <c r="N431" s="43">
        <v>2.1496153846153847</v>
      </c>
      <c r="O431" s="47">
        <f t="shared" si="18"/>
        <v>2149.6153846153848</v>
      </c>
      <c r="P431" s="43">
        <f t="shared" ref="P431" si="23">N431*L431</f>
        <v>0.77047146401985112</v>
      </c>
      <c r="Q431" s="35">
        <v>2019</v>
      </c>
    </row>
    <row r="432" spans="1:19" x14ac:dyDescent="0.3">
      <c r="A432" s="1" t="s">
        <v>1879</v>
      </c>
      <c r="B432" s="1" t="s">
        <v>1879</v>
      </c>
      <c r="C432" t="s">
        <v>1880</v>
      </c>
      <c r="D432" t="s">
        <v>22</v>
      </c>
      <c r="E432" t="s">
        <v>1881</v>
      </c>
      <c r="F432" t="s">
        <v>79</v>
      </c>
      <c r="G432" t="s">
        <v>101</v>
      </c>
      <c r="H432" s="34" t="s">
        <v>3754</v>
      </c>
      <c r="I432" s="34" t="s">
        <v>3754</v>
      </c>
      <c r="J432" s="34" t="s">
        <v>3754</v>
      </c>
      <c r="K432" s="34" t="s">
        <v>3754</v>
      </c>
      <c r="L432" s="82">
        <v>0.5</v>
      </c>
      <c r="M432" s="79" t="s">
        <v>4254</v>
      </c>
      <c r="N432" s="43">
        <v>1.5384615384615383</v>
      </c>
      <c r="O432" s="47">
        <f t="shared" si="18"/>
        <v>1538.4615384615383</v>
      </c>
      <c r="P432" s="43">
        <f t="shared" ref="P432" si="24">N432*L432</f>
        <v>0.76923076923076916</v>
      </c>
      <c r="Q432" s="35">
        <v>2019</v>
      </c>
    </row>
    <row r="433" spans="1:19" x14ac:dyDescent="0.3">
      <c r="A433" s="38" t="s">
        <v>3980</v>
      </c>
      <c r="B433" s="38" t="s">
        <v>3980</v>
      </c>
      <c r="C433" s="1" t="s">
        <v>1586</v>
      </c>
      <c r="D433" t="s">
        <v>22</v>
      </c>
      <c r="E433" t="s">
        <v>1881</v>
      </c>
      <c r="F433" t="s">
        <v>79</v>
      </c>
      <c r="G433" t="s">
        <v>4266</v>
      </c>
      <c r="H433" s="34" t="s">
        <v>3754</v>
      </c>
      <c r="I433" s="34" t="s">
        <v>3754</v>
      </c>
      <c r="J433" s="34" t="s">
        <v>3754</v>
      </c>
      <c r="K433" s="34" t="s">
        <v>3754</v>
      </c>
      <c r="L433" s="82">
        <v>0.5</v>
      </c>
      <c r="M433" s="79" t="s">
        <v>4254</v>
      </c>
      <c r="N433" s="45">
        <v>1.54</v>
      </c>
      <c r="O433" s="47">
        <f t="shared" si="18"/>
        <v>1540</v>
      </c>
      <c r="P433" s="43">
        <f t="shared" ref="P433:P484" si="25">N433*L433</f>
        <v>0.77</v>
      </c>
      <c r="Q433" s="35" t="s">
        <v>3976</v>
      </c>
    </row>
    <row r="434" spans="1:19" x14ac:dyDescent="0.3">
      <c r="A434" s="38" t="s">
        <v>3981</v>
      </c>
      <c r="B434" s="38" t="s">
        <v>3981</v>
      </c>
      <c r="C434" s="1" t="s">
        <v>1084</v>
      </c>
      <c r="D434" t="s">
        <v>22</v>
      </c>
      <c r="E434" t="s">
        <v>3982</v>
      </c>
      <c r="G434" t="s">
        <v>4265</v>
      </c>
      <c r="H434" s="34" t="s">
        <v>3754</v>
      </c>
      <c r="I434" s="34" t="s">
        <v>3754</v>
      </c>
      <c r="J434" s="34" t="s">
        <v>3754</v>
      </c>
      <c r="K434" s="34" t="s">
        <v>3754</v>
      </c>
      <c r="L434" s="82">
        <v>0.5</v>
      </c>
      <c r="M434" s="79" t="s">
        <v>4254</v>
      </c>
      <c r="N434" s="45">
        <v>1.23</v>
      </c>
      <c r="O434" s="47">
        <f t="shared" si="18"/>
        <v>1230</v>
      </c>
      <c r="P434" s="43">
        <f t="shared" si="25"/>
        <v>0.61499999999999999</v>
      </c>
      <c r="Q434" s="35" t="s">
        <v>3976</v>
      </c>
    </row>
    <row r="435" spans="1:19" x14ac:dyDescent="0.3">
      <c r="A435" t="s">
        <v>4267</v>
      </c>
      <c r="B435" t="s">
        <v>4267</v>
      </c>
      <c r="C435" s="1" t="s">
        <v>4276</v>
      </c>
      <c r="D435" s="1" t="s">
        <v>52</v>
      </c>
      <c r="E435" s="1" t="s">
        <v>2741</v>
      </c>
      <c r="F435" t="s">
        <v>79</v>
      </c>
      <c r="G435" t="s">
        <v>4281</v>
      </c>
      <c r="H435" s="34" t="s">
        <v>3754</v>
      </c>
      <c r="I435" s="34" t="s">
        <v>3754</v>
      </c>
      <c r="J435" s="34" t="s">
        <v>3754</v>
      </c>
      <c r="K435" s="34" t="s">
        <v>3754</v>
      </c>
      <c r="L435" s="82">
        <v>0.1</v>
      </c>
      <c r="M435" s="1" t="s">
        <v>4239</v>
      </c>
      <c r="N435" s="43">
        <v>2.5</v>
      </c>
      <c r="O435" s="47">
        <v>2500</v>
      </c>
      <c r="P435" s="43">
        <f t="shared" si="25"/>
        <v>0.25</v>
      </c>
      <c r="Q435" s="35">
        <v>2022</v>
      </c>
      <c r="R435" s="35" t="s">
        <v>4253</v>
      </c>
    </row>
    <row r="436" spans="1:19" x14ac:dyDescent="0.3">
      <c r="A436" t="s">
        <v>4268</v>
      </c>
      <c r="B436" t="s">
        <v>4268</v>
      </c>
      <c r="C436" s="1" t="s">
        <v>4277</v>
      </c>
      <c r="D436" s="1" t="s">
        <v>52</v>
      </c>
      <c r="E436" s="1" t="s">
        <v>2752</v>
      </c>
      <c r="F436" t="s">
        <v>79</v>
      </c>
      <c r="G436" t="s">
        <v>4281</v>
      </c>
      <c r="H436" s="34" t="s">
        <v>3754</v>
      </c>
      <c r="I436" s="34" t="s">
        <v>3754</v>
      </c>
      <c r="J436" s="34" t="s">
        <v>3754</v>
      </c>
      <c r="K436" s="34" t="s">
        <v>3754</v>
      </c>
      <c r="L436" s="82">
        <v>0.1</v>
      </c>
      <c r="M436" s="1" t="s">
        <v>4239</v>
      </c>
      <c r="N436" s="43">
        <v>0.36</v>
      </c>
      <c r="O436" s="47">
        <v>360</v>
      </c>
      <c r="P436" s="43">
        <f t="shared" si="25"/>
        <v>3.5999999999999997E-2</v>
      </c>
      <c r="Q436" s="35">
        <v>2022</v>
      </c>
      <c r="R436" s="35" t="s">
        <v>4253</v>
      </c>
    </row>
    <row r="437" spans="1:19" x14ac:dyDescent="0.3">
      <c r="A437" t="s">
        <v>4269</v>
      </c>
      <c r="B437" t="s">
        <v>4269</v>
      </c>
      <c r="C437" s="1" t="s">
        <v>4278</v>
      </c>
      <c r="D437" s="1" t="s">
        <v>52</v>
      </c>
      <c r="E437" s="1" t="s">
        <v>2741</v>
      </c>
      <c r="F437" t="s">
        <v>79</v>
      </c>
      <c r="G437" t="s">
        <v>4281</v>
      </c>
      <c r="H437" s="34" t="s">
        <v>3754</v>
      </c>
      <c r="I437" s="34" t="s">
        <v>3754</v>
      </c>
      <c r="J437" s="34" t="s">
        <v>3754</v>
      </c>
      <c r="K437" s="34" t="s">
        <v>3754</v>
      </c>
      <c r="L437" s="82">
        <v>0.1</v>
      </c>
      <c r="M437" s="1" t="s">
        <v>4239</v>
      </c>
      <c r="N437" s="43">
        <v>2.5</v>
      </c>
      <c r="O437" s="47">
        <v>2500</v>
      </c>
      <c r="P437" s="43">
        <f t="shared" si="25"/>
        <v>0.25</v>
      </c>
      <c r="Q437" s="35">
        <v>2022</v>
      </c>
      <c r="R437" s="35" t="s">
        <v>4253</v>
      </c>
    </row>
    <row r="438" spans="1:19" s="39" customFormat="1" x14ac:dyDescent="0.3">
      <c r="A438" s="42" t="s">
        <v>2739</v>
      </c>
      <c r="B438" s="39" t="s">
        <v>2739</v>
      </c>
      <c r="C438" s="42" t="s">
        <v>2740</v>
      </c>
      <c r="D438" s="1" t="s">
        <v>52</v>
      </c>
      <c r="E438" s="42" t="s">
        <v>2741</v>
      </c>
      <c r="F438" t="s">
        <v>79</v>
      </c>
      <c r="G438" t="s">
        <v>2742</v>
      </c>
      <c r="H438" s="34" t="s">
        <v>3754</v>
      </c>
      <c r="I438" s="34" t="s">
        <v>3754</v>
      </c>
      <c r="J438" s="34" t="s">
        <v>3754</v>
      </c>
      <c r="K438" s="34" t="s">
        <v>3754</v>
      </c>
      <c r="L438" s="83">
        <v>0.1</v>
      </c>
      <c r="M438" s="42" t="s">
        <v>4239</v>
      </c>
      <c r="N438" s="46">
        <v>1.8480000000000001</v>
      </c>
      <c r="O438" s="48">
        <v>1848</v>
      </c>
      <c r="P438" s="43">
        <f t="shared" si="25"/>
        <v>0.18480000000000002</v>
      </c>
      <c r="Q438" s="99">
        <v>2021</v>
      </c>
      <c r="R438" s="99"/>
      <c r="S438" s="99"/>
    </row>
    <row r="439" spans="1:19" x14ac:dyDescent="0.3">
      <c r="A439" t="s">
        <v>4270</v>
      </c>
      <c r="B439" t="s">
        <v>4270</v>
      </c>
      <c r="C439" s="1" t="s">
        <v>4276</v>
      </c>
      <c r="D439" s="1" t="s">
        <v>52</v>
      </c>
      <c r="E439" s="1" t="s">
        <v>2741</v>
      </c>
      <c r="F439" t="s">
        <v>79</v>
      </c>
      <c r="G439" t="s">
        <v>4281</v>
      </c>
      <c r="H439" s="34" t="s">
        <v>3754</v>
      </c>
      <c r="I439" s="34" t="s">
        <v>3754</v>
      </c>
      <c r="J439" s="34" t="s">
        <v>3754</v>
      </c>
      <c r="K439" s="34" t="s">
        <v>3754</v>
      </c>
      <c r="L439" s="82">
        <v>0.1</v>
      </c>
      <c r="M439" s="1" t="s">
        <v>4239</v>
      </c>
      <c r="N439" s="43">
        <v>1.75</v>
      </c>
      <c r="O439" s="47">
        <v>1750</v>
      </c>
      <c r="P439" s="43">
        <f t="shared" si="25"/>
        <v>0.17500000000000002</v>
      </c>
      <c r="Q439" s="35">
        <v>2022</v>
      </c>
      <c r="R439" s="35" t="s">
        <v>4253</v>
      </c>
    </row>
    <row r="440" spans="1:19" x14ac:dyDescent="0.3">
      <c r="A440" s="1" t="s">
        <v>2749</v>
      </c>
      <c r="B440" t="s">
        <v>2749</v>
      </c>
      <c r="C440" s="1" t="s">
        <v>1355</v>
      </c>
      <c r="D440" s="1" t="s">
        <v>52</v>
      </c>
      <c r="E440" s="1" t="s">
        <v>2741</v>
      </c>
      <c r="F440" t="s">
        <v>79</v>
      </c>
      <c r="G440" t="s">
        <v>4282</v>
      </c>
      <c r="H440" s="34" t="s">
        <v>3754</v>
      </c>
      <c r="I440" s="34" t="s">
        <v>3754</v>
      </c>
      <c r="J440" s="34" t="s">
        <v>3754</v>
      </c>
      <c r="K440" s="34" t="s">
        <v>3754</v>
      </c>
      <c r="L440" s="82">
        <v>0.1</v>
      </c>
      <c r="M440" s="1" t="s">
        <v>4239</v>
      </c>
      <c r="N440" s="43">
        <v>4.8299999999999996E-2</v>
      </c>
      <c r="O440" s="47">
        <v>48.3</v>
      </c>
      <c r="P440" s="43">
        <f t="shared" si="25"/>
        <v>4.8300000000000001E-3</v>
      </c>
      <c r="Q440" s="35">
        <v>2022</v>
      </c>
    </row>
    <row r="441" spans="1:19" x14ac:dyDescent="0.3">
      <c r="A441" t="s">
        <v>4271</v>
      </c>
      <c r="B441" t="s">
        <v>4271</v>
      </c>
      <c r="C441" s="1" t="s">
        <v>2744</v>
      </c>
      <c r="D441" s="1" t="s">
        <v>52</v>
      </c>
      <c r="E441" s="1" t="s">
        <v>2741</v>
      </c>
      <c r="F441" t="s">
        <v>79</v>
      </c>
      <c r="G441" t="s">
        <v>4281</v>
      </c>
      <c r="H441" s="34" t="s">
        <v>3754</v>
      </c>
      <c r="I441" s="34" t="s">
        <v>3754</v>
      </c>
      <c r="J441" s="34" t="s">
        <v>3754</v>
      </c>
      <c r="K441" s="34" t="s">
        <v>3754</v>
      </c>
      <c r="L441" s="82">
        <v>0.1</v>
      </c>
      <c r="M441" s="1" t="s">
        <v>4239</v>
      </c>
      <c r="N441" s="43">
        <v>2</v>
      </c>
      <c r="O441" s="47">
        <v>2000</v>
      </c>
      <c r="P441" s="43">
        <f t="shared" si="25"/>
        <v>0.2</v>
      </c>
      <c r="Q441" s="35">
        <v>2022</v>
      </c>
      <c r="R441" s="35" t="s">
        <v>4253</v>
      </c>
    </row>
    <row r="442" spans="1:19" x14ac:dyDescent="0.3">
      <c r="A442" s="1" t="s">
        <v>2743</v>
      </c>
      <c r="B442" t="s">
        <v>2743</v>
      </c>
      <c r="C442" s="1" t="s">
        <v>2744</v>
      </c>
      <c r="D442" s="1" t="s">
        <v>52</v>
      </c>
      <c r="E442" s="1" t="s">
        <v>2741</v>
      </c>
      <c r="F442" t="s">
        <v>79</v>
      </c>
      <c r="G442" t="s">
        <v>2742</v>
      </c>
      <c r="H442" s="34" t="s">
        <v>3754</v>
      </c>
      <c r="I442" s="34" t="s">
        <v>3754</v>
      </c>
      <c r="J442" s="34" t="s">
        <v>3754</v>
      </c>
      <c r="K442" s="34" t="s">
        <v>3754</v>
      </c>
      <c r="L442" s="82">
        <v>0.1</v>
      </c>
      <c r="M442" s="1" t="s">
        <v>4239</v>
      </c>
      <c r="N442" s="43">
        <v>2.5019999999999998</v>
      </c>
      <c r="O442" s="47">
        <v>2502</v>
      </c>
      <c r="P442" s="43">
        <f t="shared" si="25"/>
        <v>0.25019999999999998</v>
      </c>
      <c r="Q442" s="35">
        <v>2021</v>
      </c>
    </row>
    <row r="443" spans="1:19" x14ac:dyDescent="0.3">
      <c r="A443" s="1" t="s">
        <v>2750</v>
      </c>
      <c r="B443" t="s">
        <v>2750</v>
      </c>
      <c r="C443" s="1" t="s">
        <v>2751</v>
      </c>
      <c r="D443" s="1" t="s">
        <v>52</v>
      </c>
      <c r="E443" s="1" t="s">
        <v>2752</v>
      </c>
      <c r="F443" t="s">
        <v>79</v>
      </c>
      <c r="G443" t="s">
        <v>4283</v>
      </c>
      <c r="H443" s="34" t="s">
        <v>3754</v>
      </c>
      <c r="I443" s="34" t="s">
        <v>3754</v>
      </c>
      <c r="J443" s="34" t="s">
        <v>3754</v>
      </c>
      <c r="K443" s="34" t="s">
        <v>3754</v>
      </c>
      <c r="L443" s="82">
        <v>0.1</v>
      </c>
      <c r="M443" s="1" t="s">
        <v>4239</v>
      </c>
      <c r="N443" s="43">
        <v>0.13</v>
      </c>
      <c r="O443" s="47">
        <v>130</v>
      </c>
      <c r="P443" s="43">
        <f t="shared" si="25"/>
        <v>1.3000000000000001E-2</v>
      </c>
      <c r="Q443" s="35">
        <v>2022</v>
      </c>
    </row>
    <row r="444" spans="1:19" x14ac:dyDescent="0.3">
      <c r="A444" t="s">
        <v>4272</v>
      </c>
      <c r="B444" t="s">
        <v>4272</v>
      </c>
      <c r="C444" s="1" t="s">
        <v>4279</v>
      </c>
      <c r="D444" s="1" t="s">
        <v>52</v>
      </c>
      <c r="E444" s="1" t="s">
        <v>2741</v>
      </c>
      <c r="F444" t="s">
        <v>79</v>
      </c>
      <c r="G444" t="s">
        <v>4281</v>
      </c>
      <c r="H444" s="34" t="s">
        <v>3754</v>
      </c>
      <c r="I444" s="34" t="s">
        <v>3754</v>
      </c>
      <c r="J444" s="34" t="s">
        <v>3754</v>
      </c>
      <c r="K444" s="34" t="s">
        <v>3754</v>
      </c>
      <c r="L444" s="82">
        <v>0.1</v>
      </c>
      <c r="M444" s="1" t="s">
        <v>4239</v>
      </c>
      <c r="N444" s="43">
        <v>2.2000000000000002</v>
      </c>
      <c r="O444" s="47">
        <v>2200</v>
      </c>
      <c r="P444" s="43">
        <f t="shared" si="25"/>
        <v>0.22000000000000003</v>
      </c>
      <c r="Q444" s="35">
        <v>2022</v>
      </c>
      <c r="R444" s="35" t="s">
        <v>4253</v>
      </c>
    </row>
    <row r="445" spans="1:19" x14ac:dyDescent="0.3">
      <c r="A445" t="s">
        <v>4273</v>
      </c>
      <c r="B445" t="s">
        <v>4273</v>
      </c>
      <c r="C445" s="1" t="s">
        <v>2740</v>
      </c>
      <c r="D445" s="1" t="s">
        <v>52</v>
      </c>
      <c r="E445" s="1" t="s">
        <v>2741</v>
      </c>
      <c r="F445" t="s">
        <v>79</v>
      </c>
      <c r="G445" t="s">
        <v>4281</v>
      </c>
      <c r="H445" s="34" t="s">
        <v>3754</v>
      </c>
      <c r="I445" s="34" t="s">
        <v>3754</v>
      </c>
      <c r="J445" s="34" t="s">
        <v>3754</v>
      </c>
      <c r="K445" s="34" t="s">
        <v>3754</v>
      </c>
      <c r="L445" s="82">
        <v>0.1</v>
      </c>
      <c r="M445" s="1" t="s">
        <v>4239</v>
      </c>
      <c r="N445" s="43">
        <v>1.85</v>
      </c>
      <c r="O445" s="47">
        <v>1850</v>
      </c>
      <c r="P445" s="43">
        <f t="shared" si="25"/>
        <v>0.18500000000000003</v>
      </c>
      <c r="Q445" s="35">
        <v>2022</v>
      </c>
      <c r="R445" s="35" t="s">
        <v>4253</v>
      </c>
    </row>
    <row r="446" spans="1:19" x14ac:dyDescent="0.3">
      <c r="A446" t="s">
        <v>4274</v>
      </c>
      <c r="B446" t="s">
        <v>4274</v>
      </c>
      <c r="C446" s="1" t="s">
        <v>4280</v>
      </c>
      <c r="D446" s="1" t="s">
        <v>52</v>
      </c>
      <c r="E446" s="1" t="s">
        <v>2741</v>
      </c>
      <c r="F446" t="s">
        <v>79</v>
      </c>
      <c r="G446" t="s">
        <v>4281</v>
      </c>
      <c r="H446" s="34" t="s">
        <v>3754</v>
      </c>
      <c r="I446" s="34" t="s">
        <v>3754</v>
      </c>
      <c r="J446" s="34" t="s">
        <v>3754</v>
      </c>
      <c r="K446" s="34" t="s">
        <v>3754</v>
      </c>
      <c r="L446" s="82">
        <v>0.1</v>
      </c>
      <c r="M446" s="1" t="s">
        <v>4239</v>
      </c>
      <c r="N446" s="43">
        <v>2.5</v>
      </c>
      <c r="O446" s="47">
        <v>2500</v>
      </c>
      <c r="P446" s="43">
        <f t="shared" si="25"/>
        <v>0.25</v>
      </c>
      <c r="Q446" s="35">
        <v>2022</v>
      </c>
      <c r="R446" s="35" t="s">
        <v>4253</v>
      </c>
    </row>
    <row r="447" spans="1:19" x14ac:dyDescent="0.3">
      <c r="A447" t="s">
        <v>4275</v>
      </c>
      <c r="B447" t="s">
        <v>4275</v>
      </c>
      <c r="C447" s="1" t="s">
        <v>2948</v>
      </c>
      <c r="D447" s="1" t="s">
        <v>52</v>
      </c>
      <c r="E447" s="1" t="s">
        <v>2752</v>
      </c>
      <c r="F447" t="s">
        <v>79</v>
      </c>
      <c r="G447" t="s">
        <v>4284</v>
      </c>
      <c r="H447" s="34" t="s">
        <v>3754</v>
      </c>
      <c r="I447" s="34" t="s">
        <v>3754</v>
      </c>
      <c r="J447" s="34" t="s">
        <v>3754</v>
      </c>
      <c r="K447" s="34" t="s">
        <v>3754</v>
      </c>
      <c r="L447" s="82">
        <v>0.1</v>
      </c>
      <c r="M447" s="1" t="s">
        <v>4239</v>
      </c>
      <c r="N447" s="43">
        <v>0.36</v>
      </c>
      <c r="O447" s="47">
        <v>360</v>
      </c>
      <c r="P447" s="43">
        <f t="shared" si="25"/>
        <v>3.5999999999999997E-2</v>
      </c>
      <c r="Q447" s="35">
        <v>2022</v>
      </c>
      <c r="R447" s="35" t="s">
        <v>4253</v>
      </c>
    </row>
    <row r="448" spans="1:19" x14ac:dyDescent="0.3">
      <c r="A448" s="1" t="s">
        <v>2745</v>
      </c>
      <c r="B448" t="s">
        <v>2745</v>
      </c>
      <c r="C448" s="1" t="s">
        <v>2746</v>
      </c>
      <c r="D448" s="1" t="s">
        <v>52</v>
      </c>
      <c r="E448" s="1" t="s">
        <v>2741</v>
      </c>
      <c r="F448" t="s">
        <v>79</v>
      </c>
      <c r="G448" t="s">
        <v>2742</v>
      </c>
      <c r="H448" s="34" t="s">
        <v>3754</v>
      </c>
      <c r="I448" s="34" t="s">
        <v>3754</v>
      </c>
      <c r="J448" s="34" t="s">
        <v>3754</v>
      </c>
      <c r="K448" s="34" t="s">
        <v>3754</v>
      </c>
      <c r="L448" s="82">
        <v>0.1</v>
      </c>
      <c r="M448" s="1" t="s">
        <v>4239</v>
      </c>
      <c r="N448" s="43">
        <v>2.5019999999999998</v>
      </c>
      <c r="O448" s="47">
        <v>2502</v>
      </c>
      <c r="P448" s="43">
        <f t="shared" si="25"/>
        <v>0.25019999999999998</v>
      </c>
      <c r="Q448" s="35">
        <v>2021</v>
      </c>
    </row>
    <row r="449" spans="1:17" x14ac:dyDescent="0.3">
      <c r="A449" t="s">
        <v>4285</v>
      </c>
      <c r="B449" t="s">
        <v>4285</v>
      </c>
      <c r="C449" s="1" t="s">
        <v>4299</v>
      </c>
      <c r="D449" s="1" t="s">
        <v>52</v>
      </c>
      <c r="E449" t="s">
        <v>3992</v>
      </c>
      <c r="F449" t="s">
        <v>79</v>
      </c>
      <c r="G449" t="s">
        <v>4281</v>
      </c>
      <c r="H449" s="34" t="s">
        <v>3754</v>
      </c>
      <c r="I449" s="34" t="s">
        <v>3754</v>
      </c>
      <c r="J449" s="34" t="s">
        <v>3754</v>
      </c>
      <c r="K449" s="34" t="s">
        <v>3754</v>
      </c>
      <c r="L449" s="82">
        <v>0.1</v>
      </c>
      <c r="M449" s="1" t="s">
        <v>4239</v>
      </c>
      <c r="N449" s="43">
        <f>O449/1000</f>
        <v>0.98099999999999998</v>
      </c>
      <c r="O449" s="47">
        <v>981</v>
      </c>
      <c r="P449" s="43">
        <f t="shared" si="25"/>
        <v>9.8100000000000007E-2</v>
      </c>
      <c r="Q449" s="35" t="s">
        <v>3976</v>
      </c>
    </row>
    <row r="450" spans="1:17" x14ac:dyDescent="0.3">
      <c r="A450" t="s">
        <v>4286</v>
      </c>
      <c r="B450" t="s">
        <v>4286</v>
      </c>
      <c r="C450" s="1" t="s">
        <v>4300</v>
      </c>
      <c r="D450" s="1" t="s">
        <v>52</v>
      </c>
      <c r="E450" t="s">
        <v>3992</v>
      </c>
      <c r="F450" t="s">
        <v>79</v>
      </c>
      <c r="G450" t="s">
        <v>4281</v>
      </c>
      <c r="H450" s="34" t="s">
        <v>3754</v>
      </c>
      <c r="I450" s="34" t="s">
        <v>3754</v>
      </c>
      <c r="J450" s="34" t="s">
        <v>3754</v>
      </c>
      <c r="K450" s="34" t="s">
        <v>3754</v>
      </c>
      <c r="L450" s="82">
        <v>0.1</v>
      </c>
      <c r="M450" s="1" t="s">
        <v>4239</v>
      </c>
      <c r="N450" s="43">
        <f t="shared" ref="N450:N462" si="26">O450/1000</f>
        <v>2.25</v>
      </c>
      <c r="O450" s="47">
        <v>2250</v>
      </c>
      <c r="P450" s="43">
        <f t="shared" si="25"/>
        <v>0.22500000000000001</v>
      </c>
      <c r="Q450" s="35" t="s">
        <v>3976</v>
      </c>
    </row>
    <row r="451" spans="1:17" x14ac:dyDescent="0.3">
      <c r="A451" t="s">
        <v>4287</v>
      </c>
      <c r="B451" t="s">
        <v>4287</v>
      </c>
      <c r="C451" s="1" t="s">
        <v>4301</v>
      </c>
      <c r="D451" s="1" t="s">
        <v>52</v>
      </c>
      <c r="E451" t="s">
        <v>3991</v>
      </c>
      <c r="F451" t="s">
        <v>79</v>
      </c>
      <c r="G451" t="s">
        <v>4310</v>
      </c>
      <c r="H451" s="34" t="s">
        <v>3754</v>
      </c>
      <c r="I451" s="34" t="s">
        <v>3754</v>
      </c>
      <c r="J451" s="34" t="s">
        <v>3754</v>
      </c>
      <c r="K451" s="34" t="s">
        <v>3754</v>
      </c>
      <c r="L451" s="82">
        <v>0.1</v>
      </c>
      <c r="M451" s="1" t="s">
        <v>4239</v>
      </c>
      <c r="N451" s="43">
        <f t="shared" si="26"/>
        <v>2.97</v>
      </c>
      <c r="O451" s="47">
        <v>2970</v>
      </c>
      <c r="P451" s="43">
        <f t="shared" si="25"/>
        <v>0.29700000000000004</v>
      </c>
      <c r="Q451" s="35" t="s">
        <v>3976</v>
      </c>
    </row>
    <row r="452" spans="1:17" x14ac:dyDescent="0.3">
      <c r="A452" t="s">
        <v>4288</v>
      </c>
      <c r="B452" t="s">
        <v>4288</v>
      </c>
      <c r="C452" s="1" t="s">
        <v>4302</v>
      </c>
      <c r="D452" s="1" t="s">
        <v>52</v>
      </c>
      <c r="E452" t="s">
        <v>3992</v>
      </c>
      <c r="F452" t="s">
        <v>79</v>
      </c>
      <c r="G452" t="s">
        <v>4281</v>
      </c>
      <c r="H452" s="34" t="s">
        <v>3754</v>
      </c>
      <c r="I452" s="34" t="s">
        <v>3754</v>
      </c>
      <c r="J452" s="34" t="s">
        <v>3754</v>
      </c>
      <c r="K452" s="34" t="s">
        <v>3754</v>
      </c>
      <c r="L452" s="82">
        <v>0.1</v>
      </c>
      <c r="M452" s="1" t="s">
        <v>4239</v>
      </c>
      <c r="N452" s="43">
        <f t="shared" si="26"/>
        <v>2.99</v>
      </c>
      <c r="O452" s="47">
        <v>2990</v>
      </c>
      <c r="P452" s="43">
        <f t="shared" si="25"/>
        <v>0.29900000000000004</v>
      </c>
      <c r="Q452" s="35" t="s">
        <v>3976</v>
      </c>
    </row>
    <row r="453" spans="1:17" x14ac:dyDescent="0.3">
      <c r="A453" t="s">
        <v>4289</v>
      </c>
      <c r="B453" t="s">
        <v>4289</v>
      </c>
      <c r="C453" s="1" t="s">
        <v>4303</v>
      </c>
      <c r="D453" s="1" t="s">
        <v>52</v>
      </c>
      <c r="E453" t="s">
        <v>3991</v>
      </c>
      <c r="F453" t="s">
        <v>79</v>
      </c>
      <c r="G453" t="s">
        <v>4310</v>
      </c>
      <c r="H453" s="34" t="s">
        <v>3754</v>
      </c>
      <c r="I453" s="34" t="s">
        <v>3754</v>
      </c>
      <c r="J453" s="34" t="s">
        <v>3754</v>
      </c>
      <c r="K453" s="34" t="s">
        <v>3754</v>
      </c>
      <c r="L453" s="82">
        <v>0.1</v>
      </c>
      <c r="M453" s="1" t="s">
        <v>4239</v>
      </c>
      <c r="N453" s="43">
        <f t="shared" si="26"/>
        <v>2.5649999999999999</v>
      </c>
      <c r="O453" s="47">
        <v>2565</v>
      </c>
      <c r="P453" s="43">
        <f t="shared" si="25"/>
        <v>0.25650000000000001</v>
      </c>
      <c r="Q453" s="35" t="s">
        <v>3976</v>
      </c>
    </row>
    <row r="454" spans="1:17" x14ac:dyDescent="0.3">
      <c r="A454" t="s">
        <v>4290</v>
      </c>
      <c r="B454" t="s">
        <v>4290</v>
      </c>
      <c r="C454" s="1" t="s">
        <v>4304</v>
      </c>
      <c r="D454" s="1" t="s">
        <v>52</v>
      </c>
      <c r="E454" t="s">
        <v>3991</v>
      </c>
      <c r="F454" t="s">
        <v>79</v>
      </c>
      <c r="G454" t="s">
        <v>4310</v>
      </c>
      <c r="H454" s="34" t="s">
        <v>3754</v>
      </c>
      <c r="I454" s="34" t="s">
        <v>3754</v>
      </c>
      <c r="J454" s="34" t="s">
        <v>3754</v>
      </c>
      <c r="K454" s="34" t="s">
        <v>3754</v>
      </c>
      <c r="L454" s="82">
        <v>0.1</v>
      </c>
      <c r="M454" s="1" t="s">
        <v>4239</v>
      </c>
      <c r="N454" s="43">
        <f t="shared" si="26"/>
        <v>1.98</v>
      </c>
      <c r="O454" s="47">
        <v>1980</v>
      </c>
      <c r="P454" s="43">
        <f t="shared" si="25"/>
        <v>0.19800000000000001</v>
      </c>
      <c r="Q454" s="35" t="s">
        <v>3976</v>
      </c>
    </row>
    <row r="455" spans="1:17" x14ac:dyDescent="0.3">
      <c r="A455" t="s">
        <v>4291</v>
      </c>
      <c r="B455" t="s">
        <v>4291</v>
      </c>
      <c r="C455" s="1" t="s">
        <v>4305</v>
      </c>
      <c r="D455" s="1" t="s">
        <v>52</v>
      </c>
      <c r="E455" t="s">
        <v>3991</v>
      </c>
      <c r="F455" t="s">
        <v>79</v>
      </c>
      <c r="G455" t="s">
        <v>4281</v>
      </c>
      <c r="H455" s="34" t="s">
        <v>3754</v>
      </c>
      <c r="I455" s="34" t="s">
        <v>3754</v>
      </c>
      <c r="J455" s="34" t="s">
        <v>3754</v>
      </c>
      <c r="K455" s="34" t="s">
        <v>3754</v>
      </c>
      <c r="L455" s="82">
        <v>0.1</v>
      </c>
      <c r="M455" s="1" t="s">
        <v>4239</v>
      </c>
      <c r="N455" s="43">
        <f t="shared" si="26"/>
        <v>2.5</v>
      </c>
      <c r="O455" s="47">
        <v>2500</v>
      </c>
      <c r="P455" s="43">
        <f t="shared" si="25"/>
        <v>0.25</v>
      </c>
      <c r="Q455" s="35" t="s">
        <v>3976</v>
      </c>
    </row>
    <row r="456" spans="1:17" x14ac:dyDescent="0.3">
      <c r="A456" t="s">
        <v>4292</v>
      </c>
      <c r="B456" t="s">
        <v>4292</v>
      </c>
      <c r="C456" s="1" t="s">
        <v>3968</v>
      </c>
      <c r="D456" s="1" t="s">
        <v>52</v>
      </c>
      <c r="E456" t="s">
        <v>3992</v>
      </c>
      <c r="F456" t="s">
        <v>79</v>
      </c>
      <c r="G456" t="s">
        <v>4281</v>
      </c>
      <c r="H456" s="34" t="s">
        <v>3754</v>
      </c>
      <c r="I456" s="34" t="s">
        <v>3754</v>
      </c>
      <c r="J456" s="34" t="s">
        <v>3754</v>
      </c>
      <c r="K456" s="34" t="s">
        <v>3754</v>
      </c>
      <c r="L456" s="82">
        <v>0.1</v>
      </c>
      <c r="M456" s="1" t="s">
        <v>4239</v>
      </c>
      <c r="N456" s="43">
        <f t="shared" si="26"/>
        <v>0.56699999999999995</v>
      </c>
      <c r="O456" s="47">
        <v>567</v>
      </c>
      <c r="P456" s="43">
        <f t="shared" si="25"/>
        <v>5.67E-2</v>
      </c>
      <c r="Q456" s="35" t="s">
        <v>3976</v>
      </c>
    </row>
    <row r="457" spans="1:17" x14ac:dyDescent="0.3">
      <c r="A457" t="s">
        <v>4293</v>
      </c>
      <c r="B457" t="s">
        <v>4293</v>
      </c>
      <c r="C457" s="1" t="s">
        <v>4306</v>
      </c>
      <c r="D457" s="1" t="s">
        <v>52</v>
      </c>
      <c r="E457" t="s">
        <v>3992</v>
      </c>
      <c r="F457" t="s">
        <v>79</v>
      </c>
      <c r="G457" t="s">
        <v>4281</v>
      </c>
      <c r="H457" s="34" t="s">
        <v>3754</v>
      </c>
      <c r="I457" s="34" t="s">
        <v>3754</v>
      </c>
      <c r="J457" s="34" t="s">
        <v>3754</v>
      </c>
      <c r="K457" s="34" t="s">
        <v>3754</v>
      </c>
      <c r="L457" s="82">
        <v>0.1</v>
      </c>
      <c r="M457" s="1" t="s">
        <v>4239</v>
      </c>
      <c r="N457" s="43">
        <f t="shared" si="26"/>
        <v>2.8</v>
      </c>
      <c r="O457" s="47">
        <v>2800</v>
      </c>
      <c r="P457" s="43">
        <f t="shared" si="25"/>
        <v>0.27999999999999997</v>
      </c>
      <c r="Q457" s="35" t="s">
        <v>3976</v>
      </c>
    </row>
    <row r="458" spans="1:17" x14ac:dyDescent="0.3">
      <c r="A458" t="s">
        <v>4294</v>
      </c>
      <c r="B458" t="s">
        <v>4294</v>
      </c>
      <c r="C458" s="1" t="s">
        <v>4307</v>
      </c>
      <c r="D458" s="1" t="s">
        <v>52</v>
      </c>
      <c r="E458" t="s">
        <v>3991</v>
      </c>
      <c r="F458" t="s">
        <v>79</v>
      </c>
      <c r="G458" t="s">
        <v>4310</v>
      </c>
      <c r="H458" s="34" t="s">
        <v>3754</v>
      </c>
      <c r="I458" s="34" t="s">
        <v>3754</v>
      </c>
      <c r="J458" s="34" t="s">
        <v>3754</v>
      </c>
      <c r="K458" s="34" t="s">
        <v>3754</v>
      </c>
      <c r="L458" s="82">
        <v>0.1</v>
      </c>
      <c r="M458" s="1" t="s">
        <v>4239</v>
      </c>
      <c r="N458" s="43">
        <f t="shared" si="26"/>
        <v>1.8</v>
      </c>
      <c r="O458" s="47">
        <v>1800</v>
      </c>
      <c r="P458" s="43">
        <f t="shared" si="25"/>
        <v>0.18000000000000002</v>
      </c>
      <c r="Q458" s="35" t="s">
        <v>3976</v>
      </c>
    </row>
    <row r="459" spans="1:17" x14ac:dyDescent="0.3">
      <c r="A459" t="s">
        <v>4295</v>
      </c>
      <c r="B459" t="s">
        <v>4295</v>
      </c>
      <c r="C459" s="1" t="s">
        <v>4308</v>
      </c>
      <c r="D459" s="1" t="s">
        <v>52</v>
      </c>
      <c r="E459" t="s">
        <v>3991</v>
      </c>
      <c r="F459" t="s">
        <v>79</v>
      </c>
      <c r="G459" t="s">
        <v>4281</v>
      </c>
      <c r="H459" s="34" t="s">
        <v>3754</v>
      </c>
      <c r="I459" s="34" t="s">
        <v>3754</v>
      </c>
      <c r="J459" s="34" t="s">
        <v>3754</v>
      </c>
      <c r="K459" s="34" t="s">
        <v>3754</v>
      </c>
      <c r="L459" s="82">
        <v>0.1</v>
      </c>
      <c r="M459" s="1" t="s">
        <v>4239</v>
      </c>
      <c r="N459" s="43">
        <f t="shared" si="26"/>
        <v>2</v>
      </c>
      <c r="O459" s="47">
        <v>2000</v>
      </c>
      <c r="P459" s="43">
        <f t="shared" si="25"/>
        <v>0.2</v>
      </c>
      <c r="Q459" s="35" t="s">
        <v>3976</v>
      </c>
    </row>
    <row r="460" spans="1:17" x14ac:dyDescent="0.3">
      <c r="A460" t="s">
        <v>4296</v>
      </c>
      <c r="B460" t="s">
        <v>4296</v>
      </c>
      <c r="C460" s="1" t="s">
        <v>4309</v>
      </c>
      <c r="D460" s="1" t="s">
        <v>52</v>
      </c>
      <c r="E460" t="s">
        <v>3992</v>
      </c>
      <c r="F460" t="s">
        <v>79</v>
      </c>
      <c r="G460" t="s">
        <v>4281</v>
      </c>
      <c r="H460" s="34" t="s">
        <v>3754</v>
      </c>
      <c r="I460" s="34" t="s">
        <v>3754</v>
      </c>
      <c r="J460" s="34" t="s">
        <v>3754</v>
      </c>
      <c r="K460" s="34" t="s">
        <v>3754</v>
      </c>
      <c r="L460" s="82">
        <v>0.1</v>
      </c>
      <c r="M460" s="1" t="s">
        <v>4239</v>
      </c>
      <c r="N460" s="43">
        <f t="shared" si="26"/>
        <v>2.25</v>
      </c>
      <c r="O460" s="47">
        <v>2250</v>
      </c>
      <c r="P460" s="43">
        <f t="shared" si="25"/>
        <v>0.22500000000000001</v>
      </c>
      <c r="Q460" s="35" t="s">
        <v>3976</v>
      </c>
    </row>
    <row r="461" spans="1:17" x14ac:dyDescent="0.3">
      <c r="A461" t="s">
        <v>4297</v>
      </c>
      <c r="B461" t="s">
        <v>4297</v>
      </c>
      <c r="C461" s="1" t="s">
        <v>4306</v>
      </c>
      <c r="D461" s="1" t="s">
        <v>52</v>
      </c>
      <c r="E461" t="s">
        <v>3992</v>
      </c>
      <c r="F461" t="s">
        <v>79</v>
      </c>
      <c r="G461" t="s">
        <v>4281</v>
      </c>
      <c r="H461" s="34" t="s">
        <v>3754</v>
      </c>
      <c r="I461" s="34" t="s">
        <v>3754</v>
      </c>
      <c r="J461" s="34" t="s">
        <v>3754</v>
      </c>
      <c r="K461" s="34" t="s">
        <v>3754</v>
      </c>
      <c r="L461" s="82">
        <v>0.1</v>
      </c>
      <c r="M461" s="1" t="s">
        <v>4239</v>
      </c>
      <c r="N461" s="43">
        <f t="shared" si="26"/>
        <v>1.4</v>
      </c>
      <c r="O461" s="47">
        <v>1400</v>
      </c>
      <c r="P461" s="43">
        <f t="shared" si="25"/>
        <v>0.13999999999999999</v>
      </c>
      <c r="Q461" s="35" t="s">
        <v>3976</v>
      </c>
    </row>
    <row r="462" spans="1:17" x14ac:dyDescent="0.3">
      <c r="A462" t="s">
        <v>4298</v>
      </c>
      <c r="B462" t="s">
        <v>4298</v>
      </c>
      <c r="C462" s="1" t="s">
        <v>4306</v>
      </c>
      <c r="D462" s="1" t="s">
        <v>52</v>
      </c>
      <c r="E462" t="s">
        <v>3992</v>
      </c>
      <c r="F462" t="s">
        <v>79</v>
      </c>
      <c r="G462" t="s">
        <v>4281</v>
      </c>
      <c r="H462" s="34" t="s">
        <v>3754</v>
      </c>
      <c r="I462" s="34" t="s">
        <v>3754</v>
      </c>
      <c r="J462" s="34" t="s">
        <v>3754</v>
      </c>
      <c r="K462" s="34" t="s">
        <v>3754</v>
      </c>
      <c r="L462" s="82">
        <v>0.1</v>
      </c>
      <c r="M462" s="1" t="s">
        <v>4239</v>
      </c>
      <c r="N462" s="43">
        <f t="shared" si="26"/>
        <v>0.97799999999999998</v>
      </c>
      <c r="O462" s="47">
        <v>978</v>
      </c>
      <c r="P462" s="43">
        <f t="shared" si="25"/>
        <v>9.7799999999999998E-2</v>
      </c>
      <c r="Q462" s="35" t="s">
        <v>3976</v>
      </c>
    </row>
    <row r="463" spans="1:17" x14ac:dyDescent="0.3">
      <c r="A463" s="1" t="s">
        <v>2903</v>
      </c>
      <c r="B463" s="1" t="s">
        <v>2903</v>
      </c>
      <c r="C463" t="s">
        <v>2904</v>
      </c>
      <c r="D463" t="s">
        <v>21</v>
      </c>
      <c r="E463" t="s">
        <v>1459</v>
      </c>
      <c r="F463" t="s">
        <v>75</v>
      </c>
      <c r="G463" t="s">
        <v>1338</v>
      </c>
      <c r="H463" s="34" t="s">
        <v>3754</v>
      </c>
      <c r="I463" s="34" t="s">
        <v>3754</v>
      </c>
      <c r="J463" s="34" t="s">
        <v>3754</v>
      </c>
      <c r="K463" s="34" t="s">
        <v>3754</v>
      </c>
      <c r="L463" s="82">
        <v>1</v>
      </c>
      <c r="M463" s="79" t="s">
        <v>4254</v>
      </c>
      <c r="N463" s="2">
        <v>0.76818461538461535</v>
      </c>
      <c r="O463" s="47">
        <f>N463*1000</f>
        <v>768.18461538461531</v>
      </c>
      <c r="P463" s="43">
        <f t="shared" si="25"/>
        <v>0.76818461538461535</v>
      </c>
      <c r="Q463" s="35">
        <v>2021</v>
      </c>
    </row>
    <row r="464" spans="1:17" x14ac:dyDescent="0.3">
      <c r="A464" t="s">
        <v>4311</v>
      </c>
      <c r="B464" t="s">
        <v>4311</v>
      </c>
      <c r="C464" s="1" t="s">
        <v>4318</v>
      </c>
      <c r="D464" t="s">
        <v>29</v>
      </c>
      <c r="E464" t="s">
        <v>3316</v>
      </c>
      <c r="F464" t="s">
        <v>79</v>
      </c>
      <c r="G464" t="s">
        <v>4319</v>
      </c>
      <c r="H464" s="34" t="s">
        <v>3754</v>
      </c>
      <c r="I464" s="34" t="s">
        <v>3754</v>
      </c>
      <c r="J464" s="34" t="s">
        <v>3754</v>
      </c>
      <c r="K464" s="34" t="s">
        <v>3754</v>
      </c>
      <c r="L464" s="82">
        <v>1</v>
      </c>
      <c r="M464" s="79" t="s">
        <v>4254</v>
      </c>
      <c r="N464" s="43">
        <f>O464/1000</f>
        <v>0.02</v>
      </c>
      <c r="O464" s="47">
        <v>20</v>
      </c>
      <c r="P464" s="43">
        <f t="shared" si="25"/>
        <v>0.02</v>
      </c>
      <c r="Q464" s="35">
        <v>2020</v>
      </c>
    </row>
    <row r="465" spans="1:17" x14ac:dyDescent="0.3">
      <c r="A465" t="s">
        <v>4312</v>
      </c>
      <c r="B465" t="s">
        <v>4312</v>
      </c>
      <c r="C465" s="1" t="s">
        <v>4318</v>
      </c>
      <c r="D465" t="s">
        <v>29</v>
      </c>
      <c r="E465" t="s">
        <v>3316</v>
      </c>
      <c r="F465" t="s">
        <v>79</v>
      </c>
      <c r="G465" t="s">
        <v>4319</v>
      </c>
      <c r="H465" s="34" t="s">
        <v>3754</v>
      </c>
      <c r="I465" s="34" t="s">
        <v>3754</v>
      </c>
      <c r="J465" s="34" t="s">
        <v>3754</v>
      </c>
      <c r="K465" s="34" t="s">
        <v>3754</v>
      </c>
      <c r="L465" s="82">
        <v>1</v>
      </c>
      <c r="M465" s="79" t="s">
        <v>4254</v>
      </c>
      <c r="N465" s="43">
        <f t="shared" ref="N465:N482" si="27">O465/1000</f>
        <v>3.3299999999999996E-2</v>
      </c>
      <c r="O465" s="47">
        <v>33.299999999999997</v>
      </c>
      <c r="P465" s="43">
        <f t="shared" si="25"/>
        <v>3.3299999999999996E-2</v>
      </c>
      <c r="Q465" s="35">
        <v>2020</v>
      </c>
    </row>
    <row r="466" spans="1:17" x14ac:dyDescent="0.3">
      <c r="A466" t="s">
        <v>4313</v>
      </c>
      <c r="B466" t="s">
        <v>4313</v>
      </c>
      <c r="C466" s="1" t="s">
        <v>808</v>
      </c>
      <c r="D466" t="s">
        <v>29</v>
      </c>
      <c r="E466" t="s">
        <v>3292</v>
      </c>
      <c r="F466" t="s">
        <v>79</v>
      </c>
      <c r="H466" s="34" t="s">
        <v>3754</v>
      </c>
      <c r="I466" s="34" t="s">
        <v>3754</v>
      </c>
      <c r="J466" s="34" t="s">
        <v>3754</v>
      </c>
      <c r="K466" s="34" t="s">
        <v>3754</v>
      </c>
      <c r="L466" s="82">
        <v>1</v>
      </c>
      <c r="M466" s="79" t="s">
        <v>4254</v>
      </c>
      <c r="N466" s="43">
        <f t="shared" si="27"/>
        <v>2</v>
      </c>
      <c r="O466" s="47">
        <v>2000</v>
      </c>
      <c r="P466" s="43">
        <f t="shared" si="25"/>
        <v>2</v>
      </c>
      <c r="Q466" s="35">
        <v>2020</v>
      </c>
    </row>
    <row r="467" spans="1:17" x14ac:dyDescent="0.3">
      <c r="A467" t="s">
        <v>4314</v>
      </c>
      <c r="B467" t="s">
        <v>4314</v>
      </c>
      <c r="C467" s="1" t="s">
        <v>1445</v>
      </c>
      <c r="D467" t="s">
        <v>29</v>
      </c>
      <c r="E467" t="s">
        <v>3316</v>
      </c>
      <c r="F467" t="s">
        <v>79</v>
      </c>
      <c r="H467" s="34" t="s">
        <v>3754</v>
      </c>
      <c r="I467" s="34" t="s">
        <v>3754</v>
      </c>
      <c r="J467" s="34" t="s">
        <v>3754</v>
      </c>
      <c r="K467" s="34" t="s">
        <v>3754</v>
      </c>
      <c r="L467" s="82">
        <v>1</v>
      </c>
      <c r="M467" s="79" t="s">
        <v>4254</v>
      </c>
      <c r="N467" s="43">
        <f t="shared" si="27"/>
        <v>1.85</v>
      </c>
      <c r="O467" s="47">
        <v>1850</v>
      </c>
      <c r="P467" s="43">
        <f t="shared" si="25"/>
        <v>1.85</v>
      </c>
      <c r="Q467" s="35">
        <v>2020</v>
      </c>
    </row>
    <row r="468" spans="1:17" x14ac:dyDescent="0.3">
      <c r="A468" t="s">
        <v>4315</v>
      </c>
      <c r="B468" t="s">
        <v>4315</v>
      </c>
      <c r="C468" s="1" t="s">
        <v>1445</v>
      </c>
      <c r="D468" t="s">
        <v>29</v>
      </c>
      <c r="E468" t="s">
        <v>3316</v>
      </c>
      <c r="F468" t="s">
        <v>79</v>
      </c>
      <c r="G468" t="s">
        <v>2384</v>
      </c>
      <c r="H468" s="34" t="s">
        <v>3754</v>
      </c>
      <c r="I468" s="34" t="s">
        <v>3754</v>
      </c>
      <c r="J468" s="34" t="s">
        <v>3754</v>
      </c>
      <c r="K468" s="34" t="s">
        <v>3754</v>
      </c>
      <c r="L468" s="82">
        <v>1</v>
      </c>
      <c r="M468" s="79" t="s">
        <v>4254</v>
      </c>
      <c r="N468" s="43">
        <f t="shared" si="27"/>
        <v>1.85</v>
      </c>
      <c r="O468" s="47">
        <v>1850</v>
      </c>
      <c r="P468" s="43">
        <f t="shared" si="25"/>
        <v>1.85</v>
      </c>
      <c r="Q468" s="35">
        <v>2021</v>
      </c>
    </row>
    <row r="469" spans="1:17" x14ac:dyDescent="0.3">
      <c r="A469" t="s">
        <v>4316</v>
      </c>
      <c r="B469" t="s">
        <v>4316</v>
      </c>
      <c r="C469" s="1" t="s">
        <v>2979</v>
      </c>
      <c r="D469" t="s">
        <v>29</v>
      </c>
      <c r="E469" t="s">
        <v>3292</v>
      </c>
      <c r="F469" t="s">
        <v>79</v>
      </c>
      <c r="G469" t="s">
        <v>4320</v>
      </c>
      <c r="H469" s="34" t="s">
        <v>3754</v>
      </c>
      <c r="I469" s="34" t="s">
        <v>3754</v>
      </c>
      <c r="J469" s="34" t="s">
        <v>3754</v>
      </c>
      <c r="K469" s="34" t="s">
        <v>3754</v>
      </c>
      <c r="L469" s="82">
        <v>1</v>
      </c>
      <c r="M469" s="79" t="s">
        <v>4254</v>
      </c>
      <c r="N469" s="43">
        <f t="shared" si="27"/>
        <v>2</v>
      </c>
      <c r="O469" s="47">
        <v>2000</v>
      </c>
      <c r="P469" s="43">
        <f t="shared" si="25"/>
        <v>2</v>
      </c>
      <c r="Q469" s="35">
        <v>2021</v>
      </c>
    </row>
    <row r="470" spans="1:17" x14ac:dyDescent="0.3">
      <c r="A470" t="s">
        <v>4317</v>
      </c>
      <c r="B470" t="s">
        <v>4317</v>
      </c>
      <c r="C470" s="1" t="s">
        <v>2979</v>
      </c>
      <c r="D470" t="s">
        <v>29</v>
      </c>
      <c r="E470" t="s">
        <v>3292</v>
      </c>
      <c r="F470" t="s">
        <v>79</v>
      </c>
      <c r="G470" t="s">
        <v>4320</v>
      </c>
      <c r="H470" s="34" t="s">
        <v>3754</v>
      </c>
      <c r="I470" s="34" t="s">
        <v>3754</v>
      </c>
      <c r="J470" s="34" t="s">
        <v>3754</v>
      </c>
      <c r="K470" s="34" t="s">
        <v>3754</v>
      </c>
      <c r="L470" s="82">
        <v>1</v>
      </c>
      <c r="M470" s="79" t="s">
        <v>4254</v>
      </c>
      <c r="N470" s="43">
        <f t="shared" si="27"/>
        <v>1.5</v>
      </c>
      <c r="O470" s="47">
        <v>1500</v>
      </c>
      <c r="P470" s="43">
        <f>N470*L470</f>
        <v>1.5</v>
      </c>
      <c r="Q470" s="35">
        <v>2022</v>
      </c>
    </row>
    <row r="471" spans="1:17" x14ac:dyDescent="0.3">
      <c r="A471" s="39" t="s">
        <v>4321</v>
      </c>
      <c r="B471" s="39" t="s">
        <v>4321</v>
      </c>
      <c r="C471" s="1" t="s">
        <v>3046</v>
      </c>
      <c r="D471" t="s">
        <v>29</v>
      </c>
      <c r="E471" t="s">
        <v>3316</v>
      </c>
      <c r="F471" t="s">
        <v>79</v>
      </c>
      <c r="G471" t="s">
        <v>4319</v>
      </c>
      <c r="H471" s="34" t="s">
        <v>3754</v>
      </c>
      <c r="I471" s="34" t="s">
        <v>3754</v>
      </c>
      <c r="J471" s="34" t="s">
        <v>3754</v>
      </c>
      <c r="K471" s="34" t="s">
        <v>3754</v>
      </c>
      <c r="L471" s="82">
        <v>1</v>
      </c>
      <c r="M471" s="79" t="s">
        <v>4254</v>
      </c>
      <c r="N471" s="43">
        <f t="shared" si="27"/>
        <v>0.1875</v>
      </c>
      <c r="O471" s="43">
        <v>187.5</v>
      </c>
      <c r="P471" s="43">
        <f>N471*L471</f>
        <v>0.1875</v>
      </c>
      <c r="Q471" s="35" t="s">
        <v>3976</v>
      </c>
    </row>
    <row r="472" spans="1:17" x14ac:dyDescent="0.3">
      <c r="A472" s="49" t="s">
        <v>4322</v>
      </c>
      <c r="B472" s="49" t="s">
        <v>4322</v>
      </c>
      <c r="C472" s="1" t="s">
        <v>4332</v>
      </c>
      <c r="D472" t="s">
        <v>29</v>
      </c>
      <c r="E472" t="s">
        <v>3316</v>
      </c>
      <c r="F472" t="s">
        <v>79</v>
      </c>
      <c r="G472" t="s">
        <v>4337</v>
      </c>
      <c r="H472" s="34" t="s">
        <v>3754</v>
      </c>
      <c r="I472" s="34" t="s">
        <v>3754</v>
      </c>
      <c r="J472" s="34" t="s">
        <v>3754</v>
      </c>
      <c r="K472" s="34" t="s">
        <v>3754</v>
      </c>
      <c r="L472" s="82">
        <v>1</v>
      </c>
      <c r="M472" s="79" t="s">
        <v>4254</v>
      </c>
      <c r="N472" s="43">
        <f t="shared" si="27"/>
        <v>0.75</v>
      </c>
      <c r="O472" s="43">
        <v>750</v>
      </c>
      <c r="P472" s="43">
        <f t="shared" si="25"/>
        <v>0.75</v>
      </c>
      <c r="Q472" s="35" t="s">
        <v>3976</v>
      </c>
    </row>
    <row r="473" spans="1:17" x14ac:dyDescent="0.3">
      <c r="A473" s="49" t="s">
        <v>4323</v>
      </c>
      <c r="B473" s="49" t="s">
        <v>4323</v>
      </c>
      <c r="C473" s="1" t="s">
        <v>4333</v>
      </c>
      <c r="D473" t="s">
        <v>29</v>
      </c>
      <c r="E473" t="s">
        <v>3316</v>
      </c>
      <c r="F473" t="s">
        <v>79</v>
      </c>
      <c r="G473" t="s">
        <v>4337</v>
      </c>
      <c r="H473" s="34" t="s">
        <v>3754</v>
      </c>
      <c r="I473" s="34" t="s">
        <v>3754</v>
      </c>
      <c r="J473" s="34" t="s">
        <v>3754</v>
      </c>
      <c r="K473" s="34" t="s">
        <v>3754</v>
      </c>
      <c r="L473" s="82">
        <v>1</v>
      </c>
      <c r="M473" s="79" t="s">
        <v>4254</v>
      </c>
      <c r="N473" s="43">
        <f t="shared" si="27"/>
        <v>1.028</v>
      </c>
      <c r="O473" s="43">
        <v>1028</v>
      </c>
      <c r="P473" s="43">
        <f t="shared" si="25"/>
        <v>1.028</v>
      </c>
      <c r="Q473" s="35" t="s">
        <v>3976</v>
      </c>
    </row>
    <row r="474" spans="1:17" x14ac:dyDescent="0.3">
      <c r="A474" s="49" t="s">
        <v>4324</v>
      </c>
      <c r="B474" s="49" t="s">
        <v>4324</v>
      </c>
      <c r="C474" s="1" t="s">
        <v>4334</v>
      </c>
      <c r="D474" t="s">
        <v>29</v>
      </c>
      <c r="E474" t="s">
        <v>3292</v>
      </c>
      <c r="F474" t="s">
        <v>79</v>
      </c>
      <c r="G474" t="s">
        <v>3597</v>
      </c>
      <c r="H474" s="34" t="s">
        <v>3754</v>
      </c>
      <c r="I474" s="34" t="s">
        <v>3754</v>
      </c>
      <c r="J474" s="34" t="s">
        <v>3754</v>
      </c>
      <c r="K474" s="34" t="s">
        <v>3754</v>
      </c>
      <c r="L474" s="82">
        <v>1</v>
      </c>
      <c r="M474" s="79" t="s">
        <v>4254</v>
      </c>
      <c r="N474" s="43">
        <f t="shared" si="27"/>
        <v>0.54</v>
      </c>
      <c r="O474" s="43">
        <v>540</v>
      </c>
      <c r="P474" s="43">
        <f t="shared" si="25"/>
        <v>0.54</v>
      </c>
      <c r="Q474" s="35" t="s">
        <v>3976</v>
      </c>
    </row>
    <row r="475" spans="1:17" x14ac:dyDescent="0.3">
      <c r="A475" s="53" t="s">
        <v>4325</v>
      </c>
      <c r="B475" s="53" t="s">
        <v>4325</v>
      </c>
      <c r="C475" s="1" t="s">
        <v>4333</v>
      </c>
      <c r="D475" t="s">
        <v>29</v>
      </c>
      <c r="E475" t="s">
        <v>3316</v>
      </c>
      <c r="F475" t="s">
        <v>79</v>
      </c>
      <c r="G475" t="s">
        <v>4337</v>
      </c>
      <c r="H475" s="34" t="s">
        <v>3754</v>
      </c>
      <c r="I475" s="34" t="s">
        <v>3754</v>
      </c>
      <c r="J475" s="34" t="s">
        <v>3754</v>
      </c>
      <c r="K475" s="34" t="s">
        <v>3754</v>
      </c>
      <c r="L475" s="82">
        <v>1</v>
      </c>
      <c r="M475" s="79" t="s">
        <v>4254</v>
      </c>
      <c r="N475" s="43">
        <f t="shared" si="27"/>
        <v>1</v>
      </c>
      <c r="O475" s="43">
        <v>1000</v>
      </c>
      <c r="P475" s="43">
        <f t="shared" si="25"/>
        <v>1</v>
      </c>
      <c r="Q475" s="35" t="s">
        <v>3976</v>
      </c>
    </row>
    <row r="476" spans="1:17" x14ac:dyDescent="0.3">
      <c r="A476" s="49" t="s">
        <v>4326</v>
      </c>
      <c r="B476" s="49" t="s">
        <v>4326</v>
      </c>
      <c r="C476" s="1" t="s">
        <v>4334</v>
      </c>
      <c r="D476" t="s">
        <v>29</v>
      </c>
      <c r="E476" t="s">
        <v>3292</v>
      </c>
      <c r="F476" t="s">
        <v>79</v>
      </c>
      <c r="G476" t="s">
        <v>4320</v>
      </c>
      <c r="H476" s="34" t="s">
        <v>3754</v>
      </c>
      <c r="I476" s="34" t="s">
        <v>3754</v>
      </c>
      <c r="J476" s="34" t="s">
        <v>3754</v>
      </c>
      <c r="K476" s="34" t="s">
        <v>3754</v>
      </c>
      <c r="L476" s="82">
        <v>1</v>
      </c>
      <c r="M476" s="79" t="s">
        <v>4254</v>
      </c>
      <c r="N476" s="43">
        <f t="shared" si="27"/>
        <v>2</v>
      </c>
      <c r="O476" s="43">
        <v>2000</v>
      </c>
      <c r="P476" s="43">
        <f t="shared" si="25"/>
        <v>2</v>
      </c>
      <c r="Q476" s="35" t="s">
        <v>3976</v>
      </c>
    </row>
    <row r="477" spans="1:17" x14ac:dyDescent="0.3">
      <c r="A477" s="49" t="s">
        <v>4327</v>
      </c>
      <c r="B477" s="49" t="s">
        <v>4327</v>
      </c>
      <c r="C477" s="1" t="s">
        <v>4334</v>
      </c>
      <c r="D477" t="s">
        <v>29</v>
      </c>
      <c r="E477" t="s">
        <v>3292</v>
      </c>
      <c r="F477" t="s">
        <v>79</v>
      </c>
      <c r="G477" t="s">
        <v>4338</v>
      </c>
      <c r="H477" s="34" t="s">
        <v>3754</v>
      </c>
      <c r="I477" s="34" t="s">
        <v>3754</v>
      </c>
      <c r="J477" s="34" t="s">
        <v>3754</v>
      </c>
      <c r="K477" s="34" t="s">
        <v>3754</v>
      </c>
      <c r="L477" s="82">
        <v>1</v>
      </c>
      <c r="M477" s="79" t="s">
        <v>4254</v>
      </c>
      <c r="N477" s="43">
        <f t="shared" si="27"/>
        <v>2</v>
      </c>
      <c r="O477" s="43">
        <v>2000</v>
      </c>
      <c r="P477" s="43">
        <f t="shared" si="25"/>
        <v>2</v>
      </c>
      <c r="Q477" s="35" t="s">
        <v>3976</v>
      </c>
    </row>
    <row r="478" spans="1:17" x14ac:dyDescent="0.3">
      <c r="A478" s="49" t="s">
        <v>4328</v>
      </c>
      <c r="B478" s="49" t="s">
        <v>4328</v>
      </c>
      <c r="C478" s="1" t="s">
        <v>4335</v>
      </c>
      <c r="D478" t="s">
        <v>29</v>
      </c>
      <c r="E478" t="s">
        <v>3316</v>
      </c>
      <c r="F478" t="s">
        <v>79</v>
      </c>
      <c r="G478" t="s">
        <v>4320</v>
      </c>
      <c r="H478" s="34" t="s">
        <v>3754</v>
      </c>
      <c r="I478" s="34" t="s">
        <v>3754</v>
      </c>
      <c r="J478" s="34" t="s">
        <v>3754</v>
      </c>
      <c r="K478" s="34" t="s">
        <v>3754</v>
      </c>
      <c r="L478" s="82">
        <v>1</v>
      </c>
      <c r="M478" s="79" t="s">
        <v>4254</v>
      </c>
      <c r="N478" s="43">
        <f t="shared" si="27"/>
        <v>2</v>
      </c>
      <c r="O478" s="43">
        <v>2000</v>
      </c>
      <c r="P478" s="43">
        <f t="shared" si="25"/>
        <v>2</v>
      </c>
      <c r="Q478" s="35" t="s">
        <v>3976</v>
      </c>
    </row>
    <row r="479" spans="1:17" x14ac:dyDescent="0.3">
      <c r="A479" s="49" t="s">
        <v>4329</v>
      </c>
      <c r="B479" s="49" t="s">
        <v>4329</v>
      </c>
      <c r="C479" s="1" t="s">
        <v>3057</v>
      </c>
      <c r="D479" t="s">
        <v>29</v>
      </c>
      <c r="E479" t="s">
        <v>3316</v>
      </c>
      <c r="F479" t="s">
        <v>79</v>
      </c>
      <c r="G479" t="s">
        <v>4339</v>
      </c>
      <c r="H479" s="34" t="s">
        <v>3754</v>
      </c>
      <c r="I479" s="34" t="s">
        <v>3754</v>
      </c>
      <c r="J479" s="34" t="s">
        <v>3754</v>
      </c>
      <c r="K479" s="34" t="s">
        <v>3754</v>
      </c>
      <c r="L479" s="82">
        <v>1</v>
      </c>
      <c r="M479" s="79" t="s">
        <v>4254</v>
      </c>
      <c r="N479" s="43">
        <f t="shared" si="27"/>
        <v>0.5</v>
      </c>
      <c r="O479" s="43">
        <v>500</v>
      </c>
      <c r="P479" s="43">
        <f t="shared" si="25"/>
        <v>0.5</v>
      </c>
      <c r="Q479" s="35" t="s">
        <v>3976</v>
      </c>
    </row>
    <row r="480" spans="1:17" x14ac:dyDescent="0.3">
      <c r="A480" s="49" t="s">
        <v>4330</v>
      </c>
      <c r="B480" s="49" t="s">
        <v>4330</v>
      </c>
      <c r="C480" s="1" t="s">
        <v>4336</v>
      </c>
      <c r="D480" t="s">
        <v>29</v>
      </c>
      <c r="E480" t="s">
        <v>3316</v>
      </c>
      <c r="F480" t="s">
        <v>79</v>
      </c>
      <c r="G480" t="s">
        <v>4339</v>
      </c>
      <c r="H480" s="34" t="s">
        <v>3754</v>
      </c>
      <c r="I480" s="34" t="s">
        <v>3754</v>
      </c>
      <c r="J480" s="34" t="s">
        <v>3754</v>
      </c>
      <c r="K480" s="34" t="s">
        <v>3754</v>
      </c>
      <c r="L480" s="82">
        <v>1</v>
      </c>
      <c r="M480" s="79" t="s">
        <v>4254</v>
      </c>
      <c r="N480" s="43">
        <f t="shared" si="27"/>
        <v>0.5</v>
      </c>
      <c r="O480" s="43">
        <v>500</v>
      </c>
      <c r="P480" s="43">
        <f t="shared" si="25"/>
        <v>0.5</v>
      </c>
      <c r="Q480" s="35" t="s">
        <v>3976</v>
      </c>
    </row>
    <row r="481" spans="1:19" x14ac:dyDescent="0.3">
      <c r="A481" s="49" t="s">
        <v>4331</v>
      </c>
      <c r="B481" s="49" t="s">
        <v>4331</v>
      </c>
      <c r="C481" s="1" t="s">
        <v>3037</v>
      </c>
      <c r="D481" t="s">
        <v>29</v>
      </c>
      <c r="E481" t="s">
        <v>3292</v>
      </c>
      <c r="F481" t="s">
        <v>79</v>
      </c>
      <c r="G481" t="s">
        <v>4340</v>
      </c>
      <c r="H481" s="34" t="s">
        <v>3754</v>
      </c>
      <c r="I481" s="34" t="s">
        <v>3754</v>
      </c>
      <c r="J481" s="34" t="s">
        <v>3754</v>
      </c>
      <c r="K481" s="34" t="s">
        <v>3754</v>
      </c>
      <c r="L481" s="82">
        <v>1</v>
      </c>
      <c r="M481" s="79" t="s">
        <v>4254</v>
      </c>
      <c r="N481" s="43">
        <f t="shared" si="27"/>
        <v>0.495</v>
      </c>
      <c r="O481" s="43">
        <v>495</v>
      </c>
      <c r="P481" s="43">
        <f t="shared" si="25"/>
        <v>0.495</v>
      </c>
      <c r="Q481" s="35" t="s">
        <v>3976</v>
      </c>
    </row>
    <row r="482" spans="1:19" x14ac:dyDescent="0.3">
      <c r="A482" s="49" t="s">
        <v>4341</v>
      </c>
      <c r="B482" s="49" t="s">
        <v>4251</v>
      </c>
      <c r="D482" t="s">
        <v>29</v>
      </c>
      <c r="E482" t="s">
        <v>4251</v>
      </c>
      <c r="F482" t="s">
        <v>79</v>
      </c>
      <c r="H482" s="34" t="s">
        <v>3754</v>
      </c>
      <c r="I482" s="34" t="s">
        <v>3754</v>
      </c>
      <c r="J482" s="34" t="s">
        <v>3754</v>
      </c>
      <c r="K482" s="34" t="s">
        <v>3754</v>
      </c>
      <c r="L482" s="82">
        <v>1</v>
      </c>
      <c r="M482" s="79" t="s">
        <v>4254</v>
      </c>
      <c r="N482" s="43">
        <f t="shared" si="27"/>
        <v>7.25</v>
      </c>
      <c r="O482" s="43">
        <v>7250</v>
      </c>
      <c r="P482" s="43">
        <f t="shared" si="25"/>
        <v>7.25</v>
      </c>
      <c r="Q482" s="35" t="s">
        <v>3976</v>
      </c>
      <c r="S482" s="35" t="s">
        <v>4253</v>
      </c>
    </row>
    <row r="483" spans="1:19" x14ac:dyDescent="0.3">
      <c r="A483" s="1" t="s">
        <v>2905</v>
      </c>
      <c r="B483" s="1" t="s">
        <v>2905</v>
      </c>
      <c r="C483" t="s">
        <v>1592</v>
      </c>
      <c r="D483" t="s">
        <v>23</v>
      </c>
      <c r="E483" t="s">
        <v>443</v>
      </c>
      <c r="F483" t="s">
        <v>79</v>
      </c>
      <c r="G483" t="s">
        <v>1338</v>
      </c>
      <c r="H483" s="35">
        <v>780</v>
      </c>
      <c r="I483" s="35">
        <v>780</v>
      </c>
      <c r="J483" s="36" t="s">
        <v>3754</v>
      </c>
      <c r="K483" s="36" t="s">
        <v>3754</v>
      </c>
      <c r="L483" s="82">
        <v>1</v>
      </c>
      <c r="M483" s="79" t="s">
        <v>4254</v>
      </c>
      <c r="N483" s="43">
        <v>2.0439999999999996</v>
      </c>
      <c r="O483" s="47">
        <f>N483*1000</f>
        <v>2043.9999999999995</v>
      </c>
      <c r="P483" s="43">
        <f t="shared" si="25"/>
        <v>2.0439999999999996</v>
      </c>
      <c r="Q483" s="35">
        <v>2020</v>
      </c>
    </row>
    <row r="484" spans="1:19" x14ac:dyDescent="0.3">
      <c r="A484" s="1" t="s">
        <v>1643</v>
      </c>
      <c r="B484" s="49" t="s">
        <v>3983</v>
      </c>
      <c r="C484" t="s">
        <v>1592</v>
      </c>
      <c r="D484" t="s">
        <v>23</v>
      </c>
      <c r="E484" t="s">
        <v>443</v>
      </c>
      <c r="F484" t="s">
        <v>79</v>
      </c>
      <c r="G484" t="s">
        <v>1644</v>
      </c>
      <c r="H484" s="35">
        <v>151</v>
      </c>
      <c r="I484" s="35">
        <v>151</v>
      </c>
      <c r="J484" s="36" t="s">
        <v>3754</v>
      </c>
      <c r="K484" s="36" t="s">
        <v>3754</v>
      </c>
      <c r="L484" s="82">
        <v>1</v>
      </c>
      <c r="M484" s="79" t="s">
        <v>4254</v>
      </c>
      <c r="N484" s="2">
        <v>0.50076923076923074</v>
      </c>
      <c r="O484" s="47">
        <f>N484*1000</f>
        <v>500.76923076923072</v>
      </c>
      <c r="P484" s="43">
        <f t="shared" si="25"/>
        <v>0.50076923076923074</v>
      </c>
      <c r="Q484" s="35">
        <v>2018</v>
      </c>
    </row>
  </sheetData>
  <autoFilter ref="A1:S484" xr:uid="{1ABFAB86-8525-4B45-9D4B-F33A9DA5998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84395-1D41-4391-BD6D-1BE4900AD445}">
  <dimension ref="A1:C1"/>
  <sheetViews>
    <sheetView workbookViewId="0"/>
  </sheetViews>
  <sheetFormatPr defaultRowHeight="14.4" x14ac:dyDescent="0.3"/>
  <sheetData>
    <row r="1" spans="1:3" x14ac:dyDescent="0.3">
      <c r="A1" s="32" t="s">
        <v>3751</v>
      </c>
      <c r="B1" s="32" t="s">
        <v>0</v>
      </c>
      <c r="C1" s="32" t="s">
        <v>3752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46795-C153-4558-B860-A0979FB5EC1D}">
  <sheetPr>
    <tabColor theme="5"/>
  </sheetPr>
  <dimension ref="A1:AF86"/>
  <sheetViews>
    <sheetView zoomScaleNormal="100" workbookViewId="0"/>
  </sheetViews>
  <sheetFormatPr defaultColWidth="9.109375" defaultRowHeight="13.2" x14ac:dyDescent="0.25"/>
  <cols>
    <col min="1" max="1" width="3.88671875" style="4" bestFit="1" customWidth="1"/>
    <col min="2" max="2" width="7.109375" style="4" customWidth="1"/>
    <col min="3" max="16" width="12.109375" style="4" customWidth="1"/>
    <col min="17" max="19" width="13.109375" style="4" customWidth="1"/>
    <col min="20" max="20" width="12.109375" style="4" customWidth="1"/>
    <col min="21" max="21" width="20.109375" style="4" customWidth="1"/>
    <col min="22" max="22" width="16" style="4" customWidth="1"/>
    <col min="23" max="23" width="14.33203125" style="4" customWidth="1"/>
    <col min="24" max="24" width="13" style="28" bestFit="1" customWidth="1"/>
    <col min="25" max="26" width="9.109375" style="28"/>
    <col min="27" max="27" width="15.33203125" style="28" customWidth="1"/>
    <col min="28" max="32" width="9.109375" style="28"/>
    <col min="33" max="16384" width="9.109375" style="4"/>
  </cols>
  <sheetData>
    <row r="1" spans="2:27" x14ac:dyDescent="0.25">
      <c r="B1" s="3" t="s">
        <v>13</v>
      </c>
    </row>
    <row r="2" spans="2:27" x14ac:dyDescent="0.25">
      <c r="X2" s="28" t="s">
        <v>3679</v>
      </c>
      <c r="Y2" s="28" t="s">
        <v>3680</v>
      </c>
      <c r="Z2" s="28" t="s">
        <v>3681</v>
      </c>
      <c r="AA2" s="28" t="s">
        <v>3682</v>
      </c>
    </row>
    <row r="3" spans="2:27" x14ac:dyDescent="0.25">
      <c r="B3" s="5" t="s">
        <v>2</v>
      </c>
      <c r="C3" s="6">
        <v>2006</v>
      </c>
      <c r="D3" s="6">
        <v>2007</v>
      </c>
      <c r="E3" s="6">
        <v>2008</v>
      </c>
      <c r="F3" s="6">
        <v>2009</v>
      </c>
      <c r="G3" s="6">
        <v>2010</v>
      </c>
      <c r="H3" s="6">
        <v>2011</v>
      </c>
      <c r="I3" s="6">
        <v>2012</v>
      </c>
      <c r="J3" s="6">
        <v>2013</v>
      </c>
      <c r="K3" s="6">
        <v>2014</v>
      </c>
      <c r="L3" s="6">
        <v>2015</v>
      </c>
      <c r="M3" s="6">
        <v>2016</v>
      </c>
      <c r="N3" s="6">
        <v>2017</v>
      </c>
      <c r="O3" s="6">
        <v>2018</v>
      </c>
      <c r="P3" s="6">
        <v>2019</v>
      </c>
      <c r="Q3" s="6">
        <v>2020</v>
      </c>
      <c r="R3" s="6">
        <v>2021</v>
      </c>
      <c r="S3" s="6">
        <v>2022</v>
      </c>
      <c r="T3" s="7" t="s">
        <v>14</v>
      </c>
      <c r="U3" s="6" t="s">
        <v>15</v>
      </c>
      <c r="V3" s="5" t="s">
        <v>16</v>
      </c>
      <c r="W3" s="3"/>
      <c r="X3" s="30">
        <v>2006</v>
      </c>
      <c r="Y3" s="30">
        <v>0.30399999999999999</v>
      </c>
      <c r="Z3" s="28">
        <f>Y3</f>
        <v>0.30399999999999999</v>
      </c>
      <c r="AA3" s="28">
        <f>Z3*1000/4</f>
        <v>76</v>
      </c>
    </row>
    <row r="4" spans="2:27" ht="14.4" x14ac:dyDescent="0.3">
      <c r="B4" s="8" t="s">
        <v>17</v>
      </c>
      <c r="C4" s="9">
        <f>SUMIFS('Project List'!$G:$G,'Project List'!$C:$C,$B4,'Project List'!$I:$I,C$3)</f>
        <v>0</v>
      </c>
      <c r="D4" s="9">
        <f>SUMIFS('Project List'!$G:$G,'Project List'!$C:$C,$B4,'Project List'!$I:$I,D$3)</f>
        <v>0</v>
      </c>
      <c r="E4" s="9">
        <f>SUMIFS('Project List'!$G:$G,'Project List'!$C:$C,$B4,'Project List'!$I:$I,E$3)</f>
        <v>0</v>
      </c>
      <c r="F4" s="9">
        <f>SUMIFS('Project List'!$G:$G,'Project List'!$C:$C,$B4,'Project List'!$I:$I,F$3)</f>
        <v>0</v>
      </c>
      <c r="G4" s="9">
        <f>SUMIFS('Project List'!$G:$G,'Project List'!$C:$C,$B4,'Project List'!$I:$I,G$3)</f>
        <v>0</v>
      </c>
      <c r="H4" s="9">
        <f>SUMIFS('Project List'!$G:$G,'Project List'!$C:$C,$B4,'Project List'!$I:$I,H$3)</f>
        <v>0</v>
      </c>
      <c r="I4" s="9">
        <f>SUMIFS('Project List'!$G:$G,'Project List'!$C:$C,$B4,'Project List'!$I:$I,I$3)</f>
        <v>0</v>
      </c>
      <c r="J4" s="9">
        <f>SUMIFS('Project List'!$G:$G,'Project List'!$C:$C,$B4,'Project List'!$I:$I,J$3)</f>
        <v>0</v>
      </c>
      <c r="K4" s="9">
        <f>SUMIFS('Project List'!$G:$G,'Project List'!$C:$C,$B4,'Project List'!$I:$I,K$3)</f>
        <v>0</v>
      </c>
      <c r="L4" s="9">
        <f>SUMIFS('Project List'!$G:$G,'Project List'!$C:$C,$B4,'Project List'!$I:$I,L$3)</f>
        <v>0</v>
      </c>
      <c r="M4" s="9">
        <f>SUMIFS('Project List'!$G:$G,'Project List'!$C:$C,$B4,'Project List'!$I:$I,M$3)</f>
        <v>0</v>
      </c>
      <c r="N4" s="9">
        <f>SUMIFS('Project List'!$G:$G,'Project List'!$C:$C,$B4,'Project List'!$I:$I,N$3)</f>
        <v>0</v>
      </c>
      <c r="O4" s="9">
        <f>SUMIFS('Project List'!$G:$G,'Project List'!$C:$C,$B4,'Project List'!$I:$I,O$3)</f>
        <v>0</v>
      </c>
      <c r="P4" s="9">
        <f>SUMIFS('Project List'!$G:$G,'Project List'!$C:$C,$B4,'Project List'!$I:$I,P$3)</f>
        <v>0</v>
      </c>
      <c r="Q4" s="9">
        <f>SUMIFS('Project List'!$G:$G,'Project List'!$C:$C,$B4,'Project List'!$I:$I,Q$3)</f>
        <v>0</v>
      </c>
      <c r="R4" s="9">
        <f>SUMIFS('Project List'!$G:$G,'Project List'!$C:$C,$B4,'Project List'!$I:$I,R$3)</f>
        <v>0</v>
      </c>
      <c r="S4" s="9">
        <f>SUMIFS('Project List'!$G:$G,'Project List'!$C:$C,$B4,'Project List'!$I:$I,S$3)</f>
        <v>0</v>
      </c>
      <c r="T4" s="10">
        <f>SUMIFS('Project List'!$G:$G,'Project List'!$C:$C,'State Summary'!$B4)-SUM('State Summary'!$C4:$S4)</f>
        <v>0</v>
      </c>
      <c r="U4" s="9">
        <f>SUM(C4:T4)</f>
        <v>0</v>
      </c>
      <c r="V4" s="11">
        <f t="shared" ref="V4:V54" si="0">RANK(U4,U$4:U$54)</f>
        <v>45</v>
      </c>
      <c r="X4" s="31">
        <v>2007</v>
      </c>
      <c r="Y4" s="31">
        <v>0</v>
      </c>
      <c r="Z4" s="28">
        <f>Y4+Z3</f>
        <v>0.30399999999999999</v>
      </c>
      <c r="AA4" s="28">
        <f t="shared" ref="AA4:AA19" si="1">Z4*1000/4</f>
        <v>76</v>
      </c>
    </row>
    <row r="5" spans="2:27" ht="14.4" x14ac:dyDescent="0.3">
      <c r="B5" s="8" t="s">
        <v>18</v>
      </c>
      <c r="C5" s="9">
        <f>SUMIFS('Project List'!$G:$G,'Project List'!$C:$C,$B5,'Project List'!$I:$I,C$3)</f>
        <v>0</v>
      </c>
      <c r="D5" s="9">
        <f>SUMIFS('Project List'!$G:$G,'Project List'!$C:$C,$B5,'Project List'!$I:$I,D$3)</f>
        <v>0</v>
      </c>
      <c r="E5" s="9">
        <f>SUMIFS('Project List'!$G:$G,'Project List'!$C:$C,$B5,'Project List'!$I:$I,E$3)</f>
        <v>0</v>
      </c>
      <c r="F5" s="9">
        <f>SUMIFS('Project List'!$G:$G,'Project List'!$C:$C,$B5,'Project List'!$I:$I,F$3)</f>
        <v>0</v>
      </c>
      <c r="G5" s="9">
        <f>SUMIFS('Project List'!$G:$G,'Project List'!$C:$C,$B5,'Project List'!$I:$I,G$3)</f>
        <v>0</v>
      </c>
      <c r="H5" s="9">
        <f>SUMIFS('Project List'!$G:$G,'Project List'!$C:$C,$B5,'Project List'!$I:$I,H$3)</f>
        <v>0</v>
      </c>
      <c r="I5" s="9">
        <f>SUMIFS('Project List'!$G:$G,'Project List'!$C:$C,$B5,'Project List'!$I:$I,I$3)</f>
        <v>0</v>
      </c>
      <c r="J5" s="9">
        <f>SUMIFS('Project List'!$G:$G,'Project List'!$C:$C,$B5,'Project List'!$I:$I,J$3)</f>
        <v>0</v>
      </c>
      <c r="K5" s="9">
        <f>SUMIFS('Project List'!$G:$G,'Project List'!$C:$C,$B5,'Project List'!$I:$I,K$3)</f>
        <v>0</v>
      </c>
      <c r="L5" s="9">
        <f>SUMIFS('Project List'!$G:$G,'Project List'!$C:$C,$B5,'Project List'!$I:$I,L$3)</f>
        <v>0</v>
      </c>
      <c r="M5" s="9">
        <f>SUMIFS('Project List'!$G:$G,'Project List'!$C:$C,$B5,'Project List'!$I:$I,M$3)</f>
        <v>0</v>
      </c>
      <c r="N5" s="9">
        <f>SUMIFS('Project List'!$G:$G,'Project List'!$C:$C,$B5,'Project List'!$I:$I,N$3)</f>
        <v>0</v>
      </c>
      <c r="O5" s="9">
        <f>SUMIFS('Project List'!$G:$G,'Project List'!$C:$C,$B5,'Project List'!$I:$I,O$3)</f>
        <v>0</v>
      </c>
      <c r="P5" s="9">
        <f>SUMIFS('Project List'!$G:$G,'Project List'!$C:$C,$B5,'Project List'!$I:$I,P$3)</f>
        <v>0</v>
      </c>
      <c r="Q5" s="9">
        <f>SUMIFS('Project List'!$G:$G,'Project List'!$C:$C,$B5,'Project List'!$I:$I,Q$3)</f>
        <v>0</v>
      </c>
      <c r="R5" s="9">
        <f>SUMIFS('Project List'!$G:$G,'Project List'!$C:$C,$B5,'Project List'!$I:$I,R$3)</f>
        <v>0.223</v>
      </c>
      <c r="S5" s="9">
        <f>SUMIFS('Project List'!$G:$G,'Project List'!$C:$C,$B5,'Project List'!$I:$I,S$3)</f>
        <v>0</v>
      </c>
      <c r="T5" s="10">
        <f>SUMIFS('Project List'!$G:$G,'Project List'!$C:$C,'State Summary'!$B5)-SUM('State Summary'!$C5:$S5)</f>
        <v>0</v>
      </c>
      <c r="U5" s="9">
        <f t="shared" ref="U5:U54" si="2">SUM(C5:T5)</f>
        <v>0.223</v>
      </c>
      <c r="V5" s="11">
        <f t="shared" si="0"/>
        <v>40</v>
      </c>
      <c r="X5" s="31">
        <v>2008</v>
      </c>
      <c r="Y5" s="31">
        <v>0.12315384615384616</v>
      </c>
      <c r="Z5" s="28">
        <f t="shared" ref="Z5:Z19" si="3">Y5+Z4</f>
        <v>0.42715384615384616</v>
      </c>
      <c r="AA5" s="28">
        <f t="shared" si="1"/>
        <v>106.78846153846155</v>
      </c>
    </row>
    <row r="6" spans="2:27" ht="14.4" x14ac:dyDescent="0.3">
      <c r="B6" s="8" t="s">
        <v>19</v>
      </c>
      <c r="C6" s="9">
        <f>SUMIFS('Project List'!$G:$G,'Project List'!$C:$C,$B6,'Project List'!$I:$I,C$3)</f>
        <v>0</v>
      </c>
      <c r="D6" s="9">
        <f>SUMIFS('Project List'!$G:$G,'Project List'!$C:$C,$B6,'Project List'!$I:$I,D$3)</f>
        <v>0</v>
      </c>
      <c r="E6" s="9">
        <f>SUMIFS('Project List'!$G:$G,'Project List'!$C:$C,$B6,'Project List'!$I:$I,E$3)</f>
        <v>0</v>
      </c>
      <c r="F6" s="9">
        <f>SUMIFS('Project List'!$G:$G,'Project List'!$C:$C,$B6,'Project List'!$I:$I,F$3)</f>
        <v>0</v>
      </c>
      <c r="G6" s="9">
        <f>SUMIFS('Project List'!$G:$G,'Project List'!$C:$C,$B6,'Project List'!$I:$I,G$3)</f>
        <v>0</v>
      </c>
      <c r="H6" s="9">
        <f>SUMIFS('Project List'!$G:$G,'Project List'!$C:$C,$B6,'Project List'!$I:$I,H$3)</f>
        <v>39.579230769230776</v>
      </c>
      <c r="I6" s="9">
        <f>SUMIFS('Project List'!$G:$G,'Project List'!$C:$C,$B6,'Project List'!$I:$I,I$3)</f>
        <v>0</v>
      </c>
      <c r="J6" s="9">
        <f>SUMIFS('Project List'!$G:$G,'Project List'!$C:$C,$B6,'Project List'!$I:$I,J$3)</f>
        <v>0</v>
      </c>
      <c r="K6" s="9">
        <f>SUMIFS('Project List'!$G:$G,'Project List'!$C:$C,$B6,'Project List'!$I:$I,K$3)</f>
        <v>0</v>
      </c>
      <c r="L6" s="9">
        <f>SUMIFS('Project List'!$G:$G,'Project List'!$C:$C,$B6,'Project List'!$I:$I,L$3)</f>
        <v>0</v>
      </c>
      <c r="M6" s="9">
        <f>SUMIFS('Project List'!$G:$G,'Project List'!$C:$C,$B6,'Project List'!$I:$I,M$3)</f>
        <v>0</v>
      </c>
      <c r="N6" s="9">
        <f>SUMIFS('Project List'!$G:$G,'Project List'!$C:$C,$B6,'Project List'!$I:$I,N$3)</f>
        <v>5</v>
      </c>
      <c r="O6" s="9">
        <f>SUMIFS('Project List'!$G:$G,'Project List'!$C:$C,$B6,'Project List'!$I:$I,O$3)</f>
        <v>0</v>
      </c>
      <c r="P6" s="9">
        <f>SUMIFS('Project List'!$G:$G,'Project List'!$C:$C,$B6,'Project List'!$I:$I,P$3)</f>
        <v>0</v>
      </c>
      <c r="Q6" s="9">
        <f>SUMIFS('Project List'!$G:$G,'Project List'!$C:$C,$B6,'Project List'!$I:$I,Q$3)</f>
        <v>0</v>
      </c>
      <c r="R6" s="9">
        <f>SUMIFS('Project List'!$G:$G,'Project List'!$C:$C,$B6,'Project List'!$I:$I,R$3)</f>
        <v>0</v>
      </c>
      <c r="S6" s="9">
        <f>SUMIFS('Project List'!$G:$G,'Project List'!$C:$C,$B6,'Project List'!$I:$I,S$3)</f>
        <v>0</v>
      </c>
      <c r="T6" s="10">
        <f>SUMIFS('Project List'!$G:$G,'Project List'!$C:$C,'State Summary'!$B6)-SUM('State Summary'!$C6:$S6)</f>
        <v>0</v>
      </c>
      <c r="U6" s="9">
        <f t="shared" si="2"/>
        <v>44.579230769230776</v>
      </c>
      <c r="V6" s="11">
        <f t="shared" si="0"/>
        <v>12</v>
      </c>
      <c r="X6" s="31">
        <v>2009</v>
      </c>
      <c r="Y6" s="31">
        <v>0.12384615384615383</v>
      </c>
      <c r="Z6" s="28">
        <f t="shared" si="3"/>
        <v>0.55099999999999993</v>
      </c>
      <c r="AA6" s="28">
        <f t="shared" si="1"/>
        <v>137.74999999999997</v>
      </c>
    </row>
    <row r="7" spans="2:27" ht="14.4" x14ac:dyDescent="0.3">
      <c r="B7" s="8" t="s">
        <v>20</v>
      </c>
      <c r="C7" s="9">
        <f>SUMIFS('Project List'!$G:$G,'Project List'!$C:$C,$B7,'Project List'!$I:$I,C$3)</f>
        <v>0</v>
      </c>
      <c r="D7" s="9">
        <f>SUMIFS('Project List'!$G:$G,'Project List'!$C:$C,$B7,'Project List'!$I:$I,D$3)</f>
        <v>0</v>
      </c>
      <c r="E7" s="9">
        <f>SUMIFS('Project List'!$G:$G,'Project List'!$C:$C,$B7,'Project List'!$I:$I,E$3)</f>
        <v>0</v>
      </c>
      <c r="F7" s="9">
        <f>SUMIFS('Project List'!$G:$G,'Project List'!$C:$C,$B7,'Project List'!$I:$I,F$3)</f>
        <v>0</v>
      </c>
      <c r="G7" s="9">
        <f>SUMIFS('Project List'!$G:$G,'Project List'!$C:$C,$B7,'Project List'!$I:$I,G$3)</f>
        <v>0</v>
      </c>
      <c r="H7" s="9">
        <f>SUMIFS('Project List'!$G:$G,'Project List'!$C:$C,$B7,'Project List'!$I:$I,H$3)</f>
        <v>0</v>
      </c>
      <c r="I7" s="9">
        <f>SUMIFS('Project List'!$G:$G,'Project List'!$C:$C,$B7,'Project List'!$I:$I,I$3)</f>
        <v>0</v>
      </c>
      <c r="J7" s="9">
        <f>SUMIFS('Project List'!$G:$G,'Project List'!$C:$C,$B7,'Project List'!$I:$I,J$3)</f>
        <v>0</v>
      </c>
      <c r="K7" s="9">
        <f>SUMIFS('Project List'!$G:$G,'Project List'!$C:$C,$B7,'Project List'!$I:$I,K$3)</f>
        <v>0</v>
      </c>
      <c r="L7" s="9">
        <f>SUMIFS('Project List'!$G:$G,'Project List'!$C:$C,$B7,'Project List'!$I:$I,L$3)</f>
        <v>0.15</v>
      </c>
      <c r="M7" s="9">
        <f>SUMIFS('Project List'!$G:$G,'Project List'!$C:$C,$B7,'Project List'!$I:$I,M$3)</f>
        <v>1</v>
      </c>
      <c r="N7" s="9">
        <f>SUMIFS('Project List'!$G:$G,'Project List'!$C:$C,$B7,'Project List'!$I:$I,N$3)</f>
        <v>1</v>
      </c>
      <c r="O7" s="9">
        <f>SUMIFS('Project List'!$G:$G,'Project List'!$C:$C,$B7,'Project List'!$I:$I,O$3)</f>
        <v>81</v>
      </c>
      <c r="P7" s="9">
        <f>SUMIFS('Project List'!$G:$G,'Project List'!$C:$C,$B7,'Project List'!$I:$I,P$3)</f>
        <v>0</v>
      </c>
      <c r="Q7" s="9">
        <f>SUMIFS('Project List'!$G:$G,'Project List'!$C:$C,$B7,'Project List'!$I:$I,Q$3)</f>
        <v>100</v>
      </c>
      <c r="R7" s="9">
        <f>SUMIFS('Project List'!$G:$G,'Project List'!$C:$C,$B7,'Project List'!$I:$I,R$3)</f>
        <v>0</v>
      </c>
      <c r="S7" s="9">
        <f>SUMIFS('Project List'!$G:$G,'Project List'!$C:$C,$B7,'Project List'!$I:$I,S$3)</f>
        <v>0</v>
      </c>
      <c r="T7" s="10">
        <f>SUMIFS('Project List'!$G:$G,'Project List'!$C:$C,'State Summary'!$B7)-SUM('State Summary'!$C7:$S7)</f>
        <v>0</v>
      </c>
      <c r="U7" s="9">
        <f t="shared" si="2"/>
        <v>183.15</v>
      </c>
      <c r="V7" s="11">
        <f t="shared" si="0"/>
        <v>7</v>
      </c>
      <c r="X7" s="31">
        <v>2010</v>
      </c>
      <c r="Y7" s="31">
        <v>0.60234615384615386</v>
      </c>
      <c r="Z7" s="28">
        <f t="shared" si="3"/>
        <v>1.1533461538461538</v>
      </c>
      <c r="AA7" s="28">
        <f t="shared" si="1"/>
        <v>288.33653846153845</v>
      </c>
    </row>
    <row r="8" spans="2:27" ht="14.4" x14ac:dyDescent="0.3">
      <c r="B8" s="8" t="s">
        <v>21</v>
      </c>
      <c r="C8" s="9">
        <f>SUMIFS('Project List'!$G:$G,'Project List'!$C:$C,$B8,'Project List'!$I:$I,C$3)</f>
        <v>0</v>
      </c>
      <c r="D8" s="9">
        <f>SUMIFS('Project List'!$G:$G,'Project List'!$C:$C,$B8,'Project List'!$I:$I,D$3)</f>
        <v>0</v>
      </c>
      <c r="E8" s="9">
        <f>SUMIFS('Project List'!$G:$G,'Project List'!$C:$C,$B8,'Project List'!$I:$I,E$3)</f>
        <v>0</v>
      </c>
      <c r="F8" s="9">
        <f>SUMIFS('Project List'!$G:$G,'Project List'!$C:$C,$B8,'Project List'!$I:$I,F$3)</f>
        <v>0</v>
      </c>
      <c r="G8" s="9">
        <f>SUMIFS('Project List'!$G:$G,'Project List'!$C:$C,$B8,'Project List'!$I:$I,G$3)</f>
        <v>0</v>
      </c>
      <c r="H8" s="9">
        <f>SUMIFS('Project List'!$G:$G,'Project List'!$C:$C,$B8,'Project List'!$I:$I,H$3)</f>
        <v>0.17</v>
      </c>
      <c r="I8" s="9">
        <f>SUMIFS('Project List'!$G:$G,'Project List'!$C:$C,$B8,'Project List'!$I:$I,I$3)</f>
        <v>0</v>
      </c>
      <c r="J8" s="9">
        <f>SUMIFS('Project List'!$G:$G,'Project List'!$C:$C,$B8,'Project List'!$I:$I,J$3)</f>
        <v>0</v>
      </c>
      <c r="K8" s="9">
        <f>SUMIFS('Project List'!$G:$G,'Project List'!$C:$C,$B8,'Project List'!$I:$I,K$3)</f>
        <v>6</v>
      </c>
      <c r="L8" s="9">
        <f>SUMIFS('Project List'!$G:$G,'Project List'!$C:$C,$B8,'Project List'!$I:$I,L$3)</f>
        <v>0</v>
      </c>
      <c r="M8" s="9">
        <f>SUMIFS('Project List'!$G:$G,'Project List'!$C:$C,$B8,'Project List'!$I:$I,M$3)</f>
        <v>0</v>
      </c>
      <c r="N8" s="9">
        <f>SUMIFS('Project List'!$G:$G,'Project List'!$C:$C,$B8,'Project List'!$I:$I,N$3)</f>
        <v>2.5</v>
      </c>
      <c r="O8" s="9">
        <f>SUMIFS('Project List'!$G:$G,'Project List'!$C:$C,$B8,'Project List'!$I:$I,O$3)</f>
        <v>35.254999999999995</v>
      </c>
      <c r="P8" s="9">
        <f>SUMIFS('Project List'!$G:$G,'Project List'!$C:$C,$B8,'Project List'!$I:$I,P$3)</f>
        <v>0.96</v>
      </c>
      <c r="Q8" s="9">
        <f>SUMIFS('Project List'!$G:$G,'Project List'!$C:$C,$B8,'Project List'!$I:$I,Q$3)</f>
        <v>0</v>
      </c>
      <c r="R8" s="9">
        <f>SUMIFS('Project List'!$G:$G,'Project List'!$C:$C,$B8,'Project List'!$I:$I,R$3)</f>
        <v>0.76818461538461535</v>
      </c>
      <c r="S8" s="9">
        <f>SUMIFS('Project List'!$G:$G,'Project List'!$C:$C,$B8,'Project List'!$I:$I,S$3)</f>
        <v>0</v>
      </c>
      <c r="T8" s="10">
        <f>SUMIFS('Project List'!$G:$G,'Project List'!$C:$C,'State Summary'!$B8)-SUM('State Summary'!$C8:$S8)</f>
        <v>0</v>
      </c>
      <c r="U8" s="9">
        <f t="shared" si="2"/>
        <v>45.65318461538461</v>
      </c>
      <c r="V8" s="11">
        <f t="shared" si="0"/>
        <v>11</v>
      </c>
      <c r="X8" s="31">
        <v>2011</v>
      </c>
      <c r="Y8" s="31">
        <v>41.253869230769226</v>
      </c>
      <c r="Z8" s="28">
        <f t="shared" si="3"/>
        <v>42.407215384615377</v>
      </c>
      <c r="AA8" s="28">
        <f t="shared" si="1"/>
        <v>10601.803846153844</v>
      </c>
    </row>
    <row r="9" spans="2:27" ht="14.4" x14ac:dyDescent="0.3">
      <c r="B9" s="8" t="s">
        <v>11</v>
      </c>
      <c r="C9" s="9">
        <f>SUMIFS('Project List'!$G:$G,'Project List'!$C:$C,$B9,'Project List'!$I:$I,C$3)</f>
        <v>0</v>
      </c>
      <c r="D9" s="9">
        <f>SUMIFS('Project List'!$G:$G,'Project List'!$C:$C,$B9,'Project List'!$I:$I,D$3)</f>
        <v>0</v>
      </c>
      <c r="E9" s="9">
        <f>SUMIFS('Project List'!$G:$G,'Project List'!$C:$C,$B9,'Project List'!$I:$I,E$3)</f>
        <v>0</v>
      </c>
      <c r="F9" s="9">
        <f>SUMIFS('Project List'!$G:$G,'Project List'!$C:$C,$B9,'Project List'!$I:$I,F$3)</f>
        <v>3.0769230769230767E-2</v>
      </c>
      <c r="G9" s="9">
        <f>SUMIFS('Project List'!$G:$G,'Project List'!$C:$C,$B9,'Project List'!$I:$I,G$3)</f>
        <v>6.1538461538461535E-2</v>
      </c>
      <c r="H9" s="9">
        <f>SUMIFS('Project List'!$G:$G,'Project List'!$C:$C,$B9,'Project List'!$I:$I,H$3)</f>
        <v>1.1487692307692308</v>
      </c>
      <c r="I9" s="9">
        <f>SUMIFS('Project List'!$G:$G,'Project List'!$C:$C,$B9,'Project List'!$I:$I,I$3)</f>
        <v>1.8417230769230768</v>
      </c>
      <c r="J9" s="9">
        <f>SUMIFS('Project List'!$G:$G,'Project List'!$C:$C,$B9,'Project List'!$I:$I,J$3)</f>
        <v>2.6065961538461537</v>
      </c>
      <c r="K9" s="9">
        <f>SUMIFS('Project List'!$G:$G,'Project List'!$C:$C,$B9,'Project List'!$I:$I,K$3)</f>
        <v>6.5271076923076929</v>
      </c>
      <c r="L9" s="9">
        <f>SUMIFS('Project List'!$G:$G,'Project List'!$C:$C,$B9,'Project List'!$I:$I,L$3)</f>
        <v>11.47149230769231</v>
      </c>
      <c r="M9" s="9">
        <f>SUMIFS('Project List'!$G:$G,'Project List'!$C:$C,$B9,'Project List'!$I:$I,M$3)</f>
        <v>1.8596692307692309</v>
      </c>
      <c r="N9" s="9">
        <f>SUMIFS('Project List'!$G:$G,'Project List'!$C:$C,$B9,'Project List'!$I:$I,N$3)</f>
        <v>9.0028769230769221</v>
      </c>
      <c r="O9" s="9">
        <f>SUMIFS('Project List'!$G:$G,'Project List'!$C:$C,$B9,'Project List'!$I:$I,O$3)</f>
        <v>22.162453846153845</v>
      </c>
      <c r="P9" s="9">
        <f>SUMIFS('Project List'!$G:$G,'Project List'!$C:$C,$B9,'Project List'!$I:$I,P$3)</f>
        <v>37.24508461538462</v>
      </c>
      <c r="Q9" s="9">
        <f>SUMIFS('Project List'!$G:$G,'Project List'!$C:$C,$B9,'Project List'!$I:$I,Q$3)</f>
        <v>12.307649999999999</v>
      </c>
      <c r="R9" s="9">
        <f>SUMIFS('Project List'!$G:$G,'Project List'!$C:$C,$B9,'Project List'!$I:$I,R$3)</f>
        <v>35.1965</v>
      </c>
      <c r="S9" s="9">
        <f>SUMIFS('Project List'!$G:$G,'Project List'!$C:$C,$B9,'Project List'!$I:$I,S$3)</f>
        <v>17.221874999999997</v>
      </c>
      <c r="T9" s="10">
        <f>SUMIFS('Project List'!$G:$G,'Project List'!$C:$C,'State Summary'!$B9)-SUM('State Summary'!$C9:$S9)</f>
        <v>0</v>
      </c>
      <c r="U9" s="9">
        <f t="shared" si="2"/>
        <v>158.68410576923077</v>
      </c>
      <c r="V9" s="11">
        <f t="shared" si="0"/>
        <v>8</v>
      </c>
      <c r="X9" s="31">
        <v>2012</v>
      </c>
      <c r="Y9" s="31">
        <v>2.3088107692307691</v>
      </c>
      <c r="Z9" s="28">
        <f t="shared" si="3"/>
        <v>44.716026153846144</v>
      </c>
      <c r="AA9" s="28">
        <f t="shared" si="1"/>
        <v>11179.006538461535</v>
      </c>
    </row>
    <row r="10" spans="2:27" ht="14.4" x14ac:dyDescent="0.3">
      <c r="B10" s="8" t="s">
        <v>22</v>
      </c>
      <c r="C10" s="9">
        <f>SUMIFS('Project List'!$G:$G,'Project List'!$C:$C,$B10,'Project List'!$I:$I,C$3)</f>
        <v>0</v>
      </c>
      <c r="D10" s="9">
        <f>SUMIFS('Project List'!$G:$G,'Project List'!$C:$C,$B10,'Project List'!$I:$I,D$3)</f>
        <v>0</v>
      </c>
      <c r="E10" s="9">
        <f>SUMIFS('Project List'!$G:$G,'Project List'!$C:$C,$B10,'Project List'!$I:$I,E$3)</f>
        <v>0</v>
      </c>
      <c r="F10" s="9">
        <f>SUMIFS('Project List'!$G:$G,'Project List'!$C:$C,$B10,'Project List'!$I:$I,F$3)</f>
        <v>0</v>
      </c>
      <c r="G10" s="9">
        <f>SUMIFS('Project List'!$G:$G,'Project List'!$C:$C,$B10,'Project List'!$I:$I,G$3)</f>
        <v>0</v>
      </c>
      <c r="H10" s="9">
        <f>SUMIFS('Project List'!$G:$G,'Project List'!$C:$C,$B10,'Project List'!$I:$I,H$3)</f>
        <v>0</v>
      </c>
      <c r="I10" s="9">
        <f>SUMIFS('Project List'!$G:$G,'Project List'!$C:$C,$B10,'Project List'!$I:$I,I$3)</f>
        <v>0</v>
      </c>
      <c r="J10" s="9">
        <f>SUMIFS('Project List'!$G:$G,'Project List'!$C:$C,$B10,'Project List'!$I:$I,J$3)</f>
        <v>0</v>
      </c>
      <c r="K10" s="9">
        <f>SUMIFS('Project List'!$G:$G,'Project List'!$C:$C,$B10,'Project List'!$I:$I,K$3)</f>
        <v>0</v>
      </c>
      <c r="L10" s="9">
        <f>SUMIFS('Project List'!$G:$G,'Project List'!$C:$C,$B10,'Project List'!$I:$I,L$3)</f>
        <v>0</v>
      </c>
      <c r="M10" s="9">
        <f>SUMIFS('Project List'!$G:$G,'Project List'!$C:$C,$B10,'Project List'!$I:$I,M$3)</f>
        <v>0</v>
      </c>
      <c r="N10" s="9">
        <f>SUMIFS('Project List'!$G:$G,'Project List'!$C:$C,$B10,'Project List'!$I:$I,N$3)</f>
        <v>0</v>
      </c>
      <c r="O10" s="9">
        <f>SUMIFS('Project List'!$G:$G,'Project List'!$C:$C,$B10,'Project List'!$I:$I,O$3)</f>
        <v>0</v>
      </c>
      <c r="P10" s="9">
        <f>SUMIFS('Project List'!$G:$G,'Project List'!$C:$C,$B10,'Project List'!$I:$I,P$3)</f>
        <v>1.5384615384615383</v>
      </c>
      <c r="Q10" s="9">
        <f>SUMIFS('Project List'!$G:$G,'Project List'!$C:$C,$B10,'Project List'!$I:$I,Q$3)</f>
        <v>0</v>
      </c>
      <c r="R10" s="9">
        <f>SUMIFS('Project List'!$G:$G,'Project List'!$C:$C,$B10,'Project List'!$I:$I,R$3)</f>
        <v>0</v>
      </c>
      <c r="S10" s="9">
        <f>SUMIFS('Project List'!$G:$G,'Project List'!$C:$C,$B10,'Project List'!$I:$I,S$3)</f>
        <v>0</v>
      </c>
      <c r="T10" s="10">
        <f>SUMIFS('Project List'!$G:$G,'Project List'!$C:$C,'State Summary'!$B10)-SUM('State Summary'!$C10:$S10)</f>
        <v>0</v>
      </c>
      <c r="U10" s="9">
        <f t="shared" si="2"/>
        <v>1.5384615384615383</v>
      </c>
      <c r="V10" s="11">
        <f t="shared" si="0"/>
        <v>35</v>
      </c>
      <c r="X10" s="31">
        <v>2013</v>
      </c>
      <c r="Y10" s="31">
        <v>7.5708361538461544</v>
      </c>
      <c r="Z10" s="28">
        <f t="shared" si="3"/>
        <v>52.286862307692296</v>
      </c>
      <c r="AA10" s="28">
        <f t="shared" si="1"/>
        <v>13071.715576923074</v>
      </c>
    </row>
    <row r="11" spans="2:27" ht="14.4" x14ac:dyDescent="0.3">
      <c r="B11" s="8" t="s">
        <v>23</v>
      </c>
      <c r="C11" s="9">
        <f>SUMIFS('Project List'!$G:$G,'Project List'!$C:$C,$B11,'Project List'!$I:$I,C$3)</f>
        <v>0</v>
      </c>
      <c r="D11" s="9">
        <f>SUMIFS('Project List'!$G:$G,'Project List'!$C:$C,$B11,'Project List'!$I:$I,D$3)</f>
        <v>0</v>
      </c>
      <c r="E11" s="9">
        <f>SUMIFS('Project List'!$G:$G,'Project List'!$C:$C,$B11,'Project List'!$I:$I,E$3)</f>
        <v>0</v>
      </c>
      <c r="F11" s="9">
        <f>SUMIFS('Project List'!$G:$G,'Project List'!$C:$C,$B11,'Project List'!$I:$I,F$3)</f>
        <v>0</v>
      </c>
      <c r="G11" s="9">
        <f>SUMIFS('Project List'!$G:$G,'Project List'!$C:$C,$B11,'Project List'!$I:$I,G$3)</f>
        <v>0</v>
      </c>
      <c r="H11" s="9">
        <f>SUMIFS('Project List'!$G:$G,'Project List'!$C:$C,$B11,'Project List'!$I:$I,H$3)</f>
        <v>0</v>
      </c>
      <c r="I11" s="9">
        <f>SUMIFS('Project List'!$G:$G,'Project List'!$C:$C,$B11,'Project List'!$I:$I,I$3)</f>
        <v>0</v>
      </c>
      <c r="J11" s="9">
        <f>SUMIFS('Project List'!$G:$G,'Project List'!$C:$C,$B11,'Project List'!$I:$I,J$3)</f>
        <v>0</v>
      </c>
      <c r="K11" s="9">
        <f>SUMIFS('Project List'!$G:$G,'Project List'!$C:$C,$B11,'Project List'!$I:$I,K$3)</f>
        <v>0</v>
      </c>
      <c r="L11" s="9">
        <f>SUMIFS('Project List'!$G:$G,'Project List'!$C:$C,$B11,'Project List'!$I:$I,L$3)</f>
        <v>0</v>
      </c>
      <c r="M11" s="9">
        <f>SUMIFS('Project List'!$G:$G,'Project List'!$C:$C,$B11,'Project List'!$I:$I,M$3)</f>
        <v>0</v>
      </c>
      <c r="N11" s="9">
        <f>SUMIFS('Project List'!$G:$G,'Project List'!$C:$C,$B11,'Project List'!$I:$I,N$3)</f>
        <v>0</v>
      </c>
      <c r="O11" s="9">
        <f>SUMIFS('Project List'!$G:$G,'Project List'!$C:$C,$B11,'Project List'!$I:$I,O$3)</f>
        <v>0.52396153846153848</v>
      </c>
      <c r="P11" s="9">
        <f>SUMIFS('Project List'!$G:$G,'Project List'!$C:$C,$B11,'Project List'!$I:$I,P$3)</f>
        <v>4.7415384615384616E-2</v>
      </c>
      <c r="Q11" s="9">
        <f>SUMIFS('Project List'!$G:$G,'Project List'!$C:$C,$B11,'Project List'!$I:$I,Q$3)</f>
        <v>2.1439999999999997</v>
      </c>
      <c r="R11" s="9">
        <f>SUMIFS('Project List'!$G:$G,'Project List'!$C:$C,$B11,'Project List'!$I:$I,R$3)</f>
        <v>0</v>
      </c>
      <c r="S11" s="9">
        <f>SUMIFS('Project List'!$G:$G,'Project List'!$C:$C,$B11,'Project List'!$I:$I,S$3)</f>
        <v>0</v>
      </c>
      <c r="T11" s="10">
        <f>SUMIFS('Project List'!$G:$G,'Project List'!$C:$C,'State Summary'!$B11)-SUM('State Summary'!$C11:$S11)</f>
        <v>0</v>
      </c>
      <c r="U11" s="9">
        <f t="shared" si="2"/>
        <v>2.7153769230769229</v>
      </c>
      <c r="V11" s="11">
        <f t="shared" si="0"/>
        <v>33</v>
      </c>
      <c r="X11" s="31">
        <v>2014</v>
      </c>
      <c r="Y11" s="31">
        <v>25.031452307692305</v>
      </c>
      <c r="Z11" s="28">
        <f t="shared" si="3"/>
        <v>77.318314615384594</v>
      </c>
      <c r="AA11" s="28">
        <f t="shared" si="1"/>
        <v>19329.578653846147</v>
      </c>
    </row>
    <row r="12" spans="2:27" ht="14.4" x14ac:dyDescent="0.3">
      <c r="B12" s="8" t="s">
        <v>24</v>
      </c>
      <c r="C12" s="9">
        <f>SUMIFS('Project List'!$G:$G,'Project List'!$C:$C,$B12,'Project List'!$I:$I,C$3)</f>
        <v>0</v>
      </c>
      <c r="D12" s="9">
        <f>SUMIFS('Project List'!$G:$G,'Project List'!$C:$C,$B12,'Project List'!$I:$I,D$3)</f>
        <v>0</v>
      </c>
      <c r="E12" s="9">
        <f>SUMIFS('Project List'!$G:$G,'Project List'!$C:$C,$B12,'Project List'!$I:$I,E$3)</f>
        <v>0</v>
      </c>
      <c r="F12" s="9">
        <f>SUMIFS('Project List'!$G:$G,'Project List'!$C:$C,$B12,'Project List'!$I:$I,F$3)</f>
        <v>0</v>
      </c>
      <c r="G12" s="9">
        <f>SUMIFS('Project List'!$G:$G,'Project List'!$C:$C,$B12,'Project List'!$I:$I,G$3)</f>
        <v>0</v>
      </c>
      <c r="H12" s="9">
        <f>SUMIFS('Project List'!$G:$G,'Project List'!$C:$C,$B12,'Project List'!$I:$I,H$3)</f>
        <v>0</v>
      </c>
      <c r="I12" s="9">
        <f>SUMIFS('Project List'!$G:$G,'Project List'!$C:$C,$B12,'Project List'!$I:$I,I$3)</f>
        <v>0</v>
      </c>
      <c r="J12" s="9">
        <f>SUMIFS('Project List'!$G:$G,'Project List'!$C:$C,$B12,'Project List'!$I:$I,J$3)</f>
        <v>4</v>
      </c>
      <c r="K12" s="9">
        <f>SUMIFS('Project List'!$G:$G,'Project List'!$C:$C,$B12,'Project List'!$I:$I,K$3)</f>
        <v>0.23</v>
      </c>
      <c r="L12" s="9">
        <f>SUMIFS('Project List'!$G:$G,'Project List'!$C:$C,$B12,'Project List'!$I:$I,L$3)</f>
        <v>0</v>
      </c>
      <c r="M12" s="9">
        <f>SUMIFS('Project List'!$G:$G,'Project List'!$C:$C,$B12,'Project List'!$I:$I,M$3)</f>
        <v>0</v>
      </c>
      <c r="N12" s="9">
        <f>SUMIFS('Project List'!$G:$G,'Project List'!$C:$C,$B12,'Project List'!$I:$I,N$3)</f>
        <v>0</v>
      </c>
      <c r="O12" s="9">
        <f>SUMIFS('Project List'!$G:$G,'Project List'!$C:$C,$B12,'Project List'!$I:$I,O$3)</f>
        <v>0</v>
      </c>
      <c r="P12" s="9">
        <f>SUMIFS('Project List'!$G:$G,'Project List'!$C:$C,$B12,'Project List'!$I:$I,P$3)</f>
        <v>0</v>
      </c>
      <c r="Q12" s="9">
        <f>SUMIFS('Project List'!$G:$G,'Project List'!$C:$C,$B12,'Project List'!$I:$I,Q$3)</f>
        <v>0</v>
      </c>
      <c r="R12" s="9">
        <f>SUMIFS('Project List'!$G:$G,'Project List'!$C:$C,$B12,'Project List'!$I:$I,R$3)</f>
        <v>0</v>
      </c>
      <c r="S12" s="9">
        <f>SUMIFS('Project List'!$G:$G,'Project List'!$C:$C,$B12,'Project List'!$I:$I,S$3)</f>
        <v>0</v>
      </c>
      <c r="T12" s="10">
        <f>SUMIFS('Project List'!$G:$G,'Project List'!$C:$C,'State Summary'!$B12)-SUM('State Summary'!$C12:$S12)</f>
        <v>0</v>
      </c>
      <c r="U12" s="9">
        <f t="shared" si="2"/>
        <v>4.2300000000000004</v>
      </c>
      <c r="V12" s="11">
        <f t="shared" si="0"/>
        <v>30</v>
      </c>
      <c r="X12" s="31">
        <v>2015</v>
      </c>
      <c r="Y12" s="31">
        <v>43.390894615384617</v>
      </c>
      <c r="Z12" s="28">
        <f t="shared" si="3"/>
        <v>120.7092092307692</v>
      </c>
      <c r="AA12" s="28">
        <f t="shared" si="1"/>
        <v>30177.302307692302</v>
      </c>
    </row>
    <row r="13" spans="2:27" ht="14.4" x14ac:dyDescent="0.3">
      <c r="B13" s="8" t="s">
        <v>25</v>
      </c>
      <c r="C13" s="9">
        <f>SUMIFS('Project List'!$G:$G,'Project List'!$C:$C,$B13,'Project List'!$I:$I,C$3)</f>
        <v>0</v>
      </c>
      <c r="D13" s="9">
        <f>SUMIFS('Project List'!$G:$G,'Project List'!$C:$C,$B13,'Project List'!$I:$I,D$3)</f>
        <v>0</v>
      </c>
      <c r="E13" s="9">
        <f>SUMIFS('Project List'!$G:$G,'Project List'!$C:$C,$B13,'Project List'!$I:$I,E$3)</f>
        <v>7.4307692307692311E-2</v>
      </c>
      <c r="F13" s="9">
        <f>SUMIFS('Project List'!$G:$G,'Project List'!$C:$C,$B13,'Project List'!$I:$I,F$3)</f>
        <v>1.6153846153846154E-2</v>
      </c>
      <c r="G13" s="9">
        <f>SUMIFS('Project List'!$G:$G,'Project List'!$C:$C,$B13,'Project List'!$I:$I,G$3)</f>
        <v>0</v>
      </c>
      <c r="H13" s="9">
        <f>SUMIFS('Project List'!$G:$G,'Project List'!$C:$C,$B13,'Project List'!$I:$I,H$3)</f>
        <v>0</v>
      </c>
      <c r="I13" s="9">
        <f>SUMIFS('Project List'!$G:$G,'Project List'!$C:$C,$B13,'Project List'!$I:$I,I$3)</f>
        <v>0</v>
      </c>
      <c r="J13" s="9">
        <f>SUMIFS('Project List'!$G:$G,'Project List'!$C:$C,$B13,'Project List'!$I:$I,J$3)</f>
        <v>0.4</v>
      </c>
      <c r="K13" s="9">
        <f>SUMIFS('Project List'!$G:$G,'Project List'!$C:$C,$B13,'Project List'!$I:$I,K$3)</f>
        <v>0</v>
      </c>
      <c r="L13" s="9">
        <f>SUMIFS('Project List'!$G:$G,'Project List'!$C:$C,$B13,'Project List'!$I:$I,L$3)</f>
        <v>0</v>
      </c>
      <c r="M13" s="9">
        <f>SUMIFS('Project List'!$G:$G,'Project List'!$C:$C,$B13,'Project List'!$I:$I,M$3)</f>
        <v>9.1</v>
      </c>
      <c r="N13" s="9">
        <f>SUMIFS('Project List'!$G:$G,'Project List'!$C:$C,$B13,'Project List'!$I:$I,N$3)</f>
        <v>23.876923076923077</v>
      </c>
      <c r="O13" s="9">
        <f>SUMIFS('Project List'!$G:$G,'Project List'!$C:$C,$B13,'Project List'!$I:$I,O$3)</f>
        <v>95.02000000000001</v>
      </c>
      <c r="P13" s="9">
        <f>SUMIFS('Project List'!$G:$G,'Project List'!$C:$C,$B13,'Project List'!$I:$I,P$3)</f>
        <v>17.5</v>
      </c>
      <c r="Q13" s="9">
        <f>SUMIFS('Project List'!$G:$G,'Project List'!$C:$C,$B13,'Project List'!$I:$I,Q$3)</f>
        <v>447</v>
      </c>
      <c r="R13" s="9">
        <f>SUMIFS('Project List'!$G:$G,'Project List'!$C:$C,$B13,'Project List'!$I:$I,R$3)</f>
        <v>1043</v>
      </c>
      <c r="S13" s="9">
        <f>SUMIFS('Project List'!$G:$G,'Project List'!$C:$C,$B13,'Project List'!$I:$I,S$3)</f>
        <v>0</v>
      </c>
      <c r="T13" s="10">
        <f>SUMIFS('Project List'!$G:$G,'Project List'!$C:$C,'State Summary'!$B13)-SUM('State Summary'!$C13:$S13)</f>
        <v>0</v>
      </c>
      <c r="U13" s="9">
        <f t="shared" si="2"/>
        <v>1635.9873846153846</v>
      </c>
      <c r="V13" s="11">
        <f t="shared" si="0"/>
        <v>1</v>
      </c>
      <c r="X13" s="31">
        <v>2016</v>
      </c>
      <c r="Y13" s="31">
        <v>142.44664538461538</v>
      </c>
      <c r="Z13" s="28">
        <f t="shared" si="3"/>
        <v>263.15585461538456</v>
      </c>
      <c r="AA13" s="28">
        <f t="shared" si="1"/>
        <v>65788.963653846135</v>
      </c>
    </row>
    <row r="14" spans="2:27" ht="14.4" x14ac:dyDescent="0.3">
      <c r="B14" s="8" t="s">
        <v>26</v>
      </c>
      <c r="C14" s="9">
        <f>SUMIFS('Project List'!$G:$G,'Project List'!$C:$C,$B14,'Project List'!$I:$I,C$3)</f>
        <v>0</v>
      </c>
      <c r="D14" s="9">
        <f>SUMIFS('Project List'!$G:$G,'Project List'!$C:$C,$B14,'Project List'!$I:$I,D$3)</f>
        <v>0</v>
      </c>
      <c r="E14" s="9">
        <f>SUMIFS('Project List'!$G:$G,'Project List'!$C:$C,$B14,'Project List'!$I:$I,E$3)</f>
        <v>0</v>
      </c>
      <c r="F14" s="9">
        <f>SUMIFS('Project List'!$G:$G,'Project List'!$C:$C,$B14,'Project List'!$I:$I,F$3)</f>
        <v>0</v>
      </c>
      <c r="G14" s="9">
        <f>SUMIFS('Project List'!$G:$G,'Project List'!$C:$C,$B14,'Project List'!$I:$I,G$3)</f>
        <v>0</v>
      </c>
      <c r="H14" s="9">
        <f>SUMIFS('Project List'!$G:$G,'Project List'!$C:$C,$B14,'Project List'!$I:$I,H$3)</f>
        <v>0</v>
      </c>
      <c r="I14" s="9">
        <f>SUMIFS('Project List'!$G:$G,'Project List'!$C:$C,$B14,'Project List'!$I:$I,I$3)</f>
        <v>0</v>
      </c>
      <c r="J14" s="9">
        <f>SUMIFS('Project List'!$G:$G,'Project List'!$C:$C,$B14,'Project List'!$I:$I,J$3)</f>
        <v>0</v>
      </c>
      <c r="K14" s="9">
        <f>SUMIFS('Project List'!$G:$G,'Project List'!$C:$C,$B14,'Project List'!$I:$I,K$3)</f>
        <v>0</v>
      </c>
      <c r="L14" s="9">
        <f>SUMIFS('Project List'!$G:$G,'Project List'!$C:$C,$B14,'Project List'!$I:$I,L$3)</f>
        <v>11.42</v>
      </c>
      <c r="M14" s="9">
        <f>SUMIFS('Project List'!$G:$G,'Project List'!$C:$C,$B14,'Project List'!$I:$I,M$3)</f>
        <v>9.1829999999999998</v>
      </c>
      <c r="N14" s="9">
        <f>SUMIFS('Project List'!$G:$G,'Project List'!$C:$C,$B14,'Project List'!$I:$I,N$3)</f>
        <v>57.119630769230767</v>
      </c>
      <c r="O14" s="9">
        <f>SUMIFS('Project List'!$G:$G,'Project List'!$C:$C,$B14,'Project List'!$I:$I,O$3)</f>
        <v>2</v>
      </c>
      <c r="P14" s="9">
        <f>SUMIFS('Project List'!$G:$G,'Project List'!$C:$C,$B14,'Project List'!$I:$I,P$3)</f>
        <v>24.5</v>
      </c>
      <c r="Q14" s="9">
        <f>SUMIFS('Project List'!$G:$G,'Project List'!$C:$C,$B14,'Project List'!$I:$I,Q$3)</f>
        <v>31.5</v>
      </c>
      <c r="R14" s="9">
        <f>SUMIFS('Project List'!$G:$G,'Project List'!$C:$C,$B14,'Project List'!$I:$I,R$3)</f>
        <v>0</v>
      </c>
      <c r="S14" s="9">
        <f>SUMIFS('Project List'!$G:$G,'Project List'!$C:$C,$B14,'Project List'!$I:$I,S$3)</f>
        <v>0</v>
      </c>
      <c r="T14" s="10">
        <f>SUMIFS('Project List'!$G:$G,'Project List'!$C:$C,'State Summary'!$B14)-SUM('State Summary'!$C14:$S14)</f>
        <v>0</v>
      </c>
      <c r="U14" s="9">
        <f t="shared" si="2"/>
        <v>135.72263076923076</v>
      </c>
      <c r="V14" s="11">
        <f t="shared" si="0"/>
        <v>9</v>
      </c>
      <c r="X14" s="31">
        <v>2017</v>
      </c>
      <c r="Y14" s="31">
        <v>581.32290923076914</v>
      </c>
      <c r="Z14" s="28">
        <f t="shared" si="3"/>
        <v>844.4787638461537</v>
      </c>
      <c r="AA14" s="28">
        <f t="shared" si="1"/>
        <v>211119.69096153844</v>
      </c>
    </row>
    <row r="15" spans="2:27" ht="14.4" x14ac:dyDescent="0.3">
      <c r="B15" s="8" t="s">
        <v>27</v>
      </c>
      <c r="C15" s="9">
        <f>SUMIFS('Project List'!$G:$G,'Project List'!$C:$C,$B15,'Project List'!$I:$I,C$3)</f>
        <v>0</v>
      </c>
      <c r="D15" s="9">
        <f>SUMIFS('Project List'!$G:$G,'Project List'!$C:$C,$B15,'Project List'!$I:$I,D$3)</f>
        <v>0</v>
      </c>
      <c r="E15" s="9">
        <f>SUMIFS('Project List'!$G:$G,'Project List'!$C:$C,$B15,'Project List'!$I:$I,E$3)</f>
        <v>0</v>
      </c>
      <c r="F15" s="9">
        <f>SUMIFS('Project List'!$G:$G,'Project List'!$C:$C,$B15,'Project List'!$I:$I,F$3)</f>
        <v>0</v>
      </c>
      <c r="G15" s="9">
        <f>SUMIFS('Project List'!$G:$G,'Project List'!$C:$C,$B15,'Project List'!$I:$I,G$3)</f>
        <v>0</v>
      </c>
      <c r="H15" s="9">
        <f>SUMIFS('Project List'!$G:$G,'Project List'!$C:$C,$B15,'Project List'!$I:$I,H$3)</f>
        <v>0</v>
      </c>
      <c r="I15" s="9">
        <f>SUMIFS('Project List'!$G:$G,'Project List'!$C:$C,$B15,'Project List'!$I:$I,I$3)</f>
        <v>0</v>
      </c>
      <c r="J15" s="9">
        <f>SUMIFS('Project List'!$G:$G,'Project List'!$C:$C,$B15,'Project List'!$I:$I,J$3)</f>
        <v>0</v>
      </c>
      <c r="K15" s="9">
        <f>SUMIFS('Project List'!$G:$G,'Project List'!$C:$C,$B15,'Project List'!$I:$I,K$3)</f>
        <v>0</v>
      </c>
      <c r="L15" s="9">
        <f>SUMIFS('Project List'!$G:$G,'Project List'!$C:$C,$B15,'Project List'!$I:$I,L$3)</f>
        <v>0</v>
      </c>
      <c r="M15" s="9">
        <f>SUMIFS('Project List'!$G:$G,'Project List'!$C:$C,$B15,'Project List'!$I:$I,M$3)</f>
        <v>0</v>
      </c>
      <c r="N15" s="9">
        <f>SUMIFS('Project List'!$G:$G,'Project List'!$C:$C,$B15,'Project List'!$I:$I,N$3)</f>
        <v>0</v>
      </c>
      <c r="O15" s="9">
        <f>SUMIFS('Project List'!$G:$G,'Project List'!$C:$C,$B15,'Project List'!$I:$I,O$3)</f>
        <v>0</v>
      </c>
      <c r="P15" s="9">
        <f>SUMIFS('Project List'!$G:$G,'Project List'!$C:$C,$B15,'Project List'!$I:$I,P$3)</f>
        <v>0</v>
      </c>
      <c r="Q15" s="9">
        <f>SUMIFS('Project List'!$G:$G,'Project List'!$C:$C,$B15,'Project List'!$I:$I,Q$3)</f>
        <v>0.29832000000000003</v>
      </c>
      <c r="R15" s="9">
        <f>SUMIFS('Project List'!$G:$G,'Project List'!$C:$C,$B15,'Project List'!$I:$I,R$3)</f>
        <v>0</v>
      </c>
      <c r="S15" s="9">
        <f>SUMIFS('Project List'!$G:$G,'Project List'!$C:$C,$B15,'Project List'!$I:$I,S$3)</f>
        <v>0</v>
      </c>
      <c r="T15" s="10">
        <f>SUMIFS('Project List'!$G:$G,'Project List'!$C:$C,'State Summary'!$B15)-SUM('State Summary'!$C15:$S15)</f>
        <v>0</v>
      </c>
      <c r="U15" s="9">
        <f t="shared" si="2"/>
        <v>0.29832000000000003</v>
      </c>
      <c r="V15" s="11">
        <f t="shared" si="0"/>
        <v>38</v>
      </c>
      <c r="X15" s="31">
        <v>2018</v>
      </c>
      <c r="Y15" s="31">
        <v>711.76831769230762</v>
      </c>
      <c r="Z15" s="28">
        <f t="shared" si="3"/>
        <v>1556.2470815384613</v>
      </c>
      <c r="AA15" s="28">
        <f t="shared" si="1"/>
        <v>389061.77038461535</v>
      </c>
    </row>
    <row r="16" spans="2:27" ht="14.4" x14ac:dyDescent="0.3">
      <c r="B16" s="8" t="s">
        <v>28</v>
      </c>
      <c r="C16" s="9">
        <f>SUMIFS('Project List'!$G:$G,'Project List'!$C:$C,$B16,'Project List'!$I:$I,C$3)</f>
        <v>0</v>
      </c>
      <c r="D16" s="9">
        <f>SUMIFS('Project List'!$G:$G,'Project List'!$C:$C,$B16,'Project List'!$I:$I,D$3)</f>
        <v>0</v>
      </c>
      <c r="E16" s="9">
        <f>SUMIFS('Project List'!$G:$G,'Project List'!$C:$C,$B16,'Project List'!$I:$I,E$3)</f>
        <v>0</v>
      </c>
      <c r="F16" s="9">
        <f>SUMIFS('Project List'!$G:$G,'Project List'!$C:$C,$B16,'Project List'!$I:$I,F$3)</f>
        <v>0</v>
      </c>
      <c r="G16" s="9">
        <f>SUMIFS('Project List'!$G:$G,'Project List'!$C:$C,$B16,'Project List'!$I:$I,G$3)</f>
        <v>0</v>
      </c>
      <c r="H16" s="9">
        <f>SUMIFS('Project List'!$G:$G,'Project List'!$C:$C,$B16,'Project List'!$I:$I,H$3)</f>
        <v>0</v>
      </c>
      <c r="I16" s="9">
        <f>SUMIFS('Project List'!$G:$G,'Project List'!$C:$C,$B16,'Project List'!$I:$I,I$3)</f>
        <v>0</v>
      </c>
      <c r="J16" s="9">
        <f>SUMIFS('Project List'!$G:$G,'Project List'!$C:$C,$B16,'Project List'!$I:$I,J$3)</f>
        <v>0</v>
      </c>
      <c r="K16" s="9">
        <f>SUMIFS('Project List'!$G:$G,'Project List'!$C:$C,$B16,'Project List'!$I:$I,K$3)</f>
        <v>0</v>
      </c>
      <c r="L16" s="9">
        <f>SUMIFS('Project List'!$G:$G,'Project List'!$C:$C,$B16,'Project List'!$I:$I,L$3)</f>
        <v>0</v>
      </c>
      <c r="M16" s="9">
        <f>SUMIFS('Project List'!$G:$G,'Project List'!$C:$C,$B16,'Project List'!$I:$I,M$3)</f>
        <v>0</v>
      </c>
      <c r="N16" s="9">
        <f>SUMIFS('Project List'!$G:$G,'Project List'!$C:$C,$B16,'Project List'!$I:$I,N$3)</f>
        <v>0.1</v>
      </c>
      <c r="O16" s="9">
        <f>SUMIFS('Project List'!$G:$G,'Project List'!$C:$C,$B16,'Project List'!$I:$I,O$3)</f>
        <v>0</v>
      </c>
      <c r="P16" s="9">
        <f>SUMIFS('Project List'!$G:$G,'Project List'!$C:$C,$B16,'Project List'!$I:$I,P$3)</f>
        <v>0</v>
      </c>
      <c r="Q16" s="9">
        <f>SUMIFS('Project List'!$G:$G,'Project List'!$C:$C,$B16,'Project List'!$I:$I,Q$3)</f>
        <v>0</v>
      </c>
      <c r="R16" s="9">
        <f>SUMIFS('Project List'!$G:$G,'Project List'!$C:$C,$B16,'Project List'!$I:$I,R$3)</f>
        <v>0</v>
      </c>
      <c r="S16" s="9">
        <f>SUMIFS('Project List'!$G:$G,'Project List'!$C:$C,$B16,'Project List'!$I:$I,S$3)</f>
        <v>0</v>
      </c>
      <c r="T16" s="10">
        <f>SUMIFS('Project List'!$G:$G,'Project List'!$C:$C,'State Summary'!$B16)-SUM('State Summary'!$C16:$S16)</f>
        <v>0</v>
      </c>
      <c r="U16" s="9">
        <f t="shared" si="2"/>
        <v>0.1</v>
      </c>
      <c r="V16" s="11">
        <f t="shared" si="0"/>
        <v>41</v>
      </c>
      <c r="X16" s="31">
        <v>2019</v>
      </c>
      <c r="Y16" s="31">
        <v>588.26096538461547</v>
      </c>
      <c r="Z16" s="28">
        <f t="shared" si="3"/>
        <v>2144.508046923077</v>
      </c>
      <c r="AA16" s="28">
        <f t="shared" si="1"/>
        <v>536127.0117307693</v>
      </c>
    </row>
    <row r="17" spans="2:27" ht="14.4" x14ac:dyDescent="0.3">
      <c r="B17" s="8" t="s">
        <v>29</v>
      </c>
      <c r="C17" s="9">
        <f>SUMIFS('Project List'!$G:$G,'Project List'!$C:$C,$B17,'Project List'!$I:$I,C$3)</f>
        <v>0</v>
      </c>
      <c r="D17" s="9">
        <f>SUMIFS('Project List'!$G:$G,'Project List'!$C:$C,$B17,'Project List'!$I:$I,D$3)</f>
        <v>0</v>
      </c>
      <c r="E17" s="9">
        <f>SUMIFS('Project List'!$G:$G,'Project List'!$C:$C,$B17,'Project List'!$I:$I,E$3)</f>
        <v>0</v>
      </c>
      <c r="F17" s="9">
        <f>SUMIFS('Project List'!$G:$G,'Project List'!$C:$C,$B17,'Project List'!$I:$I,F$3)</f>
        <v>0</v>
      </c>
      <c r="G17" s="9">
        <f>SUMIFS('Project List'!$G:$G,'Project List'!$C:$C,$B17,'Project List'!$I:$I,G$3)</f>
        <v>0</v>
      </c>
      <c r="H17" s="9">
        <f>SUMIFS('Project List'!$G:$G,'Project List'!$C:$C,$B17,'Project List'!$I:$I,H$3)</f>
        <v>0</v>
      </c>
      <c r="I17" s="9">
        <f>SUMIFS('Project List'!$G:$G,'Project List'!$C:$C,$B17,'Project List'!$I:$I,I$3)</f>
        <v>0</v>
      </c>
      <c r="J17" s="9">
        <f>SUMIFS('Project List'!$G:$G,'Project List'!$C:$C,$B17,'Project List'!$I:$I,J$3)</f>
        <v>0</v>
      </c>
      <c r="K17" s="9">
        <f>SUMIFS('Project List'!$G:$G,'Project List'!$C:$C,$B17,'Project List'!$I:$I,K$3)</f>
        <v>0.1</v>
      </c>
      <c r="L17" s="9">
        <f>SUMIFS('Project List'!$G:$G,'Project List'!$C:$C,$B17,'Project List'!$I:$I,L$3)</f>
        <v>1</v>
      </c>
      <c r="M17" s="9">
        <f>SUMIFS('Project List'!$G:$G,'Project List'!$C:$C,$B17,'Project List'!$I:$I,M$3)</f>
        <v>0</v>
      </c>
      <c r="N17" s="9">
        <f>SUMIFS('Project List'!$G:$G,'Project List'!$C:$C,$B17,'Project List'!$I:$I,N$3)</f>
        <v>0.54</v>
      </c>
      <c r="O17" s="9">
        <f>SUMIFS('Project List'!$G:$G,'Project List'!$C:$C,$B17,'Project List'!$I:$I,O$3)</f>
        <v>0</v>
      </c>
      <c r="P17" s="9">
        <f>SUMIFS('Project List'!$G:$G,'Project List'!$C:$C,$B17,'Project List'!$I:$I,P$3)</f>
        <v>3.9550000000000001</v>
      </c>
      <c r="Q17" s="9">
        <f>SUMIFS('Project List'!$G:$G,'Project List'!$C:$C,$B17,'Project List'!$I:$I,Q$3)</f>
        <v>61.591999999999992</v>
      </c>
      <c r="R17" s="9">
        <f>SUMIFS('Project List'!$G:$G,'Project List'!$C:$C,$B17,'Project List'!$I:$I,R$3)</f>
        <v>108.54200000000002</v>
      </c>
      <c r="S17" s="9">
        <f>SUMIFS('Project List'!$G:$G,'Project List'!$C:$C,$B17,'Project List'!$I:$I,S$3)</f>
        <v>29.299999999999997</v>
      </c>
      <c r="T17" s="10">
        <f>SUMIFS('Project List'!$G:$G,'Project List'!$C:$C,'State Summary'!$B17)-SUM('State Summary'!$C17:$S17)</f>
        <v>0</v>
      </c>
      <c r="U17" s="9">
        <f t="shared" si="2"/>
        <v>205.029</v>
      </c>
      <c r="V17" s="11">
        <f t="shared" si="0"/>
        <v>6</v>
      </c>
      <c r="X17" s="31">
        <v>2020</v>
      </c>
      <c r="Y17" s="31">
        <v>1251.8063576923078</v>
      </c>
      <c r="Z17" s="28">
        <f t="shared" si="3"/>
        <v>3396.3144046153848</v>
      </c>
      <c r="AA17" s="28">
        <f>Z17*1000/4</f>
        <v>849078.60115384625</v>
      </c>
    </row>
    <row r="18" spans="2:27" ht="14.4" x14ac:dyDescent="0.3">
      <c r="B18" s="8" t="s">
        <v>30</v>
      </c>
      <c r="C18" s="9">
        <f>SUMIFS('Project List'!$G:$G,'Project List'!$C:$C,$B18,'Project List'!$I:$I,C$3)</f>
        <v>0</v>
      </c>
      <c r="D18" s="9">
        <f>SUMIFS('Project List'!$G:$G,'Project List'!$C:$C,$B18,'Project List'!$I:$I,D$3)</f>
        <v>0</v>
      </c>
      <c r="E18" s="9">
        <f>SUMIFS('Project List'!$G:$G,'Project List'!$C:$C,$B18,'Project List'!$I:$I,E$3)</f>
        <v>0</v>
      </c>
      <c r="F18" s="9">
        <f>SUMIFS('Project List'!$G:$G,'Project List'!$C:$C,$B18,'Project List'!$I:$I,F$3)</f>
        <v>0</v>
      </c>
      <c r="G18" s="9">
        <f>SUMIFS('Project List'!$G:$G,'Project List'!$C:$C,$B18,'Project List'!$I:$I,G$3)</f>
        <v>0</v>
      </c>
      <c r="H18" s="9">
        <f>SUMIFS('Project List'!$G:$G,'Project List'!$C:$C,$B18,'Project List'!$I:$I,H$3)</f>
        <v>0</v>
      </c>
      <c r="I18" s="9">
        <f>SUMIFS('Project List'!$G:$G,'Project List'!$C:$C,$B18,'Project List'!$I:$I,I$3)</f>
        <v>0</v>
      </c>
      <c r="J18" s="9">
        <f>SUMIFS('Project List'!$G:$G,'Project List'!$C:$C,$B18,'Project List'!$I:$I,J$3)</f>
        <v>0</v>
      </c>
      <c r="K18" s="9">
        <f>SUMIFS('Project List'!$G:$G,'Project List'!$C:$C,$B18,'Project List'!$I:$I,K$3)</f>
        <v>0</v>
      </c>
      <c r="L18" s="9">
        <f>SUMIFS('Project List'!$G:$G,'Project List'!$C:$C,$B18,'Project List'!$I:$I,L$3)</f>
        <v>3.2194615384615384</v>
      </c>
      <c r="M18" s="9">
        <f>SUMIFS('Project List'!$G:$G,'Project List'!$C:$C,$B18,'Project List'!$I:$I,M$3)</f>
        <v>4.0725384615384614</v>
      </c>
      <c r="N18" s="9">
        <f>SUMIFS('Project List'!$G:$G,'Project List'!$C:$C,$B18,'Project List'!$I:$I,N$3)</f>
        <v>3.56</v>
      </c>
      <c r="O18" s="9">
        <f>SUMIFS('Project List'!$G:$G,'Project List'!$C:$C,$B18,'Project List'!$I:$I,O$3)</f>
        <v>0</v>
      </c>
      <c r="P18" s="9">
        <f>SUMIFS('Project List'!$G:$G,'Project List'!$C:$C,$B18,'Project List'!$I:$I,P$3)</f>
        <v>1.6099999999999999</v>
      </c>
      <c r="Q18" s="9">
        <f>SUMIFS('Project List'!$G:$G,'Project List'!$C:$C,$B18,'Project List'!$I:$I,Q$3)</f>
        <v>0</v>
      </c>
      <c r="R18" s="9">
        <f>SUMIFS('Project List'!$G:$G,'Project List'!$C:$C,$B18,'Project List'!$I:$I,R$3)</f>
        <v>0</v>
      </c>
      <c r="S18" s="9">
        <f>SUMIFS('Project List'!$G:$G,'Project List'!$C:$C,$B18,'Project List'!$I:$I,S$3)</f>
        <v>0</v>
      </c>
      <c r="T18" s="10">
        <f>SUMIFS('Project List'!$G:$G,'Project List'!$C:$C,'State Summary'!$B18)-SUM('State Summary'!$C18:$S18)</f>
        <v>0</v>
      </c>
      <c r="U18" s="9">
        <f t="shared" si="2"/>
        <v>12.462</v>
      </c>
      <c r="V18" s="11">
        <f t="shared" si="0"/>
        <v>23</v>
      </c>
      <c r="X18" s="31">
        <v>2021</v>
      </c>
      <c r="Y18" s="31">
        <v>2080.3023665384612</v>
      </c>
      <c r="Z18" s="28">
        <f t="shared" si="3"/>
        <v>5476.6167711538455</v>
      </c>
      <c r="AA18" s="28">
        <f t="shared" si="1"/>
        <v>1369154.1927884615</v>
      </c>
    </row>
    <row r="19" spans="2:27" ht="14.4" x14ac:dyDescent="0.3">
      <c r="B19" s="8" t="s">
        <v>31</v>
      </c>
      <c r="C19" s="9">
        <f>SUMIFS('Project List'!$G:$G,'Project List'!$C:$C,$B19,'Project List'!$I:$I,C$3)</f>
        <v>0</v>
      </c>
      <c r="D19" s="9">
        <f>SUMIFS('Project List'!$G:$G,'Project List'!$C:$C,$B19,'Project List'!$I:$I,D$3)</f>
        <v>0</v>
      </c>
      <c r="E19" s="9">
        <f>SUMIFS('Project List'!$G:$G,'Project List'!$C:$C,$B19,'Project List'!$I:$I,E$3)</f>
        <v>0</v>
      </c>
      <c r="F19" s="9">
        <f>SUMIFS('Project List'!$G:$G,'Project List'!$C:$C,$B19,'Project List'!$I:$I,F$3)</f>
        <v>0</v>
      </c>
      <c r="G19" s="9">
        <f>SUMIFS('Project List'!$G:$G,'Project List'!$C:$C,$B19,'Project List'!$I:$I,G$3)</f>
        <v>0</v>
      </c>
      <c r="H19" s="9">
        <f>SUMIFS('Project List'!$G:$G,'Project List'!$C:$C,$B19,'Project List'!$I:$I,H$3)</f>
        <v>5.2369230769230765E-2</v>
      </c>
      <c r="I19" s="9">
        <f>SUMIFS('Project List'!$G:$G,'Project List'!$C:$C,$B19,'Project List'!$I:$I,I$3)</f>
        <v>0</v>
      </c>
      <c r="J19" s="9">
        <f>SUMIFS('Project List'!$G:$G,'Project List'!$C:$C,$B19,'Project List'!$I:$I,J$3)</f>
        <v>4.5692307692307685E-2</v>
      </c>
      <c r="K19" s="9">
        <f>SUMIFS('Project List'!$G:$G,'Project List'!$C:$C,$B19,'Project List'!$I:$I,K$3)</f>
        <v>1.9038461538461535E-2</v>
      </c>
      <c r="L19" s="9">
        <f>SUMIFS('Project List'!$G:$G,'Project List'!$C:$C,$B19,'Project List'!$I:$I,L$3)</f>
        <v>0.96318461538461531</v>
      </c>
      <c r="M19" s="9">
        <f>SUMIFS('Project List'!$G:$G,'Project List'!$C:$C,$B19,'Project List'!$I:$I,M$3)</f>
        <v>2.707147692307692</v>
      </c>
      <c r="N19" s="9">
        <f>SUMIFS('Project List'!$G:$G,'Project List'!$C:$C,$B19,'Project List'!$I:$I,N$3)</f>
        <v>0.75104615384615381</v>
      </c>
      <c r="O19" s="9">
        <f>SUMIFS('Project List'!$G:$G,'Project List'!$C:$C,$B19,'Project List'!$I:$I,O$3)</f>
        <v>0</v>
      </c>
      <c r="P19" s="9">
        <f>SUMIFS('Project List'!$G:$G,'Project List'!$C:$C,$B19,'Project List'!$I:$I,P$3)</f>
        <v>0</v>
      </c>
      <c r="Q19" s="9">
        <f>SUMIFS('Project List'!$G:$G,'Project List'!$C:$C,$B19,'Project List'!$I:$I,Q$3)</f>
        <v>0</v>
      </c>
      <c r="R19" s="9">
        <f>SUMIFS('Project List'!$G:$G,'Project List'!$C:$C,$B19,'Project List'!$I:$I,R$3)</f>
        <v>0</v>
      </c>
      <c r="S19" s="9">
        <f>SUMIFS('Project List'!$G:$G,'Project List'!$C:$C,$B19,'Project List'!$I:$I,S$3)</f>
        <v>0</v>
      </c>
      <c r="T19" s="10">
        <f>SUMIFS('Project List'!$G:$G,'Project List'!$C:$C,'State Summary'!$B19)-SUM('State Summary'!$C19:$S19)</f>
        <v>0</v>
      </c>
      <c r="U19" s="9">
        <f t="shared" si="2"/>
        <v>4.5384784615384612</v>
      </c>
      <c r="V19" s="11">
        <f t="shared" si="0"/>
        <v>29</v>
      </c>
      <c r="X19" s="31">
        <v>2022</v>
      </c>
      <c r="Y19" s="31">
        <v>603.93349269230771</v>
      </c>
      <c r="Z19" s="28">
        <f t="shared" si="3"/>
        <v>6080.550263846153</v>
      </c>
      <c r="AA19" s="28">
        <f t="shared" si="1"/>
        <v>1520137.5659615383</v>
      </c>
    </row>
    <row r="20" spans="2:27" ht="14.4" x14ac:dyDescent="0.3">
      <c r="B20" s="8" t="s">
        <v>32</v>
      </c>
      <c r="C20" s="9">
        <f>SUMIFS('Project List'!$G:$G,'Project List'!$C:$C,$B20,'Project List'!$I:$I,C$3)</f>
        <v>0</v>
      </c>
      <c r="D20" s="9">
        <f>SUMIFS('Project List'!$G:$G,'Project List'!$C:$C,$B20,'Project List'!$I:$I,D$3)</f>
        <v>0</v>
      </c>
      <c r="E20" s="9">
        <f>SUMIFS('Project List'!$G:$G,'Project List'!$C:$C,$B20,'Project List'!$I:$I,E$3)</f>
        <v>0</v>
      </c>
      <c r="F20" s="9">
        <f>SUMIFS('Project List'!$G:$G,'Project List'!$C:$C,$B20,'Project List'!$I:$I,F$3)</f>
        <v>0</v>
      </c>
      <c r="G20" s="9">
        <f>SUMIFS('Project List'!$G:$G,'Project List'!$C:$C,$B20,'Project List'!$I:$I,G$3)</f>
        <v>0</v>
      </c>
      <c r="H20" s="9">
        <f>SUMIFS('Project List'!$G:$G,'Project List'!$C:$C,$B20,'Project List'!$I:$I,H$3)</f>
        <v>0</v>
      </c>
      <c r="I20" s="9">
        <f>SUMIFS('Project List'!$G:$G,'Project List'!$C:$C,$B20,'Project List'!$I:$I,I$3)</f>
        <v>0</v>
      </c>
      <c r="J20" s="9">
        <f>SUMIFS('Project List'!$G:$G,'Project List'!$C:$C,$B20,'Project List'!$I:$I,J$3)</f>
        <v>0</v>
      </c>
      <c r="K20" s="9">
        <f>SUMIFS('Project List'!$G:$G,'Project List'!$C:$C,$B20,'Project List'!$I:$I,K$3)</f>
        <v>0</v>
      </c>
      <c r="L20" s="9">
        <f>SUMIFS('Project List'!$G:$G,'Project List'!$C:$C,$B20,'Project List'!$I:$I,L$3)</f>
        <v>0.92307692307692313</v>
      </c>
      <c r="M20" s="9">
        <f>SUMIFS('Project List'!$G:$G,'Project List'!$C:$C,$B20,'Project List'!$I:$I,M$3)</f>
        <v>0</v>
      </c>
      <c r="N20" s="9">
        <f>SUMIFS('Project List'!$G:$G,'Project List'!$C:$C,$B20,'Project List'!$I:$I,N$3)</f>
        <v>1.9561538461538461</v>
      </c>
      <c r="O20" s="9">
        <f>SUMIFS('Project List'!$G:$G,'Project List'!$C:$C,$B20,'Project List'!$I:$I,O$3)</f>
        <v>0</v>
      </c>
      <c r="P20" s="9">
        <f>SUMIFS('Project List'!$G:$G,'Project List'!$C:$C,$B20,'Project List'!$I:$I,P$3)</f>
        <v>0</v>
      </c>
      <c r="Q20" s="9">
        <f>SUMIFS('Project List'!$G:$G,'Project List'!$C:$C,$B20,'Project List'!$I:$I,Q$3)</f>
        <v>0</v>
      </c>
      <c r="R20" s="9">
        <f>SUMIFS('Project List'!$G:$G,'Project List'!$C:$C,$B20,'Project List'!$I:$I,R$3)</f>
        <v>0</v>
      </c>
      <c r="S20" s="9">
        <f>SUMIFS('Project List'!$G:$G,'Project List'!$C:$C,$B20,'Project List'!$I:$I,S$3)</f>
        <v>0</v>
      </c>
      <c r="T20" s="10">
        <f>SUMIFS('Project List'!$G:$G,'Project List'!$C:$C,'State Summary'!$B20)-SUM('State Summary'!$C20:$S20)</f>
        <v>0</v>
      </c>
      <c r="U20" s="9">
        <f t="shared" si="2"/>
        <v>2.8792307692307695</v>
      </c>
      <c r="V20" s="11">
        <f t="shared" si="0"/>
        <v>32</v>
      </c>
      <c r="X20" s="29"/>
      <c r="Y20" s="29"/>
    </row>
    <row r="21" spans="2:27" ht="14.4" x14ac:dyDescent="0.3">
      <c r="B21" s="8" t="s">
        <v>33</v>
      </c>
      <c r="C21" s="9">
        <f>SUMIFS('Project List'!$G:$G,'Project List'!$C:$C,$B21,'Project List'!$I:$I,C$3)</f>
        <v>0</v>
      </c>
      <c r="D21" s="9">
        <f>SUMIFS('Project List'!$G:$G,'Project List'!$C:$C,$B21,'Project List'!$I:$I,D$3)</f>
        <v>0</v>
      </c>
      <c r="E21" s="9">
        <f>SUMIFS('Project List'!$G:$G,'Project List'!$C:$C,$B21,'Project List'!$I:$I,E$3)</f>
        <v>0</v>
      </c>
      <c r="F21" s="9">
        <f>SUMIFS('Project List'!$G:$G,'Project List'!$C:$C,$B21,'Project List'!$I:$I,F$3)</f>
        <v>0</v>
      </c>
      <c r="G21" s="9">
        <f>SUMIFS('Project List'!$G:$G,'Project List'!$C:$C,$B21,'Project List'!$I:$I,G$3)</f>
        <v>0</v>
      </c>
      <c r="H21" s="9">
        <f>SUMIFS('Project List'!$G:$G,'Project List'!$C:$C,$B21,'Project List'!$I:$I,H$3)</f>
        <v>0</v>
      </c>
      <c r="I21" s="9">
        <f>SUMIFS('Project List'!$G:$G,'Project List'!$C:$C,$B21,'Project List'!$I:$I,I$3)</f>
        <v>2.8199999999999999E-2</v>
      </c>
      <c r="J21" s="9">
        <f>SUMIFS('Project List'!$G:$G,'Project List'!$C:$C,$B21,'Project List'!$I:$I,J$3)</f>
        <v>0</v>
      </c>
      <c r="K21" s="9">
        <f>SUMIFS('Project List'!$G:$G,'Project List'!$C:$C,$B21,'Project List'!$I:$I,K$3)</f>
        <v>3.15E-2</v>
      </c>
      <c r="L21" s="9">
        <f>SUMIFS('Project List'!$G:$G,'Project List'!$C:$C,$B21,'Project List'!$I:$I,L$3)</f>
        <v>0</v>
      </c>
      <c r="M21" s="9">
        <f>SUMIFS('Project List'!$G:$G,'Project List'!$C:$C,$B21,'Project List'!$I:$I,M$3)</f>
        <v>0</v>
      </c>
      <c r="N21" s="9">
        <f>SUMIFS('Project List'!$G:$G,'Project List'!$C:$C,$B21,'Project List'!$I:$I,N$3)</f>
        <v>8.5</v>
      </c>
      <c r="O21" s="9">
        <f>SUMIFS('Project List'!$G:$G,'Project List'!$C:$C,$B21,'Project List'!$I:$I,O$3)</f>
        <v>0</v>
      </c>
      <c r="P21" s="9">
        <f>SUMIFS('Project List'!$G:$G,'Project List'!$C:$C,$B21,'Project List'!$I:$I,P$3)</f>
        <v>4.384615384615385</v>
      </c>
      <c r="Q21" s="9">
        <f>SUMIFS('Project List'!$G:$G,'Project List'!$C:$C,$B21,'Project List'!$I:$I,Q$3)</f>
        <v>0</v>
      </c>
      <c r="R21" s="9">
        <f>SUMIFS('Project List'!$G:$G,'Project List'!$C:$C,$B21,'Project List'!$I:$I,R$3)</f>
        <v>0</v>
      </c>
      <c r="S21" s="9">
        <f>SUMIFS('Project List'!$G:$G,'Project List'!$C:$C,$B21,'Project List'!$I:$I,S$3)</f>
        <v>0</v>
      </c>
      <c r="T21" s="10">
        <f>SUMIFS('Project List'!$G:$G,'Project List'!$C:$C,'State Summary'!$B21)-SUM('State Summary'!$C21:$S21)</f>
        <v>0</v>
      </c>
      <c r="U21" s="9">
        <f t="shared" si="2"/>
        <v>12.944315384615384</v>
      </c>
      <c r="V21" s="11">
        <f t="shared" si="0"/>
        <v>22</v>
      </c>
      <c r="X21" s="29"/>
      <c r="Y21" s="29"/>
    </row>
    <row r="22" spans="2:27" ht="14.4" x14ac:dyDescent="0.3">
      <c r="B22" s="8" t="s">
        <v>34</v>
      </c>
      <c r="C22" s="9">
        <f>SUMIFS('Project List'!$G:$G,'Project List'!$C:$C,$B22,'Project List'!$I:$I,C$3)</f>
        <v>0</v>
      </c>
      <c r="D22" s="9">
        <f>SUMIFS('Project List'!$G:$G,'Project List'!$C:$C,$B22,'Project List'!$I:$I,D$3)</f>
        <v>0</v>
      </c>
      <c r="E22" s="9">
        <f>SUMIFS('Project List'!$G:$G,'Project List'!$C:$C,$B22,'Project List'!$I:$I,E$3)</f>
        <v>0</v>
      </c>
      <c r="F22" s="9">
        <f>SUMIFS('Project List'!$G:$G,'Project List'!$C:$C,$B22,'Project List'!$I:$I,F$3)</f>
        <v>0</v>
      </c>
      <c r="G22" s="9">
        <f>SUMIFS('Project List'!$G:$G,'Project List'!$C:$C,$B22,'Project List'!$I:$I,G$3)</f>
        <v>0</v>
      </c>
      <c r="H22" s="9">
        <f>SUMIFS('Project List'!$G:$G,'Project List'!$C:$C,$B22,'Project List'!$I:$I,H$3)</f>
        <v>0</v>
      </c>
      <c r="I22" s="9">
        <f>SUMIFS('Project List'!$G:$G,'Project List'!$C:$C,$B22,'Project List'!$I:$I,I$3)</f>
        <v>0</v>
      </c>
      <c r="J22" s="9">
        <f>SUMIFS('Project List'!$G:$G,'Project List'!$C:$C,$B22,'Project List'!$I:$I,J$3)</f>
        <v>0</v>
      </c>
      <c r="K22" s="9">
        <f>SUMIFS('Project List'!$G:$G,'Project List'!$C:$C,$B22,'Project List'!$I:$I,K$3)</f>
        <v>0</v>
      </c>
      <c r="L22" s="9">
        <f>SUMIFS('Project List'!$G:$G,'Project List'!$C:$C,$B22,'Project List'!$I:$I,L$3)</f>
        <v>0</v>
      </c>
      <c r="M22" s="9">
        <f>SUMIFS('Project List'!$G:$G,'Project List'!$C:$C,$B22,'Project List'!$I:$I,M$3)</f>
        <v>0</v>
      </c>
      <c r="N22" s="9">
        <f>SUMIFS('Project List'!$G:$G,'Project List'!$C:$C,$B22,'Project List'!$I:$I,N$3)</f>
        <v>0</v>
      </c>
      <c r="O22" s="9">
        <f>SUMIFS('Project List'!$G:$G,'Project List'!$C:$C,$B22,'Project List'!$I:$I,O$3)</f>
        <v>0</v>
      </c>
      <c r="P22" s="9">
        <f>SUMIFS('Project List'!$G:$G,'Project List'!$C:$C,$B22,'Project List'!$I:$I,P$3)</f>
        <v>0</v>
      </c>
      <c r="Q22" s="9">
        <f>SUMIFS('Project List'!$G:$G,'Project List'!$C:$C,$B22,'Project List'!$I:$I,Q$3)</f>
        <v>0</v>
      </c>
      <c r="R22" s="9">
        <f>SUMIFS('Project List'!$G:$G,'Project List'!$C:$C,$B22,'Project List'!$I:$I,R$3)</f>
        <v>0</v>
      </c>
      <c r="S22" s="9">
        <f>SUMIFS('Project List'!$G:$G,'Project List'!$C:$C,$B22,'Project List'!$I:$I,S$3)</f>
        <v>0</v>
      </c>
      <c r="T22" s="10">
        <f>SUMIFS('Project List'!$G:$G,'Project List'!$C:$C,'State Summary'!$B22)-SUM('State Summary'!$C22:$S22)</f>
        <v>0</v>
      </c>
      <c r="U22" s="9">
        <f t="shared" si="2"/>
        <v>0</v>
      </c>
      <c r="V22" s="11">
        <f t="shared" si="0"/>
        <v>45</v>
      </c>
      <c r="X22" s="29"/>
      <c r="Y22" s="29"/>
    </row>
    <row r="23" spans="2:27" ht="14.4" x14ac:dyDescent="0.3">
      <c r="B23" s="8" t="s">
        <v>35</v>
      </c>
      <c r="C23" s="9">
        <f>SUMIFS('Project List'!$G:$G,'Project List'!$C:$C,$B23,'Project List'!$I:$I,C$3)</f>
        <v>0</v>
      </c>
      <c r="D23" s="9">
        <f>SUMIFS('Project List'!$G:$G,'Project List'!$C:$C,$B23,'Project List'!$I:$I,D$3)</f>
        <v>0</v>
      </c>
      <c r="E23" s="9">
        <f>SUMIFS('Project List'!$G:$G,'Project List'!$C:$C,$B23,'Project List'!$I:$I,E$3)</f>
        <v>0</v>
      </c>
      <c r="F23" s="9">
        <f>SUMIFS('Project List'!$G:$G,'Project List'!$C:$C,$B23,'Project List'!$I:$I,F$3)</f>
        <v>0</v>
      </c>
      <c r="G23" s="9">
        <f>SUMIFS('Project List'!$G:$G,'Project List'!$C:$C,$B23,'Project List'!$I:$I,G$3)</f>
        <v>0</v>
      </c>
      <c r="H23" s="9">
        <f>SUMIFS('Project List'!$G:$G,'Project List'!$C:$C,$B23,'Project List'!$I:$I,H$3)</f>
        <v>0</v>
      </c>
      <c r="I23" s="9">
        <f>SUMIFS('Project List'!$G:$G,'Project List'!$C:$C,$B23,'Project List'!$I:$I,I$3)</f>
        <v>0</v>
      </c>
      <c r="J23" s="9">
        <f>SUMIFS('Project List'!$G:$G,'Project List'!$C:$C,$B23,'Project List'!$I:$I,J$3)</f>
        <v>0</v>
      </c>
      <c r="K23" s="9">
        <f>SUMIFS('Project List'!$G:$G,'Project List'!$C:$C,$B23,'Project List'!$I:$I,K$3)</f>
        <v>5.0999999999999997E-2</v>
      </c>
      <c r="L23" s="9">
        <f>SUMIFS('Project List'!$G:$G,'Project List'!$C:$C,$B23,'Project List'!$I:$I,L$3)</f>
        <v>4.6899999999999997E-2</v>
      </c>
      <c r="M23" s="9">
        <f>SUMIFS('Project List'!$G:$G,'Project List'!$C:$C,$B23,'Project List'!$I:$I,M$3)</f>
        <v>0.61112</v>
      </c>
      <c r="N23" s="9">
        <f>SUMIFS('Project List'!$G:$G,'Project List'!$C:$C,$B23,'Project List'!$I:$I,N$3)</f>
        <v>4.0615384615384616E-2</v>
      </c>
      <c r="O23" s="9">
        <f>SUMIFS('Project List'!$G:$G,'Project List'!$C:$C,$B23,'Project List'!$I:$I,O$3)</f>
        <v>0</v>
      </c>
      <c r="P23" s="9">
        <f>SUMIFS('Project List'!$G:$G,'Project List'!$C:$C,$B23,'Project List'!$I:$I,P$3)</f>
        <v>0</v>
      </c>
      <c r="Q23" s="9">
        <f>SUMIFS('Project List'!$G:$G,'Project List'!$C:$C,$B23,'Project List'!$I:$I,Q$3)</f>
        <v>5.3584615384615386</v>
      </c>
      <c r="R23" s="9">
        <f>SUMIFS('Project List'!$G:$G,'Project List'!$C:$C,$B23,'Project List'!$I:$I,R$3)</f>
        <v>15.436923076923076</v>
      </c>
      <c r="S23" s="9">
        <f>SUMIFS('Project List'!$G:$G,'Project List'!$C:$C,$B23,'Project List'!$I:$I,S$3)</f>
        <v>10.692307692307693</v>
      </c>
      <c r="T23" s="10">
        <f>SUMIFS('Project List'!$G:$G,'Project List'!$C:$C,'State Summary'!$B23)-SUM('State Summary'!$C23:$S23)</f>
        <v>0</v>
      </c>
      <c r="U23" s="9">
        <f t="shared" si="2"/>
        <v>32.237327692307694</v>
      </c>
      <c r="V23" s="11">
        <f t="shared" si="0"/>
        <v>17</v>
      </c>
      <c r="X23" s="29"/>
      <c r="Y23" s="29"/>
    </row>
    <row r="24" spans="2:27" ht="14.4" x14ac:dyDescent="0.3">
      <c r="B24" s="8" t="s">
        <v>36</v>
      </c>
      <c r="C24" s="9">
        <f>SUMIFS('Project List'!$G:$G,'Project List'!$C:$C,$B24,'Project List'!$I:$I,C$3)</f>
        <v>0</v>
      </c>
      <c r="D24" s="9">
        <f>SUMIFS('Project List'!$G:$G,'Project List'!$C:$C,$B24,'Project List'!$I:$I,D$3)</f>
        <v>0</v>
      </c>
      <c r="E24" s="9">
        <f>SUMIFS('Project List'!$G:$G,'Project List'!$C:$C,$B24,'Project List'!$I:$I,E$3)</f>
        <v>0</v>
      </c>
      <c r="F24" s="9">
        <f>SUMIFS('Project List'!$G:$G,'Project List'!$C:$C,$B24,'Project List'!$I:$I,F$3)</f>
        <v>0</v>
      </c>
      <c r="G24" s="9">
        <f>SUMIFS('Project List'!$G:$G,'Project List'!$C:$C,$B24,'Project List'!$I:$I,G$3)</f>
        <v>1.7515384615384617E-2</v>
      </c>
      <c r="H24" s="9">
        <f>SUMIFS('Project List'!$G:$G,'Project List'!$C:$C,$B24,'Project List'!$I:$I,H$3)</f>
        <v>1.6961538461538458E-2</v>
      </c>
      <c r="I24" s="9">
        <f>SUMIFS('Project List'!$G:$G,'Project List'!$C:$C,$B24,'Project List'!$I:$I,I$3)</f>
        <v>0</v>
      </c>
      <c r="J24" s="9">
        <f>SUMIFS('Project List'!$G:$G,'Project List'!$C:$C,$B24,'Project List'!$I:$I,J$3)</f>
        <v>0</v>
      </c>
      <c r="K24" s="9">
        <f>SUMIFS('Project List'!$G:$G,'Project List'!$C:$C,$B24,'Project List'!$I:$I,K$3)</f>
        <v>0</v>
      </c>
      <c r="L24" s="9">
        <f>SUMIFS('Project List'!$G:$G,'Project List'!$C:$C,$B24,'Project List'!$I:$I,L$3)</f>
        <v>0</v>
      </c>
      <c r="M24" s="9">
        <f>SUMIFS('Project List'!$G:$G,'Project List'!$C:$C,$B24,'Project List'!$I:$I,M$3)</f>
        <v>0</v>
      </c>
      <c r="N24" s="9">
        <f>SUMIFS('Project List'!$G:$G,'Project List'!$C:$C,$B24,'Project List'!$I:$I,N$3)</f>
        <v>0</v>
      </c>
      <c r="O24" s="9">
        <f>SUMIFS('Project List'!$G:$G,'Project List'!$C:$C,$B24,'Project List'!$I:$I,O$3)</f>
        <v>11.89493</v>
      </c>
      <c r="P24" s="9">
        <f>SUMIFS('Project List'!$G:$G,'Project List'!$C:$C,$B24,'Project List'!$I:$I,P$3)</f>
        <v>17.026153846153846</v>
      </c>
      <c r="Q24" s="9">
        <f>SUMIFS('Project List'!$G:$G,'Project List'!$C:$C,$B24,'Project List'!$I:$I,Q$3)</f>
        <v>24.057707692307694</v>
      </c>
      <c r="R24" s="9">
        <f>SUMIFS('Project List'!$G:$G,'Project List'!$C:$C,$B24,'Project List'!$I:$I,R$3)</f>
        <v>17.913600000000002</v>
      </c>
      <c r="S24" s="9">
        <f>SUMIFS('Project List'!$G:$G,'Project List'!$C:$C,$B24,'Project List'!$I:$I,S$3)</f>
        <v>23.701900000000002</v>
      </c>
      <c r="T24" s="10">
        <f>SUMIFS('Project List'!$G:$G,'Project List'!$C:$C,'State Summary'!$B24)-SUM('State Summary'!$C24:$S24)</f>
        <v>0</v>
      </c>
      <c r="U24" s="9">
        <f t="shared" si="2"/>
        <v>94.628768461538471</v>
      </c>
      <c r="V24" s="11">
        <f t="shared" si="0"/>
        <v>10</v>
      </c>
      <c r="X24" s="29"/>
      <c r="Y24" s="29"/>
    </row>
    <row r="25" spans="2:27" ht="14.4" x14ac:dyDescent="0.3">
      <c r="B25" s="8" t="s">
        <v>37</v>
      </c>
      <c r="C25" s="9">
        <f>SUMIFS('Project List'!$G:$G,'Project List'!$C:$C,$B25,'Project List'!$I:$I,C$3)</f>
        <v>0</v>
      </c>
      <c r="D25" s="9">
        <f>SUMIFS('Project List'!$G:$G,'Project List'!$C:$C,$B25,'Project List'!$I:$I,D$3)</f>
        <v>0</v>
      </c>
      <c r="E25" s="9">
        <f>SUMIFS('Project List'!$G:$G,'Project List'!$C:$C,$B25,'Project List'!$I:$I,E$3)</f>
        <v>0</v>
      </c>
      <c r="F25" s="9">
        <f>SUMIFS('Project List'!$G:$G,'Project List'!$C:$C,$B25,'Project List'!$I:$I,F$3)</f>
        <v>0</v>
      </c>
      <c r="G25" s="9">
        <f>SUMIFS('Project List'!$G:$G,'Project List'!$C:$C,$B25,'Project List'!$I:$I,G$3)</f>
        <v>0</v>
      </c>
      <c r="H25" s="9">
        <f>SUMIFS('Project List'!$G:$G,'Project List'!$C:$C,$B25,'Project List'!$I:$I,H$3)</f>
        <v>0</v>
      </c>
      <c r="I25" s="9">
        <f>SUMIFS('Project List'!$G:$G,'Project List'!$C:$C,$B25,'Project List'!$I:$I,I$3)</f>
        <v>0.26584615384615384</v>
      </c>
      <c r="J25" s="9">
        <f>SUMIFS('Project List'!$G:$G,'Project List'!$C:$C,$B25,'Project List'!$I:$I,J$3)</f>
        <v>0</v>
      </c>
      <c r="K25" s="9">
        <f>SUMIFS('Project List'!$G:$G,'Project List'!$C:$C,$B25,'Project List'!$I:$I,K$3)</f>
        <v>1.8006923076923074</v>
      </c>
      <c r="L25" s="9">
        <f>SUMIFS('Project List'!$G:$G,'Project List'!$C:$C,$B25,'Project List'!$I:$I,L$3)</f>
        <v>7.7313715384615378</v>
      </c>
      <c r="M25" s="9">
        <f>SUMIFS('Project List'!$G:$G,'Project List'!$C:$C,$B25,'Project List'!$I:$I,M$3)</f>
        <v>53.26595846153846</v>
      </c>
      <c r="N25" s="9">
        <f>SUMIFS('Project List'!$G:$G,'Project List'!$C:$C,$B25,'Project List'!$I:$I,N$3)</f>
        <v>186.23891692307683</v>
      </c>
      <c r="O25" s="9">
        <f>SUMIFS('Project List'!$G:$G,'Project List'!$C:$C,$B25,'Project List'!$I:$I,O$3)</f>
        <v>88.545379999999938</v>
      </c>
      <c r="P25" s="9">
        <f>SUMIFS('Project List'!$G:$G,'Project List'!$C:$C,$B25,'Project List'!$I:$I,P$3)</f>
        <v>116.93340230769233</v>
      </c>
      <c r="Q25" s="9">
        <f>SUMIFS('Project List'!$G:$G,'Project List'!$C:$C,$B25,'Project List'!$I:$I,Q$3)</f>
        <v>167.87660000000002</v>
      </c>
      <c r="R25" s="9">
        <f>SUMIFS('Project List'!$G:$G,'Project List'!$C:$C,$B25,'Project List'!$I:$I,R$3)</f>
        <v>202.23825769230774</v>
      </c>
      <c r="S25" s="9">
        <f>SUMIFS('Project List'!$G:$G,'Project List'!$C:$C,$B25,'Project List'!$I:$I,S$3)</f>
        <v>33.038642307692307</v>
      </c>
      <c r="T25" s="10">
        <f>SUMIFS('Project List'!$G:$G,'Project List'!$C:$C,'State Summary'!$B25)-SUM('State Summary'!$C25:$S25)</f>
        <v>0</v>
      </c>
      <c r="U25" s="9">
        <f t="shared" si="2"/>
        <v>857.93506769230748</v>
      </c>
      <c r="V25" s="11">
        <f t="shared" si="0"/>
        <v>4</v>
      </c>
      <c r="X25" s="29"/>
      <c r="Y25" s="29"/>
    </row>
    <row r="26" spans="2:27" ht="14.4" x14ac:dyDescent="0.3">
      <c r="B26" s="8" t="s">
        <v>38</v>
      </c>
      <c r="C26" s="9">
        <f>SUMIFS('Project List'!$G:$G,'Project List'!$C:$C,$B26,'Project List'!$I:$I,C$3)</f>
        <v>0</v>
      </c>
      <c r="D26" s="9">
        <f>SUMIFS('Project List'!$G:$G,'Project List'!$C:$C,$B26,'Project List'!$I:$I,D$3)</f>
        <v>0</v>
      </c>
      <c r="E26" s="9">
        <f>SUMIFS('Project List'!$G:$G,'Project List'!$C:$C,$B26,'Project List'!$I:$I,E$3)</f>
        <v>0</v>
      </c>
      <c r="F26" s="9">
        <f>SUMIFS('Project List'!$G:$G,'Project List'!$C:$C,$B26,'Project List'!$I:$I,F$3)</f>
        <v>0</v>
      </c>
      <c r="G26" s="9">
        <f>SUMIFS('Project List'!$G:$G,'Project List'!$C:$C,$B26,'Project List'!$I:$I,G$3)</f>
        <v>0</v>
      </c>
      <c r="H26" s="9">
        <f>SUMIFS('Project List'!$G:$G,'Project List'!$C:$C,$B26,'Project List'!$I:$I,H$3)</f>
        <v>0</v>
      </c>
      <c r="I26" s="9">
        <f>SUMIFS('Project List'!$G:$G,'Project List'!$C:$C,$B26,'Project List'!$I:$I,I$3)</f>
        <v>0</v>
      </c>
      <c r="J26" s="9">
        <f>SUMIFS('Project List'!$G:$G,'Project List'!$C:$C,$B26,'Project List'!$I:$I,J$3)</f>
        <v>4.0492307692307689E-2</v>
      </c>
      <c r="K26" s="9">
        <f>SUMIFS('Project List'!$G:$G,'Project List'!$C:$C,$B26,'Project List'!$I:$I,K$3)</f>
        <v>1.6076923076923075E-2</v>
      </c>
      <c r="L26" s="9">
        <f>SUMIFS('Project List'!$G:$G,'Project List'!$C:$C,$B26,'Project List'!$I:$I,L$3)</f>
        <v>0</v>
      </c>
      <c r="M26" s="9">
        <f>SUMIFS('Project List'!$G:$G,'Project List'!$C:$C,$B26,'Project List'!$I:$I,M$3)</f>
        <v>5.1214769230769228</v>
      </c>
      <c r="N26" s="9">
        <f>SUMIFS('Project List'!$G:$G,'Project List'!$C:$C,$B26,'Project List'!$I:$I,N$3)</f>
        <v>0.11630769230769229</v>
      </c>
      <c r="O26" s="9">
        <f>SUMIFS('Project List'!$G:$G,'Project List'!$C:$C,$B26,'Project List'!$I:$I,O$3)</f>
        <v>0.66876923076923067</v>
      </c>
      <c r="P26" s="9">
        <f>SUMIFS('Project List'!$G:$G,'Project List'!$C:$C,$B26,'Project List'!$I:$I,P$3)</f>
        <v>1.2668846153846154</v>
      </c>
      <c r="Q26" s="9">
        <f>SUMIFS('Project List'!$G:$G,'Project List'!$C:$C,$B26,'Project List'!$I:$I,Q$3)</f>
        <v>0</v>
      </c>
      <c r="R26" s="9">
        <f>SUMIFS('Project List'!$G:$G,'Project List'!$C:$C,$B26,'Project List'!$I:$I,R$3)</f>
        <v>0</v>
      </c>
      <c r="S26" s="9">
        <f>SUMIFS('Project List'!$G:$G,'Project List'!$C:$C,$B26,'Project List'!$I:$I,S$3)</f>
        <v>0</v>
      </c>
      <c r="T26" s="10">
        <f>SUMIFS('Project List'!$G:$G,'Project List'!$C:$C,'State Summary'!$B26)-SUM('State Summary'!$C26:$S26)</f>
        <v>0</v>
      </c>
      <c r="U26" s="9">
        <f t="shared" si="2"/>
        <v>7.2300076923076917</v>
      </c>
      <c r="V26" s="11">
        <f t="shared" si="0"/>
        <v>27</v>
      </c>
      <c r="X26" s="29"/>
      <c r="Y26" s="29"/>
    </row>
    <row r="27" spans="2:27" ht="14.4" x14ac:dyDescent="0.3">
      <c r="B27" s="8" t="s">
        <v>9</v>
      </c>
      <c r="C27" s="9">
        <f>SUMIFS('Project List'!$G:$G,'Project List'!$C:$C,$B27,'Project List'!$I:$I,C$3)</f>
        <v>0</v>
      </c>
      <c r="D27" s="9">
        <f>SUMIFS('Project List'!$G:$G,'Project List'!$C:$C,$B27,'Project List'!$I:$I,D$3)</f>
        <v>0</v>
      </c>
      <c r="E27" s="9">
        <f>SUMIFS('Project List'!$G:$G,'Project List'!$C:$C,$B27,'Project List'!$I:$I,E$3)</f>
        <v>0</v>
      </c>
      <c r="F27" s="9">
        <f>SUMIFS('Project List'!$G:$G,'Project List'!$C:$C,$B27,'Project List'!$I:$I,F$3)</f>
        <v>0</v>
      </c>
      <c r="G27" s="9">
        <f>SUMIFS('Project List'!$G:$G,'Project List'!$C:$C,$B27,'Project List'!$I:$I,G$3)</f>
        <v>0</v>
      </c>
      <c r="H27" s="9">
        <f>SUMIFS('Project List'!$G:$G,'Project List'!$C:$C,$B27,'Project List'!$I:$I,H$3)</f>
        <v>0</v>
      </c>
      <c r="I27" s="9">
        <f>SUMIFS('Project List'!$G:$G,'Project List'!$C:$C,$B27,'Project List'!$I:$I,I$3)</f>
        <v>0</v>
      </c>
      <c r="J27" s="9">
        <f>SUMIFS('Project List'!$G:$G,'Project List'!$C:$C,$B27,'Project List'!$I:$I,J$3)</f>
        <v>2.4615384615384612E-2</v>
      </c>
      <c r="K27" s="9">
        <f>SUMIFS('Project List'!$G:$G,'Project List'!$C:$C,$B27,'Project List'!$I:$I,K$3)</f>
        <v>0.31907692307692304</v>
      </c>
      <c r="L27" s="9">
        <f>SUMIFS('Project List'!$G:$G,'Project List'!$C:$C,$B27,'Project List'!$I:$I,L$3)</f>
        <v>0.27298461538461538</v>
      </c>
      <c r="M27" s="9">
        <f>SUMIFS('Project List'!$G:$G,'Project List'!$C:$C,$B27,'Project List'!$I:$I,M$3)</f>
        <v>32.556784615384615</v>
      </c>
      <c r="N27" s="9">
        <f>SUMIFS('Project List'!$G:$G,'Project List'!$C:$C,$B27,'Project List'!$I:$I,N$3)</f>
        <v>233.11855384615382</v>
      </c>
      <c r="O27" s="9">
        <f>SUMIFS('Project List'!$G:$G,'Project List'!$C:$C,$B27,'Project List'!$I:$I,O$3)</f>
        <v>246.59503076923076</v>
      </c>
      <c r="P27" s="9">
        <f>SUMIFS('Project List'!$G:$G,'Project List'!$C:$C,$B27,'Project List'!$I:$I,P$3)</f>
        <v>155.38000000000002</v>
      </c>
      <c r="Q27" s="9">
        <f>SUMIFS('Project List'!$G:$G,'Project List'!$C:$C,$B27,'Project List'!$I:$I,Q$3)</f>
        <v>126.81000000000002</v>
      </c>
      <c r="R27" s="9">
        <f>SUMIFS('Project List'!$G:$G,'Project List'!$C:$C,$B27,'Project List'!$I:$I,R$3)</f>
        <v>46.33</v>
      </c>
      <c r="S27" s="9">
        <f>SUMIFS('Project List'!$G:$G,'Project List'!$C:$C,$B27,'Project List'!$I:$I,S$3)</f>
        <v>33.73536</v>
      </c>
      <c r="T27" s="10">
        <f>SUMIFS('Project List'!$G:$G,'Project List'!$C:$C,'State Summary'!$B27)-SUM('State Summary'!$C27:$S27)</f>
        <v>0</v>
      </c>
      <c r="U27" s="9">
        <f t="shared" si="2"/>
        <v>875.1424061538462</v>
      </c>
      <c r="V27" s="11">
        <f t="shared" si="0"/>
        <v>3</v>
      </c>
      <c r="X27" s="29"/>
      <c r="Y27" s="29"/>
    </row>
    <row r="28" spans="2:27" ht="14.4" x14ac:dyDescent="0.3">
      <c r="B28" s="8" t="s">
        <v>39</v>
      </c>
      <c r="C28" s="9">
        <f>SUMIFS('Project List'!$G:$G,'Project List'!$C:$C,$B28,'Project List'!$I:$I,C$3)</f>
        <v>0</v>
      </c>
      <c r="D28" s="9">
        <f>SUMIFS('Project List'!$G:$G,'Project List'!$C:$C,$B28,'Project List'!$I:$I,D$3)</f>
        <v>0</v>
      </c>
      <c r="E28" s="9">
        <f>SUMIFS('Project List'!$G:$G,'Project List'!$C:$C,$B28,'Project List'!$I:$I,E$3)</f>
        <v>0</v>
      </c>
      <c r="F28" s="9">
        <f>SUMIFS('Project List'!$G:$G,'Project List'!$C:$C,$B28,'Project List'!$I:$I,F$3)</f>
        <v>0</v>
      </c>
      <c r="G28" s="9">
        <f>SUMIFS('Project List'!$G:$G,'Project List'!$C:$C,$B28,'Project List'!$I:$I,G$3)</f>
        <v>0</v>
      </c>
      <c r="H28" s="9">
        <f>SUMIFS('Project List'!$G:$G,'Project List'!$C:$C,$B28,'Project List'!$I:$I,H$3)</f>
        <v>0</v>
      </c>
      <c r="I28" s="9">
        <f>SUMIFS('Project List'!$G:$G,'Project List'!$C:$C,$B28,'Project List'!$I:$I,I$3)</f>
        <v>0</v>
      </c>
      <c r="J28" s="9">
        <f>SUMIFS('Project List'!$G:$G,'Project List'!$C:$C,$B28,'Project List'!$I:$I,J$3)</f>
        <v>0</v>
      </c>
      <c r="K28" s="9">
        <f>SUMIFS('Project List'!$G:$G,'Project List'!$C:$C,$B28,'Project List'!$I:$I,K$3)</f>
        <v>0</v>
      </c>
      <c r="L28" s="9">
        <f>SUMIFS('Project List'!$G:$G,'Project List'!$C:$C,$B28,'Project List'!$I:$I,L$3)</f>
        <v>0</v>
      </c>
      <c r="M28" s="9">
        <f>SUMIFS('Project List'!$G:$G,'Project List'!$C:$C,$B28,'Project List'!$I:$I,M$3)</f>
        <v>0</v>
      </c>
      <c r="N28" s="9">
        <f>SUMIFS('Project List'!$G:$G,'Project List'!$C:$C,$B28,'Project List'!$I:$I,N$3)</f>
        <v>0</v>
      </c>
      <c r="O28" s="9">
        <f>SUMIFS('Project List'!$G:$G,'Project List'!$C:$C,$B28,'Project List'!$I:$I,O$3)</f>
        <v>0</v>
      </c>
      <c r="P28" s="9">
        <f>SUMIFS('Project List'!$G:$G,'Project List'!$C:$C,$B28,'Project List'!$I:$I,P$3)</f>
        <v>0</v>
      </c>
      <c r="Q28" s="9">
        <f>SUMIFS('Project List'!$G:$G,'Project List'!$C:$C,$B28,'Project List'!$I:$I,Q$3)</f>
        <v>0</v>
      </c>
      <c r="R28" s="9">
        <f>SUMIFS('Project List'!$G:$G,'Project List'!$C:$C,$B28,'Project List'!$I:$I,R$3)</f>
        <v>0</v>
      </c>
      <c r="S28" s="9">
        <f>SUMIFS('Project List'!$G:$G,'Project List'!$C:$C,$B28,'Project List'!$I:$I,S$3)</f>
        <v>0</v>
      </c>
      <c r="T28" s="10">
        <f>SUMIFS('Project List'!$G:$G,'Project List'!$C:$C,'State Summary'!$B28)-SUM('State Summary'!$C28:$S28)</f>
        <v>0</v>
      </c>
      <c r="U28" s="9">
        <f t="shared" si="2"/>
        <v>0</v>
      </c>
      <c r="V28" s="11">
        <f t="shared" si="0"/>
        <v>45</v>
      </c>
      <c r="X28" s="29"/>
      <c r="Y28" s="29"/>
    </row>
    <row r="29" spans="2:27" ht="14.4" x14ac:dyDescent="0.3">
      <c r="B29" s="8" t="s">
        <v>40</v>
      </c>
      <c r="C29" s="9">
        <f>SUMIFS('Project List'!$G:$G,'Project List'!$C:$C,$B29,'Project List'!$I:$I,C$3)</f>
        <v>0</v>
      </c>
      <c r="D29" s="9">
        <f>SUMIFS('Project List'!$G:$G,'Project List'!$C:$C,$B29,'Project List'!$I:$I,D$3)</f>
        <v>0</v>
      </c>
      <c r="E29" s="9">
        <f>SUMIFS('Project List'!$G:$G,'Project List'!$C:$C,$B29,'Project List'!$I:$I,E$3)</f>
        <v>0</v>
      </c>
      <c r="F29" s="9">
        <f>SUMIFS('Project List'!$G:$G,'Project List'!$C:$C,$B29,'Project List'!$I:$I,F$3)</f>
        <v>0</v>
      </c>
      <c r="G29" s="9">
        <f>SUMIFS('Project List'!$G:$G,'Project List'!$C:$C,$B29,'Project List'!$I:$I,G$3)</f>
        <v>0</v>
      </c>
      <c r="H29" s="9">
        <f>SUMIFS('Project List'!$G:$G,'Project List'!$C:$C,$B29,'Project List'!$I:$I,H$3)</f>
        <v>0</v>
      </c>
      <c r="I29" s="9">
        <f>SUMIFS('Project List'!$G:$G,'Project List'!$C:$C,$B29,'Project List'!$I:$I,I$3)</f>
        <v>0</v>
      </c>
      <c r="J29" s="9">
        <f>SUMIFS('Project List'!$G:$G,'Project List'!$C:$C,$B29,'Project List'!$I:$I,J$3)</f>
        <v>0</v>
      </c>
      <c r="K29" s="9">
        <f>SUMIFS('Project List'!$G:$G,'Project List'!$C:$C,$B29,'Project List'!$I:$I,K$3)</f>
        <v>4.95</v>
      </c>
      <c r="L29" s="9">
        <f>SUMIFS('Project List'!$G:$G,'Project List'!$C:$C,$B29,'Project List'!$I:$I,L$3)</f>
        <v>0.13119999999999998</v>
      </c>
      <c r="M29" s="9">
        <f>SUMIFS('Project List'!$G:$G,'Project List'!$C:$C,$B29,'Project List'!$I:$I,M$3)</f>
        <v>9.8461538461538448E-2</v>
      </c>
      <c r="N29" s="9">
        <f>SUMIFS('Project List'!$G:$G,'Project List'!$C:$C,$B29,'Project List'!$I:$I,N$3)</f>
        <v>3.5015384615384613</v>
      </c>
      <c r="O29" s="9">
        <f>SUMIFS('Project List'!$G:$G,'Project List'!$C:$C,$B29,'Project List'!$I:$I,O$3)</f>
        <v>8.4</v>
      </c>
      <c r="P29" s="9">
        <f>SUMIFS('Project List'!$G:$G,'Project List'!$C:$C,$B29,'Project List'!$I:$I,P$3)</f>
        <v>1</v>
      </c>
      <c r="Q29" s="9">
        <f>SUMIFS('Project List'!$G:$G,'Project List'!$C:$C,$B29,'Project List'!$I:$I,Q$3)</f>
        <v>0</v>
      </c>
      <c r="R29" s="9">
        <f>SUMIFS('Project List'!$G:$G,'Project List'!$C:$C,$B29,'Project List'!$I:$I,R$3)</f>
        <v>0</v>
      </c>
      <c r="S29" s="9">
        <f>SUMIFS('Project List'!$G:$G,'Project List'!$C:$C,$B29,'Project List'!$I:$I,S$3)</f>
        <v>0</v>
      </c>
      <c r="T29" s="10">
        <f>SUMIFS('Project List'!$G:$G,'Project List'!$C:$C,'State Summary'!$B29)-SUM('State Summary'!$C29:$S29)</f>
        <v>0</v>
      </c>
      <c r="U29" s="9">
        <f t="shared" si="2"/>
        <v>18.081200000000003</v>
      </c>
      <c r="V29" s="11">
        <f t="shared" si="0"/>
        <v>20</v>
      </c>
      <c r="X29" s="29"/>
      <c r="Y29" s="29"/>
    </row>
    <row r="30" spans="2:27" ht="14.4" x14ac:dyDescent="0.3">
      <c r="B30" s="8" t="s">
        <v>41</v>
      </c>
      <c r="C30" s="9">
        <f>SUMIFS('Project List'!$G:$G,'Project List'!$C:$C,$B30,'Project List'!$I:$I,C$3)</f>
        <v>0</v>
      </c>
      <c r="D30" s="9">
        <f>SUMIFS('Project List'!$G:$G,'Project List'!$C:$C,$B30,'Project List'!$I:$I,D$3)</f>
        <v>0</v>
      </c>
      <c r="E30" s="9">
        <f>SUMIFS('Project List'!$G:$G,'Project List'!$C:$C,$B30,'Project List'!$I:$I,E$3)</f>
        <v>0</v>
      </c>
      <c r="F30" s="9">
        <f>SUMIFS('Project List'!$G:$G,'Project List'!$C:$C,$B30,'Project List'!$I:$I,F$3)</f>
        <v>0</v>
      </c>
      <c r="G30" s="9">
        <f>SUMIFS('Project List'!$G:$G,'Project List'!$C:$C,$B30,'Project List'!$I:$I,G$3)</f>
        <v>0</v>
      </c>
      <c r="H30" s="9">
        <f>SUMIFS('Project List'!$G:$G,'Project List'!$C:$C,$B30,'Project List'!$I:$I,H$3)</f>
        <v>0</v>
      </c>
      <c r="I30" s="9">
        <f>SUMIFS('Project List'!$G:$G,'Project List'!$C:$C,$B30,'Project List'!$I:$I,I$3)</f>
        <v>0</v>
      </c>
      <c r="J30" s="9">
        <f>SUMIFS('Project List'!$G:$G,'Project List'!$C:$C,$B30,'Project List'!$I:$I,J$3)</f>
        <v>0</v>
      </c>
      <c r="K30" s="9">
        <f>SUMIFS('Project List'!$G:$G,'Project List'!$C:$C,$B30,'Project List'!$I:$I,K$3)</f>
        <v>0</v>
      </c>
      <c r="L30" s="9">
        <f>SUMIFS('Project List'!$G:$G,'Project List'!$C:$C,$B30,'Project List'!$I:$I,L$3)</f>
        <v>0.15396923076923075</v>
      </c>
      <c r="M30" s="9">
        <f>SUMIFS('Project List'!$G:$G,'Project List'!$C:$C,$B30,'Project List'!$I:$I,M$3)</f>
        <v>4.0338461538461538E-2</v>
      </c>
      <c r="N30" s="9">
        <f>SUMIFS('Project List'!$G:$G,'Project List'!$C:$C,$B30,'Project List'!$I:$I,N$3)</f>
        <v>7.6923076923076913E-2</v>
      </c>
      <c r="O30" s="9">
        <f>SUMIFS('Project List'!$G:$G,'Project List'!$C:$C,$B30,'Project List'!$I:$I,O$3)</f>
        <v>9.4692307692307687E-2</v>
      </c>
      <c r="P30" s="9">
        <f>SUMIFS('Project List'!$G:$G,'Project List'!$C:$C,$B30,'Project List'!$I:$I,P$3)</f>
        <v>1.846153846153846E-2</v>
      </c>
      <c r="Q30" s="9">
        <f>SUMIFS('Project List'!$G:$G,'Project List'!$C:$C,$B30,'Project List'!$I:$I,Q$3)</f>
        <v>0</v>
      </c>
      <c r="R30" s="9">
        <f>SUMIFS('Project List'!$G:$G,'Project List'!$C:$C,$B30,'Project List'!$I:$I,R$3)</f>
        <v>0</v>
      </c>
      <c r="S30" s="9">
        <f>SUMIFS('Project List'!$G:$G,'Project List'!$C:$C,$B30,'Project List'!$I:$I,S$3)</f>
        <v>0</v>
      </c>
      <c r="T30" s="10">
        <f>SUMIFS('Project List'!$G:$G,'Project List'!$C:$C,'State Summary'!$B30)-SUM('State Summary'!$C30:$S30)</f>
        <v>0</v>
      </c>
      <c r="U30" s="9">
        <f t="shared" si="2"/>
        <v>0.38438461538461538</v>
      </c>
      <c r="V30" s="11">
        <f t="shared" si="0"/>
        <v>37</v>
      </c>
      <c r="X30" s="29"/>
      <c r="Y30" s="29"/>
    </row>
    <row r="31" spans="2:27" ht="14.4" x14ac:dyDescent="0.3">
      <c r="B31" s="8" t="s">
        <v>42</v>
      </c>
      <c r="C31" s="9">
        <f>SUMIFS('Project List'!$G:$G,'Project List'!$C:$C,$B31,'Project List'!$I:$I,C$3)</f>
        <v>0</v>
      </c>
      <c r="D31" s="9">
        <f>SUMIFS('Project List'!$G:$G,'Project List'!$C:$C,$B31,'Project List'!$I:$I,D$3)</f>
        <v>0</v>
      </c>
      <c r="E31" s="9">
        <f>SUMIFS('Project List'!$G:$G,'Project List'!$C:$C,$B31,'Project List'!$I:$I,E$3)</f>
        <v>0</v>
      </c>
      <c r="F31" s="9">
        <f>SUMIFS('Project List'!$G:$G,'Project List'!$C:$C,$B31,'Project List'!$I:$I,F$3)</f>
        <v>0</v>
      </c>
      <c r="G31" s="9">
        <f>SUMIFS('Project List'!$G:$G,'Project List'!$C:$C,$B31,'Project List'!$I:$I,G$3)</f>
        <v>0</v>
      </c>
      <c r="H31" s="9">
        <f>SUMIFS('Project List'!$G:$G,'Project List'!$C:$C,$B31,'Project List'!$I:$I,H$3)</f>
        <v>0</v>
      </c>
      <c r="I31" s="9">
        <f>SUMIFS('Project List'!$G:$G,'Project List'!$C:$C,$B31,'Project List'!$I:$I,I$3)</f>
        <v>0</v>
      </c>
      <c r="J31" s="9">
        <f>SUMIFS('Project List'!$G:$G,'Project List'!$C:$C,$B31,'Project List'!$I:$I,J$3)</f>
        <v>0</v>
      </c>
      <c r="K31" s="9">
        <f>SUMIFS('Project List'!$G:$G,'Project List'!$C:$C,$B31,'Project List'!$I:$I,K$3)</f>
        <v>0</v>
      </c>
      <c r="L31" s="9">
        <f>SUMIFS('Project List'!$G:$G,'Project List'!$C:$C,$B31,'Project List'!$I:$I,L$3)</f>
        <v>0</v>
      </c>
      <c r="M31" s="9">
        <f>SUMIFS('Project List'!$G:$G,'Project List'!$C:$C,$B31,'Project List'!$I:$I,M$3)</f>
        <v>3.6153846153846154</v>
      </c>
      <c r="N31" s="9">
        <f>SUMIFS('Project List'!$G:$G,'Project List'!$C:$C,$B31,'Project List'!$I:$I,N$3)</f>
        <v>5.9990000000000006</v>
      </c>
      <c r="O31" s="9">
        <f>SUMIFS('Project List'!$G:$G,'Project List'!$C:$C,$B31,'Project List'!$I:$I,O$3)</f>
        <v>2.83</v>
      </c>
      <c r="P31" s="9">
        <f>SUMIFS('Project List'!$G:$G,'Project List'!$C:$C,$B31,'Project List'!$I:$I,P$3)</f>
        <v>7</v>
      </c>
      <c r="Q31" s="9">
        <f>SUMIFS('Project List'!$G:$G,'Project List'!$C:$C,$B31,'Project List'!$I:$I,Q$3)</f>
        <v>4.375</v>
      </c>
      <c r="R31" s="9">
        <f>SUMIFS('Project List'!$G:$G,'Project List'!$C:$C,$B31,'Project List'!$I:$I,R$3)</f>
        <v>3.2</v>
      </c>
      <c r="S31" s="9">
        <f>SUMIFS('Project List'!$G:$G,'Project List'!$C:$C,$B31,'Project List'!$I:$I,S$3)</f>
        <v>8.5</v>
      </c>
      <c r="T31" s="10">
        <f>SUMIFS('Project List'!$G:$G,'Project List'!$C:$C,'State Summary'!$B31)-SUM('State Summary'!$C31:$S31)</f>
        <v>0</v>
      </c>
      <c r="U31" s="9">
        <f t="shared" si="2"/>
        <v>35.51938461538461</v>
      </c>
      <c r="V31" s="11">
        <f t="shared" si="0"/>
        <v>14</v>
      </c>
      <c r="X31" s="29"/>
      <c r="Y31" s="29"/>
    </row>
    <row r="32" spans="2:27" ht="14.4" x14ac:dyDescent="0.3">
      <c r="B32" s="8" t="s">
        <v>43</v>
      </c>
      <c r="C32" s="9">
        <f>SUMIFS('Project List'!$G:$G,'Project List'!$C:$C,$B32,'Project List'!$I:$I,C$3)</f>
        <v>0</v>
      </c>
      <c r="D32" s="9">
        <f>SUMIFS('Project List'!$G:$G,'Project List'!$C:$C,$B32,'Project List'!$I:$I,D$3)</f>
        <v>0</v>
      </c>
      <c r="E32" s="9">
        <f>SUMIFS('Project List'!$G:$G,'Project List'!$C:$C,$B32,'Project List'!$I:$I,E$3)</f>
        <v>0</v>
      </c>
      <c r="F32" s="9">
        <f>SUMIFS('Project List'!$G:$G,'Project List'!$C:$C,$B32,'Project List'!$I:$I,F$3)</f>
        <v>0</v>
      </c>
      <c r="G32" s="9">
        <f>SUMIFS('Project List'!$G:$G,'Project List'!$C:$C,$B32,'Project List'!$I:$I,G$3)</f>
        <v>0</v>
      </c>
      <c r="H32" s="9">
        <f>SUMIFS('Project List'!$G:$G,'Project List'!$C:$C,$B32,'Project List'!$I:$I,H$3)</f>
        <v>0</v>
      </c>
      <c r="I32" s="9">
        <f>SUMIFS('Project List'!$G:$G,'Project List'!$C:$C,$B32,'Project List'!$I:$I,I$3)</f>
        <v>0</v>
      </c>
      <c r="J32" s="9">
        <f>SUMIFS('Project List'!$G:$G,'Project List'!$C:$C,$B32,'Project List'!$I:$I,J$3)</f>
        <v>0</v>
      </c>
      <c r="K32" s="9">
        <f>SUMIFS('Project List'!$G:$G,'Project List'!$C:$C,$B32,'Project List'!$I:$I,K$3)</f>
        <v>0</v>
      </c>
      <c r="L32" s="9">
        <f>SUMIFS('Project List'!$G:$G,'Project List'!$C:$C,$B32,'Project List'!$I:$I,L$3)</f>
        <v>0.09</v>
      </c>
      <c r="M32" s="9">
        <f>SUMIFS('Project List'!$G:$G,'Project List'!$C:$C,$B32,'Project List'!$I:$I,M$3)</f>
        <v>0</v>
      </c>
      <c r="N32" s="9">
        <f>SUMIFS('Project List'!$G:$G,'Project List'!$C:$C,$B32,'Project List'!$I:$I,N$3)</f>
        <v>0</v>
      </c>
      <c r="O32" s="9">
        <f>SUMIFS('Project List'!$G:$G,'Project List'!$C:$C,$B32,'Project List'!$I:$I,O$3)</f>
        <v>0</v>
      </c>
      <c r="P32" s="9">
        <f>SUMIFS('Project List'!$G:$G,'Project List'!$C:$C,$B32,'Project List'!$I:$I,P$3)</f>
        <v>0</v>
      </c>
      <c r="Q32" s="9">
        <f>SUMIFS('Project List'!$G:$G,'Project List'!$C:$C,$B32,'Project List'!$I:$I,Q$3)</f>
        <v>0</v>
      </c>
      <c r="R32" s="9">
        <f>SUMIFS('Project List'!$G:$G,'Project List'!$C:$C,$B32,'Project List'!$I:$I,R$3)</f>
        <v>0</v>
      </c>
      <c r="S32" s="9">
        <f>SUMIFS('Project List'!$G:$G,'Project List'!$C:$C,$B32,'Project List'!$I:$I,S$3)</f>
        <v>0</v>
      </c>
      <c r="T32" s="10">
        <f>SUMIFS('Project List'!$G:$G,'Project List'!$C:$C,'State Summary'!$B32)-SUM('State Summary'!$C32:$S32)</f>
        <v>0</v>
      </c>
      <c r="U32" s="9">
        <f t="shared" si="2"/>
        <v>0.09</v>
      </c>
      <c r="V32" s="11">
        <f t="shared" si="0"/>
        <v>42</v>
      </c>
      <c r="X32" s="29"/>
      <c r="Y32" s="29"/>
    </row>
    <row r="33" spans="2:25" ht="14.4" x14ac:dyDescent="0.3">
      <c r="B33" s="8" t="s">
        <v>44</v>
      </c>
      <c r="C33" s="9">
        <f>SUMIFS('Project List'!$G:$G,'Project List'!$C:$C,$B33,'Project List'!$I:$I,C$3)</f>
        <v>0</v>
      </c>
      <c r="D33" s="9">
        <f>SUMIFS('Project List'!$G:$G,'Project List'!$C:$C,$B33,'Project List'!$I:$I,D$3)</f>
        <v>0</v>
      </c>
      <c r="E33" s="9">
        <f>SUMIFS('Project List'!$G:$G,'Project List'!$C:$C,$B33,'Project List'!$I:$I,E$3)</f>
        <v>0</v>
      </c>
      <c r="F33" s="9">
        <f>SUMIFS('Project List'!$G:$G,'Project List'!$C:$C,$B33,'Project List'!$I:$I,F$3)</f>
        <v>0</v>
      </c>
      <c r="G33" s="9">
        <f>SUMIFS('Project List'!$G:$G,'Project List'!$C:$C,$B33,'Project List'!$I:$I,G$3)</f>
        <v>0</v>
      </c>
      <c r="H33" s="9">
        <f>SUMIFS('Project List'!$G:$G,'Project List'!$C:$C,$B33,'Project List'!$I:$I,H$3)</f>
        <v>0</v>
      </c>
      <c r="I33" s="9">
        <f>SUMIFS('Project List'!$G:$G,'Project List'!$C:$C,$B33,'Project List'!$I:$I,I$3)</f>
        <v>0</v>
      </c>
      <c r="J33" s="9">
        <f>SUMIFS('Project List'!$G:$G,'Project List'!$C:$C,$B33,'Project List'!$I:$I,J$3)</f>
        <v>0</v>
      </c>
      <c r="K33" s="9">
        <f>SUMIFS('Project List'!$G:$G,'Project List'!$C:$C,$B33,'Project List'!$I:$I,K$3)</f>
        <v>0</v>
      </c>
      <c r="L33" s="9">
        <f>SUMIFS('Project List'!$G:$G,'Project List'!$C:$C,$B33,'Project List'!$I:$I,L$3)</f>
        <v>0</v>
      </c>
      <c r="M33" s="9">
        <f>SUMIFS('Project List'!$G:$G,'Project List'!$C:$C,$B33,'Project List'!$I:$I,M$3)</f>
        <v>0</v>
      </c>
      <c r="N33" s="9">
        <f>SUMIFS('Project List'!$G:$G,'Project List'!$C:$C,$B33,'Project List'!$I:$I,N$3)</f>
        <v>0</v>
      </c>
      <c r="O33" s="9">
        <f>SUMIFS('Project List'!$G:$G,'Project List'!$C:$C,$B33,'Project List'!$I:$I,O$3)</f>
        <v>7.6999999999999999E-2</v>
      </c>
      <c r="P33" s="9">
        <f>SUMIFS('Project List'!$G:$G,'Project List'!$C:$C,$B33,'Project List'!$I:$I,P$3)</f>
        <v>0.12100000000000001</v>
      </c>
      <c r="Q33" s="9">
        <f>SUMIFS('Project List'!$G:$G,'Project List'!$C:$C,$B33,'Project List'!$I:$I,Q$3)</f>
        <v>8.8999999999999996E-2</v>
      </c>
      <c r="R33" s="9">
        <f>SUMIFS('Project List'!$G:$G,'Project List'!$C:$C,$B33,'Project List'!$I:$I,R$3)</f>
        <v>0</v>
      </c>
      <c r="S33" s="9">
        <f>SUMIFS('Project List'!$G:$G,'Project List'!$C:$C,$B33,'Project List'!$I:$I,S$3)</f>
        <v>0</v>
      </c>
      <c r="T33" s="10">
        <f>SUMIFS('Project List'!$G:$G,'Project List'!$C:$C,'State Summary'!$B33)-SUM('State Summary'!$C33:$S33)</f>
        <v>0</v>
      </c>
      <c r="U33" s="9">
        <f t="shared" si="2"/>
        <v>0.28700000000000003</v>
      </c>
      <c r="V33" s="11">
        <f t="shared" si="0"/>
        <v>39</v>
      </c>
      <c r="X33" s="29"/>
      <c r="Y33" s="29"/>
    </row>
    <row r="34" spans="2:25" ht="14.4" x14ac:dyDescent="0.3">
      <c r="B34" s="8" t="s">
        <v>45</v>
      </c>
      <c r="C34" s="9">
        <f>SUMIFS('Project List'!$G:$G,'Project List'!$C:$C,$B34,'Project List'!$I:$I,C$3)</f>
        <v>0</v>
      </c>
      <c r="D34" s="9">
        <f>SUMIFS('Project List'!$G:$G,'Project List'!$C:$C,$B34,'Project List'!$I:$I,D$3)</f>
        <v>0</v>
      </c>
      <c r="E34" s="9">
        <f>SUMIFS('Project List'!$G:$G,'Project List'!$C:$C,$B34,'Project List'!$I:$I,E$3)</f>
        <v>0</v>
      </c>
      <c r="F34" s="9">
        <f>SUMIFS('Project List'!$G:$G,'Project List'!$C:$C,$B34,'Project List'!$I:$I,F$3)</f>
        <v>0</v>
      </c>
      <c r="G34" s="9">
        <f>SUMIFS('Project List'!$G:$G,'Project List'!$C:$C,$B34,'Project List'!$I:$I,G$3)</f>
        <v>0</v>
      </c>
      <c r="H34" s="9">
        <f>SUMIFS('Project List'!$G:$G,'Project List'!$C:$C,$B34,'Project List'!$I:$I,H$3)</f>
        <v>0</v>
      </c>
      <c r="I34" s="9">
        <f>SUMIFS('Project List'!$G:$G,'Project List'!$C:$C,$B34,'Project List'!$I:$I,I$3)</f>
        <v>0</v>
      </c>
      <c r="J34" s="9">
        <f>SUMIFS('Project List'!$G:$G,'Project List'!$C:$C,$B34,'Project List'!$I:$I,J$3)</f>
        <v>0</v>
      </c>
      <c r="K34" s="9">
        <f>SUMIFS('Project List'!$G:$G,'Project List'!$C:$C,$B34,'Project List'!$I:$I,K$3)</f>
        <v>0</v>
      </c>
      <c r="L34" s="9">
        <f>SUMIFS('Project List'!$G:$G,'Project List'!$C:$C,$B34,'Project List'!$I:$I,L$3)</f>
        <v>0</v>
      </c>
      <c r="M34" s="9">
        <f>SUMIFS('Project List'!$G:$G,'Project List'!$C:$C,$B34,'Project List'!$I:$I,M$3)</f>
        <v>0</v>
      </c>
      <c r="N34" s="9">
        <f>SUMIFS('Project List'!$G:$G,'Project List'!$C:$C,$B34,'Project List'!$I:$I,N$3)</f>
        <v>0</v>
      </c>
      <c r="O34" s="9">
        <f>SUMIFS('Project List'!$G:$G,'Project List'!$C:$C,$B34,'Project List'!$I:$I,O$3)</f>
        <v>0</v>
      </c>
      <c r="P34" s="9">
        <f>SUMIFS('Project List'!$G:$G,'Project List'!$C:$C,$B34,'Project List'!$I:$I,P$3)</f>
        <v>0</v>
      </c>
      <c r="Q34" s="9">
        <f>SUMIFS('Project List'!$G:$G,'Project List'!$C:$C,$B34,'Project List'!$I:$I,Q$3)</f>
        <v>0</v>
      </c>
      <c r="R34" s="9">
        <f>SUMIFS('Project List'!$G:$G,'Project List'!$C:$C,$B34,'Project List'!$I:$I,R$3)</f>
        <v>24.977024230769231</v>
      </c>
      <c r="S34" s="9">
        <f>SUMIFS('Project List'!$G:$G,'Project List'!$C:$C,$B34,'Project List'!$I:$I,S$3)</f>
        <v>10.063184615384616</v>
      </c>
      <c r="T34" s="10">
        <f>SUMIFS('Project List'!$G:$G,'Project List'!$C:$C,'State Summary'!$B34)-SUM('State Summary'!$C34:$S34)</f>
        <v>0</v>
      </c>
      <c r="U34" s="9">
        <f t="shared" si="2"/>
        <v>35.040208846153845</v>
      </c>
      <c r="V34" s="11">
        <f t="shared" si="0"/>
        <v>15</v>
      </c>
      <c r="X34" s="29"/>
      <c r="Y34" s="29"/>
    </row>
    <row r="35" spans="2:25" ht="14.4" x14ac:dyDescent="0.3">
      <c r="B35" s="8" t="s">
        <v>46</v>
      </c>
      <c r="C35" s="9">
        <f>SUMIFS('Project List'!$G:$G,'Project List'!$C:$C,$B35,'Project List'!$I:$I,C$3)</f>
        <v>0</v>
      </c>
      <c r="D35" s="9">
        <f>SUMIFS('Project List'!$G:$G,'Project List'!$C:$C,$B35,'Project List'!$I:$I,D$3)</f>
        <v>0</v>
      </c>
      <c r="E35" s="9">
        <f>SUMIFS('Project List'!$G:$G,'Project List'!$C:$C,$B35,'Project List'!$I:$I,E$3)</f>
        <v>0</v>
      </c>
      <c r="F35" s="9">
        <f>SUMIFS('Project List'!$G:$G,'Project List'!$C:$C,$B35,'Project List'!$I:$I,F$3)</f>
        <v>0</v>
      </c>
      <c r="G35" s="9">
        <f>SUMIFS('Project List'!$G:$G,'Project List'!$C:$C,$B35,'Project List'!$I:$I,G$3)</f>
        <v>0</v>
      </c>
      <c r="H35" s="9">
        <f>SUMIFS('Project List'!$G:$G,'Project List'!$C:$C,$B35,'Project List'!$I:$I,H$3)</f>
        <v>0</v>
      </c>
      <c r="I35" s="9">
        <f>SUMIFS('Project List'!$G:$G,'Project List'!$C:$C,$B35,'Project List'!$I:$I,I$3)</f>
        <v>7.5923076923076926E-2</v>
      </c>
      <c r="J35" s="9">
        <f>SUMIFS('Project List'!$G:$G,'Project List'!$C:$C,$B35,'Project List'!$I:$I,J$3)</f>
        <v>0</v>
      </c>
      <c r="K35" s="9">
        <f>SUMIFS('Project List'!$G:$G,'Project List'!$C:$C,$B35,'Project List'!$I:$I,K$3)</f>
        <v>0</v>
      </c>
      <c r="L35" s="9">
        <f>SUMIFS('Project List'!$G:$G,'Project List'!$C:$C,$B35,'Project List'!$I:$I,L$3)</f>
        <v>0</v>
      </c>
      <c r="M35" s="9">
        <f>SUMIFS('Project List'!$G:$G,'Project List'!$C:$C,$B35,'Project List'!$I:$I,M$3)</f>
        <v>0</v>
      </c>
      <c r="N35" s="9">
        <f>SUMIFS('Project List'!$G:$G,'Project List'!$C:$C,$B35,'Project List'!$I:$I,N$3)</f>
        <v>0</v>
      </c>
      <c r="O35" s="9">
        <f>SUMIFS('Project List'!$G:$G,'Project List'!$C:$C,$B35,'Project List'!$I:$I,O$3)</f>
        <v>0</v>
      </c>
      <c r="P35" s="9">
        <f>SUMIFS('Project List'!$G:$G,'Project List'!$C:$C,$B35,'Project List'!$I:$I,P$3)</f>
        <v>0</v>
      </c>
      <c r="Q35" s="9">
        <f>SUMIFS('Project List'!$G:$G,'Project List'!$C:$C,$B35,'Project List'!$I:$I,Q$3)</f>
        <v>0</v>
      </c>
      <c r="R35" s="9">
        <f>SUMIFS('Project List'!$G:$G,'Project List'!$C:$C,$B35,'Project List'!$I:$I,R$3)</f>
        <v>0</v>
      </c>
      <c r="S35" s="9">
        <f>SUMIFS('Project List'!$G:$G,'Project List'!$C:$C,$B35,'Project List'!$I:$I,S$3)</f>
        <v>0</v>
      </c>
      <c r="T35" s="10">
        <f>SUMIFS('Project List'!$G:$G,'Project List'!$C:$C,'State Summary'!$B35)-SUM('State Summary'!$C35:$S35)</f>
        <v>0</v>
      </c>
      <c r="U35" s="9">
        <f t="shared" si="2"/>
        <v>7.5923076923076926E-2</v>
      </c>
      <c r="V35" s="11">
        <f t="shared" si="0"/>
        <v>44</v>
      </c>
      <c r="X35" s="29"/>
      <c r="Y35" s="29"/>
    </row>
    <row r="36" spans="2:25" ht="14.4" x14ac:dyDescent="0.3">
      <c r="B36" s="8" t="s">
        <v>47</v>
      </c>
      <c r="C36" s="9">
        <f>SUMIFS('Project List'!$G:$G,'Project List'!$C:$C,$B36,'Project List'!$I:$I,C$3)</f>
        <v>0</v>
      </c>
      <c r="D36" s="9">
        <f>SUMIFS('Project List'!$G:$G,'Project List'!$C:$C,$B36,'Project List'!$I:$I,D$3)</f>
        <v>0</v>
      </c>
      <c r="E36" s="9">
        <f>SUMIFS('Project List'!$G:$G,'Project List'!$C:$C,$B36,'Project List'!$I:$I,E$3)</f>
        <v>0</v>
      </c>
      <c r="F36" s="9">
        <f>SUMIFS('Project List'!$G:$G,'Project List'!$C:$C,$B36,'Project List'!$I:$I,F$3)</f>
        <v>0</v>
      </c>
      <c r="G36" s="9">
        <f>SUMIFS('Project List'!$G:$G,'Project List'!$C:$C,$B36,'Project List'!$I:$I,G$3)</f>
        <v>0</v>
      </c>
      <c r="H36" s="9">
        <f>SUMIFS('Project List'!$G:$G,'Project List'!$C:$C,$B36,'Project List'!$I:$I,H$3)</f>
        <v>0</v>
      </c>
      <c r="I36" s="9">
        <f>SUMIFS('Project List'!$G:$G,'Project List'!$C:$C,$B36,'Project List'!$I:$I,I$3)</f>
        <v>0</v>
      </c>
      <c r="J36" s="9">
        <f>SUMIFS('Project List'!$G:$G,'Project List'!$C:$C,$B36,'Project List'!$I:$I,J$3)</f>
        <v>0</v>
      </c>
      <c r="K36" s="9">
        <f>SUMIFS('Project List'!$G:$G,'Project List'!$C:$C,$B36,'Project List'!$I:$I,K$3)</f>
        <v>0</v>
      </c>
      <c r="L36" s="9">
        <f>SUMIFS('Project List'!$G:$G,'Project List'!$C:$C,$B36,'Project List'!$I:$I,L$3)</f>
        <v>0</v>
      </c>
      <c r="M36" s="9">
        <f>SUMIFS('Project List'!$G:$G,'Project List'!$C:$C,$B36,'Project List'!$I:$I,M$3)</f>
        <v>0.46176923076923071</v>
      </c>
      <c r="N36" s="9">
        <f>SUMIFS('Project List'!$G:$G,'Project List'!$C:$C,$B36,'Project List'!$I:$I,N$3)</f>
        <v>3.3821999999999997</v>
      </c>
      <c r="O36" s="9">
        <f>SUMIFS('Project List'!$G:$G,'Project List'!$C:$C,$B36,'Project List'!$I:$I,O$3)</f>
        <v>9.8386692307692307</v>
      </c>
      <c r="P36" s="9">
        <f>SUMIFS('Project List'!$G:$G,'Project List'!$C:$C,$B36,'Project List'!$I:$I,P$3)</f>
        <v>174.86880153846144</v>
      </c>
      <c r="Q36" s="9">
        <f>SUMIFS('Project List'!$G:$G,'Project List'!$C:$C,$B36,'Project List'!$I:$I,Q$3)</f>
        <v>225.53447692307705</v>
      </c>
      <c r="R36" s="9">
        <f>SUMIFS('Project List'!$G:$G,'Project List'!$C:$C,$B36,'Project List'!$I:$I,R$3)</f>
        <v>316.96887692307627</v>
      </c>
      <c r="S36" s="9">
        <f>SUMIFS('Project List'!$G:$G,'Project List'!$C:$C,$B36,'Project List'!$I:$I,S$3)</f>
        <v>435.00192307692316</v>
      </c>
      <c r="T36" s="10">
        <f>SUMIFS('Project List'!$G:$G,'Project List'!$C:$C,'State Summary'!$B36)-SUM('State Summary'!$C36:$S36)</f>
        <v>-2.2737367544323206E-12</v>
      </c>
      <c r="U36" s="9">
        <f t="shared" si="2"/>
        <v>1166.056716923074</v>
      </c>
      <c r="V36" s="11">
        <f t="shared" si="0"/>
        <v>2</v>
      </c>
      <c r="X36" s="29"/>
      <c r="Y36" s="29"/>
    </row>
    <row r="37" spans="2:25" ht="14.4" x14ac:dyDescent="0.3">
      <c r="B37" s="8" t="s">
        <v>48</v>
      </c>
      <c r="C37" s="9">
        <f>SUMIFS('Project List'!$G:$G,'Project List'!$C:$C,$B37,'Project List'!$I:$I,C$3)</f>
        <v>0</v>
      </c>
      <c r="D37" s="9">
        <f>SUMIFS('Project List'!$G:$G,'Project List'!$C:$C,$B37,'Project List'!$I:$I,D$3)</f>
        <v>0</v>
      </c>
      <c r="E37" s="9">
        <f>SUMIFS('Project List'!$G:$G,'Project List'!$C:$C,$B37,'Project List'!$I:$I,E$3)</f>
        <v>0</v>
      </c>
      <c r="F37" s="9">
        <f>SUMIFS('Project List'!$G:$G,'Project List'!$C:$C,$B37,'Project List'!$I:$I,F$3)</f>
        <v>0</v>
      </c>
      <c r="G37" s="9">
        <f>SUMIFS('Project List'!$G:$G,'Project List'!$C:$C,$B37,'Project List'!$I:$I,G$3)</f>
        <v>0</v>
      </c>
      <c r="H37" s="9">
        <f>SUMIFS('Project List'!$G:$G,'Project List'!$C:$C,$B37,'Project List'!$I:$I,H$3)</f>
        <v>0.01</v>
      </c>
      <c r="I37" s="9">
        <f>SUMIFS('Project List'!$G:$G,'Project List'!$C:$C,$B37,'Project List'!$I:$I,I$3)</f>
        <v>0</v>
      </c>
      <c r="J37" s="9">
        <f>SUMIFS('Project List'!$G:$G,'Project List'!$C:$C,$B37,'Project List'!$I:$I,J$3)</f>
        <v>0</v>
      </c>
      <c r="K37" s="9">
        <f>SUMIFS('Project List'!$G:$G,'Project List'!$C:$C,$B37,'Project List'!$I:$I,K$3)</f>
        <v>0.2</v>
      </c>
      <c r="L37" s="9">
        <f>SUMIFS('Project List'!$G:$G,'Project List'!$C:$C,$B37,'Project List'!$I:$I,L$3)</f>
        <v>0.51415384615384618</v>
      </c>
      <c r="M37" s="9">
        <f>SUMIFS('Project List'!$G:$G,'Project List'!$C:$C,$B37,'Project List'!$I:$I,M$3)</f>
        <v>0.84153846153846146</v>
      </c>
      <c r="N37" s="9">
        <f>SUMIFS('Project List'!$G:$G,'Project List'!$C:$C,$B37,'Project List'!$I:$I,N$3)</f>
        <v>8.3846153846153834E-2</v>
      </c>
      <c r="O37" s="9">
        <f>SUMIFS('Project List'!$G:$G,'Project List'!$C:$C,$B37,'Project List'!$I:$I,O$3)</f>
        <v>0</v>
      </c>
      <c r="P37" s="9">
        <f>SUMIFS('Project List'!$G:$G,'Project List'!$C:$C,$B37,'Project List'!$I:$I,P$3)</f>
        <v>0.96516923076923078</v>
      </c>
      <c r="Q37" s="9">
        <f>SUMIFS('Project List'!$G:$G,'Project List'!$C:$C,$B37,'Project List'!$I:$I,Q$3)</f>
        <v>0</v>
      </c>
      <c r="R37" s="9">
        <f>SUMIFS('Project List'!$G:$G,'Project List'!$C:$C,$B37,'Project List'!$I:$I,R$3)</f>
        <v>0</v>
      </c>
      <c r="S37" s="9">
        <f>SUMIFS('Project List'!$G:$G,'Project List'!$C:$C,$B37,'Project List'!$I:$I,S$3)</f>
        <v>0</v>
      </c>
      <c r="T37" s="10">
        <f>SUMIFS('Project List'!$G:$G,'Project List'!$C:$C,'State Summary'!$B37)-SUM('State Summary'!$C37:$S37)</f>
        <v>0</v>
      </c>
      <c r="U37" s="9">
        <f t="shared" si="2"/>
        <v>2.6147076923076922</v>
      </c>
      <c r="V37" s="11">
        <f t="shared" si="0"/>
        <v>34</v>
      </c>
      <c r="X37" s="29"/>
      <c r="Y37" s="29"/>
    </row>
    <row r="38" spans="2:25" ht="14.4" x14ac:dyDescent="0.3">
      <c r="B38" s="8" t="s">
        <v>49</v>
      </c>
      <c r="C38" s="9">
        <f>SUMIFS('Project List'!$G:$G,'Project List'!$C:$C,$B38,'Project List'!$I:$I,C$3)</f>
        <v>0</v>
      </c>
      <c r="D38" s="9">
        <f>SUMIFS('Project List'!$G:$G,'Project List'!$C:$C,$B38,'Project List'!$I:$I,D$3)</f>
        <v>0</v>
      </c>
      <c r="E38" s="9">
        <f>SUMIFS('Project List'!$G:$G,'Project List'!$C:$C,$B38,'Project List'!$I:$I,E$3)</f>
        <v>0</v>
      </c>
      <c r="F38" s="9">
        <f>SUMIFS('Project List'!$G:$G,'Project List'!$C:$C,$B38,'Project List'!$I:$I,F$3)</f>
        <v>0</v>
      </c>
      <c r="G38" s="9">
        <f>SUMIFS('Project List'!$G:$G,'Project List'!$C:$C,$B38,'Project List'!$I:$I,G$3)</f>
        <v>0</v>
      </c>
      <c r="H38" s="9">
        <f>SUMIFS('Project List'!$G:$G,'Project List'!$C:$C,$B38,'Project List'!$I:$I,H$3)</f>
        <v>0</v>
      </c>
      <c r="I38" s="9">
        <f>SUMIFS('Project List'!$G:$G,'Project List'!$C:$C,$B38,'Project List'!$I:$I,I$3)</f>
        <v>0</v>
      </c>
      <c r="J38" s="9">
        <f>SUMIFS('Project List'!$G:$G,'Project List'!$C:$C,$B38,'Project List'!$I:$I,J$3)</f>
        <v>0</v>
      </c>
      <c r="K38" s="9">
        <f>SUMIFS('Project List'!$G:$G,'Project List'!$C:$C,$B38,'Project List'!$I:$I,K$3)</f>
        <v>0</v>
      </c>
      <c r="L38" s="9">
        <f>SUMIFS('Project List'!$G:$G,'Project List'!$C:$C,$B38,'Project List'!$I:$I,L$3)</f>
        <v>0</v>
      </c>
      <c r="M38" s="9">
        <f>SUMIFS('Project List'!$G:$G,'Project List'!$C:$C,$B38,'Project List'!$I:$I,M$3)</f>
        <v>7.8461538461538458E-2</v>
      </c>
      <c r="N38" s="9">
        <f>SUMIFS('Project List'!$G:$G,'Project List'!$C:$C,$B38,'Project List'!$I:$I,N$3)</f>
        <v>0</v>
      </c>
      <c r="O38" s="9">
        <f>SUMIFS('Project List'!$G:$G,'Project List'!$C:$C,$B38,'Project List'!$I:$I,O$3)</f>
        <v>0</v>
      </c>
      <c r="P38" s="9">
        <f>SUMIFS('Project List'!$G:$G,'Project List'!$C:$C,$B38,'Project List'!$I:$I,P$3)</f>
        <v>0</v>
      </c>
      <c r="Q38" s="9">
        <f>SUMIFS('Project List'!$G:$G,'Project List'!$C:$C,$B38,'Project List'!$I:$I,Q$3)</f>
        <v>0</v>
      </c>
      <c r="R38" s="9">
        <f>SUMIFS('Project List'!$G:$G,'Project List'!$C:$C,$B38,'Project List'!$I:$I,R$3)</f>
        <v>0</v>
      </c>
      <c r="S38" s="9">
        <f>SUMIFS('Project List'!$G:$G,'Project List'!$C:$C,$B38,'Project List'!$I:$I,S$3)</f>
        <v>0</v>
      </c>
      <c r="T38" s="10">
        <f>SUMIFS('Project List'!$G:$G,'Project List'!$C:$C,'State Summary'!$B38)-SUM('State Summary'!$C38:$S38)</f>
        <v>0</v>
      </c>
      <c r="U38" s="9">
        <f t="shared" si="2"/>
        <v>7.8461538461538458E-2</v>
      </c>
      <c r="V38" s="11">
        <f t="shared" si="0"/>
        <v>43</v>
      </c>
      <c r="X38" s="29"/>
      <c r="Y38" s="29"/>
    </row>
    <row r="39" spans="2:25" ht="14.4" x14ac:dyDescent="0.3">
      <c r="B39" s="8" t="s">
        <v>50</v>
      </c>
      <c r="C39" s="9">
        <f>SUMIFS('Project List'!$G:$G,'Project List'!$C:$C,$B39,'Project List'!$I:$I,C$3)</f>
        <v>0</v>
      </c>
      <c r="D39" s="9">
        <f>SUMIFS('Project List'!$G:$G,'Project List'!$C:$C,$B39,'Project List'!$I:$I,D$3)</f>
        <v>0</v>
      </c>
      <c r="E39" s="9">
        <f>SUMIFS('Project List'!$G:$G,'Project List'!$C:$C,$B39,'Project List'!$I:$I,E$3)</f>
        <v>0</v>
      </c>
      <c r="F39" s="9">
        <f>SUMIFS('Project List'!$G:$G,'Project List'!$C:$C,$B39,'Project List'!$I:$I,F$3)</f>
        <v>0</v>
      </c>
      <c r="G39" s="9">
        <f>SUMIFS('Project List'!$G:$G,'Project List'!$C:$C,$B39,'Project List'!$I:$I,G$3)</f>
        <v>0</v>
      </c>
      <c r="H39" s="9">
        <f>SUMIFS('Project List'!$G:$G,'Project List'!$C:$C,$B39,'Project List'!$I:$I,H$3)</f>
        <v>0</v>
      </c>
      <c r="I39" s="9">
        <f>SUMIFS('Project List'!$G:$G,'Project List'!$C:$C,$B39,'Project List'!$I:$I,I$3)</f>
        <v>0</v>
      </c>
      <c r="J39" s="9">
        <f>SUMIFS('Project List'!$G:$G,'Project List'!$C:$C,$B39,'Project List'!$I:$I,J$3)</f>
        <v>0</v>
      </c>
      <c r="K39" s="9">
        <f>SUMIFS('Project List'!$G:$G,'Project List'!$C:$C,$B39,'Project List'!$I:$I,K$3)</f>
        <v>0</v>
      </c>
      <c r="L39" s="9">
        <f>SUMIFS('Project List'!$G:$G,'Project List'!$C:$C,$B39,'Project List'!$I:$I,L$3)</f>
        <v>0</v>
      </c>
      <c r="M39" s="9">
        <f>SUMIFS('Project List'!$G:$G,'Project List'!$C:$C,$B39,'Project List'!$I:$I,M$3)</f>
        <v>0.43086153846153852</v>
      </c>
      <c r="N39" s="9">
        <f>SUMIFS('Project List'!$G:$G,'Project List'!$C:$C,$B39,'Project List'!$I:$I,N$3)</f>
        <v>0.83853076923076919</v>
      </c>
      <c r="O39" s="9">
        <f>SUMIFS('Project List'!$G:$G,'Project List'!$C:$C,$B39,'Project List'!$I:$I,O$3)</f>
        <v>3.9169230769230776E-2</v>
      </c>
      <c r="P39" s="9">
        <f>SUMIFS('Project List'!$G:$G,'Project List'!$C:$C,$B39,'Project List'!$I:$I,P$3)</f>
        <v>0</v>
      </c>
      <c r="Q39" s="9">
        <f>SUMIFS('Project List'!$G:$G,'Project List'!$C:$C,$B39,'Project List'!$I:$I,Q$3)</f>
        <v>0</v>
      </c>
      <c r="R39" s="9">
        <f>SUMIFS('Project List'!$G:$G,'Project List'!$C:$C,$B39,'Project List'!$I:$I,R$3)</f>
        <v>0</v>
      </c>
      <c r="S39" s="9">
        <f>SUMIFS('Project List'!$G:$G,'Project List'!$C:$C,$B39,'Project List'!$I:$I,S$3)</f>
        <v>0</v>
      </c>
      <c r="T39" s="10">
        <f>SUMIFS('Project List'!$G:$G,'Project List'!$C:$C,'State Summary'!$B39)-SUM('State Summary'!$C39:$S39)</f>
        <v>0</v>
      </c>
      <c r="U39" s="9">
        <f t="shared" si="2"/>
        <v>1.3085615384615386</v>
      </c>
      <c r="V39" s="11">
        <f t="shared" si="0"/>
        <v>36</v>
      </c>
      <c r="X39" s="29"/>
      <c r="Y39" s="29"/>
    </row>
    <row r="40" spans="2:25" ht="14.4" x14ac:dyDescent="0.3">
      <c r="B40" s="8" t="s">
        <v>51</v>
      </c>
      <c r="C40" s="9">
        <f>SUMIFS('Project List'!$G:$G,'Project List'!$C:$C,$B40,'Project List'!$I:$I,C$3)</f>
        <v>0</v>
      </c>
      <c r="D40" s="9">
        <f>SUMIFS('Project List'!$G:$G,'Project List'!$C:$C,$B40,'Project List'!$I:$I,D$3)</f>
        <v>0</v>
      </c>
      <c r="E40" s="9">
        <f>SUMIFS('Project List'!$G:$G,'Project List'!$C:$C,$B40,'Project List'!$I:$I,E$3)</f>
        <v>0</v>
      </c>
      <c r="F40" s="9">
        <f>SUMIFS('Project List'!$G:$G,'Project List'!$C:$C,$B40,'Project List'!$I:$I,F$3)</f>
        <v>0</v>
      </c>
      <c r="G40" s="9">
        <f>SUMIFS('Project List'!$G:$G,'Project List'!$C:$C,$B40,'Project List'!$I:$I,G$3)</f>
        <v>0</v>
      </c>
      <c r="H40" s="9">
        <f>SUMIFS('Project List'!$G:$G,'Project List'!$C:$C,$B40,'Project List'!$I:$I,H$3)</f>
        <v>0</v>
      </c>
      <c r="I40" s="9">
        <f>SUMIFS('Project List'!$G:$G,'Project List'!$C:$C,$B40,'Project List'!$I:$I,I$3)</f>
        <v>0</v>
      </c>
      <c r="J40" s="9">
        <f>SUMIFS('Project List'!$G:$G,'Project List'!$C:$C,$B40,'Project List'!$I:$I,J$3)</f>
        <v>0</v>
      </c>
      <c r="K40" s="9">
        <f>SUMIFS('Project List'!$G:$G,'Project List'!$C:$C,$B40,'Project List'!$I:$I,K$3)</f>
        <v>0</v>
      </c>
      <c r="L40" s="9">
        <f>SUMIFS('Project List'!$G:$G,'Project List'!$C:$C,$B40,'Project List'!$I:$I,L$3)</f>
        <v>2.5</v>
      </c>
      <c r="M40" s="9">
        <f>SUMIFS('Project List'!$G:$G,'Project List'!$C:$C,$B40,'Project List'!$I:$I,M$3)</f>
        <v>1.1815384615384614</v>
      </c>
      <c r="N40" s="9">
        <f>SUMIFS('Project List'!$G:$G,'Project List'!$C:$C,$B40,'Project List'!$I:$I,N$3)</f>
        <v>2.95</v>
      </c>
      <c r="O40" s="9">
        <f>SUMIFS('Project List'!$G:$G,'Project List'!$C:$C,$B40,'Project List'!$I:$I,O$3)</f>
        <v>10</v>
      </c>
      <c r="P40" s="9">
        <f>SUMIFS('Project List'!$G:$G,'Project List'!$C:$C,$B40,'Project List'!$I:$I,P$3)</f>
        <v>0</v>
      </c>
      <c r="Q40" s="9">
        <f>SUMIFS('Project List'!$G:$G,'Project List'!$C:$C,$B40,'Project List'!$I:$I,Q$3)</f>
        <v>0</v>
      </c>
      <c r="R40" s="9">
        <f>SUMIFS('Project List'!$G:$G,'Project List'!$C:$C,$B40,'Project List'!$I:$I,R$3)</f>
        <v>0</v>
      </c>
      <c r="S40" s="9">
        <f>SUMIFS('Project List'!$G:$G,'Project List'!$C:$C,$B40,'Project List'!$I:$I,S$3)</f>
        <v>0</v>
      </c>
      <c r="T40" s="10">
        <f>SUMIFS('Project List'!$G:$G,'Project List'!$C:$C,'State Summary'!$B40)-SUM('State Summary'!$C40:$S40)</f>
        <v>0</v>
      </c>
      <c r="U40" s="9">
        <f t="shared" si="2"/>
        <v>16.631538461538462</v>
      </c>
      <c r="V40" s="11">
        <f t="shared" si="0"/>
        <v>21</v>
      </c>
      <c r="X40" s="29"/>
      <c r="Y40" s="29"/>
    </row>
    <row r="41" spans="2:25" ht="14.4" x14ac:dyDescent="0.3">
      <c r="B41" s="8" t="s">
        <v>52</v>
      </c>
      <c r="C41" s="9">
        <f>SUMIFS('Project List'!$G:$G,'Project List'!$C:$C,$B41,'Project List'!$I:$I,C$3)</f>
        <v>0</v>
      </c>
      <c r="D41" s="9">
        <f>SUMIFS('Project List'!$G:$G,'Project List'!$C:$C,$B41,'Project List'!$I:$I,D$3)</f>
        <v>0</v>
      </c>
      <c r="E41" s="9">
        <f>SUMIFS('Project List'!$G:$G,'Project List'!$C:$C,$B41,'Project List'!$I:$I,E$3)</f>
        <v>4.8846153846153845E-2</v>
      </c>
      <c r="F41" s="9">
        <f>SUMIFS('Project List'!$G:$G,'Project List'!$C:$C,$B41,'Project List'!$I:$I,F$3)</f>
        <v>0</v>
      </c>
      <c r="G41" s="9">
        <f>SUMIFS('Project List'!$G:$G,'Project List'!$C:$C,$B41,'Project List'!$I:$I,G$3)</f>
        <v>0</v>
      </c>
      <c r="H41" s="9">
        <f>SUMIFS('Project List'!$G:$G,'Project List'!$C:$C,$B41,'Project List'!$I:$I,H$3)</f>
        <v>0</v>
      </c>
      <c r="I41" s="9">
        <f>SUMIFS('Project List'!$G:$G,'Project List'!$C:$C,$B41,'Project List'!$I:$I,I$3)</f>
        <v>0</v>
      </c>
      <c r="J41" s="9">
        <f>SUMIFS('Project List'!$G:$G,'Project List'!$C:$C,$B41,'Project List'!$I:$I,J$3)</f>
        <v>0</v>
      </c>
      <c r="K41" s="9">
        <f>SUMIFS('Project List'!$G:$G,'Project List'!$C:$C,$B41,'Project List'!$I:$I,K$3)</f>
        <v>0</v>
      </c>
      <c r="L41" s="9">
        <f>SUMIFS('Project List'!$G:$G,'Project List'!$C:$C,$B41,'Project List'!$I:$I,L$3)</f>
        <v>1.9230769230769228E-2</v>
      </c>
      <c r="M41" s="9">
        <f>SUMIFS('Project List'!$G:$G,'Project List'!$C:$C,$B41,'Project List'!$I:$I,M$3)</f>
        <v>0.15346153846153845</v>
      </c>
      <c r="N41" s="9">
        <f>SUMIFS('Project List'!$G:$G,'Project List'!$C:$C,$B41,'Project List'!$I:$I,N$3)</f>
        <v>5.9461538461538462E-2</v>
      </c>
      <c r="O41" s="9">
        <f>SUMIFS('Project List'!$G:$G,'Project List'!$C:$C,$B41,'Project List'!$I:$I,O$3)</f>
        <v>0</v>
      </c>
      <c r="P41" s="9">
        <f>SUMIFS('Project List'!$G:$G,'Project List'!$C:$C,$B41,'Project List'!$I:$I,P$3)</f>
        <v>0</v>
      </c>
      <c r="Q41" s="9">
        <f>SUMIFS('Project List'!$G:$G,'Project List'!$C:$C,$B41,'Project List'!$I:$I,Q$3)</f>
        <v>0</v>
      </c>
      <c r="R41" s="9">
        <f>SUMIFS('Project List'!$G:$G,'Project List'!$C:$C,$B41,'Project List'!$I:$I,R$3)</f>
        <v>6.8519999999999994</v>
      </c>
      <c r="S41" s="9">
        <f>SUMIFS('Project List'!$G:$G,'Project List'!$C:$C,$B41,'Project List'!$I:$I,S$3)</f>
        <v>2.6783000000000001</v>
      </c>
      <c r="T41" s="10">
        <f>SUMIFS('Project List'!$G:$G,'Project List'!$C:$C,'State Summary'!$B41)-SUM('State Summary'!$C41:$S41)</f>
        <v>0</v>
      </c>
      <c r="U41" s="9">
        <f t="shared" si="2"/>
        <v>9.8112999999999992</v>
      </c>
      <c r="V41" s="11">
        <f t="shared" si="0"/>
        <v>25</v>
      </c>
      <c r="X41" s="29"/>
      <c r="Y41" s="29"/>
    </row>
    <row r="42" spans="2:25" ht="14.4" x14ac:dyDescent="0.3">
      <c r="B42" s="8" t="s">
        <v>53</v>
      </c>
      <c r="C42" s="9">
        <f>SUMIFS('Project List'!$G:$G,'Project List'!$C:$C,$B42,'Project List'!$I:$I,C$3)</f>
        <v>0</v>
      </c>
      <c r="D42" s="9">
        <f>SUMIFS('Project List'!$G:$G,'Project List'!$C:$C,$B42,'Project List'!$I:$I,D$3)</f>
        <v>0</v>
      </c>
      <c r="E42" s="9">
        <f>SUMIFS('Project List'!$G:$G,'Project List'!$C:$C,$B42,'Project List'!$I:$I,E$3)</f>
        <v>0</v>
      </c>
      <c r="F42" s="9">
        <f>SUMIFS('Project List'!$G:$G,'Project List'!$C:$C,$B42,'Project List'!$I:$I,F$3)</f>
        <v>0</v>
      </c>
      <c r="G42" s="9">
        <f>SUMIFS('Project List'!$G:$G,'Project List'!$C:$C,$B42,'Project List'!$I:$I,G$3)</f>
        <v>0</v>
      </c>
      <c r="H42" s="9">
        <f>SUMIFS('Project List'!$G:$G,'Project List'!$C:$C,$B42,'Project List'!$I:$I,H$3)</f>
        <v>0</v>
      </c>
      <c r="I42" s="9">
        <f>SUMIFS('Project List'!$G:$G,'Project List'!$C:$C,$B42,'Project List'!$I:$I,I$3)</f>
        <v>0</v>
      </c>
      <c r="J42" s="9">
        <f>SUMIFS('Project List'!$G:$G,'Project List'!$C:$C,$B42,'Project List'!$I:$I,J$3)</f>
        <v>0</v>
      </c>
      <c r="K42" s="9">
        <f>SUMIFS('Project List'!$G:$G,'Project List'!$C:$C,$B42,'Project List'!$I:$I,K$3)</f>
        <v>0</v>
      </c>
      <c r="L42" s="9">
        <f>SUMIFS('Project List'!$G:$G,'Project List'!$C:$C,$B42,'Project List'!$I:$I,L$3)</f>
        <v>0</v>
      </c>
      <c r="M42" s="9">
        <f>SUMIFS('Project List'!$G:$G,'Project List'!$C:$C,$B42,'Project List'!$I:$I,M$3)</f>
        <v>0</v>
      </c>
      <c r="N42" s="9">
        <f>SUMIFS('Project List'!$G:$G,'Project List'!$C:$C,$B42,'Project List'!$I:$I,N$3)</f>
        <v>0</v>
      </c>
      <c r="O42" s="9">
        <f>SUMIFS('Project List'!$G:$G,'Project List'!$C:$C,$B42,'Project List'!$I:$I,O$3)</f>
        <v>0</v>
      </c>
      <c r="P42" s="9">
        <f>SUMIFS('Project List'!$G:$G,'Project List'!$C:$C,$B42,'Project List'!$I:$I,P$3)</f>
        <v>0</v>
      </c>
      <c r="Q42" s="9">
        <f>SUMIFS('Project List'!$G:$G,'Project List'!$C:$C,$B42,'Project List'!$I:$I,Q$3)</f>
        <v>0</v>
      </c>
      <c r="R42" s="9">
        <f>SUMIFS('Project List'!$G:$G,'Project List'!$C:$C,$B42,'Project List'!$I:$I,R$3)</f>
        <v>0</v>
      </c>
      <c r="S42" s="9">
        <f>SUMIFS('Project List'!$G:$G,'Project List'!$C:$C,$B42,'Project List'!$I:$I,S$3)</f>
        <v>0</v>
      </c>
      <c r="T42" s="10">
        <f>SUMIFS('Project List'!$G:$G,'Project List'!$C:$C,'State Summary'!$B42)-SUM('State Summary'!$C42:$S42)</f>
        <v>0</v>
      </c>
      <c r="U42" s="9">
        <f t="shared" si="2"/>
        <v>0</v>
      </c>
      <c r="V42" s="11">
        <f t="shared" si="0"/>
        <v>45</v>
      </c>
      <c r="X42" s="29"/>
      <c r="Y42" s="29"/>
    </row>
    <row r="43" spans="2:25" ht="14.4" x14ac:dyDescent="0.3">
      <c r="B43" s="8" t="s">
        <v>54</v>
      </c>
      <c r="C43" s="9">
        <f>SUMIFS('Project List'!$G:$G,'Project List'!$C:$C,$B43,'Project List'!$I:$I,C$3)</f>
        <v>0</v>
      </c>
      <c r="D43" s="9">
        <f>SUMIFS('Project List'!$G:$G,'Project List'!$C:$C,$B43,'Project List'!$I:$I,D$3)</f>
        <v>0</v>
      </c>
      <c r="E43" s="9">
        <f>SUMIFS('Project List'!$G:$G,'Project List'!$C:$C,$B43,'Project List'!$I:$I,E$3)</f>
        <v>0</v>
      </c>
      <c r="F43" s="9">
        <f>SUMIFS('Project List'!$G:$G,'Project List'!$C:$C,$B43,'Project List'!$I:$I,F$3)</f>
        <v>0</v>
      </c>
      <c r="G43" s="9">
        <f>SUMIFS('Project List'!$G:$G,'Project List'!$C:$C,$B43,'Project List'!$I:$I,G$3)</f>
        <v>0</v>
      </c>
      <c r="H43" s="9">
        <f>SUMIFS('Project List'!$G:$G,'Project List'!$C:$C,$B43,'Project List'!$I:$I,H$3)</f>
        <v>0</v>
      </c>
      <c r="I43" s="9">
        <f>SUMIFS('Project List'!$G:$G,'Project List'!$C:$C,$B43,'Project List'!$I:$I,I$3)</f>
        <v>0</v>
      </c>
      <c r="J43" s="9">
        <f>SUMIFS('Project List'!$G:$G,'Project List'!$C:$C,$B43,'Project List'!$I:$I,J$3)</f>
        <v>0</v>
      </c>
      <c r="K43" s="9">
        <f>SUMIFS('Project List'!$G:$G,'Project List'!$C:$C,$B43,'Project List'!$I:$I,K$3)</f>
        <v>0</v>
      </c>
      <c r="L43" s="9">
        <f>SUMIFS('Project List'!$G:$G,'Project List'!$C:$C,$B43,'Project List'!$I:$I,L$3)</f>
        <v>0</v>
      </c>
      <c r="M43" s="9">
        <f>SUMIFS('Project List'!$G:$G,'Project List'!$C:$C,$B43,'Project List'!$I:$I,M$3)</f>
        <v>0</v>
      </c>
      <c r="N43" s="9">
        <f>SUMIFS('Project List'!$G:$G,'Project List'!$C:$C,$B43,'Project List'!$I:$I,N$3)</f>
        <v>0</v>
      </c>
      <c r="O43" s="9">
        <f>SUMIFS('Project List'!$G:$G,'Project List'!$C:$C,$B43,'Project List'!$I:$I,O$3)</f>
        <v>0</v>
      </c>
      <c r="P43" s="9">
        <f>SUMIFS('Project List'!$G:$G,'Project List'!$C:$C,$B43,'Project List'!$I:$I,P$3)</f>
        <v>2.5437153846153846</v>
      </c>
      <c r="Q43" s="9">
        <f>SUMIFS('Project List'!$G:$G,'Project List'!$C:$C,$B43,'Project List'!$I:$I,Q$3)</f>
        <v>13.250461538461538</v>
      </c>
      <c r="R43" s="9">
        <f>SUMIFS('Project List'!$G:$G,'Project List'!$C:$C,$B43,'Project List'!$I:$I,R$3)</f>
        <v>20.478999999999999</v>
      </c>
      <c r="S43" s="9">
        <f>SUMIFS('Project List'!$G:$G,'Project List'!$C:$C,$B43,'Project List'!$I:$I,S$3)</f>
        <v>0</v>
      </c>
      <c r="T43" s="10">
        <f>SUMIFS('Project List'!$G:$G,'Project List'!$C:$C,'State Summary'!$B43)-SUM('State Summary'!$C43:$S43)</f>
        <v>0</v>
      </c>
      <c r="U43" s="9">
        <f t="shared" si="2"/>
        <v>36.273176923076917</v>
      </c>
      <c r="V43" s="11">
        <f t="shared" si="0"/>
        <v>13</v>
      </c>
      <c r="X43" s="29"/>
      <c r="Y43" s="29"/>
    </row>
    <row r="44" spans="2:25" ht="14.4" x14ac:dyDescent="0.3">
      <c r="B44" s="8" t="s">
        <v>55</v>
      </c>
      <c r="C44" s="9">
        <f>SUMIFS('Project List'!$G:$G,'Project List'!$C:$C,$B44,'Project List'!$I:$I,C$3)</f>
        <v>0</v>
      </c>
      <c r="D44" s="9">
        <f>SUMIFS('Project List'!$G:$G,'Project List'!$C:$C,$B44,'Project List'!$I:$I,D$3)</f>
        <v>0</v>
      </c>
      <c r="E44" s="9">
        <f>SUMIFS('Project List'!$G:$G,'Project List'!$C:$C,$B44,'Project List'!$I:$I,E$3)</f>
        <v>0</v>
      </c>
      <c r="F44" s="9">
        <f>SUMIFS('Project List'!$G:$G,'Project List'!$C:$C,$B44,'Project List'!$I:$I,F$3)</f>
        <v>0</v>
      </c>
      <c r="G44" s="9">
        <f>SUMIFS('Project List'!$G:$G,'Project List'!$C:$C,$B44,'Project List'!$I:$I,G$3)</f>
        <v>0</v>
      </c>
      <c r="H44" s="9">
        <f>SUMIFS('Project List'!$G:$G,'Project List'!$C:$C,$B44,'Project List'!$I:$I,H$3)</f>
        <v>0</v>
      </c>
      <c r="I44" s="9">
        <f>SUMIFS('Project List'!$G:$G,'Project List'!$C:$C,$B44,'Project List'!$I:$I,I$3)</f>
        <v>0</v>
      </c>
      <c r="J44" s="9">
        <f>SUMIFS('Project List'!$G:$G,'Project List'!$C:$C,$B44,'Project List'!$I:$I,J$3)</f>
        <v>0</v>
      </c>
      <c r="K44" s="9">
        <f>SUMIFS('Project List'!$G:$G,'Project List'!$C:$C,$B44,'Project List'!$I:$I,K$3)</f>
        <v>3</v>
      </c>
      <c r="L44" s="9">
        <f>SUMIFS('Project List'!$G:$G,'Project List'!$C:$C,$B44,'Project List'!$I:$I,L$3)</f>
        <v>0</v>
      </c>
      <c r="M44" s="9">
        <f>SUMIFS('Project List'!$G:$G,'Project List'!$C:$C,$B44,'Project List'!$I:$I,M$3)</f>
        <v>0.45999999999999996</v>
      </c>
      <c r="N44" s="9">
        <f>SUMIFS('Project List'!$G:$G,'Project List'!$C:$C,$B44,'Project List'!$I:$I,N$3)</f>
        <v>1.7200000000000002</v>
      </c>
      <c r="O44" s="9">
        <f>SUMIFS('Project List'!$G:$G,'Project List'!$C:$C,$B44,'Project List'!$I:$I,O$3)</f>
        <v>14.66</v>
      </c>
      <c r="P44" s="9">
        <f>SUMIFS('Project List'!$G:$G,'Project List'!$C:$C,$B44,'Project List'!$I:$I,P$3)</f>
        <v>4.18</v>
      </c>
      <c r="Q44" s="9">
        <f>SUMIFS('Project List'!$G:$G,'Project List'!$C:$C,$B44,'Project List'!$I:$I,Q$3)</f>
        <v>0</v>
      </c>
      <c r="R44" s="9">
        <f>SUMIFS('Project List'!$G:$G,'Project List'!$C:$C,$B44,'Project List'!$I:$I,R$3)</f>
        <v>0</v>
      </c>
      <c r="S44" s="9">
        <f>SUMIFS('Project List'!$G:$G,'Project List'!$C:$C,$B44,'Project List'!$I:$I,S$3)</f>
        <v>0</v>
      </c>
      <c r="T44" s="10">
        <f>SUMIFS('Project List'!$G:$G,'Project List'!$C:$C,'State Summary'!$B44)-SUM('State Summary'!$C44:$S44)</f>
        <v>0</v>
      </c>
      <c r="U44" s="9">
        <f t="shared" si="2"/>
        <v>24.02</v>
      </c>
      <c r="V44" s="11">
        <f t="shared" si="0"/>
        <v>18</v>
      </c>
      <c r="X44" s="29"/>
      <c r="Y44" s="29"/>
    </row>
    <row r="45" spans="2:25" ht="14.4" x14ac:dyDescent="0.3">
      <c r="B45" s="8" t="s">
        <v>56</v>
      </c>
      <c r="C45" s="9">
        <f>SUMIFS('Project List'!$G:$G,'Project List'!$C:$C,$B45,'Project List'!$I:$I,C$3)</f>
        <v>0</v>
      </c>
      <c r="D45" s="9">
        <f>SUMIFS('Project List'!$G:$G,'Project List'!$C:$C,$B45,'Project List'!$I:$I,D$3)</f>
        <v>0</v>
      </c>
      <c r="E45" s="9">
        <f>SUMIFS('Project List'!$G:$G,'Project List'!$C:$C,$B45,'Project List'!$I:$I,E$3)</f>
        <v>0</v>
      </c>
      <c r="F45" s="9">
        <f>SUMIFS('Project List'!$G:$G,'Project List'!$C:$C,$B45,'Project List'!$I:$I,F$3)</f>
        <v>0</v>
      </c>
      <c r="G45" s="9">
        <f>SUMIFS('Project List'!$G:$G,'Project List'!$C:$C,$B45,'Project List'!$I:$I,G$3)</f>
        <v>0</v>
      </c>
      <c r="H45" s="9">
        <f>SUMIFS('Project List'!$G:$G,'Project List'!$C:$C,$B45,'Project List'!$I:$I,H$3)</f>
        <v>0</v>
      </c>
      <c r="I45" s="9">
        <f>SUMIFS('Project List'!$G:$G,'Project List'!$C:$C,$B45,'Project List'!$I:$I,I$3)</f>
        <v>0</v>
      </c>
      <c r="J45" s="9">
        <f>SUMIFS('Project List'!$G:$G,'Project List'!$C:$C,$B45,'Project List'!$I:$I,J$3)</f>
        <v>0</v>
      </c>
      <c r="K45" s="9">
        <f>SUMIFS('Project List'!$G:$G,'Project List'!$C:$C,$B45,'Project List'!$I:$I,K$3)</f>
        <v>0</v>
      </c>
      <c r="L45" s="9">
        <f>SUMIFS('Project List'!$G:$G,'Project List'!$C:$C,$B45,'Project List'!$I:$I,L$3)</f>
        <v>0</v>
      </c>
      <c r="M45" s="9">
        <f>SUMIFS('Project List'!$G:$G,'Project List'!$C:$C,$B45,'Project List'!$I:$I,M$3)</f>
        <v>0</v>
      </c>
      <c r="N45" s="9">
        <f>SUMIFS('Project List'!$G:$G,'Project List'!$C:$C,$B45,'Project List'!$I:$I,N$3)</f>
        <v>0</v>
      </c>
      <c r="O45" s="9">
        <f>SUMIFS('Project List'!$G:$G,'Project List'!$C:$C,$B45,'Project List'!$I:$I,O$3)</f>
        <v>0</v>
      </c>
      <c r="P45" s="9">
        <f>SUMIFS('Project List'!$G:$G,'Project List'!$C:$C,$B45,'Project List'!$I:$I,P$3)</f>
        <v>0</v>
      </c>
      <c r="Q45" s="9">
        <f>SUMIFS('Project List'!$G:$G,'Project List'!$C:$C,$B45,'Project List'!$I:$I,Q$3)</f>
        <v>0</v>
      </c>
      <c r="R45" s="9">
        <f>SUMIFS('Project List'!$G:$G,'Project List'!$C:$C,$B45,'Project List'!$I:$I,R$3)</f>
        <v>0</v>
      </c>
      <c r="S45" s="9">
        <f>SUMIFS('Project List'!$G:$G,'Project List'!$C:$C,$B45,'Project List'!$I:$I,S$3)</f>
        <v>0</v>
      </c>
      <c r="T45" s="10">
        <f>SUMIFS('Project List'!$G:$G,'Project List'!$C:$C,'State Summary'!$B45)-SUM('State Summary'!$C45:$S45)</f>
        <v>0</v>
      </c>
      <c r="U45" s="9">
        <f t="shared" si="2"/>
        <v>0</v>
      </c>
      <c r="V45" s="11">
        <f t="shared" si="0"/>
        <v>45</v>
      </c>
      <c r="X45" s="29"/>
      <c r="Y45" s="29"/>
    </row>
    <row r="46" spans="2:25" ht="14.4" x14ac:dyDescent="0.3">
      <c r="B46" s="8" t="s">
        <v>57</v>
      </c>
      <c r="C46" s="9">
        <f>SUMIFS('Project List'!$G:$G,'Project List'!$C:$C,$B46,'Project List'!$I:$I,C$3)</f>
        <v>0</v>
      </c>
      <c r="D46" s="9">
        <f>SUMIFS('Project List'!$G:$G,'Project List'!$C:$C,$B46,'Project List'!$I:$I,D$3)</f>
        <v>0</v>
      </c>
      <c r="E46" s="9">
        <f>SUMIFS('Project List'!$G:$G,'Project List'!$C:$C,$B46,'Project List'!$I:$I,E$3)</f>
        <v>0</v>
      </c>
      <c r="F46" s="9">
        <f>SUMIFS('Project List'!$G:$G,'Project List'!$C:$C,$B46,'Project List'!$I:$I,F$3)</f>
        <v>0</v>
      </c>
      <c r="G46" s="9">
        <f>SUMIFS('Project List'!$G:$G,'Project List'!$C:$C,$B46,'Project List'!$I:$I,G$3)</f>
        <v>0</v>
      </c>
      <c r="H46" s="9">
        <f>SUMIFS('Project List'!$G:$G,'Project List'!$C:$C,$B46,'Project List'!$I:$I,H$3)</f>
        <v>0</v>
      </c>
      <c r="I46" s="9">
        <f>SUMIFS('Project List'!$G:$G,'Project List'!$C:$C,$B46,'Project List'!$I:$I,I$3)</f>
        <v>1.993846153846154E-2</v>
      </c>
      <c r="J46" s="9">
        <f>SUMIFS('Project List'!$G:$G,'Project List'!$C:$C,$B46,'Project List'!$I:$I,J$3)</f>
        <v>0</v>
      </c>
      <c r="K46" s="9">
        <f>SUMIFS('Project List'!$G:$G,'Project List'!$C:$C,$B46,'Project List'!$I:$I,K$3)</f>
        <v>0</v>
      </c>
      <c r="L46" s="9">
        <f>SUMIFS('Project List'!$G:$G,'Project List'!$C:$C,$B46,'Project List'!$I:$I,L$3)</f>
        <v>0</v>
      </c>
      <c r="M46" s="9">
        <f>SUMIFS('Project List'!$G:$G,'Project List'!$C:$C,$B46,'Project List'!$I:$I,M$3)</f>
        <v>2.0563807692307692</v>
      </c>
      <c r="N46" s="9">
        <f>SUMIFS('Project List'!$G:$G,'Project List'!$C:$C,$B46,'Project List'!$I:$I,N$3)</f>
        <v>1.35</v>
      </c>
      <c r="O46" s="9">
        <f>SUMIFS('Project List'!$G:$G,'Project List'!$C:$C,$B46,'Project List'!$I:$I,O$3)</f>
        <v>5.384615384615385</v>
      </c>
      <c r="P46" s="9">
        <f>SUMIFS('Project List'!$G:$G,'Project List'!$C:$C,$B46,'Project List'!$I:$I,P$3)</f>
        <v>0</v>
      </c>
      <c r="Q46" s="9">
        <f>SUMIFS('Project List'!$G:$G,'Project List'!$C:$C,$B46,'Project List'!$I:$I,Q$3)</f>
        <v>0</v>
      </c>
      <c r="R46" s="9">
        <f>SUMIFS('Project List'!$G:$G,'Project List'!$C:$C,$B46,'Project List'!$I:$I,R$3)</f>
        <v>0</v>
      </c>
      <c r="S46" s="9">
        <f>SUMIFS('Project List'!$G:$G,'Project List'!$C:$C,$B46,'Project List'!$I:$I,S$3)</f>
        <v>0</v>
      </c>
      <c r="T46" s="10">
        <f>SUMIFS('Project List'!$G:$G,'Project List'!$C:$C,'State Summary'!$B46)-SUM('State Summary'!$C46:$S46)</f>
        <v>0</v>
      </c>
      <c r="U46" s="9">
        <f t="shared" si="2"/>
        <v>8.8109346153846158</v>
      </c>
      <c r="V46" s="11">
        <f t="shared" si="0"/>
        <v>26</v>
      </c>
      <c r="X46" s="29"/>
      <c r="Y46" s="29"/>
    </row>
    <row r="47" spans="2:25" ht="14.4" x14ac:dyDescent="0.3">
      <c r="B47" s="8" t="s">
        <v>58</v>
      </c>
      <c r="C47" s="9">
        <f>SUMIFS('Project List'!$G:$G,'Project List'!$C:$C,$B47,'Project List'!$I:$I,C$3)</f>
        <v>0</v>
      </c>
      <c r="D47" s="9">
        <f>SUMIFS('Project List'!$G:$G,'Project List'!$C:$C,$B47,'Project List'!$I:$I,D$3)</f>
        <v>0</v>
      </c>
      <c r="E47" s="9">
        <f>SUMIFS('Project List'!$G:$G,'Project List'!$C:$C,$B47,'Project List'!$I:$I,E$3)</f>
        <v>0</v>
      </c>
      <c r="F47" s="9">
        <f>SUMIFS('Project List'!$G:$G,'Project List'!$C:$C,$B47,'Project List'!$I:$I,F$3)</f>
        <v>0</v>
      </c>
      <c r="G47" s="9">
        <f>SUMIFS('Project List'!$G:$G,'Project List'!$C:$C,$B47,'Project List'!$I:$I,G$3)</f>
        <v>0</v>
      </c>
      <c r="H47" s="9">
        <f>SUMIFS('Project List'!$G:$G,'Project List'!$C:$C,$B47,'Project List'!$I:$I,H$3)</f>
        <v>0</v>
      </c>
      <c r="I47" s="9">
        <f>SUMIFS('Project List'!$G:$G,'Project List'!$C:$C,$B47,'Project List'!$I:$I,I$3)</f>
        <v>0</v>
      </c>
      <c r="J47" s="9">
        <f>SUMIFS('Project List'!$G:$G,'Project List'!$C:$C,$B47,'Project List'!$I:$I,J$3)</f>
        <v>0</v>
      </c>
      <c r="K47" s="9">
        <f>SUMIFS('Project List'!$G:$G,'Project List'!$C:$C,$B47,'Project List'!$I:$I,K$3)</f>
        <v>0</v>
      </c>
      <c r="L47" s="9">
        <f>SUMIFS('Project List'!$G:$G,'Project List'!$C:$C,$B47,'Project List'!$I:$I,L$3)</f>
        <v>0</v>
      </c>
      <c r="M47" s="9">
        <f>SUMIFS('Project List'!$G:$G,'Project List'!$C:$C,$B47,'Project List'!$I:$I,M$3)</f>
        <v>10.38</v>
      </c>
      <c r="N47" s="9">
        <f>SUMIFS('Project List'!$G:$G,'Project List'!$C:$C,$B47,'Project List'!$I:$I,N$3)</f>
        <v>5.2850000000000001</v>
      </c>
      <c r="O47" s="9">
        <f>SUMIFS('Project List'!$G:$G,'Project List'!$C:$C,$B47,'Project List'!$I:$I,O$3)</f>
        <v>34.484615384615388</v>
      </c>
      <c r="P47" s="9">
        <f>SUMIFS('Project List'!$G:$G,'Project List'!$C:$C,$B47,'Project List'!$I:$I,P$3)</f>
        <v>14.9</v>
      </c>
      <c r="Q47" s="9">
        <f>SUMIFS('Project List'!$G:$G,'Project List'!$C:$C,$B47,'Project List'!$I:$I,Q$3)</f>
        <v>30</v>
      </c>
      <c r="R47" s="9">
        <f>SUMIFS('Project List'!$G:$G,'Project List'!$C:$C,$B47,'Project List'!$I:$I,R$3)</f>
        <v>238.4</v>
      </c>
      <c r="S47" s="9">
        <f>SUMIFS('Project List'!$G:$G,'Project List'!$C:$C,$B47,'Project List'!$I:$I,S$3)</f>
        <v>0</v>
      </c>
      <c r="T47" s="10">
        <f>SUMIFS('Project List'!$G:$G,'Project List'!$C:$C,'State Summary'!$B47)-SUM('State Summary'!$C47:$S47)</f>
        <v>0</v>
      </c>
      <c r="U47" s="9">
        <f t="shared" si="2"/>
        <v>333.44961538461541</v>
      </c>
      <c r="V47" s="11">
        <f t="shared" si="0"/>
        <v>5</v>
      </c>
      <c r="X47" s="29"/>
      <c r="Y47" s="29"/>
    </row>
    <row r="48" spans="2:25" ht="14.4" x14ac:dyDescent="0.3">
      <c r="B48" s="8" t="s">
        <v>59</v>
      </c>
      <c r="C48" s="9">
        <f>SUMIFS('Project List'!$G:$G,'Project List'!$C:$C,$B48,'Project List'!$I:$I,C$3)</f>
        <v>0</v>
      </c>
      <c r="D48" s="9">
        <f>SUMIFS('Project List'!$G:$G,'Project List'!$C:$C,$B48,'Project List'!$I:$I,D$3)</f>
        <v>0</v>
      </c>
      <c r="E48" s="9">
        <f>SUMIFS('Project List'!$G:$G,'Project List'!$C:$C,$B48,'Project List'!$I:$I,E$3)</f>
        <v>0</v>
      </c>
      <c r="F48" s="9">
        <f>SUMIFS('Project List'!$G:$G,'Project List'!$C:$C,$B48,'Project List'!$I:$I,F$3)</f>
        <v>7.6923076923076913E-2</v>
      </c>
      <c r="G48" s="9">
        <f>SUMIFS('Project List'!$G:$G,'Project List'!$C:$C,$B48,'Project List'!$I:$I,G$3)</f>
        <v>0</v>
      </c>
      <c r="H48" s="9">
        <f>SUMIFS('Project List'!$G:$G,'Project List'!$C:$C,$B48,'Project List'!$I:$I,H$3)</f>
        <v>0</v>
      </c>
      <c r="I48" s="9">
        <f>SUMIFS('Project List'!$G:$G,'Project List'!$C:$C,$B48,'Project List'!$I:$I,I$3)</f>
        <v>1.9199999999999998E-2</v>
      </c>
      <c r="J48" s="9">
        <f>SUMIFS('Project List'!$G:$G,'Project List'!$C:$C,$B48,'Project List'!$I:$I,J$3)</f>
        <v>0</v>
      </c>
      <c r="K48" s="9">
        <f>SUMIFS('Project List'!$G:$G,'Project List'!$C:$C,$B48,'Project List'!$I:$I,K$3)</f>
        <v>0</v>
      </c>
      <c r="L48" s="9">
        <f>SUMIFS('Project List'!$G:$G,'Project List'!$C:$C,$B48,'Project List'!$I:$I,L$3)</f>
        <v>0</v>
      </c>
      <c r="M48" s="9">
        <f>SUMIFS('Project List'!$G:$G,'Project List'!$C:$C,$B48,'Project List'!$I:$I,M$3)</f>
        <v>0</v>
      </c>
      <c r="N48" s="9">
        <f>SUMIFS('Project List'!$G:$G,'Project List'!$C:$C,$B48,'Project List'!$I:$I,N$3)</f>
        <v>20</v>
      </c>
      <c r="O48" s="9">
        <f>SUMIFS('Project List'!$G:$G,'Project List'!$C:$C,$B48,'Project List'!$I:$I,O$3)</f>
        <v>0</v>
      </c>
      <c r="P48" s="9">
        <f>SUMIFS('Project List'!$G:$G,'Project List'!$C:$C,$B48,'Project List'!$I:$I,P$3)</f>
        <v>0</v>
      </c>
      <c r="Q48" s="9">
        <f>SUMIFS('Project List'!$G:$G,'Project List'!$C:$C,$B48,'Project List'!$I:$I,Q$3)</f>
        <v>0</v>
      </c>
      <c r="R48" s="9">
        <f>SUMIFS('Project List'!$G:$G,'Project List'!$C:$C,$B48,'Project List'!$I:$I,R$3)</f>
        <v>0</v>
      </c>
      <c r="S48" s="9">
        <f>SUMIFS('Project List'!$G:$G,'Project List'!$C:$C,$B48,'Project List'!$I:$I,S$3)</f>
        <v>0</v>
      </c>
      <c r="T48" s="10">
        <f>SUMIFS('Project List'!$G:$G,'Project List'!$C:$C,'State Summary'!$B48)-SUM('State Summary'!$C48:$S48)</f>
        <v>0</v>
      </c>
      <c r="U48" s="9">
        <f t="shared" si="2"/>
        <v>20.096123076923078</v>
      </c>
      <c r="V48" s="11">
        <f t="shared" si="0"/>
        <v>19</v>
      </c>
      <c r="X48" s="29"/>
      <c r="Y48" s="29"/>
    </row>
    <row r="49" spans="1:25" ht="14.4" x14ac:dyDescent="0.3">
      <c r="B49" s="8" t="s">
        <v>60</v>
      </c>
      <c r="C49" s="9">
        <f>SUMIFS('Project List'!$G:$G,'Project List'!$C:$C,$B49,'Project List'!$I:$I,C$3)</f>
        <v>0</v>
      </c>
      <c r="D49" s="9">
        <f>SUMIFS('Project List'!$G:$G,'Project List'!$C:$C,$B49,'Project List'!$I:$I,D$3)</f>
        <v>0</v>
      </c>
      <c r="E49" s="9">
        <f>SUMIFS('Project List'!$G:$G,'Project List'!$C:$C,$B49,'Project List'!$I:$I,E$3)</f>
        <v>0</v>
      </c>
      <c r="F49" s="9">
        <f>SUMIFS('Project List'!$G:$G,'Project List'!$C:$C,$B49,'Project List'!$I:$I,F$3)</f>
        <v>0</v>
      </c>
      <c r="G49" s="9">
        <f>SUMIFS('Project List'!$G:$G,'Project List'!$C:$C,$B49,'Project List'!$I:$I,G$3)</f>
        <v>0</v>
      </c>
      <c r="H49" s="9">
        <f>SUMIFS('Project List'!$G:$G,'Project List'!$C:$C,$B49,'Project List'!$I:$I,H$3)</f>
        <v>0.19899999999999998</v>
      </c>
      <c r="I49" s="9">
        <f>SUMIFS('Project List'!$G:$G,'Project List'!$C:$C,$B49,'Project List'!$I:$I,I$3)</f>
        <v>0</v>
      </c>
      <c r="J49" s="9">
        <f>SUMIFS('Project List'!$G:$G,'Project List'!$C:$C,$B49,'Project List'!$I:$I,J$3)</f>
        <v>0.40903999999999996</v>
      </c>
      <c r="K49" s="9">
        <f>SUMIFS('Project List'!$G:$G,'Project List'!$C:$C,$B49,'Project List'!$I:$I,K$3)</f>
        <v>0.64</v>
      </c>
      <c r="L49" s="9">
        <f>SUMIFS('Project List'!$G:$G,'Project List'!$C:$C,$B49,'Project List'!$I:$I,L$3)</f>
        <v>0.73099999999999998</v>
      </c>
      <c r="M49" s="9">
        <f>SUMIFS('Project List'!$G:$G,'Project List'!$C:$C,$B49,'Project List'!$I:$I,M$3)</f>
        <v>1.5999999999999996</v>
      </c>
      <c r="N49" s="9">
        <f>SUMIFS('Project List'!$G:$G,'Project List'!$C:$C,$B49,'Project List'!$I:$I,N$3)</f>
        <v>0.33076923076923082</v>
      </c>
      <c r="O49" s="9">
        <f>SUMIFS('Project List'!$G:$G,'Project List'!$C:$C,$B49,'Project List'!$I:$I,O$3)</f>
        <v>6.9729999999999999</v>
      </c>
      <c r="P49" s="9">
        <f>SUMIFS('Project List'!$G:$G,'Project List'!$C:$C,$B49,'Project List'!$I:$I,P$3)</f>
        <v>0</v>
      </c>
      <c r="Q49" s="9">
        <f>SUMIFS('Project List'!$G:$G,'Project List'!$C:$C,$B49,'Project List'!$I:$I,Q$3)</f>
        <v>0</v>
      </c>
      <c r="R49" s="9">
        <f>SUMIFS('Project List'!$G:$G,'Project List'!$C:$C,$B49,'Project List'!$I:$I,R$3)</f>
        <v>0</v>
      </c>
      <c r="S49" s="9">
        <f>SUMIFS('Project List'!$G:$G,'Project List'!$C:$C,$B49,'Project List'!$I:$I,S$3)</f>
        <v>0</v>
      </c>
      <c r="T49" s="10">
        <f>SUMIFS('Project List'!$G:$G,'Project List'!$C:$C,'State Summary'!$B49)-SUM('State Summary'!$C49:$S49)</f>
        <v>0</v>
      </c>
      <c r="U49" s="9">
        <f t="shared" si="2"/>
        <v>10.882809230769229</v>
      </c>
      <c r="V49" s="11">
        <f t="shared" si="0"/>
        <v>24</v>
      </c>
      <c r="X49" s="29"/>
      <c r="Y49" s="29"/>
    </row>
    <row r="50" spans="1:25" ht="14.4" x14ac:dyDescent="0.3">
      <c r="B50" s="8" t="s">
        <v>61</v>
      </c>
      <c r="C50" s="9">
        <f>SUMIFS('Project List'!$G:$G,'Project List'!$C:$C,$B50,'Project List'!$I:$I,C$3)</f>
        <v>0</v>
      </c>
      <c r="D50" s="9">
        <f>SUMIFS('Project List'!$G:$G,'Project List'!$C:$C,$B50,'Project List'!$I:$I,D$3)</f>
        <v>0</v>
      </c>
      <c r="E50" s="9">
        <f>SUMIFS('Project List'!$G:$G,'Project List'!$C:$C,$B50,'Project List'!$I:$I,E$3)</f>
        <v>0</v>
      </c>
      <c r="F50" s="9">
        <f>SUMIFS('Project List'!$G:$G,'Project List'!$C:$C,$B50,'Project List'!$I:$I,F$3)</f>
        <v>0</v>
      </c>
      <c r="G50" s="9">
        <f>SUMIFS('Project List'!$G:$G,'Project List'!$C:$C,$B50,'Project List'!$I:$I,G$3)</f>
        <v>0</v>
      </c>
      <c r="H50" s="9">
        <f>SUMIFS('Project List'!$G:$G,'Project List'!$C:$C,$B50,'Project List'!$I:$I,H$3)</f>
        <v>0</v>
      </c>
      <c r="I50" s="9">
        <f>SUMIFS('Project List'!$G:$G,'Project List'!$C:$C,$B50,'Project List'!$I:$I,I$3)</f>
        <v>0</v>
      </c>
      <c r="J50" s="9">
        <f>SUMIFS('Project List'!$G:$G,'Project List'!$C:$C,$B50,'Project List'!$I:$I,J$3)</f>
        <v>0</v>
      </c>
      <c r="K50" s="9">
        <f>SUMIFS('Project List'!$G:$G,'Project List'!$C:$C,$B50,'Project List'!$I:$I,K$3)</f>
        <v>0</v>
      </c>
      <c r="L50" s="9">
        <f>SUMIFS('Project List'!$G:$G,'Project List'!$C:$C,$B50,'Project List'!$I:$I,L$3)</f>
        <v>0</v>
      </c>
      <c r="M50" s="9">
        <f>SUMIFS('Project List'!$G:$G,'Project List'!$C:$C,$B50,'Project List'!$I:$I,M$3)</f>
        <v>0.55000000000000004</v>
      </c>
      <c r="N50" s="9">
        <f>SUMIFS('Project List'!$G:$G,'Project List'!$C:$C,$B50,'Project List'!$I:$I,N$3)</f>
        <v>0</v>
      </c>
      <c r="O50" s="9">
        <f>SUMIFS('Project List'!$G:$G,'Project List'!$C:$C,$B50,'Project List'!$I:$I,O$3)</f>
        <v>34</v>
      </c>
      <c r="P50" s="9">
        <f>SUMIFS('Project List'!$G:$G,'Project List'!$C:$C,$B50,'Project List'!$I:$I,P$3)</f>
        <v>0</v>
      </c>
      <c r="Q50" s="9">
        <f>SUMIFS('Project List'!$G:$G,'Project List'!$C:$C,$B50,'Project List'!$I:$I,Q$3)</f>
        <v>0</v>
      </c>
      <c r="R50" s="9">
        <f>SUMIFS('Project List'!$G:$G,'Project List'!$C:$C,$B50,'Project List'!$I:$I,R$3)</f>
        <v>0</v>
      </c>
      <c r="S50" s="9">
        <f>SUMIFS('Project List'!$G:$G,'Project List'!$C:$C,$B50,'Project List'!$I:$I,S$3)</f>
        <v>0</v>
      </c>
      <c r="T50" s="10">
        <f>SUMIFS('Project List'!$G:$G,'Project List'!$C:$C,'State Summary'!$B50)-SUM('State Summary'!$C50:$S50)</f>
        <v>0</v>
      </c>
      <c r="U50" s="9">
        <f t="shared" si="2"/>
        <v>34.549999999999997</v>
      </c>
      <c r="V50" s="11">
        <f t="shared" si="0"/>
        <v>16</v>
      </c>
      <c r="X50" s="29"/>
      <c r="Y50" s="29"/>
    </row>
    <row r="51" spans="1:25" ht="14.4" x14ac:dyDescent="0.3">
      <c r="B51" s="8" t="s">
        <v>62</v>
      </c>
      <c r="C51" s="9">
        <f>SUMIFS('Project List'!$G:$G,'Project List'!$C:$C,$B51,'Project List'!$I:$I,C$3)</f>
        <v>0.30399999999999999</v>
      </c>
      <c r="D51" s="9">
        <f>SUMIFS('Project List'!$G:$G,'Project List'!$C:$C,$B51,'Project List'!$I:$I,D$3)</f>
        <v>0</v>
      </c>
      <c r="E51" s="9">
        <f>SUMIFS('Project List'!$G:$G,'Project List'!$C:$C,$B51,'Project List'!$I:$I,E$3)</f>
        <v>0</v>
      </c>
      <c r="F51" s="9">
        <f>SUMIFS('Project List'!$G:$G,'Project List'!$C:$C,$B51,'Project List'!$I:$I,F$3)</f>
        <v>0</v>
      </c>
      <c r="G51" s="9">
        <f>SUMIFS('Project List'!$G:$G,'Project List'!$C:$C,$B51,'Project List'!$I:$I,G$3)</f>
        <v>1.5599999999999999E-2</v>
      </c>
      <c r="H51" s="9">
        <f>SUMIFS('Project List'!$G:$G,'Project List'!$C:$C,$B51,'Project List'!$I:$I,H$3)</f>
        <v>7.7538461538461542E-2</v>
      </c>
      <c r="I51" s="9">
        <f>SUMIFS('Project List'!$G:$G,'Project List'!$C:$C,$B51,'Project List'!$I:$I,I$3)</f>
        <v>5.7979999999999997E-2</v>
      </c>
      <c r="J51" s="9">
        <f>SUMIFS('Project List'!$G:$G,'Project List'!$C:$C,$B51,'Project List'!$I:$I,J$3)</f>
        <v>4.4400000000000002E-2</v>
      </c>
      <c r="K51" s="9">
        <f>SUMIFS('Project List'!$G:$G,'Project List'!$C:$C,$B51,'Project List'!$I:$I,K$3)</f>
        <v>0.12311000000000001</v>
      </c>
      <c r="L51" s="9">
        <f>SUMIFS('Project List'!$G:$G,'Project List'!$C:$C,$B51,'Project List'!$I:$I,L$3)</f>
        <v>1.5076923076923079</v>
      </c>
      <c r="M51" s="9">
        <f>SUMIFS('Project List'!$G:$G,'Project List'!$C:$C,$B51,'Project List'!$I:$I,M$3)</f>
        <v>0.54383076923076934</v>
      </c>
      <c r="N51" s="9">
        <f>SUMIFS('Project List'!$G:$G,'Project List'!$C:$C,$B51,'Project List'!$I:$I,N$3)</f>
        <v>0</v>
      </c>
      <c r="O51" s="9">
        <f>SUMIFS('Project List'!$G:$G,'Project List'!$C:$C,$B51,'Project List'!$I:$I,O$3)</f>
        <v>0.39803076923076919</v>
      </c>
      <c r="P51" s="9">
        <f>SUMIFS('Project List'!$G:$G,'Project List'!$C:$C,$B51,'Project List'!$I:$I,P$3)</f>
        <v>0.43779999999999997</v>
      </c>
      <c r="Q51" s="9">
        <f>SUMIFS('Project List'!$G:$G,'Project List'!$C:$C,$B51,'Project List'!$I:$I,Q$3)</f>
        <v>0</v>
      </c>
      <c r="R51" s="9">
        <f>SUMIFS('Project List'!$G:$G,'Project List'!$C:$C,$B51,'Project List'!$I:$I,R$3)</f>
        <v>0</v>
      </c>
      <c r="S51" s="9">
        <f>SUMIFS('Project List'!$G:$G,'Project List'!$C:$C,$B51,'Project List'!$I:$I,S$3)</f>
        <v>0</v>
      </c>
      <c r="T51" s="10">
        <f>SUMIFS('Project List'!$G:$G,'Project List'!$C:$C,'State Summary'!$B51)-SUM('State Summary'!$C51:$S51)</f>
        <v>0</v>
      </c>
      <c r="U51" s="9">
        <f t="shared" si="2"/>
        <v>3.509982307692308</v>
      </c>
      <c r="V51" s="11">
        <f t="shared" si="0"/>
        <v>31</v>
      </c>
      <c r="X51" s="29"/>
      <c r="Y51" s="29"/>
    </row>
    <row r="52" spans="1:25" ht="14.4" x14ac:dyDescent="0.3">
      <c r="B52" s="8" t="s">
        <v>63</v>
      </c>
      <c r="C52" s="9">
        <f>SUMIFS('Project List'!$G:$G,'Project List'!$C:$C,$B52,'Project List'!$I:$I,C$3)</f>
        <v>0</v>
      </c>
      <c r="D52" s="9">
        <f>SUMIFS('Project List'!$G:$G,'Project List'!$C:$C,$B52,'Project List'!$I:$I,D$3)</f>
        <v>0</v>
      </c>
      <c r="E52" s="9">
        <f>SUMIFS('Project List'!$G:$G,'Project List'!$C:$C,$B52,'Project List'!$I:$I,E$3)</f>
        <v>0</v>
      </c>
      <c r="F52" s="9">
        <f>SUMIFS('Project List'!$G:$G,'Project List'!$C:$C,$B52,'Project List'!$I:$I,F$3)</f>
        <v>0</v>
      </c>
      <c r="G52" s="9">
        <f>SUMIFS('Project List'!$G:$G,'Project List'!$C:$C,$B52,'Project List'!$I:$I,G$3)</f>
        <v>0</v>
      </c>
      <c r="H52" s="9">
        <f>SUMIFS('Project List'!$G:$G,'Project List'!$C:$C,$B52,'Project List'!$I:$I,H$3)</f>
        <v>0</v>
      </c>
      <c r="I52" s="9">
        <f>SUMIFS('Project List'!$G:$G,'Project List'!$C:$C,$B52,'Project List'!$I:$I,I$3)</f>
        <v>0</v>
      </c>
      <c r="J52" s="9">
        <f>SUMIFS('Project List'!$G:$G,'Project List'!$C:$C,$B52,'Project List'!$I:$I,J$3)</f>
        <v>0</v>
      </c>
      <c r="K52" s="9">
        <f>SUMIFS('Project List'!$G:$G,'Project List'!$C:$C,$B52,'Project List'!$I:$I,K$3)</f>
        <v>0</v>
      </c>
      <c r="L52" s="9">
        <f>SUMIFS('Project List'!$G:$G,'Project List'!$C:$C,$B52,'Project List'!$I:$I,L$3)</f>
        <v>0</v>
      </c>
      <c r="M52" s="9">
        <f>SUMIFS('Project List'!$G:$G,'Project List'!$C:$C,$B52,'Project List'!$I:$I,M$3)</f>
        <v>0</v>
      </c>
      <c r="N52" s="9">
        <f>SUMIFS('Project List'!$G:$G,'Project List'!$C:$C,$B52,'Project List'!$I:$I,N$3)</f>
        <v>0</v>
      </c>
      <c r="O52" s="9">
        <f>SUMIFS('Project List'!$G:$G,'Project List'!$C:$C,$B52,'Project List'!$I:$I,O$3)</f>
        <v>0</v>
      </c>
      <c r="P52" s="9">
        <f>SUMIFS('Project List'!$G:$G,'Project List'!$C:$C,$B52,'Project List'!$I:$I,P$3)</f>
        <v>0</v>
      </c>
      <c r="Q52" s="9">
        <f>SUMIFS('Project List'!$G:$G,'Project List'!$C:$C,$B52,'Project List'!$I:$I,Q$3)</f>
        <v>0</v>
      </c>
      <c r="R52" s="9">
        <f>SUMIFS('Project List'!$G:$G,'Project List'!$C:$C,$B52,'Project List'!$I:$I,R$3)</f>
        <v>0</v>
      </c>
      <c r="S52" s="9">
        <f>SUMIFS('Project List'!$G:$G,'Project List'!$C:$C,$B52,'Project List'!$I:$I,S$3)</f>
        <v>0</v>
      </c>
      <c r="T52" s="10">
        <f>SUMIFS('Project List'!$G:$G,'Project List'!$C:$C,'State Summary'!$B52)-SUM('State Summary'!$C52:$S52)</f>
        <v>0</v>
      </c>
      <c r="U52" s="9">
        <f t="shared" si="2"/>
        <v>0</v>
      </c>
      <c r="V52" s="11">
        <f t="shared" si="0"/>
        <v>45</v>
      </c>
      <c r="X52" s="29"/>
      <c r="Y52" s="29"/>
    </row>
    <row r="53" spans="1:25" ht="14.4" x14ac:dyDescent="0.3">
      <c r="B53" s="8" t="s">
        <v>64</v>
      </c>
      <c r="C53" s="9">
        <f>SUMIFS('Project List'!$G:$G,'Project List'!$C:$C,$B53,'Project List'!$I:$I,C$3)</f>
        <v>0</v>
      </c>
      <c r="D53" s="9">
        <f>SUMIFS('Project List'!$G:$G,'Project List'!$C:$C,$B53,'Project List'!$I:$I,D$3)</f>
        <v>0</v>
      </c>
      <c r="E53" s="9">
        <f>SUMIFS('Project List'!$G:$G,'Project List'!$C:$C,$B53,'Project List'!$I:$I,E$3)</f>
        <v>0</v>
      </c>
      <c r="F53" s="9">
        <f>SUMIFS('Project List'!$G:$G,'Project List'!$C:$C,$B53,'Project List'!$I:$I,F$3)</f>
        <v>0</v>
      </c>
      <c r="G53" s="9">
        <f>SUMIFS('Project List'!$G:$G,'Project List'!$C:$C,$B53,'Project List'!$I:$I,G$3)</f>
        <v>0.50769230769230766</v>
      </c>
      <c r="H53" s="9">
        <f>SUMIFS('Project List'!$G:$G,'Project List'!$C:$C,$B53,'Project List'!$I:$I,H$3)</f>
        <v>0</v>
      </c>
      <c r="I53" s="9">
        <f>SUMIFS('Project List'!$G:$G,'Project List'!$C:$C,$B53,'Project List'!$I:$I,I$3)</f>
        <v>0</v>
      </c>
      <c r="J53" s="9">
        <f>SUMIFS('Project List'!$G:$G,'Project List'!$C:$C,$B53,'Project List'!$I:$I,J$3)</f>
        <v>0</v>
      </c>
      <c r="K53" s="9">
        <f>SUMIFS('Project List'!$G:$G,'Project List'!$C:$C,$B53,'Project List'!$I:$I,K$3)</f>
        <v>1.0238499999999999</v>
      </c>
      <c r="L53" s="9">
        <f>SUMIFS('Project List'!$G:$G,'Project List'!$C:$C,$B53,'Project List'!$I:$I,L$3)</f>
        <v>0.54517692307692311</v>
      </c>
      <c r="M53" s="9">
        <f>SUMIFS('Project List'!$G:$G,'Project List'!$C:$C,$B53,'Project List'!$I:$I,M$3)</f>
        <v>0.47692307692307689</v>
      </c>
      <c r="N53" s="9">
        <f>SUMIFS('Project List'!$G:$G,'Project List'!$C:$C,$B53,'Project List'!$I:$I,N$3)</f>
        <v>2.3246153846153845</v>
      </c>
      <c r="O53" s="9">
        <f>SUMIFS('Project List'!$G:$G,'Project List'!$C:$C,$B53,'Project List'!$I:$I,O$3)</f>
        <v>1</v>
      </c>
      <c r="P53" s="9">
        <f>SUMIFS('Project List'!$G:$G,'Project List'!$C:$C,$B53,'Project List'!$I:$I,P$3)</f>
        <v>0</v>
      </c>
      <c r="Q53" s="9">
        <f>SUMIFS('Project List'!$G:$G,'Project List'!$C:$C,$B53,'Project List'!$I:$I,Q$3)</f>
        <v>0</v>
      </c>
      <c r="R53" s="9">
        <f>SUMIFS('Project List'!$G:$G,'Project List'!$C:$C,$B53,'Project List'!$I:$I,R$3)</f>
        <v>0</v>
      </c>
      <c r="S53" s="9">
        <f>SUMIFS('Project List'!$G:$G,'Project List'!$C:$C,$B53,'Project List'!$I:$I,S$3)</f>
        <v>0</v>
      </c>
      <c r="T53" s="10">
        <f>SUMIFS('Project List'!$G:$G,'Project List'!$C:$C,'State Summary'!$B53)-SUM('State Summary'!$C53:$S53)</f>
        <v>0</v>
      </c>
      <c r="U53" s="9">
        <f t="shared" si="2"/>
        <v>5.8782576923076917</v>
      </c>
      <c r="V53" s="11">
        <f t="shared" si="0"/>
        <v>28</v>
      </c>
      <c r="X53" s="29"/>
      <c r="Y53" s="29"/>
    </row>
    <row r="54" spans="1:25" ht="14.4" x14ac:dyDescent="0.3">
      <c r="B54" s="13" t="s">
        <v>65</v>
      </c>
      <c r="C54" s="14">
        <f>SUMIFS('Project List'!$G:$G,'Project List'!$C:$C,$B54,'Project List'!$I:$I,C$3)</f>
        <v>0</v>
      </c>
      <c r="D54" s="14">
        <f>SUMIFS('Project List'!$G:$G,'Project List'!$C:$C,$B54,'Project List'!$I:$I,D$3)</f>
        <v>0</v>
      </c>
      <c r="E54" s="14">
        <f>SUMIFS('Project List'!$G:$G,'Project List'!$C:$C,$B54,'Project List'!$I:$I,E$3)</f>
        <v>0</v>
      </c>
      <c r="F54" s="14">
        <f>SUMIFS('Project List'!$G:$G,'Project List'!$C:$C,$B54,'Project List'!$I:$I,F$3)</f>
        <v>0</v>
      </c>
      <c r="G54" s="14">
        <f>SUMIFS('Project List'!$G:$G,'Project List'!$C:$C,$B54,'Project List'!$I:$I,G$3)</f>
        <v>0</v>
      </c>
      <c r="H54" s="14">
        <f>SUMIFS('Project List'!$G:$G,'Project List'!$C:$C,$B54,'Project List'!$I:$I,H$3)</f>
        <v>0</v>
      </c>
      <c r="I54" s="14">
        <f>SUMIFS('Project List'!$G:$G,'Project List'!$C:$C,$B54,'Project List'!$I:$I,I$3)</f>
        <v>0</v>
      </c>
      <c r="J54" s="14">
        <f>SUMIFS('Project List'!$G:$G,'Project List'!$C:$C,$B54,'Project List'!$I:$I,J$3)</f>
        <v>0</v>
      </c>
      <c r="K54" s="14">
        <f>SUMIFS('Project List'!$G:$G,'Project List'!$C:$C,$B54,'Project List'!$I:$I,K$3)</f>
        <v>0</v>
      </c>
      <c r="L54" s="14">
        <f>SUMIFS('Project List'!$G:$G,'Project List'!$C:$C,$B54,'Project List'!$I:$I,L$3)</f>
        <v>0</v>
      </c>
      <c r="M54" s="14">
        <f>SUMIFS('Project List'!$G:$G,'Project List'!$C:$C,$B54,'Project List'!$I:$I,M$3)</f>
        <v>0</v>
      </c>
      <c r="N54" s="14">
        <f>SUMIFS('Project List'!$G:$G,'Project List'!$C:$C,$B54,'Project List'!$I:$I,N$3)</f>
        <v>0</v>
      </c>
      <c r="O54" s="14">
        <f>SUMIFS('Project List'!$G:$G,'Project List'!$C:$C,$B54,'Project List'!$I:$I,O$3)</f>
        <v>0</v>
      </c>
      <c r="P54" s="14">
        <f>SUMIFS('Project List'!$G:$G,'Project List'!$C:$C,$B54,'Project List'!$I:$I,P$3)</f>
        <v>0</v>
      </c>
      <c r="Q54" s="14">
        <f>SUMIFS('Project List'!$G:$G,'Project List'!$C:$C,$B54,'Project List'!$I:$I,Q$3)</f>
        <v>0</v>
      </c>
      <c r="R54" s="14">
        <f>SUMIFS('Project List'!$G:$G,'Project List'!$C:$C,$B54,'Project List'!$I:$I,R$3)</f>
        <v>0</v>
      </c>
      <c r="S54" s="14">
        <f>SUMIFS('Project List'!$G:$G,'Project List'!$C:$C,$B54,'Project List'!$I:$I,S$3)</f>
        <v>0</v>
      </c>
      <c r="T54" s="15">
        <f>SUMIFS('Project List'!$G:$G,'Project List'!$C:$C,'State Summary'!$B54)-SUM('State Summary'!$C54:$S54)</f>
        <v>0</v>
      </c>
      <c r="U54" s="14">
        <f t="shared" si="2"/>
        <v>0</v>
      </c>
      <c r="V54" s="16">
        <f t="shared" si="0"/>
        <v>45</v>
      </c>
      <c r="X54" s="29"/>
      <c r="Y54" s="29"/>
    </row>
    <row r="55" spans="1:25" ht="14.4" x14ac:dyDescent="0.3">
      <c r="B55" s="8" t="s">
        <v>15</v>
      </c>
      <c r="C55" s="9">
        <f t="shared" ref="C55:U55" si="4">SUM(C4:C54)</f>
        <v>0.30399999999999999</v>
      </c>
      <c r="D55" s="9">
        <f t="shared" si="4"/>
        <v>0</v>
      </c>
      <c r="E55" s="9">
        <f t="shared" si="4"/>
        <v>0.12315384615384616</v>
      </c>
      <c r="F55" s="9">
        <f t="shared" si="4"/>
        <v>0.12384615384615383</v>
      </c>
      <c r="G55" s="9">
        <f t="shared" si="4"/>
        <v>0.60234615384615386</v>
      </c>
      <c r="H55" s="9">
        <f t="shared" si="4"/>
        <v>41.253869230769233</v>
      </c>
      <c r="I55" s="9">
        <f t="shared" si="4"/>
        <v>2.3088107692307691</v>
      </c>
      <c r="J55" s="9">
        <f t="shared" si="4"/>
        <v>7.5708361538461544</v>
      </c>
      <c r="K55" s="9">
        <f t="shared" si="4"/>
        <v>25.031452307692305</v>
      </c>
      <c r="L55" s="9">
        <f t="shared" si="4"/>
        <v>43.390894615384617</v>
      </c>
      <c r="M55" s="9">
        <f t="shared" si="4"/>
        <v>142.44664538461538</v>
      </c>
      <c r="N55" s="9">
        <f t="shared" si="4"/>
        <v>581.32290923076914</v>
      </c>
      <c r="O55" s="9">
        <f t="shared" si="4"/>
        <v>711.8453176923075</v>
      </c>
      <c r="P55" s="9">
        <f>SUM(P4:P54)</f>
        <v>588.38196538461534</v>
      </c>
      <c r="Q55" s="9">
        <f t="shared" si="4"/>
        <v>1252.193677692308</v>
      </c>
      <c r="R55" s="9">
        <f t="shared" si="4"/>
        <v>2080.5253665384612</v>
      </c>
      <c r="S55" s="9">
        <f t="shared" si="4"/>
        <v>603.93349269230782</v>
      </c>
      <c r="T55" s="9">
        <f t="shared" si="4"/>
        <v>-2.2737367544323206E-12</v>
      </c>
      <c r="U55" s="17">
        <f t="shared" si="4"/>
        <v>6081.3585838461531</v>
      </c>
      <c r="V55" s="18"/>
    </row>
    <row r="56" spans="1:25" x14ac:dyDescent="0.25">
      <c r="C56" s="19"/>
      <c r="D56" s="19"/>
      <c r="E56" s="19"/>
      <c r="F56" s="19"/>
      <c r="G56" s="19"/>
      <c r="H56" s="19"/>
      <c r="I56" s="19"/>
      <c r="J56" s="19"/>
      <c r="K56" s="19"/>
      <c r="L56" s="19"/>
      <c r="M56" s="19"/>
      <c r="N56" s="19"/>
      <c r="O56" s="19"/>
      <c r="P56" s="19"/>
      <c r="Q56" s="19"/>
      <c r="R56" s="19"/>
      <c r="S56" s="19"/>
      <c r="T56" s="19"/>
      <c r="U56" s="19"/>
    </row>
    <row r="57" spans="1:25" x14ac:dyDescent="0.25">
      <c r="B57" s="8" t="s">
        <v>66</v>
      </c>
      <c r="C57" s="19"/>
      <c r="D57" s="19"/>
      <c r="E57" s="19"/>
      <c r="F57" s="19"/>
      <c r="G57" s="19"/>
      <c r="H57" s="19"/>
      <c r="I57" s="19"/>
      <c r="J57" s="19"/>
      <c r="K57" s="19"/>
      <c r="L57" s="19"/>
      <c r="M57" s="19"/>
      <c r="N57" s="19"/>
      <c r="O57" s="19"/>
      <c r="P57" s="19"/>
      <c r="Q57" s="19"/>
      <c r="R57" s="19"/>
      <c r="S57" s="19"/>
      <c r="T57" s="19"/>
      <c r="U57" s="19"/>
    </row>
    <row r="58" spans="1:25" x14ac:dyDescent="0.25">
      <c r="B58" s="8"/>
      <c r="C58" s="19"/>
      <c r="D58" s="19"/>
      <c r="E58" s="19"/>
      <c r="F58" s="19"/>
      <c r="G58" s="19"/>
      <c r="H58" s="19"/>
      <c r="I58" s="19"/>
      <c r="J58" s="19"/>
      <c r="K58" s="19"/>
      <c r="L58" s="19"/>
      <c r="M58" s="19"/>
      <c r="N58" s="19"/>
      <c r="O58" s="19"/>
      <c r="P58" s="19"/>
      <c r="Q58" s="19"/>
      <c r="R58" s="19"/>
      <c r="S58" s="19"/>
      <c r="T58" s="19"/>
      <c r="U58" s="19"/>
    </row>
    <row r="59" spans="1:25" x14ac:dyDescent="0.25">
      <c r="B59" s="5" t="s">
        <v>2</v>
      </c>
      <c r="C59" s="6">
        <v>2006</v>
      </c>
      <c r="D59" s="6">
        <v>2007</v>
      </c>
      <c r="E59" s="6">
        <v>2008</v>
      </c>
      <c r="F59" s="6">
        <v>2009</v>
      </c>
      <c r="G59" s="6">
        <v>2010</v>
      </c>
      <c r="H59" s="6">
        <v>2011</v>
      </c>
      <c r="I59" s="6">
        <v>2012</v>
      </c>
      <c r="J59" s="6">
        <v>2013</v>
      </c>
      <c r="K59" s="6">
        <v>2014</v>
      </c>
      <c r="L59" s="6">
        <v>2015</v>
      </c>
      <c r="M59" s="6">
        <v>2016</v>
      </c>
      <c r="N59" s="6">
        <v>2017</v>
      </c>
      <c r="O59" s="6">
        <v>2018</v>
      </c>
      <c r="P59" s="6">
        <v>2019</v>
      </c>
      <c r="Q59" s="6">
        <v>2020</v>
      </c>
      <c r="R59" s="6">
        <v>2021</v>
      </c>
      <c r="S59" s="6">
        <v>2022</v>
      </c>
      <c r="T59" s="20" t="s">
        <v>14</v>
      </c>
      <c r="U59" s="21" t="s">
        <v>15</v>
      </c>
      <c r="V59" s="5" t="s">
        <v>67</v>
      </c>
    </row>
    <row r="60" spans="1:25" ht="14.4" x14ac:dyDescent="0.3">
      <c r="A60" s="4">
        <v>1</v>
      </c>
      <c r="B60" s="3" t="str">
        <f t="shared" ref="B60:B69" si="5">INDEX(B$4:B$54,MATCH(A60,V$4:V$54,0))</f>
        <v>FL</v>
      </c>
      <c r="C60" s="9">
        <f t="shared" ref="C60:S69" si="6">INDEX(C$4:C$54,MATCH($B60,$B$4:$B$54,0))</f>
        <v>0</v>
      </c>
      <c r="D60" s="9">
        <f t="shared" si="6"/>
        <v>0</v>
      </c>
      <c r="E60" s="9">
        <f t="shared" si="6"/>
        <v>7.4307692307692311E-2</v>
      </c>
      <c r="F60" s="9">
        <f t="shared" si="6"/>
        <v>1.6153846153846154E-2</v>
      </c>
      <c r="G60" s="9">
        <f t="shared" si="6"/>
        <v>0</v>
      </c>
      <c r="H60" s="9">
        <f t="shared" si="6"/>
        <v>0</v>
      </c>
      <c r="I60" s="9">
        <f t="shared" si="6"/>
        <v>0</v>
      </c>
      <c r="J60" s="9">
        <f t="shared" si="6"/>
        <v>0.4</v>
      </c>
      <c r="K60" s="9">
        <f t="shared" si="6"/>
        <v>0</v>
      </c>
      <c r="L60" s="9">
        <f t="shared" si="6"/>
        <v>0</v>
      </c>
      <c r="M60" s="9">
        <f t="shared" si="6"/>
        <v>9.1</v>
      </c>
      <c r="N60" s="9">
        <f t="shared" si="6"/>
        <v>23.876923076923077</v>
      </c>
      <c r="O60" s="9">
        <f t="shared" si="6"/>
        <v>95.02000000000001</v>
      </c>
      <c r="P60" s="9">
        <f t="shared" si="6"/>
        <v>17.5</v>
      </c>
      <c r="Q60" s="9">
        <f t="shared" si="6"/>
        <v>447</v>
      </c>
      <c r="R60" s="9">
        <f t="shared" si="6"/>
        <v>1043</v>
      </c>
      <c r="S60" s="9">
        <f t="shared" si="6"/>
        <v>0</v>
      </c>
      <c r="T60" s="10">
        <f t="shared" ref="T60:T69" si="7">INDEX(T$4:T$54,MATCH($B60,$B$4:$B$54,0))</f>
        <v>0</v>
      </c>
      <c r="U60" s="9">
        <f>SUM(C60:T60)</f>
        <v>1635.9873846153846</v>
      </c>
      <c r="V60" s="12">
        <f>U60/U$55</f>
        <v>0.2690167603273782</v>
      </c>
      <c r="X60" s="29"/>
    </row>
    <row r="61" spans="1:25" ht="14.4" x14ac:dyDescent="0.3">
      <c r="A61" s="4">
        <v>2</v>
      </c>
      <c r="B61" s="3" t="str">
        <f t="shared" si="5"/>
        <v>NY</v>
      </c>
      <c r="C61" s="9">
        <f t="shared" si="6"/>
        <v>0</v>
      </c>
      <c r="D61" s="9">
        <f t="shared" si="6"/>
        <v>0</v>
      </c>
      <c r="E61" s="9">
        <f t="shared" si="6"/>
        <v>0</v>
      </c>
      <c r="F61" s="9">
        <f t="shared" si="6"/>
        <v>0</v>
      </c>
      <c r="G61" s="9">
        <f t="shared" si="6"/>
        <v>0</v>
      </c>
      <c r="H61" s="9">
        <f t="shared" si="6"/>
        <v>0</v>
      </c>
      <c r="I61" s="9">
        <f t="shared" si="6"/>
        <v>0</v>
      </c>
      <c r="J61" s="9">
        <f t="shared" si="6"/>
        <v>0</v>
      </c>
      <c r="K61" s="9">
        <f t="shared" si="6"/>
        <v>0</v>
      </c>
      <c r="L61" s="9">
        <f t="shared" si="6"/>
        <v>0</v>
      </c>
      <c r="M61" s="9">
        <f t="shared" si="6"/>
        <v>0.46176923076923071</v>
      </c>
      <c r="N61" s="9">
        <f t="shared" si="6"/>
        <v>3.3821999999999997</v>
      </c>
      <c r="O61" s="9">
        <f t="shared" si="6"/>
        <v>9.8386692307692307</v>
      </c>
      <c r="P61" s="9">
        <f t="shared" si="6"/>
        <v>174.86880153846144</v>
      </c>
      <c r="Q61" s="9">
        <f t="shared" si="6"/>
        <v>225.53447692307705</v>
      </c>
      <c r="R61" s="9">
        <f t="shared" si="6"/>
        <v>316.96887692307627</v>
      </c>
      <c r="S61" s="9">
        <f t="shared" si="6"/>
        <v>435.00192307692316</v>
      </c>
      <c r="T61" s="10">
        <f t="shared" si="7"/>
        <v>-2.2737367544323206E-12</v>
      </c>
      <c r="U61" s="9">
        <f t="shared" ref="U61:U69" si="8">SUM(C61:T61)</f>
        <v>1166.056716923074</v>
      </c>
      <c r="V61" s="12">
        <f t="shared" ref="V61:V70" si="9">U61/U$55</f>
        <v>0.19174279905487859</v>
      </c>
      <c r="X61" s="29"/>
    </row>
    <row r="62" spans="1:25" ht="14.4" x14ac:dyDescent="0.3">
      <c r="A62" s="4">
        <v>3</v>
      </c>
      <c r="B62" s="3" t="str">
        <f t="shared" si="5"/>
        <v>MN</v>
      </c>
      <c r="C62" s="9">
        <f t="shared" si="6"/>
        <v>0</v>
      </c>
      <c r="D62" s="9">
        <f t="shared" si="6"/>
        <v>0</v>
      </c>
      <c r="E62" s="9">
        <f t="shared" si="6"/>
        <v>0</v>
      </c>
      <c r="F62" s="9">
        <f t="shared" si="6"/>
        <v>0</v>
      </c>
      <c r="G62" s="9">
        <f t="shared" si="6"/>
        <v>0</v>
      </c>
      <c r="H62" s="9">
        <f t="shared" si="6"/>
        <v>0</v>
      </c>
      <c r="I62" s="9">
        <f t="shared" si="6"/>
        <v>0</v>
      </c>
      <c r="J62" s="9">
        <f t="shared" si="6"/>
        <v>2.4615384615384612E-2</v>
      </c>
      <c r="K62" s="9">
        <f t="shared" si="6"/>
        <v>0.31907692307692304</v>
      </c>
      <c r="L62" s="9">
        <f t="shared" si="6"/>
        <v>0.27298461538461538</v>
      </c>
      <c r="M62" s="9">
        <f t="shared" si="6"/>
        <v>32.556784615384615</v>
      </c>
      <c r="N62" s="9">
        <f t="shared" si="6"/>
        <v>233.11855384615382</v>
      </c>
      <c r="O62" s="9">
        <f t="shared" si="6"/>
        <v>246.59503076923076</v>
      </c>
      <c r="P62" s="9">
        <f t="shared" si="6"/>
        <v>155.38000000000002</v>
      </c>
      <c r="Q62" s="9">
        <f t="shared" si="6"/>
        <v>126.81000000000002</v>
      </c>
      <c r="R62" s="9">
        <f t="shared" si="6"/>
        <v>46.33</v>
      </c>
      <c r="S62" s="9">
        <f t="shared" si="6"/>
        <v>33.73536</v>
      </c>
      <c r="T62" s="10">
        <f t="shared" si="7"/>
        <v>0</v>
      </c>
      <c r="U62" s="9">
        <f t="shared" si="8"/>
        <v>875.1424061538462</v>
      </c>
      <c r="V62" s="12">
        <f t="shared" si="9"/>
        <v>0.1439057398257155</v>
      </c>
      <c r="X62" s="29"/>
    </row>
    <row r="63" spans="1:25" ht="14.4" x14ac:dyDescent="0.3">
      <c r="A63" s="4">
        <v>4</v>
      </c>
      <c r="B63" s="3" t="str">
        <f t="shared" si="5"/>
        <v>MA</v>
      </c>
      <c r="C63" s="9">
        <f t="shared" si="6"/>
        <v>0</v>
      </c>
      <c r="D63" s="9">
        <f t="shared" si="6"/>
        <v>0</v>
      </c>
      <c r="E63" s="9">
        <f t="shared" si="6"/>
        <v>0</v>
      </c>
      <c r="F63" s="9">
        <f t="shared" si="6"/>
        <v>0</v>
      </c>
      <c r="G63" s="9">
        <f t="shared" si="6"/>
        <v>0</v>
      </c>
      <c r="H63" s="9">
        <f t="shared" si="6"/>
        <v>0</v>
      </c>
      <c r="I63" s="9">
        <f t="shared" si="6"/>
        <v>0.26584615384615384</v>
      </c>
      <c r="J63" s="9">
        <f t="shared" si="6"/>
        <v>0</v>
      </c>
      <c r="K63" s="9">
        <f t="shared" si="6"/>
        <v>1.8006923076923074</v>
      </c>
      <c r="L63" s="9">
        <f t="shared" si="6"/>
        <v>7.7313715384615378</v>
      </c>
      <c r="M63" s="9">
        <f t="shared" si="6"/>
        <v>53.26595846153846</v>
      </c>
      <c r="N63" s="9">
        <f t="shared" si="6"/>
        <v>186.23891692307683</v>
      </c>
      <c r="O63" s="9">
        <f t="shared" si="6"/>
        <v>88.545379999999938</v>
      </c>
      <c r="P63" s="9">
        <f t="shared" si="6"/>
        <v>116.93340230769233</v>
      </c>
      <c r="Q63" s="9">
        <f t="shared" si="6"/>
        <v>167.87660000000002</v>
      </c>
      <c r="R63" s="9">
        <f t="shared" si="6"/>
        <v>202.23825769230774</v>
      </c>
      <c r="S63" s="9">
        <f t="shared" si="6"/>
        <v>33.038642307692307</v>
      </c>
      <c r="T63" s="10">
        <f t="shared" si="7"/>
        <v>0</v>
      </c>
      <c r="U63" s="9">
        <f t="shared" si="8"/>
        <v>857.93506769230748</v>
      </c>
      <c r="V63" s="12">
        <f t="shared" si="9"/>
        <v>0.14107621773385162</v>
      </c>
      <c r="X63" s="29"/>
    </row>
    <row r="64" spans="1:25" ht="14.4" x14ac:dyDescent="0.3">
      <c r="A64" s="4">
        <v>5</v>
      </c>
      <c r="B64" s="3" t="str">
        <f t="shared" si="5"/>
        <v>TX</v>
      </c>
      <c r="C64" s="9">
        <f t="shared" si="6"/>
        <v>0</v>
      </c>
      <c r="D64" s="9">
        <f t="shared" si="6"/>
        <v>0</v>
      </c>
      <c r="E64" s="9">
        <f t="shared" si="6"/>
        <v>0</v>
      </c>
      <c r="F64" s="9">
        <f t="shared" si="6"/>
        <v>0</v>
      </c>
      <c r="G64" s="9">
        <f t="shared" si="6"/>
        <v>0</v>
      </c>
      <c r="H64" s="9">
        <f t="shared" si="6"/>
        <v>0</v>
      </c>
      <c r="I64" s="9">
        <f t="shared" si="6"/>
        <v>0</v>
      </c>
      <c r="J64" s="9">
        <f t="shared" si="6"/>
        <v>0</v>
      </c>
      <c r="K64" s="9">
        <f t="shared" si="6"/>
        <v>0</v>
      </c>
      <c r="L64" s="9">
        <f t="shared" si="6"/>
        <v>0</v>
      </c>
      <c r="M64" s="9">
        <f t="shared" si="6"/>
        <v>10.38</v>
      </c>
      <c r="N64" s="9">
        <f t="shared" si="6"/>
        <v>5.2850000000000001</v>
      </c>
      <c r="O64" s="9">
        <f t="shared" si="6"/>
        <v>34.484615384615388</v>
      </c>
      <c r="P64" s="9">
        <f t="shared" si="6"/>
        <v>14.9</v>
      </c>
      <c r="Q64" s="9">
        <f t="shared" si="6"/>
        <v>30</v>
      </c>
      <c r="R64" s="9">
        <f t="shared" si="6"/>
        <v>238.4</v>
      </c>
      <c r="S64" s="9">
        <f t="shared" si="6"/>
        <v>0</v>
      </c>
      <c r="T64" s="10">
        <f t="shared" si="7"/>
        <v>0</v>
      </c>
      <c r="U64" s="9">
        <f t="shared" si="8"/>
        <v>333.44961538461541</v>
      </c>
      <c r="V64" s="12">
        <f t="shared" si="9"/>
        <v>5.4831434586073251E-2</v>
      </c>
      <c r="X64" s="29"/>
    </row>
    <row r="65" spans="1:24" ht="14.4" x14ac:dyDescent="0.3">
      <c r="A65" s="4">
        <v>6</v>
      </c>
      <c r="B65" s="3" t="str">
        <f t="shared" si="5"/>
        <v>IL</v>
      </c>
      <c r="C65" s="9">
        <f t="shared" si="6"/>
        <v>0</v>
      </c>
      <c r="D65" s="9">
        <f t="shared" si="6"/>
        <v>0</v>
      </c>
      <c r="E65" s="9">
        <f t="shared" si="6"/>
        <v>0</v>
      </c>
      <c r="F65" s="9">
        <f t="shared" si="6"/>
        <v>0</v>
      </c>
      <c r="G65" s="9">
        <f t="shared" si="6"/>
        <v>0</v>
      </c>
      <c r="H65" s="9">
        <f t="shared" si="6"/>
        <v>0</v>
      </c>
      <c r="I65" s="9">
        <f t="shared" si="6"/>
        <v>0</v>
      </c>
      <c r="J65" s="9">
        <f t="shared" si="6"/>
        <v>0</v>
      </c>
      <c r="K65" s="9">
        <f t="shared" si="6"/>
        <v>0.1</v>
      </c>
      <c r="L65" s="9">
        <f t="shared" si="6"/>
        <v>1</v>
      </c>
      <c r="M65" s="9">
        <f t="shared" si="6"/>
        <v>0</v>
      </c>
      <c r="N65" s="9">
        <f t="shared" si="6"/>
        <v>0.54</v>
      </c>
      <c r="O65" s="9">
        <f t="shared" si="6"/>
        <v>0</v>
      </c>
      <c r="P65" s="9">
        <f t="shared" si="6"/>
        <v>3.9550000000000001</v>
      </c>
      <c r="Q65" s="9">
        <f t="shared" si="6"/>
        <v>61.591999999999992</v>
      </c>
      <c r="R65" s="9">
        <f t="shared" si="6"/>
        <v>108.54200000000002</v>
      </c>
      <c r="S65" s="9">
        <f t="shared" si="6"/>
        <v>29.299999999999997</v>
      </c>
      <c r="T65" s="10">
        <f t="shared" si="7"/>
        <v>0</v>
      </c>
      <c r="U65" s="9">
        <f t="shared" si="8"/>
        <v>205.029</v>
      </c>
      <c r="V65" s="12">
        <f t="shared" si="9"/>
        <v>3.371434148688688E-2</v>
      </c>
      <c r="X65" s="29"/>
    </row>
    <row r="66" spans="1:24" ht="14.4" x14ac:dyDescent="0.3">
      <c r="A66" s="4">
        <v>7</v>
      </c>
      <c r="B66" s="3" t="str">
        <f t="shared" si="5"/>
        <v>AR</v>
      </c>
      <c r="C66" s="9">
        <f t="shared" si="6"/>
        <v>0</v>
      </c>
      <c r="D66" s="9">
        <f t="shared" si="6"/>
        <v>0</v>
      </c>
      <c r="E66" s="9">
        <f t="shared" si="6"/>
        <v>0</v>
      </c>
      <c r="F66" s="9">
        <f t="shared" si="6"/>
        <v>0</v>
      </c>
      <c r="G66" s="9">
        <f t="shared" si="6"/>
        <v>0</v>
      </c>
      <c r="H66" s="9">
        <f t="shared" si="6"/>
        <v>0</v>
      </c>
      <c r="I66" s="9">
        <f t="shared" si="6"/>
        <v>0</v>
      </c>
      <c r="J66" s="9">
        <f t="shared" si="6"/>
        <v>0</v>
      </c>
      <c r="K66" s="9">
        <f t="shared" si="6"/>
        <v>0</v>
      </c>
      <c r="L66" s="9">
        <f t="shared" si="6"/>
        <v>0.15</v>
      </c>
      <c r="M66" s="9">
        <f t="shared" si="6"/>
        <v>1</v>
      </c>
      <c r="N66" s="9">
        <f t="shared" si="6"/>
        <v>1</v>
      </c>
      <c r="O66" s="9">
        <f t="shared" si="6"/>
        <v>81</v>
      </c>
      <c r="P66" s="9">
        <f t="shared" si="6"/>
        <v>0</v>
      </c>
      <c r="Q66" s="9">
        <f t="shared" si="6"/>
        <v>100</v>
      </c>
      <c r="R66" s="9">
        <f t="shared" si="6"/>
        <v>0</v>
      </c>
      <c r="S66" s="9">
        <f t="shared" si="6"/>
        <v>0</v>
      </c>
      <c r="T66" s="10">
        <f t="shared" si="7"/>
        <v>0</v>
      </c>
      <c r="U66" s="9">
        <f t="shared" si="8"/>
        <v>183.15</v>
      </c>
      <c r="V66" s="12">
        <f t="shared" si="9"/>
        <v>3.0116625664288136E-2</v>
      </c>
      <c r="X66" s="29"/>
    </row>
    <row r="67" spans="1:24" ht="14.4" x14ac:dyDescent="0.3">
      <c r="A67" s="4">
        <v>8</v>
      </c>
      <c r="B67" s="3" t="str">
        <f t="shared" si="5"/>
        <v>CO</v>
      </c>
      <c r="C67" s="9">
        <f t="shared" si="6"/>
        <v>0</v>
      </c>
      <c r="D67" s="9">
        <f t="shared" si="6"/>
        <v>0</v>
      </c>
      <c r="E67" s="9">
        <f t="shared" si="6"/>
        <v>0</v>
      </c>
      <c r="F67" s="9">
        <f t="shared" si="6"/>
        <v>3.0769230769230767E-2</v>
      </c>
      <c r="G67" s="9">
        <f t="shared" si="6"/>
        <v>6.1538461538461535E-2</v>
      </c>
      <c r="H67" s="9">
        <f t="shared" si="6"/>
        <v>1.1487692307692308</v>
      </c>
      <c r="I67" s="9">
        <f t="shared" si="6"/>
        <v>1.8417230769230768</v>
      </c>
      <c r="J67" s="9">
        <f t="shared" si="6"/>
        <v>2.6065961538461537</v>
      </c>
      <c r="K67" s="9">
        <f t="shared" si="6"/>
        <v>6.5271076923076929</v>
      </c>
      <c r="L67" s="9">
        <f t="shared" si="6"/>
        <v>11.47149230769231</v>
      </c>
      <c r="M67" s="9">
        <f t="shared" si="6"/>
        <v>1.8596692307692309</v>
      </c>
      <c r="N67" s="9">
        <f t="shared" si="6"/>
        <v>9.0028769230769221</v>
      </c>
      <c r="O67" s="9">
        <f t="shared" si="6"/>
        <v>22.162453846153845</v>
      </c>
      <c r="P67" s="9">
        <f t="shared" si="6"/>
        <v>37.24508461538462</v>
      </c>
      <c r="Q67" s="9">
        <f t="shared" si="6"/>
        <v>12.307649999999999</v>
      </c>
      <c r="R67" s="9">
        <f t="shared" si="6"/>
        <v>35.1965</v>
      </c>
      <c r="S67" s="9">
        <f t="shared" si="6"/>
        <v>17.221874999999997</v>
      </c>
      <c r="T67" s="10">
        <f t="shared" si="7"/>
        <v>0</v>
      </c>
      <c r="U67" s="9">
        <f t="shared" si="8"/>
        <v>158.68410576923077</v>
      </c>
      <c r="V67" s="12">
        <f t="shared" si="9"/>
        <v>2.6093528868819153E-2</v>
      </c>
      <c r="X67" s="29"/>
    </row>
    <row r="68" spans="1:24" ht="14.4" x14ac:dyDescent="0.3">
      <c r="A68" s="4">
        <v>9</v>
      </c>
      <c r="B68" s="3" t="str">
        <f t="shared" si="5"/>
        <v>GA</v>
      </c>
      <c r="C68" s="9">
        <f t="shared" si="6"/>
        <v>0</v>
      </c>
      <c r="D68" s="9">
        <f t="shared" si="6"/>
        <v>0</v>
      </c>
      <c r="E68" s="9">
        <f t="shared" si="6"/>
        <v>0</v>
      </c>
      <c r="F68" s="9">
        <f t="shared" si="6"/>
        <v>0</v>
      </c>
      <c r="G68" s="9">
        <f t="shared" si="6"/>
        <v>0</v>
      </c>
      <c r="H68" s="9">
        <f t="shared" si="6"/>
        <v>0</v>
      </c>
      <c r="I68" s="9">
        <f t="shared" si="6"/>
        <v>0</v>
      </c>
      <c r="J68" s="9">
        <f t="shared" si="6"/>
        <v>0</v>
      </c>
      <c r="K68" s="9">
        <f t="shared" si="6"/>
        <v>0</v>
      </c>
      <c r="L68" s="9">
        <f t="shared" si="6"/>
        <v>11.42</v>
      </c>
      <c r="M68" s="9">
        <f t="shared" si="6"/>
        <v>9.1829999999999998</v>
      </c>
      <c r="N68" s="9">
        <f t="shared" si="6"/>
        <v>57.119630769230767</v>
      </c>
      <c r="O68" s="9">
        <f t="shared" si="6"/>
        <v>2</v>
      </c>
      <c r="P68" s="9">
        <f t="shared" si="6"/>
        <v>24.5</v>
      </c>
      <c r="Q68" s="9">
        <f t="shared" si="6"/>
        <v>31.5</v>
      </c>
      <c r="R68" s="9">
        <f t="shared" si="6"/>
        <v>0</v>
      </c>
      <c r="S68" s="9">
        <f t="shared" si="6"/>
        <v>0</v>
      </c>
      <c r="T68" s="10">
        <f t="shared" si="7"/>
        <v>0</v>
      </c>
      <c r="U68" s="9">
        <f t="shared" si="8"/>
        <v>135.72263076923076</v>
      </c>
      <c r="V68" s="12">
        <f t="shared" si="9"/>
        <v>2.2317814168983444E-2</v>
      </c>
      <c r="X68" s="29"/>
    </row>
    <row r="69" spans="1:24" ht="14.4" x14ac:dyDescent="0.3">
      <c r="A69" s="22">
        <v>10</v>
      </c>
      <c r="B69" s="5" t="str">
        <f t="shared" si="5"/>
        <v>MD</v>
      </c>
      <c r="C69" s="14">
        <f t="shared" si="6"/>
        <v>0</v>
      </c>
      <c r="D69" s="14">
        <f t="shared" si="6"/>
        <v>0</v>
      </c>
      <c r="E69" s="14">
        <f t="shared" si="6"/>
        <v>0</v>
      </c>
      <c r="F69" s="14">
        <f t="shared" si="6"/>
        <v>0</v>
      </c>
      <c r="G69" s="14">
        <f t="shared" si="6"/>
        <v>1.7515384615384617E-2</v>
      </c>
      <c r="H69" s="14">
        <f t="shared" si="6"/>
        <v>1.6961538461538458E-2</v>
      </c>
      <c r="I69" s="14">
        <f t="shared" si="6"/>
        <v>0</v>
      </c>
      <c r="J69" s="14">
        <f t="shared" si="6"/>
        <v>0</v>
      </c>
      <c r="K69" s="14">
        <f t="shared" si="6"/>
        <v>0</v>
      </c>
      <c r="L69" s="14">
        <f t="shared" si="6"/>
        <v>0</v>
      </c>
      <c r="M69" s="14">
        <f t="shared" si="6"/>
        <v>0</v>
      </c>
      <c r="N69" s="14">
        <f t="shared" si="6"/>
        <v>0</v>
      </c>
      <c r="O69" s="14">
        <f t="shared" si="6"/>
        <v>11.89493</v>
      </c>
      <c r="P69" s="14">
        <f t="shared" si="6"/>
        <v>17.026153846153846</v>
      </c>
      <c r="Q69" s="14">
        <f t="shared" si="6"/>
        <v>24.057707692307694</v>
      </c>
      <c r="R69" s="14">
        <f t="shared" si="6"/>
        <v>17.913600000000002</v>
      </c>
      <c r="S69" s="14">
        <f t="shared" si="6"/>
        <v>23.701900000000002</v>
      </c>
      <c r="T69" s="15">
        <f t="shared" si="7"/>
        <v>0</v>
      </c>
      <c r="U69" s="14">
        <f t="shared" si="8"/>
        <v>94.628768461538471</v>
      </c>
      <c r="V69" s="23">
        <f t="shared" si="9"/>
        <v>1.5560465175150145E-2</v>
      </c>
      <c r="X69" s="29"/>
    </row>
    <row r="70" spans="1:24" ht="14.4" x14ac:dyDescent="0.3">
      <c r="B70" s="3" t="s">
        <v>68</v>
      </c>
      <c r="C70" s="9">
        <f>C55-SUM(C60:C69)</f>
        <v>0.30399999999999999</v>
      </c>
      <c r="D70" s="9">
        <f t="shared" ref="D70:T70" si="10">D55-SUM(D60:D69)</f>
        <v>0</v>
      </c>
      <c r="E70" s="9">
        <f t="shared" si="10"/>
        <v>4.8846153846153845E-2</v>
      </c>
      <c r="F70" s="9">
        <f t="shared" si="10"/>
        <v>7.69230769230769E-2</v>
      </c>
      <c r="G70" s="9">
        <f t="shared" si="10"/>
        <v>0.52329230769230772</v>
      </c>
      <c r="H70" s="9">
        <f t="shared" si="10"/>
        <v>40.088138461538463</v>
      </c>
      <c r="I70" s="9">
        <f t="shared" si="10"/>
        <v>0.20124153846153847</v>
      </c>
      <c r="J70" s="9">
        <f t="shared" si="10"/>
        <v>4.539624615384616</v>
      </c>
      <c r="K70" s="9">
        <f t="shared" si="10"/>
        <v>16.28457538461538</v>
      </c>
      <c r="L70" s="9">
        <f t="shared" si="10"/>
        <v>11.345046153846155</v>
      </c>
      <c r="M70" s="9">
        <f t="shared" si="10"/>
        <v>24.639463846153859</v>
      </c>
      <c r="N70" s="9">
        <f t="shared" si="10"/>
        <v>61.758807692307641</v>
      </c>
      <c r="O70" s="9">
        <f t="shared" si="10"/>
        <v>120.30423846153826</v>
      </c>
      <c r="P70" s="9">
        <f t="shared" si="10"/>
        <v>26.073523076923038</v>
      </c>
      <c r="Q70" s="9">
        <f t="shared" si="10"/>
        <v>25.51524307692307</v>
      </c>
      <c r="R70" s="9">
        <f t="shared" si="10"/>
        <v>71.936131923077028</v>
      </c>
      <c r="S70" s="9">
        <f t="shared" ref="S70" si="11">S55-SUM(S60:S69)</f>
        <v>31.933792307692329</v>
      </c>
      <c r="T70" s="10">
        <f t="shared" si="10"/>
        <v>0</v>
      </c>
      <c r="U70" s="9">
        <f>SUM(C70:T70)</f>
        <v>435.57288807692294</v>
      </c>
      <c r="V70" s="12">
        <f t="shared" si="9"/>
        <v>7.1624273107974673E-2</v>
      </c>
      <c r="X70" s="29"/>
    </row>
    <row r="72" spans="1:24" x14ac:dyDescent="0.25">
      <c r="B72" s="3" t="s">
        <v>69</v>
      </c>
    </row>
    <row r="73" spans="1:24" x14ac:dyDescent="0.25">
      <c r="B73" s="3"/>
    </row>
    <row r="74" spans="1:24" ht="52.8" x14ac:dyDescent="0.25">
      <c r="B74" s="24"/>
      <c r="C74" s="25" t="s">
        <v>70</v>
      </c>
      <c r="D74" s="25" t="s">
        <v>71</v>
      </c>
    </row>
    <row r="75" spans="1:24" x14ac:dyDescent="0.25">
      <c r="B75" s="3" t="s">
        <v>21</v>
      </c>
      <c r="C75" s="26">
        <v>1.4454615384615384</v>
      </c>
      <c r="D75" s="26">
        <v>23.076923076923077</v>
      </c>
    </row>
    <row r="76" spans="1:24" x14ac:dyDescent="0.25">
      <c r="B76" s="3" t="s">
        <v>11</v>
      </c>
      <c r="C76" s="26">
        <v>7.9736344981424967</v>
      </c>
      <c r="D76" s="26">
        <v>7.2</v>
      </c>
    </row>
    <row r="77" spans="1:24" x14ac:dyDescent="0.25">
      <c r="B77" s="3" t="s">
        <v>22</v>
      </c>
      <c r="C77" s="26">
        <v>1.2403846153846154</v>
      </c>
      <c r="D77" s="26">
        <v>0.76923076923076916</v>
      </c>
    </row>
    <row r="78" spans="1:24" x14ac:dyDescent="0.25">
      <c r="B78" s="3" t="s">
        <v>23</v>
      </c>
      <c r="C78" s="26">
        <v>4.8718399999999997</v>
      </c>
      <c r="D78" s="26">
        <v>1.595</v>
      </c>
    </row>
    <row r="79" spans="1:24" x14ac:dyDescent="0.25">
      <c r="B79" s="3" t="s">
        <v>25</v>
      </c>
      <c r="C79" s="26">
        <v>37.5</v>
      </c>
      <c r="D79" s="26"/>
    </row>
    <row r="80" spans="1:24" x14ac:dyDescent="0.25">
      <c r="B80" s="3" t="s">
        <v>29</v>
      </c>
      <c r="C80" s="26">
        <v>5.2999999999999999E-2</v>
      </c>
      <c r="D80" s="26">
        <v>16.917999999999999</v>
      </c>
    </row>
    <row r="81" spans="2:4" x14ac:dyDescent="0.25">
      <c r="B81" s="3" t="s">
        <v>37</v>
      </c>
      <c r="C81" s="26">
        <v>7.2271590000000003</v>
      </c>
      <c r="D81" s="26">
        <v>21.653580000000009</v>
      </c>
    </row>
    <row r="82" spans="2:4" x14ac:dyDescent="0.25">
      <c r="B82" s="3" t="s">
        <v>36</v>
      </c>
      <c r="C82" s="26">
        <v>5.0880000000000001</v>
      </c>
      <c r="D82" s="26">
        <v>11.104290000000001</v>
      </c>
    </row>
    <row r="83" spans="2:4" x14ac:dyDescent="0.25">
      <c r="B83" s="3" t="s">
        <v>45</v>
      </c>
      <c r="C83" s="26"/>
      <c r="D83" s="26">
        <v>76.753846153846155</v>
      </c>
    </row>
    <row r="84" spans="2:4" x14ac:dyDescent="0.25">
      <c r="B84" s="3" t="s">
        <v>47</v>
      </c>
      <c r="C84" s="26"/>
      <c r="D84" s="26">
        <v>26.923076923076923</v>
      </c>
    </row>
    <row r="85" spans="2:4" x14ac:dyDescent="0.25">
      <c r="B85" s="5" t="s">
        <v>52</v>
      </c>
      <c r="C85" s="27"/>
      <c r="D85" s="27">
        <v>16.103000000000002</v>
      </c>
    </row>
    <row r="86" spans="2:4" x14ac:dyDescent="0.25">
      <c r="B86" s="3" t="s">
        <v>15</v>
      </c>
      <c r="C86" s="26">
        <f>SUM(C75:C85)</f>
        <v>65.399479651988642</v>
      </c>
      <c r="D86" s="26">
        <f>SUM(D75:D85)</f>
        <v>202.09694692307696</v>
      </c>
    </row>
  </sheetData>
  <conditionalFormatting sqref="C60:U70">
    <cfRule type="cellIs" dxfId="1" priority="1" operator="equal">
      <formula>0</formula>
    </cfRule>
  </conditionalFormatting>
  <conditionalFormatting sqref="C4:V55">
    <cfRule type="cellIs" dxfId="0" priority="4"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1BB88-C018-450C-8380-6C230D6AA5B7}">
  <dimension ref="A1:D10"/>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RowHeight="15.6" x14ac:dyDescent="0.3"/>
  <cols>
    <col min="1" max="1" width="44.33203125" style="60" customWidth="1"/>
    <col min="2" max="2" width="14.88671875" style="60" customWidth="1"/>
    <col min="3" max="3" width="50.6640625" style="60" customWidth="1"/>
    <col min="4" max="4" width="100.88671875" style="60" customWidth="1"/>
  </cols>
  <sheetData>
    <row r="1" spans="1:4" ht="18" x14ac:dyDescent="0.35">
      <c r="A1" s="70" t="s">
        <v>4342</v>
      </c>
      <c r="B1" s="55"/>
      <c r="C1" s="56"/>
      <c r="D1" s="56"/>
    </row>
    <row r="2" spans="1:4" x14ac:dyDescent="0.3">
      <c r="A2" s="56"/>
      <c r="B2" s="55"/>
      <c r="C2" s="56"/>
      <c r="D2" s="56"/>
    </row>
    <row r="3" spans="1:4" ht="31.2" x14ac:dyDescent="0.3">
      <c r="A3" s="57" t="s">
        <v>4343</v>
      </c>
      <c r="B3" s="58" t="s">
        <v>4344</v>
      </c>
      <c r="C3" s="57" t="s">
        <v>4345</v>
      </c>
      <c r="D3" s="57" t="s">
        <v>4346</v>
      </c>
    </row>
    <row r="4" spans="1:4" ht="171.6" x14ac:dyDescent="0.3">
      <c r="A4" s="59" t="s">
        <v>4361</v>
      </c>
      <c r="B4" s="62">
        <v>44898</v>
      </c>
      <c r="C4" s="63" t="s">
        <v>4407</v>
      </c>
      <c r="D4" s="63" t="s">
        <v>4362</v>
      </c>
    </row>
    <row r="5" spans="1:4" ht="156" x14ac:dyDescent="0.3">
      <c r="A5" s="61" t="s">
        <v>4347</v>
      </c>
      <c r="B5" s="62">
        <v>44601</v>
      </c>
      <c r="C5" s="63" t="s">
        <v>4407</v>
      </c>
      <c r="D5" s="63" t="s">
        <v>4348</v>
      </c>
    </row>
    <row r="6" spans="1:4" ht="187.2" x14ac:dyDescent="0.3">
      <c r="A6" s="61" t="s">
        <v>4349</v>
      </c>
      <c r="B6" s="62">
        <v>44321</v>
      </c>
      <c r="C6" s="63" t="s">
        <v>4408</v>
      </c>
      <c r="D6" s="63" t="s">
        <v>4350</v>
      </c>
    </row>
    <row r="7" spans="1:4" ht="124.8" x14ac:dyDescent="0.3">
      <c r="A7" s="61" t="s">
        <v>4351</v>
      </c>
      <c r="B7" s="62">
        <v>44089</v>
      </c>
      <c r="C7" s="63" t="s">
        <v>4352</v>
      </c>
      <c r="D7" s="63" t="s">
        <v>4353</v>
      </c>
    </row>
    <row r="8" spans="1:4" ht="109.2" x14ac:dyDescent="0.3">
      <c r="A8" s="61" t="s">
        <v>4354</v>
      </c>
      <c r="B8" s="62">
        <v>43971</v>
      </c>
      <c r="C8" s="63" t="s">
        <v>4355</v>
      </c>
      <c r="D8" s="63" t="s">
        <v>4356</v>
      </c>
    </row>
    <row r="9" spans="1:4" ht="109.2" x14ac:dyDescent="0.3">
      <c r="A9" s="61" t="s">
        <v>4354</v>
      </c>
      <c r="B9" s="62">
        <v>43644</v>
      </c>
      <c r="C9" s="63" t="s">
        <v>4355</v>
      </c>
      <c r="D9" s="63" t="s">
        <v>4357</v>
      </c>
    </row>
    <row r="10" spans="1:4" ht="124.8" x14ac:dyDescent="0.3">
      <c r="A10" s="61" t="s">
        <v>4358</v>
      </c>
      <c r="B10" s="62">
        <v>43308</v>
      </c>
      <c r="C10" s="63" t="s">
        <v>4359</v>
      </c>
      <c r="D10" s="63" t="s">
        <v>4360</v>
      </c>
    </row>
  </sheetData>
  <hyperlinks>
    <hyperlink ref="A5" r:id="rId1" xr:uid="{556B2B0D-D80F-4060-AFFD-7BB7972960AE}"/>
    <hyperlink ref="A6" r:id="rId2" xr:uid="{390328A7-208A-4CC5-9041-15773369E6FB}"/>
    <hyperlink ref="A8" r:id="rId3" xr:uid="{F923120A-D98B-4EF2-AF8E-279D3CC90023}"/>
    <hyperlink ref="A9" r:id="rId4" xr:uid="{0E2AABFE-A9F2-4BC3-A875-BDE3C926BF69}"/>
    <hyperlink ref="A10" r:id="rId5" xr:uid="{5C0E59F3-50D4-44BB-866D-E3E20A49197C}"/>
    <hyperlink ref="A7" r:id="rId6" xr:uid="{93CF6AB1-5590-41AF-9A59-F42503670AAD}"/>
    <hyperlink ref="A4" r:id="rId7" xr:uid="{FBAABF9A-51C3-47C2-9301-895EC54C018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513856873C5848A9749EB331F69030" ma:contentTypeVersion="16" ma:contentTypeDescription="Create a new document." ma:contentTypeScope="" ma:versionID="19b0f23f81c17304b28c20682d549b80">
  <xsd:schema xmlns:xsd="http://www.w3.org/2001/XMLSchema" xmlns:xs="http://www.w3.org/2001/XMLSchema" xmlns:p="http://schemas.microsoft.com/office/2006/metadata/properties" xmlns:ns2="f671b0b2-1c74-4109-bfce-dd8287ac06e6" xmlns:ns3="9e19c122-6cb2-4762-88aa-3db8bafe15c5" targetNamespace="http://schemas.microsoft.com/office/2006/metadata/properties" ma:root="true" ma:fieldsID="019d9954c64817c73fff33c2237d54d6" ns2:_="" ns3:_="">
    <xsd:import namespace="f671b0b2-1c74-4109-bfce-dd8287ac06e6"/>
    <xsd:import namespace="9e19c122-6cb2-4762-88aa-3db8bafe15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1b0b2-1c74-4109-bfce-dd8287ac06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834da80-57da-4863-8816-2e6886d1e860"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19c122-6cb2-4762-88aa-3db8bafe15c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98664ea-fa77-4209-9203-b56a724ef90b}" ma:internalName="TaxCatchAll" ma:showField="CatchAllData" ma:web="9e19c122-6cb2-4762-88aa-3db8bafe15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e19c122-6cb2-4762-88aa-3db8bafe15c5" xsi:nil="true"/>
    <lcf76f155ced4ddcb4097134ff3c332f xmlns="f671b0b2-1c74-4109-bfce-dd8287ac06e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9CF5EA-DFA9-4680-A750-FAB4891616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1b0b2-1c74-4109-bfce-dd8287ac06e6"/>
    <ds:schemaRef ds:uri="9e19c122-6cb2-4762-88aa-3db8bafe15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972D15-F1FE-4CDE-96B0-0C1BFD550E12}">
  <ds:schemaRefs>
    <ds:schemaRef ds:uri="http://schemas.microsoft.com/office/infopath/2007/PartnerControls"/>
    <ds:schemaRef ds:uri="http://schemas.microsoft.com/office/2006/documentManagement/types"/>
    <ds:schemaRef ds:uri="f671b0b2-1c74-4109-bfce-dd8287ac06e6"/>
    <ds:schemaRef ds:uri="http://purl.org/dc/elements/1.1/"/>
    <ds:schemaRef ds:uri="http://schemas.microsoft.com/office/2006/metadata/properties"/>
    <ds:schemaRef ds:uri="http://schemas.openxmlformats.org/package/2006/metadata/core-properties"/>
    <ds:schemaRef ds:uri="http://purl.org/dc/terms/"/>
    <ds:schemaRef ds:uri="9e19c122-6cb2-4762-88aa-3db8bafe15c5"/>
    <ds:schemaRef ds:uri="http://www.w3.org/XML/1998/namespace"/>
    <ds:schemaRef ds:uri="http://purl.org/dc/dcmitype/"/>
  </ds:schemaRefs>
</ds:datastoreItem>
</file>

<file path=customXml/itemProps3.xml><?xml version="1.0" encoding="utf-8"?>
<ds:datastoreItem xmlns:ds="http://schemas.openxmlformats.org/officeDocument/2006/customXml" ds:itemID="{19C8DB08-282F-47C2-A90C-39FE19B395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Project List</vt:lpstr>
      <vt:lpstr>LMI List</vt:lpstr>
      <vt:lpstr>FuzzyLookup_AddIn_Undo_Sheet</vt:lpstr>
      <vt:lpstr>State Summary</vt:lpstr>
      <vt:lpstr>Version History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Gabe Chan</dc:creator>
  <cp:lastModifiedBy>Xu, Kaifeng</cp:lastModifiedBy>
  <dcterms:created xsi:type="dcterms:W3CDTF">2023-07-07T04:09:29Z</dcterms:created>
  <dcterms:modified xsi:type="dcterms:W3CDTF">2023-08-16T17:21:19Z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0x01010086513856873C5848A9749EB331F69030</vt:lpwstr>
  </property>
  <property fmtid="{D5CDD505-2E9C-101B-9397-08002B2CF9AE}" pid="3" name="MediaServiceImageTags">
    <vt:lpwstr/>
  </property>
</Properties>
</file>